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3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drawings/drawing4.xml" ContentType="application/vnd.openxmlformats-officedocument.drawing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drawings/drawing5.xml" ContentType="application/vnd.openxmlformats-officedocument.drawing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drawings/drawing6.xml" ContentType="application/vnd.openxmlformats-officedocument.drawing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drawings/drawing7.xml" ContentType="application/vnd.openxmlformats-officedocument.drawing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drawings/drawing8.xml" ContentType="application/vnd.openxmlformats-officedocument.drawing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drawings/drawing9.xml" ContentType="application/vnd.openxmlformats-officedocument.drawing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drawings/drawing10.xml" ContentType="application/vnd.openxmlformats-officedocument.drawing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drawings/drawing11.xml" ContentType="application/vnd.openxmlformats-officedocument.drawing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drawings/drawing12.xml" ContentType="application/vnd.openxmlformats-officedocument.drawing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paper manuscripts\ICNS's\ICNS_2015\Different No. of QWs\Journal paper\"/>
    </mc:Choice>
  </mc:AlternateContent>
  <bookViews>
    <workbookView xWindow="0" yWindow="0" windowWidth="21420" windowHeight="10965" activeTab="4"/>
  </bookViews>
  <sheets>
    <sheet name="Devices" sheetId="25" r:id="rId1"/>
    <sheet name="ABC " sheetId="21" r:id="rId2"/>
    <sheet name="Summary" sheetId="16" r:id="rId3"/>
    <sheet name="C6018" sheetId="10" r:id="rId4"/>
    <sheet name="C6020" sheetId="12" r:id="rId5"/>
    <sheet name="C6012" sheetId="14" r:id="rId6"/>
    <sheet name="C6010" sheetId="13" r:id="rId7"/>
    <sheet name="C6014" sheetId="15" r:id="rId8"/>
    <sheet name="C6014B" sheetId="24" r:id="rId9"/>
    <sheet name=" C6014 2" sheetId="20" r:id="rId10"/>
    <sheet name="C6012 2B" sheetId="22" r:id="rId11"/>
    <sheet name="background" sheetId="2" r:id="rId12"/>
    <sheet name="IV" sheetId="17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</externalReferenc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O17" i="21" l="1"/>
  <c r="AO40" i="21"/>
  <c r="AO42" i="21"/>
  <c r="AO37" i="21"/>
  <c r="AO39" i="21"/>
  <c r="AO22" i="21"/>
  <c r="AO23" i="21"/>
  <c r="AO21" i="21"/>
  <c r="AO12" i="21"/>
  <c r="AO5" i="21"/>
  <c r="AN5" i="21"/>
  <c r="AN31" i="21"/>
  <c r="AN41" i="21"/>
  <c r="AN43" i="21"/>
  <c r="AN36" i="21"/>
  <c r="AN23" i="21"/>
  <c r="AN24" i="21"/>
  <c r="AN17" i="21"/>
  <c r="AN19" i="21"/>
  <c r="AN8" i="21"/>
  <c r="AM42" i="21"/>
  <c r="AM45" i="21"/>
  <c r="AM36" i="21"/>
  <c r="AM37" i="21"/>
  <c r="AM26" i="21"/>
  <c r="AM28" i="21"/>
  <c r="AM19" i="21"/>
  <c r="AM18" i="21"/>
  <c r="AM8" i="21"/>
  <c r="AM12" i="21"/>
  <c r="AP22" i="21"/>
  <c r="AS22" i="21" s="1"/>
  <c r="AU40" i="21"/>
  <c r="AR40" i="21"/>
  <c r="AQ40" i="21"/>
  <c r="AT40" i="21" s="1"/>
  <c r="AR30" i="21"/>
  <c r="AU30" i="21" s="1"/>
  <c r="AQ30" i="21"/>
  <c r="AT30" i="21" s="1"/>
  <c r="AP40" i="21"/>
  <c r="AS40" i="21" s="1"/>
  <c r="AP30" i="21"/>
  <c r="AS30" i="21" s="1"/>
  <c r="AR22" i="21"/>
  <c r="AU22" i="21" s="1"/>
  <c r="AQ22" i="21"/>
  <c r="AT22" i="21" s="1"/>
  <c r="AR14" i="21"/>
  <c r="AU14" i="21" s="1"/>
  <c r="AQ14" i="21"/>
  <c r="AT14" i="21" s="1"/>
  <c r="AP14" i="21"/>
  <c r="AS14" i="21" s="1"/>
  <c r="AR5" i="21"/>
  <c r="AU5" i="21" s="1"/>
  <c r="AQ5" i="21"/>
  <c r="AT5" i="21" s="1"/>
  <c r="AP5" i="21"/>
  <c r="AS5" i="21" s="1"/>
  <c r="AM30" i="21"/>
  <c r="AN22" i="21"/>
  <c r="AM22" i="21"/>
  <c r="AM5" i="21"/>
  <c r="AL40" i="21"/>
  <c r="AK40" i="21"/>
  <c r="AN40" i="21" s="1"/>
  <c r="AJ40" i="21"/>
  <c r="AM40" i="21" s="1"/>
  <c r="AL30" i="21"/>
  <c r="AO30" i="21" s="1"/>
  <c r="AK30" i="21"/>
  <c r="AN30" i="21" s="1"/>
  <c r="AJ30" i="21"/>
  <c r="AL22" i="21"/>
  <c r="AK22" i="21"/>
  <c r="AJ22" i="21"/>
  <c r="AL14" i="21"/>
  <c r="AO14" i="21" s="1"/>
  <c r="AK14" i="21"/>
  <c r="AN14" i="21" s="1"/>
  <c r="AJ14" i="21"/>
  <c r="AM14" i="21" s="1"/>
  <c r="AL5" i="21"/>
  <c r="AK5" i="21"/>
  <c r="AJ5" i="21"/>
  <c r="AI45" i="21"/>
  <c r="AH45" i="21"/>
  <c r="AG45" i="21"/>
  <c r="AI42" i="21"/>
  <c r="AH42" i="21"/>
  <c r="AG42" i="21"/>
  <c r="AI40" i="21"/>
  <c r="AH40" i="21"/>
  <c r="AG40" i="21"/>
  <c r="AI38" i="21"/>
  <c r="AH38" i="21"/>
  <c r="AG38" i="21"/>
  <c r="AI37" i="21"/>
  <c r="AH37" i="21"/>
  <c r="AG37" i="21"/>
  <c r="AI36" i="21"/>
  <c r="AH36" i="21"/>
  <c r="AG36" i="21"/>
  <c r="AI34" i="21"/>
  <c r="AH34" i="21"/>
  <c r="AG34" i="21"/>
  <c r="AI29" i="21"/>
  <c r="AH29" i="21"/>
  <c r="AG29" i="21"/>
  <c r="AI28" i="21"/>
  <c r="AH28" i="21"/>
  <c r="AG28" i="21"/>
  <c r="AI27" i="21"/>
  <c r="AH27" i="21"/>
  <c r="AG27" i="21"/>
  <c r="AI22" i="21"/>
  <c r="AH22" i="21"/>
  <c r="AG22" i="21"/>
  <c r="AI19" i="21"/>
  <c r="AH19" i="21"/>
  <c r="AG19" i="21"/>
  <c r="AI18" i="21"/>
  <c r="AH18" i="21"/>
  <c r="AG18" i="21"/>
  <c r="AI17" i="21"/>
  <c r="AH17" i="21"/>
  <c r="AG17" i="21"/>
  <c r="AI12" i="21"/>
  <c r="AH12" i="21"/>
  <c r="AG12" i="21"/>
  <c r="AI9" i="21"/>
  <c r="AH9" i="21"/>
  <c r="AG9" i="21"/>
  <c r="AI5" i="21"/>
  <c r="AH5" i="21"/>
  <c r="AG5" i="21"/>
  <c r="AB49" i="24" l="1"/>
  <c r="AB50" i="24"/>
  <c r="AB51" i="24"/>
  <c r="AC51" i="24" s="1"/>
  <c r="AB52" i="24"/>
  <c r="AB53" i="24"/>
  <c r="AC53" i="24" s="1"/>
  <c r="AB54" i="24"/>
  <c r="AC54" i="24" s="1"/>
  <c r="AB55" i="24"/>
  <c r="AC55" i="24" s="1"/>
  <c r="AB56" i="24"/>
  <c r="AB57" i="24"/>
  <c r="AB58" i="24"/>
  <c r="AB59" i="24"/>
  <c r="AC59" i="24" s="1"/>
  <c r="AB60" i="24"/>
  <c r="AB61" i="24"/>
  <c r="AC61" i="24" s="1"/>
  <c r="AB62" i="24"/>
  <c r="AC62" i="24" s="1"/>
  <c r="AB63" i="24"/>
  <c r="AC63" i="24" s="1"/>
  <c r="AB64" i="24"/>
  <c r="AB65" i="24"/>
  <c r="AB66" i="24"/>
  <c r="AB67" i="24"/>
  <c r="AC67" i="24" s="1"/>
  <c r="AB68" i="24"/>
  <c r="AB69" i="24"/>
  <c r="AC69" i="24" s="1"/>
  <c r="AB70" i="24"/>
  <c r="AC70" i="24" s="1"/>
  <c r="AB71" i="24"/>
  <c r="AB72" i="24"/>
  <c r="AB73" i="24"/>
  <c r="AB74" i="24"/>
  <c r="AB75" i="24"/>
  <c r="AB76" i="24"/>
  <c r="AB77" i="24"/>
  <c r="AC77" i="24" s="1"/>
  <c r="AB78" i="24"/>
  <c r="AC78" i="24" s="1"/>
  <c r="AB79" i="24"/>
  <c r="AB80" i="24"/>
  <c r="AB81" i="24"/>
  <c r="AB82" i="24"/>
  <c r="AB83" i="24"/>
  <c r="AB84" i="24"/>
  <c r="AB85" i="24"/>
  <c r="AC85" i="24" s="1"/>
  <c r="AB86" i="24"/>
  <c r="AC86" i="24" s="1"/>
  <c r="AB87" i="24"/>
  <c r="AC87" i="24" s="1"/>
  <c r="AB88" i="24"/>
  <c r="AB89" i="24"/>
  <c r="AB90" i="24"/>
  <c r="AB91" i="24"/>
  <c r="AC91" i="24" s="1"/>
  <c r="AB92" i="24"/>
  <c r="AB93" i="24"/>
  <c r="AC93" i="24" s="1"/>
  <c r="AB94" i="24"/>
  <c r="AC94" i="24" s="1"/>
  <c r="AB95" i="24"/>
  <c r="AC95" i="24" s="1"/>
  <c r="AB96" i="24"/>
  <c r="AB97" i="24"/>
  <c r="AB98" i="24"/>
  <c r="AB99" i="24"/>
  <c r="AC99" i="24" s="1"/>
  <c r="AB100" i="24"/>
  <c r="AB101" i="24"/>
  <c r="AC101" i="24" s="1"/>
  <c r="AB102" i="24"/>
  <c r="AC102" i="24" s="1"/>
  <c r="AB103" i="24"/>
  <c r="AC103" i="24" s="1"/>
  <c r="AB104" i="24"/>
  <c r="AB105" i="24"/>
  <c r="AB106" i="24"/>
  <c r="AB107" i="24"/>
  <c r="AC107" i="24" s="1"/>
  <c r="AB108" i="24"/>
  <c r="AB109" i="24"/>
  <c r="AC109" i="24" s="1"/>
  <c r="AB110" i="24"/>
  <c r="AB111" i="24"/>
  <c r="AC111" i="24" s="1"/>
  <c r="AB112" i="24"/>
  <c r="AB113" i="24"/>
  <c r="AB114" i="24"/>
  <c r="AB115" i="24"/>
  <c r="AC115" i="24" s="1"/>
  <c r="AB116" i="24"/>
  <c r="AB117" i="24"/>
  <c r="AC117" i="24" s="1"/>
  <c r="AB118" i="24"/>
  <c r="AC118" i="24" s="1"/>
  <c r="AB119" i="24"/>
  <c r="AC119" i="24" s="1"/>
  <c r="AB120" i="24"/>
  <c r="AB121" i="24"/>
  <c r="AB122" i="24"/>
  <c r="AB123" i="24"/>
  <c r="AC123" i="24" s="1"/>
  <c r="AB124" i="24"/>
  <c r="AB125" i="24"/>
  <c r="AC125" i="24" s="1"/>
  <c r="AB126" i="24"/>
  <c r="AC126" i="24" s="1"/>
  <c r="AB127" i="24"/>
  <c r="AC127" i="24" s="1"/>
  <c r="AB128" i="24"/>
  <c r="AB129" i="24"/>
  <c r="AB130" i="24"/>
  <c r="AB131" i="24"/>
  <c r="AC131" i="24" s="1"/>
  <c r="AB132" i="24"/>
  <c r="AB133" i="24"/>
  <c r="AC133" i="24" s="1"/>
  <c r="AB134" i="24"/>
  <c r="AC134" i="24" s="1"/>
  <c r="AB135" i="24"/>
  <c r="AC135" i="24" s="1"/>
  <c r="AB136" i="24"/>
  <c r="AB137" i="24"/>
  <c r="AB138" i="24"/>
  <c r="AB139" i="24"/>
  <c r="AC139" i="24" s="1"/>
  <c r="AB140" i="24"/>
  <c r="AB141" i="24"/>
  <c r="AC141" i="24" s="1"/>
  <c r="AB142" i="24"/>
  <c r="AC142" i="24" s="1"/>
  <c r="AB143" i="24"/>
  <c r="AC143" i="24" s="1"/>
  <c r="AB48" i="24"/>
  <c r="AC48" i="24" s="1"/>
  <c r="Y47" i="24"/>
  <c r="AA47" i="24"/>
  <c r="AB47" i="24"/>
  <c r="AD47" i="24" s="1"/>
  <c r="F45" i="24"/>
  <c r="G45" i="24" s="1"/>
  <c r="F46" i="24"/>
  <c r="G46" i="24" s="1"/>
  <c r="F47" i="24"/>
  <c r="G47" i="24" s="1"/>
  <c r="F48" i="24"/>
  <c r="G48" i="24" s="1"/>
  <c r="F49" i="24"/>
  <c r="G49" i="24" s="1"/>
  <c r="F50" i="24"/>
  <c r="G50" i="24" s="1"/>
  <c r="F51" i="24"/>
  <c r="F52" i="24"/>
  <c r="G52" i="24" s="1"/>
  <c r="F53" i="24"/>
  <c r="G53" i="24" s="1"/>
  <c r="F54" i="24"/>
  <c r="F55" i="24"/>
  <c r="G55" i="24" s="1"/>
  <c r="F56" i="24"/>
  <c r="G56" i="24" s="1"/>
  <c r="F57" i="24"/>
  <c r="G57" i="24" s="1"/>
  <c r="F58" i="24"/>
  <c r="F59" i="24"/>
  <c r="F60" i="24"/>
  <c r="G60" i="24" s="1"/>
  <c r="F61" i="24"/>
  <c r="G61" i="24" s="1"/>
  <c r="F62" i="24"/>
  <c r="G62" i="24" s="1"/>
  <c r="F63" i="24"/>
  <c r="G63" i="24" s="1"/>
  <c r="F64" i="24"/>
  <c r="G64" i="24" s="1"/>
  <c r="F65" i="24"/>
  <c r="G65" i="24" s="1"/>
  <c r="F66" i="24"/>
  <c r="F67" i="24"/>
  <c r="F68" i="24"/>
  <c r="F69" i="24"/>
  <c r="G69" i="24" s="1"/>
  <c r="F70" i="24"/>
  <c r="G70" i="24" s="1"/>
  <c r="F71" i="24"/>
  <c r="G71" i="24" s="1"/>
  <c r="F72" i="24"/>
  <c r="G72" i="24" s="1"/>
  <c r="F73" i="24"/>
  <c r="G73" i="24" s="1"/>
  <c r="F74" i="24"/>
  <c r="F75" i="24"/>
  <c r="F76" i="24"/>
  <c r="G76" i="24" s="1"/>
  <c r="F77" i="24"/>
  <c r="G77" i="24" s="1"/>
  <c r="F78" i="24"/>
  <c r="F79" i="24"/>
  <c r="G79" i="24" s="1"/>
  <c r="F80" i="24"/>
  <c r="G80" i="24" s="1"/>
  <c r="F81" i="24"/>
  <c r="G81" i="24" s="1"/>
  <c r="F82" i="24"/>
  <c r="F83" i="24"/>
  <c r="F84" i="24"/>
  <c r="G84" i="24" s="1"/>
  <c r="F85" i="24"/>
  <c r="G85" i="24" s="1"/>
  <c r="F86" i="24"/>
  <c r="G86" i="24" s="1"/>
  <c r="F87" i="24"/>
  <c r="G87" i="24" s="1"/>
  <c r="F88" i="24"/>
  <c r="G88" i="24" s="1"/>
  <c r="F89" i="24"/>
  <c r="G89" i="24" s="1"/>
  <c r="F90" i="24"/>
  <c r="F91" i="24"/>
  <c r="F92" i="24"/>
  <c r="G92" i="24" s="1"/>
  <c r="F93" i="24"/>
  <c r="G93" i="24" s="1"/>
  <c r="F94" i="24"/>
  <c r="G94" i="24" s="1"/>
  <c r="F95" i="24"/>
  <c r="G95" i="24" s="1"/>
  <c r="F96" i="24"/>
  <c r="G96" i="24" s="1"/>
  <c r="F97" i="24"/>
  <c r="G97" i="24" s="1"/>
  <c r="F98" i="24"/>
  <c r="G98" i="24" s="1"/>
  <c r="F99" i="24"/>
  <c r="F100" i="24"/>
  <c r="G100" i="24" s="1"/>
  <c r="F101" i="24"/>
  <c r="G101" i="24" s="1"/>
  <c r="F102" i="24"/>
  <c r="F103" i="24"/>
  <c r="G103" i="24" s="1"/>
  <c r="Q47" i="24"/>
  <c r="R47" i="24" s="1"/>
  <c r="Q48" i="24"/>
  <c r="Q49" i="24"/>
  <c r="R49" i="24" s="1"/>
  <c r="Q50" i="24"/>
  <c r="R50" i="24" s="1"/>
  <c r="Q51" i="24"/>
  <c r="R51" i="24" s="1"/>
  <c r="Q52" i="24"/>
  <c r="Q53" i="24"/>
  <c r="R53" i="24" s="1"/>
  <c r="Q54" i="24"/>
  <c r="R54" i="24" s="1"/>
  <c r="Q55" i="24"/>
  <c r="R55" i="24" s="1"/>
  <c r="Q56" i="24"/>
  <c r="Q57" i="24"/>
  <c r="R57" i="24" s="1"/>
  <c r="Q58" i="24"/>
  <c r="R58" i="24" s="1"/>
  <c r="Q59" i="24"/>
  <c r="R59" i="24" s="1"/>
  <c r="Q60" i="24"/>
  <c r="Q61" i="24"/>
  <c r="R61" i="24" s="1"/>
  <c r="Q62" i="24"/>
  <c r="R62" i="24" s="1"/>
  <c r="Q63" i="24"/>
  <c r="R63" i="24" s="1"/>
  <c r="Q64" i="24"/>
  <c r="Q65" i="24"/>
  <c r="R65" i="24" s="1"/>
  <c r="Q66" i="24"/>
  <c r="R66" i="24" s="1"/>
  <c r="Q67" i="24"/>
  <c r="Q68" i="24"/>
  <c r="Q69" i="24"/>
  <c r="R69" i="24" s="1"/>
  <c r="Q70" i="24"/>
  <c r="Q71" i="24"/>
  <c r="R71" i="24" s="1"/>
  <c r="Q72" i="24"/>
  <c r="Q73" i="24"/>
  <c r="R73" i="24" s="1"/>
  <c r="Q74" i="24"/>
  <c r="R74" i="24" s="1"/>
  <c r="Q75" i="24"/>
  <c r="Q76" i="24"/>
  <c r="Q77" i="24"/>
  <c r="R77" i="24" s="1"/>
  <c r="Q78" i="24"/>
  <c r="R78" i="24" s="1"/>
  <c r="Q79" i="24"/>
  <c r="Q80" i="24"/>
  <c r="Q81" i="24"/>
  <c r="R81" i="24" s="1"/>
  <c r="Q82" i="24"/>
  <c r="R82" i="24" s="1"/>
  <c r="Q83" i="24"/>
  <c r="Q84" i="24"/>
  <c r="Q85" i="24"/>
  <c r="Q86" i="24"/>
  <c r="R86" i="24" s="1"/>
  <c r="Q87" i="24"/>
  <c r="R87" i="24" s="1"/>
  <c r="Q88" i="24"/>
  <c r="R88" i="24" s="1"/>
  <c r="Q89" i="24"/>
  <c r="R89" i="24" s="1"/>
  <c r="Q90" i="24"/>
  <c r="Q91" i="24"/>
  <c r="R91" i="24" s="1"/>
  <c r="Q92" i="24"/>
  <c r="Q93" i="24"/>
  <c r="R93" i="24" s="1"/>
  <c r="Q94" i="24"/>
  <c r="R94" i="24" s="1"/>
  <c r="Q95" i="24"/>
  <c r="R95" i="24" s="1"/>
  <c r="Q96" i="24"/>
  <c r="Q97" i="24"/>
  <c r="R97" i="24" s="1"/>
  <c r="Q98" i="24"/>
  <c r="R98" i="24" s="1"/>
  <c r="Q99" i="24"/>
  <c r="R99" i="24" s="1"/>
  <c r="Q100" i="24"/>
  <c r="Q101" i="24"/>
  <c r="R101" i="24" s="1"/>
  <c r="Q102" i="24"/>
  <c r="R102" i="24" s="1"/>
  <c r="Q103" i="24"/>
  <c r="R103" i="24" s="1"/>
  <c r="Q104" i="24"/>
  <c r="Q105" i="24"/>
  <c r="R105" i="24" s="1"/>
  <c r="Q106" i="24"/>
  <c r="Q107" i="24"/>
  <c r="R107" i="24" s="1"/>
  <c r="Q108" i="24"/>
  <c r="R108" i="24" s="1"/>
  <c r="Q109" i="24"/>
  <c r="R109" i="24" s="1"/>
  <c r="Q110" i="24"/>
  <c r="R110" i="24" s="1"/>
  <c r="Q111" i="24"/>
  <c r="R111" i="24" s="1"/>
  <c r="Q112" i="24"/>
  <c r="R112" i="24" s="1"/>
  <c r="Q113" i="24"/>
  <c r="R113" i="24" s="1"/>
  <c r="Q114" i="24"/>
  <c r="R114" i="24" s="1"/>
  <c r="Q115" i="24"/>
  <c r="R115" i="24" s="1"/>
  <c r="Q116" i="24"/>
  <c r="Q117" i="24"/>
  <c r="R117" i="24" s="1"/>
  <c r="Q118" i="24"/>
  <c r="R118" i="24" s="1"/>
  <c r="Q119" i="24"/>
  <c r="R119" i="24" s="1"/>
  <c r="Q120" i="24"/>
  <c r="R120" i="24" s="1"/>
  <c r="Q121" i="24"/>
  <c r="R121" i="24" s="1"/>
  <c r="Q122" i="24"/>
  <c r="R122" i="24" s="1"/>
  <c r="Q123" i="24"/>
  <c r="R123" i="24" s="1"/>
  <c r="Q124" i="24"/>
  <c r="Q125" i="24"/>
  <c r="R125" i="24" s="1"/>
  <c r="Q126" i="24"/>
  <c r="R126" i="24" s="1"/>
  <c r="Q127" i="24"/>
  <c r="R127" i="24" s="1"/>
  <c r="Q128" i="24"/>
  <c r="R128" i="24" s="1"/>
  <c r="Q129" i="24"/>
  <c r="R129" i="24" s="1"/>
  <c r="Q46" i="24"/>
  <c r="R46" i="24" s="1"/>
  <c r="N44" i="24"/>
  <c r="P44" i="24"/>
  <c r="Q44" i="24"/>
  <c r="R44" i="24" s="1"/>
  <c r="N45" i="24"/>
  <c r="P45" i="24"/>
  <c r="Q45" i="24"/>
  <c r="R45" i="24" s="1"/>
  <c r="F44" i="24"/>
  <c r="G44" i="24" s="1"/>
  <c r="G51" i="24"/>
  <c r="G54" i="24"/>
  <c r="G58" i="24"/>
  <c r="G59" i="24"/>
  <c r="G66" i="24"/>
  <c r="G67" i="24"/>
  <c r="G68" i="24"/>
  <c r="G74" i="24"/>
  <c r="G75" i="24"/>
  <c r="G78" i="24"/>
  <c r="G82" i="24"/>
  <c r="G83" i="24"/>
  <c r="G90" i="24"/>
  <c r="G91" i="24"/>
  <c r="G99" i="24"/>
  <c r="G102" i="24"/>
  <c r="R48" i="24"/>
  <c r="R52" i="24"/>
  <c r="R56" i="24"/>
  <c r="R60" i="24"/>
  <c r="R64" i="24"/>
  <c r="R68" i="24"/>
  <c r="R70" i="24"/>
  <c r="R72" i="24"/>
  <c r="R84" i="24"/>
  <c r="R90" i="24"/>
  <c r="R92" i="24"/>
  <c r="R96" i="24"/>
  <c r="R116" i="24"/>
  <c r="R124" i="24"/>
  <c r="AC49" i="24"/>
  <c r="AC50" i="24"/>
  <c r="AC52" i="24"/>
  <c r="AC56" i="24"/>
  <c r="AC57" i="24"/>
  <c r="AC58" i="24"/>
  <c r="AC60" i="24"/>
  <c r="AC64" i="24"/>
  <c r="AC65" i="24"/>
  <c r="AC66" i="24"/>
  <c r="AC68" i="24"/>
  <c r="AC72" i="24"/>
  <c r="AC74" i="24"/>
  <c r="AC76" i="24"/>
  <c r="AC80" i="24"/>
  <c r="AC81" i="24"/>
  <c r="AC82" i="24"/>
  <c r="AC84" i="24"/>
  <c r="AC88" i="24"/>
  <c r="AC89" i="24"/>
  <c r="AC90" i="24"/>
  <c r="AC92" i="24"/>
  <c r="AC97" i="24"/>
  <c r="AC98" i="24"/>
  <c r="AC100" i="24"/>
  <c r="AC104" i="24"/>
  <c r="AC105" i="24"/>
  <c r="AC106" i="24"/>
  <c r="AC108" i="24"/>
  <c r="AC112" i="24"/>
  <c r="AC113" i="24"/>
  <c r="AC114" i="24"/>
  <c r="AC116" i="24"/>
  <c r="AC120" i="24"/>
  <c r="AC121" i="24"/>
  <c r="AC122" i="24"/>
  <c r="AC124" i="24"/>
  <c r="AC128" i="24"/>
  <c r="AC129" i="24"/>
  <c r="AC130" i="24"/>
  <c r="AC132" i="24"/>
  <c r="AC136" i="24"/>
  <c r="AC137" i="24"/>
  <c r="AC138" i="24"/>
  <c r="AC140" i="24"/>
  <c r="Y129" i="24"/>
  <c r="Y130" i="24"/>
  <c r="Y131" i="24"/>
  <c r="Y132" i="24"/>
  <c r="Y133" i="24"/>
  <c r="Y134" i="24"/>
  <c r="Y135" i="24"/>
  <c r="Y136" i="24"/>
  <c r="Y137" i="24"/>
  <c r="Y138" i="24"/>
  <c r="Y139" i="24"/>
  <c r="Y140" i="24"/>
  <c r="Y141" i="24"/>
  <c r="Y142" i="24"/>
  <c r="Y143" i="24"/>
  <c r="Y128" i="24"/>
  <c r="Y127" i="24"/>
  <c r="Y126" i="24"/>
  <c r="Y125" i="24"/>
  <c r="Y124" i="24"/>
  <c r="Y123" i="24"/>
  <c r="Y122" i="24"/>
  <c r="Y121" i="24"/>
  <c r="Y120" i="24"/>
  <c r="Y119" i="24"/>
  <c r="Y118" i="24"/>
  <c r="Y117" i="24"/>
  <c r="Y116" i="24"/>
  <c r="Y115" i="24"/>
  <c r="Y114" i="24"/>
  <c r="Y113" i="24"/>
  <c r="Y112" i="24"/>
  <c r="Y111" i="24"/>
  <c r="Y110" i="24"/>
  <c r="Y109" i="24"/>
  <c r="Y108" i="24"/>
  <c r="Y107" i="24"/>
  <c r="Y106" i="24"/>
  <c r="Y105" i="24"/>
  <c r="Y104" i="24"/>
  <c r="Y103" i="24"/>
  <c r="Y102" i="24"/>
  <c r="Y101" i="24"/>
  <c r="Y100" i="24"/>
  <c r="Y99" i="24"/>
  <c r="Y98" i="24"/>
  <c r="Y97" i="24"/>
  <c r="Y96" i="24"/>
  <c r="Y95" i="24"/>
  <c r="Y94" i="24"/>
  <c r="Y93" i="24"/>
  <c r="Y92" i="24"/>
  <c r="Y91" i="24"/>
  <c r="Y90" i="24"/>
  <c r="Y89" i="24"/>
  <c r="Y88" i="24"/>
  <c r="Y87" i="24"/>
  <c r="Y86" i="24"/>
  <c r="Y85" i="24"/>
  <c r="Y84" i="24"/>
  <c r="Y83" i="24"/>
  <c r="Y82" i="24"/>
  <c r="Y81" i="24"/>
  <c r="Y80" i="24"/>
  <c r="Y79" i="24"/>
  <c r="Y78" i="24"/>
  <c r="Y77" i="24"/>
  <c r="Y76" i="24"/>
  <c r="Y75" i="24"/>
  <c r="Y74" i="24"/>
  <c r="Y73" i="24"/>
  <c r="Y72" i="24"/>
  <c r="Y71" i="24"/>
  <c r="Y70" i="24"/>
  <c r="Y69" i="24"/>
  <c r="Y68" i="24"/>
  <c r="Y67" i="24"/>
  <c r="Y66" i="24"/>
  <c r="Y65" i="24"/>
  <c r="Y64" i="24"/>
  <c r="Y63" i="24"/>
  <c r="Y62" i="24"/>
  <c r="Y61" i="24"/>
  <c r="Y60" i="24"/>
  <c r="Y59" i="24"/>
  <c r="Y58" i="24"/>
  <c r="Y57" i="24"/>
  <c r="Y56" i="24"/>
  <c r="Y55" i="24"/>
  <c r="Y54" i="24"/>
  <c r="Y53" i="24"/>
  <c r="Y52" i="24"/>
  <c r="Y51" i="24"/>
  <c r="Y50" i="24"/>
  <c r="Y49" i="24"/>
  <c r="Y48" i="24"/>
  <c r="Y46" i="24"/>
  <c r="Y45" i="24"/>
  <c r="Y44" i="24"/>
  <c r="Y43" i="24"/>
  <c r="Y42" i="24"/>
  <c r="Y41" i="24"/>
  <c r="Y40" i="24"/>
  <c r="Y39" i="24"/>
  <c r="Y38" i="24"/>
  <c r="Y37" i="24"/>
  <c r="Y36" i="24"/>
  <c r="Y35" i="24"/>
  <c r="Y34" i="24"/>
  <c r="Y33" i="24"/>
  <c r="Y32" i="24"/>
  <c r="Y31" i="24"/>
  <c r="Y30" i="24"/>
  <c r="Y29" i="24"/>
  <c r="Y28" i="24"/>
  <c r="Y27" i="24"/>
  <c r="Y26" i="24"/>
  <c r="Y25" i="24"/>
  <c r="Y24" i="24"/>
  <c r="Y23" i="24"/>
  <c r="Y22" i="24"/>
  <c r="Y21" i="24"/>
  <c r="Y20" i="24"/>
  <c r="Y19" i="24"/>
  <c r="Y18" i="24"/>
  <c r="Y17" i="24"/>
  <c r="Y16" i="24"/>
  <c r="Y15" i="24"/>
  <c r="Y14" i="24"/>
  <c r="Y13" i="24"/>
  <c r="Y12" i="24"/>
  <c r="Y11" i="24"/>
  <c r="Y10" i="24"/>
  <c r="Y9" i="24"/>
  <c r="Y8" i="24"/>
  <c r="Y7" i="24"/>
  <c r="Y6" i="24"/>
  <c r="Y5" i="24"/>
  <c r="Y4" i="24"/>
  <c r="Y3" i="24"/>
  <c r="N129" i="24"/>
  <c r="N128" i="24"/>
  <c r="N127" i="24"/>
  <c r="N126" i="24"/>
  <c r="N125" i="24"/>
  <c r="N124" i="24"/>
  <c r="N123" i="24"/>
  <c r="N122" i="24"/>
  <c r="N121" i="24"/>
  <c r="N120" i="24"/>
  <c r="N119" i="24"/>
  <c r="N118" i="24"/>
  <c r="N117" i="24"/>
  <c r="N116" i="24"/>
  <c r="N115" i="24"/>
  <c r="N114" i="24"/>
  <c r="N113" i="24"/>
  <c r="N112" i="24"/>
  <c r="N111" i="24"/>
  <c r="N110" i="24"/>
  <c r="N109" i="24"/>
  <c r="N108" i="24"/>
  <c r="N107" i="24"/>
  <c r="N106" i="24"/>
  <c r="N105" i="24"/>
  <c r="N104" i="24"/>
  <c r="N103" i="24"/>
  <c r="N102" i="24"/>
  <c r="N101" i="24"/>
  <c r="N100" i="24"/>
  <c r="N99" i="24"/>
  <c r="N98" i="24"/>
  <c r="N97" i="24"/>
  <c r="N96" i="24"/>
  <c r="N95" i="24"/>
  <c r="N94" i="24"/>
  <c r="N93" i="24"/>
  <c r="N92" i="24"/>
  <c r="N91" i="24"/>
  <c r="N90" i="24"/>
  <c r="N89" i="24"/>
  <c r="N88" i="24"/>
  <c r="N87" i="24"/>
  <c r="N86" i="24"/>
  <c r="N85" i="24"/>
  <c r="N84" i="24"/>
  <c r="N83" i="24"/>
  <c r="N82" i="24"/>
  <c r="N81" i="24"/>
  <c r="N80" i="24"/>
  <c r="N79" i="24"/>
  <c r="N78" i="24"/>
  <c r="N77" i="24"/>
  <c r="N76" i="24"/>
  <c r="N75" i="24"/>
  <c r="N74" i="24"/>
  <c r="N73" i="24"/>
  <c r="N72" i="24"/>
  <c r="N71" i="24"/>
  <c r="N70" i="24"/>
  <c r="N69" i="24"/>
  <c r="N68" i="24"/>
  <c r="N67" i="24"/>
  <c r="N66" i="24"/>
  <c r="N65" i="24"/>
  <c r="N64" i="24"/>
  <c r="N63" i="24"/>
  <c r="N62" i="24"/>
  <c r="N61" i="24"/>
  <c r="N60" i="24"/>
  <c r="N59" i="24"/>
  <c r="N58" i="24"/>
  <c r="N57" i="24"/>
  <c r="N56" i="24"/>
  <c r="N55" i="24"/>
  <c r="N54" i="24"/>
  <c r="N53" i="24"/>
  <c r="N52" i="24"/>
  <c r="N51" i="24"/>
  <c r="N50" i="24"/>
  <c r="N49" i="24"/>
  <c r="N48" i="24"/>
  <c r="N47" i="24"/>
  <c r="N46" i="24"/>
  <c r="N43" i="24"/>
  <c r="N42" i="24"/>
  <c r="N41" i="24"/>
  <c r="N40" i="24"/>
  <c r="N39" i="24"/>
  <c r="N38" i="24"/>
  <c r="N37" i="24"/>
  <c r="N36" i="24"/>
  <c r="N35" i="24"/>
  <c r="N34" i="24"/>
  <c r="N33" i="24"/>
  <c r="N32" i="24"/>
  <c r="N31" i="24"/>
  <c r="N30" i="24"/>
  <c r="N29" i="24"/>
  <c r="N28" i="24"/>
  <c r="N27" i="24"/>
  <c r="N26" i="24"/>
  <c r="N25" i="24"/>
  <c r="N24" i="24"/>
  <c r="N23" i="24"/>
  <c r="N22" i="24"/>
  <c r="N21" i="24"/>
  <c r="N20" i="24"/>
  <c r="N19" i="24"/>
  <c r="N18" i="24"/>
  <c r="N17" i="24"/>
  <c r="N16" i="24"/>
  <c r="N15" i="24"/>
  <c r="N14" i="24"/>
  <c r="N13" i="24"/>
  <c r="N12" i="24"/>
  <c r="N11" i="24"/>
  <c r="N10" i="24"/>
  <c r="N9" i="24"/>
  <c r="N8" i="24"/>
  <c r="N7" i="24"/>
  <c r="N6" i="24"/>
  <c r="N5" i="24"/>
  <c r="N4" i="24"/>
  <c r="N3" i="24"/>
  <c r="C4" i="24"/>
  <c r="C5" i="24"/>
  <c r="C6" i="24"/>
  <c r="C7" i="24"/>
  <c r="C8" i="24"/>
  <c r="C9" i="24"/>
  <c r="C10" i="24"/>
  <c r="C11" i="24"/>
  <c r="C12" i="24"/>
  <c r="C13" i="24"/>
  <c r="C14" i="24"/>
  <c r="C15" i="24"/>
  <c r="C16" i="24"/>
  <c r="C17" i="24"/>
  <c r="C18" i="24"/>
  <c r="C19" i="24"/>
  <c r="C20" i="24"/>
  <c r="C21" i="24"/>
  <c r="C22" i="24"/>
  <c r="C23" i="24"/>
  <c r="C24" i="24"/>
  <c r="C25" i="24"/>
  <c r="C26" i="24"/>
  <c r="C27" i="24"/>
  <c r="C28" i="24"/>
  <c r="C29" i="24"/>
  <c r="C30" i="24"/>
  <c r="C31" i="24"/>
  <c r="C32" i="24"/>
  <c r="C33" i="24"/>
  <c r="C34" i="24"/>
  <c r="C35" i="24"/>
  <c r="C36" i="24"/>
  <c r="C37" i="24"/>
  <c r="C38" i="24"/>
  <c r="C39" i="24"/>
  <c r="C40" i="24"/>
  <c r="C41" i="24"/>
  <c r="C42" i="24"/>
  <c r="C43" i="24"/>
  <c r="C44" i="24"/>
  <c r="C45" i="24"/>
  <c r="C46" i="24"/>
  <c r="C47" i="24"/>
  <c r="C48" i="24"/>
  <c r="C49" i="24"/>
  <c r="C50" i="24"/>
  <c r="C51" i="24"/>
  <c r="C52" i="24"/>
  <c r="C53" i="24"/>
  <c r="C54" i="24"/>
  <c r="C55" i="24"/>
  <c r="C56" i="24"/>
  <c r="C57" i="24"/>
  <c r="C58" i="24"/>
  <c r="C59" i="24"/>
  <c r="C60" i="24"/>
  <c r="C61" i="24"/>
  <c r="C62" i="24"/>
  <c r="C63" i="24"/>
  <c r="C64" i="24"/>
  <c r="C65" i="24"/>
  <c r="C66" i="24"/>
  <c r="C67" i="24"/>
  <c r="C68" i="24"/>
  <c r="C69" i="24"/>
  <c r="C70" i="24"/>
  <c r="C71" i="24"/>
  <c r="C72" i="24"/>
  <c r="C73" i="24"/>
  <c r="C74" i="24"/>
  <c r="C75" i="24"/>
  <c r="C76" i="24"/>
  <c r="C77" i="24"/>
  <c r="C78" i="24"/>
  <c r="C79" i="24"/>
  <c r="C80" i="24"/>
  <c r="C81" i="24"/>
  <c r="C82" i="24"/>
  <c r="C83" i="24"/>
  <c r="C84" i="24"/>
  <c r="C85" i="24"/>
  <c r="C86" i="24"/>
  <c r="C87" i="24"/>
  <c r="C88" i="24"/>
  <c r="C89" i="24"/>
  <c r="C90" i="24"/>
  <c r="C91" i="24"/>
  <c r="C92" i="24"/>
  <c r="C93" i="24"/>
  <c r="C94" i="24"/>
  <c r="C95" i="24"/>
  <c r="C96" i="24"/>
  <c r="C97" i="24"/>
  <c r="C98" i="24"/>
  <c r="C99" i="24"/>
  <c r="C100" i="24"/>
  <c r="C101" i="24"/>
  <c r="C102" i="24"/>
  <c r="C103" i="24"/>
  <c r="C3" i="24"/>
  <c r="AA143" i="24"/>
  <c r="AA142" i="24"/>
  <c r="AA141" i="24"/>
  <c r="AA140" i="24"/>
  <c r="AA139" i="24"/>
  <c r="AA138" i="24"/>
  <c r="AA137" i="24"/>
  <c r="AA136" i="24"/>
  <c r="AA135" i="24"/>
  <c r="AA134" i="24"/>
  <c r="AA133" i="24"/>
  <c r="AA132" i="24"/>
  <c r="AA131" i="24"/>
  <c r="AA130" i="24"/>
  <c r="AA129" i="24"/>
  <c r="AA128" i="24"/>
  <c r="P129" i="24"/>
  <c r="AA127" i="24"/>
  <c r="P128" i="24"/>
  <c r="AA126" i="24"/>
  <c r="P127" i="24"/>
  <c r="AA125" i="24"/>
  <c r="P126" i="24"/>
  <c r="AA124" i="24"/>
  <c r="P125" i="24"/>
  <c r="AA123" i="24"/>
  <c r="P124" i="24"/>
  <c r="AA122" i="24"/>
  <c r="P123" i="24"/>
  <c r="AA121" i="24"/>
  <c r="P122" i="24"/>
  <c r="AA120" i="24"/>
  <c r="P121" i="24"/>
  <c r="AA119" i="24"/>
  <c r="P120" i="24"/>
  <c r="AA118" i="24"/>
  <c r="P119" i="24"/>
  <c r="AA117" i="24"/>
  <c r="P118" i="24"/>
  <c r="AA116" i="24"/>
  <c r="P117" i="24"/>
  <c r="AA115" i="24"/>
  <c r="P116" i="24"/>
  <c r="AA114" i="24"/>
  <c r="P115" i="24"/>
  <c r="AA113" i="24"/>
  <c r="P114" i="24"/>
  <c r="AA112" i="24"/>
  <c r="P113" i="24"/>
  <c r="AA111" i="24"/>
  <c r="P112" i="24"/>
  <c r="AA110" i="24"/>
  <c r="P111" i="24"/>
  <c r="AA109" i="24"/>
  <c r="P110" i="24"/>
  <c r="AA108" i="24"/>
  <c r="P109" i="24"/>
  <c r="AA107" i="24"/>
  <c r="P108" i="24"/>
  <c r="S108" i="24" s="1"/>
  <c r="AA106" i="24"/>
  <c r="P107" i="24"/>
  <c r="AA105" i="24"/>
  <c r="P106" i="24"/>
  <c r="AA104" i="24"/>
  <c r="P105" i="24"/>
  <c r="AA103" i="24"/>
  <c r="R104" i="24"/>
  <c r="P104" i="24"/>
  <c r="AA102" i="24"/>
  <c r="P103" i="24"/>
  <c r="AA101" i="24"/>
  <c r="P102" i="24"/>
  <c r="AA100" i="24"/>
  <c r="P101" i="24"/>
  <c r="E103" i="24"/>
  <c r="AA99" i="24"/>
  <c r="R100" i="24"/>
  <c r="P100" i="24"/>
  <c r="E102" i="24"/>
  <c r="AA98" i="24"/>
  <c r="P99" i="24"/>
  <c r="E101" i="24"/>
  <c r="AA97" i="24"/>
  <c r="P98" i="24"/>
  <c r="E100" i="24"/>
  <c r="AA96" i="24"/>
  <c r="P97" i="24"/>
  <c r="E99" i="24"/>
  <c r="AA95" i="24"/>
  <c r="P96" i="24"/>
  <c r="E98" i="24"/>
  <c r="AA94" i="24"/>
  <c r="P95" i="24"/>
  <c r="E97" i="24"/>
  <c r="AA93" i="24"/>
  <c r="P94" i="24"/>
  <c r="E96" i="24"/>
  <c r="AA92" i="24"/>
  <c r="P93" i="24"/>
  <c r="E95" i="24"/>
  <c r="AA91" i="24"/>
  <c r="P92" i="24"/>
  <c r="E94" i="24"/>
  <c r="AA90" i="24"/>
  <c r="P91" i="24"/>
  <c r="E93" i="24"/>
  <c r="H93" i="24" s="1"/>
  <c r="AA89" i="24"/>
  <c r="P90" i="24"/>
  <c r="E92" i="24"/>
  <c r="AA88" i="24"/>
  <c r="P89" i="24"/>
  <c r="E91" i="24"/>
  <c r="AA87" i="24"/>
  <c r="P88" i="24"/>
  <c r="E90" i="24"/>
  <c r="AA86" i="24"/>
  <c r="P87" i="24"/>
  <c r="E89" i="24"/>
  <c r="H89" i="24" s="1"/>
  <c r="AA85" i="24"/>
  <c r="P86" i="24"/>
  <c r="E88" i="24"/>
  <c r="AA84" i="24"/>
  <c r="P85" i="24"/>
  <c r="E87" i="24"/>
  <c r="AA83" i="24"/>
  <c r="P84" i="24"/>
  <c r="E86" i="24"/>
  <c r="AA82" i="24"/>
  <c r="P83" i="24"/>
  <c r="E85" i="24"/>
  <c r="AA81" i="24"/>
  <c r="P82" i="24"/>
  <c r="E84" i="24"/>
  <c r="AA80" i="24"/>
  <c r="P81" i="24"/>
  <c r="E83" i="24"/>
  <c r="AA79" i="24"/>
  <c r="R80" i="24"/>
  <c r="P80" i="24"/>
  <c r="E82" i="24"/>
  <c r="AA78" i="24"/>
  <c r="P79" i="24"/>
  <c r="E81" i="24"/>
  <c r="AA77" i="24"/>
  <c r="P78" i="24"/>
  <c r="E80" i="24"/>
  <c r="AA76" i="24"/>
  <c r="P77" i="24"/>
  <c r="E79" i="24"/>
  <c r="AA75" i="24"/>
  <c r="R76" i="24"/>
  <c r="P76" i="24"/>
  <c r="E78" i="24"/>
  <c r="AA74" i="24"/>
  <c r="P75" i="24"/>
  <c r="E77" i="24"/>
  <c r="AA73" i="24"/>
  <c r="P74" i="24"/>
  <c r="E76" i="24"/>
  <c r="AA72" i="24"/>
  <c r="P73" i="24"/>
  <c r="E75" i="24"/>
  <c r="AA71" i="24"/>
  <c r="P72" i="24"/>
  <c r="E74" i="24"/>
  <c r="AA70" i="24"/>
  <c r="P71" i="24"/>
  <c r="E73" i="24"/>
  <c r="AA69" i="24"/>
  <c r="P70" i="24"/>
  <c r="E72" i="24"/>
  <c r="AA68" i="24"/>
  <c r="P69" i="24"/>
  <c r="E71" i="24"/>
  <c r="AA67" i="24"/>
  <c r="P68" i="24"/>
  <c r="E70" i="24"/>
  <c r="AA66" i="24"/>
  <c r="R67" i="24"/>
  <c r="P67" i="24"/>
  <c r="E69" i="24"/>
  <c r="AA65" i="24"/>
  <c r="P66" i="24"/>
  <c r="E68" i="24"/>
  <c r="AA64" i="24"/>
  <c r="P65" i="24"/>
  <c r="E67" i="24"/>
  <c r="AA63" i="24"/>
  <c r="P64" i="24"/>
  <c r="E66" i="24"/>
  <c r="AA62" i="24"/>
  <c r="P63" i="24"/>
  <c r="E65" i="24"/>
  <c r="AA61" i="24"/>
  <c r="P62" i="24"/>
  <c r="E64" i="24"/>
  <c r="AA60" i="24"/>
  <c r="P61" i="24"/>
  <c r="E63" i="24"/>
  <c r="AA59" i="24"/>
  <c r="P60" i="24"/>
  <c r="E62" i="24"/>
  <c r="AA58" i="24"/>
  <c r="AD58" i="24" s="1"/>
  <c r="P59" i="24"/>
  <c r="E61" i="24"/>
  <c r="AA57" i="24"/>
  <c r="P58" i="24"/>
  <c r="E60" i="24"/>
  <c r="AA56" i="24"/>
  <c r="P57" i="24"/>
  <c r="E59" i="24"/>
  <c r="AA55" i="24"/>
  <c r="P56" i="24"/>
  <c r="E58" i="24"/>
  <c r="AA54" i="24"/>
  <c r="P55" i="24"/>
  <c r="E57" i="24"/>
  <c r="AA53" i="24"/>
  <c r="P54" i="24"/>
  <c r="E56" i="24"/>
  <c r="AA52" i="24"/>
  <c r="P53" i="24"/>
  <c r="E55" i="24"/>
  <c r="AA51" i="24"/>
  <c r="P52" i="24"/>
  <c r="E54" i="24"/>
  <c r="AA50" i="24"/>
  <c r="P51" i="24"/>
  <c r="E53" i="24"/>
  <c r="AA49" i="24"/>
  <c r="P50" i="24"/>
  <c r="E52" i="24"/>
  <c r="AA48" i="24"/>
  <c r="P49" i="24"/>
  <c r="E51" i="24"/>
  <c r="P48" i="24"/>
  <c r="E50" i="24"/>
  <c r="P47" i="24"/>
  <c r="E49" i="24"/>
  <c r="P46" i="24"/>
  <c r="E48" i="24"/>
  <c r="E47" i="24"/>
  <c r="E46" i="24"/>
  <c r="E45" i="24"/>
  <c r="E44" i="24"/>
  <c r="AB46" i="24"/>
  <c r="AC46" i="24" s="1"/>
  <c r="AA46" i="24"/>
  <c r="AB45" i="24"/>
  <c r="AC45" i="24" s="1"/>
  <c r="AA45" i="24"/>
  <c r="AB44" i="24"/>
  <c r="AC44" i="24" s="1"/>
  <c r="AA44" i="24"/>
  <c r="AB43" i="24"/>
  <c r="AC43" i="24" s="1"/>
  <c r="AA43" i="24"/>
  <c r="Q43" i="24"/>
  <c r="R43" i="24" s="1"/>
  <c r="P43" i="24"/>
  <c r="F43" i="24"/>
  <c r="G43" i="24" s="1"/>
  <c r="E43" i="24"/>
  <c r="AB42" i="24"/>
  <c r="AC42" i="24" s="1"/>
  <c r="AA42" i="24"/>
  <c r="Q42" i="24"/>
  <c r="R42" i="24" s="1"/>
  <c r="P42" i="24"/>
  <c r="F42" i="24"/>
  <c r="G42" i="24" s="1"/>
  <c r="E42" i="24"/>
  <c r="AB41" i="24"/>
  <c r="AC41" i="24" s="1"/>
  <c r="AA41" i="24"/>
  <c r="Q41" i="24"/>
  <c r="R41" i="24" s="1"/>
  <c r="P41" i="24"/>
  <c r="F41" i="24"/>
  <c r="G41" i="24" s="1"/>
  <c r="E41" i="24"/>
  <c r="AB40" i="24"/>
  <c r="AC40" i="24" s="1"/>
  <c r="AA40" i="24"/>
  <c r="Q40" i="24"/>
  <c r="R40" i="24" s="1"/>
  <c r="P40" i="24"/>
  <c r="F40" i="24"/>
  <c r="G40" i="24" s="1"/>
  <c r="E40" i="24"/>
  <c r="AB39" i="24"/>
  <c r="AC39" i="24" s="1"/>
  <c r="AA39" i="24"/>
  <c r="Q39" i="24"/>
  <c r="R39" i="24" s="1"/>
  <c r="P39" i="24"/>
  <c r="F39" i="24"/>
  <c r="G39" i="24" s="1"/>
  <c r="E39" i="24"/>
  <c r="AB38" i="24"/>
  <c r="AC38" i="24" s="1"/>
  <c r="AA38" i="24"/>
  <c r="R38" i="24"/>
  <c r="Q38" i="24"/>
  <c r="P38" i="24"/>
  <c r="S38" i="24" s="1"/>
  <c r="U38" i="24" s="1"/>
  <c r="V38" i="24" s="1"/>
  <c r="F38" i="24"/>
  <c r="G38" i="24" s="1"/>
  <c r="E38" i="24"/>
  <c r="AB37" i="24"/>
  <c r="AC37" i="24" s="1"/>
  <c r="AA37" i="24"/>
  <c r="Q37" i="24"/>
  <c r="R37" i="24" s="1"/>
  <c r="P37" i="24"/>
  <c r="F37" i="24"/>
  <c r="G37" i="24" s="1"/>
  <c r="E37" i="24"/>
  <c r="AB36" i="24"/>
  <c r="AC36" i="24" s="1"/>
  <c r="AA36" i="24"/>
  <c r="Q36" i="24"/>
  <c r="R36" i="24" s="1"/>
  <c r="P36" i="24"/>
  <c r="F36" i="24"/>
  <c r="G36" i="24" s="1"/>
  <c r="E36" i="24"/>
  <c r="AB35" i="24"/>
  <c r="AC35" i="24" s="1"/>
  <c r="AA35" i="24"/>
  <c r="Q35" i="24"/>
  <c r="R35" i="24" s="1"/>
  <c r="P35" i="24"/>
  <c r="F35" i="24"/>
  <c r="G35" i="24" s="1"/>
  <c r="E35" i="24"/>
  <c r="AB34" i="24"/>
  <c r="AC34" i="24" s="1"/>
  <c r="AA34" i="24"/>
  <c r="Q34" i="24"/>
  <c r="R34" i="24" s="1"/>
  <c r="P34" i="24"/>
  <c r="F34" i="24"/>
  <c r="G34" i="24" s="1"/>
  <c r="E34" i="24"/>
  <c r="AB33" i="24"/>
  <c r="AC33" i="24" s="1"/>
  <c r="AA33" i="24"/>
  <c r="Q33" i="24"/>
  <c r="R33" i="24" s="1"/>
  <c r="P33" i="24"/>
  <c r="F33" i="24"/>
  <c r="G33" i="24" s="1"/>
  <c r="E33" i="24"/>
  <c r="AB32" i="24"/>
  <c r="AC32" i="24" s="1"/>
  <c r="AA32" i="24"/>
  <c r="Q32" i="24"/>
  <c r="R32" i="24" s="1"/>
  <c r="P32" i="24"/>
  <c r="F32" i="24"/>
  <c r="G32" i="24" s="1"/>
  <c r="E32" i="24"/>
  <c r="AB31" i="24"/>
  <c r="AC31" i="24" s="1"/>
  <c r="AA31" i="24"/>
  <c r="Q31" i="24"/>
  <c r="R31" i="24" s="1"/>
  <c r="P31" i="24"/>
  <c r="F31" i="24"/>
  <c r="G31" i="24" s="1"/>
  <c r="E31" i="24"/>
  <c r="AB30" i="24"/>
  <c r="AC30" i="24" s="1"/>
  <c r="AA30" i="24"/>
  <c r="Q30" i="24"/>
  <c r="R30" i="24" s="1"/>
  <c r="P30" i="24"/>
  <c r="F30" i="24"/>
  <c r="G30" i="24" s="1"/>
  <c r="E30" i="24"/>
  <c r="AB29" i="24"/>
  <c r="AC29" i="24" s="1"/>
  <c r="AA29" i="24"/>
  <c r="Q29" i="24"/>
  <c r="R29" i="24" s="1"/>
  <c r="P29" i="24"/>
  <c r="F29" i="24"/>
  <c r="G29" i="24" s="1"/>
  <c r="E29" i="24"/>
  <c r="AB28" i="24"/>
  <c r="AC28" i="24" s="1"/>
  <c r="AA28" i="24"/>
  <c r="Q28" i="24"/>
  <c r="R28" i="24" s="1"/>
  <c r="P28" i="24"/>
  <c r="F28" i="24"/>
  <c r="G28" i="24" s="1"/>
  <c r="E28" i="24"/>
  <c r="AB27" i="24"/>
  <c r="AC27" i="24" s="1"/>
  <c r="AA27" i="24"/>
  <c r="Q27" i="24"/>
  <c r="R27" i="24" s="1"/>
  <c r="P27" i="24"/>
  <c r="F27" i="24"/>
  <c r="G27" i="24" s="1"/>
  <c r="E27" i="24"/>
  <c r="AB26" i="24"/>
  <c r="AC26" i="24" s="1"/>
  <c r="AA26" i="24"/>
  <c r="Q26" i="24"/>
  <c r="R26" i="24" s="1"/>
  <c r="P26" i="24"/>
  <c r="F26" i="24"/>
  <c r="G26" i="24" s="1"/>
  <c r="E26" i="24"/>
  <c r="AB25" i="24"/>
  <c r="AC25" i="24" s="1"/>
  <c r="AA25" i="24"/>
  <c r="Q25" i="24"/>
  <c r="R25" i="24" s="1"/>
  <c r="P25" i="24"/>
  <c r="F25" i="24"/>
  <c r="G25" i="24" s="1"/>
  <c r="E25" i="24"/>
  <c r="AB24" i="24"/>
  <c r="AC24" i="24" s="1"/>
  <c r="AA24" i="24"/>
  <c r="Q24" i="24"/>
  <c r="R24" i="24" s="1"/>
  <c r="P24" i="24"/>
  <c r="F24" i="24"/>
  <c r="G24" i="24" s="1"/>
  <c r="E24" i="24"/>
  <c r="AB23" i="24"/>
  <c r="AC23" i="24" s="1"/>
  <c r="AA23" i="24"/>
  <c r="Q23" i="24"/>
  <c r="R23" i="24" s="1"/>
  <c r="P23" i="24"/>
  <c r="F23" i="24"/>
  <c r="G23" i="24" s="1"/>
  <c r="E23" i="24"/>
  <c r="AB22" i="24"/>
  <c r="AC22" i="24" s="1"/>
  <c r="AA22" i="24"/>
  <c r="Q22" i="24"/>
  <c r="R22" i="24" s="1"/>
  <c r="P22" i="24"/>
  <c r="F22" i="24"/>
  <c r="G22" i="24" s="1"/>
  <c r="E22" i="24"/>
  <c r="AB21" i="24"/>
  <c r="AC21" i="24" s="1"/>
  <c r="AA21" i="24"/>
  <c r="Q21" i="24"/>
  <c r="R21" i="24" s="1"/>
  <c r="P21" i="24"/>
  <c r="F21" i="24"/>
  <c r="G21" i="24" s="1"/>
  <c r="E21" i="24"/>
  <c r="AB20" i="24"/>
  <c r="AC20" i="24" s="1"/>
  <c r="AA20" i="24"/>
  <c r="Q20" i="24"/>
  <c r="R20" i="24" s="1"/>
  <c r="P20" i="24"/>
  <c r="F20" i="24"/>
  <c r="G20" i="24" s="1"/>
  <c r="E20" i="24"/>
  <c r="AB19" i="24"/>
  <c r="AC19" i="24" s="1"/>
  <c r="AA19" i="24"/>
  <c r="Q19" i="24"/>
  <c r="R19" i="24" s="1"/>
  <c r="P19" i="24"/>
  <c r="F19" i="24"/>
  <c r="G19" i="24" s="1"/>
  <c r="E19" i="24"/>
  <c r="AB18" i="24"/>
  <c r="AC18" i="24" s="1"/>
  <c r="AA18" i="24"/>
  <c r="Q18" i="24"/>
  <c r="R18" i="24" s="1"/>
  <c r="P18" i="24"/>
  <c r="F18" i="24"/>
  <c r="G18" i="24" s="1"/>
  <c r="E18" i="24"/>
  <c r="AB17" i="24"/>
  <c r="AC17" i="24" s="1"/>
  <c r="AA17" i="24"/>
  <c r="Q17" i="24"/>
  <c r="R17" i="24" s="1"/>
  <c r="P17" i="24"/>
  <c r="F17" i="24"/>
  <c r="G17" i="24" s="1"/>
  <c r="E17" i="24"/>
  <c r="AB16" i="24"/>
  <c r="AC16" i="24" s="1"/>
  <c r="AA16" i="24"/>
  <c r="Q16" i="24"/>
  <c r="R16" i="24" s="1"/>
  <c r="P16" i="24"/>
  <c r="F16" i="24"/>
  <c r="G16" i="24" s="1"/>
  <c r="E16" i="24"/>
  <c r="AB15" i="24"/>
  <c r="AC15" i="24" s="1"/>
  <c r="AA15" i="24"/>
  <c r="Q15" i="24"/>
  <c r="R15" i="24" s="1"/>
  <c r="P15" i="24"/>
  <c r="F15" i="24"/>
  <c r="G15" i="24" s="1"/>
  <c r="E15" i="24"/>
  <c r="AB14" i="24"/>
  <c r="AC14" i="24" s="1"/>
  <c r="AA14" i="24"/>
  <c r="Q14" i="24"/>
  <c r="R14" i="24" s="1"/>
  <c r="P14" i="24"/>
  <c r="F14" i="24"/>
  <c r="G14" i="24" s="1"/>
  <c r="E14" i="24"/>
  <c r="AB13" i="24"/>
  <c r="AC13" i="24" s="1"/>
  <c r="AA13" i="24"/>
  <c r="Q13" i="24"/>
  <c r="R13" i="24" s="1"/>
  <c r="P13" i="24"/>
  <c r="F13" i="24"/>
  <c r="G13" i="24" s="1"/>
  <c r="E13" i="24"/>
  <c r="AB12" i="24"/>
  <c r="AC12" i="24" s="1"/>
  <c r="AA12" i="24"/>
  <c r="AA10" i="24" s="1"/>
  <c r="Q12" i="24"/>
  <c r="R12" i="24" s="1"/>
  <c r="P12" i="24"/>
  <c r="P4" i="24" s="1"/>
  <c r="F12" i="24"/>
  <c r="G12" i="24" s="1"/>
  <c r="E12" i="24"/>
  <c r="E11" i="24" s="1"/>
  <c r="AB11" i="24"/>
  <c r="AC11" i="24" s="1"/>
  <c r="Q11" i="24"/>
  <c r="R11" i="24" s="1"/>
  <c r="F11" i="24"/>
  <c r="G11" i="24" s="1"/>
  <c r="AB10" i="24"/>
  <c r="AC10" i="24" s="1"/>
  <c r="Q10" i="24"/>
  <c r="R10" i="24" s="1"/>
  <c r="F10" i="24"/>
  <c r="G10" i="24" s="1"/>
  <c r="E10" i="24"/>
  <c r="AB9" i="24"/>
  <c r="AC9" i="24" s="1"/>
  <c r="Q9" i="24"/>
  <c r="R9" i="24" s="1"/>
  <c r="F9" i="24"/>
  <c r="G9" i="24" s="1"/>
  <c r="AB8" i="24"/>
  <c r="AC8" i="24" s="1"/>
  <c r="Q8" i="24"/>
  <c r="R8" i="24" s="1"/>
  <c r="F8" i="24"/>
  <c r="G8" i="24" s="1"/>
  <c r="AB7" i="24"/>
  <c r="AC7" i="24" s="1"/>
  <c r="Q7" i="24"/>
  <c r="R7" i="24" s="1"/>
  <c r="F7" i="24"/>
  <c r="G7" i="24" s="1"/>
  <c r="AB6" i="24"/>
  <c r="AC6" i="24" s="1"/>
  <c r="Q6" i="24"/>
  <c r="R6" i="24" s="1"/>
  <c r="F6" i="24"/>
  <c r="G6" i="24" s="1"/>
  <c r="AB5" i="24"/>
  <c r="AC5" i="24" s="1"/>
  <c r="Q5" i="24"/>
  <c r="R5" i="24" s="1"/>
  <c r="F5" i="24"/>
  <c r="G5" i="24" s="1"/>
  <c r="AB4" i="24"/>
  <c r="AC4" i="24" s="1"/>
  <c r="Q4" i="24"/>
  <c r="R4" i="24" s="1"/>
  <c r="F4" i="24"/>
  <c r="G4" i="24" s="1"/>
  <c r="AB3" i="24"/>
  <c r="AC3" i="24" s="1"/>
  <c r="AA3" i="24"/>
  <c r="Q3" i="24"/>
  <c r="R3" i="24" s="1"/>
  <c r="F3" i="24"/>
  <c r="G3" i="24" s="1"/>
  <c r="E3" i="24"/>
  <c r="E5" i="24" l="1"/>
  <c r="AA6" i="24"/>
  <c r="AA8" i="24"/>
  <c r="S32" i="24"/>
  <c r="U32" i="24" s="1"/>
  <c r="V32" i="24" s="1"/>
  <c r="S36" i="24"/>
  <c r="U36" i="24" s="1"/>
  <c r="V36" i="24" s="1"/>
  <c r="S45" i="24"/>
  <c r="U45" i="24" s="1"/>
  <c r="V45" i="24" s="1"/>
  <c r="E4" i="24"/>
  <c r="H4" i="24" s="1"/>
  <c r="AA5" i="24"/>
  <c r="AA9" i="24"/>
  <c r="AA11" i="24"/>
  <c r="E6" i="24"/>
  <c r="E8" i="24"/>
  <c r="H8" i="24" s="1"/>
  <c r="AA4" i="24"/>
  <c r="H11" i="24"/>
  <c r="AD30" i="24"/>
  <c r="AF30" i="24" s="1"/>
  <c r="AG30" i="24" s="1"/>
  <c r="S33" i="24"/>
  <c r="U33" i="24" s="1"/>
  <c r="V33" i="24" s="1"/>
  <c r="AD34" i="24"/>
  <c r="AF34" i="24" s="1"/>
  <c r="AG34" i="24" s="1"/>
  <c r="E7" i="24"/>
  <c r="AA7" i="24"/>
  <c r="P8" i="24"/>
  <c r="S8" i="24" s="1"/>
  <c r="E9" i="24"/>
  <c r="S63" i="24"/>
  <c r="AD118" i="24"/>
  <c r="AF118" i="24" s="1"/>
  <c r="AG118" i="24" s="1"/>
  <c r="H7" i="24"/>
  <c r="J7" i="24" s="1"/>
  <c r="K7" i="24" s="1"/>
  <c r="S123" i="24"/>
  <c r="AE47" i="24"/>
  <c r="AF47" i="24"/>
  <c r="AG47" i="24" s="1"/>
  <c r="AC47" i="24"/>
  <c r="AD86" i="24"/>
  <c r="AF86" i="24" s="1"/>
  <c r="AG86" i="24" s="1"/>
  <c r="AD98" i="24"/>
  <c r="AF98" i="24" s="1"/>
  <c r="AG98" i="24" s="1"/>
  <c r="AD54" i="24"/>
  <c r="AE54" i="24" s="1"/>
  <c r="AD66" i="24"/>
  <c r="AE66" i="24" s="1"/>
  <c r="AD78" i="24"/>
  <c r="AD90" i="24"/>
  <c r="AF90" i="24" s="1"/>
  <c r="AG90" i="24" s="1"/>
  <c r="AD134" i="24"/>
  <c r="AF134" i="24" s="1"/>
  <c r="AG134" i="24" s="1"/>
  <c r="AD94" i="24"/>
  <c r="AF94" i="24" s="1"/>
  <c r="AG94" i="24" s="1"/>
  <c r="AD130" i="24"/>
  <c r="AF130" i="24" s="1"/>
  <c r="AG130" i="24" s="1"/>
  <c r="H13" i="24"/>
  <c r="H15" i="24"/>
  <c r="I15" i="24" s="1"/>
  <c r="AD4" i="24"/>
  <c r="AF4" i="24" s="1"/>
  <c r="AG4" i="24" s="1"/>
  <c r="S43" i="24"/>
  <c r="H97" i="24"/>
  <c r="J97" i="24" s="1"/>
  <c r="K97" i="24" s="1"/>
  <c r="S70" i="24"/>
  <c r="U70" i="24" s="1"/>
  <c r="V70" i="24" s="1"/>
  <c r="S62" i="24"/>
  <c r="U62" i="24" s="1"/>
  <c r="V62" i="24" s="1"/>
  <c r="S82" i="24"/>
  <c r="S40" i="24"/>
  <c r="U40" i="24" s="1"/>
  <c r="V40" i="24" s="1"/>
  <c r="S42" i="24"/>
  <c r="U42" i="24" s="1"/>
  <c r="V42" i="24" s="1"/>
  <c r="S103" i="24"/>
  <c r="T103" i="24" s="1"/>
  <c r="S115" i="24"/>
  <c r="T115" i="24" s="1"/>
  <c r="S39" i="24"/>
  <c r="T39" i="24" s="1"/>
  <c r="S47" i="24"/>
  <c r="T47" i="24" s="1"/>
  <c r="S44" i="24"/>
  <c r="T44" i="24" s="1"/>
  <c r="S71" i="24"/>
  <c r="U71" i="24" s="1"/>
  <c r="V71" i="24" s="1"/>
  <c r="S99" i="24"/>
  <c r="T99" i="24" s="1"/>
  <c r="S127" i="24"/>
  <c r="U127" i="24" s="1"/>
  <c r="V127" i="24" s="1"/>
  <c r="T45" i="24"/>
  <c r="H5" i="24"/>
  <c r="I5" i="24" s="1"/>
  <c r="H9" i="24"/>
  <c r="H12" i="24"/>
  <c r="I12" i="24" s="1"/>
  <c r="H17" i="24"/>
  <c r="H20" i="24"/>
  <c r="J20" i="24" s="1"/>
  <c r="K20" i="24" s="1"/>
  <c r="H31" i="24"/>
  <c r="J31" i="24" s="1"/>
  <c r="K31" i="24" s="1"/>
  <c r="H3" i="24"/>
  <c r="J3" i="24" s="1"/>
  <c r="K3" i="24" s="1"/>
  <c r="H16" i="24"/>
  <c r="I16" i="24" s="1"/>
  <c r="H21" i="24"/>
  <c r="U123" i="24"/>
  <c r="V123" i="24" s="1"/>
  <c r="T123" i="24"/>
  <c r="P11" i="24"/>
  <c r="S11" i="24" s="1"/>
  <c r="U11" i="24" s="1"/>
  <c r="V11" i="24" s="1"/>
  <c r="P7" i="24"/>
  <c r="S7" i="24" s="1"/>
  <c r="P3" i="24"/>
  <c r="S3" i="24" s="1"/>
  <c r="P9" i="24"/>
  <c r="P5" i="24"/>
  <c r="P10" i="24"/>
  <c r="S10" i="24" s="1"/>
  <c r="U10" i="24" s="1"/>
  <c r="V10" i="24" s="1"/>
  <c r="P6" i="24"/>
  <c r="S6" i="24" s="1"/>
  <c r="H19" i="24"/>
  <c r="AD59" i="24"/>
  <c r="AE59" i="24" s="1"/>
  <c r="S84" i="24"/>
  <c r="U84" i="24" s="1"/>
  <c r="V84" i="24" s="1"/>
  <c r="S106" i="24"/>
  <c r="U106" i="24" s="1"/>
  <c r="V106" i="24" s="1"/>
  <c r="AD3" i="24"/>
  <c r="H6" i="24"/>
  <c r="J6" i="24" s="1"/>
  <c r="K6" i="24" s="1"/>
  <c r="H10" i="24"/>
  <c r="J10" i="24" s="1"/>
  <c r="K10" i="24" s="1"/>
  <c r="H14" i="24"/>
  <c r="J14" i="24" s="1"/>
  <c r="K14" i="24" s="1"/>
  <c r="H18" i="24"/>
  <c r="H22" i="24"/>
  <c r="J22" i="24" s="1"/>
  <c r="K22" i="24" s="1"/>
  <c r="H35" i="24"/>
  <c r="J35" i="24" s="1"/>
  <c r="K35" i="24" s="1"/>
  <c r="S37" i="24"/>
  <c r="U37" i="24" s="1"/>
  <c r="V37" i="24" s="1"/>
  <c r="S41" i="24"/>
  <c r="T41" i="24" s="1"/>
  <c r="S92" i="24"/>
  <c r="AD119" i="24"/>
  <c r="AF119" i="24" s="1"/>
  <c r="AG119" i="24" s="1"/>
  <c r="S73" i="24"/>
  <c r="U73" i="24" s="1"/>
  <c r="V73" i="24" s="1"/>
  <c r="S29" i="24"/>
  <c r="U29" i="24" s="1"/>
  <c r="V29" i="24" s="1"/>
  <c r="S88" i="24"/>
  <c r="T88" i="24" s="1"/>
  <c r="H44" i="24"/>
  <c r="J44" i="24" s="1"/>
  <c r="K44" i="24" s="1"/>
  <c r="H102" i="24"/>
  <c r="I102" i="24" s="1"/>
  <c r="H101" i="24"/>
  <c r="I101" i="24" s="1"/>
  <c r="H68" i="24"/>
  <c r="I68" i="24" s="1"/>
  <c r="H79" i="24"/>
  <c r="J79" i="24" s="1"/>
  <c r="K79" i="24" s="1"/>
  <c r="H60" i="24"/>
  <c r="J60" i="24" s="1"/>
  <c r="K60" i="24" s="1"/>
  <c r="H88" i="24"/>
  <c r="I88" i="24" s="1"/>
  <c r="H87" i="24"/>
  <c r="J87" i="24" s="1"/>
  <c r="K87" i="24" s="1"/>
  <c r="H59" i="24"/>
  <c r="J59" i="24" s="1"/>
  <c r="K59" i="24" s="1"/>
  <c r="H67" i="24"/>
  <c r="I67" i="24" s="1"/>
  <c r="H91" i="24"/>
  <c r="J91" i="24" s="1"/>
  <c r="K91" i="24" s="1"/>
  <c r="H99" i="24"/>
  <c r="J99" i="24" s="1"/>
  <c r="K99" i="24" s="1"/>
  <c r="S90" i="24"/>
  <c r="U90" i="24" s="1"/>
  <c r="V90" i="24" s="1"/>
  <c r="R106" i="24"/>
  <c r="S98" i="24"/>
  <c r="U98" i="24" s="1"/>
  <c r="V98" i="24" s="1"/>
  <c r="AD99" i="24"/>
  <c r="AE99" i="24" s="1"/>
  <c r="AD115" i="24"/>
  <c r="AF115" i="24" s="1"/>
  <c r="AG115" i="24" s="1"/>
  <c r="AD67" i="24"/>
  <c r="AE67" i="24" s="1"/>
  <c r="AD111" i="24"/>
  <c r="AE111" i="24" s="1"/>
  <c r="AD123" i="24"/>
  <c r="AF123" i="24" s="1"/>
  <c r="AG123" i="24" s="1"/>
  <c r="AD127" i="24"/>
  <c r="AF127" i="24" s="1"/>
  <c r="AG127" i="24" s="1"/>
  <c r="AD128" i="24"/>
  <c r="AF128" i="24" s="1"/>
  <c r="AG128" i="24" s="1"/>
  <c r="AD104" i="24"/>
  <c r="AE104" i="24" s="1"/>
  <c r="AD132" i="24"/>
  <c r="AE132" i="24" s="1"/>
  <c r="AD136" i="24"/>
  <c r="AE136" i="24" s="1"/>
  <c r="AD93" i="24"/>
  <c r="AE93" i="24" s="1"/>
  <c r="AD101" i="24"/>
  <c r="AE101" i="24" s="1"/>
  <c r="AE130" i="24"/>
  <c r="AD85" i="24"/>
  <c r="AE85" i="24" s="1"/>
  <c r="S4" i="24"/>
  <c r="U4" i="24" s="1"/>
  <c r="V4" i="24" s="1"/>
  <c r="S5" i="24"/>
  <c r="T5" i="24" s="1"/>
  <c r="S9" i="24"/>
  <c r="T9" i="24" s="1"/>
  <c r="S12" i="24"/>
  <c r="T12" i="24" s="1"/>
  <c r="S13" i="24"/>
  <c r="T13" i="24" s="1"/>
  <c r="S14" i="24"/>
  <c r="T14" i="24" s="1"/>
  <c r="S15" i="24"/>
  <c r="T15" i="24" s="1"/>
  <c r="S16" i="24"/>
  <c r="T16" i="24" s="1"/>
  <c r="S17" i="24"/>
  <c r="U17" i="24" s="1"/>
  <c r="V17" i="24" s="1"/>
  <c r="S18" i="24"/>
  <c r="T18" i="24" s="1"/>
  <c r="S19" i="24"/>
  <c r="T19" i="24" s="1"/>
  <c r="S20" i="24"/>
  <c r="T20" i="24" s="1"/>
  <c r="S21" i="24"/>
  <c r="U21" i="24" s="1"/>
  <c r="V21" i="24" s="1"/>
  <c r="S22" i="24"/>
  <c r="T22" i="24" s="1"/>
  <c r="AD28" i="24"/>
  <c r="AF28" i="24" s="1"/>
  <c r="AG28" i="24" s="1"/>
  <c r="S30" i="24"/>
  <c r="U30" i="24" s="1"/>
  <c r="V30" i="24" s="1"/>
  <c r="S31" i="24"/>
  <c r="U31" i="24" s="1"/>
  <c r="V31" i="24" s="1"/>
  <c r="H33" i="24"/>
  <c r="J33" i="24" s="1"/>
  <c r="K33" i="24" s="1"/>
  <c r="AD36" i="24"/>
  <c r="AF36" i="24" s="1"/>
  <c r="AG36" i="24" s="1"/>
  <c r="AD37" i="24"/>
  <c r="AF37" i="24" s="1"/>
  <c r="AG37" i="24" s="1"/>
  <c r="AD39" i="24"/>
  <c r="AD41" i="24"/>
  <c r="AF41" i="24" s="1"/>
  <c r="AG41" i="24" s="1"/>
  <c r="AD43" i="24"/>
  <c r="AD45" i="24"/>
  <c r="AE45" i="24" s="1"/>
  <c r="S72" i="24"/>
  <c r="U72" i="24" s="1"/>
  <c r="V72" i="24" s="1"/>
  <c r="AD96" i="24"/>
  <c r="AF96" i="24" s="1"/>
  <c r="AG96" i="24" s="1"/>
  <c r="AC96" i="24"/>
  <c r="H29" i="24"/>
  <c r="J29" i="24" s="1"/>
  <c r="K29" i="24" s="1"/>
  <c r="AD32" i="24"/>
  <c r="AF32" i="24" s="1"/>
  <c r="AG32" i="24" s="1"/>
  <c r="S34" i="24"/>
  <c r="U34" i="24" s="1"/>
  <c r="V34" i="24" s="1"/>
  <c r="S35" i="24"/>
  <c r="U35" i="24" s="1"/>
  <c r="V35" i="24" s="1"/>
  <c r="H37" i="24"/>
  <c r="J37" i="24" s="1"/>
  <c r="K37" i="24" s="1"/>
  <c r="H39" i="24"/>
  <c r="J39" i="24" s="1"/>
  <c r="K39" i="24" s="1"/>
  <c r="H41" i="24"/>
  <c r="J41" i="24" s="1"/>
  <c r="K41" i="24" s="1"/>
  <c r="H43" i="24"/>
  <c r="J43" i="24" s="1"/>
  <c r="K43" i="24" s="1"/>
  <c r="S55" i="24"/>
  <c r="U55" i="24" s="1"/>
  <c r="V55" i="24" s="1"/>
  <c r="AD55" i="24"/>
  <c r="AF55" i="24" s="1"/>
  <c r="AG55" i="24" s="1"/>
  <c r="S74" i="24"/>
  <c r="T74" i="24" s="1"/>
  <c r="H77" i="24"/>
  <c r="J77" i="24" s="1"/>
  <c r="K77" i="24" s="1"/>
  <c r="AD74" i="24"/>
  <c r="AE74" i="24" s="1"/>
  <c r="H83" i="24"/>
  <c r="I83" i="24" s="1"/>
  <c r="S86" i="24"/>
  <c r="U86" i="24" s="1"/>
  <c r="V86" i="24" s="1"/>
  <c r="S89" i="24"/>
  <c r="T89" i="24" s="1"/>
  <c r="S91" i="24"/>
  <c r="H94" i="24"/>
  <c r="H95" i="24"/>
  <c r="J95" i="24" s="1"/>
  <c r="K95" i="24" s="1"/>
  <c r="S95" i="24"/>
  <c r="T95" i="24" s="1"/>
  <c r="S96" i="24"/>
  <c r="T96" i="24" s="1"/>
  <c r="S101" i="24"/>
  <c r="U101" i="24" s="1"/>
  <c r="V101" i="24" s="1"/>
  <c r="S102" i="24"/>
  <c r="U102" i="24" s="1"/>
  <c r="V102" i="24" s="1"/>
  <c r="AD105" i="24"/>
  <c r="AF105" i="24" s="1"/>
  <c r="AG105" i="24" s="1"/>
  <c r="S107" i="24"/>
  <c r="T107" i="24" s="1"/>
  <c r="S112" i="24"/>
  <c r="U112" i="24" s="1"/>
  <c r="V112" i="24" s="1"/>
  <c r="S114" i="24"/>
  <c r="T114" i="24" s="1"/>
  <c r="S119" i="24"/>
  <c r="U119" i="24" s="1"/>
  <c r="V119" i="24" s="1"/>
  <c r="AD120" i="24"/>
  <c r="AD121" i="24"/>
  <c r="AF121" i="24" s="1"/>
  <c r="AG121" i="24" s="1"/>
  <c r="AD122" i="24"/>
  <c r="AF122" i="24" s="1"/>
  <c r="AG122" i="24" s="1"/>
  <c r="S124" i="24"/>
  <c r="S125" i="24"/>
  <c r="U125" i="24" s="1"/>
  <c r="V125" i="24" s="1"/>
  <c r="S126" i="24"/>
  <c r="U126" i="24" s="1"/>
  <c r="V126" i="24" s="1"/>
  <c r="S129" i="24"/>
  <c r="AD131" i="24"/>
  <c r="AD135" i="24"/>
  <c r="AD140" i="24"/>
  <c r="AF140" i="24" s="1"/>
  <c r="AG140" i="24" s="1"/>
  <c r="H52" i="24"/>
  <c r="J52" i="24" s="1"/>
  <c r="K52" i="24" s="1"/>
  <c r="H57" i="24"/>
  <c r="I57" i="24" s="1"/>
  <c r="S56" i="24"/>
  <c r="T56" i="24" s="1"/>
  <c r="AD137" i="24"/>
  <c r="AF137" i="24" s="1"/>
  <c r="AG137" i="24" s="1"/>
  <c r="AD139" i="24"/>
  <c r="AF139" i="24" s="1"/>
  <c r="AG139" i="24" s="1"/>
  <c r="H48" i="24"/>
  <c r="I48" i="24" s="1"/>
  <c r="AD53" i="24"/>
  <c r="AF53" i="24" s="1"/>
  <c r="AG53" i="24" s="1"/>
  <c r="H58" i="24"/>
  <c r="J58" i="24" s="1"/>
  <c r="K58" i="24" s="1"/>
  <c r="S57" i="24"/>
  <c r="U57" i="24" s="1"/>
  <c r="V57" i="24" s="1"/>
  <c r="H61" i="24"/>
  <c r="J61" i="24" s="1"/>
  <c r="K61" i="24" s="1"/>
  <c r="H62" i="24"/>
  <c r="J62" i="24" s="1"/>
  <c r="K62" i="24" s="1"/>
  <c r="AD60" i="24"/>
  <c r="AE60" i="24" s="1"/>
  <c r="AD61" i="24"/>
  <c r="AF61" i="24" s="1"/>
  <c r="AG61" i="24" s="1"/>
  <c r="S64" i="24"/>
  <c r="U64" i="24" s="1"/>
  <c r="V64" i="24" s="1"/>
  <c r="S65" i="24"/>
  <c r="U65" i="24" s="1"/>
  <c r="V65" i="24" s="1"/>
  <c r="H69" i="24"/>
  <c r="J69" i="24" s="1"/>
  <c r="K69" i="24" s="1"/>
  <c r="H70" i="24"/>
  <c r="J70" i="24" s="1"/>
  <c r="K70" i="24" s="1"/>
  <c r="AD68" i="24"/>
  <c r="AF68" i="24" s="1"/>
  <c r="AG68" i="24" s="1"/>
  <c r="AD69" i="24"/>
  <c r="AF69" i="24" s="1"/>
  <c r="AG69" i="24" s="1"/>
  <c r="S78" i="24"/>
  <c r="U78" i="24" s="1"/>
  <c r="V78" i="24" s="1"/>
  <c r="AD82" i="24"/>
  <c r="AE82" i="24" s="1"/>
  <c r="AD87" i="24"/>
  <c r="AE87" i="24" s="1"/>
  <c r="AD88" i="24"/>
  <c r="H96" i="24"/>
  <c r="J96" i="24" s="1"/>
  <c r="K96" i="24" s="1"/>
  <c r="H98" i="24"/>
  <c r="I98" i="24" s="1"/>
  <c r="AD100" i="24"/>
  <c r="AF100" i="24" s="1"/>
  <c r="AG100" i="24" s="1"/>
  <c r="S104" i="24"/>
  <c r="T104" i="24" s="1"/>
  <c r="S110" i="24"/>
  <c r="S111" i="24"/>
  <c r="T111" i="24" s="1"/>
  <c r="AD113" i="24"/>
  <c r="AE113" i="24" s="1"/>
  <c r="S117" i="24"/>
  <c r="T117" i="24" s="1"/>
  <c r="S121" i="24"/>
  <c r="U121" i="24" s="1"/>
  <c r="V121" i="24" s="1"/>
  <c r="S122" i="24"/>
  <c r="U122" i="24" s="1"/>
  <c r="V122" i="24" s="1"/>
  <c r="AD124" i="24"/>
  <c r="AD125" i="24"/>
  <c r="AE125" i="24" s="1"/>
  <c r="AD126" i="24"/>
  <c r="AF126" i="24" s="1"/>
  <c r="AG126" i="24" s="1"/>
  <c r="S128" i="24"/>
  <c r="AD129" i="24"/>
  <c r="AD133" i="24"/>
  <c r="AD141" i="24"/>
  <c r="AF141" i="24" s="1"/>
  <c r="AG141" i="24" s="1"/>
  <c r="AD143" i="24"/>
  <c r="AF143" i="24" s="1"/>
  <c r="AG143" i="24" s="1"/>
  <c r="AD23" i="24"/>
  <c r="AE23" i="24" s="1"/>
  <c r="AD29" i="24"/>
  <c r="AF29" i="24" s="1"/>
  <c r="AG29" i="24" s="1"/>
  <c r="H32" i="24"/>
  <c r="J32" i="24" s="1"/>
  <c r="K32" i="24" s="1"/>
  <c r="AD33" i="24"/>
  <c r="AF33" i="24" s="1"/>
  <c r="AG33" i="24" s="1"/>
  <c r="H36" i="24"/>
  <c r="J36" i="24" s="1"/>
  <c r="K36" i="24" s="1"/>
  <c r="H38" i="24"/>
  <c r="AF58" i="24"/>
  <c r="AG58" i="24" s="1"/>
  <c r="AE58" i="24"/>
  <c r="AD79" i="24"/>
  <c r="AE79" i="24" s="1"/>
  <c r="AC79" i="24"/>
  <c r="U43" i="24"/>
  <c r="V43" i="24" s="1"/>
  <c r="T43" i="24"/>
  <c r="AD5" i="24"/>
  <c r="AF5" i="24" s="1"/>
  <c r="AG5" i="24" s="1"/>
  <c r="AD6" i="24"/>
  <c r="AF6" i="24" s="1"/>
  <c r="AG6" i="24" s="1"/>
  <c r="AD7" i="24"/>
  <c r="AE7" i="24" s="1"/>
  <c r="AD8" i="24"/>
  <c r="AE8" i="24" s="1"/>
  <c r="AD9" i="24"/>
  <c r="AF9" i="24" s="1"/>
  <c r="AG9" i="24" s="1"/>
  <c r="AD10" i="24"/>
  <c r="AF10" i="24" s="1"/>
  <c r="AG10" i="24" s="1"/>
  <c r="AD11" i="24"/>
  <c r="AF11" i="24" s="1"/>
  <c r="AG11" i="24" s="1"/>
  <c r="AD12" i="24"/>
  <c r="AE12" i="24" s="1"/>
  <c r="AD13" i="24"/>
  <c r="AF13" i="24" s="1"/>
  <c r="AG13" i="24" s="1"/>
  <c r="AD14" i="24"/>
  <c r="AF14" i="24" s="1"/>
  <c r="AG14" i="24" s="1"/>
  <c r="AD15" i="24"/>
  <c r="AE15" i="24" s="1"/>
  <c r="AD16" i="24"/>
  <c r="AE16" i="24" s="1"/>
  <c r="AD17" i="24"/>
  <c r="AF17" i="24" s="1"/>
  <c r="AG17" i="24" s="1"/>
  <c r="AD18" i="24"/>
  <c r="AF18" i="24" s="1"/>
  <c r="AG18" i="24" s="1"/>
  <c r="AD19" i="24"/>
  <c r="AE19" i="24" s="1"/>
  <c r="AD20" i="24"/>
  <c r="AE20" i="24" s="1"/>
  <c r="AD21" i="24"/>
  <c r="AF21" i="24" s="1"/>
  <c r="AG21" i="24" s="1"/>
  <c r="AD22" i="24"/>
  <c r="AF22" i="24" s="1"/>
  <c r="AG22" i="24" s="1"/>
  <c r="AD24" i="24"/>
  <c r="AE24" i="24" s="1"/>
  <c r="AD26" i="24"/>
  <c r="AF26" i="24" s="1"/>
  <c r="AG26" i="24" s="1"/>
  <c r="H30" i="24"/>
  <c r="J30" i="24" s="1"/>
  <c r="K30" i="24" s="1"/>
  <c r="AD31" i="24"/>
  <c r="AF31" i="24" s="1"/>
  <c r="AG31" i="24" s="1"/>
  <c r="H34" i="24"/>
  <c r="J34" i="24" s="1"/>
  <c r="K34" i="24" s="1"/>
  <c r="AD35" i="24"/>
  <c r="AF35" i="24" s="1"/>
  <c r="AG35" i="24" s="1"/>
  <c r="AD25" i="24"/>
  <c r="AE25" i="24" s="1"/>
  <c r="AD27" i="24"/>
  <c r="AF27" i="24" s="1"/>
  <c r="AG27" i="24" s="1"/>
  <c r="AD38" i="24"/>
  <c r="AF38" i="24" s="1"/>
  <c r="AG38" i="24" s="1"/>
  <c r="H40" i="24"/>
  <c r="AD42" i="24"/>
  <c r="AE42" i="24" s="1"/>
  <c r="AD46" i="24"/>
  <c r="AE46" i="24" s="1"/>
  <c r="H46" i="24"/>
  <c r="I46" i="24" s="1"/>
  <c r="S49" i="24"/>
  <c r="U49" i="24" s="1"/>
  <c r="V49" i="24" s="1"/>
  <c r="S50" i="24"/>
  <c r="AD49" i="24"/>
  <c r="H53" i="24"/>
  <c r="S51" i="24"/>
  <c r="AD50" i="24"/>
  <c r="H54" i="24"/>
  <c r="S52" i="24"/>
  <c r="AD51" i="24"/>
  <c r="H55" i="24"/>
  <c r="S53" i="24"/>
  <c r="AD52" i="24"/>
  <c r="H56" i="24"/>
  <c r="S54" i="24"/>
  <c r="S79" i="24"/>
  <c r="T79" i="24" s="1"/>
  <c r="R79" i="24"/>
  <c r="AD40" i="24"/>
  <c r="AE40" i="24" s="1"/>
  <c r="H42" i="24"/>
  <c r="AD44" i="24"/>
  <c r="AE44" i="24" s="1"/>
  <c r="H50" i="24"/>
  <c r="J50" i="24" s="1"/>
  <c r="K50" i="24" s="1"/>
  <c r="H74" i="24"/>
  <c r="J74" i="24" s="1"/>
  <c r="K74" i="24" s="1"/>
  <c r="AD72" i="24"/>
  <c r="AF72" i="24" s="1"/>
  <c r="AG72" i="24" s="1"/>
  <c r="AD75" i="24"/>
  <c r="AE75" i="24" s="1"/>
  <c r="AC75" i="24"/>
  <c r="H84" i="24"/>
  <c r="I84" i="24" s="1"/>
  <c r="AD84" i="24"/>
  <c r="AF84" i="24" s="1"/>
  <c r="AG84" i="24" s="1"/>
  <c r="AD102" i="24"/>
  <c r="AF102" i="24" s="1"/>
  <c r="AG102" i="24" s="1"/>
  <c r="AD110" i="24"/>
  <c r="AE110" i="24" s="1"/>
  <c r="AC110" i="24"/>
  <c r="H80" i="24"/>
  <c r="I80" i="24" s="1"/>
  <c r="S83" i="24"/>
  <c r="T83" i="24" s="1"/>
  <c r="R83" i="24"/>
  <c r="AD56" i="24"/>
  <c r="AF56" i="24" s="1"/>
  <c r="AG56" i="24" s="1"/>
  <c r="S59" i="24"/>
  <c r="T59" i="24" s="1"/>
  <c r="H63" i="24"/>
  <c r="S61" i="24"/>
  <c r="U61" i="24" s="1"/>
  <c r="V61" i="24" s="1"/>
  <c r="H65" i="24"/>
  <c r="J65" i="24" s="1"/>
  <c r="K65" i="24" s="1"/>
  <c r="AD63" i="24"/>
  <c r="AE63" i="24" s="1"/>
  <c r="S66" i="24"/>
  <c r="AD65" i="24"/>
  <c r="AE65" i="24" s="1"/>
  <c r="S68" i="24"/>
  <c r="U68" i="24" s="1"/>
  <c r="V68" i="24" s="1"/>
  <c r="H72" i="24"/>
  <c r="I72" i="24" s="1"/>
  <c r="AD70" i="24"/>
  <c r="AF70" i="24" s="1"/>
  <c r="AG70" i="24" s="1"/>
  <c r="AD73" i="24"/>
  <c r="AE73" i="24" s="1"/>
  <c r="S75" i="24"/>
  <c r="T75" i="24" s="1"/>
  <c r="H78" i="24"/>
  <c r="I78" i="24" s="1"/>
  <c r="AD76" i="24"/>
  <c r="AE76" i="24" s="1"/>
  <c r="AD77" i="24"/>
  <c r="AE77" i="24" s="1"/>
  <c r="S80" i="24"/>
  <c r="T80" i="24" s="1"/>
  <c r="S81" i="24"/>
  <c r="T81" i="24" s="1"/>
  <c r="H85" i="24"/>
  <c r="I85" i="24" s="1"/>
  <c r="H86" i="24"/>
  <c r="I86" i="24" s="1"/>
  <c r="AD89" i="24"/>
  <c r="AE89" i="24" s="1"/>
  <c r="AD91" i="24"/>
  <c r="AD92" i="24"/>
  <c r="AF92" i="24" s="1"/>
  <c r="AG92" i="24" s="1"/>
  <c r="AD95" i="24"/>
  <c r="H103" i="24"/>
  <c r="J103" i="24" s="1"/>
  <c r="K103" i="24" s="1"/>
  <c r="S105" i="24"/>
  <c r="T105" i="24" s="1"/>
  <c r="S118" i="24"/>
  <c r="U118" i="24" s="1"/>
  <c r="V118" i="24" s="1"/>
  <c r="S58" i="24"/>
  <c r="AD57" i="24"/>
  <c r="AF57" i="24" s="1"/>
  <c r="AG57" i="24" s="1"/>
  <c r="S60" i="24"/>
  <c r="U60" i="24" s="1"/>
  <c r="V60" i="24" s="1"/>
  <c r="H64" i="24"/>
  <c r="I64" i="24" s="1"/>
  <c r="AD62" i="24"/>
  <c r="H66" i="24"/>
  <c r="J66" i="24" s="1"/>
  <c r="K66" i="24" s="1"/>
  <c r="AD64" i="24"/>
  <c r="AF64" i="24" s="1"/>
  <c r="AG64" i="24" s="1"/>
  <c r="S67" i="24"/>
  <c r="T67" i="24" s="1"/>
  <c r="H71" i="24"/>
  <c r="S69" i="24"/>
  <c r="T69" i="24" s="1"/>
  <c r="H73" i="24"/>
  <c r="H75" i="24"/>
  <c r="S76" i="24"/>
  <c r="U76" i="24" s="1"/>
  <c r="V76" i="24" s="1"/>
  <c r="S77" i="24"/>
  <c r="T77" i="24" s="1"/>
  <c r="H81" i="24"/>
  <c r="I81" i="24" s="1"/>
  <c r="H82" i="24"/>
  <c r="I82" i="24" s="1"/>
  <c r="AD80" i="24"/>
  <c r="AF80" i="24" s="1"/>
  <c r="AG80" i="24" s="1"/>
  <c r="AD81" i="24"/>
  <c r="AE81" i="24" s="1"/>
  <c r="S87" i="24"/>
  <c r="H92" i="24"/>
  <c r="S93" i="24"/>
  <c r="S94" i="24"/>
  <c r="U94" i="24" s="1"/>
  <c r="V94" i="24" s="1"/>
  <c r="S97" i="24"/>
  <c r="S100" i="24"/>
  <c r="T100" i="24" s="1"/>
  <c r="AD103" i="24"/>
  <c r="AD106" i="24"/>
  <c r="AF106" i="24" s="1"/>
  <c r="AG106" i="24" s="1"/>
  <c r="AD108" i="24"/>
  <c r="AE108" i="24" s="1"/>
  <c r="S113" i="24"/>
  <c r="T113" i="24" s="1"/>
  <c r="AD114" i="24"/>
  <c r="AF114" i="24" s="1"/>
  <c r="AG114" i="24" s="1"/>
  <c r="AD117" i="24"/>
  <c r="AE117" i="24" s="1"/>
  <c r="AE126" i="24"/>
  <c r="H90" i="24"/>
  <c r="H100" i="24"/>
  <c r="AD97" i="24"/>
  <c r="AD107" i="24"/>
  <c r="AD112" i="24"/>
  <c r="AF112" i="24" s="1"/>
  <c r="AG112" i="24" s="1"/>
  <c r="S116" i="24"/>
  <c r="U116" i="24" s="1"/>
  <c r="V116" i="24" s="1"/>
  <c r="AD116" i="24"/>
  <c r="AE116" i="24" s="1"/>
  <c r="S120" i="24"/>
  <c r="U120" i="24" s="1"/>
  <c r="V120" i="24" s="1"/>
  <c r="AD138" i="24"/>
  <c r="AF138" i="24" s="1"/>
  <c r="AG138" i="24" s="1"/>
  <c r="AD142" i="24"/>
  <c r="AF142" i="24" s="1"/>
  <c r="AG142" i="24" s="1"/>
  <c r="I18" i="24"/>
  <c r="J18" i="24"/>
  <c r="K18" i="24" s="1"/>
  <c r="T21" i="24"/>
  <c r="AE6" i="24"/>
  <c r="AE14" i="24"/>
  <c r="AF16" i="24"/>
  <c r="AG16" i="24" s="1"/>
  <c r="AF20" i="24"/>
  <c r="AG20" i="24" s="1"/>
  <c r="I10" i="24"/>
  <c r="U13" i="24"/>
  <c r="V13" i="24" s="1"/>
  <c r="J16" i="24"/>
  <c r="K16" i="24" s="1"/>
  <c r="T17" i="24"/>
  <c r="AE11" i="24"/>
  <c r="AE21" i="24"/>
  <c r="AF3" i="24"/>
  <c r="AG3" i="24" s="1"/>
  <c r="AE3" i="24"/>
  <c r="J5" i="24"/>
  <c r="K5" i="24" s="1"/>
  <c r="I9" i="24"/>
  <c r="J9" i="24"/>
  <c r="K9" i="24" s="1"/>
  <c r="I11" i="24"/>
  <c r="J11" i="24"/>
  <c r="K11" i="24" s="1"/>
  <c r="J13" i="24"/>
  <c r="K13" i="24" s="1"/>
  <c r="I13" i="24"/>
  <c r="U16" i="24"/>
  <c r="V16" i="24" s="1"/>
  <c r="I17" i="24"/>
  <c r="J17" i="24"/>
  <c r="K17" i="24" s="1"/>
  <c r="I19" i="24"/>
  <c r="J19" i="24"/>
  <c r="K19" i="24" s="1"/>
  <c r="J21" i="24"/>
  <c r="K21" i="24" s="1"/>
  <c r="I21" i="24"/>
  <c r="U82" i="24"/>
  <c r="V82" i="24" s="1"/>
  <c r="T82" i="24"/>
  <c r="S23" i="24"/>
  <c r="H24" i="24"/>
  <c r="S25" i="24"/>
  <c r="H26" i="24"/>
  <c r="S27" i="24"/>
  <c r="H28" i="24"/>
  <c r="AE28" i="24"/>
  <c r="T29" i="24"/>
  <c r="T32" i="24"/>
  <c r="T33" i="24"/>
  <c r="I34" i="24"/>
  <c r="AE34" i="24"/>
  <c r="I35" i="24"/>
  <c r="T36" i="24"/>
  <c r="I37" i="24"/>
  <c r="T38" i="24"/>
  <c r="AF46" i="24"/>
  <c r="AG46" i="24" s="1"/>
  <c r="AE39" i="24"/>
  <c r="AF39" i="24"/>
  <c r="AG39" i="24" s="1"/>
  <c r="H23" i="24"/>
  <c r="S24" i="24"/>
  <c r="H25" i="24"/>
  <c r="S26" i="24"/>
  <c r="H27" i="24"/>
  <c r="S28" i="24"/>
  <c r="T40" i="24"/>
  <c r="AE43" i="24"/>
  <c r="AF43" i="24"/>
  <c r="AG43" i="24" s="1"/>
  <c r="AF60" i="24"/>
  <c r="AG60" i="24" s="1"/>
  <c r="AF78" i="24"/>
  <c r="AG78" i="24" s="1"/>
  <c r="AE78" i="24"/>
  <c r="AE37" i="24"/>
  <c r="H47" i="24"/>
  <c r="S46" i="24"/>
  <c r="H51" i="24"/>
  <c r="T65" i="24"/>
  <c r="AD83" i="24"/>
  <c r="AC83" i="24"/>
  <c r="H45" i="24"/>
  <c r="H49" i="24"/>
  <c r="S48" i="24"/>
  <c r="AD48" i="24"/>
  <c r="T71" i="24"/>
  <c r="H76" i="24"/>
  <c r="T63" i="24"/>
  <c r="U63" i="24"/>
  <c r="V63" i="24" s="1"/>
  <c r="J68" i="24"/>
  <c r="K68" i="24" s="1"/>
  <c r="AD71" i="24"/>
  <c r="AC71" i="24"/>
  <c r="AF88" i="24"/>
  <c r="AG88" i="24" s="1"/>
  <c r="AE88" i="24"/>
  <c r="J89" i="24"/>
  <c r="K89" i="24" s="1"/>
  <c r="I89" i="24"/>
  <c r="U92" i="24"/>
  <c r="V92" i="24" s="1"/>
  <c r="T92" i="24"/>
  <c r="U108" i="24"/>
  <c r="V108" i="24" s="1"/>
  <c r="T108" i="24"/>
  <c r="AC73" i="24"/>
  <c r="R75" i="24"/>
  <c r="S85" i="24"/>
  <c r="R85" i="24"/>
  <c r="J93" i="24"/>
  <c r="K93" i="24" s="1"/>
  <c r="I93" i="24"/>
  <c r="AE86" i="24"/>
  <c r="AE90" i="24"/>
  <c r="I99" i="24"/>
  <c r="AE98" i="24"/>
  <c r="U115" i="24"/>
  <c r="V115" i="24" s="1"/>
  <c r="S109" i="24"/>
  <c r="AD109" i="24"/>
  <c r="AE119" i="24"/>
  <c r="J4" i="24" l="1"/>
  <c r="K4" i="24" s="1"/>
  <c r="I4" i="24"/>
  <c r="J8" i="24"/>
  <c r="K8" i="24" s="1"/>
  <c r="I8" i="24"/>
  <c r="AE118" i="24"/>
  <c r="I87" i="24"/>
  <c r="I43" i="24"/>
  <c r="AF54" i="24"/>
  <c r="AG54" i="24" s="1"/>
  <c r="AF23" i="24"/>
  <c r="AG23" i="24" s="1"/>
  <c r="J15" i="24"/>
  <c r="K15" i="24" s="1"/>
  <c r="AF99" i="24"/>
  <c r="AG99" i="24" s="1"/>
  <c r="AF42" i="24"/>
  <c r="AG42" i="24" s="1"/>
  <c r="T42" i="24"/>
  <c r="U19" i="24"/>
  <c r="V19" i="24" s="1"/>
  <c r="T84" i="24"/>
  <c r="AE30" i="24"/>
  <c r="AE105" i="24"/>
  <c r="AE36" i="24"/>
  <c r="AE9" i="24"/>
  <c r="AE18" i="24"/>
  <c r="U9" i="24"/>
  <c r="V9" i="24" s="1"/>
  <c r="T8" i="24"/>
  <c r="U8" i="24"/>
  <c r="V8" i="24" s="1"/>
  <c r="AE35" i="24"/>
  <c r="U114" i="24"/>
  <c r="V114" i="24" s="1"/>
  <c r="I3" i="24"/>
  <c r="AF12" i="24"/>
  <c r="AG12" i="24" s="1"/>
  <c r="T31" i="24"/>
  <c r="AE26" i="24"/>
  <c r="AF8" i="24"/>
  <c r="AG8" i="24" s="1"/>
  <c r="I7" i="24"/>
  <c r="I44" i="24"/>
  <c r="AF65" i="24"/>
  <c r="AG65" i="24" s="1"/>
  <c r="AE53" i="24"/>
  <c r="AE121" i="24"/>
  <c r="AE72" i="24"/>
  <c r="U3" i="24"/>
  <c r="V3" i="24" s="1"/>
  <c r="T3" i="24"/>
  <c r="U113" i="24"/>
  <c r="V113" i="24" s="1"/>
  <c r="I41" i="24"/>
  <c r="AF19" i="24"/>
  <c r="AG19" i="24" s="1"/>
  <c r="AF7" i="24"/>
  <c r="AG7" i="24" s="1"/>
  <c r="AE137" i="24"/>
  <c r="U96" i="24"/>
  <c r="V96" i="24" s="1"/>
  <c r="U104" i="24"/>
  <c r="V104" i="24" s="1"/>
  <c r="AE69" i="24"/>
  <c r="T73" i="24"/>
  <c r="AE38" i="24"/>
  <c r="T34" i="24"/>
  <c r="U20" i="24"/>
  <c r="V20" i="24" s="1"/>
  <c r="AF15" i="24"/>
  <c r="AG15" i="24" s="1"/>
  <c r="I22" i="24"/>
  <c r="AE22" i="24"/>
  <c r="AE10" i="24"/>
  <c r="I20" i="24"/>
  <c r="I14" i="24"/>
  <c r="AF66" i="24"/>
  <c r="AG66" i="24" s="1"/>
  <c r="T70" i="24"/>
  <c r="AE55" i="24"/>
  <c r="U39" i="24"/>
  <c r="V39" i="24" s="1"/>
  <c r="AE123" i="24"/>
  <c r="AF132" i="24"/>
  <c r="AG132" i="24" s="1"/>
  <c r="AE134" i="24"/>
  <c r="T90" i="24"/>
  <c r="AF82" i="24"/>
  <c r="AG82" i="24" s="1"/>
  <c r="J12" i="24"/>
  <c r="K12" i="24" s="1"/>
  <c r="T37" i="24"/>
  <c r="AE112" i="24"/>
  <c r="AF45" i="24"/>
  <c r="AG45" i="24" s="1"/>
  <c r="T30" i="24"/>
  <c r="U12" i="24"/>
  <c r="V12" i="24" s="1"/>
  <c r="AE4" i="24"/>
  <c r="U74" i="24"/>
  <c r="V74" i="24" s="1"/>
  <c r="U5" i="24"/>
  <c r="V5" i="24" s="1"/>
  <c r="AE94" i="24"/>
  <c r="AE115" i="24"/>
  <c r="I97" i="24"/>
  <c r="J85" i="24"/>
  <c r="K85" i="24" s="1"/>
  <c r="T106" i="24"/>
  <c r="U88" i="24"/>
  <c r="V88" i="24" s="1"/>
  <c r="T62" i="24"/>
  <c r="U6" i="24"/>
  <c r="V6" i="24" s="1"/>
  <c r="T6" i="24"/>
  <c r="AF59" i="24"/>
  <c r="AG59" i="24" s="1"/>
  <c r="AE41" i="24"/>
  <c r="U22" i="24"/>
  <c r="V22" i="24" s="1"/>
  <c r="U14" i="24"/>
  <c r="V14" i="24" s="1"/>
  <c r="AE17" i="24"/>
  <c r="AE5" i="24"/>
  <c r="AF25" i="24"/>
  <c r="AG25" i="24" s="1"/>
  <c r="AE84" i="24"/>
  <c r="AF73" i="24"/>
  <c r="AG73" i="24" s="1"/>
  <c r="T78" i="24"/>
  <c r="AE32" i="24"/>
  <c r="AF113" i="24"/>
  <c r="AG113" i="24" s="1"/>
  <c r="U18" i="24"/>
  <c r="V18" i="24" s="1"/>
  <c r="T10" i="24"/>
  <c r="AF24" i="24"/>
  <c r="AG24" i="24" s="1"/>
  <c r="I6" i="24"/>
  <c r="U41" i="24"/>
  <c r="V41" i="24" s="1"/>
  <c r="T64" i="24"/>
  <c r="AE13" i="24"/>
  <c r="U103" i="24"/>
  <c r="V103" i="24" s="1"/>
  <c r="U44" i="24"/>
  <c r="V44" i="24" s="1"/>
  <c r="AF136" i="24"/>
  <c r="AG136" i="24" s="1"/>
  <c r="J81" i="24"/>
  <c r="K81" i="24" s="1"/>
  <c r="U107" i="24"/>
  <c r="V107" i="24" s="1"/>
  <c r="U79" i="24"/>
  <c r="V79" i="24" s="1"/>
  <c r="U99" i="24"/>
  <c r="V99" i="24" s="1"/>
  <c r="U47" i="24"/>
  <c r="V47" i="24" s="1"/>
  <c r="U95" i="24"/>
  <c r="V95" i="24" s="1"/>
  <c r="U89" i="24"/>
  <c r="V89" i="24" s="1"/>
  <c r="T127" i="24"/>
  <c r="T61" i="24"/>
  <c r="T101" i="24"/>
  <c r="U117" i="24"/>
  <c r="V117" i="24" s="1"/>
  <c r="T11" i="24"/>
  <c r="T122" i="24"/>
  <c r="T112" i="24"/>
  <c r="U69" i="24"/>
  <c r="V69" i="24" s="1"/>
  <c r="T49" i="24"/>
  <c r="T35" i="24"/>
  <c r="U15" i="24"/>
  <c r="V15" i="24" s="1"/>
  <c r="I52" i="24"/>
  <c r="I36" i="24"/>
  <c r="I33" i="24"/>
  <c r="I31" i="24"/>
  <c r="T7" i="24"/>
  <c r="U7" i="24"/>
  <c r="V7" i="24" s="1"/>
  <c r="T125" i="24"/>
  <c r="I60" i="24"/>
  <c r="I91" i="24"/>
  <c r="J83" i="24"/>
  <c r="K83" i="24" s="1"/>
  <c r="I62" i="24"/>
  <c r="J64" i="24"/>
  <c r="K64" i="24" s="1"/>
  <c r="J88" i="24"/>
  <c r="K88" i="24" s="1"/>
  <c r="J78" i="24"/>
  <c r="K78" i="24" s="1"/>
  <c r="J82" i="24"/>
  <c r="K82" i="24" s="1"/>
  <c r="J48" i="24"/>
  <c r="K48" i="24" s="1"/>
  <c r="J72" i="24"/>
  <c r="K72" i="24" s="1"/>
  <c r="I66" i="24"/>
  <c r="I61" i="24"/>
  <c r="J102" i="24"/>
  <c r="K102" i="24" s="1"/>
  <c r="J101" i="24"/>
  <c r="K101" i="24" s="1"/>
  <c r="I79" i="24"/>
  <c r="I69" i="24"/>
  <c r="J46" i="24"/>
  <c r="K46" i="24" s="1"/>
  <c r="I59" i="24"/>
  <c r="I95" i="24"/>
  <c r="J84" i="24"/>
  <c r="K84" i="24" s="1"/>
  <c r="I50" i="24"/>
  <c r="J67" i="24"/>
  <c r="K67" i="24" s="1"/>
  <c r="J57" i="24"/>
  <c r="K57" i="24" s="1"/>
  <c r="J98" i="24"/>
  <c r="K98" i="24" s="1"/>
  <c r="I77" i="24"/>
  <c r="J86" i="24"/>
  <c r="K86" i="24" s="1"/>
  <c r="I74" i="24"/>
  <c r="I70" i="24"/>
  <c r="T72" i="24"/>
  <c r="T120" i="24"/>
  <c r="T98" i="24"/>
  <c r="T86" i="24"/>
  <c r="U100" i="24"/>
  <c r="V100" i="24" s="1"/>
  <c r="T55" i="24"/>
  <c r="T76" i="24"/>
  <c r="T119" i="24"/>
  <c r="T94" i="24"/>
  <c r="U59" i="24"/>
  <c r="V59" i="24" s="1"/>
  <c r="T126" i="24"/>
  <c r="U111" i="24"/>
  <c r="V111" i="24" s="1"/>
  <c r="U56" i="24"/>
  <c r="V56" i="24" s="1"/>
  <c r="U105" i="24"/>
  <c r="V105" i="24" s="1"/>
  <c r="U77" i="24"/>
  <c r="V77" i="24" s="1"/>
  <c r="T57" i="24"/>
  <c r="U67" i="24"/>
  <c r="V67" i="24" s="1"/>
  <c r="AE141" i="24"/>
  <c r="AE114" i="24"/>
  <c r="AF104" i="24"/>
  <c r="AG104" i="24" s="1"/>
  <c r="AE70" i="24"/>
  <c r="AE128" i="24"/>
  <c r="AE140" i="24"/>
  <c r="AE139" i="24"/>
  <c r="AF67" i="24"/>
  <c r="AG67" i="24" s="1"/>
  <c r="AF76" i="24"/>
  <c r="AG76" i="24" s="1"/>
  <c r="AE80" i="24"/>
  <c r="AF117" i="24"/>
  <c r="AG117" i="24" s="1"/>
  <c r="AF85" i="24"/>
  <c r="AG85" i="24" s="1"/>
  <c r="AF110" i="24"/>
  <c r="AG110" i="24" s="1"/>
  <c r="AF93" i="24"/>
  <c r="AG93" i="24" s="1"/>
  <c r="AE92" i="24"/>
  <c r="AE127" i="24"/>
  <c r="AF111" i="24"/>
  <c r="AG111" i="24" s="1"/>
  <c r="AE100" i="24"/>
  <c r="AF74" i="24"/>
  <c r="AG74" i="24" s="1"/>
  <c r="AF63" i="24"/>
  <c r="AG63" i="24" s="1"/>
  <c r="AF116" i="24"/>
  <c r="AG116" i="24" s="1"/>
  <c r="AE68" i="24"/>
  <c r="AE143" i="24"/>
  <c r="AF87" i="24"/>
  <c r="AG87" i="24" s="1"/>
  <c r="AF125" i="24"/>
  <c r="AG125" i="24" s="1"/>
  <c r="AF81" i="24"/>
  <c r="AG81" i="24" s="1"/>
  <c r="AF77" i="24"/>
  <c r="AG77" i="24" s="1"/>
  <c r="AE57" i="24"/>
  <c r="AF101" i="24"/>
  <c r="AG101" i="24" s="1"/>
  <c r="AE142" i="24"/>
  <c r="AE102" i="24"/>
  <c r="AE96" i="24"/>
  <c r="AE106" i="24"/>
  <c r="AE61" i="24"/>
  <c r="U128" i="24"/>
  <c r="V128" i="24" s="1"/>
  <c r="T128" i="24"/>
  <c r="U110" i="24"/>
  <c r="V110" i="24" s="1"/>
  <c r="T110" i="24"/>
  <c r="AF135" i="24"/>
  <c r="AG135" i="24" s="1"/>
  <c r="AE135" i="24"/>
  <c r="T102" i="24"/>
  <c r="U81" i="24"/>
  <c r="V81" i="24" s="1"/>
  <c r="J80" i="24"/>
  <c r="K80" i="24" s="1"/>
  <c r="AE64" i="24"/>
  <c r="AF44" i="24"/>
  <c r="AG44" i="24" s="1"/>
  <c r="I39" i="24"/>
  <c r="AE33" i="24"/>
  <c r="I29" i="24"/>
  <c r="T4" i="24"/>
  <c r="T121" i="24"/>
  <c r="I58" i="24"/>
  <c r="AF131" i="24"/>
  <c r="AG131" i="24" s="1"/>
  <c r="AE131" i="24"/>
  <c r="I94" i="24"/>
  <c r="J94" i="24"/>
  <c r="K94" i="24" s="1"/>
  <c r="AE31" i="24"/>
  <c r="AE122" i="24"/>
  <c r="I96" i="24"/>
  <c r="AF133" i="24"/>
  <c r="AG133" i="24" s="1"/>
  <c r="AE133" i="24"/>
  <c r="U129" i="24"/>
  <c r="V129" i="24" s="1"/>
  <c r="T129" i="24"/>
  <c r="AF120" i="24"/>
  <c r="AG120" i="24" s="1"/>
  <c r="AE120" i="24"/>
  <c r="U91" i="24"/>
  <c r="V91" i="24" s="1"/>
  <c r="T91" i="24"/>
  <c r="AE29" i="24"/>
  <c r="AF129" i="24"/>
  <c r="AG129" i="24" s="1"/>
  <c r="AE129" i="24"/>
  <c r="AF124" i="24"/>
  <c r="AG124" i="24" s="1"/>
  <c r="AE124" i="24"/>
  <c r="U124" i="24"/>
  <c r="V124" i="24" s="1"/>
  <c r="T124" i="24"/>
  <c r="U87" i="24"/>
  <c r="V87" i="24" s="1"/>
  <c r="T87" i="24"/>
  <c r="U52" i="24"/>
  <c r="V52" i="24" s="1"/>
  <c r="T52" i="24"/>
  <c r="AE138" i="24"/>
  <c r="T118" i="24"/>
  <c r="T116" i="24"/>
  <c r="I103" i="24"/>
  <c r="AF108" i="24"/>
  <c r="AG108" i="24" s="1"/>
  <c r="U80" i="24"/>
  <c r="V80" i="24" s="1"/>
  <c r="T60" i="24"/>
  <c r="AF40" i="24"/>
  <c r="AG40" i="24" s="1"/>
  <c r="I32" i="24"/>
  <c r="I30" i="24"/>
  <c r="AF89" i="24"/>
  <c r="AG89" i="24" s="1"/>
  <c r="AE27" i="24"/>
  <c r="I90" i="24"/>
  <c r="J90" i="24"/>
  <c r="K90" i="24" s="1"/>
  <c r="AF103" i="24"/>
  <c r="AG103" i="24" s="1"/>
  <c r="AE103" i="24"/>
  <c r="T93" i="24"/>
  <c r="U93" i="24"/>
  <c r="V93" i="24" s="1"/>
  <c r="J71" i="24"/>
  <c r="K71" i="24" s="1"/>
  <c r="I71" i="24"/>
  <c r="AF62" i="24"/>
  <c r="AG62" i="24" s="1"/>
  <c r="AE62" i="24"/>
  <c r="U58" i="24"/>
  <c r="V58" i="24" s="1"/>
  <c r="T58" i="24"/>
  <c r="U66" i="24"/>
  <c r="V66" i="24" s="1"/>
  <c r="T66" i="24"/>
  <c r="J63" i="24"/>
  <c r="K63" i="24" s="1"/>
  <c r="I63" i="24"/>
  <c r="U54" i="24"/>
  <c r="V54" i="24" s="1"/>
  <c r="T54" i="24"/>
  <c r="J55" i="24"/>
  <c r="K55" i="24" s="1"/>
  <c r="I55" i="24"/>
  <c r="AF50" i="24"/>
  <c r="AG50" i="24" s="1"/>
  <c r="AE50" i="24"/>
  <c r="U50" i="24"/>
  <c r="V50" i="24" s="1"/>
  <c r="T50" i="24"/>
  <c r="T97" i="24"/>
  <c r="U97" i="24"/>
  <c r="V97" i="24" s="1"/>
  <c r="J73" i="24"/>
  <c r="K73" i="24" s="1"/>
  <c r="I73" i="24"/>
  <c r="AF52" i="24"/>
  <c r="AG52" i="24" s="1"/>
  <c r="AE52" i="24"/>
  <c r="AF75" i="24"/>
  <c r="AG75" i="24" s="1"/>
  <c r="I65" i="24"/>
  <c r="AF107" i="24"/>
  <c r="AG107" i="24" s="1"/>
  <c r="AE107" i="24"/>
  <c r="J92" i="24"/>
  <c r="K92" i="24" s="1"/>
  <c r="I92" i="24"/>
  <c r="I75" i="24"/>
  <c r="J75" i="24"/>
  <c r="K75" i="24" s="1"/>
  <c r="AF91" i="24"/>
  <c r="AG91" i="24" s="1"/>
  <c r="AE91" i="24"/>
  <c r="J42" i="24"/>
  <c r="K42" i="24" s="1"/>
  <c r="I42" i="24"/>
  <c r="J56" i="24"/>
  <c r="K56" i="24" s="1"/>
  <c r="I56" i="24"/>
  <c r="AF51" i="24"/>
  <c r="AG51" i="24" s="1"/>
  <c r="AE51" i="24"/>
  <c r="U51" i="24"/>
  <c r="V51" i="24" s="1"/>
  <c r="T51" i="24"/>
  <c r="AE97" i="24"/>
  <c r="AF97" i="24"/>
  <c r="AG97" i="24" s="1"/>
  <c r="J53" i="24"/>
  <c r="K53" i="24" s="1"/>
  <c r="I53" i="24"/>
  <c r="J38" i="24"/>
  <c r="K38" i="24" s="1"/>
  <c r="I38" i="24"/>
  <c r="U83" i="24"/>
  <c r="V83" i="24" s="1"/>
  <c r="AF79" i="24"/>
  <c r="AG79" i="24" s="1"/>
  <c r="U75" i="24"/>
  <c r="V75" i="24" s="1"/>
  <c r="T68" i="24"/>
  <c r="AE56" i="24"/>
  <c r="J100" i="24"/>
  <c r="K100" i="24" s="1"/>
  <c r="I100" i="24"/>
  <c r="AF95" i="24"/>
  <c r="AG95" i="24" s="1"/>
  <c r="AE95" i="24"/>
  <c r="U53" i="24"/>
  <c r="V53" i="24" s="1"/>
  <c r="T53" i="24"/>
  <c r="J54" i="24"/>
  <c r="K54" i="24" s="1"/>
  <c r="I54" i="24"/>
  <c r="AF49" i="24"/>
  <c r="AG49" i="24" s="1"/>
  <c r="AE49" i="24"/>
  <c r="J40" i="24"/>
  <c r="K40" i="24" s="1"/>
  <c r="I40" i="24"/>
  <c r="U109" i="24"/>
  <c r="V109" i="24" s="1"/>
  <c r="T109" i="24"/>
  <c r="J45" i="24"/>
  <c r="K45" i="24" s="1"/>
  <c r="I45" i="24"/>
  <c r="AE83" i="24"/>
  <c r="AF83" i="24"/>
  <c r="AG83" i="24" s="1"/>
  <c r="T26" i="24"/>
  <c r="U26" i="24"/>
  <c r="V26" i="24" s="1"/>
  <c r="J49" i="24"/>
  <c r="K49" i="24" s="1"/>
  <c r="I49" i="24"/>
  <c r="I51" i="24"/>
  <c r="J51" i="24"/>
  <c r="K51" i="24" s="1"/>
  <c r="U28" i="24"/>
  <c r="V28" i="24" s="1"/>
  <c r="T28" i="24"/>
  <c r="I23" i="24"/>
  <c r="J23" i="24"/>
  <c r="K23" i="24" s="1"/>
  <c r="I28" i="24"/>
  <c r="J28" i="24"/>
  <c r="K28" i="24" s="1"/>
  <c r="U25" i="24"/>
  <c r="V25" i="24" s="1"/>
  <c r="T25" i="24"/>
  <c r="T27" i="24"/>
  <c r="U27" i="24"/>
  <c r="V27" i="24" s="1"/>
  <c r="AE71" i="24"/>
  <c r="AF71" i="24"/>
  <c r="AG71" i="24" s="1"/>
  <c r="I76" i="24"/>
  <c r="J76" i="24"/>
  <c r="K76" i="24" s="1"/>
  <c r="AF48" i="24"/>
  <c r="AG48" i="24" s="1"/>
  <c r="AE48" i="24"/>
  <c r="T46" i="24"/>
  <c r="U46" i="24"/>
  <c r="V46" i="24" s="1"/>
  <c r="J27" i="24"/>
  <c r="K27" i="24" s="1"/>
  <c r="I27" i="24"/>
  <c r="U24" i="24"/>
  <c r="V24" i="24" s="1"/>
  <c r="T24" i="24"/>
  <c r="J24" i="24"/>
  <c r="K24" i="24" s="1"/>
  <c r="I24" i="24"/>
  <c r="I25" i="24"/>
  <c r="J25" i="24"/>
  <c r="K25" i="24" s="1"/>
  <c r="AF109" i="24"/>
  <c r="AG109" i="24" s="1"/>
  <c r="AE109" i="24"/>
  <c r="T85" i="24"/>
  <c r="U85" i="24"/>
  <c r="V85" i="24" s="1"/>
  <c r="U48" i="24"/>
  <c r="V48" i="24" s="1"/>
  <c r="T48" i="24"/>
  <c r="I47" i="24"/>
  <c r="J47" i="24"/>
  <c r="K47" i="24" s="1"/>
  <c r="I26" i="24"/>
  <c r="J26" i="24"/>
  <c r="K26" i="24" s="1"/>
  <c r="T23" i="24"/>
  <c r="U23" i="24"/>
  <c r="V23" i="24" s="1"/>
  <c r="AB125" i="22" l="1"/>
  <c r="AC125" i="22" s="1"/>
  <c r="AA125" i="22"/>
  <c r="Y125" i="22"/>
  <c r="Q125" i="22"/>
  <c r="R125" i="22" s="1"/>
  <c r="P125" i="22"/>
  <c r="N125" i="22"/>
  <c r="F125" i="22"/>
  <c r="G125" i="22" s="1"/>
  <c r="E125" i="22"/>
  <c r="C125" i="22"/>
  <c r="AB124" i="22"/>
  <c r="AC124" i="22" s="1"/>
  <c r="AA124" i="22"/>
  <c r="Y124" i="22"/>
  <c r="Q124" i="22"/>
  <c r="R124" i="22" s="1"/>
  <c r="P124" i="22"/>
  <c r="N124" i="22"/>
  <c r="F124" i="22"/>
  <c r="G124" i="22" s="1"/>
  <c r="E124" i="22"/>
  <c r="C124" i="22"/>
  <c r="AB123" i="22"/>
  <c r="AC123" i="22" s="1"/>
  <c r="AA123" i="22"/>
  <c r="Y123" i="22"/>
  <c r="Q123" i="22"/>
  <c r="R123" i="22" s="1"/>
  <c r="P123" i="22"/>
  <c r="N123" i="22"/>
  <c r="F123" i="22"/>
  <c r="G123" i="22" s="1"/>
  <c r="E123" i="22"/>
  <c r="C123" i="22"/>
  <c r="AB122" i="22"/>
  <c r="AC122" i="22" s="1"/>
  <c r="AA122" i="22"/>
  <c r="Y122" i="22"/>
  <c r="Q122" i="22"/>
  <c r="R122" i="22" s="1"/>
  <c r="P122" i="22"/>
  <c r="N122" i="22"/>
  <c r="F122" i="22"/>
  <c r="G122" i="22" s="1"/>
  <c r="E122" i="22"/>
  <c r="C122" i="22"/>
  <c r="AB121" i="22"/>
  <c r="AC121" i="22" s="1"/>
  <c r="AA121" i="22"/>
  <c r="Y121" i="22"/>
  <c r="Q121" i="22"/>
  <c r="R121" i="22" s="1"/>
  <c r="P121" i="22"/>
  <c r="N121" i="22"/>
  <c r="F121" i="22"/>
  <c r="G121" i="22" s="1"/>
  <c r="E121" i="22"/>
  <c r="C121" i="22"/>
  <c r="AB120" i="22"/>
  <c r="AC120" i="22" s="1"/>
  <c r="AA120" i="22"/>
  <c r="Y120" i="22"/>
  <c r="Q120" i="22"/>
  <c r="R120" i="22" s="1"/>
  <c r="P120" i="22"/>
  <c r="N120" i="22"/>
  <c r="F120" i="22"/>
  <c r="G120" i="22" s="1"/>
  <c r="E120" i="22"/>
  <c r="C120" i="22"/>
  <c r="AB119" i="22"/>
  <c r="AC119" i="22" s="1"/>
  <c r="AA119" i="22"/>
  <c r="Y119" i="22"/>
  <c r="Q119" i="22"/>
  <c r="R119" i="22" s="1"/>
  <c r="P119" i="22"/>
  <c r="N119" i="22"/>
  <c r="F119" i="22"/>
  <c r="G119" i="22" s="1"/>
  <c r="E119" i="22"/>
  <c r="C119" i="22"/>
  <c r="AB118" i="22"/>
  <c r="AC118" i="22" s="1"/>
  <c r="AA118" i="22"/>
  <c r="Y118" i="22"/>
  <c r="Q118" i="22"/>
  <c r="R118" i="22" s="1"/>
  <c r="P118" i="22"/>
  <c r="N118" i="22"/>
  <c r="F118" i="22"/>
  <c r="G118" i="22" s="1"/>
  <c r="E118" i="22"/>
  <c r="C118" i="22"/>
  <c r="AB117" i="22"/>
  <c r="AC117" i="22" s="1"/>
  <c r="AA117" i="22"/>
  <c r="Y117" i="22"/>
  <c r="Q117" i="22"/>
  <c r="R117" i="22" s="1"/>
  <c r="P117" i="22"/>
  <c r="N117" i="22"/>
  <c r="F117" i="22"/>
  <c r="G117" i="22" s="1"/>
  <c r="E117" i="22"/>
  <c r="C117" i="22"/>
  <c r="AB116" i="22"/>
  <c r="AC116" i="22" s="1"/>
  <c r="AA116" i="22"/>
  <c r="Y116" i="22"/>
  <c r="Q116" i="22"/>
  <c r="R116" i="22" s="1"/>
  <c r="P116" i="22"/>
  <c r="N116" i="22"/>
  <c r="F116" i="22"/>
  <c r="G116" i="22" s="1"/>
  <c r="E116" i="22"/>
  <c r="C116" i="22"/>
  <c r="AB115" i="22"/>
  <c r="AC115" i="22" s="1"/>
  <c r="AA115" i="22"/>
  <c r="Y115" i="22"/>
  <c r="Q115" i="22"/>
  <c r="R115" i="22" s="1"/>
  <c r="P115" i="22"/>
  <c r="N115" i="22"/>
  <c r="F115" i="22"/>
  <c r="G115" i="22" s="1"/>
  <c r="E115" i="22"/>
  <c r="C115" i="22"/>
  <c r="AB114" i="22"/>
  <c r="AC114" i="22" s="1"/>
  <c r="AA114" i="22"/>
  <c r="Y114" i="22"/>
  <c r="Q114" i="22"/>
  <c r="R114" i="22" s="1"/>
  <c r="P114" i="22"/>
  <c r="N114" i="22"/>
  <c r="F114" i="22"/>
  <c r="G114" i="22" s="1"/>
  <c r="E114" i="22"/>
  <c r="C114" i="22"/>
  <c r="AB113" i="22"/>
  <c r="AC113" i="22" s="1"/>
  <c r="AA113" i="22"/>
  <c r="Y113" i="22"/>
  <c r="Q113" i="22"/>
  <c r="P113" i="22"/>
  <c r="N113" i="22"/>
  <c r="F113" i="22"/>
  <c r="G113" i="22" s="1"/>
  <c r="E113" i="22"/>
  <c r="C113" i="22"/>
  <c r="AB112" i="22"/>
  <c r="AA112" i="22"/>
  <c r="Y112" i="22"/>
  <c r="Q112" i="22"/>
  <c r="R112" i="22" s="1"/>
  <c r="P112" i="22"/>
  <c r="N112" i="22"/>
  <c r="F112" i="22"/>
  <c r="E112" i="22"/>
  <c r="C112" i="22"/>
  <c r="AB111" i="22"/>
  <c r="AC111" i="22" s="1"/>
  <c r="AA111" i="22"/>
  <c r="Y111" i="22"/>
  <c r="Q111" i="22"/>
  <c r="R111" i="22" s="1"/>
  <c r="P111" i="22"/>
  <c r="N111" i="22"/>
  <c r="F111" i="22"/>
  <c r="G111" i="22" s="1"/>
  <c r="E111" i="22"/>
  <c r="C111" i="22"/>
  <c r="AB110" i="22"/>
  <c r="AC110" i="22" s="1"/>
  <c r="AA110" i="22"/>
  <c r="Y110" i="22"/>
  <c r="Q110" i="22"/>
  <c r="R110" i="22" s="1"/>
  <c r="P110" i="22"/>
  <c r="N110" i="22"/>
  <c r="F110" i="22"/>
  <c r="G110" i="22" s="1"/>
  <c r="E110" i="22"/>
  <c r="C110" i="22"/>
  <c r="AB109" i="22"/>
  <c r="AC109" i="22" s="1"/>
  <c r="AA109" i="22"/>
  <c r="Y109" i="22"/>
  <c r="Q109" i="22"/>
  <c r="R109" i="22" s="1"/>
  <c r="P109" i="22"/>
  <c r="N109" i="22"/>
  <c r="F109" i="22"/>
  <c r="G109" i="22" s="1"/>
  <c r="E109" i="22"/>
  <c r="C109" i="22"/>
  <c r="AB108" i="22"/>
  <c r="AC108" i="22" s="1"/>
  <c r="AA108" i="22"/>
  <c r="Y108" i="22"/>
  <c r="Q108" i="22"/>
  <c r="R108" i="22" s="1"/>
  <c r="P108" i="22"/>
  <c r="N108" i="22"/>
  <c r="F108" i="22"/>
  <c r="G108" i="22" s="1"/>
  <c r="E108" i="22"/>
  <c r="C108" i="22"/>
  <c r="AB107" i="22"/>
  <c r="AC107" i="22" s="1"/>
  <c r="AA107" i="22"/>
  <c r="Y107" i="22"/>
  <c r="Q107" i="22"/>
  <c r="R107" i="22" s="1"/>
  <c r="P107" i="22"/>
  <c r="N107" i="22"/>
  <c r="F107" i="22"/>
  <c r="G107" i="22" s="1"/>
  <c r="E107" i="22"/>
  <c r="C107" i="22"/>
  <c r="AB106" i="22"/>
  <c r="AC106" i="22" s="1"/>
  <c r="AA106" i="22"/>
  <c r="Y106" i="22"/>
  <c r="Q106" i="22"/>
  <c r="R106" i="22" s="1"/>
  <c r="P106" i="22"/>
  <c r="N106" i="22"/>
  <c r="F106" i="22"/>
  <c r="G106" i="22" s="1"/>
  <c r="E106" i="22"/>
  <c r="C106" i="22"/>
  <c r="AB105" i="22"/>
  <c r="AC105" i="22" s="1"/>
  <c r="AA105" i="22"/>
  <c r="Y105" i="22"/>
  <c r="Q105" i="22"/>
  <c r="R105" i="22" s="1"/>
  <c r="P105" i="22"/>
  <c r="N105" i="22"/>
  <c r="F105" i="22"/>
  <c r="G105" i="22" s="1"/>
  <c r="E105" i="22"/>
  <c r="C105" i="22"/>
  <c r="AB104" i="22"/>
  <c r="AC104" i="22" s="1"/>
  <c r="AA104" i="22"/>
  <c r="Y104" i="22"/>
  <c r="Q104" i="22"/>
  <c r="R104" i="22" s="1"/>
  <c r="P104" i="22"/>
  <c r="N104" i="22"/>
  <c r="F104" i="22"/>
  <c r="G104" i="22" s="1"/>
  <c r="E104" i="22"/>
  <c r="C104" i="22"/>
  <c r="AB103" i="22"/>
  <c r="AC103" i="22" s="1"/>
  <c r="AA103" i="22"/>
  <c r="Y103" i="22"/>
  <c r="Q103" i="22"/>
  <c r="R103" i="22" s="1"/>
  <c r="P103" i="22"/>
  <c r="N103" i="22"/>
  <c r="F103" i="22"/>
  <c r="G103" i="22" s="1"/>
  <c r="E103" i="22"/>
  <c r="C103" i="22"/>
  <c r="AB102" i="22"/>
  <c r="AC102" i="22" s="1"/>
  <c r="AA102" i="22"/>
  <c r="Y102" i="22"/>
  <c r="Q102" i="22"/>
  <c r="R102" i="22" s="1"/>
  <c r="P102" i="22"/>
  <c r="N102" i="22"/>
  <c r="F102" i="22"/>
  <c r="G102" i="22" s="1"/>
  <c r="E102" i="22"/>
  <c r="C102" i="22"/>
  <c r="AB101" i="22"/>
  <c r="AC101" i="22" s="1"/>
  <c r="AA101" i="22"/>
  <c r="Y101" i="22"/>
  <c r="Q101" i="22"/>
  <c r="R101" i="22" s="1"/>
  <c r="P101" i="22"/>
  <c r="N101" i="22"/>
  <c r="F101" i="22"/>
  <c r="G101" i="22" s="1"/>
  <c r="E101" i="22"/>
  <c r="C101" i="22"/>
  <c r="AB100" i="22"/>
  <c r="AC100" i="22" s="1"/>
  <c r="AA100" i="22"/>
  <c r="Y100" i="22"/>
  <c r="Q100" i="22"/>
  <c r="R100" i="22" s="1"/>
  <c r="P100" i="22"/>
  <c r="N100" i="22"/>
  <c r="F100" i="22"/>
  <c r="G100" i="22" s="1"/>
  <c r="E100" i="22"/>
  <c r="C100" i="22"/>
  <c r="AB99" i="22"/>
  <c r="AC99" i="22" s="1"/>
  <c r="AA99" i="22"/>
  <c r="Y99" i="22"/>
  <c r="Q99" i="22"/>
  <c r="R99" i="22" s="1"/>
  <c r="P99" i="22"/>
  <c r="N99" i="22"/>
  <c r="F99" i="22"/>
  <c r="G99" i="22" s="1"/>
  <c r="E99" i="22"/>
  <c r="C99" i="22"/>
  <c r="AB98" i="22"/>
  <c r="AC98" i="22" s="1"/>
  <c r="AA98" i="22"/>
  <c r="Y98" i="22"/>
  <c r="Q98" i="22"/>
  <c r="R98" i="22" s="1"/>
  <c r="P98" i="22"/>
  <c r="N98" i="22"/>
  <c r="F98" i="22"/>
  <c r="G98" i="22" s="1"/>
  <c r="E98" i="22"/>
  <c r="C98" i="22"/>
  <c r="AB97" i="22"/>
  <c r="AC97" i="22" s="1"/>
  <c r="AA97" i="22"/>
  <c r="Y97" i="22"/>
  <c r="Q97" i="22"/>
  <c r="R97" i="22" s="1"/>
  <c r="P97" i="22"/>
  <c r="N97" i="22"/>
  <c r="F97" i="22"/>
  <c r="G97" i="22" s="1"/>
  <c r="E97" i="22"/>
  <c r="C97" i="22"/>
  <c r="AB96" i="22"/>
  <c r="AC96" i="22" s="1"/>
  <c r="AA96" i="22"/>
  <c r="Y96" i="22"/>
  <c r="Q96" i="22"/>
  <c r="R96" i="22" s="1"/>
  <c r="P96" i="22"/>
  <c r="N96" i="22"/>
  <c r="F96" i="22"/>
  <c r="G96" i="22" s="1"/>
  <c r="E96" i="22"/>
  <c r="C96" i="22"/>
  <c r="AB95" i="22"/>
  <c r="AC95" i="22" s="1"/>
  <c r="AA95" i="22"/>
  <c r="Y95" i="22"/>
  <c r="Q95" i="22"/>
  <c r="R95" i="22" s="1"/>
  <c r="P95" i="22"/>
  <c r="N95" i="22"/>
  <c r="F95" i="22"/>
  <c r="G95" i="22" s="1"/>
  <c r="E95" i="22"/>
  <c r="C95" i="22"/>
  <c r="AB94" i="22"/>
  <c r="AC94" i="22" s="1"/>
  <c r="AA94" i="22"/>
  <c r="Y94" i="22"/>
  <c r="Q94" i="22"/>
  <c r="R94" i="22" s="1"/>
  <c r="P94" i="22"/>
  <c r="N94" i="22"/>
  <c r="F94" i="22"/>
  <c r="G94" i="22" s="1"/>
  <c r="E94" i="22"/>
  <c r="C94" i="22"/>
  <c r="AB93" i="22"/>
  <c r="AC93" i="22" s="1"/>
  <c r="AA93" i="22"/>
  <c r="Y93" i="22"/>
  <c r="Q93" i="22"/>
  <c r="R93" i="22" s="1"/>
  <c r="P93" i="22"/>
  <c r="N93" i="22"/>
  <c r="F93" i="22"/>
  <c r="G93" i="22" s="1"/>
  <c r="E93" i="22"/>
  <c r="C93" i="22"/>
  <c r="AB92" i="22"/>
  <c r="AC92" i="22" s="1"/>
  <c r="AA92" i="22"/>
  <c r="Y92" i="22"/>
  <c r="Q92" i="22"/>
  <c r="R92" i="22" s="1"/>
  <c r="P92" i="22"/>
  <c r="N92" i="22"/>
  <c r="F92" i="22"/>
  <c r="G92" i="22" s="1"/>
  <c r="E92" i="22"/>
  <c r="C92" i="22"/>
  <c r="AB91" i="22"/>
  <c r="AC91" i="22" s="1"/>
  <c r="AA91" i="22"/>
  <c r="Y91" i="22"/>
  <c r="Q91" i="22"/>
  <c r="R91" i="22" s="1"/>
  <c r="P91" i="22"/>
  <c r="N91" i="22"/>
  <c r="F91" i="22"/>
  <c r="G91" i="22" s="1"/>
  <c r="E91" i="22"/>
  <c r="C91" i="22"/>
  <c r="AB90" i="22"/>
  <c r="AC90" i="22" s="1"/>
  <c r="AA90" i="22"/>
  <c r="Y90" i="22"/>
  <c r="Q90" i="22"/>
  <c r="R90" i="22" s="1"/>
  <c r="P90" i="22"/>
  <c r="N90" i="22"/>
  <c r="F90" i="22"/>
  <c r="G90" i="22" s="1"/>
  <c r="E90" i="22"/>
  <c r="C90" i="22"/>
  <c r="AB89" i="22"/>
  <c r="AC89" i="22" s="1"/>
  <c r="AA89" i="22"/>
  <c r="Y89" i="22"/>
  <c r="Q89" i="22"/>
  <c r="R89" i="22" s="1"/>
  <c r="P89" i="22"/>
  <c r="S89" i="22" s="1"/>
  <c r="U89" i="22" s="1"/>
  <c r="V89" i="22" s="1"/>
  <c r="N89" i="22"/>
  <c r="F89" i="22"/>
  <c r="G89" i="22" s="1"/>
  <c r="E89" i="22"/>
  <c r="C89" i="22"/>
  <c r="AB88" i="22"/>
  <c r="AC88" i="22" s="1"/>
  <c r="AA88" i="22"/>
  <c r="Y88" i="22"/>
  <c r="Q88" i="22"/>
  <c r="R88" i="22" s="1"/>
  <c r="P88" i="22"/>
  <c r="N88" i="22"/>
  <c r="F88" i="22"/>
  <c r="G88" i="22" s="1"/>
  <c r="E88" i="22"/>
  <c r="C88" i="22"/>
  <c r="AB87" i="22"/>
  <c r="AC87" i="22" s="1"/>
  <c r="AA87" i="22"/>
  <c r="Y87" i="22"/>
  <c r="Q87" i="22"/>
  <c r="R87" i="22" s="1"/>
  <c r="P87" i="22"/>
  <c r="N87" i="22"/>
  <c r="F87" i="22"/>
  <c r="G87" i="22" s="1"/>
  <c r="E87" i="22"/>
  <c r="C87" i="22"/>
  <c r="AB86" i="22"/>
  <c r="AC86" i="22" s="1"/>
  <c r="AA86" i="22"/>
  <c r="Y86" i="22"/>
  <c r="Q86" i="22"/>
  <c r="R86" i="22" s="1"/>
  <c r="P86" i="22"/>
  <c r="N86" i="22"/>
  <c r="F86" i="22"/>
  <c r="G86" i="22" s="1"/>
  <c r="E86" i="22"/>
  <c r="C86" i="22"/>
  <c r="AB85" i="22"/>
  <c r="AC85" i="22" s="1"/>
  <c r="AA85" i="22"/>
  <c r="Y85" i="22"/>
  <c r="Q85" i="22"/>
  <c r="R85" i="22" s="1"/>
  <c r="P85" i="22"/>
  <c r="N85" i="22"/>
  <c r="F85" i="22"/>
  <c r="G85" i="22" s="1"/>
  <c r="E85" i="22"/>
  <c r="C85" i="22"/>
  <c r="AB84" i="22"/>
  <c r="AC84" i="22" s="1"/>
  <c r="AA84" i="22"/>
  <c r="Y84" i="22"/>
  <c r="Q84" i="22"/>
  <c r="R84" i="22" s="1"/>
  <c r="P84" i="22"/>
  <c r="N84" i="22"/>
  <c r="F84" i="22"/>
  <c r="G84" i="22" s="1"/>
  <c r="E84" i="22"/>
  <c r="C84" i="22"/>
  <c r="AB83" i="22"/>
  <c r="AC83" i="22" s="1"/>
  <c r="AA83" i="22"/>
  <c r="Y83" i="22"/>
  <c r="Q83" i="22"/>
  <c r="R83" i="22" s="1"/>
  <c r="P83" i="22"/>
  <c r="N83" i="22"/>
  <c r="F83" i="22"/>
  <c r="G83" i="22" s="1"/>
  <c r="E83" i="22"/>
  <c r="C83" i="22"/>
  <c r="AB82" i="22"/>
  <c r="AC82" i="22" s="1"/>
  <c r="AA82" i="22"/>
  <c r="Y82" i="22"/>
  <c r="Q82" i="22"/>
  <c r="R82" i="22" s="1"/>
  <c r="P82" i="22"/>
  <c r="N82" i="22"/>
  <c r="F82" i="22"/>
  <c r="G82" i="22" s="1"/>
  <c r="E82" i="22"/>
  <c r="C82" i="22"/>
  <c r="AB81" i="22"/>
  <c r="AC81" i="22" s="1"/>
  <c r="AA81" i="22"/>
  <c r="Y81" i="22"/>
  <c r="Q81" i="22"/>
  <c r="R81" i="22" s="1"/>
  <c r="P81" i="22"/>
  <c r="N81" i="22"/>
  <c r="F81" i="22"/>
  <c r="G81" i="22" s="1"/>
  <c r="E81" i="22"/>
  <c r="C81" i="22"/>
  <c r="AB80" i="22"/>
  <c r="AC80" i="22" s="1"/>
  <c r="AA80" i="22"/>
  <c r="Y80" i="22"/>
  <c r="Q80" i="22"/>
  <c r="R80" i="22" s="1"/>
  <c r="P80" i="22"/>
  <c r="N80" i="22"/>
  <c r="F80" i="22"/>
  <c r="G80" i="22" s="1"/>
  <c r="E80" i="22"/>
  <c r="C80" i="22"/>
  <c r="AB79" i="22"/>
  <c r="AC79" i="22" s="1"/>
  <c r="AA79" i="22"/>
  <c r="Y79" i="22"/>
  <c r="Q79" i="22"/>
  <c r="R79" i="22" s="1"/>
  <c r="P79" i="22"/>
  <c r="N79" i="22"/>
  <c r="F79" i="22"/>
  <c r="G79" i="22" s="1"/>
  <c r="E79" i="22"/>
  <c r="C79" i="22"/>
  <c r="AB78" i="22"/>
  <c r="AC78" i="22" s="1"/>
  <c r="AA78" i="22"/>
  <c r="Y78" i="22"/>
  <c r="Q78" i="22"/>
  <c r="R78" i="22" s="1"/>
  <c r="P78" i="22"/>
  <c r="N78" i="22"/>
  <c r="F78" i="22"/>
  <c r="G78" i="22" s="1"/>
  <c r="E78" i="22"/>
  <c r="C78" i="22"/>
  <c r="AB77" i="22"/>
  <c r="AC77" i="22" s="1"/>
  <c r="AA77" i="22"/>
  <c r="Y77" i="22"/>
  <c r="Q77" i="22"/>
  <c r="R77" i="22" s="1"/>
  <c r="P77" i="22"/>
  <c r="N77" i="22"/>
  <c r="F77" i="22"/>
  <c r="G77" i="22" s="1"/>
  <c r="E77" i="22"/>
  <c r="C77" i="22"/>
  <c r="AB76" i="22"/>
  <c r="AC76" i="22" s="1"/>
  <c r="AA76" i="22"/>
  <c r="Y76" i="22"/>
  <c r="Q76" i="22"/>
  <c r="R76" i="22" s="1"/>
  <c r="P76" i="22"/>
  <c r="N76" i="22"/>
  <c r="F76" i="22"/>
  <c r="G76" i="22" s="1"/>
  <c r="E76" i="22"/>
  <c r="C76" i="22"/>
  <c r="AB75" i="22"/>
  <c r="AC75" i="22" s="1"/>
  <c r="AA75" i="22"/>
  <c r="Y75" i="22"/>
  <c r="Q75" i="22"/>
  <c r="R75" i="22" s="1"/>
  <c r="P75" i="22"/>
  <c r="N75" i="22"/>
  <c r="F75" i="22"/>
  <c r="G75" i="22" s="1"/>
  <c r="E75" i="22"/>
  <c r="C75" i="22"/>
  <c r="AB74" i="22"/>
  <c r="AC74" i="22" s="1"/>
  <c r="AA74" i="22"/>
  <c r="Y74" i="22"/>
  <c r="Q74" i="22"/>
  <c r="R74" i="22" s="1"/>
  <c r="P74" i="22"/>
  <c r="N74" i="22"/>
  <c r="F74" i="22"/>
  <c r="G74" i="22" s="1"/>
  <c r="E74" i="22"/>
  <c r="C74" i="22"/>
  <c r="AB73" i="22"/>
  <c r="AC73" i="22" s="1"/>
  <c r="AA73" i="22"/>
  <c r="Y73" i="22"/>
  <c r="Q73" i="22"/>
  <c r="R73" i="22" s="1"/>
  <c r="P73" i="22"/>
  <c r="N73" i="22"/>
  <c r="F73" i="22"/>
  <c r="G73" i="22" s="1"/>
  <c r="E73" i="22"/>
  <c r="C73" i="22"/>
  <c r="AB72" i="22"/>
  <c r="AC72" i="22" s="1"/>
  <c r="AA72" i="22"/>
  <c r="Y72" i="22"/>
  <c r="Q72" i="22"/>
  <c r="R72" i="22" s="1"/>
  <c r="P72" i="22"/>
  <c r="N72" i="22"/>
  <c r="F72" i="22"/>
  <c r="G72" i="22" s="1"/>
  <c r="E72" i="22"/>
  <c r="C72" i="22"/>
  <c r="AB71" i="22"/>
  <c r="AC71" i="22" s="1"/>
  <c r="AA71" i="22"/>
  <c r="Y71" i="22"/>
  <c r="Q71" i="22"/>
  <c r="R71" i="22" s="1"/>
  <c r="P71" i="22"/>
  <c r="N71" i="22"/>
  <c r="F71" i="22"/>
  <c r="G71" i="22" s="1"/>
  <c r="E71" i="22"/>
  <c r="C71" i="22"/>
  <c r="AB70" i="22"/>
  <c r="AC70" i="22" s="1"/>
  <c r="AA70" i="22"/>
  <c r="Y70" i="22"/>
  <c r="Q70" i="22"/>
  <c r="R70" i="22" s="1"/>
  <c r="P70" i="22"/>
  <c r="N70" i="22"/>
  <c r="F70" i="22"/>
  <c r="G70" i="22" s="1"/>
  <c r="E70" i="22"/>
  <c r="C70" i="22"/>
  <c r="AB69" i="22"/>
  <c r="AC69" i="22" s="1"/>
  <c r="AA69" i="22"/>
  <c r="Y69" i="22"/>
  <c r="Q69" i="22"/>
  <c r="R69" i="22" s="1"/>
  <c r="P69" i="22"/>
  <c r="N69" i="22"/>
  <c r="F69" i="22"/>
  <c r="G69" i="22" s="1"/>
  <c r="E69" i="22"/>
  <c r="C69" i="22"/>
  <c r="AB68" i="22"/>
  <c r="AC68" i="22" s="1"/>
  <c r="AA68" i="22"/>
  <c r="Y68" i="22"/>
  <c r="Q68" i="22"/>
  <c r="R68" i="22" s="1"/>
  <c r="P68" i="22"/>
  <c r="N68" i="22"/>
  <c r="F68" i="22"/>
  <c r="G68" i="22" s="1"/>
  <c r="E68" i="22"/>
  <c r="C68" i="22"/>
  <c r="AB67" i="22"/>
  <c r="AC67" i="22" s="1"/>
  <c r="AA67" i="22"/>
  <c r="Y67" i="22"/>
  <c r="Q67" i="22"/>
  <c r="R67" i="22" s="1"/>
  <c r="P67" i="22"/>
  <c r="N67" i="22"/>
  <c r="F67" i="22"/>
  <c r="G67" i="22" s="1"/>
  <c r="E67" i="22"/>
  <c r="C67" i="22"/>
  <c r="AB66" i="22"/>
  <c r="AC66" i="22" s="1"/>
  <c r="AA66" i="22"/>
  <c r="Y66" i="22"/>
  <c r="Q66" i="22"/>
  <c r="R66" i="22" s="1"/>
  <c r="P66" i="22"/>
  <c r="N66" i="22"/>
  <c r="F66" i="22"/>
  <c r="G66" i="22" s="1"/>
  <c r="E66" i="22"/>
  <c r="C66" i="22"/>
  <c r="AB65" i="22"/>
  <c r="AC65" i="22" s="1"/>
  <c r="AA65" i="22"/>
  <c r="Y65" i="22"/>
  <c r="Q65" i="22"/>
  <c r="R65" i="22" s="1"/>
  <c r="P65" i="22"/>
  <c r="N65" i="22"/>
  <c r="F65" i="22"/>
  <c r="G65" i="22" s="1"/>
  <c r="E65" i="22"/>
  <c r="C65" i="22"/>
  <c r="AB64" i="22"/>
  <c r="AC64" i="22" s="1"/>
  <c r="AA64" i="22"/>
  <c r="Y64" i="22"/>
  <c r="Q64" i="22"/>
  <c r="R64" i="22" s="1"/>
  <c r="P64" i="22"/>
  <c r="N64" i="22"/>
  <c r="F64" i="22"/>
  <c r="G64" i="22" s="1"/>
  <c r="E64" i="22"/>
  <c r="C64" i="22"/>
  <c r="AB63" i="22"/>
  <c r="AC63" i="22" s="1"/>
  <c r="AA63" i="22"/>
  <c r="Y63" i="22"/>
  <c r="Q63" i="22"/>
  <c r="R63" i="22" s="1"/>
  <c r="P63" i="22"/>
  <c r="N63" i="22"/>
  <c r="F63" i="22"/>
  <c r="G63" i="22" s="1"/>
  <c r="E63" i="22"/>
  <c r="C63" i="22"/>
  <c r="AB62" i="22"/>
  <c r="AC62" i="22" s="1"/>
  <c r="AA62" i="22"/>
  <c r="Y62" i="22"/>
  <c r="Q62" i="22"/>
  <c r="R62" i="22" s="1"/>
  <c r="P62" i="22"/>
  <c r="N62" i="22"/>
  <c r="F62" i="22"/>
  <c r="G62" i="22" s="1"/>
  <c r="E62" i="22"/>
  <c r="C62" i="22"/>
  <c r="AB61" i="22"/>
  <c r="AC61" i="22" s="1"/>
  <c r="AA61" i="22"/>
  <c r="Y61" i="22"/>
  <c r="Q61" i="22"/>
  <c r="R61" i="22" s="1"/>
  <c r="P61" i="22"/>
  <c r="N61" i="22"/>
  <c r="F61" i="22"/>
  <c r="G61" i="22" s="1"/>
  <c r="E61" i="22"/>
  <c r="C61" i="22"/>
  <c r="AB60" i="22"/>
  <c r="AC60" i="22" s="1"/>
  <c r="AA60" i="22"/>
  <c r="Y60" i="22"/>
  <c r="Q60" i="22"/>
  <c r="R60" i="22" s="1"/>
  <c r="P60" i="22"/>
  <c r="N60" i="22"/>
  <c r="F60" i="22"/>
  <c r="G60" i="22" s="1"/>
  <c r="E60" i="22"/>
  <c r="C60" i="22"/>
  <c r="AB59" i="22"/>
  <c r="AC59" i="22" s="1"/>
  <c r="AA59" i="22"/>
  <c r="Y59" i="22"/>
  <c r="Q59" i="22"/>
  <c r="R59" i="22" s="1"/>
  <c r="P59" i="22"/>
  <c r="N59" i="22"/>
  <c r="F59" i="22"/>
  <c r="G59" i="22" s="1"/>
  <c r="E59" i="22"/>
  <c r="C59" i="22"/>
  <c r="AB58" i="22"/>
  <c r="AC58" i="22" s="1"/>
  <c r="AA58" i="22"/>
  <c r="Y58" i="22"/>
  <c r="Q58" i="22"/>
  <c r="R58" i="22" s="1"/>
  <c r="P58" i="22"/>
  <c r="N58" i="22"/>
  <c r="F58" i="22"/>
  <c r="G58" i="22" s="1"/>
  <c r="E58" i="22"/>
  <c r="C58" i="22"/>
  <c r="AB57" i="22"/>
  <c r="AC57" i="22" s="1"/>
  <c r="AA57" i="22"/>
  <c r="Y57" i="22"/>
  <c r="Q57" i="22"/>
  <c r="R57" i="22" s="1"/>
  <c r="P57" i="22"/>
  <c r="N57" i="22"/>
  <c r="F57" i="22"/>
  <c r="G57" i="22" s="1"/>
  <c r="E57" i="22"/>
  <c r="C57" i="22"/>
  <c r="AB56" i="22"/>
  <c r="AC56" i="22" s="1"/>
  <c r="AA56" i="22"/>
  <c r="Y56" i="22"/>
  <c r="Q56" i="22"/>
  <c r="R56" i="22" s="1"/>
  <c r="P56" i="22"/>
  <c r="N56" i="22"/>
  <c r="F56" i="22"/>
  <c r="G56" i="22" s="1"/>
  <c r="E56" i="22"/>
  <c r="C56" i="22"/>
  <c r="AB55" i="22"/>
  <c r="AC55" i="22" s="1"/>
  <c r="AA55" i="22"/>
  <c r="Y55" i="22"/>
  <c r="Q55" i="22"/>
  <c r="R55" i="22" s="1"/>
  <c r="P55" i="22"/>
  <c r="N55" i="22"/>
  <c r="F55" i="22"/>
  <c r="G55" i="22" s="1"/>
  <c r="E55" i="22"/>
  <c r="C55" i="22"/>
  <c r="AB54" i="22"/>
  <c r="AC54" i="22" s="1"/>
  <c r="AA54" i="22"/>
  <c r="Y54" i="22"/>
  <c r="Q54" i="22"/>
  <c r="R54" i="22" s="1"/>
  <c r="P54" i="22"/>
  <c r="N54" i="22"/>
  <c r="F54" i="22"/>
  <c r="G54" i="22" s="1"/>
  <c r="E54" i="22"/>
  <c r="C54" i="22"/>
  <c r="AB53" i="22"/>
  <c r="AC53" i="22" s="1"/>
  <c r="AA53" i="22"/>
  <c r="Y53" i="22"/>
  <c r="Q53" i="22"/>
  <c r="R53" i="22" s="1"/>
  <c r="P53" i="22"/>
  <c r="N53" i="22"/>
  <c r="F53" i="22"/>
  <c r="G53" i="22" s="1"/>
  <c r="E53" i="22"/>
  <c r="C53" i="22"/>
  <c r="AB52" i="22"/>
  <c r="AC52" i="22" s="1"/>
  <c r="AA52" i="22"/>
  <c r="Y52" i="22"/>
  <c r="Q52" i="22"/>
  <c r="R52" i="22" s="1"/>
  <c r="P52" i="22"/>
  <c r="N52" i="22"/>
  <c r="F52" i="22"/>
  <c r="G52" i="22" s="1"/>
  <c r="E52" i="22"/>
  <c r="C52" i="22"/>
  <c r="AB51" i="22"/>
  <c r="AC51" i="22" s="1"/>
  <c r="AA51" i="22"/>
  <c r="Y51" i="22"/>
  <c r="Q51" i="22"/>
  <c r="R51" i="22" s="1"/>
  <c r="P51" i="22"/>
  <c r="N51" i="22"/>
  <c r="F51" i="22"/>
  <c r="G51" i="22" s="1"/>
  <c r="E51" i="22"/>
  <c r="C51" i="22"/>
  <c r="AB50" i="22"/>
  <c r="AC50" i="22" s="1"/>
  <c r="AA50" i="22"/>
  <c r="Y50" i="22"/>
  <c r="Q50" i="22"/>
  <c r="R50" i="22" s="1"/>
  <c r="P50" i="22"/>
  <c r="N50" i="22"/>
  <c r="F50" i="22"/>
  <c r="G50" i="22" s="1"/>
  <c r="E50" i="22"/>
  <c r="C50" i="22"/>
  <c r="AB49" i="22"/>
  <c r="AC49" i="22" s="1"/>
  <c r="AA49" i="22"/>
  <c r="Y49" i="22"/>
  <c r="Q49" i="22"/>
  <c r="R49" i="22" s="1"/>
  <c r="P49" i="22"/>
  <c r="N49" i="22"/>
  <c r="F49" i="22"/>
  <c r="G49" i="22" s="1"/>
  <c r="E49" i="22"/>
  <c r="C49" i="22"/>
  <c r="AB48" i="22"/>
  <c r="AC48" i="22" s="1"/>
  <c r="AA48" i="22"/>
  <c r="Y48" i="22"/>
  <c r="Q48" i="22"/>
  <c r="R48" i="22" s="1"/>
  <c r="P48" i="22"/>
  <c r="N48" i="22"/>
  <c r="F48" i="22"/>
  <c r="G48" i="22" s="1"/>
  <c r="E48" i="22"/>
  <c r="C48" i="22"/>
  <c r="AB47" i="22"/>
  <c r="AA47" i="22"/>
  <c r="Y47" i="22"/>
  <c r="Q47" i="22"/>
  <c r="R47" i="22" s="1"/>
  <c r="P47" i="22"/>
  <c r="N47" i="22"/>
  <c r="F47" i="22"/>
  <c r="G47" i="22" s="1"/>
  <c r="E47" i="22"/>
  <c r="C47" i="22"/>
  <c r="AB46" i="22"/>
  <c r="AC46" i="22" s="1"/>
  <c r="AA46" i="22"/>
  <c r="Y46" i="22"/>
  <c r="Q46" i="22"/>
  <c r="R46" i="22" s="1"/>
  <c r="P46" i="22"/>
  <c r="N46" i="22"/>
  <c r="F46" i="22"/>
  <c r="G46" i="22" s="1"/>
  <c r="E46" i="22"/>
  <c r="C46" i="22"/>
  <c r="AB45" i="22"/>
  <c r="AC45" i="22" s="1"/>
  <c r="AA45" i="22"/>
  <c r="Y45" i="22"/>
  <c r="Q45" i="22"/>
  <c r="R45" i="22" s="1"/>
  <c r="P45" i="22"/>
  <c r="N45" i="22"/>
  <c r="F45" i="22"/>
  <c r="G45" i="22" s="1"/>
  <c r="E45" i="22"/>
  <c r="C45" i="22"/>
  <c r="AB44" i="22"/>
  <c r="AC44" i="22" s="1"/>
  <c r="AA44" i="22"/>
  <c r="Y44" i="22"/>
  <c r="Q44" i="22"/>
  <c r="R44" i="22" s="1"/>
  <c r="P44" i="22"/>
  <c r="N44" i="22"/>
  <c r="F44" i="22"/>
  <c r="G44" i="22" s="1"/>
  <c r="E44" i="22"/>
  <c r="C44" i="22"/>
  <c r="AB43" i="22"/>
  <c r="AC43" i="22" s="1"/>
  <c r="AA43" i="22"/>
  <c r="Y43" i="22"/>
  <c r="Q43" i="22"/>
  <c r="R43" i="22" s="1"/>
  <c r="P43" i="22"/>
  <c r="N43" i="22"/>
  <c r="F43" i="22"/>
  <c r="G43" i="22" s="1"/>
  <c r="E43" i="22"/>
  <c r="C43" i="22"/>
  <c r="AB42" i="22"/>
  <c r="AC42" i="22" s="1"/>
  <c r="AA42" i="22"/>
  <c r="Y42" i="22"/>
  <c r="Q42" i="22"/>
  <c r="R42" i="22" s="1"/>
  <c r="P42" i="22"/>
  <c r="N42" i="22"/>
  <c r="F42" i="22"/>
  <c r="G42" i="22" s="1"/>
  <c r="E42" i="22"/>
  <c r="C42" i="22"/>
  <c r="AB41" i="22"/>
  <c r="AC41" i="22" s="1"/>
  <c r="AA41" i="22"/>
  <c r="Y41" i="22"/>
  <c r="Q41" i="22"/>
  <c r="R41" i="22" s="1"/>
  <c r="P41" i="22"/>
  <c r="N41" i="22"/>
  <c r="F41" i="22"/>
  <c r="G41" i="22" s="1"/>
  <c r="E41" i="22"/>
  <c r="C41" i="22"/>
  <c r="AB40" i="22"/>
  <c r="AC40" i="22" s="1"/>
  <c r="AA40" i="22"/>
  <c r="Y40" i="22"/>
  <c r="Q40" i="22"/>
  <c r="R40" i="22" s="1"/>
  <c r="P40" i="22"/>
  <c r="N40" i="22"/>
  <c r="F40" i="22"/>
  <c r="G40" i="22" s="1"/>
  <c r="E40" i="22"/>
  <c r="C40" i="22"/>
  <c r="AB39" i="22"/>
  <c r="AC39" i="22" s="1"/>
  <c r="AA39" i="22"/>
  <c r="Y39" i="22"/>
  <c r="Q39" i="22"/>
  <c r="R39" i="22" s="1"/>
  <c r="P39" i="22"/>
  <c r="N39" i="22"/>
  <c r="F39" i="22"/>
  <c r="G39" i="22" s="1"/>
  <c r="E39" i="22"/>
  <c r="C39" i="22"/>
  <c r="AB38" i="22"/>
  <c r="AC38" i="22" s="1"/>
  <c r="AA38" i="22"/>
  <c r="Y38" i="22"/>
  <c r="Q38" i="22"/>
  <c r="R38" i="22" s="1"/>
  <c r="P38" i="22"/>
  <c r="N38" i="22"/>
  <c r="F38" i="22"/>
  <c r="G38" i="22" s="1"/>
  <c r="E38" i="22"/>
  <c r="C38" i="22"/>
  <c r="AB37" i="22"/>
  <c r="AC37" i="22" s="1"/>
  <c r="AA37" i="22"/>
  <c r="Y37" i="22"/>
  <c r="Q37" i="22"/>
  <c r="R37" i="22" s="1"/>
  <c r="P37" i="22"/>
  <c r="N37" i="22"/>
  <c r="F37" i="22"/>
  <c r="G37" i="22" s="1"/>
  <c r="E37" i="22"/>
  <c r="C37" i="22"/>
  <c r="AB36" i="22"/>
  <c r="AC36" i="22" s="1"/>
  <c r="AA36" i="22"/>
  <c r="Y36" i="22"/>
  <c r="Q36" i="22"/>
  <c r="R36" i="22" s="1"/>
  <c r="P36" i="22"/>
  <c r="N36" i="22"/>
  <c r="F36" i="22"/>
  <c r="G36" i="22" s="1"/>
  <c r="E36" i="22"/>
  <c r="C36" i="22"/>
  <c r="AB35" i="22"/>
  <c r="AC35" i="22" s="1"/>
  <c r="AA35" i="22"/>
  <c r="Y35" i="22"/>
  <c r="Q35" i="22"/>
  <c r="R35" i="22" s="1"/>
  <c r="P35" i="22"/>
  <c r="N35" i="22"/>
  <c r="F35" i="22"/>
  <c r="G35" i="22" s="1"/>
  <c r="E35" i="22"/>
  <c r="C35" i="22"/>
  <c r="AB34" i="22"/>
  <c r="AC34" i="22" s="1"/>
  <c r="AA34" i="22"/>
  <c r="Y34" i="22"/>
  <c r="Q34" i="22"/>
  <c r="R34" i="22" s="1"/>
  <c r="P34" i="22"/>
  <c r="N34" i="22"/>
  <c r="F34" i="22"/>
  <c r="G34" i="22" s="1"/>
  <c r="E34" i="22"/>
  <c r="C34" i="22"/>
  <c r="AB33" i="22"/>
  <c r="AC33" i="22" s="1"/>
  <c r="AA33" i="22"/>
  <c r="Y33" i="22"/>
  <c r="Q33" i="22"/>
  <c r="R33" i="22" s="1"/>
  <c r="P33" i="22"/>
  <c r="N33" i="22"/>
  <c r="F33" i="22"/>
  <c r="G33" i="22" s="1"/>
  <c r="E33" i="22"/>
  <c r="C33" i="22"/>
  <c r="AB32" i="22"/>
  <c r="AC32" i="22" s="1"/>
  <c r="AA32" i="22"/>
  <c r="Y32" i="22"/>
  <c r="Q32" i="22"/>
  <c r="R32" i="22" s="1"/>
  <c r="P32" i="22"/>
  <c r="N32" i="22"/>
  <c r="F32" i="22"/>
  <c r="G32" i="22" s="1"/>
  <c r="E32" i="22"/>
  <c r="C32" i="22"/>
  <c r="AB31" i="22"/>
  <c r="AC31" i="22" s="1"/>
  <c r="AA31" i="22"/>
  <c r="Y31" i="22"/>
  <c r="Q31" i="22"/>
  <c r="R31" i="22" s="1"/>
  <c r="P31" i="22"/>
  <c r="N31" i="22"/>
  <c r="F31" i="22"/>
  <c r="G31" i="22" s="1"/>
  <c r="E31" i="22"/>
  <c r="C31" i="22"/>
  <c r="AB30" i="22"/>
  <c r="AC30" i="22" s="1"/>
  <c r="AA30" i="22"/>
  <c r="Y30" i="22"/>
  <c r="Q30" i="22"/>
  <c r="R30" i="22" s="1"/>
  <c r="P30" i="22"/>
  <c r="N30" i="22"/>
  <c r="F30" i="22"/>
  <c r="G30" i="22" s="1"/>
  <c r="E30" i="22"/>
  <c r="C30" i="22"/>
  <c r="AB29" i="22"/>
  <c r="AC29" i="22" s="1"/>
  <c r="AA29" i="22"/>
  <c r="Y29" i="22"/>
  <c r="Q29" i="22"/>
  <c r="R29" i="22" s="1"/>
  <c r="P29" i="22"/>
  <c r="N29" i="22"/>
  <c r="F29" i="22"/>
  <c r="G29" i="22" s="1"/>
  <c r="E29" i="22"/>
  <c r="C29" i="22"/>
  <c r="AB28" i="22"/>
  <c r="AC28" i="22" s="1"/>
  <c r="AA28" i="22"/>
  <c r="Y28" i="22"/>
  <c r="Q28" i="22"/>
  <c r="R28" i="22" s="1"/>
  <c r="P28" i="22"/>
  <c r="N28" i="22"/>
  <c r="F28" i="22"/>
  <c r="G28" i="22" s="1"/>
  <c r="E28" i="22"/>
  <c r="C28" i="22"/>
  <c r="AB27" i="22"/>
  <c r="AC27" i="22" s="1"/>
  <c r="AA27" i="22"/>
  <c r="Y27" i="22"/>
  <c r="Q27" i="22"/>
  <c r="R27" i="22" s="1"/>
  <c r="P27" i="22"/>
  <c r="N27" i="22"/>
  <c r="F27" i="22"/>
  <c r="G27" i="22" s="1"/>
  <c r="E27" i="22"/>
  <c r="C27" i="22"/>
  <c r="AB26" i="22"/>
  <c r="AC26" i="22" s="1"/>
  <c r="AA26" i="22"/>
  <c r="Y26" i="22"/>
  <c r="Q26" i="22"/>
  <c r="R26" i="22" s="1"/>
  <c r="P26" i="22"/>
  <c r="N26" i="22"/>
  <c r="F26" i="22"/>
  <c r="G26" i="22" s="1"/>
  <c r="E26" i="22"/>
  <c r="C26" i="22"/>
  <c r="AB25" i="22"/>
  <c r="AC25" i="22" s="1"/>
  <c r="AA25" i="22"/>
  <c r="Y25" i="22"/>
  <c r="Q25" i="22"/>
  <c r="R25" i="22" s="1"/>
  <c r="P25" i="22"/>
  <c r="N25" i="22"/>
  <c r="F25" i="22"/>
  <c r="G25" i="22" s="1"/>
  <c r="E25" i="22"/>
  <c r="C25" i="22"/>
  <c r="AB24" i="22"/>
  <c r="AC24" i="22" s="1"/>
  <c r="AA24" i="22"/>
  <c r="Y24" i="22"/>
  <c r="Q24" i="22"/>
  <c r="R24" i="22" s="1"/>
  <c r="P24" i="22"/>
  <c r="N24" i="22"/>
  <c r="F24" i="22"/>
  <c r="G24" i="22" s="1"/>
  <c r="E24" i="22"/>
  <c r="C24" i="22"/>
  <c r="AB23" i="22"/>
  <c r="AC23" i="22" s="1"/>
  <c r="AA23" i="22"/>
  <c r="Y23" i="22"/>
  <c r="Q23" i="22"/>
  <c r="R23" i="22" s="1"/>
  <c r="P23" i="22"/>
  <c r="N23" i="22"/>
  <c r="F23" i="22"/>
  <c r="G23" i="22" s="1"/>
  <c r="E23" i="22"/>
  <c r="C23" i="22"/>
  <c r="AB22" i="22"/>
  <c r="AC22" i="22" s="1"/>
  <c r="AA22" i="22"/>
  <c r="Y22" i="22"/>
  <c r="Q22" i="22"/>
  <c r="R22" i="22" s="1"/>
  <c r="P22" i="22"/>
  <c r="N22" i="22"/>
  <c r="F22" i="22"/>
  <c r="G22" i="22" s="1"/>
  <c r="E22" i="22"/>
  <c r="C22" i="22"/>
  <c r="AB21" i="22"/>
  <c r="AC21" i="22" s="1"/>
  <c r="AA21" i="22"/>
  <c r="Y21" i="22"/>
  <c r="Q21" i="22"/>
  <c r="R21" i="22" s="1"/>
  <c r="P21" i="22"/>
  <c r="N21" i="22"/>
  <c r="F21" i="22"/>
  <c r="G21" i="22" s="1"/>
  <c r="E21" i="22"/>
  <c r="C21" i="22"/>
  <c r="AB20" i="22"/>
  <c r="AC20" i="22" s="1"/>
  <c r="AA20" i="22"/>
  <c r="Y20" i="22"/>
  <c r="Q20" i="22"/>
  <c r="R20" i="22" s="1"/>
  <c r="P20" i="22"/>
  <c r="N20" i="22"/>
  <c r="F20" i="22"/>
  <c r="G20" i="22" s="1"/>
  <c r="E20" i="22"/>
  <c r="C20" i="22"/>
  <c r="AB19" i="22"/>
  <c r="AC19" i="22" s="1"/>
  <c r="AA19" i="22"/>
  <c r="Y19" i="22"/>
  <c r="Q19" i="22"/>
  <c r="R19" i="22" s="1"/>
  <c r="P19" i="22"/>
  <c r="N19" i="22"/>
  <c r="F19" i="22"/>
  <c r="G19" i="22" s="1"/>
  <c r="E19" i="22"/>
  <c r="C19" i="22"/>
  <c r="AB18" i="22"/>
  <c r="AC18" i="22" s="1"/>
  <c r="AA18" i="22"/>
  <c r="Y18" i="22"/>
  <c r="Q18" i="22"/>
  <c r="R18" i="22" s="1"/>
  <c r="P18" i="22"/>
  <c r="N18" i="22"/>
  <c r="F18" i="22"/>
  <c r="G18" i="22" s="1"/>
  <c r="E18" i="22"/>
  <c r="C18" i="22"/>
  <c r="AB17" i="22"/>
  <c r="AC17" i="22" s="1"/>
  <c r="AA17" i="22"/>
  <c r="Y17" i="22"/>
  <c r="Q17" i="22"/>
  <c r="P17" i="22"/>
  <c r="N17" i="22"/>
  <c r="F17" i="22"/>
  <c r="G17" i="22" s="1"/>
  <c r="E17" i="22"/>
  <c r="C17" i="22"/>
  <c r="AB16" i="22"/>
  <c r="AC16" i="22" s="1"/>
  <c r="AA16" i="22"/>
  <c r="Y16" i="22"/>
  <c r="Q16" i="22"/>
  <c r="R16" i="22" s="1"/>
  <c r="P16" i="22"/>
  <c r="N16" i="22"/>
  <c r="F16" i="22"/>
  <c r="G16" i="22" s="1"/>
  <c r="E16" i="22"/>
  <c r="C16" i="22"/>
  <c r="AB15" i="22"/>
  <c r="AC15" i="22" s="1"/>
  <c r="AA15" i="22"/>
  <c r="Y15" i="22"/>
  <c r="Q15" i="22"/>
  <c r="R15" i="22" s="1"/>
  <c r="P15" i="22"/>
  <c r="N15" i="22"/>
  <c r="F15" i="22"/>
  <c r="G15" i="22" s="1"/>
  <c r="E15" i="22"/>
  <c r="C15" i="22"/>
  <c r="AB14" i="22"/>
  <c r="AC14" i="22" s="1"/>
  <c r="AA14" i="22"/>
  <c r="Y14" i="22"/>
  <c r="Q14" i="22"/>
  <c r="R14" i="22" s="1"/>
  <c r="P14" i="22"/>
  <c r="N14" i="22"/>
  <c r="F14" i="22"/>
  <c r="E14" i="22"/>
  <c r="C14" i="22"/>
  <c r="AB13" i="22"/>
  <c r="AC13" i="22" s="1"/>
  <c r="AA13" i="22"/>
  <c r="Y13" i="22"/>
  <c r="Q13" i="22"/>
  <c r="R13" i="22" s="1"/>
  <c r="P13" i="22"/>
  <c r="N13" i="22"/>
  <c r="F13" i="22"/>
  <c r="G13" i="22" s="1"/>
  <c r="E13" i="22"/>
  <c r="C13" i="22"/>
  <c r="AB12" i="22"/>
  <c r="AC12" i="22" s="1"/>
  <c r="AA12" i="22"/>
  <c r="AD12" i="22" s="1"/>
  <c r="AE12" i="22" s="1"/>
  <c r="Y12" i="22"/>
  <c r="Q12" i="22"/>
  <c r="R12" i="22" s="1"/>
  <c r="P12" i="22"/>
  <c r="N12" i="22"/>
  <c r="F12" i="22"/>
  <c r="G12" i="22" s="1"/>
  <c r="E12" i="22"/>
  <c r="C12" i="22"/>
  <c r="AB11" i="22"/>
  <c r="AA11" i="22"/>
  <c r="AA9" i="22" s="1"/>
  <c r="Y11" i="22"/>
  <c r="Q11" i="22"/>
  <c r="R11" i="22" s="1"/>
  <c r="P11" i="22"/>
  <c r="P9" i="22" s="1"/>
  <c r="N11" i="22"/>
  <c r="F11" i="22"/>
  <c r="E11" i="22"/>
  <c r="E6" i="22" s="1"/>
  <c r="C11" i="22"/>
  <c r="AB10" i="22"/>
  <c r="AC10" i="22" s="1"/>
  <c r="Y10" i="22"/>
  <c r="Q10" i="22"/>
  <c r="R10" i="22" s="1"/>
  <c r="N10" i="22"/>
  <c r="F10" i="22"/>
  <c r="G10" i="22" s="1"/>
  <c r="C10" i="22"/>
  <c r="AB9" i="22"/>
  <c r="AC9" i="22" s="1"/>
  <c r="Y9" i="22"/>
  <c r="Q9" i="22"/>
  <c r="R9" i="22" s="1"/>
  <c r="N9" i="22"/>
  <c r="F9" i="22"/>
  <c r="G9" i="22" s="1"/>
  <c r="C9" i="22"/>
  <c r="AB8" i="22"/>
  <c r="AC8" i="22" s="1"/>
  <c r="Y8" i="22"/>
  <c r="Q8" i="22"/>
  <c r="R8" i="22" s="1"/>
  <c r="N8" i="22"/>
  <c r="F8" i="22"/>
  <c r="G8" i="22" s="1"/>
  <c r="C8" i="22"/>
  <c r="AB7" i="22"/>
  <c r="Y7" i="22"/>
  <c r="Q7" i="22"/>
  <c r="R7" i="22" s="1"/>
  <c r="N7" i="22"/>
  <c r="F7" i="22"/>
  <c r="C7" i="22"/>
  <c r="AB6" i="22"/>
  <c r="AC6" i="22" s="1"/>
  <c r="Y6" i="22"/>
  <c r="Q6" i="22"/>
  <c r="R6" i="22" s="1"/>
  <c r="N6" i="22"/>
  <c r="F6" i="22"/>
  <c r="G6" i="22" s="1"/>
  <c r="C6" i="22"/>
  <c r="AB5" i="22"/>
  <c r="AC5" i="22" s="1"/>
  <c r="Y5" i="22"/>
  <c r="Q5" i="22"/>
  <c r="R5" i="22" s="1"/>
  <c r="N5" i="22"/>
  <c r="F5" i="22"/>
  <c r="G5" i="22" s="1"/>
  <c r="C5" i="22"/>
  <c r="AB4" i="22"/>
  <c r="AC4" i="22" s="1"/>
  <c r="Y4" i="22"/>
  <c r="Q4" i="22"/>
  <c r="R4" i="22" s="1"/>
  <c r="N4" i="22"/>
  <c r="F4" i="22"/>
  <c r="G4" i="22" s="1"/>
  <c r="C4" i="22"/>
  <c r="AB3" i="22"/>
  <c r="Y3" i="22"/>
  <c r="Q3" i="22"/>
  <c r="R3" i="22" s="1"/>
  <c r="N3" i="22"/>
  <c r="F3" i="22"/>
  <c r="E3" i="22"/>
  <c r="C3" i="22"/>
  <c r="AB2" i="22"/>
  <c r="AC2" i="22" s="1"/>
  <c r="Y2" i="22"/>
  <c r="Q2" i="22"/>
  <c r="R2" i="22" s="1"/>
  <c r="N2" i="22"/>
  <c r="F2" i="22"/>
  <c r="G2" i="22" s="1"/>
  <c r="C2" i="22"/>
  <c r="BI154" i="20"/>
  <c r="BI153" i="20"/>
  <c r="BI152" i="20"/>
  <c r="BI151" i="20"/>
  <c r="BI150" i="20"/>
  <c r="BI149" i="20"/>
  <c r="BI148" i="20"/>
  <c r="BI147" i="20"/>
  <c r="BI146" i="20"/>
  <c r="BI145" i="20"/>
  <c r="BI144" i="20"/>
  <c r="BI143" i="20"/>
  <c r="BI142" i="20"/>
  <c r="BI141" i="20"/>
  <c r="BI140" i="20"/>
  <c r="BI139" i="20"/>
  <c r="BI138" i="20"/>
  <c r="BI137" i="20"/>
  <c r="BI136" i="20"/>
  <c r="BI135" i="20"/>
  <c r="BI134" i="20"/>
  <c r="BI133" i="20"/>
  <c r="BI132" i="20"/>
  <c r="BI131" i="20"/>
  <c r="BI130" i="20"/>
  <c r="BI129" i="20"/>
  <c r="BI128" i="20"/>
  <c r="BI127" i="20"/>
  <c r="BI126" i="20"/>
  <c r="BI125" i="20"/>
  <c r="BI124" i="20"/>
  <c r="BI123" i="20"/>
  <c r="BI122" i="20"/>
  <c r="BI121" i="20"/>
  <c r="BI120" i="20"/>
  <c r="BI119" i="20"/>
  <c r="BI118" i="20"/>
  <c r="BI117" i="20"/>
  <c r="BI116" i="20"/>
  <c r="BI115" i="20"/>
  <c r="BI114" i="20"/>
  <c r="BI113" i="20"/>
  <c r="BI112" i="20"/>
  <c r="BI111" i="20"/>
  <c r="BI110" i="20"/>
  <c r="BI109" i="20"/>
  <c r="BI108" i="20"/>
  <c r="BI107" i="20"/>
  <c r="BI106" i="20"/>
  <c r="BI105" i="20"/>
  <c r="BI104" i="20"/>
  <c r="BI103" i="20"/>
  <c r="BI102" i="20"/>
  <c r="BI101" i="20"/>
  <c r="BI100" i="20"/>
  <c r="BI99" i="20"/>
  <c r="BI98" i="20"/>
  <c r="BI97" i="20"/>
  <c r="BI96" i="20"/>
  <c r="BI95" i="20"/>
  <c r="BI94" i="20"/>
  <c r="BI93" i="20"/>
  <c r="BI92" i="20"/>
  <c r="BI91" i="20"/>
  <c r="BI90" i="20"/>
  <c r="BI89" i="20"/>
  <c r="BI88" i="20"/>
  <c r="BI87" i="20"/>
  <c r="BI86" i="20"/>
  <c r="BI85" i="20"/>
  <c r="BI84" i="20"/>
  <c r="BI83" i="20"/>
  <c r="BI82" i="20"/>
  <c r="BI81" i="20"/>
  <c r="BI80" i="20"/>
  <c r="BI79" i="20"/>
  <c r="BI78" i="20"/>
  <c r="BI77" i="20"/>
  <c r="BI76" i="20"/>
  <c r="BI75" i="20"/>
  <c r="BI74" i="20"/>
  <c r="BI73" i="20"/>
  <c r="BI72" i="20"/>
  <c r="BI71" i="20"/>
  <c r="BI70" i="20"/>
  <c r="BI69" i="20"/>
  <c r="BI68" i="20"/>
  <c r="AB154" i="20"/>
  <c r="AB153" i="20"/>
  <c r="AB152" i="20"/>
  <c r="AB151" i="20"/>
  <c r="AB150" i="20"/>
  <c r="AB149" i="20"/>
  <c r="AB148" i="20"/>
  <c r="AB147" i="20"/>
  <c r="AB146" i="20"/>
  <c r="AB145" i="20"/>
  <c r="AB144" i="20"/>
  <c r="AB143" i="20"/>
  <c r="AB142" i="20"/>
  <c r="AB141" i="20"/>
  <c r="AB140" i="20"/>
  <c r="AB139" i="20"/>
  <c r="AB138" i="20"/>
  <c r="AB137" i="20"/>
  <c r="AB136" i="20"/>
  <c r="AB135" i="20"/>
  <c r="AB134" i="20"/>
  <c r="AB133" i="20"/>
  <c r="AB132" i="20"/>
  <c r="AB131" i="20"/>
  <c r="AB130" i="20"/>
  <c r="AB129" i="20"/>
  <c r="AB128" i="20"/>
  <c r="AB127" i="20"/>
  <c r="AB126" i="20"/>
  <c r="AB125" i="20"/>
  <c r="AB124" i="20"/>
  <c r="AB123" i="20"/>
  <c r="AB122" i="20"/>
  <c r="AB121" i="20"/>
  <c r="AB120" i="20"/>
  <c r="AB119" i="20"/>
  <c r="AB118" i="20"/>
  <c r="AB117" i="20"/>
  <c r="AB116" i="20"/>
  <c r="AB115" i="20"/>
  <c r="AB114" i="20"/>
  <c r="AB113" i="20"/>
  <c r="AB112" i="20"/>
  <c r="AB111" i="20"/>
  <c r="AB110" i="20"/>
  <c r="AB109" i="20"/>
  <c r="AB108" i="20"/>
  <c r="AB107" i="20"/>
  <c r="AB106" i="20"/>
  <c r="AB105" i="20"/>
  <c r="AB104" i="20"/>
  <c r="AB103" i="20"/>
  <c r="AB102" i="20"/>
  <c r="AB101" i="20"/>
  <c r="AB100" i="20"/>
  <c r="AB99" i="20"/>
  <c r="AB98" i="20"/>
  <c r="AB97" i="20"/>
  <c r="AB96" i="20"/>
  <c r="AB95" i="20"/>
  <c r="AB94" i="20"/>
  <c r="AB93" i="20"/>
  <c r="AB92" i="20"/>
  <c r="AB91" i="20"/>
  <c r="AB90" i="20"/>
  <c r="AB89" i="20"/>
  <c r="AB88" i="20"/>
  <c r="AB87" i="20"/>
  <c r="AB86" i="20"/>
  <c r="AB85" i="20"/>
  <c r="AB84" i="20"/>
  <c r="AB83" i="20"/>
  <c r="AB82" i="20"/>
  <c r="AB81" i="20"/>
  <c r="AB80" i="20"/>
  <c r="AB79" i="20"/>
  <c r="AB78" i="20"/>
  <c r="AB77" i="20"/>
  <c r="AB76" i="20"/>
  <c r="AB75" i="20"/>
  <c r="AB74" i="20"/>
  <c r="AB73" i="20"/>
  <c r="AB72" i="20"/>
  <c r="AB71" i="20"/>
  <c r="AB70" i="20"/>
  <c r="AB69" i="20"/>
  <c r="AB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68" i="20"/>
  <c r="CR74" i="13"/>
  <c r="CR73" i="13"/>
  <c r="CR72" i="13"/>
  <c r="CR71" i="13"/>
  <c r="CR70" i="13"/>
  <c r="CR69" i="13"/>
  <c r="CR68" i="13"/>
  <c r="CR67" i="13"/>
  <c r="CR66" i="13"/>
  <c r="CR65" i="13"/>
  <c r="CR64" i="13"/>
  <c r="CR63" i="13"/>
  <c r="CR62" i="13"/>
  <c r="CR61" i="13"/>
  <c r="CR60" i="13"/>
  <c r="CR59" i="13"/>
  <c r="CR58" i="13"/>
  <c r="CR57" i="13"/>
  <c r="CR56" i="13"/>
  <c r="CR55" i="13"/>
  <c r="CR54" i="13"/>
  <c r="CR53" i="13"/>
  <c r="CR52" i="13"/>
  <c r="CR51" i="13"/>
  <c r="CR50" i="13"/>
  <c r="CR49" i="13"/>
  <c r="CR48" i="13"/>
  <c r="CR47" i="13"/>
  <c r="CR46" i="13"/>
  <c r="CR45" i="13"/>
  <c r="CH74" i="13"/>
  <c r="CH73" i="13"/>
  <c r="CH72" i="13"/>
  <c r="CH71" i="13"/>
  <c r="CH70" i="13"/>
  <c r="CH69" i="13"/>
  <c r="CH68" i="13"/>
  <c r="CH67" i="13"/>
  <c r="CH66" i="13"/>
  <c r="CH65" i="13"/>
  <c r="CH64" i="13"/>
  <c r="CH63" i="13"/>
  <c r="CH62" i="13"/>
  <c r="CH61" i="13"/>
  <c r="CH60" i="13"/>
  <c r="CH59" i="13"/>
  <c r="CH58" i="13"/>
  <c r="CH57" i="13"/>
  <c r="CH56" i="13"/>
  <c r="CH55" i="13"/>
  <c r="CH54" i="13"/>
  <c r="CH53" i="13"/>
  <c r="CH52" i="13"/>
  <c r="CH51" i="13"/>
  <c r="CH50" i="13"/>
  <c r="CH49" i="13"/>
  <c r="CH48" i="13"/>
  <c r="CH47" i="13"/>
  <c r="CH46" i="13"/>
  <c r="CH45" i="13"/>
  <c r="BX74" i="13"/>
  <c r="BX73" i="13"/>
  <c r="BX72" i="13"/>
  <c r="BX71" i="13"/>
  <c r="BX70" i="13"/>
  <c r="BX69" i="13"/>
  <c r="BX68" i="13"/>
  <c r="BX67" i="13"/>
  <c r="BX66" i="13"/>
  <c r="BX65" i="13"/>
  <c r="BX64" i="13"/>
  <c r="BX63" i="13"/>
  <c r="BX62" i="13"/>
  <c r="BX61" i="13"/>
  <c r="BX60" i="13"/>
  <c r="BX59" i="13"/>
  <c r="BX58" i="13"/>
  <c r="BX57" i="13"/>
  <c r="BX56" i="13"/>
  <c r="BX55" i="13"/>
  <c r="BX54" i="13"/>
  <c r="BX53" i="13"/>
  <c r="BX52" i="13"/>
  <c r="BX51" i="13"/>
  <c r="BX50" i="13"/>
  <c r="BX49" i="13"/>
  <c r="BX48" i="13"/>
  <c r="BX47" i="13"/>
  <c r="BX46" i="13"/>
  <c r="BX45" i="13"/>
  <c r="BN74" i="13"/>
  <c r="BN73" i="13"/>
  <c r="BN72" i="13"/>
  <c r="BN71" i="13"/>
  <c r="BN70" i="13"/>
  <c r="BN69" i="13"/>
  <c r="BN68" i="13"/>
  <c r="BN67" i="13"/>
  <c r="BN66" i="13"/>
  <c r="BN65" i="13"/>
  <c r="BN64" i="13"/>
  <c r="BN63" i="13"/>
  <c r="BN62" i="13"/>
  <c r="BN61" i="13"/>
  <c r="BN60" i="13"/>
  <c r="BN59" i="13"/>
  <c r="BN58" i="13"/>
  <c r="BN57" i="13"/>
  <c r="BN56" i="13"/>
  <c r="BN55" i="13"/>
  <c r="BN54" i="13"/>
  <c r="BN53" i="13"/>
  <c r="BN52" i="13"/>
  <c r="BN51" i="13"/>
  <c r="BN50" i="13"/>
  <c r="BN49" i="13"/>
  <c r="BN48" i="13"/>
  <c r="BN47" i="13"/>
  <c r="BN46" i="13"/>
  <c r="BN45" i="13"/>
  <c r="BD74" i="13"/>
  <c r="BD73" i="13"/>
  <c r="BD72" i="13"/>
  <c r="BD71" i="13"/>
  <c r="BD70" i="13"/>
  <c r="BD69" i="13"/>
  <c r="BD68" i="13"/>
  <c r="BD67" i="13"/>
  <c r="BD66" i="13"/>
  <c r="BD65" i="13"/>
  <c r="BD64" i="13"/>
  <c r="BD63" i="13"/>
  <c r="BD62" i="13"/>
  <c r="BD61" i="13"/>
  <c r="BD60" i="13"/>
  <c r="BD59" i="13"/>
  <c r="BD58" i="13"/>
  <c r="BD57" i="13"/>
  <c r="BD56" i="13"/>
  <c r="BD55" i="13"/>
  <c r="BD54" i="13"/>
  <c r="BD53" i="13"/>
  <c r="BD52" i="13"/>
  <c r="BD51" i="13"/>
  <c r="BD50" i="13"/>
  <c r="BD49" i="13"/>
  <c r="BD48" i="13"/>
  <c r="BD47" i="13"/>
  <c r="BD46" i="13"/>
  <c r="BD45" i="13"/>
  <c r="AT74" i="13"/>
  <c r="AT73" i="13"/>
  <c r="AT72" i="13"/>
  <c r="AT71" i="13"/>
  <c r="AT70" i="13"/>
  <c r="AT69" i="13"/>
  <c r="AT68" i="13"/>
  <c r="AT67" i="13"/>
  <c r="AT66" i="13"/>
  <c r="AT65" i="13"/>
  <c r="AT64" i="13"/>
  <c r="AT63" i="13"/>
  <c r="AT62" i="13"/>
  <c r="AT61" i="13"/>
  <c r="AT60" i="13"/>
  <c r="AT59" i="13"/>
  <c r="AT58" i="13"/>
  <c r="AT57" i="13"/>
  <c r="AT56" i="13"/>
  <c r="AT55" i="13"/>
  <c r="AT54" i="13"/>
  <c r="AT53" i="13"/>
  <c r="AT52" i="13"/>
  <c r="AT51" i="13"/>
  <c r="AT50" i="13"/>
  <c r="AT49" i="13"/>
  <c r="AT48" i="13"/>
  <c r="AT47" i="13"/>
  <c r="AT46" i="13"/>
  <c r="AT45" i="13"/>
  <c r="AJ74" i="13"/>
  <c r="AJ73" i="13"/>
  <c r="AJ72" i="13"/>
  <c r="AJ71" i="13"/>
  <c r="AJ70" i="13"/>
  <c r="AJ69" i="13"/>
  <c r="AJ68" i="13"/>
  <c r="AJ67" i="13"/>
  <c r="AJ66" i="13"/>
  <c r="AJ65" i="13"/>
  <c r="AJ64" i="13"/>
  <c r="AJ63" i="13"/>
  <c r="AJ62" i="13"/>
  <c r="AJ61" i="13"/>
  <c r="AJ60" i="13"/>
  <c r="AJ59" i="13"/>
  <c r="AJ58" i="13"/>
  <c r="AJ57" i="13"/>
  <c r="AJ56" i="13"/>
  <c r="AJ55" i="13"/>
  <c r="AJ54" i="13"/>
  <c r="AJ53" i="13"/>
  <c r="AJ52" i="13"/>
  <c r="AJ51" i="13"/>
  <c r="AJ50" i="13"/>
  <c r="AJ49" i="13"/>
  <c r="AJ48" i="13"/>
  <c r="AJ47" i="13"/>
  <c r="AJ46" i="13"/>
  <c r="AJ45" i="13"/>
  <c r="Z74" i="13"/>
  <c r="Z73" i="13"/>
  <c r="Z72" i="13"/>
  <c r="Z71" i="13"/>
  <c r="Z70" i="13"/>
  <c r="Z69" i="13"/>
  <c r="Z68" i="13"/>
  <c r="Z67" i="13"/>
  <c r="Z66" i="13"/>
  <c r="Z65" i="13"/>
  <c r="Z64" i="13"/>
  <c r="Z63" i="13"/>
  <c r="Z62" i="13"/>
  <c r="Z61" i="13"/>
  <c r="Z60" i="13"/>
  <c r="Z59" i="13"/>
  <c r="Z58" i="13"/>
  <c r="Z57" i="13"/>
  <c r="Z56" i="13"/>
  <c r="Z55" i="13"/>
  <c r="Z54" i="13"/>
  <c r="Z53" i="13"/>
  <c r="Z52" i="13"/>
  <c r="Z51" i="13"/>
  <c r="Z50" i="13"/>
  <c r="Z49" i="13"/>
  <c r="Z48" i="13"/>
  <c r="Z47" i="13"/>
  <c r="Z46" i="13"/>
  <c r="Z45" i="13"/>
  <c r="P46" i="13"/>
  <c r="P47" i="13"/>
  <c r="P48" i="13"/>
  <c r="P49" i="13"/>
  <c r="P50" i="13"/>
  <c r="P51" i="13"/>
  <c r="P52" i="13"/>
  <c r="P53" i="13"/>
  <c r="P54" i="13"/>
  <c r="P55" i="13"/>
  <c r="P56" i="13"/>
  <c r="P57" i="13"/>
  <c r="P58" i="13"/>
  <c r="P59" i="13"/>
  <c r="P60" i="13"/>
  <c r="P61" i="13"/>
  <c r="P62" i="13"/>
  <c r="P63" i="13"/>
  <c r="P64" i="13"/>
  <c r="P65" i="13"/>
  <c r="P66" i="13"/>
  <c r="P67" i="13"/>
  <c r="P68" i="13"/>
  <c r="P69" i="13"/>
  <c r="P70" i="13"/>
  <c r="P71" i="13"/>
  <c r="P72" i="13"/>
  <c r="P73" i="13"/>
  <c r="P74" i="13"/>
  <c r="P45" i="13"/>
  <c r="F46" i="13"/>
  <c r="F47" i="13"/>
  <c r="F48" i="13"/>
  <c r="F49" i="13"/>
  <c r="F50" i="13"/>
  <c r="F51" i="13"/>
  <c r="F52" i="13"/>
  <c r="F53" i="13"/>
  <c r="F54" i="13"/>
  <c r="F55" i="13"/>
  <c r="F56" i="13"/>
  <c r="F57" i="13"/>
  <c r="F58" i="13"/>
  <c r="F59" i="13"/>
  <c r="F60" i="13"/>
  <c r="F61" i="13"/>
  <c r="F62" i="13"/>
  <c r="F63" i="13"/>
  <c r="F64" i="13"/>
  <c r="F65" i="13"/>
  <c r="F66" i="13"/>
  <c r="F67" i="13"/>
  <c r="F68" i="13"/>
  <c r="F69" i="13"/>
  <c r="F70" i="13"/>
  <c r="F71" i="13"/>
  <c r="F72" i="13"/>
  <c r="F73" i="13"/>
  <c r="F74" i="13"/>
  <c r="F45" i="13"/>
  <c r="BX77" i="14"/>
  <c r="BX76" i="14"/>
  <c r="BX75" i="14"/>
  <c r="BX74" i="14"/>
  <c r="BX73" i="14"/>
  <c r="BX72" i="14"/>
  <c r="BX71" i="14"/>
  <c r="BX70" i="14"/>
  <c r="BX69" i="14"/>
  <c r="BX68" i="14"/>
  <c r="BX67" i="14"/>
  <c r="BX66" i="14"/>
  <c r="BX65" i="14"/>
  <c r="BX64" i="14"/>
  <c r="BX63" i="14"/>
  <c r="BX62" i="14"/>
  <c r="BX61" i="14"/>
  <c r="BX60" i="14"/>
  <c r="BX59" i="14"/>
  <c r="BX58" i="14"/>
  <c r="BN77" i="14"/>
  <c r="BN76" i="14"/>
  <c r="BN75" i="14"/>
  <c r="BN74" i="14"/>
  <c r="BN73" i="14"/>
  <c r="BN72" i="14"/>
  <c r="BN71" i="14"/>
  <c r="BN70" i="14"/>
  <c r="BN69" i="14"/>
  <c r="BN68" i="14"/>
  <c r="BN67" i="14"/>
  <c r="BN66" i="14"/>
  <c r="BN65" i="14"/>
  <c r="BN64" i="14"/>
  <c r="BN63" i="14"/>
  <c r="BN62" i="14"/>
  <c r="BN61" i="14"/>
  <c r="BN60" i="14"/>
  <c r="BN59" i="14"/>
  <c r="BN58" i="14"/>
  <c r="BD74" i="14"/>
  <c r="BD73" i="14"/>
  <c r="BD72" i="14"/>
  <c r="BD71" i="14"/>
  <c r="BD70" i="14"/>
  <c r="BD69" i="14"/>
  <c r="BD68" i="14"/>
  <c r="BD67" i="14"/>
  <c r="BD66" i="14"/>
  <c r="BD65" i="14"/>
  <c r="BD64" i="14"/>
  <c r="BD63" i="14"/>
  <c r="BD62" i="14"/>
  <c r="BD61" i="14"/>
  <c r="BD60" i="14"/>
  <c r="BD59" i="14"/>
  <c r="BD58" i="14"/>
  <c r="AT77" i="14"/>
  <c r="AT76" i="14"/>
  <c r="AT75" i="14"/>
  <c r="AT74" i="14"/>
  <c r="AT73" i="14"/>
  <c r="AT72" i="14"/>
  <c r="AT71" i="14"/>
  <c r="AT70" i="14"/>
  <c r="AT69" i="14"/>
  <c r="AT68" i="14"/>
  <c r="AT67" i="14"/>
  <c r="AT66" i="14"/>
  <c r="AT65" i="14"/>
  <c r="AT64" i="14"/>
  <c r="AT63" i="14"/>
  <c r="AT62" i="14"/>
  <c r="AT61" i="14"/>
  <c r="AT60" i="14"/>
  <c r="AT59" i="14"/>
  <c r="AT58" i="14"/>
  <c r="AJ77" i="14"/>
  <c r="AJ76" i="14"/>
  <c r="AJ75" i="14"/>
  <c r="AJ74" i="14"/>
  <c r="AJ73" i="14"/>
  <c r="AJ72" i="14"/>
  <c r="AJ71" i="14"/>
  <c r="AJ70" i="14"/>
  <c r="AJ69" i="14"/>
  <c r="AJ68" i="14"/>
  <c r="AJ67" i="14"/>
  <c r="AJ66" i="14"/>
  <c r="AJ65" i="14"/>
  <c r="AJ64" i="14"/>
  <c r="AJ63" i="14"/>
  <c r="AJ62" i="14"/>
  <c r="AJ61" i="14"/>
  <c r="AJ60" i="14"/>
  <c r="AJ59" i="14"/>
  <c r="AJ58" i="14"/>
  <c r="Z77" i="14"/>
  <c r="Z76" i="14"/>
  <c r="Z75" i="14"/>
  <c r="Z74" i="14"/>
  <c r="Z73" i="14"/>
  <c r="Z72" i="14"/>
  <c r="Z71" i="14"/>
  <c r="Z70" i="14"/>
  <c r="Z69" i="14"/>
  <c r="Z68" i="14"/>
  <c r="Z67" i="14"/>
  <c r="Z66" i="14"/>
  <c r="Z65" i="14"/>
  <c r="Z64" i="14"/>
  <c r="Z63" i="14"/>
  <c r="Z62" i="14"/>
  <c r="Z61" i="14"/>
  <c r="Z60" i="14"/>
  <c r="Z59" i="14"/>
  <c r="Z58" i="14"/>
  <c r="P59" i="14"/>
  <c r="P60" i="14"/>
  <c r="P61" i="14"/>
  <c r="P62" i="14"/>
  <c r="P63" i="14"/>
  <c r="P64" i="14"/>
  <c r="P65" i="14"/>
  <c r="P66" i="14"/>
  <c r="P67" i="14"/>
  <c r="P68" i="14"/>
  <c r="P69" i="14"/>
  <c r="P70" i="14"/>
  <c r="P71" i="14"/>
  <c r="P72" i="14"/>
  <c r="P73" i="14"/>
  <c r="P74" i="14"/>
  <c r="P75" i="14"/>
  <c r="P76" i="14"/>
  <c r="P77" i="14"/>
  <c r="P58" i="14"/>
  <c r="F59" i="14"/>
  <c r="F60" i="14"/>
  <c r="F61" i="14"/>
  <c r="F62" i="14"/>
  <c r="F63" i="14"/>
  <c r="F64" i="14"/>
  <c r="F65" i="14"/>
  <c r="F66" i="14"/>
  <c r="F67" i="14"/>
  <c r="F68" i="14"/>
  <c r="F69" i="14"/>
  <c r="F70" i="14"/>
  <c r="F71" i="14"/>
  <c r="F72" i="14"/>
  <c r="F73" i="14"/>
  <c r="F74" i="14"/>
  <c r="F75" i="14"/>
  <c r="F76" i="14"/>
  <c r="F77" i="14"/>
  <c r="F58" i="14"/>
  <c r="BN78" i="12"/>
  <c r="BN77" i="12"/>
  <c r="BN76" i="12"/>
  <c r="BN75" i="12"/>
  <c r="BN74" i="12"/>
  <c r="BN73" i="12"/>
  <c r="BN72" i="12"/>
  <c r="BN71" i="12"/>
  <c r="BN70" i="12"/>
  <c r="BN69" i="12"/>
  <c r="BN68" i="12"/>
  <c r="BN67" i="12"/>
  <c r="BN66" i="12"/>
  <c r="BN65" i="12"/>
  <c r="BN64" i="12"/>
  <c r="BN63" i="12"/>
  <c r="BN62" i="12"/>
  <c r="BN61" i="12"/>
  <c r="BN60" i="12"/>
  <c r="BN59" i="12"/>
  <c r="BN58" i="12"/>
  <c r="BN57" i="12"/>
  <c r="BN56" i="12"/>
  <c r="BN55" i="12"/>
  <c r="BD78" i="12"/>
  <c r="BD77" i="12"/>
  <c r="BD76" i="12"/>
  <c r="BD75" i="12"/>
  <c r="BD74" i="12"/>
  <c r="BD73" i="12"/>
  <c r="BD72" i="12"/>
  <c r="BD71" i="12"/>
  <c r="BD70" i="12"/>
  <c r="BD69" i="12"/>
  <c r="BD68" i="12"/>
  <c r="BD67" i="12"/>
  <c r="BD66" i="12"/>
  <c r="BD65" i="12"/>
  <c r="BD64" i="12"/>
  <c r="BD63" i="12"/>
  <c r="BD62" i="12"/>
  <c r="BD61" i="12"/>
  <c r="BD60" i="12"/>
  <c r="BD59" i="12"/>
  <c r="BD58" i="12"/>
  <c r="BD57" i="12"/>
  <c r="BD56" i="12"/>
  <c r="BD55" i="12"/>
  <c r="AT78" i="12"/>
  <c r="AT77" i="12"/>
  <c r="AT76" i="12"/>
  <c r="AT75" i="12"/>
  <c r="AT74" i="12"/>
  <c r="AT73" i="12"/>
  <c r="AT72" i="12"/>
  <c r="AT71" i="12"/>
  <c r="AT70" i="12"/>
  <c r="AT69" i="12"/>
  <c r="AT68" i="12"/>
  <c r="AT67" i="12"/>
  <c r="AT66" i="12"/>
  <c r="AT65" i="12"/>
  <c r="AT64" i="12"/>
  <c r="AT63" i="12"/>
  <c r="AT62" i="12"/>
  <c r="AT61" i="12"/>
  <c r="AT60" i="12"/>
  <c r="AT59" i="12"/>
  <c r="AT58" i="12"/>
  <c r="AT57" i="12"/>
  <c r="AT56" i="12"/>
  <c r="AT55" i="12"/>
  <c r="AJ78" i="12"/>
  <c r="AJ77" i="12"/>
  <c r="AJ76" i="12"/>
  <c r="AJ75" i="12"/>
  <c r="AJ74" i="12"/>
  <c r="AJ73" i="12"/>
  <c r="AJ72" i="12"/>
  <c r="AJ71" i="12"/>
  <c r="AJ70" i="12"/>
  <c r="AJ69" i="12"/>
  <c r="AJ68" i="12"/>
  <c r="AJ67" i="12"/>
  <c r="AJ66" i="12"/>
  <c r="AJ65" i="12"/>
  <c r="AJ64" i="12"/>
  <c r="AJ63" i="12"/>
  <c r="AJ62" i="12"/>
  <c r="AJ61" i="12"/>
  <c r="AJ60" i="12"/>
  <c r="AJ59" i="12"/>
  <c r="AJ58" i="12"/>
  <c r="AJ57" i="12"/>
  <c r="AJ56" i="12"/>
  <c r="AJ55" i="12"/>
  <c r="Z78" i="12"/>
  <c r="Z77" i="12"/>
  <c r="Z76" i="12"/>
  <c r="Z75" i="12"/>
  <c r="Z74" i="12"/>
  <c r="Z73" i="12"/>
  <c r="Z72" i="12"/>
  <c r="Z71" i="12"/>
  <c r="Z70" i="12"/>
  <c r="Z69" i="12"/>
  <c r="Z68" i="12"/>
  <c r="Z67" i="12"/>
  <c r="Z66" i="12"/>
  <c r="Z65" i="12"/>
  <c r="Z64" i="12"/>
  <c r="Z63" i="12"/>
  <c r="Z62" i="12"/>
  <c r="Z61" i="12"/>
  <c r="Z60" i="12"/>
  <c r="Z59" i="12"/>
  <c r="Z58" i="12"/>
  <c r="Z57" i="12"/>
  <c r="Z56" i="12"/>
  <c r="Z55" i="12"/>
  <c r="P56" i="12"/>
  <c r="P57" i="12"/>
  <c r="P58" i="12"/>
  <c r="P59" i="12"/>
  <c r="P60" i="12"/>
  <c r="P61" i="12"/>
  <c r="P62" i="12"/>
  <c r="P63" i="12"/>
  <c r="P64" i="12"/>
  <c r="P65" i="12"/>
  <c r="P66" i="12"/>
  <c r="P67" i="12"/>
  <c r="P68" i="12"/>
  <c r="P69" i="12"/>
  <c r="P70" i="12"/>
  <c r="P71" i="12"/>
  <c r="P72" i="12"/>
  <c r="P73" i="12"/>
  <c r="P74" i="12"/>
  <c r="P75" i="12"/>
  <c r="P76" i="12"/>
  <c r="P77" i="12"/>
  <c r="P78" i="12"/>
  <c r="P55" i="12"/>
  <c r="F56" i="12"/>
  <c r="F57" i="12"/>
  <c r="F58" i="12"/>
  <c r="F59" i="12"/>
  <c r="F60" i="12"/>
  <c r="F61" i="12"/>
  <c r="F62" i="12"/>
  <c r="F63" i="12"/>
  <c r="F64" i="12"/>
  <c r="F65" i="12"/>
  <c r="F66" i="12"/>
  <c r="F67" i="12"/>
  <c r="F68" i="12"/>
  <c r="F69" i="12"/>
  <c r="F70" i="12"/>
  <c r="F71" i="12"/>
  <c r="F72" i="12"/>
  <c r="F73" i="12"/>
  <c r="F74" i="12"/>
  <c r="F75" i="12"/>
  <c r="F76" i="12"/>
  <c r="F77" i="12"/>
  <c r="F78" i="12"/>
  <c r="F55" i="12"/>
  <c r="N3" i="20"/>
  <c r="N4" i="20"/>
  <c r="N5" i="20"/>
  <c r="N6" i="20"/>
  <c r="N7" i="20"/>
  <c r="N8" i="20"/>
  <c r="N9" i="20"/>
  <c r="N10" i="20"/>
  <c r="N11" i="20"/>
  <c r="N12" i="20"/>
  <c r="N13" i="20"/>
  <c r="N14" i="20"/>
  <c r="N15" i="20"/>
  <c r="N16" i="20"/>
  <c r="N17" i="20"/>
  <c r="N18" i="20"/>
  <c r="N19" i="20"/>
  <c r="N20" i="20"/>
  <c r="N21" i="20"/>
  <c r="N22" i="20"/>
  <c r="N23" i="20"/>
  <c r="N24" i="20"/>
  <c r="N25" i="20"/>
  <c r="N26" i="20"/>
  <c r="N27" i="20"/>
  <c r="N28" i="20"/>
  <c r="N29" i="20"/>
  <c r="N30" i="20"/>
  <c r="N31" i="20"/>
  <c r="N32" i="20"/>
  <c r="N33" i="20"/>
  <c r="N34" i="20"/>
  <c r="N35" i="20"/>
  <c r="N36" i="20"/>
  <c r="N37" i="20"/>
  <c r="N38" i="20"/>
  <c r="N39" i="20"/>
  <c r="N40" i="20"/>
  <c r="N41" i="20"/>
  <c r="N42" i="20"/>
  <c r="N43" i="20"/>
  <c r="N44" i="20"/>
  <c r="N45" i="20"/>
  <c r="N46" i="20"/>
  <c r="N47" i="20"/>
  <c r="N48" i="20"/>
  <c r="N49" i="20"/>
  <c r="N50" i="20"/>
  <c r="N51" i="20"/>
  <c r="N52" i="20"/>
  <c r="N53" i="20"/>
  <c r="N54" i="20"/>
  <c r="N55" i="20"/>
  <c r="N56" i="20"/>
  <c r="N57" i="20"/>
  <c r="N58" i="20"/>
  <c r="N59" i="20"/>
  <c r="N60" i="20"/>
  <c r="N61" i="20"/>
  <c r="N62" i="20"/>
  <c r="N63" i="20"/>
  <c r="N64" i="20"/>
  <c r="N65" i="20"/>
  <c r="N66" i="20"/>
  <c r="N67" i="20"/>
  <c r="N2" i="20"/>
  <c r="AJ3" i="20"/>
  <c r="AJ4" i="20"/>
  <c r="AJ5" i="20"/>
  <c r="AJ6" i="20"/>
  <c r="AJ7" i="20"/>
  <c r="AJ8" i="20"/>
  <c r="AJ9" i="20"/>
  <c r="AJ10" i="20"/>
  <c r="AJ11" i="20"/>
  <c r="AJ12" i="20"/>
  <c r="AJ13" i="20"/>
  <c r="AJ14" i="20"/>
  <c r="AJ15" i="20"/>
  <c r="AJ16" i="20"/>
  <c r="AJ17" i="20"/>
  <c r="AJ18" i="20"/>
  <c r="AJ19" i="20"/>
  <c r="AJ20" i="20"/>
  <c r="AJ21" i="20"/>
  <c r="AJ22" i="20"/>
  <c r="AJ23" i="20"/>
  <c r="AJ24" i="20"/>
  <c r="AJ25" i="20"/>
  <c r="AJ26" i="20"/>
  <c r="AJ27" i="20"/>
  <c r="AJ28" i="20"/>
  <c r="AJ29" i="20"/>
  <c r="AJ30" i="20"/>
  <c r="AJ31" i="20"/>
  <c r="AJ32" i="20"/>
  <c r="AJ33" i="20"/>
  <c r="AJ34" i="20"/>
  <c r="AJ35" i="20"/>
  <c r="AJ36" i="20"/>
  <c r="AJ37" i="20"/>
  <c r="AJ38" i="20"/>
  <c r="AJ39" i="20"/>
  <c r="AJ40" i="20"/>
  <c r="AJ41" i="20"/>
  <c r="AJ42" i="20"/>
  <c r="AJ43" i="20"/>
  <c r="AJ44" i="20"/>
  <c r="AJ45" i="20"/>
  <c r="AJ46" i="20"/>
  <c r="AJ47" i="20"/>
  <c r="AJ48" i="20"/>
  <c r="AJ49" i="20"/>
  <c r="AJ50" i="20"/>
  <c r="AJ51" i="20"/>
  <c r="AJ52" i="20"/>
  <c r="AJ53" i="20"/>
  <c r="AJ54" i="20"/>
  <c r="AJ55" i="20"/>
  <c r="AJ56" i="20"/>
  <c r="AJ57" i="20"/>
  <c r="AJ58" i="20"/>
  <c r="AJ59" i="20"/>
  <c r="AJ60" i="20"/>
  <c r="AJ61" i="20"/>
  <c r="AJ62" i="20"/>
  <c r="AJ63" i="20"/>
  <c r="AJ64" i="20"/>
  <c r="AJ65" i="20"/>
  <c r="AJ66" i="20"/>
  <c r="AJ67" i="20"/>
  <c r="AU3" i="20"/>
  <c r="AU4" i="20"/>
  <c r="AU5" i="20"/>
  <c r="AU6" i="20"/>
  <c r="AU7" i="20"/>
  <c r="AU8" i="20"/>
  <c r="AU9" i="20"/>
  <c r="AU10" i="20"/>
  <c r="AU11" i="20"/>
  <c r="AU12" i="20"/>
  <c r="AU13" i="20"/>
  <c r="AU14" i="20"/>
  <c r="AU15" i="20"/>
  <c r="AU16" i="20"/>
  <c r="AU17" i="20"/>
  <c r="AU18" i="20"/>
  <c r="AU19" i="20"/>
  <c r="AU20" i="20"/>
  <c r="AU21" i="20"/>
  <c r="AU22" i="20"/>
  <c r="AU23" i="20"/>
  <c r="AU24" i="20"/>
  <c r="AU25" i="20"/>
  <c r="AU26" i="20"/>
  <c r="AU27" i="20"/>
  <c r="AU28" i="20"/>
  <c r="AU29" i="20"/>
  <c r="AU30" i="20"/>
  <c r="AU31" i="20"/>
  <c r="AU32" i="20"/>
  <c r="AU33" i="20"/>
  <c r="AU34" i="20"/>
  <c r="AU35" i="20"/>
  <c r="AU36" i="20"/>
  <c r="AU37" i="20"/>
  <c r="AU38" i="20"/>
  <c r="AU39" i="20"/>
  <c r="AU40" i="20"/>
  <c r="AU41" i="20"/>
  <c r="AU42" i="20"/>
  <c r="AU43" i="20"/>
  <c r="AU44" i="20"/>
  <c r="AU45" i="20"/>
  <c r="AU46" i="20"/>
  <c r="AU47" i="20"/>
  <c r="AU48" i="20"/>
  <c r="AU49" i="20"/>
  <c r="AU50" i="20"/>
  <c r="AU51" i="20"/>
  <c r="AU52" i="20"/>
  <c r="AU53" i="20"/>
  <c r="AU54" i="20"/>
  <c r="AU55" i="20"/>
  <c r="AU56" i="20"/>
  <c r="AU57" i="20"/>
  <c r="AU58" i="20"/>
  <c r="AU59" i="20"/>
  <c r="AU60" i="20"/>
  <c r="AU61" i="20"/>
  <c r="AU62" i="20"/>
  <c r="AU63" i="20"/>
  <c r="AU64" i="20"/>
  <c r="AU65" i="20"/>
  <c r="AU66" i="20"/>
  <c r="AU67" i="20"/>
  <c r="AU2" i="20"/>
  <c r="BF3" i="20"/>
  <c r="BF4" i="20"/>
  <c r="BF5" i="20"/>
  <c r="BF6" i="20"/>
  <c r="BF7" i="20"/>
  <c r="BF8" i="20"/>
  <c r="BF9" i="20"/>
  <c r="BF10" i="20"/>
  <c r="BF11" i="20"/>
  <c r="BF12" i="20"/>
  <c r="BF13" i="20"/>
  <c r="BF14" i="20"/>
  <c r="BF15" i="20"/>
  <c r="BF16" i="20"/>
  <c r="BF17" i="20"/>
  <c r="BF18" i="20"/>
  <c r="BF19" i="20"/>
  <c r="BF20" i="20"/>
  <c r="BF21" i="20"/>
  <c r="BF22" i="20"/>
  <c r="BF23" i="20"/>
  <c r="BF24" i="20"/>
  <c r="BF25" i="20"/>
  <c r="BF26" i="20"/>
  <c r="BF27" i="20"/>
  <c r="BF28" i="20"/>
  <c r="BF29" i="20"/>
  <c r="BF30" i="20"/>
  <c r="BF31" i="20"/>
  <c r="BF32" i="20"/>
  <c r="BF33" i="20"/>
  <c r="BF34" i="20"/>
  <c r="BF35" i="20"/>
  <c r="BF36" i="20"/>
  <c r="BF37" i="20"/>
  <c r="BF38" i="20"/>
  <c r="BF39" i="20"/>
  <c r="BF40" i="20"/>
  <c r="BF41" i="20"/>
  <c r="BF42" i="20"/>
  <c r="BF43" i="20"/>
  <c r="BF44" i="20"/>
  <c r="BF45" i="20"/>
  <c r="BF46" i="20"/>
  <c r="BF47" i="20"/>
  <c r="BF48" i="20"/>
  <c r="BF49" i="20"/>
  <c r="BF50" i="20"/>
  <c r="BF51" i="20"/>
  <c r="BF52" i="20"/>
  <c r="BF53" i="20"/>
  <c r="BF54" i="20"/>
  <c r="BF55" i="20"/>
  <c r="BF56" i="20"/>
  <c r="BF57" i="20"/>
  <c r="BF58" i="20"/>
  <c r="BF59" i="20"/>
  <c r="BF60" i="20"/>
  <c r="BF61" i="20"/>
  <c r="BF62" i="20"/>
  <c r="BF63" i="20"/>
  <c r="BF64" i="20"/>
  <c r="BF65" i="20"/>
  <c r="BF66" i="20"/>
  <c r="BF67" i="20"/>
  <c r="BF68" i="20"/>
  <c r="BF69" i="20"/>
  <c r="BF70" i="20"/>
  <c r="BF71" i="20"/>
  <c r="BF72" i="20"/>
  <c r="BF73" i="20"/>
  <c r="BF74" i="20"/>
  <c r="BF75" i="20"/>
  <c r="BF76" i="20"/>
  <c r="BF77" i="20"/>
  <c r="BF78" i="20"/>
  <c r="BF79" i="20"/>
  <c r="BF80" i="20"/>
  <c r="BF81" i="20"/>
  <c r="BF82" i="20"/>
  <c r="BF83" i="20"/>
  <c r="BF84" i="20"/>
  <c r="BF85" i="20"/>
  <c r="BF86" i="20"/>
  <c r="BF87" i="20"/>
  <c r="BF88" i="20"/>
  <c r="BF89" i="20"/>
  <c r="BF90" i="20"/>
  <c r="BF91" i="20"/>
  <c r="BF92" i="20"/>
  <c r="BF93" i="20"/>
  <c r="BF94" i="20"/>
  <c r="BF95" i="20"/>
  <c r="BF96" i="20"/>
  <c r="BF97" i="20"/>
  <c r="BF98" i="20"/>
  <c r="BF99" i="20"/>
  <c r="BF100" i="20"/>
  <c r="BF101" i="20"/>
  <c r="BF102" i="20"/>
  <c r="BF103" i="20"/>
  <c r="BF104" i="20"/>
  <c r="BF105" i="20"/>
  <c r="BF106" i="20"/>
  <c r="BF107" i="20"/>
  <c r="BF108" i="20"/>
  <c r="BF109" i="20"/>
  <c r="BF110" i="20"/>
  <c r="BF111" i="20"/>
  <c r="BF112" i="20"/>
  <c r="BF113" i="20"/>
  <c r="BF114" i="20"/>
  <c r="BF115" i="20"/>
  <c r="BF116" i="20"/>
  <c r="BF117" i="20"/>
  <c r="BF118" i="20"/>
  <c r="BF119" i="20"/>
  <c r="BF120" i="20"/>
  <c r="BF121" i="20"/>
  <c r="BF122" i="20"/>
  <c r="BF123" i="20"/>
  <c r="BF124" i="20"/>
  <c r="BF125" i="20"/>
  <c r="BF126" i="20"/>
  <c r="BF127" i="20"/>
  <c r="BF128" i="20"/>
  <c r="BF129" i="20"/>
  <c r="BF130" i="20"/>
  <c r="BF131" i="20"/>
  <c r="BF132" i="20"/>
  <c r="BF133" i="20"/>
  <c r="BF134" i="20"/>
  <c r="BF135" i="20"/>
  <c r="BF136" i="20"/>
  <c r="BF137" i="20"/>
  <c r="BF138" i="20"/>
  <c r="BF139" i="20"/>
  <c r="BF140" i="20"/>
  <c r="BF141" i="20"/>
  <c r="BF142" i="20"/>
  <c r="BF143" i="20"/>
  <c r="BF144" i="20"/>
  <c r="BF145" i="20"/>
  <c r="BF146" i="20"/>
  <c r="BF147" i="20"/>
  <c r="BF148" i="20"/>
  <c r="BF149" i="20"/>
  <c r="BF150" i="20"/>
  <c r="BF151" i="20"/>
  <c r="BF152" i="20"/>
  <c r="BF153" i="20"/>
  <c r="BF154" i="20"/>
  <c r="BF2" i="20"/>
  <c r="AJ2" i="20"/>
  <c r="Y154" i="20"/>
  <c r="Y153" i="20"/>
  <c r="Y152" i="20"/>
  <c r="Y151" i="20"/>
  <c r="Y150" i="20"/>
  <c r="Y149" i="20"/>
  <c r="Y148" i="20"/>
  <c r="Y147" i="20"/>
  <c r="Y146" i="20"/>
  <c r="Y145" i="20"/>
  <c r="Y144" i="20"/>
  <c r="Y143" i="20"/>
  <c r="Y142" i="20"/>
  <c r="Y141" i="20"/>
  <c r="Y140" i="20"/>
  <c r="Y139" i="20"/>
  <c r="Y138" i="20"/>
  <c r="Y137" i="20"/>
  <c r="Y136" i="20"/>
  <c r="Y135" i="20"/>
  <c r="Y134" i="20"/>
  <c r="Y133" i="20"/>
  <c r="Y132" i="20"/>
  <c r="Y131" i="20"/>
  <c r="Y130" i="20"/>
  <c r="Y129" i="20"/>
  <c r="Y128" i="20"/>
  <c r="Y127" i="20"/>
  <c r="Y126" i="20"/>
  <c r="Y125" i="20"/>
  <c r="Y124" i="20"/>
  <c r="Y123" i="20"/>
  <c r="Y122" i="20"/>
  <c r="Y121" i="20"/>
  <c r="Y120" i="20"/>
  <c r="Y119" i="20"/>
  <c r="Y118" i="20"/>
  <c r="Y117" i="20"/>
  <c r="Y116" i="20"/>
  <c r="Y115" i="20"/>
  <c r="Y114" i="20"/>
  <c r="Y113" i="20"/>
  <c r="Y112" i="20"/>
  <c r="Y111" i="20"/>
  <c r="Y110" i="20"/>
  <c r="Y109" i="20"/>
  <c r="Y108" i="20"/>
  <c r="Y107" i="20"/>
  <c r="Y106" i="20"/>
  <c r="Y105" i="20"/>
  <c r="Y104" i="20"/>
  <c r="Y103" i="20"/>
  <c r="Y102" i="20"/>
  <c r="Y101" i="20"/>
  <c r="Y100" i="20"/>
  <c r="Y99" i="20"/>
  <c r="Y98" i="20"/>
  <c r="Y97" i="20"/>
  <c r="Y96" i="20"/>
  <c r="Y95" i="20"/>
  <c r="Y94" i="20"/>
  <c r="Y93" i="20"/>
  <c r="Y92" i="20"/>
  <c r="Y91" i="20"/>
  <c r="Y90" i="20"/>
  <c r="Y89" i="20"/>
  <c r="Y88" i="20"/>
  <c r="Y87" i="20"/>
  <c r="Y86" i="20"/>
  <c r="Y85" i="20"/>
  <c r="Y84" i="20"/>
  <c r="Y83" i="20"/>
  <c r="Y82" i="20"/>
  <c r="Y81" i="20"/>
  <c r="Y80" i="20"/>
  <c r="Y79" i="20"/>
  <c r="Y78" i="20"/>
  <c r="Y77" i="20"/>
  <c r="Y76" i="20"/>
  <c r="Y75" i="20"/>
  <c r="Y74" i="20"/>
  <c r="Y73" i="20"/>
  <c r="Y72" i="20"/>
  <c r="Y71" i="20"/>
  <c r="Y70" i="20"/>
  <c r="Y69" i="20"/>
  <c r="Y68" i="20"/>
  <c r="Y67" i="20"/>
  <c r="Y66" i="20"/>
  <c r="Y65" i="20"/>
  <c r="Y64" i="20"/>
  <c r="Y63" i="20"/>
  <c r="Y62" i="20"/>
  <c r="Y61" i="20"/>
  <c r="Y60" i="20"/>
  <c r="Y59" i="20"/>
  <c r="Y58" i="20"/>
  <c r="Y57" i="20"/>
  <c r="Y56" i="20"/>
  <c r="Y55" i="20"/>
  <c r="Y54" i="20"/>
  <c r="Y53" i="20"/>
  <c r="Y52" i="20"/>
  <c r="Y51" i="20"/>
  <c r="Y50" i="20"/>
  <c r="Y49" i="20"/>
  <c r="Y48" i="20"/>
  <c r="Y47" i="20"/>
  <c r="Y46" i="20"/>
  <c r="Y45" i="20"/>
  <c r="Y44" i="20"/>
  <c r="Y43" i="20"/>
  <c r="Y42" i="20"/>
  <c r="Y41" i="20"/>
  <c r="Y40" i="20"/>
  <c r="Y39" i="20"/>
  <c r="Y38" i="20"/>
  <c r="Y37" i="20"/>
  <c r="Y36" i="20"/>
  <c r="Y35" i="20"/>
  <c r="Y34" i="20"/>
  <c r="Y33" i="20"/>
  <c r="Y32" i="20"/>
  <c r="Y31" i="20"/>
  <c r="Y30" i="20"/>
  <c r="Y29" i="20"/>
  <c r="Y28" i="20"/>
  <c r="Y27" i="20"/>
  <c r="Y26" i="20"/>
  <c r="Y25" i="20"/>
  <c r="Y24" i="20"/>
  <c r="Y23" i="20"/>
  <c r="Y22" i="20"/>
  <c r="Y21" i="20"/>
  <c r="Y20" i="20"/>
  <c r="Y19" i="20"/>
  <c r="Y18" i="20"/>
  <c r="Y17" i="20"/>
  <c r="Y16" i="20"/>
  <c r="Y15" i="20"/>
  <c r="Y14" i="20"/>
  <c r="Y13" i="20"/>
  <c r="Y12" i="20"/>
  <c r="Y11" i="20"/>
  <c r="Y10" i="20"/>
  <c r="Y9" i="20"/>
  <c r="Y8" i="20"/>
  <c r="Y7" i="20"/>
  <c r="Y6" i="20"/>
  <c r="Y5" i="20"/>
  <c r="Y4" i="20"/>
  <c r="Y3" i="20"/>
  <c r="Y2" i="20"/>
  <c r="C3" i="20"/>
  <c r="C4" i="20"/>
  <c r="C5" i="20"/>
  <c r="C6" i="20"/>
  <c r="C7" i="20"/>
  <c r="C8" i="20"/>
  <c r="C9" i="20"/>
  <c r="C10" i="20"/>
  <c r="C11" i="20"/>
  <c r="C12" i="20"/>
  <c r="C13" i="20"/>
  <c r="C14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C104" i="20"/>
  <c r="C105" i="20"/>
  <c r="C106" i="20"/>
  <c r="C107" i="20"/>
  <c r="C108" i="20"/>
  <c r="C109" i="20"/>
  <c r="C110" i="20"/>
  <c r="C111" i="20"/>
  <c r="C112" i="20"/>
  <c r="C113" i="20"/>
  <c r="C114" i="20"/>
  <c r="C115" i="20"/>
  <c r="C116" i="20"/>
  <c r="C117" i="20"/>
  <c r="C118" i="20"/>
  <c r="C119" i="20"/>
  <c r="C120" i="20"/>
  <c r="C121" i="20"/>
  <c r="C122" i="20"/>
  <c r="C123" i="20"/>
  <c r="C124" i="20"/>
  <c r="C125" i="20"/>
  <c r="C126" i="20"/>
  <c r="C127" i="20"/>
  <c r="C128" i="20"/>
  <c r="C129" i="20"/>
  <c r="C130" i="20"/>
  <c r="C131" i="20"/>
  <c r="C132" i="20"/>
  <c r="C133" i="20"/>
  <c r="C134" i="20"/>
  <c r="C135" i="20"/>
  <c r="C136" i="20"/>
  <c r="C137" i="20"/>
  <c r="C138" i="20"/>
  <c r="C139" i="20"/>
  <c r="C140" i="20"/>
  <c r="C141" i="20"/>
  <c r="C142" i="20"/>
  <c r="C143" i="20"/>
  <c r="C144" i="20"/>
  <c r="C145" i="20"/>
  <c r="C146" i="20"/>
  <c r="C147" i="20"/>
  <c r="C148" i="20"/>
  <c r="C149" i="20"/>
  <c r="C150" i="20"/>
  <c r="C151" i="20"/>
  <c r="C152" i="20"/>
  <c r="C153" i="20"/>
  <c r="C154" i="20"/>
  <c r="C2" i="20"/>
  <c r="C4" i="13"/>
  <c r="C5" i="13"/>
  <c r="C6" i="13"/>
  <c r="C7" i="13"/>
  <c r="C8" i="13"/>
  <c r="C9" i="13"/>
  <c r="C10" i="13"/>
  <c r="C11" i="13"/>
  <c r="C12" i="13"/>
  <c r="C13" i="13"/>
  <c r="C14" i="13"/>
  <c r="C15" i="13"/>
  <c r="C16" i="13"/>
  <c r="C17" i="13"/>
  <c r="C18" i="13"/>
  <c r="C19" i="13"/>
  <c r="C20" i="13"/>
  <c r="C21" i="13"/>
  <c r="C22" i="13"/>
  <c r="C23" i="13"/>
  <c r="C24" i="13"/>
  <c r="C25" i="13"/>
  <c r="C26" i="13"/>
  <c r="C27" i="13"/>
  <c r="C28" i="13"/>
  <c r="C29" i="13"/>
  <c r="C30" i="13"/>
  <c r="C31" i="13"/>
  <c r="C32" i="13"/>
  <c r="C33" i="13"/>
  <c r="C34" i="13"/>
  <c r="C35" i="13"/>
  <c r="C36" i="13"/>
  <c r="C37" i="13"/>
  <c r="C38" i="13"/>
  <c r="C39" i="13"/>
  <c r="C40" i="13"/>
  <c r="C41" i="13"/>
  <c r="C42" i="13"/>
  <c r="C43" i="13"/>
  <c r="C44" i="13"/>
  <c r="C45" i="13"/>
  <c r="C46" i="13"/>
  <c r="C47" i="13"/>
  <c r="C48" i="13"/>
  <c r="C49" i="13"/>
  <c r="C50" i="13"/>
  <c r="C51" i="13"/>
  <c r="C52" i="13"/>
  <c r="C53" i="13"/>
  <c r="C54" i="13"/>
  <c r="C55" i="13"/>
  <c r="C56" i="13"/>
  <c r="C57" i="13"/>
  <c r="C58" i="13"/>
  <c r="C59" i="13"/>
  <c r="C60" i="13"/>
  <c r="C61" i="13"/>
  <c r="C62" i="13"/>
  <c r="C63" i="13"/>
  <c r="C64" i="13"/>
  <c r="C65" i="13"/>
  <c r="C66" i="13"/>
  <c r="C67" i="13"/>
  <c r="C68" i="13"/>
  <c r="C69" i="13"/>
  <c r="C70" i="13"/>
  <c r="C71" i="13"/>
  <c r="C72" i="13"/>
  <c r="C73" i="13"/>
  <c r="C74" i="13"/>
  <c r="C3" i="13"/>
  <c r="C2" i="14"/>
  <c r="C77" i="14"/>
  <c r="C76" i="14"/>
  <c r="C75" i="14"/>
  <c r="C74" i="14"/>
  <c r="C73" i="14"/>
  <c r="C72" i="14"/>
  <c r="C71" i="14"/>
  <c r="C70" i="14"/>
  <c r="C69" i="14"/>
  <c r="C68" i="14"/>
  <c r="C67" i="14"/>
  <c r="C66" i="14"/>
  <c r="C65" i="14"/>
  <c r="C64" i="14"/>
  <c r="C63" i="14"/>
  <c r="C62" i="14"/>
  <c r="C61" i="14"/>
  <c r="C60" i="14"/>
  <c r="C59" i="14"/>
  <c r="C58" i="14"/>
  <c r="C57" i="14"/>
  <c r="C56" i="14"/>
  <c r="C55" i="14"/>
  <c r="C54" i="14"/>
  <c r="C53" i="14"/>
  <c r="C52" i="14"/>
  <c r="C51" i="14"/>
  <c r="C50" i="14"/>
  <c r="C49" i="14"/>
  <c r="C48" i="14"/>
  <c r="C47" i="14"/>
  <c r="C46" i="14"/>
  <c r="C45" i="14"/>
  <c r="C44" i="14"/>
  <c r="C43" i="14"/>
  <c r="C42" i="14"/>
  <c r="C41" i="14"/>
  <c r="C40" i="14"/>
  <c r="C39" i="14"/>
  <c r="C38" i="14"/>
  <c r="C37" i="14"/>
  <c r="C36" i="14"/>
  <c r="C35" i="14"/>
  <c r="C34" i="14"/>
  <c r="C33" i="14"/>
  <c r="C32" i="14"/>
  <c r="C31" i="14"/>
  <c r="C30" i="14"/>
  <c r="C29" i="14"/>
  <c r="C28" i="14"/>
  <c r="C27" i="14"/>
  <c r="C26" i="14"/>
  <c r="C25" i="14"/>
  <c r="C24" i="14"/>
  <c r="C23" i="14"/>
  <c r="C22" i="14"/>
  <c r="C21" i="14"/>
  <c r="C20" i="14"/>
  <c r="C19" i="14"/>
  <c r="C18" i="14"/>
  <c r="C17" i="14"/>
  <c r="C16" i="14"/>
  <c r="C15" i="14"/>
  <c r="C14" i="14"/>
  <c r="C13" i="14"/>
  <c r="C12" i="14"/>
  <c r="C11" i="14"/>
  <c r="C10" i="14"/>
  <c r="C9" i="14"/>
  <c r="C8" i="14"/>
  <c r="C7" i="14"/>
  <c r="C6" i="14"/>
  <c r="C5" i="14"/>
  <c r="C4" i="14"/>
  <c r="C3" i="14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2" i="12"/>
  <c r="CB73" i="10"/>
  <c r="CB72" i="10"/>
  <c r="CB71" i="10"/>
  <c r="CB70" i="10"/>
  <c r="CB69" i="10"/>
  <c r="CB68" i="10"/>
  <c r="CB67" i="10"/>
  <c r="CB66" i="10"/>
  <c r="CB65" i="10"/>
  <c r="CB64" i="10"/>
  <c r="CB63" i="10"/>
  <c r="CB62" i="10"/>
  <c r="CB61" i="10"/>
  <c r="CB60" i="10"/>
  <c r="CB59" i="10"/>
  <c r="CB58" i="10"/>
  <c r="CB57" i="10"/>
  <c r="CB56" i="10"/>
  <c r="CB55" i="10"/>
  <c r="CB54" i="10"/>
  <c r="CB53" i="10"/>
  <c r="CB52" i="10"/>
  <c r="CB51" i="10"/>
  <c r="CB50" i="10"/>
  <c r="CB49" i="10"/>
  <c r="CB48" i="10"/>
  <c r="CB47" i="10"/>
  <c r="CB46" i="10"/>
  <c r="CB45" i="10"/>
  <c r="CB44" i="10"/>
  <c r="CB43" i="10"/>
  <c r="CB42" i="10"/>
  <c r="CB41" i="10"/>
  <c r="CB40" i="10"/>
  <c r="CB39" i="10"/>
  <c r="CB38" i="10"/>
  <c r="CB37" i="10"/>
  <c r="CB36" i="10"/>
  <c r="CB35" i="10"/>
  <c r="CB34" i="10"/>
  <c r="CB33" i="10"/>
  <c r="CB32" i="10"/>
  <c r="CB31" i="10"/>
  <c r="CB30" i="10"/>
  <c r="CB29" i="10"/>
  <c r="CB28" i="10"/>
  <c r="CB27" i="10"/>
  <c r="CB26" i="10"/>
  <c r="CB25" i="10"/>
  <c r="CB24" i="10"/>
  <c r="CB23" i="10"/>
  <c r="CB22" i="10"/>
  <c r="CB21" i="10"/>
  <c r="CB20" i="10"/>
  <c r="CB19" i="10"/>
  <c r="CB18" i="10"/>
  <c r="CB17" i="10"/>
  <c r="CB16" i="10"/>
  <c r="CB15" i="10"/>
  <c r="CB14" i="10"/>
  <c r="CB13" i="10"/>
  <c r="CB12" i="10"/>
  <c r="CB11" i="10"/>
  <c r="CB10" i="10"/>
  <c r="CB9" i="10"/>
  <c r="CB8" i="10"/>
  <c r="CB7" i="10"/>
  <c r="CB6" i="10"/>
  <c r="CB5" i="10"/>
  <c r="CB4" i="10"/>
  <c r="CB3" i="10"/>
  <c r="BQ78" i="10"/>
  <c r="BQ77" i="10"/>
  <c r="BQ76" i="10"/>
  <c r="BQ75" i="10"/>
  <c r="BQ74" i="10"/>
  <c r="BQ73" i="10"/>
  <c r="BQ72" i="10"/>
  <c r="BQ71" i="10"/>
  <c r="BQ70" i="10"/>
  <c r="BQ69" i="10"/>
  <c r="BQ68" i="10"/>
  <c r="BQ67" i="10"/>
  <c r="BQ66" i="10"/>
  <c r="BQ65" i="10"/>
  <c r="BQ64" i="10"/>
  <c r="BQ63" i="10"/>
  <c r="BQ62" i="10"/>
  <c r="BQ61" i="10"/>
  <c r="BQ60" i="10"/>
  <c r="BQ59" i="10"/>
  <c r="BQ58" i="10"/>
  <c r="BQ57" i="10"/>
  <c r="BQ56" i="10"/>
  <c r="BQ55" i="10"/>
  <c r="BQ54" i="10"/>
  <c r="BQ53" i="10"/>
  <c r="BQ52" i="10"/>
  <c r="BQ51" i="10"/>
  <c r="BQ50" i="10"/>
  <c r="BQ49" i="10"/>
  <c r="BQ48" i="10"/>
  <c r="BQ47" i="10"/>
  <c r="BQ46" i="10"/>
  <c r="BQ45" i="10"/>
  <c r="BQ44" i="10"/>
  <c r="BQ43" i="10"/>
  <c r="BQ42" i="10"/>
  <c r="BQ41" i="10"/>
  <c r="BQ40" i="10"/>
  <c r="BQ39" i="10"/>
  <c r="BQ38" i="10"/>
  <c r="BQ37" i="10"/>
  <c r="BQ36" i="10"/>
  <c r="BQ35" i="10"/>
  <c r="BQ34" i="10"/>
  <c r="BQ33" i="10"/>
  <c r="BQ32" i="10"/>
  <c r="BQ31" i="10"/>
  <c r="BQ30" i="10"/>
  <c r="BQ29" i="10"/>
  <c r="BQ28" i="10"/>
  <c r="BQ27" i="10"/>
  <c r="BQ26" i="10"/>
  <c r="BQ25" i="10"/>
  <c r="BQ24" i="10"/>
  <c r="BQ23" i="10"/>
  <c r="BQ22" i="10"/>
  <c r="BQ21" i="10"/>
  <c r="BQ20" i="10"/>
  <c r="BQ19" i="10"/>
  <c r="BQ18" i="10"/>
  <c r="BQ17" i="10"/>
  <c r="BQ16" i="10"/>
  <c r="BQ15" i="10"/>
  <c r="BQ14" i="10"/>
  <c r="BQ13" i="10"/>
  <c r="BQ12" i="10"/>
  <c r="BQ11" i="10"/>
  <c r="BQ10" i="10"/>
  <c r="BQ9" i="10"/>
  <c r="BQ8" i="10"/>
  <c r="BQ7" i="10"/>
  <c r="BQ6" i="10"/>
  <c r="BQ5" i="10"/>
  <c r="BQ4" i="10"/>
  <c r="BQ3" i="10"/>
  <c r="BF72" i="10"/>
  <c r="BF71" i="10"/>
  <c r="BF70" i="10"/>
  <c r="BF69" i="10"/>
  <c r="BF68" i="10"/>
  <c r="BF67" i="10"/>
  <c r="BF66" i="10"/>
  <c r="BF65" i="10"/>
  <c r="BF64" i="10"/>
  <c r="BF63" i="10"/>
  <c r="BF62" i="10"/>
  <c r="BF61" i="10"/>
  <c r="BF60" i="10"/>
  <c r="BF59" i="10"/>
  <c r="BF58" i="10"/>
  <c r="BF57" i="10"/>
  <c r="BF56" i="10"/>
  <c r="BF55" i="10"/>
  <c r="BF54" i="10"/>
  <c r="BF53" i="10"/>
  <c r="BF52" i="10"/>
  <c r="BF51" i="10"/>
  <c r="BF50" i="10"/>
  <c r="BF49" i="10"/>
  <c r="BF48" i="10"/>
  <c r="BF47" i="10"/>
  <c r="BF46" i="10"/>
  <c r="BF45" i="10"/>
  <c r="BF44" i="10"/>
  <c r="BF43" i="10"/>
  <c r="BF42" i="10"/>
  <c r="BF41" i="10"/>
  <c r="BF40" i="10"/>
  <c r="BF39" i="10"/>
  <c r="BF38" i="10"/>
  <c r="BF37" i="10"/>
  <c r="BF36" i="10"/>
  <c r="BF35" i="10"/>
  <c r="BF34" i="10"/>
  <c r="BF33" i="10"/>
  <c r="BF32" i="10"/>
  <c r="BF31" i="10"/>
  <c r="BF30" i="10"/>
  <c r="BF29" i="10"/>
  <c r="BF28" i="10"/>
  <c r="BF27" i="10"/>
  <c r="BF26" i="10"/>
  <c r="BF25" i="10"/>
  <c r="BF24" i="10"/>
  <c r="BF23" i="10"/>
  <c r="BF22" i="10"/>
  <c r="BF21" i="10"/>
  <c r="BF20" i="10"/>
  <c r="BF19" i="10"/>
  <c r="BF18" i="10"/>
  <c r="BF17" i="10"/>
  <c r="BF16" i="10"/>
  <c r="BF15" i="10"/>
  <c r="BF14" i="10"/>
  <c r="BF13" i="10"/>
  <c r="BF12" i="10"/>
  <c r="BF11" i="10"/>
  <c r="BF10" i="10"/>
  <c r="BF9" i="10"/>
  <c r="BF8" i="10"/>
  <c r="BF7" i="10"/>
  <c r="BF6" i="10"/>
  <c r="BF5" i="10"/>
  <c r="BF4" i="10"/>
  <c r="BF3" i="10"/>
  <c r="AU72" i="10"/>
  <c r="AU71" i="10"/>
  <c r="AU70" i="10"/>
  <c r="AU69" i="10"/>
  <c r="AU68" i="10"/>
  <c r="AU67" i="10"/>
  <c r="AU66" i="10"/>
  <c r="AU65" i="10"/>
  <c r="AU64" i="10"/>
  <c r="AU63" i="10"/>
  <c r="AU62" i="10"/>
  <c r="AU61" i="10"/>
  <c r="AU60" i="10"/>
  <c r="AU59" i="10"/>
  <c r="AU58" i="10"/>
  <c r="AU57" i="10"/>
  <c r="AU56" i="10"/>
  <c r="AU55" i="10"/>
  <c r="AU54" i="10"/>
  <c r="AU53" i="10"/>
  <c r="AU52" i="10"/>
  <c r="AU51" i="10"/>
  <c r="AU50" i="10"/>
  <c r="AU49" i="10"/>
  <c r="AU48" i="10"/>
  <c r="AU47" i="10"/>
  <c r="AU46" i="10"/>
  <c r="AU45" i="10"/>
  <c r="AU44" i="10"/>
  <c r="AU43" i="10"/>
  <c r="AU42" i="10"/>
  <c r="AU41" i="10"/>
  <c r="AU40" i="10"/>
  <c r="AU39" i="10"/>
  <c r="AU38" i="10"/>
  <c r="AU37" i="10"/>
  <c r="AU36" i="10"/>
  <c r="AU35" i="10"/>
  <c r="AU34" i="10"/>
  <c r="AU33" i="10"/>
  <c r="AU32" i="10"/>
  <c r="AU31" i="10"/>
  <c r="AU30" i="10"/>
  <c r="AU29" i="10"/>
  <c r="AU28" i="10"/>
  <c r="AU27" i="10"/>
  <c r="AU26" i="10"/>
  <c r="AU25" i="10"/>
  <c r="AU24" i="10"/>
  <c r="AU23" i="10"/>
  <c r="AU22" i="10"/>
  <c r="AU21" i="10"/>
  <c r="AU20" i="10"/>
  <c r="AU19" i="10"/>
  <c r="AU18" i="10"/>
  <c r="AU17" i="10"/>
  <c r="AU16" i="10"/>
  <c r="AU15" i="10"/>
  <c r="AU14" i="10"/>
  <c r="AU13" i="10"/>
  <c r="AU12" i="10"/>
  <c r="AU11" i="10"/>
  <c r="AU10" i="10"/>
  <c r="AU9" i="10"/>
  <c r="AU8" i="10"/>
  <c r="AU7" i="10"/>
  <c r="AU6" i="10"/>
  <c r="AU5" i="10"/>
  <c r="AU4" i="10"/>
  <c r="AU3" i="10"/>
  <c r="AJ78" i="10"/>
  <c r="AJ77" i="10"/>
  <c r="AJ76" i="10"/>
  <c r="AJ75" i="10"/>
  <c r="AJ74" i="10"/>
  <c r="AJ73" i="10"/>
  <c r="AJ72" i="10"/>
  <c r="AJ71" i="10"/>
  <c r="AJ70" i="10"/>
  <c r="AJ69" i="10"/>
  <c r="AJ68" i="10"/>
  <c r="AJ67" i="10"/>
  <c r="AJ66" i="10"/>
  <c r="AJ65" i="10"/>
  <c r="AJ64" i="10"/>
  <c r="AJ63" i="10"/>
  <c r="AJ62" i="10"/>
  <c r="AJ61" i="10"/>
  <c r="AJ60" i="10"/>
  <c r="AJ59" i="10"/>
  <c r="AJ58" i="10"/>
  <c r="AJ57" i="10"/>
  <c r="AJ56" i="10"/>
  <c r="AJ55" i="10"/>
  <c r="AJ54" i="10"/>
  <c r="AJ53" i="10"/>
  <c r="AJ52" i="10"/>
  <c r="AJ51" i="10"/>
  <c r="AJ50" i="10"/>
  <c r="AJ49" i="10"/>
  <c r="AJ48" i="10"/>
  <c r="AJ47" i="10"/>
  <c r="AJ46" i="10"/>
  <c r="AJ45" i="10"/>
  <c r="AJ44" i="10"/>
  <c r="AJ43" i="10"/>
  <c r="AJ42" i="10"/>
  <c r="AJ41" i="10"/>
  <c r="AJ40" i="10"/>
  <c r="AJ39" i="10"/>
  <c r="AJ38" i="10"/>
  <c r="AJ37" i="10"/>
  <c r="AJ36" i="10"/>
  <c r="AJ35" i="10"/>
  <c r="AJ34" i="10"/>
  <c r="AJ33" i="10"/>
  <c r="AJ32" i="10"/>
  <c r="AJ31" i="10"/>
  <c r="AJ30" i="10"/>
  <c r="AJ29" i="10"/>
  <c r="AJ28" i="10"/>
  <c r="AJ27" i="10"/>
  <c r="AJ26" i="10"/>
  <c r="AJ25" i="10"/>
  <c r="AJ24" i="10"/>
  <c r="AJ23" i="10"/>
  <c r="AJ22" i="10"/>
  <c r="AJ21" i="10"/>
  <c r="AJ20" i="10"/>
  <c r="AJ19" i="10"/>
  <c r="AJ18" i="10"/>
  <c r="AJ17" i="10"/>
  <c r="AJ16" i="10"/>
  <c r="AJ15" i="10"/>
  <c r="AJ14" i="10"/>
  <c r="AJ13" i="10"/>
  <c r="AJ12" i="10"/>
  <c r="AJ11" i="10"/>
  <c r="AJ10" i="10"/>
  <c r="AJ9" i="10"/>
  <c r="AJ8" i="10"/>
  <c r="AJ7" i="10"/>
  <c r="AJ6" i="10"/>
  <c r="AJ5" i="10"/>
  <c r="AJ4" i="10"/>
  <c r="AJ3" i="10"/>
  <c r="Y72" i="10"/>
  <c r="Y71" i="10"/>
  <c r="Y70" i="10"/>
  <c r="Y69" i="10"/>
  <c r="Y68" i="10"/>
  <c r="Y67" i="10"/>
  <c r="Y66" i="10"/>
  <c r="Y65" i="10"/>
  <c r="Y64" i="10"/>
  <c r="Y63" i="10"/>
  <c r="Y62" i="10"/>
  <c r="Y61" i="10"/>
  <c r="Y60" i="10"/>
  <c r="Y59" i="10"/>
  <c r="Y58" i="10"/>
  <c r="Y57" i="10"/>
  <c r="Y56" i="10"/>
  <c r="Y55" i="10"/>
  <c r="Y54" i="10"/>
  <c r="Y53" i="10"/>
  <c r="Y52" i="10"/>
  <c r="Y51" i="10"/>
  <c r="Y50" i="10"/>
  <c r="Y49" i="10"/>
  <c r="Y48" i="10"/>
  <c r="Y47" i="10"/>
  <c r="Y46" i="10"/>
  <c r="Y45" i="10"/>
  <c r="Y44" i="10"/>
  <c r="Y43" i="10"/>
  <c r="Y42" i="10"/>
  <c r="Y41" i="10"/>
  <c r="Y40" i="10"/>
  <c r="Y39" i="10"/>
  <c r="Y38" i="10"/>
  <c r="Y37" i="10"/>
  <c r="Y36" i="10"/>
  <c r="Y35" i="10"/>
  <c r="Y34" i="10"/>
  <c r="Y33" i="10"/>
  <c r="Y32" i="10"/>
  <c r="Y31" i="10"/>
  <c r="Y30" i="10"/>
  <c r="Y29" i="10"/>
  <c r="Y28" i="10"/>
  <c r="Y27" i="10"/>
  <c r="Y26" i="10"/>
  <c r="Y25" i="10"/>
  <c r="Y24" i="10"/>
  <c r="Y23" i="10"/>
  <c r="Y22" i="10"/>
  <c r="Y21" i="10"/>
  <c r="Y20" i="10"/>
  <c r="Y19" i="10"/>
  <c r="Y18" i="10"/>
  <c r="Y17" i="10"/>
  <c r="Y16" i="10"/>
  <c r="Y15" i="10"/>
  <c r="Y14" i="10"/>
  <c r="Y13" i="10"/>
  <c r="Y12" i="10"/>
  <c r="Y11" i="10"/>
  <c r="Y10" i="10"/>
  <c r="Y9" i="10"/>
  <c r="Y8" i="10"/>
  <c r="Y7" i="10"/>
  <c r="Y6" i="10"/>
  <c r="Y5" i="10"/>
  <c r="Y4" i="10"/>
  <c r="Y3" i="10"/>
  <c r="N72" i="10"/>
  <c r="N71" i="10"/>
  <c r="N70" i="10"/>
  <c r="N69" i="10"/>
  <c r="N68" i="10"/>
  <c r="N67" i="10"/>
  <c r="N66" i="10"/>
  <c r="N65" i="10"/>
  <c r="N64" i="10"/>
  <c r="N63" i="10"/>
  <c r="N62" i="10"/>
  <c r="N61" i="10"/>
  <c r="N60" i="10"/>
  <c r="N59" i="10"/>
  <c r="N58" i="10"/>
  <c r="N57" i="10"/>
  <c r="N56" i="10"/>
  <c r="N55" i="10"/>
  <c r="N54" i="10"/>
  <c r="N53" i="10"/>
  <c r="N52" i="10"/>
  <c r="N51" i="10"/>
  <c r="N50" i="10"/>
  <c r="N49" i="10"/>
  <c r="N48" i="10"/>
  <c r="N47" i="10"/>
  <c r="N46" i="10"/>
  <c r="N45" i="10"/>
  <c r="N44" i="10"/>
  <c r="N43" i="10"/>
  <c r="N42" i="10"/>
  <c r="N41" i="10"/>
  <c r="N40" i="10"/>
  <c r="N39" i="10"/>
  <c r="N38" i="10"/>
  <c r="N37" i="10"/>
  <c r="N36" i="10"/>
  <c r="N35" i="10"/>
  <c r="N34" i="10"/>
  <c r="N33" i="10"/>
  <c r="N32" i="10"/>
  <c r="N31" i="10"/>
  <c r="N30" i="10"/>
  <c r="N29" i="10"/>
  <c r="N28" i="10"/>
  <c r="N27" i="10"/>
  <c r="N26" i="10"/>
  <c r="N25" i="10"/>
  <c r="N24" i="10"/>
  <c r="N23" i="10"/>
  <c r="N22" i="10"/>
  <c r="N21" i="10"/>
  <c r="N20" i="10"/>
  <c r="N19" i="10"/>
  <c r="N18" i="10"/>
  <c r="N17" i="10"/>
  <c r="N16" i="10"/>
  <c r="N15" i="10"/>
  <c r="N14" i="10"/>
  <c r="N13" i="10"/>
  <c r="N12" i="10"/>
  <c r="N11" i="10"/>
  <c r="N10" i="10"/>
  <c r="N9" i="10"/>
  <c r="N8" i="10"/>
  <c r="N7" i="10"/>
  <c r="N6" i="10"/>
  <c r="N5" i="10"/>
  <c r="N4" i="10"/>
  <c r="N3" i="10"/>
  <c r="C4" i="10"/>
  <c r="C5" i="10"/>
  <c r="C6" i="10"/>
  <c r="C7" i="10"/>
  <c r="C8" i="10"/>
  <c r="C9" i="10"/>
  <c r="C10" i="10"/>
  <c r="C11" i="10"/>
  <c r="C12" i="10"/>
  <c r="C13" i="10"/>
  <c r="C14" i="10"/>
  <c r="C15" i="10"/>
  <c r="C16" i="10"/>
  <c r="C17" i="10"/>
  <c r="C18" i="10"/>
  <c r="C19" i="10"/>
  <c r="C20" i="10"/>
  <c r="C21" i="10"/>
  <c r="C22" i="10"/>
  <c r="C23" i="10"/>
  <c r="C24" i="10"/>
  <c r="C25" i="10"/>
  <c r="C26" i="10"/>
  <c r="C27" i="10"/>
  <c r="C28" i="10"/>
  <c r="C29" i="10"/>
  <c r="C30" i="10"/>
  <c r="C31" i="10"/>
  <c r="C32" i="10"/>
  <c r="C33" i="10"/>
  <c r="C34" i="10"/>
  <c r="C35" i="10"/>
  <c r="C36" i="10"/>
  <c r="C37" i="10"/>
  <c r="C38" i="10"/>
  <c r="C39" i="10"/>
  <c r="C40" i="10"/>
  <c r="C41" i="10"/>
  <c r="C42" i="10"/>
  <c r="C43" i="10"/>
  <c r="C44" i="10"/>
  <c r="C45" i="10"/>
  <c r="C46" i="10"/>
  <c r="C47" i="10"/>
  <c r="C48" i="10"/>
  <c r="C49" i="10"/>
  <c r="C50" i="10"/>
  <c r="C51" i="10"/>
  <c r="C52" i="10"/>
  <c r="C53" i="10"/>
  <c r="C54" i="10"/>
  <c r="C55" i="10"/>
  <c r="C56" i="10"/>
  <c r="C57" i="10"/>
  <c r="C58" i="10"/>
  <c r="C59" i="10"/>
  <c r="C60" i="10"/>
  <c r="C61" i="10"/>
  <c r="C62" i="10"/>
  <c r="C63" i="10"/>
  <c r="C64" i="10"/>
  <c r="C65" i="10"/>
  <c r="C66" i="10"/>
  <c r="C67" i="10"/>
  <c r="C68" i="10"/>
  <c r="C69" i="10"/>
  <c r="C70" i="10"/>
  <c r="C71" i="10"/>
  <c r="C72" i="10"/>
  <c r="C73" i="10"/>
  <c r="C74" i="10"/>
  <c r="C75" i="10"/>
  <c r="C76" i="10"/>
  <c r="C77" i="10"/>
  <c r="C78" i="10"/>
  <c r="C3" i="10"/>
  <c r="H96" i="22" l="1"/>
  <c r="P7" i="22"/>
  <c r="S7" i="22" s="1"/>
  <c r="T7" i="22" s="1"/>
  <c r="AA4" i="22"/>
  <c r="AD4" i="22" s="1"/>
  <c r="AA7" i="22"/>
  <c r="H103" i="22"/>
  <c r="J103" i="22" s="1"/>
  <c r="K103" i="22" s="1"/>
  <c r="AA3" i="22"/>
  <c r="AD3" i="22" s="1"/>
  <c r="AE3" i="22" s="1"/>
  <c r="AA8" i="22"/>
  <c r="AD8" i="22" s="1"/>
  <c r="AE8" i="22" s="1"/>
  <c r="S13" i="22"/>
  <c r="T13" i="22" s="1"/>
  <c r="AD46" i="22"/>
  <c r="AF46" i="22" s="1"/>
  <c r="AG46" i="22" s="1"/>
  <c r="H48" i="22"/>
  <c r="I48" i="22" s="1"/>
  <c r="S18" i="22"/>
  <c r="T18" i="22" s="1"/>
  <c r="AD19" i="22"/>
  <c r="AE19" i="22" s="1"/>
  <c r="H21" i="22"/>
  <c r="I21" i="22" s="1"/>
  <c r="S22" i="22"/>
  <c r="T22" i="22" s="1"/>
  <c r="H25" i="22"/>
  <c r="J25" i="22" s="1"/>
  <c r="K25" i="22" s="1"/>
  <c r="H29" i="22"/>
  <c r="J29" i="22" s="1"/>
  <c r="K29" i="22" s="1"/>
  <c r="S30" i="22"/>
  <c r="U30" i="22" s="1"/>
  <c r="V30" i="22" s="1"/>
  <c r="H33" i="22"/>
  <c r="J33" i="22" s="1"/>
  <c r="K33" i="22" s="1"/>
  <c r="S34" i="22"/>
  <c r="U34" i="22" s="1"/>
  <c r="V34" i="22" s="1"/>
  <c r="H37" i="22"/>
  <c r="J37" i="22" s="1"/>
  <c r="K37" i="22" s="1"/>
  <c r="S38" i="22"/>
  <c r="U38" i="22" s="1"/>
  <c r="V38" i="22" s="1"/>
  <c r="H41" i="22"/>
  <c r="J41" i="22" s="1"/>
  <c r="K41" i="22" s="1"/>
  <c r="S42" i="22"/>
  <c r="U42" i="22" s="1"/>
  <c r="V42" i="22" s="1"/>
  <c r="H45" i="22"/>
  <c r="J45" i="22" s="1"/>
  <c r="K45" i="22" s="1"/>
  <c r="H50" i="22"/>
  <c r="I50" i="22" s="1"/>
  <c r="S51" i="22"/>
  <c r="H54" i="22"/>
  <c r="I54" i="22" s="1"/>
  <c r="S55" i="22"/>
  <c r="T55" i="22" s="1"/>
  <c r="H58" i="22"/>
  <c r="I58" i="22" s="1"/>
  <c r="S59" i="22"/>
  <c r="T59" i="22" s="1"/>
  <c r="H62" i="22"/>
  <c r="I62" i="22" s="1"/>
  <c r="S63" i="22"/>
  <c r="T63" i="22" s="1"/>
  <c r="S87" i="22"/>
  <c r="T87" i="22" s="1"/>
  <c r="AD92" i="22"/>
  <c r="AE92" i="22" s="1"/>
  <c r="P3" i="22"/>
  <c r="S3" i="22" s="1"/>
  <c r="T3" i="22" s="1"/>
  <c r="AD45" i="22"/>
  <c r="AE45" i="22" s="1"/>
  <c r="S12" i="22"/>
  <c r="T12" i="22" s="1"/>
  <c r="AD13" i="22"/>
  <c r="AE13" i="22" s="1"/>
  <c r="AD17" i="22"/>
  <c r="AE17" i="22" s="1"/>
  <c r="H19" i="22"/>
  <c r="I19" i="22" s="1"/>
  <c r="S20" i="22"/>
  <c r="T20" i="22" s="1"/>
  <c r="AD21" i="22"/>
  <c r="AE21" i="22" s="1"/>
  <c r="H23" i="22"/>
  <c r="I23" i="22" s="1"/>
  <c r="S24" i="22"/>
  <c r="U24" i="22" s="1"/>
  <c r="V24" i="22" s="1"/>
  <c r="H27" i="22"/>
  <c r="J27" i="22" s="1"/>
  <c r="K27" i="22" s="1"/>
  <c r="H31" i="22"/>
  <c r="J31" i="22" s="1"/>
  <c r="K31" i="22" s="1"/>
  <c r="S32" i="22"/>
  <c r="U32" i="22" s="1"/>
  <c r="V32" i="22" s="1"/>
  <c r="H35" i="22"/>
  <c r="J35" i="22" s="1"/>
  <c r="K35" i="22" s="1"/>
  <c r="S36" i="22"/>
  <c r="U36" i="22" s="1"/>
  <c r="V36" i="22" s="1"/>
  <c r="H39" i="22"/>
  <c r="J39" i="22" s="1"/>
  <c r="K39" i="22" s="1"/>
  <c r="S40" i="22"/>
  <c r="U40" i="22" s="1"/>
  <c r="V40" i="22" s="1"/>
  <c r="H43" i="22"/>
  <c r="J43" i="22" s="1"/>
  <c r="K43" i="22" s="1"/>
  <c r="S44" i="22"/>
  <c r="U44" i="22" s="1"/>
  <c r="V44" i="22" s="1"/>
  <c r="AD48" i="22"/>
  <c r="H49" i="22"/>
  <c r="J49" i="22" s="1"/>
  <c r="K49" i="22" s="1"/>
  <c r="S50" i="22"/>
  <c r="T50" i="22" s="1"/>
  <c r="H53" i="22"/>
  <c r="J53" i="22" s="1"/>
  <c r="K53" i="22" s="1"/>
  <c r="S54" i="22"/>
  <c r="T54" i="22" s="1"/>
  <c r="H57" i="22"/>
  <c r="I57" i="22" s="1"/>
  <c r="S58" i="22"/>
  <c r="U58" i="22" s="1"/>
  <c r="V58" i="22" s="1"/>
  <c r="H61" i="22"/>
  <c r="J61" i="22" s="1"/>
  <c r="K61" i="22" s="1"/>
  <c r="H65" i="22"/>
  <c r="I65" i="22" s="1"/>
  <c r="H69" i="22"/>
  <c r="J69" i="22" s="1"/>
  <c r="K69" i="22" s="1"/>
  <c r="S70" i="22"/>
  <c r="T70" i="22" s="1"/>
  <c r="H73" i="22"/>
  <c r="I73" i="22" s="1"/>
  <c r="S74" i="22"/>
  <c r="T74" i="22" s="1"/>
  <c r="S78" i="22"/>
  <c r="U78" i="22" s="1"/>
  <c r="V78" i="22" s="1"/>
  <c r="H81" i="22"/>
  <c r="I81" i="22" s="1"/>
  <c r="S17" i="22"/>
  <c r="T17" i="22" s="1"/>
  <c r="AD9" i="22"/>
  <c r="AE9" i="22" s="1"/>
  <c r="S14" i="22"/>
  <c r="T14" i="22" s="1"/>
  <c r="AD15" i="22"/>
  <c r="AE15" i="22" s="1"/>
  <c r="AD16" i="22"/>
  <c r="AE16" i="22" s="1"/>
  <c r="H24" i="22"/>
  <c r="J24" i="22" s="1"/>
  <c r="K24" i="22" s="1"/>
  <c r="S25" i="22"/>
  <c r="U25" i="22" s="1"/>
  <c r="V25" i="22" s="1"/>
  <c r="H6" i="22"/>
  <c r="I6" i="22" s="1"/>
  <c r="H15" i="22"/>
  <c r="I15" i="22" s="1"/>
  <c r="S16" i="22"/>
  <c r="T16" i="22" s="1"/>
  <c r="H17" i="22"/>
  <c r="I17" i="22" s="1"/>
  <c r="S27" i="22"/>
  <c r="U27" i="22" s="1"/>
  <c r="V27" i="22" s="1"/>
  <c r="H30" i="22"/>
  <c r="J30" i="22" s="1"/>
  <c r="K30" i="22" s="1"/>
  <c r="H34" i="22"/>
  <c r="J34" i="22" s="1"/>
  <c r="K34" i="22" s="1"/>
  <c r="H18" i="22"/>
  <c r="I18" i="22" s="1"/>
  <c r="AD18" i="22"/>
  <c r="AE18" i="22" s="1"/>
  <c r="S19" i="22"/>
  <c r="T19" i="22" s="1"/>
  <c r="H20" i="22"/>
  <c r="I20" i="22" s="1"/>
  <c r="AD20" i="22"/>
  <c r="AE20" i="22" s="1"/>
  <c r="S21" i="22"/>
  <c r="T21" i="22" s="1"/>
  <c r="H22" i="22"/>
  <c r="I22" i="22" s="1"/>
  <c r="AD22" i="22"/>
  <c r="AE22" i="22" s="1"/>
  <c r="S23" i="22"/>
  <c r="T23" i="22" s="1"/>
  <c r="S28" i="22"/>
  <c r="U28" i="22" s="1"/>
  <c r="V28" i="22" s="1"/>
  <c r="E2" i="22"/>
  <c r="H2" i="22" s="1"/>
  <c r="I2" i="22" s="1"/>
  <c r="E7" i="22"/>
  <c r="E8" i="22"/>
  <c r="H8" i="22" s="1"/>
  <c r="E9" i="22"/>
  <c r="H9" i="22" s="1"/>
  <c r="I9" i="22" s="1"/>
  <c r="E10" i="22"/>
  <c r="H10" i="22" s="1"/>
  <c r="I10" i="22" s="1"/>
  <c r="S9" i="22"/>
  <c r="T9" i="22" s="1"/>
  <c r="H13" i="22"/>
  <c r="I13" i="22" s="1"/>
  <c r="AD14" i="22"/>
  <c r="AE14" i="22" s="1"/>
  <c r="H28" i="22"/>
  <c r="J28" i="22" s="1"/>
  <c r="K28" i="22" s="1"/>
  <c r="H32" i="22"/>
  <c r="J32" i="22" s="1"/>
  <c r="K32" i="22" s="1"/>
  <c r="H36" i="22"/>
  <c r="J36" i="22" s="1"/>
  <c r="K36" i="22" s="1"/>
  <c r="H40" i="22"/>
  <c r="J40" i="22" s="1"/>
  <c r="K40" i="22" s="1"/>
  <c r="H44" i="22"/>
  <c r="J44" i="22" s="1"/>
  <c r="K44" i="22" s="1"/>
  <c r="AD108" i="22"/>
  <c r="AF108" i="22" s="1"/>
  <c r="AG108" i="22" s="1"/>
  <c r="AD116" i="22"/>
  <c r="AF116" i="22" s="1"/>
  <c r="AG116" i="22" s="1"/>
  <c r="AD120" i="22"/>
  <c r="AF120" i="22" s="1"/>
  <c r="AG120" i="22" s="1"/>
  <c r="H3" i="22"/>
  <c r="I3" i="22" s="1"/>
  <c r="E4" i="22"/>
  <c r="H4" i="22" s="1"/>
  <c r="I4" i="22" s="1"/>
  <c r="E5" i="22"/>
  <c r="H5" i="22" s="1"/>
  <c r="I5" i="22" s="1"/>
  <c r="S15" i="22"/>
  <c r="T15" i="22" s="1"/>
  <c r="H38" i="22"/>
  <c r="J38" i="22" s="1"/>
  <c r="K38" i="22" s="1"/>
  <c r="H42" i="22"/>
  <c r="J42" i="22" s="1"/>
  <c r="K42" i="22" s="1"/>
  <c r="S62" i="22"/>
  <c r="U62" i="22" s="1"/>
  <c r="V62" i="22" s="1"/>
  <c r="S49" i="22"/>
  <c r="U49" i="22" s="1"/>
  <c r="V49" i="22" s="1"/>
  <c r="S53" i="22"/>
  <c r="T53" i="22" s="1"/>
  <c r="S57" i="22"/>
  <c r="T57" i="22" s="1"/>
  <c r="S61" i="22"/>
  <c r="U61" i="22" s="1"/>
  <c r="V61" i="22" s="1"/>
  <c r="S65" i="22"/>
  <c r="U65" i="22" s="1"/>
  <c r="V65" i="22" s="1"/>
  <c r="S81" i="22"/>
  <c r="S84" i="22"/>
  <c r="U84" i="22" s="1"/>
  <c r="V84" i="22" s="1"/>
  <c r="S92" i="22"/>
  <c r="U92" i="22" s="1"/>
  <c r="V92" i="22" s="1"/>
  <c r="S103" i="22"/>
  <c r="T103" i="22" s="1"/>
  <c r="S107" i="22"/>
  <c r="U107" i="22" s="1"/>
  <c r="V107" i="22" s="1"/>
  <c r="S111" i="22"/>
  <c r="U111" i="22" s="1"/>
  <c r="V111" i="22" s="1"/>
  <c r="S115" i="22"/>
  <c r="T115" i="22" s="1"/>
  <c r="S119" i="22"/>
  <c r="S123" i="22"/>
  <c r="U123" i="22" s="1"/>
  <c r="V123" i="22" s="1"/>
  <c r="S101" i="22"/>
  <c r="U101" i="22" s="1"/>
  <c r="V101" i="22" s="1"/>
  <c r="S109" i="22"/>
  <c r="U109" i="22" s="1"/>
  <c r="V109" i="22" s="1"/>
  <c r="S117" i="22"/>
  <c r="T117" i="22" s="1"/>
  <c r="S121" i="22"/>
  <c r="U121" i="22" s="1"/>
  <c r="V121" i="22" s="1"/>
  <c r="S125" i="22"/>
  <c r="U125" i="22" s="1"/>
  <c r="V125" i="22" s="1"/>
  <c r="AD50" i="22"/>
  <c r="AE50" i="22" s="1"/>
  <c r="AD54" i="22"/>
  <c r="AE54" i="22" s="1"/>
  <c r="AD58" i="22"/>
  <c r="AF58" i="22" s="1"/>
  <c r="AG58" i="22" s="1"/>
  <c r="AD62" i="22"/>
  <c r="AF62" i="22" s="1"/>
  <c r="AG62" i="22" s="1"/>
  <c r="AD78" i="22"/>
  <c r="AE78" i="22" s="1"/>
  <c r="AD85" i="22"/>
  <c r="AF85" i="22" s="1"/>
  <c r="AG85" i="22" s="1"/>
  <c r="AD97" i="22"/>
  <c r="AF97" i="22" s="1"/>
  <c r="AG97" i="22" s="1"/>
  <c r="AD124" i="22"/>
  <c r="AF124" i="22" s="1"/>
  <c r="AG124" i="22" s="1"/>
  <c r="AD51" i="22"/>
  <c r="AF51" i="22" s="1"/>
  <c r="AG51" i="22" s="1"/>
  <c r="AD55" i="22"/>
  <c r="AF55" i="22" s="1"/>
  <c r="AG55" i="22" s="1"/>
  <c r="AD59" i="22"/>
  <c r="AF59" i="22" s="1"/>
  <c r="AG59" i="22" s="1"/>
  <c r="AD63" i="22"/>
  <c r="AF63" i="22" s="1"/>
  <c r="AG63" i="22" s="1"/>
  <c r="AD71" i="22"/>
  <c r="AF71" i="22" s="1"/>
  <c r="AG71" i="22" s="1"/>
  <c r="AD75" i="22"/>
  <c r="AE75" i="22" s="1"/>
  <c r="AD90" i="22"/>
  <c r="AF90" i="22" s="1"/>
  <c r="AG90" i="22" s="1"/>
  <c r="AD94" i="22"/>
  <c r="AF94" i="22" s="1"/>
  <c r="AG94" i="22" s="1"/>
  <c r="AD98" i="22"/>
  <c r="AF98" i="22" s="1"/>
  <c r="AG98" i="22" s="1"/>
  <c r="AD105" i="22"/>
  <c r="AE105" i="22" s="1"/>
  <c r="AD52" i="22"/>
  <c r="AE52" i="22" s="1"/>
  <c r="AD56" i="22"/>
  <c r="AE56" i="22" s="1"/>
  <c r="AD60" i="22"/>
  <c r="AF60" i="22" s="1"/>
  <c r="AG60" i="22" s="1"/>
  <c r="AD64" i="22"/>
  <c r="AE64" i="22" s="1"/>
  <c r="AD68" i="22"/>
  <c r="AE68" i="22" s="1"/>
  <c r="AD83" i="22"/>
  <c r="AF83" i="22" s="1"/>
  <c r="AG83" i="22" s="1"/>
  <c r="AD106" i="22"/>
  <c r="AE106" i="22" s="1"/>
  <c r="AD110" i="22"/>
  <c r="AF110" i="22" s="1"/>
  <c r="AG110" i="22" s="1"/>
  <c r="AD114" i="22"/>
  <c r="AF114" i="22" s="1"/>
  <c r="AG114" i="22" s="1"/>
  <c r="AD118" i="22"/>
  <c r="AF118" i="22" s="1"/>
  <c r="AG118" i="22" s="1"/>
  <c r="AD122" i="22"/>
  <c r="AF122" i="22" s="1"/>
  <c r="AG122" i="22" s="1"/>
  <c r="H52" i="22"/>
  <c r="J52" i="22" s="1"/>
  <c r="K52" i="22" s="1"/>
  <c r="H56" i="22"/>
  <c r="J56" i="22" s="1"/>
  <c r="K56" i="22" s="1"/>
  <c r="H60" i="22"/>
  <c r="I60" i="22" s="1"/>
  <c r="H64" i="22"/>
  <c r="I64" i="22" s="1"/>
  <c r="H76" i="22"/>
  <c r="J76" i="22" s="1"/>
  <c r="K76" i="22" s="1"/>
  <c r="H87" i="22"/>
  <c r="I87" i="22" s="1"/>
  <c r="H106" i="22"/>
  <c r="J106" i="22" s="1"/>
  <c r="K106" i="22" s="1"/>
  <c r="H110" i="22"/>
  <c r="J110" i="22" s="1"/>
  <c r="K110" i="22" s="1"/>
  <c r="H118" i="22"/>
  <c r="J118" i="22" s="1"/>
  <c r="K118" i="22" s="1"/>
  <c r="H122" i="22"/>
  <c r="J122" i="22" s="1"/>
  <c r="K122" i="22" s="1"/>
  <c r="H82" i="22"/>
  <c r="I82" i="22" s="1"/>
  <c r="H98" i="22"/>
  <c r="I98" i="22" s="1"/>
  <c r="H85" i="22"/>
  <c r="I85" i="22" s="1"/>
  <c r="H104" i="22"/>
  <c r="J104" i="22" s="1"/>
  <c r="K104" i="22" s="1"/>
  <c r="H108" i="22"/>
  <c r="J108" i="22" s="1"/>
  <c r="K108" i="22" s="1"/>
  <c r="H116" i="22"/>
  <c r="J116" i="22" s="1"/>
  <c r="K116" i="22" s="1"/>
  <c r="H120" i="22"/>
  <c r="H124" i="22"/>
  <c r="I124" i="22" s="1"/>
  <c r="H7" i="22"/>
  <c r="I7" i="22" s="1"/>
  <c r="H11" i="22"/>
  <c r="I11" i="22" s="1"/>
  <c r="H12" i="22"/>
  <c r="I12" i="22" s="1"/>
  <c r="H14" i="22"/>
  <c r="I14" i="22" s="1"/>
  <c r="H16" i="22"/>
  <c r="I16" i="22" s="1"/>
  <c r="S29" i="22"/>
  <c r="U29" i="22" s="1"/>
  <c r="V29" i="22" s="1"/>
  <c r="S31" i="22"/>
  <c r="U31" i="22" s="1"/>
  <c r="V31" i="22" s="1"/>
  <c r="S33" i="22"/>
  <c r="U33" i="22" s="1"/>
  <c r="V33" i="22" s="1"/>
  <c r="S35" i="22"/>
  <c r="U35" i="22" s="1"/>
  <c r="V35" i="22" s="1"/>
  <c r="S37" i="22"/>
  <c r="U37" i="22" s="1"/>
  <c r="V37" i="22" s="1"/>
  <c r="S39" i="22"/>
  <c r="U39" i="22" s="1"/>
  <c r="V39" i="22" s="1"/>
  <c r="S41" i="22"/>
  <c r="U41" i="22" s="1"/>
  <c r="V41" i="22" s="1"/>
  <c r="S43" i="22"/>
  <c r="U43" i="22" s="1"/>
  <c r="V43" i="22" s="1"/>
  <c r="S45" i="22"/>
  <c r="U45" i="22" s="1"/>
  <c r="V45" i="22" s="1"/>
  <c r="AD49" i="22"/>
  <c r="AF49" i="22" s="1"/>
  <c r="AG49" i="22" s="1"/>
  <c r="H51" i="22"/>
  <c r="I51" i="22" s="1"/>
  <c r="S52" i="22"/>
  <c r="U52" i="22" s="1"/>
  <c r="V52" i="22" s="1"/>
  <c r="AD53" i="22"/>
  <c r="AF53" i="22" s="1"/>
  <c r="AG53" i="22" s="1"/>
  <c r="H55" i="22"/>
  <c r="J55" i="22" s="1"/>
  <c r="K55" i="22" s="1"/>
  <c r="S56" i="22"/>
  <c r="U56" i="22" s="1"/>
  <c r="V56" i="22" s="1"/>
  <c r="AD57" i="22"/>
  <c r="AF57" i="22" s="1"/>
  <c r="AG57" i="22" s="1"/>
  <c r="H59" i="22"/>
  <c r="J59" i="22" s="1"/>
  <c r="K59" i="22" s="1"/>
  <c r="S60" i="22"/>
  <c r="U60" i="22" s="1"/>
  <c r="V60" i="22" s="1"/>
  <c r="AD61" i="22"/>
  <c r="AF61" i="22" s="1"/>
  <c r="AG61" i="22" s="1"/>
  <c r="H63" i="22"/>
  <c r="J63" i="22" s="1"/>
  <c r="K63" i="22" s="1"/>
  <c r="S64" i="22"/>
  <c r="U64" i="22" s="1"/>
  <c r="V64" i="22" s="1"/>
  <c r="H67" i="22"/>
  <c r="I67" i="22" s="1"/>
  <c r="AD67" i="22"/>
  <c r="AF67" i="22" s="1"/>
  <c r="AG67" i="22" s="1"/>
  <c r="H68" i="22"/>
  <c r="I68" i="22" s="1"/>
  <c r="S69" i="22"/>
  <c r="U69" i="22" s="1"/>
  <c r="V69" i="22" s="1"/>
  <c r="AD76" i="22"/>
  <c r="AF76" i="22" s="1"/>
  <c r="AG76" i="22" s="1"/>
  <c r="S79" i="22"/>
  <c r="H88" i="22"/>
  <c r="J88" i="22" s="1"/>
  <c r="K88" i="22" s="1"/>
  <c r="S93" i="22"/>
  <c r="U93" i="22" s="1"/>
  <c r="V93" i="22" s="1"/>
  <c r="H100" i="22"/>
  <c r="J100" i="22" s="1"/>
  <c r="K100" i="22" s="1"/>
  <c r="AD113" i="22"/>
  <c r="H114" i="22"/>
  <c r="AA2" i="22"/>
  <c r="AD2" i="22" s="1"/>
  <c r="AE2" i="22" s="1"/>
  <c r="AA6" i="22"/>
  <c r="AD6" i="22" s="1"/>
  <c r="AE6" i="22" s="1"/>
  <c r="AD7" i="22"/>
  <c r="AE7" i="22" s="1"/>
  <c r="AA10" i="22"/>
  <c r="AD10" i="22" s="1"/>
  <c r="AE10" i="22" s="1"/>
  <c r="AD11" i="22"/>
  <c r="AE11" i="22" s="1"/>
  <c r="H26" i="22"/>
  <c r="J26" i="22" s="1"/>
  <c r="K26" i="22" s="1"/>
  <c r="S26" i="22"/>
  <c r="U26" i="22" s="1"/>
  <c r="V26" i="22" s="1"/>
  <c r="S47" i="22"/>
  <c r="U47" i="22" s="1"/>
  <c r="V47" i="22" s="1"/>
  <c r="AA5" i="22"/>
  <c r="AD5" i="22" s="1"/>
  <c r="AE5" i="22" s="1"/>
  <c r="I103" i="22"/>
  <c r="P2" i="22"/>
  <c r="S2" i="22" s="1"/>
  <c r="T2" i="22" s="1"/>
  <c r="P6" i="22"/>
  <c r="S6" i="22" s="1"/>
  <c r="T6" i="22" s="1"/>
  <c r="P10" i="22"/>
  <c r="S10" i="22" s="1"/>
  <c r="T10" i="22" s="1"/>
  <c r="S11" i="22"/>
  <c r="T11" i="22" s="1"/>
  <c r="G3" i="22"/>
  <c r="AC3" i="22"/>
  <c r="P4" i="22"/>
  <c r="S4" i="22" s="1"/>
  <c r="T4" i="22" s="1"/>
  <c r="G7" i="22"/>
  <c r="AC7" i="22"/>
  <c r="P8" i="22"/>
  <c r="S8" i="22" s="1"/>
  <c r="T8" i="22" s="1"/>
  <c r="G11" i="22"/>
  <c r="AC11" i="22"/>
  <c r="G14" i="22"/>
  <c r="R17" i="22"/>
  <c r="J50" i="22"/>
  <c r="K50" i="22" s="1"/>
  <c r="T51" i="22"/>
  <c r="U51" i="22"/>
  <c r="V51" i="22" s="1"/>
  <c r="J54" i="22"/>
  <c r="K54" i="22" s="1"/>
  <c r="U59" i="22"/>
  <c r="V59" i="22" s="1"/>
  <c r="AF64" i="22"/>
  <c r="AG64" i="22" s="1"/>
  <c r="J96" i="22"/>
  <c r="K96" i="22" s="1"/>
  <c r="I96" i="22"/>
  <c r="P5" i="22"/>
  <c r="S5" i="22" s="1"/>
  <c r="T5" i="22" s="1"/>
  <c r="AD23" i="22"/>
  <c r="AF23" i="22" s="1"/>
  <c r="AG23" i="22" s="1"/>
  <c r="AD25" i="22"/>
  <c r="AE25" i="22" s="1"/>
  <c r="AD27" i="22"/>
  <c r="AE27" i="22" s="1"/>
  <c r="AD29" i="22"/>
  <c r="AF29" i="22" s="1"/>
  <c r="AG29" i="22" s="1"/>
  <c r="AD31" i="22"/>
  <c r="AF31" i="22" s="1"/>
  <c r="AG31" i="22" s="1"/>
  <c r="AD33" i="22"/>
  <c r="AF33" i="22" s="1"/>
  <c r="AG33" i="22" s="1"/>
  <c r="AD35" i="22"/>
  <c r="AE35" i="22" s="1"/>
  <c r="AD37" i="22"/>
  <c r="AE37" i="22" s="1"/>
  <c r="AD39" i="22"/>
  <c r="AF39" i="22" s="1"/>
  <c r="AG39" i="22" s="1"/>
  <c r="AD41" i="22"/>
  <c r="AE41" i="22" s="1"/>
  <c r="AD43" i="22"/>
  <c r="AF43" i="22" s="1"/>
  <c r="AG43" i="22" s="1"/>
  <c r="AD24" i="22"/>
  <c r="AF24" i="22" s="1"/>
  <c r="AG24" i="22" s="1"/>
  <c r="AD26" i="22"/>
  <c r="AE26" i="22" s="1"/>
  <c r="AD28" i="22"/>
  <c r="AE28" i="22" s="1"/>
  <c r="AD30" i="22"/>
  <c r="AE30" i="22" s="1"/>
  <c r="AD32" i="22"/>
  <c r="AF32" i="22" s="1"/>
  <c r="AG32" i="22" s="1"/>
  <c r="AD34" i="22"/>
  <c r="AE34" i="22" s="1"/>
  <c r="AD36" i="22"/>
  <c r="AE36" i="22" s="1"/>
  <c r="AD38" i="22"/>
  <c r="AF38" i="22" s="1"/>
  <c r="AG38" i="22" s="1"/>
  <c r="AD40" i="22"/>
  <c r="AF40" i="22" s="1"/>
  <c r="AG40" i="22" s="1"/>
  <c r="AD42" i="22"/>
  <c r="AE42" i="22" s="1"/>
  <c r="AD44" i="22"/>
  <c r="AE44" i="22" s="1"/>
  <c r="H47" i="22"/>
  <c r="S48" i="22"/>
  <c r="T48" i="22" s="1"/>
  <c r="AD65" i="22"/>
  <c r="AE65" i="22" s="1"/>
  <c r="S66" i="22"/>
  <c r="U66" i="22" s="1"/>
  <c r="V66" i="22" s="1"/>
  <c r="AD66" i="22"/>
  <c r="AE66" i="22" s="1"/>
  <c r="H70" i="22"/>
  <c r="J70" i="22" s="1"/>
  <c r="K70" i="22" s="1"/>
  <c r="H72" i="22"/>
  <c r="AD74" i="22"/>
  <c r="S75" i="22"/>
  <c r="T75" i="22" s="1"/>
  <c r="AD79" i="22"/>
  <c r="H80" i="22"/>
  <c r="AD80" i="22"/>
  <c r="AF80" i="22" s="1"/>
  <c r="AG80" i="22" s="1"/>
  <c r="H84" i="22"/>
  <c r="J84" i="22" s="1"/>
  <c r="K84" i="22" s="1"/>
  <c r="S85" i="22"/>
  <c r="U85" i="22" s="1"/>
  <c r="V85" i="22" s="1"/>
  <c r="AD86" i="22"/>
  <c r="S88" i="22"/>
  <c r="AD88" i="22"/>
  <c r="AD89" i="22"/>
  <c r="H90" i="22"/>
  <c r="H91" i="22"/>
  <c r="S91" i="22"/>
  <c r="T91" i="22" s="1"/>
  <c r="S97" i="22"/>
  <c r="H99" i="22"/>
  <c r="S99" i="22"/>
  <c r="S100" i="22"/>
  <c r="AD100" i="22"/>
  <c r="AD101" i="22"/>
  <c r="H102" i="22"/>
  <c r="I102" i="22" s="1"/>
  <c r="S104" i="22"/>
  <c r="AD104" i="22"/>
  <c r="S105" i="22"/>
  <c r="T105" i="22" s="1"/>
  <c r="AD107" i="22"/>
  <c r="AF107" i="22" s="1"/>
  <c r="AG107" i="22" s="1"/>
  <c r="H109" i="22"/>
  <c r="J109" i="22" s="1"/>
  <c r="K109" i="22" s="1"/>
  <c r="S110" i="22"/>
  <c r="U110" i="22" s="1"/>
  <c r="V110" i="22" s="1"/>
  <c r="AD111" i="22"/>
  <c r="AF111" i="22" s="1"/>
  <c r="AG111" i="22" s="1"/>
  <c r="H113" i="22"/>
  <c r="AD115" i="22"/>
  <c r="AF115" i="22" s="1"/>
  <c r="AG115" i="22" s="1"/>
  <c r="H117" i="22"/>
  <c r="I117" i="22" s="1"/>
  <c r="S118" i="22"/>
  <c r="U118" i="22" s="1"/>
  <c r="V118" i="22" s="1"/>
  <c r="AD119" i="22"/>
  <c r="AF119" i="22" s="1"/>
  <c r="AG119" i="22" s="1"/>
  <c r="H121" i="22"/>
  <c r="I121" i="22" s="1"/>
  <c r="S122" i="22"/>
  <c r="T122" i="22" s="1"/>
  <c r="AD123" i="22"/>
  <c r="AF123" i="22" s="1"/>
  <c r="AG123" i="22" s="1"/>
  <c r="H125" i="22"/>
  <c r="J125" i="22" s="1"/>
  <c r="K125" i="22" s="1"/>
  <c r="AD70" i="22"/>
  <c r="S73" i="22"/>
  <c r="H77" i="22"/>
  <c r="S77" i="22"/>
  <c r="H78" i="22"/>
  <c r="I78" i="22" s="1"/>
  <c r="S82" i="22"/>
  <c r="AD82" i="22"/>
  <c r="S83" i="22"/>
  <c r="T83" i="22" s="1"/>
  <c r="AD84" i="22"/>
  <c r="AF84" i="22" s="1"/>
  <c r="AG84" i="22" s="1"/>
  <c r="H86" i="22"/>
  <c r="I86" i="22" s="1"/>
  <c r="T89" i="22"/>
  <c r="H92" i="22"/>
  <c r="AD93" i="22"/>
  <c r="H94" i="22"/>
  <c r="H95" i="22"/>
  <c r="S95" i="22"/>
  <c r="S96" i="22"/>
  <c r="AD96" i="22"/>
  <c r="AE96" i="22" s="1"/>
  <c r="AD102" i="22"/>
  <c r="H107" i="22"/>
  <c r="J107" i="22" s="1"/>
  <c r="K107" i="22" s="1"/>
  <c r="S108" i="22"/>
  <c r="U108" i="22" s="1"/>
  <c r="V108" i="22" s="1"/>
  <c r="AD109" i="22"/>
  <c r="AF109" i="22" s="1"/>
  <c r="AG109" i="22" s="1"/>
  <c r="H111" i="22"/>
  <c r="J111" i="22" s="1"/>
  <c r="K111" i="22" s="1"/>
  <c r="S112" i="22"/>
  <c r="T112" i="22" s="1"/>
  <c r="H115" i="22"/>
  <c r="I115" i="22" s="1"/>
  <c r="S116" i="22"/>
  <c r="T116" i="22" s="1"/>
  <c r="AD117" i="22"/>
  <c r="AE117" i="22" s="1"/>
  <c r="H119" i="22"/>
  <c r="J119" i="22" s="1"/>
  <c r="K119" i="22" s="1"/>
  <c r="S120" i="22"/>
  <c r="U120" i="22" s="1"/>
  <c r="V120" i="22" s="1"/>
  <c r="AD121" i="22"/>
  <c r="AF121" i="22" s="1"/>
  <c r="AG121" i="22" s="1"/>
  <c r="H123" i="22"/>
  <c r="J123" i="22" s="1"/>
  <c r="K123" i="22" s="1"/>
  <c r="S124" i="22"/>
  <c r="U124" i="22" s="1"/>
  <c r="V124" i="22" s="1"/>
  <c r="AD125" i="22"/>
  <c r="AF125" i="22" s="1"/>
  <c r="AG125" i="22" s="1"/>
  <c r="AE48" i="22"/>
  <c r="AF48" i="22"/>
  <c r="AG48" i="22" s="1"/>
  <c r="U50" i="22"/>
  <c r="V50" i="22" s="1"/>
  <c r="U54" i="22"/>
  <c r="V54" i="22" s="1"/>
  <c r="AE59" i="22"/>
  <c r="I61" i="22"/>
  <c r="J65" i="22"/>
  <c r="K65" i="22" s="1"/>
  <c r="J3" i="22"/>
  <c r="K3" i="22" s="1"/>
  <c r="J10" i="22"/>
  <c r="K10" i="22" s="1"/>
  <c r="AF11" i="22"/>
  <c r="AG11" i="22" s="1"/>
  <c r="J12" i="22"/>
  <c r="K12" i="22" s="1"/>
  <c r="AF12" i="22"/>
  <c r="AG12" i="22" s="1"/>
  <c r="U13" i="22"/>
  <c r="V13" i="22" s="1"/>
  <c r="AF13" i="22"/>
  <c r="AG13" i="22" s="1"/>
  <c r="J15" i="22"/>
  <c r="K15" i="22" s="1"/>
  <c r="U15" i="22"/>
  <c r="V15" i="22" s="1"/>
  <c r="AF15" i="22"/>
  <c r="AG15" i="22" s="1"/>
  <c r="AF16" i="22"/>
  <c r="AG16" i="22" s="1"/>
  <c r="U18" i="22"/>
  <c r="V18" i="22" s="1"/>
  <c r="J19" i="22"/>
  <c r="K19" i="22" s="1"/>
  <c r="J20" i="22"/>
  <c r="K20" i="22" s="1"/>
  <c r="U20" i="22"/>
  <c r="V20" i="22" s="1"/>
  <c r="J21" i="22"/>
  <c r="K21" i="22" s="1"/>
  <c r="AF21" i="22"/>
  <c r="AG21" i="22" s="1"/>
  <c r="U22" i="22"/>
  <c r="V22" i="22" s="1"/>
  <c r="AF22" i="22"/>
  <c r="AG22" i="22" s="1"/>
  <c r="S46" i="22"/>
  <c r="AF96" i="22"/>
  <c r="AG96" i="22" s="1"/>
  <c r="R113" i="22"/>
  <c r="S113" i="22"/>
  <c r="I118" i="22"/>
  <c r="U119" i="22"/>
  <c r="V119" i="22" s="1"/>
  <c r="T119" i="22"/>
  <c r="I122" i="22"/>
  <c r="I25" i="22"/>
  <c r="T27" i="22"/>
  <c r="I28" i="22"/>
  <c r="I30" i="22"/>
  <c r="I31" i="22"/>
  <c r="I32" i="22"/>
  <c r="I33" i="22"/>
  <c r="T34" i="22"/>
  <c r="I36" i="22"/>
  <c r="I39" i="22"/>
  <c r="T40" i="22"/>
  <c r="I41" i="22"/>
  <c r="T41" i="22"/>
  <c r="T42" i="22"/>
  <c r="I44" i="22"/>
  <c r="AF45" i="22"/>
  <c r="AG45" i="22" s="1"/>
  <c r="H46" i="22"/>
  <c r="AD47" i="22"/>
  <c r="AC47" i="22"/>
  <c r="AE71" i="22"/>
  <c r="U74" i="22"/>
  <c r="V74" i="22" s="1"/>
  <c r="U70" i="22"/>
  <c r="V70" i="22" s="1"/>
  <c r="T65" i="22"/>
  <c r="AE76" i="22"/>
  <c r="S71" i="22"/>
  <c r="AD72" i="22"/>
  <c r="H74" i="22"/>
  <c r="T79" i="22"/>
  <c r="U79" i="22"/>
  <c r="V79" i="22" s="1"/>
  <c r="J85" i="22"/>
  <c r="K85" i="22" s="1"/>
  <c r="H66" i="22"/>
  <c r="S67" i="22"/>
  <c r="S68" i="22"/>
  <c r="AD69" i="22"/>
  <c r="H71" i="22"/>
  <c r="S72" i="22"/>
  <c r="AD73" i="22"/>
  <c r="H75" i="22"/>
  <c r="S76" i="22"/>
  <c r="AD77" i="22"/>
  <c r="H79" i="22"/>
  <c r="S80" i="22"/>
  <c r="AD81" i="22"/>
  <c r="H83" i="22"/>
  <c r="U87" i="22"/>
  <c r="V87" i="22" s="1"/>
  <c r="AF92" i="22"/>
  <c r="AG92" i="22" s="1"/>
  <c r="U103" i="22"/>
  <c r="V103" i="22" s="1"/>
  <c r="S86" i="22"/>
  <c r="AD87" i="22"/>
  <c r="H89" i="22"/>
  <c r="S90" i="22"/>
  <c r="AD91" i="22"/>
  <c r="H93" i="22"/>
  <c r="S94" i="22"/>
  <c r="AD95" i="22"/>
  <c r="H97" i="22"/>
  <c r="S98" i="22"/>
  <c r="AD99" i="22"/>
  <c r="H101" i="22"/>
  <c r="S102" i="22"/>
  <c r="AD103" i="22"/>
  <c r="H105" i="22"/>
  <c r="S106" i="22"/>
  <c r="AC112" i="22"/>
  <c r="AD112" i="22"/>
  <c r="G112" i="22"/>
  <c r="H112" i="22"/>
  <c r="U117" i="22"/>
  <c r="V117" i="22" s="1"/>
  <c r="J120" i="22"/>
  <c r="K120" i="22" s="1"/>
  <c r="I120" i="22"/>
  <c r="S114" i="22"/>
  <c r="AE4" i="22" l="1"/>
  <c r="AF4" i="22"/>
  <c r="AG4" i="22" s="1"/>
  <c r="T47" i="22"/>
  <c r="AE118" i="22"/>
  <c r="T78" i="22"/>
  <c r="J62" i="22"/>
  <c r="K62" i="22" s="1"/>
  <c r="AE108" i="22"/>
  <c r="T84" i="22"/>
  <c r="T121" i="22"/>
  <c r="J121" i="22"/>
  <c r="K121" i="22" s="1"/>
  <c r="I56" i="22"/>
  <c r="AE83" i="22"/>
  <c r="I35" i="22"/>
  <c r="I42" i="22"/>
  <c r="T24" i="22"/>
  <c r="T56" i="22"/>
  <c r="J51" i="22"/>
  <c r="K51" i="22" s="1"/>
  <c r="AE23" i="22"/>
  <c r="AE62" i="22"/>
  <c r="AF20" i="22"/>
  <c r="AG20" i="22" s="1"/>
  <c r="I106" i="22"/>
  <c r="T25" i="22"/>
  <c r="I108" i="22"/>
  <c r="J17" i="22"/>
  <c r="K17" i="22" s="1"/>
  <c r="T52" i="22"/>
  <c r="U55" i="22"/>
  <c r="V55" i="22" s="1"/>
  <c r="AE109" i="22"/>
  <c r="J73" i="22"/>
  <c r="K73" i="22" s="1"/>
  <c r="T44" i="22"/>
  <c r="T38" i="22"/>
  <c r="I27" i="22"/>
  <c r="U21" i="22"/>
  <c r="V21" i="22" s="1"/>
  <c r="U17" i="22"/>
  <c r="V17" i="22" s="1"/>
  <c r="AE51" i="22"/>
  <c r="AF75" i="22"/>
  <c r="AG75" i="22" s="1"/>
  <c r="T36" i="22"/>
  <c r="T28" i="22"/>
  <c r="U12" i="22"/>
  <c r="V12" i="22" s="1"/>
  <c r="AF7" i="22"/>
  <c r="AG7" i="22" s="1"/>
  <c r="I53" i="22"/>
  <c r="J58" i="22"/>
  <c r="K58" i="22" s="1"/>
  <c r="I116" i="22"/>
  <c r="AF18" i="22"/>
  <c r="AG18" i="22" s="1"/>
  <c r="J6" i="22"/>
  <c r="K6" i="22" s="1"/>
  <c r="AF117" i="22"/>
  <c r="AG117" i="22" s="1"/>
  <c r="AE110" i="22"/>
  <c r="U112" i="22"/>
  <c r="V112" i="22" s="1"/>
  <c r="I84" i="22"/>
  <c r="I43" i="22"/>
  <c r="T33" i="22"/>
  <c r="T30" i="22"/>
  <c r="U14" i="22"/>
  <c r="V14" i="22" s="1"/>
  <c r="J13" i="22"/>
  <c r="K13" i="22" s="1"/>
  <c r="AF2" i="22"/>
  <c r="AG2" i="22" s="1"/>
  <c r="AE49" i="22"/>
  <c r="AF42" i="22"/>
  <c r="AG42" i="22" s="1"/>
  <c r="AE98" i="22"/>
  <c r="AE90" i="22"/>
  <c r="J87" i="22"/>
  <c r="K87" i="22" s="1"/>
  <c r="U63" i="22"/>
  <c r="V63" i="22" s="1"/>
  <c r="AE124" i="22"/>
  <c r="U23" i="22"/>
  <c r="V23" i="22" s="1"/>
  <c r="J18" i="22"/>
  <c r="K18" i="22" s="1"/>
  <c r="J14" i="22"/>
  <c r="K14" i="22" s="1"/>
  <c r="AE116" i="22"/>
  <c r="T58" i="22"/>
  <c r="J48" i="22"/>
  <c r="K48" i="22" s="1"/>
  <c r="I26" i="22"/>
  <c r="U8" i="22"/>
  <c r="V8" i="22" s="1"/>
  <c r="J4" i="22"/>
  <c r="K4" i="22" s="1"/>
  <c r="J81" i="22"/>
  <c r="K81" i="22" s="1"/>
  <c r="AE114" i="22"/>
  <c r="T109" i="22"/>
  <c r="T43" i="22"/>
  <c r="T32" i="22"/>
  <c r="AE46" i="22"/>
  <c r="AF19" i="22"/>
  <c r="AG19" i="22" s="1"/>
  <c r="AF9" i="22"/>
  <c r="AG9" i="22" s="1"/>
  <c r="J57" i="22"/>
  <c r="K57" i="22" s="1"/>
  <c r="AF41" i="22"/>
  <c r="AG41" i="22" s="1"/>
  <c r="U116" i="22"/>
  <c r="V116" i="22" s="1"/>
  <c r="I45" i="22"/>
  <c r="I37" i="22"/>
  <c r="I29" i="22"/>
  <c r="U115" i="22"/>
  <c r="V115" i="22" s="1"/>
  <c r="AF17" i="22"/>
  <c r="AG17" i="22" s="1"/>
  <c r="U16" i="22"/>
  <c r="V16" i="22" s="1"/>
  <c r="AF14" i="22"/>
  <c r="AG14" i="22" s="1"/>
  <c r="J5" i="22"/>
  <c r="K5" i="22" s="1"/>
  <c r="AE94" i="22"/>
  <c r="J23" i="22"/>
  <c r="K23" i="22" s="1"/>
  <c r="AF6" i="22"/>
  <c r="AG6" i="22" s="1"/>
  <c r="I49" i="22"/>
  <c r="I52" i="22"/>
  <c r="AF68" i="22"/>
  <c r="AG68" i="22" s="1"/>
  <c r="T92" i="22"/>
  <c r="I119" i="22"/>
  <c r="T61" i="22"/>
  <c r="T125" i="22"/>
  <c r="T108" i="22"/>
  <c r="U83" i="22"/>
  <c r="V83" i="22" s="1"/>
  <c r="J22" i="22"/>
  <c r="K22" i="22" s="1"/>
  <c r="U19" i="22"/>
  <c r="V19" i="22" s="1"/>
  <c r="J2" i="22"/>
  <c r="K2" i="22" s="1"/>
  <c r="AE55" i="22"/>
  <c r="AF37" i="22"/>
  <c r="AG37" i="22" s="1"/>
  <c r="T101" i="22"/>
  <c r="I69" i="22"/>
  <c r="T39" i="22"/>
  <c r="I34" i="22"/>
  <c r="U5" i="22"/>
  <c r="V5" i="22" s="1"/>
  <c r="AF34" i="22"/>
  <c r="AG34" i="22" s="1"/>
  <c r="AF26" i="22"/>
  <c r="AG26" i="22" s="1"/>
  <c r="AE97" i="22"/>
  <c r="AE60" i="22"/>
  <c r="T111" i="22"/>
  <c r="I24" i="22"/>
  <c r="U10" i="22"/>
  <c r="V10" i="22" s="1"/>
  <c r="AE57" i="22"/>
  <c r="AF35" i="22"/>
  <c r="AG35" i="22" s="1"/>
  <c r="J82" i="22"/>
  <c r="K82" i="22" s="1"/>
  <c r="AE80" i="22"/>
  <c r="U48" i="22"/>
  <c r="V48" i="22" s="1"/>
  <c r="I40" i="22"/>
  <c r="I38" i="22"/>
  <c r="T35" i="22"/>
  <c r="T31" i="22"/>
  <c r="J11" i="22"/>
  <c r="K11" i="22" s="1"/>
  <c r="AF8" i="22"/>
  <c r="AG8" i="22" s="1"/>
  <c r="U6" i="22"/>
  <c r="V6" i="22" s="1"/>
  <c r="AE53" i="22"/>
  <c r="AE31" i="22"/>
  <c r="AE29" i="22"/>
  <c r="AE58" i="22"/>
  <c r="AF50" i="22"/>
  <c r="AG50" i="22" s="1"/>
  <c r="AF56" i="22"/>
  <c r="AG56" i="22" s="1"/>
  <c r="AE43" i="22"/>
  <c r="AF27" i="22"/>
  <c r="AG27" i="22" s="1"/>
  <c r="AE38" i="22"/>
  <c r="AF78" i="22"/>
  <c r="AG78" i="22" s="1"/>
  <c r="AF52" i="22"/>
  <c r="AG52" i="22" s="1"/>
  <c r="T66" i="22"/>
  <c r="J16" i="22"/>
  <c r="K16" i="22" s="1"/>
  <c r="T49" i="22"/>
  <c r="I76" i="22"/>
  <c r="I8" i="22"/>
  <c r="J8" i="22"/>
  <c r="K8" i="22" s="1"/>
  <c r="T118" i="22"/>
  <c r="AF106" i="22"/>
  <c r="AG106" i="22" s="1"/>
  <c r="AF65" i="22"/>
  <c r="AG65" i="22" s="1"/>
  <c r="T45" i="22"/>
  <c r="T37" i="22"/>
  <c r="T29" i="22"/>
  <c r="AF10" i="22"/>
  <c r="AG10" i="22" s="1"/>
  <c r="U9" i="22"/>
  <c r="V9" i="22" s="1"/>
  <c r="AE40" i="22"/>
  <c r="AF30" i="22"/>
  <c r="AG30" i="22" s="1"/>
  <c r="U57" i="22"/>
  <c r="V57" i="22" s="1"/>
  <c r="AF105" i="22"/>
  <c r="AG105" i="22" s="1"/>
  <c r="AE121" i="22"/>
  <c r="U91" i="22"/>
  <c r="V91" i="22" s="1"/>
  <c r="U75" i="22"/>
  <c r="V75" i="22" s="1"/>
  <c r="AE120" i="22"/>
  <c r="U7" i="22"/>
  <c r="V7" i="22" s="1"/>
  <c r="U3" i="22"/>
  <c r="V3" i="22" s="1"/>
  <c r="T62" i="22"/>
  <c r="AF25" i="22"/>
  <c r="AG25" i="22" s="1"/>
  <c r="AF66" i="22"/>
  <c r="AG66" i="22" s="1"/>
  <c r="AE33" i="22"/>
  <c r="U81" i="22"/>
  <c r="V81" i="22" s="1"/>
  <c r="T81" i="22"/>
  <c r="T107" i="22"/>
  <c r="U105" i="22"/>
  <c r="V105" i="22" s="1"/>
  <c r="T93" i="22"/>
  <c r="U53" i="22"/>
  <c r="V53" i="22" s="1"/>
  <c r="T123" i="22"/>
  <c r="T60" i="22"/>
  <c r="AE122" i="22"/>
  <c r="AE123" i="22"/>
  <c r="AE119" i="22"/>
  <c r="AE111" i="22"/>
  <c r="AE107" i="22"/>
  <c r="AE85" i="22"/>
  <c r="AE63" i="22"/>
  <c r="AE61" i="22"/>
  <c r="AF54" i="22"/>
  <c r="AG54" i="22" s="1"/>
  <c r="AE67" i="22"/>
  <c r="I111" i="22"/>
  <c r="J64" i="22"/>
  <c r="K64" i="22" s="1"/>
  <c r="I104" i="22"/>
  <c r="J60" i="22"/>
  <c r="K60" i="22" s="1"/>
  <c r="I107" i="22"/>
  <c r="J102" i="22"/>
  <c r="K102" i="22" s="1"/>
  <c r="I110" i="22"/>
  <c r="J98" i="22"/>
  <c r="K98" i="22" s="1"/>
  <c r="J124" i="22"/>
  <c r="K124" i="22" s="1"/>
  <c r="I123" i="22"/>
  <c r="I55" i="22"/>
  <c r="I125" i="22"/>
  <c r="J67" i="22"/>
  <c r="K67" i="22" s="1"/>
  <c r="J68" i="22"/>
  <c r="K68" i="22" s="1"/>
  <c r="I59" i="22"/>
  <c r="I63" i="22"/>
  <c r="I88" i="22"/>
  <c r="J7" i="22"/>
  <c r="K7" i="22" s="1"/>
  <c r="AF5" i="22"/>
  <c r="AG5" i="22" s="1"/>
  <c r="U4" i="22"/>
  <c r="V4" i="22" s="1"/>
  <c r="AE39" i="22"/>
  <c r="I100" i="22"/>
  <c r="AE113" i="22"/>
  <c r="AF113" i="22"/>
  <c r="AG113" i="22" s="1"/>
  <c r="T124" i="22"/>
  <c r="AE115" i="22"/>
  <c r="AE84" i="22"/>
  <c r="J78" i="22"/>
  <c r="K78" i="22" s="1"/>
  <c r="T64" i="22"/>
  <c r="T26" i="22"/>
  <c r="J9" i="22"/>
  <c r="K9" i="22" s="1"/>
  <c r="AF3" i="22"/>
  <c r="AG3" i="22" s="1"/>
  <c r="AE32" i="22"/>
  <c r="T69" i="22"/>
  <c r="I109" i="22"/>
  <c r="U11" i="22"/>
  <c r="V11" i="22" s="1"/>
  <c r="AE24" i="22"/>
  <c r="J114" i="22"/>
  <c r="K114" i="22" s="1"/>
  <c r="I114" i="22"/>
  <c r="J92" i="22"/>
  <c r="K92" i="22" s="1"/>
  <c r="I92" i="22"/>
  <c r="T82" i="22"/>
  <c r="U82" i="22"/>
  <c r="V82" i="22" s="1"/>
  <c r="AE100" i="22"/>
  <c r="AF100" i="22"/>
  <c r="AG100" i="22" s="1"/>
  <c r="AE125" i="22"/>
  <c r="T120" i="22"/>
  <c r="T85" i="22"/>
  <c r="I70" i="22"/>
  <c r="J115" i="22"/>
  <c r="K115" i="22" s="1"/>
  <c r="U122" i="22"/>
  <c r="V122" i="22" s="1"/>
  <c r="J117" i="22"/>
  <c r="K117" i="22" s="1"/>
  <c r="AF44" i="22"/>
  <c r="AG44" i="22" s="1"/>
  <c r="AF36" i="22"/>
  <c r="AG36" i="22" s="1"/>
  <c r="AF28" i="22"/>
  <c r="AG28" i="22" s="1"/>
  <c r="U96" i="22"/>
  <c r="V96" i="22" s="1"/>
  <c r="T96" i="22"/>
  <c r="AF93" i="22"/>
  <c r="AG93" i="22" s="1"/>
  <c r="AE93" i="22"/>
  <c r="AE82" i="22"/>
  <c r="AF82" i="22"/>
  <c r="AG82" i="22" s="1"/>
  <c r="I77" i="22"/>
  <c r="J77" i="22"/>
  <c r="K77" i="22" s="1"/>
  <c r="AF101" i="22"/>
  <c r="AG101" i="22" s="1"/>
  <c r="AE101" i="22"/>
  <c r="J99" i="22"/>
  <c r="K99" i="22" s="1"/>
  <c r="I99" i="22"/>
  <c r="I90" i="22"/>
  <c r="J90" i="22"/>
  <c r="K90" i="22" s="1"/>
  <c r="AF86" i="22"/>
  <c r="AG86" i="22" s="1"/>
  <c r="AE86" i="22"/>
  <c r="J80" i="22"/>
  <c r="K80" i="22" s="1"/>
  <c r="I80" i="22"/>
  <c r="J72" i="22"/>
  <c r="K72" i="22" s="1"/>
  <c r="I72" i="22"/>
  <c r="I47" i="22"/>
  <c r="J47" i="22"/>
  <c r="K47" i="22" s="1"/>
  <c r="T95" i="22"/>
  <c r="U95" i="22"/>
  <c r="V95" i="22" s="1"/>
  <c r="AF89" i="22"/>
  <c r="AG89" i="22" s="1"/>
  <c r="AE89" i="22"/>
  <c r="J86" i="22"/>
  <c r="K86" i="22" s="1"/>
  <c r="J95" i="22"/>
  <c r="K95" i="22" s="1"/>
  <c r="I95" i="22"/>
  <c r="AE70" i="22"/>
  <c r="AF70" i="22"/>
  <c r="AG70" i="22" s="1"/>
  <c r="T104" i="22"/>
  <c r="U104" i="22"/>
  <c r="V104" i="22" s="1"/>
  <c r="U100" i="22"/>
  <c r="V100" i="22" s="1"/>
  <c r="T100" i="22"/>
  <c r="AE88" i="22"/>
  <c r="AF88" i="22"/>
  <c r="AG88" i="22" s="1"/>
  <c r="T73" i="22"/>
  <c r="U73" i="22"/>
  <c r="V73" i="22" s="1"/>
  <c r="AF104" i="22"/>
  <c r="AG104" i="22" s="1"/>
  <c r="AE104" i="22"/>
  <c r="U97" i="22"/>
  <c r="V97" i="22" s="1"/>
  <c r="T97" i="22"/>
  <c r="AE79" i="22"/>
  <c r="AF79" i="22"/>
  <c r="AG79" i="22" s="1"/>
  <c r="T110" i="22"/>
  <c r="U2" i="22"/>
  <c r="V2" i="22" s="1"/>
  <c r="AF102" i="22"/>
  <c r="AG102" i="22" s="1"/>
  <c r="AE102" i="22"/>
  <c r="I94" i="22"/>
  <c r="J94" i="22"/>
  <c r="K94" i="22" s="1"/>
  <c r="T77" i="22"/>
  <c r="U77" i="22"/>
  <c r="V77" i="22" s="1"/>
  <c r="J113" i="22"/>
  <c r="K113" i="22" s="1"/>
  <c r="I113" i="22"/>
  <c r="T99" i="22"/>
  <c r="U99" i="22"/>
  <c r="V99" i="22" s="1"/>
  <c r="J91" i="22"/>
  <c r="K91" i="22" s="1"/>
  <c r="I91" i="22"/>
  <c r="U88" i="22"/>
  <c r="V88" i="22" s="1"/>
  <c r="T88" i="22"/>
  <c r="AF74" i="22"/>
  <c r="AG74" i="22" s="1"/>
  <c r="AE74" i="22"/>
  <c r="AE112" i="22"/>
  <c r="AF112" i="22"/>
  <c r="AG112" i="22" s="1"/>
  <c r="I97" i="22"/>
  <c r="J97" i="22"/>
  <c r="K97" i="22" s="1"/>
  <c r="U76" i="22"/>
  <c r="V76" i="22" s="1"/>
  <c r="T76" i="22"/>
  <c r="J66" i="22"/>
  <c r="K66" i="22" s="1"/>
  <c r="I66" i="22"/>
  <c r="I46" i="22"/>
  <c r="J46" i="22"/>
  <c r="K46" i="22" s="1"/>
  <c r="T113" i="22"/>
  <c r="U113" i="22"/>
  <c r="V113" i="22" s="1"/>
  <c r="AE95" i="22"/>
  <c r="AF95" i="22"/>
  <c r="AG95" i="22" s="1"/>
  <c r="T90" i="22"/>
  <c r="U90" i="22"/>
  <c r="V90" i="22" s="1"/>
  <c r="AE99" i="22"/>
  <c r="AF99" i="22"/>
  <c r="AG99" i="22" s="1"/>
  <c r="T94" i="22"/>
  <c r="U94" i="22"/>
  <c r="V94" i="22" s="1"/>
  <c r="J79" i="22"/>
  <c r="K79" i="22" s="1"/>
  <c r="I79" i="22"/>
  <c r="T68" i="22"/>
  <c r="U68" i="22"/>
  <c r="V68" i="22" s="1"/>
  <c r="AE72" i="22"/>
  <c r="AF72" i="22"/>
  <c r="AG72" i="22" s="1"/>
  <c r="AF103" i="22"/>
  <c r="AG103" i="22" s="1"/>
  <c r="AE103" i="22"/>
  <c r="T98" i="22"/>
  <c r="U98" i="22"/>
  <c r="V98" i="22" s="1"/>
  <c r="I93" i="22"/>
  <c r="J93" i="22"/>
  <c r="K93" i="22" s="1"/>
  <c r="AE87" i="22"/>
  <c r="AF87" i="22"/>
  <c r="AG87" i="22" s="1"/>
  <c r="J83" i="22"/>
  <c r="K83" i="22" s="1"/>
  <c r="I83" i="22"/>
  <c r="AF77" i="22"/>
  <c r="AG77" i="22" s="1"/>
  <c r="AE77" i="22"/>
  <c r="U72" i="22"/>
  <c r="V72" i="22" s="1"/>
  <c r="T72" i="22"/>
  <c r="U67" i="22"/>
  <c r="V67" i="22" s="1"/>
  <c r="T67" i="22"/>
  <c r="T71" i="22"/>
  <c r="U71" i="22"/>
  <c r="V71" i="22" s="1"/>
  <c r="T102" i="22"/>
  <c r="U102" i="22"/>
  <c r="V102" i="22" s="1"/>
  <c r="T86" i="22"/>
  <c r="U86" i="22"/>
  <c r="V86" i="22" s="1"/>
  <c r="AF81" i="22"/>
  <c r="AG81" i="22" s="1"/>
  <c r="AE81" i="22"/>
  <c r="I101" i="22"/>
  <c r="J101" i="22"/>
  <c r="K101" i="22" s="1"/>
  <c r="U80" i="22"/>
  <c r="V80" i="22" s="1"/>
  <c r="T80" i="22"/>
  <c r="J75" i="22"/>
  <c r="K75" i="22" s="1"/>
  <c r="I75" i="22"/>
  <c r="I74" i="22"/>
  <c r="J74" i="22"/>
  <c r="K74" i="22" s="1"/>
  <c r="AE47" i="22"/>
  <c r="AF47" i="22"/>
  <c r="AG47" i="22" s="1"/>
  <c r="U46" i="22"/>
  <c r="V46" i="22" s="1"/>
  <c r="T46" i="22"/>
  <c r="I112" i="22"/>
  <c r="J112" i="22"/>
  <c r="K112" i="22" s="1"/>
  <c r="AE91" i="22"/>
  <c r="AF91" i="22"/>
  <c r="AG91" i="22" s="1"/>
  <c r="J71" i="22"/>
  <c r="K71" i="22" s="1"/>
  <c r="I71" i="22"/>
  <c r="U114" i="22"/>
  <c r="V114" i="22" s="1"/>
  <c r="T114" i="22"/>
  <c r="U106" i="22"/>
  <c r="V106" i="22" s="1"/>
  <c r="T106" i="22"/>
  <c r="AF69" i="22"/>
  <c r="AG69" i="22" s="1"/>
  <c r="AE69" i="22"/>
  <c r="J105" i="22"/>
  <c r="K105" i="22" s="1"/>
  <c r="I105" i="22"/>
  <c r="I89" i="22"/>
  <c r="J89" i="22"/>
  <c r="K89" i="22" s="1"/>
  <c r="AF73" i="22"/>
  <c r="AG73" i="22" s="1"/>
  <c r="AE73" i="22"/>
  <c r="F51" i="10" l="1"/>
  <c r="F52" i="10"/>
  <c r="F53" i="10"/>
  <c r="F54" i="10"/>
  <c r="F55" i="10"/>
  <c r="F56" i="10"/>
  <c r="F57" i="10"/>
  <c r="F58" i="10"/>
  <c r="F59" i="10"/>
  <c r="F60" i="10"/>
  <c r="F61" i="10"/>
  <c r="F62" i="10"/>
  <c r="F63" i="10"/>
  <c r="F64" i="10"/>
  <c r="F65" i="10"/>
  <c r="F66" i="10"/>
  <c r="F67" i="10"/>
  <c r="F68" i="10"/>
  <c r="F69" i="10"/>
  <c r="F70" i="10"/>
  <c r="F71" i="10"/>
  <c r="F72" i="10"/>
  <c r="F73" i="10"/>
  <c r="F74" i="10"/>
  <c r="F75" i="10"/>
  <c r="F76" i="10"/>
  <c r="F77" i="10"/>
  <c r="F78" i="10"/>
  <c r="Q51" i="10"/>
  <c r="Q52" i="10"/>
  <c r="Q53" i="10"/>
  <c r="Q54" i="10"/>
  <c r="Q55" i="10"/>
  <c r="Q56" i="10"/>
  <c r="Q57" i="10"/>
  <c r="Q58" i="10"/>
  <c r="Q59" i="10"/>
  <c r="Q60" i="10"/>
  <c r="Q61" i="10"/>
  <c r="Q62" i="10"/>
  <c r="Q63" i="10"/>
  <c r="Q64" i="10"/>
  <c r="Q65" i="10"/>
  <c r="Q66" i="10"/>
  <c r="Q67" i="10"/>
  <c r="Q68" i="10"/>
  <c r="Q69" i="10"/>
  <c r="Q70" i="10"/>
  <c r="Q71" i="10"/>
  <c r="Q72" i="10"/>
  <c r="AB51" i="10"/>
  <c r="AB52" i="10"/>
  <c r="AB53" i="10"/>
  <c r="AB54" i="10"/>
  <c r="AB55" i="10"/>
  <c r="AB56" i="10"/>
  <c r="AB57" i="10"/>
  <c r="AB58" i="10"/>
  <c r="AB59" i="10"/>
  <c r="AB60" i="10"/>
  <c r="AB61" i="10"/>
  <c r="AB62" i="10"/>
  <c r="AB63" i="10"/>
  <c r="AB64" i="10"/>
  <c r="AB65" i="10"/>
  <c r="AB66" i="10"/>
  <c r="AB67" i="10"/>
  <c r="AB68" i="10"/>
  <c r="AB69" i="10"/>
  <c r="AB70" i="10"/>
  <c r="AB71" i="10"/>
  <c r="AB72" i="10"/>
  <c r="AM51" i="10"/>
  <c r="AM52" i="10"/>
  <c r="AM53" i="10"/>
  <c r="AM54" i="10"/>
  <c r="AM55" i="10"/>
  <c r="AM56" i="10"/>
  <c r="AM57" i="10"/>
  <c r="AM58" i="10"/>
  <c r="AM59" i="10"/>
  <c r="AM60" i="10"/>
  <c r="AM61" i="10"/>
  <c r="AM62" i="10"/>
  <c r="AM63" i="10"/>
  <c r="AM64" i="10"/>
  <c r="AM65" i="10"/>
  <c r="AM66" i="10"/>
  <c r="AM67" i="10"/>
  <c r="AM68" i="10"/>
  <c r="AM69" i="10"/>
  <c r="AM70" i="10"/>
  <c r="AM71" i="10"/>
  <c r="AM72" i="10"/>
  <c r="AM73" i="10"/>
  <c r="AM74" i="10"/>
  <c r="AM75" i="10"/>
  <c r="AM76" i="10"/>
  <c r="AM77" i="10"/>
  <c r="AM78" i="10"/>
  <c r="AX51" i="10"/>
  <c r="AX52" i="10"/>
  <c r="AX53" i="10"/>
  <c r="AX54" i="10"/>
  <c r="AX55" i="10"/>
  <c r="AX56" i="10"/>
  <c r="AX57" i="10"/>
  <c r="AX58" i="10"/>
  <c r="AX59" i="10"/>
  <c r="AX60" i="10"/>
  <c r="AX61" i="10"/>
  <c r="AX62" i="10"/>
  <c r="AX63" i="10"/>
  <c r="AX64" i="10"/>
  <c r="AX65" i="10"/>
  <c r="AX66" i="10"/>
  <c r="AX67" i="10"/>
  <c r="AX68" i="10"/>
  <c r="AX69" i="10"/>
  <c r="AX70" i="10"/>
  <c r="AX71" i="10"/>
  <c r="AX72" i="10"/>
  <c r="BI51" i="10"/>
  <c r="BI52" i="10"/>
  <c r="BI53" i="10"/>
  <c r="BI54" i="10"/>
  <c r="BI55" i="10"/>
  <c r="BI56" i="10"/>
  <c r="BI57" i="10"/>
  <c r="BI58" i="10"/>
  <c r="BI59" i="10"/>
  <c r="BI60" i="10"/>
  <c r="BI61" i="10"/>
  <c r="BI62" i="10"/>
  <c r="BI63" i="10"/>
  <c r="BI64" i="10"/>
  <c r="BI65" i="10"/>
  <c r="BI66" i="10"/>
  <c r="BI67" i="10"/>
  <c r="BI68" i="10"/>
  <c r="BI69" i="10"/>
  <c r="BI70" i="10"/>
  <c r="BI71" i="10"/>
  <c r="BI72" i="10"/>
  <c r="BT51" i="10"/>
  <c r="BT52" i="10"/>
  <c r="BT53" i="10"/>
  <c r="BT54" i="10"/>
  <c r="BT55" i="10"/>
  <c r="BT56" i="10"/>
  <c r="BT57" i="10"/>
  <c r="BT58" i="10"/>
  <c r="BT59" i="10"/>
  <c r="BT60" i="10"/>
  <c r="BT61" i="10"/>
  <c r="BT62" i="10"/>
  <c r="BT63" i="10"/>
  <c r="BT64" i="10"/>
  <c r="BT65" i="10"/>
  <c r="BT66" i="10"/>
  <c r="BT67" i="10"/>
  <c r="BT68" i="10"/>
  <c r="BT69" i="10"/>
  <c r="BT70" i="10"/>
  <c r="BT71" i="10"/>
  <c r="BT72" i="10"/>
  <c r="BT73" i="10"/>
  <c r="BT74" i="10"/>
  <c r="BT75" i="10"/>
  <c r="BT76" i="10"/>
  <c r="BT77" i="10"/>
  <c r="BT78" i="10"/>
  <c r="CE51" i="10"/>
  <c r="CE52" i="10"/>
  <c r="CE53" i="10"/>
  <c r="CE54" i="10"/>
  <c r="CE55" i="10"/>
  <c r="CE56" i="10"/>
  <c r="CE57" i="10"/>
  <c r="CE58" i="10"/>
  <c r="CE59" i="10"/>
  <c r="CE60" i="10"/>
  <c r="CE61" i="10"/>
  <c r="CE62" i="10"/>
  <c r="CE63" i="10"/>
  <c r="CE64" i="10"/>
  <c r="CE65" i="10"/>
  <c r="CE66" i="10"/>
  <c r="CE67" i="10"/>
  <c r="CE68" i="10"/>
  <c r="CE69" i="10"/>
  <c r="CE70" i="10"/>
  <c r="CE71" i="10"/>
  <c r="CE72" i="10"/>
  <c r="CE73" i="10"/>
  <c r="AX50" i="10"/>
  <c r="AM50" i="10"/>
  <c r="BI50" i="10"/>
  <c r="AB50" i="10"/>
  <c r="F50" i="10"/>
  <c r="Q50" i="10"/>
  <c r="BT50" i="10"/>
  <c r="CE50" i="10"/>
  <c r="J60" i="15" l="1"/>
  <c r="E54" i="21" l="1"/>
  <c r="D54" i="21"/>
  <c r="C54" i="21"/>
  <c r="L51" i="21"/>
  <c r="K51" i="21"/>
  <c r="J51" i="21"/>
  <c r="G51" i="21"/>
  <c r="H51" i="21" s="1"/>
  <c r="L50" i="21"/>
  <c r="K50" i="21"/>
  <c r="J50" i="21"/>
  <c r="G50" i="21"/>
  <c r="H50" i="21" s="1"/>
  <c r="L49" i="21"/>
  <c r="K49" i="21"/>
  <c r="J49" i="21"/>
  <c r="G49" i="21"/>
  <c r="H49" i="21" s="1"/>
  <c r="L48" i="21"/>
  <c r="K48" i="21"/>
  <c r="J48" i="21"/>
  <c r="G48" i="21"/>
  <c r="H48" i="21" s="1"/>
  <c r="L47" i="21"/>
  <c r="K47" i="21"/>
  <c r="J47" i="21"/>
  <c r="G47" i="21"/>
  <c r="H47" i="21" s="1"/>
  <c r="E46" i="21"/>
  <c r="D46" i="21"/>
  <c r="C46" i="21"/>
  <c r="E34" i="21"/>
  <c r="D34" i="21"/>
  <c r="C34" i="21"/>
  <c r="E24" i="21"/>
  <c r="D24" i="21"/>
  <c r="C24" i="21"/>
  <c r="E14" i="21"/>
  <c r="D14" i="21"/>
  <c r="C14" i="21"/>
  <c r="Q47" i="21" l="1"/>
  <c r="P47" i="21"/>
  <c r="Q49" i="21"/>
  <c r="P49" i="21"/>
  <c r="Q51" i="21"/>
  <c r="P51" i="21"/>
  <c r="R47" i="21"/>
  <c r="S47" i="21"/>
  <c r="U47" i="21"/>
  <c r="T47" i="21"/>
  <c r="U49" i="21"/>
  <c r="T49" i="21"/>
  <c r="R51" i="21"/>
  <c r="S51" i="21"/>
  <c r="U50" i="21"/>
  <c r="T50" i="21"/>
  <c r="U51" i="21"/>
  <c r="T51" i="21"/>
  <c r="S49" i="21"/>
  <c r="R49" i="21"/>
  <c r="P48" i="21"/>
  <c r="Q48" i="21"/>
  <c r="S48" i="21"/>
  <c r="R48" i="21"/>
  <c r="Q50" i="21"/>
  <c r="P50" i="21"/>
  <c r="U48" i="21"/>
  <c r="T48" i="21"/>
  <c r="S50" i="21"/>
  <c r="R50" i="21"/>
  <c r="D64" i="15"/>
  <c r="E64" i="15"/>
  <c r="F64" i="15" s="1"/>
  <c r="D65" i="15"/>
  <c r="E65" i="15"/>
  <c r="F65" i="15" s="1"/>
  <c r="X73" i="15"/>
  <c r="Y73" i="15"/>
  <c r="Z73" i="15" s="1"/>
  <c r="BB69" i="15"/>
  <c r="BC69" i="15"/>
  <c r="BD69" i="15" s="1"/>
  <c r="BB71" i="15"/>
  <c r="BC71" i="15"/>
  <c r="BD71" i="15" s="1"/>
  <c r="BB70" i="15"/>
  <c r="BC70" i="15"/>
  <c r="BD70" i="15" s="1"/>
  <c r="BB75" i="15"/>
  <c r="BC75" i="15"/>
  <c r="BD75" i="15" s="1"/>
  <c r="BJ154" i="20"/>
  <c r="BH154" i="20"/>
  <c r="BK154" i="20" s="1"/>
  <c r="AC154" i="20"/>
  <c r="AA154" i="20"/>
  <c r="AD154" i="20" s="1"/>
  <c r="AE154" i="20" s="1"/>
  <c r="G154" i="20"/>
  <c r="E154" i="20"/>
  <c r="H154" i="20" s="1"/>
  <c r="BJ153" i="20"/>
  <c r="BH153" i="20"/>
  <c r="AC153" i="20"/>
  <c r="AA153" i="20"/>
  <c r="AD153" i="20" s="1"/>
  <c r="G153" i="20"/>
  <c r="E153" i="20"/>
  <c r="H153" i="20" s="1"/>
  <c r="I153" i="20" s="1"/>
  <c r="BJ152" i="20"/>
  <c r="BH152" i="20"/>
  <c r="BK152" i="20" s="1"/>
  <c r="AC152" i="20"/>
  <c r="AA152" i="20"/>
  <c r="G152" i="20"/>
  <c r="E152" i="20"/>
  <c r="H152" i="20" s="1"/>
  <c r="BJ151" i="20"/>
  <c r="BH151" i="20"/>
  <c r="BK151" i="20" s="1"/>
  <c r="BL151" i="20" s="1"/>
  <c r="AC151" i="20"/>
  <c r="AA151" i="20"/>
  <c r="AD151" i="20" s="1"/>
  <c r="G151" i="20"/>
  <c r="E151" i="20"/>
  <c r="BJ150" i="20"/>
  <c r="BH150" i="20"/>
  <c r="BK150" i="20" s="1"/>
  <c r="AC150" i="20"/>
  <c r="AA150" i="20"/>
  <c r="AD150" i="20" s="1"/>
  <c r="AE150" i="20" s="1"/>
  <c r="G150" i="20"/>
  <c r="E150" i="20"/>
  <c r="H150" i="20" s="1"/>
  <c r="BJ149" i="20"/>
  <c r="BH149" i="20"/>
  <c r="AD149" i="20"/>
  <c r="AC149" i="20"/>
  <c r="AA149" i="20"/>
  <c r="G149" i="20"/>
  <c r="E149" i="20"/>
  <c r="H149" i="20" s="1"/>
  <c r="I149" i="20" s="1"/>
  <c r="BJ148" i="20"/>
  <c r="BH148" i="20"/>
  <c r="BK148" i="20" s="1"/>
  <c r="AC148" i="20"/>
  <c r="AA148" i="20"/>
  <c r="G148" i="20"/>
  <c r="E148" i="20"/>
  <c r="H148" i="20" s="1"/>
  <c r="BJ147" i="20"/>
  <c r="BH147" i="20"/>
  <c r="BK147" i="20" s="1"/>
  <c r="BL147" i="20" s="1"/>
  <c r="AC147" i="20"/>
  <c r="AA147" i="20"/>
  <c r="AD147" i="20" s="1"/>
  <c r="G147" i="20"/>
  <c r="E147" i="20"/>
  <c r="BJ146" i="20"/>
  <c r="BH146" i="20"/>
  <c r="BK146" i="20" s="1"/>
  <c r="AC146" i="20"/>
  <c r="AA146" i="20"/>
  <c r="AD146" i="20" s="1"/>
  <c r="AE146" i="20" s="1"/>
  <c r="G146" i="20"/>
  <c r="E146" i="20"/>
  <c r="H146" i="20" s="1"/>
  <c r="BJ145" i="20"/>
  <c r="BH145" i="20"/>
  <c r="AC145" i="20"/>
  <c r="AA145" i="20"/>
  <c r="AD145" i="20" s="1"/>
  <c r="G145" i="20"/>
  <c r="E145" i="20"/>
  <c r="H145" i="20" s="1"/>
  <c r="I145" i="20" s="1"/>
  <c r="BJ144" i="20"/>
  <c r="BH144" i="20"/>
  <c r="BK144" i="20" s="1"/>
  <c r="AC144" i="20"/>
  <c r="AA144" i="20"/>
  <c r="H144" i="20"/>
  <c r="G144" i="20"/>
  <c r="E144" i="20"/>
  <c r="BJ143" i="20"/>
  <c r="BH143" i="20"/>
  <c r="BK143" i="20" s="1"/>
  <c r="BL143" i="20" s="1"/>
  <c r="AC143" i="20"/>
  <c r="AA143" i="20"/>
  <c r="AD143" i="20" s="1"/>
  <c r="G143" i="20"/>
  <c r="E143" i="20"/>
  <c r="BJ142" i="20"/>
  <c r="BH142" i="20"/>
  <c r="BK142" i="20" s="1"/>
  <c r="AC142" i="20"/>
  <c r="AA142" i="20"/>
  <c r="AD142" i="20" s="1"/>
  <c r="AE142" i="20" s="1"/>
  <c r="G142" i="20"/>
  <c r="E142" i="20"/>
  <c r="H142" i="20" s="1"/>
  <c r="BJ141" i="20"/>
  <c r="BH141" i="20"/>
  <c r="AC141" i="20"/>
  <c r="AA141" i="20"/>
  <c r="AD141" i="20" s="1"/>
  <c r="G141" i="20"/>
  <c r="E141" i="20"/>
  <c r="H141" i="20" s="1"/>
  <c r="I141" i="20" s="1"/>
  <c r="BJ140" i="20"/>
  <c r="BH140" i="20"/>
  <c r="BK140" i="20" s="1"/>
  <c r="AC140" i="20"/>
  <c r="AA140" i="20"/>
  <c r="G140" i="20"/>
  <c r="E140" i="20"/>
  <c r="H140" i="20" s="1"/>
  <c r="BJ139" i="20"/>
  <c r="BH139" i="20"/>
  <c r="BK139" i="20" s="1"/>
  <c r="BL139" i="20" s="1"/>
  <c r="AC139" i="20"/>
  <c r="AA139" i="20"/>
  <c r="AD139" i="20" s="1"/>
  <c r="G139" i="20"/>
  <c r="E139" i="20"/>
  <c r="BJ138" i="20"/>
  <c r="BH138" i="20"/>
  <c r="BK138" i="20" s="1"/>
  <c r="AF138" i="20"/>
  <c r="AG138" i="20" s="1"/>
  <c r="AC138" i="20"/>
  <c r="AA138" i="20"/>
  <c r="AD138" i="20" s="1"/>
  <c r="AE138" i="20" s="1"/>
  <c r="H138" i="20"/>
  <c r="G138" i="20"/>
  <c r="E138" i="20"/>
  <c r="BJ137" i="20"/>
  <c r="BH137" i="20"/>
  <c r="BK137" i="20" s="1"/>
  <c r="BM137" i="20" s="1"/>
  <c r="BN137" i="20" s="1"/>
  <c r="AD137" i="20"/>
  <c r="AF137" i="20" s="1"/>
  <c r="AG137" i="20" s="1"/>
  <c r="AC137" i="20"/>
  <c r="AA137" i="20"/>
  <c r="G137" i="20"/>
  <c r="E137" i="20"/>
  <c r="H137" i="20" s="1"/>
  <c r="I137" i="20" s="1"/>
  <c r="BJ136" i="20"/>
  <c r="BH136" i="20"/>
  <c r="BK136" i="20" s="1"/>
  <c r="BM136" i="20" s="1"/>
  <c r="BN136" i="20" s="1"/>
  <c r="AC136" i="20"/>
  <c r="AA136" i="20"/>
  <c r="AD136" i="20" s="1"/>
  <c r="AF136" i="20" s="1"/>
  <c r="AG136" i="20" s="1"/>
  <c r="G136" i="20"/>
  <c r="E136" i="20"/>
  <c r="H136" i="20" s="1"/>
  <c r="J136" i="20" s="1"/>
  <c r="K136" i="20" s="1"/>
  <c r="BJ135" i="20"/>
  <c r="BH135" i="20"/>
  <c r="BK135" i="20" s="1"/>
  <c r="BL135" i="20" s="1"/>
  <c r="AC135" i="20"/>
  <c r="AA135" i="20"/>
  <c r="AD135" i="20" s="1"/>
  <c r="AF135" i="20" s="1"/>
  <c r="AG135" i="20" s="1"/>
  <c r="G135" i="20"/>
  <c r="E135" i="20"/>
  <c r="H135" i="20" s="1"/>
  <c r="J135" i="20" s="1"/>
  <c r="K135" i="20" s="1"/>
  <c r="BJ134" i="20"/>
  <c r="BH134" i="20"/>
  <c r="BK134" i="20" s="1"/>
  <c r="AC134" i="20"/>
  <c r="AA134" i="20"/>
  <c r="AD134" i="20" s="1"/>
  <c r="G134" i="20"/>
  <c r="E134" i="20"/>
  <c r="H134" i="20" s="1"/>
  <c r="BJ133" i="20"/>
  <c r="BH133" i="20"/>
  <c r="BK133" i="20" s="1"/>
  <c r="AC133" i="20"/>
  <c r="AA133" i="20"/>
  <c r="AD133" i="20" s="1"/>
  <c r="AF133" i="20" s="1"/>
  <c r="AG133" i="20" s="1"/>
  <c r="G133" i="20"/>
  <c r="E133" i="20"/>
  <c r="H133" i="20" s="1"/>
  <c r="BJ132" i="20"/>
  <c r="BH132" i="20"/>
  <c r="BK132" i="20" s="1"/>
  <c r="BM132" i="20" s="1"/>
  <c r="BN132" i="20" s="1"/>
  <c r="AC132" i="20"/>
  <c r="AA132" i="20"/>
  <c r="AD132" i="20" s="1"/>
  <c r="G132" i="20"/>
  <c r="E132" i="20"/>
  <c r="H132" i="20" s="1"/>
  <c r="BJ131" i="20"/>
  <c r="BH131" i="20"/>
  <c r="BK131" i="20" s="1"/>
  <c r="BM131" i="20" s="1"/>
  <c r="BN131" i="20" s="1"/>
  <c r="AC131" i="20"/>
  <c r="AA131" i="20"/>
  <c r="AD131" i="20" s="1"/>
  <c r="G131" i="20"/>
  <c r="E131" i="20"/>
  <c r="H131" i="20" s="1"/>
  <c r="J131" i="20" s="1"/>
  <c r="K131" i="20" s="1"/>
  <c r="BJ130" i="20"/>
  <c r="BH130" i="20"/>
  <c r="BK130" i="20" s="1"/>
  <c r="BM130" i="20" s="1"/>
  <c r="BN130" i="20" s="1"/>
  <c r="AC130" i="20"/>
  <c r="AA130" i="20"/>
  <c r="AD130" i="20" s="1"/>
  <c r="AF130" i="20" s="1"/>
  <c r="AG130" i="20" s="1"/>
  <c r="G130" i="20"/>
  <c r="E130" i="20"/>
  <c r="H130" i="20" s="1"/>
  <c r="J130" i="20" s="1"/>
  <c r="K130" i="20" s="1"/>
  <c r="BJ129" i="20"/>
  <c r="BH129" i="20"/>
  <c r="BK129" i="20" s="1"/>
  <c r="BM129" i="20" s="1"/>
  <c r="BN129" i="20" s="1"/>
  <c r="AC129" i="20"/>
  <c r="AA129" i="20"/>
  <c r="AD129" i="20" s="1"/>
  <c r="AF129" i="20" s="1"/>
  <c r="AG129" i="20" s="1"/>
  <c r="G129" i="20"/>
  <c r="E129" i="20"/>
  <c r="H129" i="20" s="1"/>
  <c r="J129" i="20" s="1"/>
  <c r="K129" i="20" s="1"/>
  <c r="BJ128" i="20"/>
  <c r="BH128" i="20"/>
  <c r="BK128" i="20" s="1"/>
  <c r="BM128" i="20" s="1"/>
  <c r="BN128" i="20" s="1"/>
  <c r="AC128" i="20"/>
  <c r="AA128" i="20"/>
  <c r="AD128" i="20" s="1"/>
  <c r="AF128" i="20" s="1"/>
  <c r="AG128" i="20" s="1"/>
  <c r="G128" i="20"/>
  <c r="E128" i="20"/>
  <c r="H128" i="20" s="1"/>
  <c r="J128" i="20" s="1"/>
  <c r="K128" i="20" s="1"/>
  <c r="BJ127" i="20"/>
  <c r="BH127" i="20"/>
  <c r="BK127" i="20" s="1"/>
  <c r="BM127" i="20" s="1"/>
  <c r="BN127" i="20" s="1"/>
  <c r="AC127" i="20"/>
  <c r="AA127" i="20"/>
  <c r="AD127" i="20" s="1"/>
  <c r="AF127" i="20" s="1"/>
  <c r="AG127" i="20" s="1"/>
  <c r="G127" i="20"/>
  <c r="E127" i="20"/>
  <c r="H127" i="20" s="1"/>
  <c r="J127" i="20" s="1"/>
  <c r="K127" i="20" s="1"/>
  <c r="BJ126" i="20"/>
  <c r="BH126" i="20"/>
  <c r="BK126" i="20" s="1"/>
  <c r="BM126" i="20" s="1"/>
  <c r="BN126" i="20" s="1"/>
  <c r="AC126" i="20"/>
  <c r="AA126" i="20"/>
  <c r="AD126" i="20" s="1"/>
  <c r="AF126" i="20" s="1"/>
  <c r="AG126" i="20" s="1"/>
  <c r="G126" i="20"/>
  <c r="E126" i="20"/>
  <c r="H126" i="20" s="1"/>
  <c r="J126" i="20" s="1"/>
  <c r="K126" i="20" s="1"/>
  <c r="BJ125" i="20"/>
  <c r="BH125" i="20"/>
  <c r="BK125" i="20" s="1"/>
  <c r="BM125" i="20" s="1"/>
  <c r="BN125" i="20" s="1"/>
  <c r="AC125" i="20"/>
  <c r="AA125" i="20"/>
  <c r="AD125" i="20" s="1"/>
  <c r="AF125" i="20" s="1"/>
  <c r="AG125" i="20" s="1"/>
  <c r="G125" i="20"/>
  <c r="E125" i="20"/>
  <c r="H125" i="20" s="1"/>
  <c r="J125" i="20" s="1"/>
  <c r="K125" i="20" s="1"/>
  <c r="BJ124" i="20"/>
  <c r="BH124" i="20"/>
  <c r="BK124" i="20" s="1"/>
  <c r="BM124" i="20" s="1"/>
  <c r="BN124" i="20" s="1"/>
  <c r="AC124" i="20"/>
  <c r="AA124" i="20"/>
  <c r="AD124" i="20" s="1"/>
  <c r="AF124" i="20" s="1"/>
  <c r="AG124" i="20" s="1"/>
  <c r="G124" i="20"/>
  <c r="E124" i="20"/>
  <c r="H124" i="20" s="1"/>
  <c r="J124" i="20" s="1"/>
  <c r="K124" i="20" s="1"/>
  <c r="BJ123" i="20"/>
  <c r="BH123" i="20"/>
  <c r="BK123" i="20" s="1"/>
  <c r="BM123" i="20" s="1"/>
  <c r="BN123" i="20" s="1"/>
  <c r="AC123" i="20"/>
  <c r="AA123" i="20"/>
  <c r="AD123" i="20" s="1"/>
  <c r="AF123" i="20" s="1"/>
  <c r="AG123" i="20" s="1"/>
  <c r="G123" i="20"/>
  <c r="E123" i="20"/>
  <c r="H123" i="20" s="1"/>
  <c r="J123" i="20" s="1"/>
  <c r="K123" i="20" s="1"/>
  <c r="BJ122" i="20"/>
  <c r="BH122" i="20"/>
  <c r="BK122" i="20" s="1"/>
  <c r="BM122" i="20" s="1"/>
  <c r="BN122" i="20" s="1"/>
  <c r="AC122" i="20"/>
  <c r="AA122" i="20"/>
  <c r="AD122" i="20" s="1"/>
  <c r="AF122" i="20" s="1"/>
  <c r="AG122" i="20" s="1"/>
  <c r="G122" i="20"/>
  <c r="E122" i="20"/>
  <c r="H122" i="20" s="1"/>
  <c r="J122" i="20" s="1"/>
  <c r="K122" i="20" s="1"/>
  <c r="BJ121" i="20"/>
  <c r="BH121" i="20"/>
  <c r="BK121" i="20" s="1"/>
  <c r="BM121" i="20" s="1"/>
  <c r="BN121" i="20" s="1"/>
  <c r="AC121" i="20"/>
  <c r="AA121" i="20"/>
  <c r="AD121" i="20" s="1"/>
  <c r="AF121" i="20" s="1"/>
  <c r="AG121" i="20" s="1"/>
  <c r="G121" i="20"/>
  <c r="E121" i="20"/>
  <c r="H121" i="20" s="1"/>
  <c r="J121" i="20" s="1"/>
  <c r="K121" i="20" s="1"/>
  <c r="BJ120" i="20"/>
  <c r="BH120" i="20"/>
  <c r="BK120" i="20" s="1"/>
  <c r="BM120" i="20" s="1"/>
  <c r="BN120" i="20" s="1"/>
  <c r="AC120" i="20"/>
  <c r="AA120" i="20"/>
  <c r="AD120" i="20" s="1"/>
  <c r="AF120" i="20" s="1"/>
  <c r="AG120" i="20" s="1"/>
  <c r="G120" i="20"/>
  <c r="E120" i="20"/>
  <c r="H120" i="20" s="1"/>
  <c r="J120" i="20" s="1"/>
  <c r="K120" i="20" s="1"/>
  <c r="BJ119" i="20"/>
  <c r="BH119" i="20"/>
  <c r="BK119" i="20" s="1"/>
  <c r="BM119" i="20" s="1"/>
  <c r="BN119" i="20" s="1"/>
  <c r="AC119" i="20"/>
  <c r="AA119" i="20"/>
  <c r="AD119" i="20" s="1"/>
  <c r="AF119" i="20" s="1"/>
  <c r="AG119" i="20" s="1"/>
  <c r="G119" i="20"/>
  <c r="E119" i="20"/>
  <c r="H119" i="20" s="1"/>
  <c r="J119" i="20" s="1"/>
  <c r="K119" i="20" s="1"/>
  <c r="BJ118" i="20"/>
  <c r="BH118" i="20"/>
  <c r="BK118" i="20" s="1"/>
  <c r="BM118" i="20" s="1"/>
  <c r="BN118" i="20" s="1"/>
  <c r="AC118" i="20"/>
  <c r="AA118" i="20"/>
  <c r="AD118" i="20" s="1"/>
  <c r="AF118" i="20" s="1"/>
  <c r="AG118" i="20" s="1"/>
  <c r="G118" i="20"/>
  <c r="E118" i="20"/>
  <c r="H118" i="20" s="1"/>
  <c r="J118" i="20" s="1"/>
  <c r="K118" i="20" s="1"/>
  <c r="BJ117" i="20"/>
  <c r="BH117" i="20"/>
  <c r="BK117" i="20" s="1"/>
  <c r="BM117" i="20" s="1"/>
  <c r="BN117" i="20" s="1"/>
  <c r="AC117" i="20"/>
  <c r="AA117" i="20"/>
  <c r="AD117" i="20" s="1"/>
  <c r="AF117" i="20" s="1"/>
  <c r="AG117" i="20" s="1"/>
  <c r="G117" i="20"/>
  <c r="E117" i="20"/>
  <c r="H117" i="20" s="1"/>
  <c r="J117" i="20" s="1"/>
  <c r="K117" i="20" s="1"/>
  <c r="BJ116" i="20"/>
  <c r="BH116" i="20"/>
  <c r="BK116" i="20" s="1"/>
  <c r="BM116" i="20" s="1"/>
  <c r="BN116" i="20" s="1"/>
  <c r="AC116" i="20"/>
  <c r="AA116" i="20"/>
  <c r="AD116" i="20" s="1"/>
  <c r="AF116" i="20" s="1"/>
  <c r="AG116" i="20" s="1"/>
  <c r="G116" i="20"/>
  <c r="E116" i="20"/>
  <c r="H116" i="20" s="1"/>
  <c r="J116" i="20" s="1"/>
  <c r="K116" i="20" s="1"/>
  <c r="BJ115" i="20"/>
  <c r="BH115" i="20"/>
  <c r="BK115" i="20" s="1"/>
  <c r="BM115" i="20" s="1"/>
  <c r="BN115" i="20" s="1"/>
  <c r="AC115" i="20"/>
  <c r="AA115" i="20"/>
  <c r="AD115" i="20" s="1"/>
  <c r="AF115" i="20" s="1"/>
  <c r="AG115" i="20" s="1"/>
  <c r="G115" i="20"/>
  <c r="E115" i="20"/>
  <c r="H115" i="20" s="1"/>
  <c r="J115" i="20" s="1"/>
  <c r="K115" i="20" s="1"/>
  <c r="BJ114" i="20"/>
  <c r="BH114" i="20"/>
  <c r="BK114" i="20" s="1"/>
  <c r="AC114" i="20"/>
  <c r="AA114" i="20"/>
  <c r="AD114" i="20" s="1"/>
  <c r="AF114" i="20" s="1"/>
  <c r="AG114" i="20" s="1"/>
  <c r="G114" i="20"/>
  <c r="E114" i="20"/>
  <c r="H114" i="20" s="1"/>
  <c r="BJ113" i="20"/>
  <c r="BH113" i="20"/>
  <c r="BK113" i="20" s="1"/>
  <c r="BM113" i="20" s="1"/>
  <c r="BN113" i="20" s="1"/>
  <c r="AC113" i="20"/>
  <c r="AA113" i="20"/>
  <c r="AD113" i="20" s="1"/>
  <c r="H113" i="20"/>
  <c r="J113" i="20" s="1"/>
  <c r="K113" i="20" s="1"/>
  <c r="G113" i="20"/>
  <c r="E113" i="20"/>
  <c r="BJ112" i="20"/>
  <c r="BH112" i="20"/>
  <c r="BK112" i="20" s="1"/>
  <c r="AC112" i="20"/>
  <c r="AA112" i="20"/>
  <c r="AD112" i="20" s="1"/>
  <c r="AF112" i="20" s="1"/>
  <c r="AG112" i="20" s="1"/>
  <c r="G112" i="20"/>
  <c r="E112" i="20"/>
  <c r="H112" i="20" s="1"/>
  <c r="BJ111" i="20"/>
  <c r="BH111" i="20"/>
  <c r="BK111" i="20" s="1"/>
  <c r="BM111" i="20" s="1"/>
  <c r="BN111" i="20" s="1"/>
  <c r="AC111" i="20"/>
  <c r="AA111" i="20"/>
  <c r="AD111" i="20" s="1"/>
  <c r="G111" i="20"/>
  <c r="E111" i="20"/>
  <c r="H111" i="20" s="1"/>
  <c r="J111" i="20" s="1"/>
  <c r="K111" i="20" s="1"/>
  <c r="BJ110" i="20"/>
  <c r="BH110" i="20"/>
  <c r="BK110" i="20" s="1"/>
  <c r="AC110" i="20"/>
  <c r="AA110" i="20"/>
  <c r="AD110" i="20" s="1"/>
  <c r="AF110" i="20" s="1"/>
  <c r="AG110" i="20" s="1"/>
  <c r="G110" i="20"/>
  <c r="E110" i="20"/>
  <c r="H110" i="20" s="1"/>
  <c r="BJ109" i="20"/>
  <c r="BH109" i="20"/>
  <c r="BK109" i="20" s="1"/>
  <c r="BM109" i="20" s="1"/>
  <c r="BN109" i="20" s="1"/>
  <c r="AC109" i="20"/>
  <c r="AA109" i="20"/>
  <c r="AD109" i="20" s="1"/>
  <c r="G109" i="20"/>
  <c r="E109" i="20"/>
  <c r="H109" i="20" s="1"/>
  <c r="J109" i="20" s="1"/>
  <c r="K109" i="20" s="1"/>
  <c r="BJ108" i="20"/>
  <c r="BH108" i="20"/>
  <c r="BK108" i="20" s="1"/>
  <c r="AC108" i="20"/>
  <c r="AA108" i="20"/>
  <c r="AD108" i="20" s="1"/>
  <c r="AF108" i="20" s="1"/>
  <c r="AG108" i="20" s="1"/>
  <c r="G108" i="20"/>
  <c r="E108" i="20"/>
  <c r="H108" i="20" s="1"/>
  <c r="I108" i="20" s="1"/>
  <c r="BJ107" i="20"/>
  <c r="BH107" i="20"/>
  <c r="BK107" i="20" s="1"/>
  <c r="AC107" i="20"/>
  <c r="AA107" i="20"/>
  <c r="G107" i="20"/>
  <c r="E107" i="20"/>
  <c r="H107" i="20" s="1"/>
  <c r="BJ106" i="20"/>
  <c r="BH106" i="20"/>
  <c r="BK106" i="20" s="1"/>
  <c r="AC106" i="20"/>
  <c r="AA106" i="20"/>
  <c r="AD106" i="20" s="1"/>
  <c r="G106" i="20"/>
  <c r="E106" i="20"/>
  <c r="BJ105" i="20"/>
  <c r="BH105" i="20"/>
  <c r="BK105" i="20" s="1"/>
  <c r="AC105" i="20"/>
  <c r="AA105" i="20"/>
  <c r="AD105" i="20" s="1"/>
  <c r="AE105" i="20" s="1"/>
  <c r="G105" i="20"/>
  <c r="E105" i="20"/>
  <c r="H105" i="20" s="1"/>
  <c r="BJ104" i="20"/>
  <c r="BH104" i="20"/>
  <c r="AC104" i="20"/>
  <c r="AA104" i="20"/>
  <c r="AD104" i="20" s="1"/>
  <c r="G104" i="20"/>
  <c r="E104" i="20"/>
  <c r="H104" i="20" s="1"/>
  <c r="BJ103" i="20"/>
  <c r="BH103" i="20"/>
  <c r="BK103" i="20" s="1"/>
  <c r="AC103" i="20"/>
  <c r="AA103" i="20"/>
  <c r="G103" i="20"/>
  <c r="E103" i="20"/>
  <c r="H103" i="20" s="1"/>
  <c r="BJ102" i="20"/>
  <c r="BH102" i="20"/>
  <c r="BK102" i="20" s="1"/>
  <c r="BL102" i="20" s="1"/>
  <c r="AC102" i="20"/>
  <c r="AA102" i="20"/>
  <c r="AD102" i="20" s="1"/>
  <c r="G102" i="20"/>
  <c r="E102" i="20"/>
  <c r="BJ101" i="20"/>
  <c r="BH101" i="20"/>
  <c r="BK101" i="20" s="1"/>
  <c r="AC101" i="20"/>
  <c r="AA101" i="20"/>
  <c r="AD101" i="20" s="1"/>
  <c r="G101" i="20"/>
  <c r="E101" i="20"/>
  <c r="H101" i="20" s="1"/>
  <c r="BJ100" i="20"/>
  <c r="BH100" i="20"/>
  <c r="AC100" i="20"/>
  <c r="AA100" i="20"/>
  <c r="AD100" i="20" s="1"/>
  <c r="G100" i="20"/>
  <c r="E100" i="20"/>
  <c r="H100" i="20" s="1"/>
  <c r="I100" i="20" s="1"/>
  <c r="BJ99" i="20"/>
  <c r="BH99" i="20"/>
  <c r="BK99" i="20" s="1"/>
  <c r="AC99" i="20"/>
  <c r="AA99" i="20"/>
  <c r="G99" i="20"/>
  <c r="E99" i="20"/>
  <c r="H99" i="20" s="1"/>
  <c r="BJ98" i="20"/>
  <c r="BH98" i="20"/>
  <c r="BK98" i="20" s="1"/>
  <c r="AC98" i="20"/>
  <c r="AA98" i="20"/>
  <c r="AD98" i="20" s="1"/>
  <c r="G98" i="20"/>
  <c r="E98" i="20"/>
  <c r="BJ97" i="20"/>
  <c r="BH97" i="20"/>
  <c r="BK97" i="20" s="1"/>
  <c r="AC97" i="20"/>
  <c r="AA97" i="20"/>
  <c r="AD97" i="20" s="1"/>
  <c r="G97" i="20"/>
  <c r="E97" i="20"/>
  <c r="H97" i="20" s="1"/>
  <c r="BJ96" i="20"/>
  <c r="BH96" i="20"/>
  <c r="AC96" i="20"/>
  <c r="AA96" i="20"/>
  <c r="AD96" i="20" s="1"/>
  <c r="G96" i="20"/>
  <c r="E96" i="20"/>
  <c r="H96" i="20" s="1"/>
  <c r="BK95" i="20"/>
  <c r="BJ95" i="20"/>
  <c r="BH95" i="20"/>
  <c r="AC95" i="20"/>
  <c r="AA95" i="20"/>
  <c r="G95" i="20"/>
  <c r="E95" i="20"/>
  <c r="H95" i="20" s="1"/>
  <c r="BJ94" i="20"/>
  <c r="BH94" i="20"/>
  <c r="BK94" i="20" s="1"/>
  <c r="BL94" i="20" s="1"/>
  <c r="AC94" i="20"/>
  <c r="AA94" i="20"/>
  <c r="AD94" i="20" s="1"/>
  <c r="G94" i="20"/>
  <c r="E94" i="20"/>
  <c r="BJ93" i="20"/>
  <c r="BH93" i="20"/>
  <c r="BK93" i="20" s="1"/>
  <c r="AC93" i="20"/>
  <c r="AA93" i="20"/>
  <c r="AD93" i="20" s="1"/>
  <c r="G93" i="20"/>
  <c r="E93" i="20"/>
  <c r="H93" i="20" s="1"/>
  <c r="BJ92" i="20"/>
  <c r="BH92" i="20"/>
  <c r="AC92" i="20"/>
  <c r="AA92" i="20"/>
  <c r="AD92" i="20" s="1"/>
  <c r="G92" i="20"/>
  <c r="E92" i="20"/>
  <c r="H92" i="20" s="1"/>
  <c r="BJ91" i="20"/>
  <c r="BH91" i="20"/>
  <c r="BK91" i="20" s="1"/>
  <c r="AC91" i="20"/>
  <c r="AA91" i="20"/>
  <c r="G91" i="20"/>
  <c r="E91" i="20"/>
  <c r="H91" i="20" s="1"/>
  <c r="BJ90" i="20"/>
  <c r="BH90" i="20"/>
  <c r="BK90" i="20" s="1"/>
  <c r="AC90" i="20"/>
  <c r="AA90" i="20"/>
  <c r="AD90" i="20" s="1"/>
  <c r="G90" i="20"/>
  <c r="E90" i="20"/>
  <c r="BJ89" i="20"/>
  <c r="BH89" i="20"/>
  <c r="BK89" i="20" s="1"/>
  <c r="AC89" i="20"/>
  <c r="AA89" i="20"/>
  <c r="G89" i="20"/>
  <c r="E89" i="20"/>
  <c r="H89" i="20" s="1"/>
  <c r="BJ88" i="20"/>
  <c r="BH88" i="20"/>
  <c r="AC88" i="20"/>
  <c r="AA88" i="20"/>
  <c r="AD88" i="20" s="1"/>
  <c r="G88" i="20"/>
  <c r="E88" i="20"/>
  <c r="BK87" i="20"/>
  <c r="BJ87" i="20"/>
  <c r="BH87" i="20"/>
  <c r="AC87" i="20"/>
  <c r="AA87" i="20"/>
  <c r="G87" i="20"/>
  <c r="E87" i="20"/>
  <c r="H87" i="20" s="1"/>
  <c r="BJ86" i="20"/>
  <c r="BH86" i="20"/>
  <c r="BK86" i="20" s="1"/>
  <c r="BL86" i="20" s="1"/>
  <c r="AC86" i="20"/>
  <c r="AA86" i="20"/>
  <c r="AD86" i="20" s="1"/>
  <c r="AF86" i="20" s="1"/>
  <c r="AG86" i="20" s="1"/>
  <c r="G86" i="20"/>
  <c r="E86" i="20"/>
  <c r="H86" i="20" s="1"/>
  <c r="J86" i="20" s="1"/>
  <c r="K86" i="20" s="1"/>
  <c r="BJ85" i="20"/>
  <c r="BH85" i="20"/>
  <c r="BK85" i="20" s="1"/>
  <c r="AC85" i="20"/>
  <c r="AA85" i="20"/>
  <c r="AD85" i="20" s="1"/>
  <c r="G85" i="20"/>
  <c r="E85" i="20"/>
  <c r="H85" i="20" s="1"/>
  <c r="J85" i="20" s="1"/>
  <c r="K85" i="20" s="1"/>
  <c r="BJ84" i="20"/>
  <c r="BH84" i="20"/>
  <c r="BK84" i="20" s="1"/>
  <c r="BM84" i="20" s="1"/>
  <c r="BN84" i="20" s="1"/>
  <c r="AC84" i="20"/>
  <c r="AA84" i="20"/>
  <c r="AD84" i="20" s="1"/>
  <c r="G84" i="20"/>
  <c r="E84" i="20"/>
  <c r="H84" i="20" s="1"/>
  <c r="I84" i="20" s="1"/>
  <c r="BJ83" i="20"/>
  <c r="BH83" i="20"/>
  <c r="BK83" i="20" s="1"/>
  <c r="BM83" i="20" s="1"/>
  <c r="BN83" i="20" s="1"/>
  <c r="AC83" i="20"/>
  <c r="AA83" i="20"/>
  <c r="AD83" i="20" s="1"/>
  <c r="AF83" i="20" s="1"/>
  <c r="AG83" i="20" s="1"/>
  <c r="G83" i="20"/>
  <c r="E83" i="20"/>
  <c r="H83" i="20" s="1"/>
  <c r="BJ82" i="20"/>
  <c r="BH82" i="20"/>
  <c r="BK82" i="20" s="1"/>
  <c r="BL82" i="20" s="1"/>
  <c r="AC82" i="20"/>
  <c r="AA82" i="20"/>
  <c r="AD82" i="20" s="1"/>
  <c r="AF82" i="20" s="1"/>
  <c r="AG82" i="20" s="1"/>
  <c r="G82" i="20"/>
  <c r="E82" i="20"/>
  <c r="H82" i="20" s="1"/>
  <c r="J82" i="20" s="1"/>
  <c r="K82" i="20" s="1"/>
  <c r="BJ81" i="20"/>
  <c r="BH81" i="20"/>
  <c r="BK81" i="20" s="1"/>
  <c r="AC81" i="20"/>
  <c r="AA81" i="20"/>
  <c r="AD81" i="20" s="1"/>
  <c r="AE81" i="20" s="1"/>
  <c r="G81" i="20"/>
  <c r="E81" i="20"/>
  <c r="H81" i="20" s="1"/>
  <c r="J81" i="20" s="1"/>
  <c r="K81" i="20" s="1"/>
  <c r="BJ80" i="20"/>
  <c r="BH80" i="20"/>
  <c r="BK80" i="20" s="1"/>
  <c r="BM80" i="20" s="1"/>
  <c r="BN80" i="20" s="1"/>
  <c r="AC80" i="20"/>
  <c r="AA80" i="20"/>
  <c r="AD80" i="20" s="1"/>
  <c r="G80" i="20"/>
  <c r="E80" i="20"/>
  <c r="H80" i="20" s="1"/>
  <c r="BJ79" i="20"/>
  <c r="BH79" i="20"/>
  <c r="BK79" i="20" s="1"/>
  <c r="BM79" i="20" s="1"/>
  <c r="BN79" i="20" s="1"/>
  <c r="AC79" i="20"/>
  <c r="AA79" i="20"/>
  <c r="AD79" i="20" s="1"/>
  <c r="AF79" i="20" s="1"/>
  <c r="AG79" i="20" s="1"/>
  <c r="G79" i="20"/>
  <c r="E79" i="20"/>
  <c r="H79" i="20" s="1"/>
  <c r="BJ78" i="20"/>
  <c r="BH78" i="20"/>
  <c r="BK78" i="20" s="1"/>
  <c r="BL78" i="20" s="1"/>
  <c r="AD78" i="20"/>
  <c r="AF78" i="20" s="1"/>
  <c r="AG78" i="20" s="1"/>
  <c r="AC78" i="20"/>
  <c r="AA78" i="20"/>
  <c r="G78" i="20"/>
  <c r="E78" i="20"/>
  <c r="H78" i="20" s="1"/>
  <c r="J78" i="20" s="1"/>
  <c r="K78" i="20" s="1"/>
  <c r="BJ77" i="20"/>
  <c r="BH77" i="20"/>
  <c r="BK77" i="20" s="1"/>
  <c r="AC77" i="20"/>
  <c r="AA77" i="20"/>
  <c r="AD77" i="20" s="1"/>
  <c r="AE77" i="20" s="1"/>
  <c r="G77" i="20"/>
  <c r="E77" i="20"/>
  <c r="H77" i="20" s="1"/>
  <c r="J77" i="20" s="1"/>
  <c r="K77" i="20" s="1"/>
  <c r="BJ76" i="20"/>
  <c r="BH76" i="20"/>
  <c r="BK76" i="20" s="1"/>
  <c r="BM76" i="20" s="1"/>
  <c r="BN76" i="20" s="1"/>
  <c r="AC76" i="20"/>
  <c r="AA76" i="20"/>
  <c r="AD76" i="20" s="1"/>
  <c r="G76" i="20"/>
  <c r="E76" i="20"/>
  <c r="H76" i="20" s="1"/>
  <c r="I76" i="20" s="1"/>
  <c r="BJ75" i="20"/>
  <c r="BH75" i="20"/>
  <c r="BK75" i="20" s="1"/>
  <c r="BM75" i="20" s="1"/>
  <c r="BN75" i="20" s="1"/>
  <c r="AC75" i="20"/>
  <c r="AA75" i="20"/>
  <c r="AD75" i="20" s="1"/>
  <c r="AF75" i="20" s="1"/>
  <c r="AG75" i="20" s="1"/>
  <c r="H75" i="20"/>
  <c r="G75" i="20"/>
  <c r="E75" i="20"/>
  <c r="BJ74" i="20"/>
  <c r="BH74" i="20"/>
  <c r="BK74" i="20" s="1"/>
  <c r="AC74" i="20"/>
  <c r="AA74" i="20"/>
  <c r="AD74" i="20" s="1"/>
  <c r="AF74" i="20" s="1"/>
  <c r="AG74" i="20" s="1"/>
  <c r="G74" i="20"/>
  <c r="E74" i="20"/>
  <c r="H74" i="20" s="1"/>
  <c r="J74" i="20" s="1"/>
  <c r="K74" i="20" s="1"/>
  <c r="BJ73" i="20"/>
  <c r="BH73" i="20"/>
  <c r="BK73" i="20" s="1"/>
  <c r="AC73" i="20"/>
  <c r="AA73" i="20"/>
  <c r="AD73" i="20" s="1"/>
  <c r="G73" i="20"/>
  <c r="E73" i="20"/>
  <c r="H73" i="20" s="1"/>
  <c r="J73" i="20" s="1"/>
  <c r="K73" i="20" s="1"/>
  <c r="BJ72" i="20"/>
  <c r="BH72" i="20"/>
  <c r="BK72" i="20" s="1"/>
  <c r="BM72" i="20" s="1"/>
  <c r="BN72" i="20" s="1"/>
  <c r="AC72" i="20"/>
  <c r="AA72" i="20"/>
  <c r="AD72" i="20" s="1"/>
  <c r="G72" i="20"/>
  <c r="E72" i="20"/>
  <c r="H72" i="20" s="1"/>
  <c r="I72" i="20" s="1"/>
  <c r="BJ71" i="20"/>
  <c r="BH71" i="20"/>
  <c r="BK71" i="20" s="1"/>
  <c r="BM71" i="20" s="1"/>
  <c r="BN71" i="20" s="1"/>
  <c r="AC71" i="20"/>
  <c r="AA71" i="20"/>
  <c r="AD71" i="20" s="1"/>
  <c r="AF71" i="20" s="1"/>
  <c r="AG71" i="20" s="1"/>
  <c r="G71" i="20"/>
  <c r="E71" i="20"/>
  <c r="H71" i="20" s="1"/>
  <c r="BJ70" i="20"/>
  <c r="BH70" i="20"/>
  <c r="BK70" i="20" s="1"/>
  <c r="BL70" i="20" s="1"/>
  <c r="AC70" i="20"/>
  <c r="AA70" i="20"/>
  <c r="AD70" i="20" s="1"/>
  <c r="AF70" i="20" s="1"/>
  <c r="AG70" i="20" s="1"/>
  <c r="G70" i="20"/>
  <c r="E70" i="20"/>
  <c r="H70" i="20" s="1"/>
  <c r="J70" i="20" s="1"/>
  <c r="K70" i="20" s="1"/>
  <c r="BJ69" i="20"/>
  <c r="BH69" i="20"/>
  <c r="BK69" i="20" s="1"/>
  <c r="AC69" i="20"/>
  <c r="AA69" i="20"/>
  <c r="AD69" i="20" s="1"/>
  <c r="G69" i="20"/>
  <c r="E69" i="20"/>
  <c r="H69" i="20" s="1"/>
  <c r="J69" i="20" s="1"/>
  <c r="K69" i="20" s="1"/>
  <c r="BJ68" i="20"/>
  <c r="BH68" i="20"/>
  <c r="BK68" i="20" s="1"/>
  <c r="BM68" i="20" s="1"/>
  <c r="BN68" i="20" s="1"/>
  <c r="AC68" i="20"/>
  <c r="AA68" i="20"/>
  <c r="AD68" i="20" s="1"/>
  <c r="G68" i="20"/>
  <c r="E68" i="20"/>
  <c r="H68" i="20" s="1"/>
  <c r="BI67" i="20"/>
  <c r="BJ67" i="20" s="1"/>
  <c r="BH67" i="20"/>
  <c r="AY67" i="20"/>
  <c r="AX67" i="20"/>
  <c r="AW67" i="20"/>
  <c r="AZ67" i="20" s="1"/>
  <c r="BB67" i="20" s="1"/>
  <c r="BC67" i="20" s="1"/>
  <c r="AM67" i="20"/>
  <c r="AN67" i="20" s="1"/>
  <c r="AL67" i="20"/>
  <c r="AB67" i="20"/>
  <c r="AC67" i="20" s="1"/>
  <c r="AA67" i="20"/>
  <c r="R67" i="20"/>
  <c r="Q67" i="20"/>
  <c r="P67" i="20"/>
  <c r="S67" i="20" s="1"/>
  <c r="U67" i="20" s="1"/>
  <c r="V67" i="20" s="1"/>
  <c r="F67" i="20"/>
  <c r="G67" i="20" s="1"/>
  <c r="E67" i="20"/>
  <c r="BI66" i="20"/>
  <c r="BJ66" i="20" s="1"/>
  <c r="BH66" i="20"/>
  <c r="AX66" i="20"/>
  <c r="AY66" i="20" s="1"/>
  <c r="AW66" i="20"/>
  <c r="AM66" i="20"/>
  <c r="AN66" i="20" s="1"/>
  <c r="AL66" i="20"/>
  <c r="AC66" i="20"/>
  <c r="AB66" i="20"/>
  <c r="AA66" i="20"/>
  <c r="Q66" i="20"/>
  <c r="R66" i="20" s="1"/>
  <c r="P66" i="20"/>
  <c r="G66" i="20"/>
  <c r="F66" i="20"/>
  <c r="E66" i="20"/>
  <c r="H66" i="20" s="1"/>
  <c r="BJ65" i="20"/>
  <c r="BI65" i="20"/>
  <c r="BH65" i="20"/>
  <c r="AX65" i="20"/>
  <c r="AY65" i="20" s="1"/>
  <c r="AW65" i="20"/>
  <c r="AM65" i="20"/>
  <c r="AN65" i="20" s="1"/>
  <c r="AL65" i="20"/>
  <c r="AB65" i="20"/>
  <c r="AC65" i="20" s="1"/>
  <c r="AA65" i="20"/>
  <c r="AD65" i="20" s="1"/>
  <c r="Q65" i="20"/>
  <c r="R65" i="20" s="1"/>
  <c r="P65" i="20"/>
  <c r="F65" i="20"/>
  <c r="G65" i="20" s="1"/>
  <c r="E65" i="20"/>
  <c r="BI64" i="20"/>
  <c r="BJ64" i="20" s="1"/>
  <c r="BH64" i="20"/>
  <c r="AX64" i="20"/>
  <c r="AY64" i="20" s="1"/>
  <c r="AW64" i="20"/>
  <c r="AZ64" i="20" s="1"/>
  <c r="AM64" i="20"/>
  <c r="AN64" i="20" s="1"/>
  <c r="AL64" i="20"/>
  <c r="AB64" i="20"/>
  <c r="AC64" i="20" s="1"/>
  <c r="AA64" i="20"/>
  <c r="Q64" i="20"/>
  <c r="R64" i="20" s="1"/>
  <c r="P64" i="20"/>
  <c r="F64" i="20"/>
  <c r="G64" i="20" s="1"/>
  <c r="E64" i="20"/>
  <c r="H64" i="20" s="1"/>
  <c r="BI63" i="20"/>
  <c r="BJ63" i="20" s="1"/>
  <c r="BH63" i="20"/>
  <c r="AX63" i="20"/>
  <c r="AY63" i="20" s="1"/>
  <c r="AW63" i="20"/>
  <c r="AM63" i="20"/>
  <c r="AN63" i="20" s="1"/>
  <c r="AL63" i="20"/>
  <c r="AB63" i="20"/>
  <c r="AC63" i="20" s="1"/>
  <c r="AA63" i="20"/>
  <c r="AD63" i="20" s="1"/>
  <c r="Q63" i="20"/>
  <c r="R63" i="20" s="1"/>
  <c r="P63" i="20"/>
  <c r="F63" i="20"/>
  <c r="G63" i="20" s="1"/>
  <c r="E63" i="20"/>
  <c r="BI62" i="20"/>
  <c r="BJ62" i="20" s="1"/>
  <c r="BH62" i="20"/>
  <c r="AX62" i="20"/>
  <c r="AY62" i="20" s="1"/>
  <c r="AW62" i="20"/>
  <c r="AZ62" i="20" s="1"/>
  <c r="AM62" i="20"/>
  <c r="AN62" i="20" s="1"/>
  <c r="AL62" i="20"/>
  <c r="AB62" i="20"/>
  <c r="AC62" i="20" s="1"/>
  <c r="AA62" i="20"/>
  <c r="Q62" i="20"/>
  <c r="R62" i="20" s="1"/>
  <c r="P62" i="20"/>
  <c r="F62" i="20"/>
  <c r="G62" i="20" s="1"/>
  <c r="E62" i="20"/>
  <c r="H62" i="20" s="1"/>
  <c r="BI61" i="20"/>
  <c r="BJ61" i="20" s="1"/>
  <c r="BH61" i="20"/>
  <c r="AX61" i="20"/>
  <c r="AY61" i="20" s="1"/>
  <c r="AW61" i="20"/>
  <c r="AM61" i="20"/>
  <c r="AN61" i="20" s="1"/>
  <c r="AL61" i="20"/>
  <c r="AB61" i="20"/>
  <c r="AC61" i="20" s="1"/>
  <c r="AA61" i="20"/>
  <c r="AD61" i="20" s="1"/>
  <c r="Q61" i="20"/>
  <c r="R61" i="20" s="1"/>
  <c r="P61" i="20"/>
  <c r="F61" i="20"/>
  <c r="G61" i="20" s="1"/>
  <c r="E61" i="20"/>
  <c r="BI60" i="20"/>
  <c r="BH60" i="20"/>
  <c r="AX60" i="20"/>
  <c r="AY60" i="20" s="1"/>
  <c r="AW60" i="20"/>
  <c r="AZ60" i="20" s="1"/>
  <c r="AM60" i="20"/>
  <c r="AL60" i="20"/>
  <c r="AB60" i="20"/>
  <c r="AC60" i="20" s="1"/>
  <c r="AA60" i="20"/>
  <c r="Q60" i="20"/>
  <c r="P60" i="20"/>
  <c r="F60" i="20"/>
  <c r="G60" i="20" s="1"/>
  <c r="E60" i="20"/>
  <c r="BJ59" i="20"/>
  <c r="BI59" i="20"/>
  <c r="BH59" i="20"/>
  <c r="AX59" i="20"/>
  <c r="AY59" i="20" s="1"/>
  <c r="AW59" i="20"/>
  <c r="AM59" i="20"/>
  <c r="AL59" i="20"/>
  <c r="AB59" i="20"/>
  <c r="AA59" i="20"/>
  <c r="Q59" i="20"/>
  <c r="P59" i="20"/>
  <c r="F59" i="20"/>
  <c r="G59" i="20" s="1"/>
  <c r="E59" i="20"/>
  <c r="BI58" i="20"/>
  <c r="BH58" i="20"/>
  <c r="AX58" i="20"/>
  <c r="AY58" i="20" s="1"/>
  <c r="AW58" i="20"/>
  <c r="AM58" i="20"/>
  <c r="AL58" i="20"/>
  <c r="AB58" i="20"/>
  <c r="AC58" i="20" s="1"/>
  <c r="AA58" i="20"/>
  <c r="Q58" i="20"/>
  <c r="P58" i="20"/>
  <c r="F58" i="20"/>
  <c r="G58" i="20" s="1"/>
  <c r="E58" i="20"/>
  <c r="BI57" i="20"/>
  <c r="BH57" i="20"/>
  <c r="AX57" i="20"/>
  <c r="AY57" i="20" s="1"/>
  <c r="AW57" i="20"/>
  <c r="AM57" i="20"/>
  <c r="AL57" i="20"/>
  <c r="AB57" i="20"/>
  <c r="AC57" i="20" s="1"/>
  <c r="AA57" i="20"/>
  <c r="R57" i="20"/>
  <c r="Q57" i="20"/>
  <c r="P57" i="20"/>
  <c r="F57" i="20"/>
  <c r="G57" i="20" s="1"/>
  <c r="E57" i="20"/>
  <c r="BI56" i="20"/>
  <c r="BH56" i="20"/>
  <c r="AX56" i="20"/>
  <c r="AW56" i="20"/>
  <c r="AM56" i="20"/>
  <c r="AN56" i="20" s="1"/>
  <c r="AL56" i="20"/>
  <c r="AB56" i="20"/>
  <c r="AC56" i="20" s="1"/>
  <c r="AA56" i="20"/>
  <c r="Q56" i="20"/>
  <c r="R56" i="20" s="1"/>
  <c r="P56" i="20"/>
  <c r="S56" i="20" s="1"/>
  <c r="F56" i="20"/>
  <c r="G56" i="20" s="1"/>
  <c r="E56" i="20"/>
  <c r="BI55" i="20"/>
  <c r="BJ55" i="20" s="1"/>
  <c r="BH55" i="20"/>
  <c r="AX55" i="20"/>
  <c r="AY55" i="20" s="1"/>
  <c r="AW55" i="20"/>
  <c r="AM55" i="20"/>
  <c r="AN55" i="20" s="1"/>
  <c r="AL55" i="20"/>
  <c r="AB55" i="20"/>
  <c r="AC55" i="20" s="1"/>
  <c r="AA55" i="20"/>
  <c r="Q55" i="20"/>
  <c r="R55" i="20" s="1"/>
  <c r="P55" i="20"/>
  <c r="F55" i="20"/>
  <c r="G55" i="20" s="1"/>
  <c r="E55" i="20"/>
  <c r="BI54" i="20"/>
  <c r="BJ54" i="20" s="1"/>
  <c r="BH54" i="20"/>
  <c r="AX54" i="20"/>
  <c r="AY54" i="20" s="1"/>
  <c r="AW54" i="20"/>
  <c r="AM54" i="20"/>
  <c r="AN54" i="20" s="1"/>
  <c r="AL54" i="20"/>
  <c r="AB54" i="20"/>
  <c r="AC54" i="20" s="1"/>
  <c r="AA54" i="20"/>
  <c r="Q54" i="20"/>
  <c r="R54" i="20" s="1"/>
  <c r="P54" i="20"/>
  <c r="S54" i="20" s="1"/>
  <c r="F54" i="20"/>
  <c r="G54" i="20" s="1"/>
  <c r="E54" i="20"/>
  <c r="H54" i="20" s="1"/>
  <c r="BI53" i="20"/>
  <c r="BJ53" i="20" s="1"/>
  <c r="BH53" i="20"/>
  <c r="AX53" i="20"/>
  <c r="AY53" i="20" s="1"/>
  <c r="AW53" i="20"/>
  <c r="AM53" i="20"/>
  <c r="AN53" i="20" s="1"/>
  <c r="AL53" i="20"/>
  <c r="AO53" i="20" s="1"/>
  <c r="AB53" i="20"/>
  <c r="AC53" i="20" s="1"/>
  <c r="AA53" i="20"/>
  <c r="Q53" i="20"/>
  <c r="R53" i="20" s="1"/>
  <c r="P53" i="20"/>
  <c r="F53" i="20"/>
  <c r="G53" i="20" s="1"/>
  <c r="E53" i="20"/>
  <c r="BI52" i="20"/>
  <c r="BJ52" i="20" s="1"/>
  <c r="BH52" i="20"/>
  <c r="AX52" i="20"/>
  <c r="AY52" i="20" s="1"/>
  <c r="AW52" i="20"/>
  <c r="AM52" i="20"/>
  <c r="AN52" i="20" s="1"/>
  <c r="AL52" i="20"/>
  <c r="AB52" i="20"/>
  <c r="AC52" i="20" s="1"/>
  <c r="AA52" i="20"/>
  <c r="AD52" i="20" s="1"/>
  <c r="AF52" i="20" s="1"/>
  <c r="AG52" i="20" s="1"/>
  <c r="Q52" i="20"/>
  <c r="R52" i="20" s="1"/>
  <c r="P52" i="20"/>
  <c r="F52" i="20"/>
  <c r="G52" i="20" s="1"/>
  <c r="E52" i="20"/>
  <c r="BI51" i="20"/>
  <c r="BJ51" i="20" s="1"/>
  <c r="BH51" i="20"/>
  <c r="AX51" i="20"/>
  <c r="AY51" i="20" s="1"/>
  <c r="AW51" i="20"/>
  <c r="AM51" i="20"/>
  <c r="AN51" i="20" s="1"/>
  <c r="AL51" i="20"/>
  <c r="AB51" i="20"/>
  <c r="AC51" i="20" s="1"/>
  <c r="AA51" i="20"/>
  <c r="Q51" i="20"/>
  <c r="R51" i="20" s="1"/>
  <c r="P51" i="20"/>
  <c r="F51" i="20"/>
  <c r="G51" i="20" s="1"/>
  <c r="E51" i="20"/>
  <c r="H51" i="20" s="1"/>
  <c r="J51" i="20" s="1"/>
  <c r="K51" i="20" s="1"/>
  <c r="BI50" i="20"/>
  <c r="BJ50" i="20" s="1"/>
  <c r="BH50" i="20"/>
  <c r="AX50" i="20"/>
  <c r="AY50" i="20" s="1"/>
  <c r="AW50" i="20"/>
  <c r="AM50" i="20"/>
  <c r="AN50" i="20" s="1"/>
  <c r="AL50" i="20"/>
  <c r="AB50" i="20"/>
  <c r="AC50" i="20" s="1"/>
  <c r="AA50" i="20"/>
  <c r="Q50" i="20"/>
  <c r="R50" i="20" s="1"/>
  <c r="P50" i="20"/>
  <c r="S50" i="20" s="1"/>
  <c r="F50" i="20"/>
  <c r="G50" i="20" s="1"/>
  <c r="E50" i="20"/>
  <c r="BI49" i="20"/>
  <c r="BJ49" i="20" s="1"/>
  <c r="BH49" i="20"/>
  <c r="AX49" i="20"/>
  <c r="AY49" i="20" s="1"/>
  <c r="AW49" i="20"/>
  <c r="AZ49" i="20" s="1"/>
  <c r="BB49" i="20" s="1"/>
  <c r="BC49" i="20" s="1"/>
  <c r="AM49" i="20"/>
  <c r="AN49" i="20" s="1"/>
  <c r="AL49" i="20"/>
  <c r="AB49" i="20"/>
  <c r="AC49" i="20" s="1"/>
  <c r="AA49" i="20"/>
  <c r="Q49" i="20"/>
  <c r="R49" i="20" s="1"/>
  <c r="P49" i="20"/>
  <c r="S49" i="20" s="1"/>
  <c r="F49" i="20"/>
  <c r="G49" i="20" s="1"/>
  <c r="E49" i="20"/>
  <c r="BI48" i="20"/>
  <c r="BJ48" i="20" s="1"/>
  <c r="BH48" i="20"/>
  <c r="AX48" i="20"/>
  <c r="AY48" i="20" s="1"/>
  <c r="AW48" i="20"/>
  <c r="AM48" i="20"/>
  <c r="AN48" i="20" s="1"/>
  <c r="AL48" i="20"/>
  <c r="AB48" i="20"/>
  <c r="AC48" i="20" s="1"/>
  <c r="AA48" i="20"/>
  <c r="Q48" i="20"/>
  <c r="R48" i="20" s="1"/>
  <c r="P48" i="20"/>
  <c r="F48" i="20"/>
  <c r="G48" i="20" s="1"/>
  <c r="E48" i="20"/>
  <c r="BI47" i="20"/>
  <c r="BJ47" i="20" s="1"/>
  <c r="BH47" i="20"/>
  <c r="AX47" i="20"/>
  <c r="AY47" i="20" s="1"/>
  <c r="AW47" i="20"/>
  <c r="AM47" i="20"/>
  <c r="AN47" i="20" s="1"/>
  <c r="AL47" i="20"/>
  <c r="AB47" i="20"/>
  <c r="AC47" i="20" s="1"/>
  <c r="AA47" i="20"/>
  <c r="AD47" i="20" s="1"/>
  <c r="Q47" i="20"/>
  <c r="R47" i="20" s="1"/>
  <c r="P47" i="20"/>
  <c r="F47" i="20"/>
  <c r="G47" i="20" s="1"/>
  <c r="E47" i="20"/>
  <c r="BI46" i="20"/>
  <c r="BJ46" i="20" s="1"/>
  <c r="BH46" i="20"/>
  <c r="AX46" i="20"/>
  <c r="AY46" i="20" s="1"/>
  <c r="AW46" i="20"/>
  <c r="AM46" i="20"/>
  <c r="AN46" i="20" s="1"/>
  <c r="AL46" i="20"/>
  <c r="AB46" i="20"/>
  <c r="AC46" i="20" s="1"/>
  <c r="AA46" i="20"/>
  <c r="Q46" i="20"/>
  <c r="R46" i="20" s="1"/>
  <c r="P46" i="20"/>
  <c r="S46" i="20" s="1"/>
  <c r="F46" i="20"/>
  <c r="G46" i="20" s="1"/>
  <c r="E46" i="20"/>
  <c r="H46" i="20" s="1"/>
  <c r="J46" i="20" s="1"/>
  <c r="K46" i="20" s="1"/>
  <c r="BI45" i="20"/>
  <c r="BJ45" i="20" s="1"/>
  <c r="BH45" i="20"/>
  <c r="AX45" i="20"/>
  <c r="AY45" i="20" s="1"/>
  <c r="AW45" i="20"/>
  <c r="AM45" i="20"/>
  <c r="AN45" i="20" s="1"/>
  <c r="AL45" i="20"/>
  <c r="AB45" i="20"/>
  <c r="AC45" i="20" s="1"/>
  <c r="AA45" i="20"/>
  <c r="AD45" i="20" s="1"/>
  <c r="Q45" i="20"/>
  <c r="R45" i="20" s="1"/>
  <c r="P45" i="20"/>
  <c r="F45" i="20"/>
  <c r="G45" i="20" s="1"/>
  <c r="E45" i="20"/>
  <c r="BI44" i="20"/>
  <c r="BJ44" i="20" s="1"/>
  <c r="BH44" i="20"/>
  <c r="BK44" i="20" s="1"/>
  <c r="AX44" i="20"/>
  <c r="AY44" i="20" s="1"/>
  <c r="AW44" i="20"/>
  <c r="AM44" i="20"/>
  <c r="AN44" i="20" s="1"/>
  <c r="AL44" i="20"/>
  <c r="AB44" i="20"/>
  <c r="AC44" i="20" s="1"/>
  <c r="AA44" i="20"/>
  <c r="Q44" i="20"/>
  <c r="R44" i="20" s="1"/>
  <c r="P44" i="20"/>
  <c r="F44" i="20"/>
  <c r="G44" i="20" s="1"/>
  <c r="E44" i="20"/>
  <c r="BI43" i="20"/>
  <c r="BJ43" i="20" s="1"/>
  <c r="BH43" i="20"/>
  <c r="AX43" i="20"/>
  <c r="AY43" i="20" s="1"/>
  <c r="AW43" i="20"/>
  <c r="AM43" i="20"/>
  <c r="AN43" i="20" s="1"/>
  <c r="AL43" i="20"/>
  <c r="AE43" i="20"/>
  <c r="AC43" i="20"/>
  <c r="AB43" i="20"/>
  <c r="AA43" i="20"/>
  <c r="AD43" i="20" s="1"/>
  <c r="AF43" i="20" s="1"/>
  <c r="AG43" i="20" s="1"/>
  <c r="Q43" i="20"/>
  <c r="R43" i="20" s="1"/>
  <c r="P43" i="20"/>
  <c r="F43" i="20"/>
  <c r="G43" i="20" s="1"/>
  <c r="E43" i="20"/>
  <c r="BI42" i="20"/>
  <c r="BJ42" i="20" s="1"/>
  <c r="BH42" i="20"/>
  <c r="AX42" i="20"/>
  <c r="AY42" i="20" s="1"/>
  <c r="AW42" i="20"/>
  <c r="AM42" i="20"/>
  <c r="AN42" i="20" s="1"/>
  <c r="AL42" i="20"/>
  <c r="AO42" i="20" s="1"/>
  <c r="AB42" i="20"/>
  <c r="AC42" i="20" s="1"/>
  <c r="AA42" i="20"/>
  <c r="Q42" i="20"/>
  <c r="R42" i="20" s="1"/>
  <c r="P42" i="20"/>
  <c r="F42" i="20"/>
  <c r="G42" i="20" s="1"/>
  <c r="E42" i="20"/>
  <c r="BI41" i="20"/>
  <c r="BJ41" i="20" s="1"/>
  <c r="BH41" i="20"/>
  <c r="BK41" i="20" s="1"/>
  <c r="AY41" i="20"/>
  <c r="AX41" i="20"/>
  <c r="AW41" i="20"/>
  <c r="AZ41" i="20" s="1"/>
  <c r="BB41" i="20" s="1"/>
  <c r="BC41" i="20" s="1"/>
  <c r="AM41" i="20"/>
  <c r="AN41" i="20" s="1"/>
  <c r="AL41" i="20"/>
  <c r="AB41" i="20"/>
  <c r="AC41" i="20" s="1"/>
  <c r="AA41" i="20"/>
  <c r="Q41" i="20"/>
  <c r="R41" i="20" s="1"/>
  <c r="P41" i="20"/>
  <c r="F41" i="20"/>
  <c r="G41" i="20" s="1"/>
  <c r="E41" i="20"/>
  <c r="BI40" i="20"/>
  <c r="BJ40" i="20" s="1"/>
  <c r="BH40" i="20"/>
  <c r="AX40" i="20"/>
  <c r="AY40" i="20" s="1"/>
  <c r="AW40" i="20"/>
  <c r="AM40" i="20"/>
  <c r="AN40" i="20" s="1"/>
  <c r="AL40" i="20"/>
  <c r="AO40" i="20" s="1"/>
  <c r="AB40" i="20"/>
  <c r="AC40" i="20" s="1"/>
  <c r="AA40" i="20"/>
  <c r="Q40" i="20"/>
  <c r="R40" i="20" s="1"/>
  <c r="P40" i="20"/>
  <c r="F40" i="20"/>
  <c r="G40" i="20" s="1"/>
  <c r="E40" i="20"/>
  <c r="BI39" i="20"/>
  <c r="BJ39" i="20" s="1"/>
  <c r="BH39" i="20"/>
  <c r="AX39" i="20"/>
  <c r="AY39" i="20" s="1"/>
  <c r="AW39" i="20"/>
  <c r="AM39" i="20"/>
  <c r="AN39" i="20" s="1"/>
  <c r="AL39" i="20"/>
  <c r="AB39" i="20"/>
  <c r="AC39" i="20" s="1"/>
  <c r="AA39" i="20"/>
  <c r="Q39" i="20"/>
  <c r="R39" i="20" s="1"/>
  <c r="P39" i="20"/>
  <c r="G39" i="20"/>
  <c r="F39" i="20"/>
  <c r="E39" i="20"/>
  <c r="BI38" i="20"/>
  <c r="BJ38" i="20" s="1"/>
  <c r="BH38" i="20"/>
  <c r="AX38" i="20"/>
  <c r="AY38" i="20" s="1"/>
  <c r="AW38" i="20"/>
  <c r="AM38" i="20"/>
  <c r="AN38" i="20" s="1"/>
  <c r="AL38" i="20"/>
  <c r="AC38" i="20"/>
  <c r="AB38" i="20"/>
  <c r="AA38" i="20"/>
  <c r="AD38" i="20" s="1"/>
  <c r="AF38" i="20" s="1"/>
  <c r="AG38" i="20" s="1"/>
  <c r="Q38" i="20"/>
  <c r="R38" i="20" s="1"/>
  <c r="P38" i="20"/>
  <c r="F38" i="20"/>
  <c r="G38" i="20" s="1"/>
  <c r="E38" i="20"/>
  <c r="BI37" i="20"/>
  <c r="BJ37" i="20" s="1"/>
  <c r="BH37" i="20"/>
  <c r="AX37" i="20"/>
  <c r="AY37" i="20" s="1"/>
  <c r="AW37" i="20"/>
  <c r="AM37" i="20"/>
  <c r="AN37" i="20" s="1"/>
  <c r="AL37" i="20"/>
  <c r="AB37" i="20"/>
  <c r="AC37" i="20" s="1"/>
  <c r="AA37" i="20"/>
  <c r="Q37" i="20"/>
  <c r="R37" i="20" s="1"/>
  <c r="P37" i="20"/>
  <c r="G37" i="20"/>
  <c r="F37" i="20"/>
  <c r="E37" i="20"/>
  <c r="H37" i="20" s="1"/>
  <c r="J37" i="20" s="1"/>
  <c r="K37" i="20" s="1"/>
  <c r="BI36" i="20"/>
  <c r="BJ36" i="20" s="1"/>
  <c r="BH36" i="20"/>
  <c r="AX36" i="20"/>
  <c r="AY36" i="20" s="1"/>
  <c r="AW36" i="20"/>
  <c r="AM36" i="20"/>
  <c r="AN36" i="20" s="1"/>
  <c r="AL36" i="20"/>
  <c r="AB36" i="20"/>
  <c r="AC36" i="20" s="1"/>
  <c r="AA36" i="20"/>
  <c r="AD36" i="20" s="1"/>
  <c r="AF36" i="20" s="1"/>
  <c r="AG36" i="20" s="1"/>
  <c r="Q36" i="20"/>
  <c r="R36" i="20" s="1"/>
  <c r="P36" i="20"/>
  <c r="F36" i="20"/>
  <c r="H36" i="20" s="1"/>
  <c r="E36" i="20"/>
  <c r="BI35" i="20"/>
  <c r="BJ35" i="20" s="1"/>
  <c r="BH35" i="20"/>
  <c r="AX35" i="20"/>
  <c r="AY35" i="20" s="1"/>
  <c r="AW35" i="20"/>
  <c r="AM35" i="20"/>
  <c r="AN35" i="20" s="1"/>
  <c r="AL35" i="20"/>
  <c r="AB35" i="20"/>
  <c r="AC35" i="20" s="1"/>
  <c r="AA35" i="20"/>
  <c r="Q35" i="20"/>
  <c r="R35" i="20" s="1"/>
  <c r="P35" i="20"/>
  <c r="F35" i="20"/>
  <c r="G35" i="20" s="1"/>
  <c r="E35" i="20"/>
  <c r="BI34" i="20"/>
  <c r="BJ34" i="20" s="1"/>
  <c r="BH34" i="20"/>
  <c r="AX34" i="20"/>
  <c r="AY34" i="20" s="1"/>
  <c r="AW34" i="20"/>
  <c r="AM34" i="20"/>
  <c r="AN34" i="20" s="1"/>
  <c r="AL34" i="20"/>
  <c r="AB34" i="20"/>
  <c r="AC34" i="20" s="1"/>
  <c r="AA34" i="20"/>
  <c r="AD34" i="20" s="1"/>
  <c r="AF34" i="20" s="1"/>
  <c r="AG34" i="20" s="1"/>
  <c r="Q34" i="20"/>
  <c r="R34" i="20" s="1"/>
  <c r="P34" i="20"/>
  <c r="F34" i="20"/>
  <c r="G34" i="20" s="1"/>
  <c r="E34" i="20"/>
  <c r="BI33" i="20"/>
  <c r="BJ33" i="20" s="1"/>
  <c r="BH33" i="20"/>
  <c r="AX33" i="20"/>
  <c r="AY33" i="20" s="1"/>
  <c r="AW33" i="20"/>
  <c r="AM33" i="20"/>
  <c r="AN33" i="20" s="1"/>
  <c r="AL33" i="20"/>
  <c r="AB33" i="20"/>
  <c r="AC33" i="20" s="1"/>
  <c r="AA33" i="20"/>
  <c r="R33" i="20"/>
  <c r="Q33" i="20"/>
  <c r="P33" i="20"/>
  <c r="S33" i="20" s="1"/>
  <c r="G33" i="20"/>
  <c r="F33" i="20"/>
  <c r="E33" i="20"/>
  <c r="H33" i="20" s="1"/>
  <c r="J33" i="20" s="1"/>
  <c r="K33" i="20" s="1"/>
  <c r="BI32" i="20"/>
  <c r="BJ32" i="20" s="1"/>
  <c r="BH32" i="20"/>
  <c r="AX32" i="20"/>
  <c r="AW32" i="20"/>
  <c r="AM32" i="20"/>
  <c r="AN32" i="20" s="1"/>
  <c r="AL32" i="20"/>
  <c r="AB32" i="20"/>
  <c r="AC32" i="20" s="1"/>
  <c r="AA32" i="20"/>
  <c r="Q32" i="20"/>
  <c r="R32" i="20" s="1"/>
  <c r="P32" i="20"/>
  <c r="S32" i="20" s="1"/>
  <c r="F32" i="20"/>
  <c r="E32" i="20"/>
  <c r="BI31" i="20"/>
  <c r="BJ31" i="20" s="1"/>
  <c r="BH31" i="20"/>
  <c r="AX31" i="20"/>
  <c r="AY31" i="20" s="1"/>
  <c r="AW31" i="20"/>
  <c r="AM31" i="20"/>
  <c r="AN31" i="20" s="1"/>
  <c r="AL31" i="20"/>
  <c r="AO31" i="20" s="1"/>
  <c r="AB31" i="20"/>
  <c r="AA31" i="20"/>
  <c r="Q31" i="20"/>
  <c r="R31" i="20" s="1"/>
  <c r="P31" i="20"/>
  <c r="F31" i="20"/>
  <c r="G31" i="20" s="1"/>
  <c r="E31" i="20"/>
  <c r="BI30" i="20"/>
  <c r="BJ30" i="20" s="1"/>
  <c r="BH30" i="20"/>
  <c r="BK30" i="20" s="1"/>
  <c r="AX30" i="20"/>
  <c r="AW30" i="20"/>
  <c r="AM30" i="20"/>
  <c r="AN30" i="20" s="1"/>
  <c r="AL30" i="20"/>
  <c r="AB30" i="20"/>
  <c r="AC30" i="20" s="1"/>
  <c r="AA30" i="20"/>
  <c r="Q30" i="20"/>
  <c r="R30" i="20" s="1"/>
  <c r="P30" i="20"/>
  <c r="F30" i="20"/>
  <c r="E30" i="20"/>
  <c r="BI29" i="20"/>
  <c r="BJ29" i="20" s="1"/>
  <c r="BH29" i="20"/>
  <c r="AX29" i="20"/>
  <c r="AY29" i="20" s="1"/>
  <c r="AW29" i="20"/>
  <c r="AM29" i="20"/>
  <c r="AN29" i="20" s="1"/>
  <c r="AL29" i="20"/>
  <c r="AB29" i="20"/>
  <c r="AA29" i="20"/>
  <c r="Q29" i="20"/>
  <c r="R29" i="20" s="1"/>
  <c r="P29" i="20"/>
  <c r="S29" i="20" s="1"/>
  <c r="F29" i="20"/>
  <c r="G29" i="20" s="1"/>
  <c r="E29" i="20"/>
  <c r="H29" i="20" s="1"/>
  <c r="BI28" i="20"/>
  <c r="BJ28" i="20" s="1"/>
  <c r="BH28" i="20"/>
  <c r="AX28" i="20"/>
  <c r="AW28" i="20"/>
  <c r="AM28" i="20"/>
  <c r="AN28" i="20" s="1"/>
  <c r="AL28" i="20"/>
  <c r="AB28" i="20"/>
  <c r="AC28" i="20" s="1"/>
  <c r="AA28" i="20"/>
  <c r="Q28" i="20"/>
  <c r="R28" i="20" s="1"/>
  <c r="P28" i="20"/>
  <c r="F28" i="20"/>
  <c r="E28" i="20"/>
  <c r="BI27" i="20"/>
  <c r="BJ27" i="20" s="1"/>
  <c r="BH27" i="20"/>
  <c r="BK27" i="20" s="1"/>
  <c r="AX27" i="20"/>
  <c r="AY27" i="20" s="1"/>
  <c r="AW27" i="20"/>
  <c r="AZ27" i="20" s="1"/>
  <c r="AM27" i="20"/>
  <c r="AN27" i="20" s="1"/>
  <c r="AL27" i="20"/>
  <c r="AB27" i="20"/>
  <c r="AA27" i="20"/>
  <c r="Q27" i="20"/>
  <c r="R27" i="20" s="1"/>
  <c r="P27" i="20"/>
  <c r="F27" i="20"/>
  <c r="G27" i="20" s="1"/>
  <c r="E27" i="20"/>
  <c r="BK26" i="20"/>
  <c r="BI26" i="20"/>
  <c r="BJ26" i="20" s="1"/>
  <c r="BH26" i="20"/>
  <c r="AX26" i="20"/>
  <c r="AW26" i="20"/>
  <c r="AM26" i="20"/>
  <c r="AN26" i="20" s="1"/>
  <c r="AL26" i="20"/>
  <c r="AB26" i="20"/>
  <c r="AC26" i="20" s="1"/>
  <c r="AA26" i="20"/>
  <c r="AD26" i="20" s="1"/>
  <c r="Q26" i="20"/>
  <c r="R26" i="20" s="1"/>
  <c r="P26" i="20"/>
  <c r="S26" i="20" s="1"/>
  <c r="F26" i="20"/>
  <c r="E26" i="20"/>
  <c r="BI25" i="20"/>
  <c r="BJ25" i="20" s="1"/>
  <c r="BH25" i="20"/>
  <c r="AX25" i="20"/>
  <c r="AY25" i="20" s="1"/>
  <c r="AW25" i="20"/>
  <c r="AM25" i="20"/>
  <c r="AN25" i="20" s="1"/>
  <c r="AL25" i="20"/>
  <c r="AO25" i="20" s="1"/>
  <c r="AB25" i="20"/>
  <c r="AA25" i="20"/>
  <c r="Q25" i="20"/>
  <c r="R25" i="20" s="1"/>
  <c r="P25" i="20"/>
  <c r="F25" i="20"/>
  <c r="G25" i="20" s="1"/>
  <c r="E25" i="20"/>
  <c r="H25" i="20" s="1"/>
  <c r="BI24" i="20"/>
  <c r="BJ24" i="20" s="1"/>
  <c r="BH24" i="20"/>
  <c r="AX24" i="20"/>
  <c r="AY24" i="20" s="1"/>
  <c r="AW24" i="20"/>
  <c r="AM24" i="20"/>
  <c r="AN24" i="20" s="1"/>
  <c r="AL24" i="20"/>
  <c r="AB24" i="20"/>
  <c r="AC24" i="20" s="1"/>
  <c r="AA24" i="20"/>
  <c r="AD24" i="20" s="1"/>
  <c r="Q24" i="20"/>
  <c r="R24" i="20" s="1"/>
  <c r="P24" i="20"/>
  <c r="S24" i="20" s="1"/>
  <c r="F24" i="20"/>
  <c r="G24" i="20" s="1"/>
  <c r="E24" i="20"/>
  <c r="BI23" i="20"/>
  <c r="BJ23" i="20" s="1"/>
  <c r="BH23" i="20"/>
  <c r="AX23" i="20"/>
  <c r="AY23" i="20" s="1"/>
  <c r="AW23" i="20"/>
  <c r="AM23" i="20"/>
  <c r="AN23" i="20" s="1"/>
  <c r="AL23" i="20"/>
  <c r="AO23" i="20" s="1"/>
  <c r="AB23" i="20"/>
  <c r="AC23" i="20" s="1"/>
  <c r="AA23" i="20"/>
  <c r="Q23" i="20"/>
  <c r="R23" i="20" s="1"/>
  <c r="P23" i="20"/>
  <c r="F23" i="20"/>
  <c r="G23" i="20" s="1"/>
  <c r="E23" i="20"/>
  <c r="BI22" i="20"/>
  <c r="BJ22" i="20" s="1"/>
  <c r="BH22" i="20"/>
  <c r="BK22" i="20" s="1"/>
  <c r="AX22" i="20"/>
  <c r="AY22" i="20" s="1"/>
  <c r="AW22" i="20"/>
  <c r="AM22" i="20"/>
  <c r="AN22" i="20" s="1"/>
  <c r="AL22" i="20"/>
  <c r="AO22" i="20" s="1"/>
  <c r="AB22" i="20"/>
  <c r="AC22" i="20" s="1"/>
  <c r="AA22" i="20"/>
  <c r="Q22" i="20"/>
  <c r="R22" i="20" s="1"/>
  <c r="P22" i="20"/>
  <c r="F22" i="20"/>
  <c r="G22" i="20" s="1"/>
  <c r="E22" i="20"/>
  <c r="BI21" i="20"/>
  <c r="BJ21" i="20" s="1"/>
  <c r="BH21" i="20"/>
  <c r="AX21" i="20"/>
  <c r="AY21" i="20" s="1"/>
  <c r="AW21" i="20"/>
  <c r="AZ21" i="20" s="1"/>
  <c r="AM21" i="20"/>
  <c r="AN21" i="20" s="1"/>
  <c r="AL21" i="20"/>
  <c r="AB21" i="20"/>
  <c r="AC21" i="20" s="1"/>
  <c r="AA21" i="20"/>
  <c r="Q21" i="20"/>
  <c r="P21" i="20"/>
  <c r="F21" i="20"/>
  <c r="G21" i="20" s="1"/>
  <c r="E21" i="20"/>
  <c r="BI20" i="20"/>
  <c r="BJ20" i="20" s="1"/>
  <c r="BH20" i="20"/>
  <c r="AX20" i="20"/>
  <c r="AY20" i="20" s="1"/>
  <c r="AW20" i="20"/>
  <c r="AM20" i="20"/>
  <c r="AL20" i="20"/>
  <c r="AB20" i="20"/>
  <c r="AC20" i="20" s="1"/>
  <c r="AA20" i="20"/>
  <c r="Q20" i="20"/>
  <c r="R20" i="20" s="1"/>
  <c r="P20" i="20"/>
  <c r="F20" i="20"/>
  <c r="G20" i="20" s="1"/>
  <c r="E20" i="20"/>
  <c r="BI19" i="20"/>
  <c r="BH19" i="20"/>
  <c r="AX19" i="20"/>
  <c r="AY19" i="20" s="1"/>
  <c r="AW19" i="20"/>
  <c r="AM19" i="20"/>
  <c r="AN19" i="20" s="1"/>
  <c r="AL19" i="20"/>
  <c r="AO19" i="20" s="1"/>
  <c r="AB19" i="20"/>
  <c r="AC19" i="20" s="1"/>
  <c r="AA19" i="20"/>
  <c r="AD19" i="20" s="1"/>
  <c r="AE19" i="20" s="1"/>
  <c r="Q19" i="20"/>
  <c r="P19" i="20"/>
  <c r="F19" i="20"/>
  <c r="G19" i="20" s="1"/>
  <c r="E19" i="20"/>
  <c r="BI18" i="20"/>
  <c r="BJ18" i="20" s="1"/>
  <c r="BH18" i="20"/>
  <c r="AX18" i="20"/>
  <c r="AY18" i="20" s="1"/>
  <c r="AW18" i="20"/>
  <c r="AM18" i="20"/>
  <c r="AL18" i="20"/>
  <c r="AB18" i="20"/>
  <c r="AC18" i="20" s="1"/>
  <c r="AA18" i="20"/>
  <c r="Q18" i="20"/>
  <c r="R18" i="20" s="1"/>
  <c r="P18" i="20"/>
  <c r="S18" i="20" s="1"/>
  <c r="F18" i="20"/>
  <c r="G18" i="20" s="1"/>
  <c r="E18" i="20"/>
  <c r="BI17" i="20"/>
  <c r="BH17" i="20"/>
  <c r="AZ17" i="20"/>
  <c r="AX17" i="20"/>
  <c r="AY17" i="20" s="1"/>
  <c r="AW17" i="20"/>
  <c r="AM17" i="20"/>
  <c r="AN17" i="20" s="1"/>
  <c r="AL17" i="20"/>
  <c r="AB17" i="20"/>
  <c r="AC17" i="20" s="1"/>
  <c r="AA17" i="20"/>
  <c r="Q17" i="20"/>
  <c r="P17" i="20"/>
  <c r="F17" i="20"/>
  <c r="G17" i="20" s="1"/>
  <c r="E17" i="20"/>
  <c r="BI16" i="20"/>
  <c r="BJ16" i="20" s="1"/>
  <c r="BH16" i="20"/>
  <c r="AX16" i="20"/>
  <c r="AY16" i="20" s="1"/>
  <c r="AW16" i="20"/>
  <c r="AM16" i="20"/>
  <c r="AL16" i="20"/>
  <c r="AB16" i="20"/>
  <c r="AC16" i="20" s="1"/>
  <c r="AA16" i="20"/>
  <c r="Q16" i="20"/>
  <c r="R16" i="20" s="1"/>
  <c r="P16" i="20"/>
  <c r="S16" i="20" s="1"/>
  <c r="F16" i="20"/>
  <c r="G16" i="20" s="1"/>
  <c r="E16" i="20"/>
  <c r="BI15" i="20"/>
  <c r="BH15" i="20"/>
  <c r="AX15" i="20"/>
  <c r="AY15" i="20" s="1"/>
  <c r="AW15" i="20"/>
  <c r="AM15" i="20"/>
  <c r="AN15" i="20" s="1"/>
  <c r="AL15" i="20"/>
  <c r="AB15" i="20"/>
  <c r="AC15" i="20" s="1"/>
  <c r="AA15" i="20"/>
  <c r="Q15" i="20"/>
  <c r="P15" i="20"/>
  <c r="F15" i="20"/>
  <c r="G15" i="20" s="1"/>
  <c r="E15" i="20"/>
  <c r="BI14" i="20"/>
  <c r="BJ14" i="20" s="1"/>
  <c r="BH14" i="20"/>
  <c r="AX14" i="20"/>
  <c r="AY14" i="20" s="1"/>
  <c r="AW14" i="20"/>
  <c r="AM14" i="20"/>
  <c r="AL14" i="20"/>
  <c r="AB14" i="20"/>
  <c r="AC14" i="20" s="1"/>
  <c r="AA14" i="20"/>
  <c r="Q14" i="20"/>
  <c r="R14" i="20" s="1"/>
  <c r="P14" i="20"/>
  <c r="F14" i="20"/>
  <c r="G14" i="20" s="1"/>
  <c r="E14" i="20"/>
  <c r="BI13" i="20"/>
  <c r="BH13" i="20"/>
  <c r="AX13" i="20"/>
  <c r="AY13" i="20" s="1"/>
  <c r="AW13" i="20"/>
  <c r="AM13" i="20"/>
  <c r="AN13" i="20" s="1"/>
  <c r="AL13" i="20"/>
  <c r="AB13" i="20"/>
  <c r="AC13" i="20" s="1"/>
  <c r="AA13" i="20"/>
  <c r="Q13" i="20"/>
  <c r="P13" i="20"/>
  <c r="F13" i="20"/>
  <c r="G13" i="20" s="1"/>
  <c r="E13" i="20"/>
  <c r="BI12" i="20"/>
  <c r="BJ12" i="20" s="1"/>
  <c r="BH12" i="20"/>
  <c r="AX12" i="20"/>
  <c r="AY12" i="20" s="1"/>
  <c r="AW12" i="20"/>
  <c r="AM12" i="20"/>
  <c r="AL12" i="20"/>
  <c r="AB12" i="20"/>
  <c r="AC12" i="20" s="1"/>
  <c r="AA12" i="20"/>
  <c r="Q12" i="20"/>
  <c r="R12" i="20" s="1"/>
  <c r="P12" i="20"/>
  <c r="S12" i="20" s="1"/>
  <c r="F12" i="20"/>
  <c r="G12" i="20" s="1"/>
  <c r="E12" i="20"/>
  <c r="BI11" i="20"/>
  <c r="BH11" i="20"/>
  <c r="BH9" i="20" s="1"/>
  <c r="AX11" i="20"/>
  <c r="AY11" i="20" s="1"/>
  <c r="AW11" i="20"/>
  <c r="AM11" i="20"/>
  <c r="AN11" i="20" s="1"/>
  <c r="AL11" i="20"/>
  <c r="AL9" i="20" s="1"/>
  <c r="AB11" i="20"/>
  <c r="AC11" i="20" s="1"/>
  <c r="AA11" i="20"/>
  <c r="Q11" i="20"/>
  <c r="P11" i="20"/>
  <c r="P9" i="20" s="1"/>
  <c r="F11" i="20"/>
  <c r="G11" i="20" s="1"/>
  <c r="E11" i="20"/>
  <c r="E9" i="20" s="1"/>
  <c r="BI10" i="20"/>
  <c r="BJ10" i="20" s="1"/>
  <c r="AX10" i="20"/>
  <c r="AY10" i="20" s="1"/>
  <c r="AW10" i="20"/>
  <c r="AM10" i="20"/>
  <c r="AB10" i="20"/>
  <c r="AC10" i="20" s="1"/>
  <c r="Q10" i="20"/>
  <c r="R10" i="20" s="1"/>
  <c r="F10" i="20"/>
  <c r="G10" i="20" s="1"/>
  <c r="E10" i="20"/>
  <c r="BI9" i="20"/>
  <c r="AX9" i="20"/>
  <c r="AY9" i="20" s="1"/>
  <c r="AM9" i="20"/>
  <c r="AN9" i="20" s="1"/>
  <c r="AB9" i="20"/>
  <c r="AC9" i="20" s="1"/>
  <c r="Q9" i="20"/>
  <c r="R9" i="20" s="1"/>
  <c r="F9" i="20"/>
  <c r="G9" i="20" s="1"/>
  <c r="BI8" i="20"/>
  <c r="BJ8" i="20" s="1"/>
  <c r="BH8" i="20"/>
  <c r="AX8" i="20"/>
  <c r="AY8" i="20" s="1"/>
  <c r="AM8" i="20"/>
  <c r="AN8" i="20" s="1"/>
  <c r="AB8" i="20"/>
  <c r="AC8" i="20" s="1"/>
  <c r="Q8" i="20"/>
  <c r="R8" i="20" s="1"/>
  <c r="F8" i="20"/>
  <c r="G8" i="20" s="1"/>
  <c r="BI7" i="20"/>
  <c r="BJ7" i="20" s="1"/>
  <c r="BH7" i="20"/>
  <c r="AX7" i="20"/>
  <c r="AY7" i="20" s="1"/>
  <c r="AM7" i="20"/>
  <c r="AN7" i="20" s="1"/>
  <c r="AB7" i="20"/>
  <c r="AC7" i="20" s="1"/>
  <c r="Q7" i="20"/>
  <c r="R7" i="20" s="1"/>
  <c r="F7" i="20"/>
  <c r="G7" i="20" s="1"/>
  <c r="BI6" i="20"/>
  <c r="BJ6" i="20" s="1"/>
  <c r="BH6" i="20"/>
  <c r="BK6" i="20" s="1"/>
  <c r="AX6" i="20"/>
  <c r="AY6" i="20" s="1"/>
  <c r="AM6" i="20"/>
  <c r="AN6" i="20" s="1"/>
  <c r="AB6" i="20"/>
  <c r="AC6" i="20" s="1"/>
  <c r="Q6" i="20"/>
  <c r="R6" i="20" s="1"/>
  <c r="P6" i="20"/>
  <c r="S6" i="20" s="1"/>
  <c r="F6" i="20"/>
  <c r="G6" i="20" s="1"/>
  <c r="BI5" i="20"/>
  <c r="BJ5" i="20" s="1"/>
  <c r="AX5" i="20"/>
  <c r="AY5" i="20" s="1"/>
  <c r="AM5" i="20"/>
  <c r="AN5" i="20" s="1"/>
  <c r="AB5" i="20"/>
  <c r="AC5" i="20" s="1"/>
  <c r="Q5" i="20"/>
  <c r="R5" i="20" s="1"/>
  <c r="P5" i="20"/>
  <c r="F5" i="20"/>
  <c r="G5" i="20" s="1"/>
  <c r="BI4" i="20"/>
  <c r="BJ4" i="20" s="1"/>
  <c r="BH4" i="20"/>
  <c r="BK4" i="20" s="1"/>
  <c r="AX4" i="20"/>
  <c r="AY4" i="20" s="1"/>
  <c r="AM4" i="20"/>
  <c r="AN4" i="20" s="1"/>
  <c r="AB4" i="20"/>
  <c r="AC4" i="20" s="1"/>
  <c r="Q4" i="20"/>
  <c r="R4" i="20" s="1"/>
  <c r="P4" i="20"/>
  <c r="S4" i="20" s="1"/>
  <c r="F4" i="20"/>
  <c r="G4" i="20" s="1"/>
  <c r="BI3" i="20"/>
  <c r="BJ3" i="20" s="1"/>
  <c r="BH3" i="20"/>
  <c r="BK3" i="20" s="1"/>
  <c r="AX3" i="20"/>
  <c r="AY3" i="20" s="1"/>
  <c r="AM3" i="20"/>
  <c r="AN3" i="20" s="1"/>
  <c r="AB3" i="20"/>
  <c r="AC3" i="20" s="1"/>
  <c r="Q3" i="20"/>
  <c r="R3" i="20" s="1"/>
  <c r="F3" i="20"/>
  <c r="G3" i="20" s="1"/>
  <c r="BI2" i="20"/>
  <c r="BJ2" i="20" s="1"/>
  <c r="BH2" i="20"/>
  <c r="BK2" i="20" s="1"/>
  <c r="AX2" i="20"/>
  <c r="AY2" i="20" s="1"/>
  <c r="AM2" i="20"/>
  <c r="AN2" i="20" s="1"/>
  <c r="AB2" i="20"/>
  <c r="AC2" i="20" s="1"/>
  <c r="Q2" i="20"/>
  <c r="R2" i="20" s="1"/>
  <c r="P2" i="20"/>
  <c r="S2" i="20" s="1"/>
  <c r="U2" i="20" s="1"/>
  <c r="V2" i="20" s="1"/>
  <c r="F2" i="20"/>
  <c r="G2" i="20" s="1"/>
  <c r="E46" i="13"/>
  <c r="G46" i="13"/>
  <c r="O46" i="13"/>
  <c r="Q46" i="13"/>
  <c r="Y46" i="13"/>
  <c r="AA46" i="13"/>
  <c r="AI46" i="13"/>
  <c r="AK46" i="13"/>
  <c r="AS46" i="13"/>
  <c r="AU46" i="13"/>
  <c r="BC46" i="13"/>
  <c r="BE46" i="13"/>
  <c r="BM46" i="13"/>
  <c r="BO46" i="13"/>
  <c r="BW46" i="13"/>
  <c r="BY46" i="13"/>
  <c r="CG46" i="13"/>
  <c r="CI46" i="13"/>
  <c r="CQ46" i="13"/>
  <c r="CS46" i="13"/>
  <c r="E58" i="13"/>
  <c r="G58" i="13"/>
  <c r="O58" i="13"/>
  <c r="Q58" i="13"/>
  <c r="Y58" i="13"/>
  <c r="AA58" i="13"/>
  <c r="AI58" i="13"/>
  <c r="AK58" i="13"/>
  <c r="AS58" i="13"/>
  <c r="AU58" i="13"/>
  <c r="BC58" i="13"/>
  <c r="BE58" i="13"/>
  <c r="BM58" i="13"/>
  <c r="BO58" i="13"/>
  <c r="BW58" i="13"/>
  <c r="BY58" i="13"/>
  <c r="CG58" i="13"/>
  <c r="CI58" i="13"/>
  <c r="CQ58" i="13"/>
  <c r="CS58" i="13"/>
  <c r="E49" i="13"/>
  <c r="G49" i="13"/>
  <c r="O49" i="13"/>
  <c r="Q49" i="13"/>
  <c r="Y49" i="13"/>
  <c r="AI49" i="13"/>
  <c r="AK49" i="13"/>
  <c r="AS49" i="13"/>
  <c r="AU49" i="13"/>
  <c r="BC49" i="13"/>
  <c r="BE49" i="13"/>
  <c r="BM49" i="13"/>
  <c r="BO49" i="13"/>
  <c r="BW49" i="13"/>
  <c r="BY49" i="13"/>
  <c r="CG49" i="13"/>
  <c r="CI49" i="13"/>
  <c r="CQ49" i="13"/>
  <c r="CS49" i="13"/>
  <c r="E45" i="13"/>
  <c r="G45" i="13"/>
  <c r="O45" i="13"/>
  <c r="Q45" i="13"/>
  <c r="Y45" i="13"/>
  <c r="AA45" i="13"/>
  <c r="AI45" i="13"/>
  <c r="AK45" i="13"/>
  <c r="AS45" i="13"/>
  <c r="AU45" i="13"/>
  <c r="BC45" i="13"/>
  <c r="BE45" i="13"/>
  <c r="BM45" i="13"/>
  <c r="BO45" i="13"/>
  <c r="BW45" i="13"/>
  <c r="BY45" i="13"/>
  <c r="CG45" i="13"/>
  <c r="CI45" i="13"/>
  <c r="CQ45" i="13"/>
  <c r="CS45" i="13"/>
  <c r="E47" i="13"/>
  <c r="G47" i="13"/>
  <c r="O47" i="13"/>
  <c r="Q47" i="13"/>
  <c r="Y47" i="13"/>
  <c r="AA47" i="13"/>
  <c r="AI47" i="13"/>
  <c r="AK47" i="13"/>
  <c r="AS47" i="13"/>
  <c r="AU47" i="13"/>
  <c r="BC47" i="13"/>
  <c r="BE47" i="13"/>
  <c r="BM47" i="13"/>
  <c r="BO47" i="13"/>
  <c r="BW47" i="13"/>
  <c r="BY47" i="13"/>
  <c r="CG47" i="13"/>
  <c r="CI47" i="13"/>
  <c r="CQ47" i="13"/>
  <c r="CS47" i="13"/>
  <c r="E48" i="13"/>
  <c r="G48" i="13"/>
  <c r="O48" i="13"/>
  <c r="Q48" i="13"/>
  <c r="Y48" i="13"/>
  <c r="AA48" i="13"/>
  <c r="AI48" i="13"/>
  <c r="AK48" i="13"/>
  <c r="AS48" i="13"/>
  <c r="AU48" i="13"/>
  <c r="BC48" i="13"/>
  <c r="BE48" i="13"/>
  <c r="BM48" i="13"/>
  <c r="BO48" i="13"/>
  <c r="BW48" i="13"/>
  <c r="BY48" i="13"/>
  <c r="CG48" i="13"/>
  <c r="CI48" i="13"/>
  <c r="CQ48" i="13"/>
  <c r="CS48" i="13"/>
  <c r="E56" i="13"/>
  <c r="G56" i="13"/>
  <c r="O56" i="13"/>
  <c r="Q56" i="13"/>
  <c r="Y56" i="13"/>
  <c r="AA56" i="13"/>
  <c r="AI56" i="13"/>
  <c r="AK56" i="13"/>
  <c r="AS56" i="13"/>
  <c r="AU56" i="13"/>
  <c r="BC56" i="13"/>
  <c r="BE56" i="13"/>
  <c r="BM56" i="13"/>
  <c r="BO56" i="13"/>
  <c r="BW56" i="13"/>
  <c r="BY56" i="13"/>
  <c r="CG56" i="13"/>
  <c r="CI56" i="13"/>
  <c r="CQ56" i="13"/>
  <c r="CS56" i="13"/>
  <c r="E67" i="13"/>
  <c r="G67" i="13"/>
  <c r="O67" i="13"/>
  <c r="Q67" i="13"/>
  <c r="Y67" i="13"/>
  <c r="AA67" i="13"/>
  <c r="AI67" i="13"/>
  <c r="AK67" i="13"/>
  <c r="AS67" i="13"/>
  <c r="AU67" i="13"/>
  <c r="BC67" i="13"/>
  <c r="BE67" i="13"/>
  <c r="BM67" i="13"/>
  <c r="BO67" i="13"/>
  <c r="BW67" i="13"/>
  <c r="BY67" i="13"/>
  <c r="CG67" i="13"/>
  <c r="CI67" i="13"/>
  <c r="CQ67" i="13"/>
  <c r="CS67" i="13"/>
  <c r="E58" i="14"/>
  <c r="G58" i="14"/>
  <c r="O58" i="14"/>
  <c r="Q58" i="14"/>
  <c r="Y58" i="14"/>
  <c r="AA58" i="14"/>
  <c r="AI58" i="14"/>
  <c r="AK58" i="14"/>
  <c r="AS58" i="14"/>
  <c r="AU58" i="14"/>
  <c r="BC58" i="14"/>
  <c r="BE58" i="14"/>
  <c r="BM58" i="14"/>
  <c r="BO58" i="14"/>
  <c r="BW58" i="14"/>
  <c r="BY58" i="14"/>
  <c r="E62" i="14"/>
  <c r="G62" i="14"/>
  <c r="O62" i="14"/>
  <c r="Q62" i="14"/>
  <c r="Y62" i="14"/>
  <c r="AA62" i="14"/>
  <c r="AI62" i="14"/>
  <c r="AK62" i="14"/>
  <c r="AS62" i="14"/>
  <c r="AU62" i="14"/>
  <c r="BC62" i="14"/>
  <c r="BE62" i="14"/>
  <c r="BM62" i="14"/>
  <c r="BO62" i="14"/>
  <c r="BW62" i="14"/>
  <c r="BY62" i="14"/>
  <c r="E61" i="14"/>
  <c r="G61" i="14"/>
  <c r="O61" i="14"/>
  <c r="Q61" i="14"/>
  <c r="Y61" i="14"/>
  <c r="AA61" i="14"/>
  <c r="AI61" i="14"/>
  <c r="AK61" i="14"/>
  <c r="AS61" i="14"/>
  <c r="AU61" i="14"/>
  <c r="BC61" i="14"/>
  <c r="BE61" i="14"/>
  <c r="BM61" i="14"/>
  <c r="BO61" i="14"/>
  <c r="BW61" i="14"/>
  <c r="BY61" i="14"/>
  <c r="E55" i="12"/>
  <c r="G55" i="12"/>
  <c r="O55" i="12"/>
  <c r="Q55" i="12"/>
  <c r="Y55" i="12"/>
  <c r="AA55" i="12"/>
  <c r="AI55" i="12"/>
  <c r="AK55" i="12"/>
  <c r="AS55" i="12"/>
  <c r="AU55" i="12"/>
  <c r="BC55" i="12"/>
  <c r="BE55" i="12"/>
  <c r="BM55" i="12"/>
  <c r="BO55" i="12"/>
  <c r="E57" i="12"/>
  <c r="G57" i="12"/>
  <c r="O57" i="12"/>
  <c r="Q57" i="12"/>
  <c r="Y57" i="12"/>
  <c r="AA57" i="12"/>
  <c r="AI57" i="12"/>
  <c r="AK57" i="12"/>
  <c r="AS57" i="12"/>
  <c r="AU57" i="12"/>
  <c r="BC57" i="12"/>
  <c r="BE57" i="12"/>
  <c r="BM57" i="12"/>
  <c r="BO57" i="12"/>
  <c r="E72" i="12"/>
  <c r="O72" i="12"/>
  <c r="Q72" i="12"/>
  <c r="Y72" i="12"/>
  <c r="AA72" i="12"/>
  <c r="AI72" i="12"/>
  <c r="AK72" i="12"/>
  <c r="AS72" i="12"/>
  <c r="BC72" i="12"/>
  <c r="BE72" i="12"/>
  <c r="BM72" i="12"/>
  <c r="E77" i="12"/>
  <c r="G77" i="12"/>
  <c r="O77" i="12"/>
  <c r="Q77" i="12"/>
  <c r="Y77" i="12"/>
  <c r="AA77" i="12"/>
  <c r="AI77" i="12"/>
  <c r="AK77" i="12"/>
  <c r="AS77" i="12"/>
  <c r="AU77" i="12"/>
  <c r="BC77" i="12"/>
  <c r="BE77" i="12"/>
  <c r="BM77" i="12"/>
  <c r="BO77" i="12"/>
  <c r="E78" i="12"/>
  <c r="G78" i="12"/>
  <c r="O78" i="12"/>
  <c r="Q78" i="12"/>
  <c r="Y78" i="12"/>
  <c r="AA78" i="12"/>
  <c r="AI78" i="12"/>
  <c r="AK78" i="12"/>
  <c r="AS78" i="12"/>
  <c r="AU78" i="12"/>
  <c r="BC78" i="12"/>
  <c r="BE78" i="12"/>
  <c r="BM78" i="12"/>
  <c r="BO78" i="12"/>
  <c r="E16" i="10"/>
  <c r="F16" i="10"/>
  <c r="G16" i="10" s="1"/>
  <c r="P16" i="10"/>
  <c r="Q16" i="10"/>
  <c r="R16" i="10" s="1"/>
  <c r="AA16" i="10"/>
  <c r="AB16" i="10"/>
  <c r="AC16" i="10" s="1"/>
  <c r="AL16" i="10"/>
  <c r="AM16" i="10"/>
  <c r="AN16" i="10" s="1"/>
  <c r="AW16" i="10"/>
  <c r="AX16" i="10"/>
  <c r="AY16" i="10" s="1"/>
  <c r="BH16" i="10"/>
  <c r="BI16" i="10"/>
  <c r="BJ16" i="10" s="1"/>
  <c r="BS16" i="10"/>
  <c r="BT16" i="10"/>
  <c r="BU16" i="10" s="1"/>
  <c r="CD16" i="10"/>
  <c r="CE16" i="10"/>
  <c r="CF16" i="10" s="1"/>
  <c r="E62" i="10"/>
  <c r="G62" i="10"/>
  <c r="P62" i="10"/>
  <c r="R62" i="10"/>
  <c r="AA62" i="10"/>
  <c r="AC62" i="10"/>
  <c r="AL62" i="10"/>
  <c r="AN62" i="10"/>
  <c r="AW62" i="10"/>
  <c r="AY62" i="10"/>
  <c r="BH62" i="10"/>
  <c r="BJ62" i="10"/>
  <c r="BS62" i="10"/>
  <c r="BU62" i="10"/>
  <c r="CD62" i="10"/>
  <c r="CF62" i="10"/>
  <c r="E70" i="10"/>
  <c r="G70" i="10"/>
  <c r="P70" i="10"/>
  <c r="R70" i="10"/>
  <c r="AA70" i="10"/>
  <c r="AC70" i="10"/>
  <c r="AL70" i="10"/>
  <c r="AN70" i="10"/>
  <c r="AW70" i="10"/>
  <c r="AY70" i="10"/>
  <c r="BH70" i="10"/>
  <c r="BJ70" i="10"/>
  <c r="BS70" i="10"/>
  <c r="BU70" i="10"/>
  <c r="CD70" i="10"/>
  <c r="CF70" i="10"/>
  <c r="E69" i="10"/>
  <c r="G69" i="10"/>
  <c r="P69" i="10"/>
  <c r="R69" i="10"/>
  <c r="AA69" i="10"/>
  <c r="AC69" i="10"/>
  <c r="AL69" i="10"/>
  <c r="AN69" i="10"/>
  <c r="AW69" i="10"/>
  <c r="AY69" i="10"/>
  <c r="BH69" i="10"/>
  <c r="BS69" i="10"/>
  <c r="BU69" i="10"/>
  <c r="CD69" i="10"/>
  <c r="E71" i="10"/>
  <c r="G71" i="10"/>
  <c r="P71" i="10"/>
  <c r="R71" i="10"/>
  <c r="AA71" i="10"/>
  <c r="AC71" i="10"/>
  <c r="AL71" i="10"/>
  <c r="AN71" i="10"/>
  <c r="AW71" i="10"/>
  <c r="AY71" i="10"/>
  <c r="BH71" i="10"/>
  <c r="BJ71" i="10"/>
  <c r="BS71" i="10"/>
  <c r="BU71" i="10"/>
  <c r="CD71" i="10"/>
  <c r="CF71" i="10"/>
  <c r="E68" i="10"/>
  <c r="G68" i="10"/>
  <c r="P68" i="10"/>
  <c r="R68" i="10"/>
  <c r="AA68" i="10"/>
  <c r="AC68" i="10"/>
  <c r="AL68" i="10"/>
  <c r="AN68" i="10"/>
  <c r="AW68" i="10"/>
  <c r="AY68" i="10"/>
  <c r="BH68" i="10"/>
  <c r="BJ68" i="10"/>
  <c r="BS68" i="10"/>
  <c r="BU68" i="10"/>
  <c r="CD68" i="10"/>
  <c r="CF68" i="10"/>
  <c r="E67" i="10"/>
  <c r="G67" i="10"/>
  <c r="P67" i="10"/>
  <c r="R67" i="10"/>
  <c r="AA67" i="10"/>
  <c r="AC67" i="10"/>
  <c r="AL67" i="10"/>
  <c r="AN67" i="10"/>
  <c r="AW67" i="10"/>
  <c r="AY67" i="10"/>
  <c r="BH67" i="10"/>
  <c r="BJ67" i="10"/>
  <c r="BS67" i="10"/>
  <c r="BU67" i="10"/>
  <c r="CD67" i="10"/>
  <c r="CF67" i="10"/>
  <c r="E77" i="10"/>
  <c r="G77" i="10"/>
  <c r="AL77" i="10"/>
  <c r="AN77" i="10"/>
  <c r="BS77" i="10"/>
  <c r="BU77" i="10"/>
  <c r="E76" i="10"/>
  <c r="G76" i="10"/>
  <c r="AL76" i="10"/>
  <c r="AN76" i="10"/>
  <c r="BS76" i="10"/>
  <c r="BU76" i="10"/>
  <c r="AL5" i="20" l="1"/>
  <c r="AO5" i="20" s="1"/>
  <c r="AL6" i="20"/>
  <c r="AO6" i="20" s="1"/>
  <c r="AL7" i="20"/>
  <c r="AO7" i="20" s="1"/>
  <c r="BH10" i="20"/>
  <c r="AD22" i="20"/>
  <c r="S28" i="20"/>
  <c r="T28" i="20" s="1"/>
  <c r="BK28" i="20"/>
  <c r="BK39" i="20"/>
  <c r="BM39" i="20" s="1"/>
  <c r="BN39" i="20" s="1"/>
  <c r="AO43" i="20"/>
  <c r="S47" i="20"/>
  <c r="BK47" i="20"/>
  <c r="H49" i="20"/>
  <c r="BK50" i="20"/>
  <c r="AO51" i="20"/>
  <c r="H58" i="20"/>
  <c r="AO29" i="20"/>
  <c r="AP29" i="20" s="1"/>
  <c r="AD12" i="20"/>
  <c r="H13" i="20"/>
  <c r="I13" i="20" s="1"/>
  <c r="AZ13" i="20"/>
  <c r="S25" i="20"/>
  <c r="AO26" i="20"/>
  <c r="AD30" i="20"/>
  <c r="AZ31" i="20"/>
  <c r="AZ34" i="20"/>
  <c r="BB34" i="20" s="1"/>
  <c r="BC34" i="20" s="1"/>
  <c r="AZ37" i="20"/>
  <c r="BB37" i="20" s="1"/>
  <c r="BC37" i="20" s="1"/>
  <c r="AD41" i="20"/>
  <c r="AF41" i="20" s="1"/>
  <c r="AG41" i="20" s="1"/>
  <c r="AZ43" i="20"/>
  <c r="AD44" i="20"/>
  <c r="AF44" i="20" s="1"/>
  <c r="AG44" i="20" s="1"/>
  <c r="I46" i="20"/>
  <c r="AZ48" i="20"/>
  <c r="BK49" i="20"/>
  <c r="H55" i="20"/>
  <c r="J55" i="20" s="1"/>
  <c r="K55" i="20" s="1"/>
  <c r="AO61" i="20"/>
  <c r="S62" i="20"/>
  <c r="T62" i="20" s="1"/>
  <c r="BK62" i="20"/>
  <c r="AO63" i="20"/>
  <c r="S64" i="20"/>
  <c r="BK64" i="20"/>
  <c r="BL64" i="20" s="1"/>
  <c r="AO65" i="20"/>
  <c r="H11" i="20"/>
  <c r="J11" i="20" s="1"/>
  <c r="K11" i="20" s="1"/>
  <c r="S48" i="20"/>
  <c r="AO50" i="20"/>
  <c r="AQ50" i="20" s="1"/>
  <c r="AR50" i="20" s="1"/>
  <c r="AZ57" i="20"/>
  <c r="I128" i="20"/>
  <c r="S9" i="20"/>
  <c r="AD14" i="20"/>
  <c r="AE14" i="20" s="1"/>
  <c r="H22" i="20"/>
  <c r="AD23" i="20"/>
  <c r="AE23" i="20" s="1"/>
  <c r="AZ24" i="20"/>
  <c r="AO30" i="20"/>
  <c r="BK31" i="20"/>
  <c r="H39" i="20"/>
  <c r="J39" i="20" s="1"/>
  <c r="K39" i="20" s="1"/>
  <c r="AZ45" i="20"/>
  <c r="BB45" i="20" s="1"/>
  <c r="BC45" i="20" s="1"/>
  <c r="AO54" i="20"/>
  <c r="BK55" i="20"/>
  <c r="S57" i="20"/>
  <c r="U57" i="20" s="1"/>
  <c r="V57" i="20" s="1"/>
  <c r="AD60" i="20"/>
  <c r="AZ61" i="20"/>
  <c r="BB61" i="20" s="1"/>
  <c r="BC61" i="20" s="1"/>
  <c r="AD62" i="20"/>
  <c r="H63" i="20"/>
  <c r="J63" i="20" s="1"/>
  <c r="K63" i="20" s="1"/>
  <c r="AZ63" i="20"/>
  <c r="AD64" i="20"/>
  <c r="AF64" i="20" s="1"/>
  <c r="AG64" i="20" s="1"/>
  <c r="H65" i="20"/>
  <c r="AZ65" i="20"/>
  <c r="BB65" i="20" s="1"/>
  <c r="BC65" i="20" s="1"/>
  <c r="AL2" i="20"/>
  <c r="AO2" i="20" s="1"/>
  <c r="AL3" i="20"/>
  <c r="AO3" i="20" s="1"/>
  <c r="AZ10" i="20"/>
  <c r="BA10" i="20" s="1"/>
  <c r="AD18" i="20"/>
  <c r="S22" i="20"/>
  <c r="BK34" i="20"/>
  <c r="BM34" i="20" s="1"/>
  <c r="BN34" i="20" s="1"/>
  <c r="AZ39" i="20"/>
  <c r="BB39" i="20" s="1"/>
  <c r="BC39" i="20" s="1"/>
  <c r="AO44" i="20"/>
  <c r="AQ44" i="20" s="1"/>
  <c r="AR44" i="20" s="1"/>
  <c r="S45" i="20"/>
  <c r="AD46" i="20"/>
  <c r="AF46" i="20" s="1"/>
  <c r="AG46" i="20" s="1"/>
  <c r="H47" i="20"/>
  <c r="J47" i="20" s="1"/>
  <c r="K47" i="20" s="1"/>
  <c r="BK48" i="20"/>
  <c r="AZ50" i="20"/>
  <c r="AD51" i="20"/>
  <c r="AE51" i="20" s="1"/>
  <c r="AZ52" i="20"/>
  <c r="AD53" i="20"/>
  <c r="S61" i="20"/>
  <c r="BK61" i="20"/>
  <c r="BM61" i="20" s="1"/>
  <c r="BN61" i="20" s="1"/>
  <c r="AO62" i="20"/>
  <c r="S63" i="20"/>
  <c r="BK63" i="20"/>
  <c r="AO64" i="20"/>
  <c r="AQ64" i="20" s="1"/>
  <c r="AR64" i="20" s="1"/>
  <c r="S65" i="20"/>
  <c r="BK65" i="20"/>
  <c r="BM65" i="20" s="1"/>
  <c r="BN65" i="20" s="1"/>
  <c r="AD66" i="20"/>
  <c r="AF51" i="20"/>
  <c r="AG51" i="20" s="1"/>
  <c r="P3" i="20"/>
  <c r="S3" i="20" s="1"/>
  <c r="U3" i="20" s="1"/>
  <c r="V3" i="20" s="1"/>
  <c r="AL4" i="20"/>
  <c r="AO4" i="20" s="1"/>
  <c r="BH5" i="20"/>
  <c r="BK5" i="20" s="1"/>
  <c r="BM5" i="20" s="1"/>
  <c r="BN5" i="20" s="1"/>
  <c r="P7" i="20"/>
  <c r="S7" i="20" s="1"/>
  <c r="H12" i="20"/>
  <c r="J12" i="20" s="1"/>
  <c r="K12" i="20" s="1"/>
  <c r="H15" i="20"/>
  <c r="AD15" i="20"/>
  <c r="AE15" i="20" s="1"/>
  <c r="BK16" i="20"/>
  <c r="S20" i="20"/>
  <c r="U20" i="20" s="1"/>
  <c r="V20" i="20" s="1"/>
  <c r="BK20" i="20"/>
  <c r="AZ23" i="20"/>
  <c r="BA23" i="20" s="1"/>
  <c r="AZ25" i="20"/>
  <c r="S27" i="20"/>
  <c r="T27" i="20" s="1"/>
  <c r="AD28" i="20"/>
  <c r="BK29" i="20"/>
  <c r="BL29" i="20" s="1"/>
  <c r="H31" i="20"/>
  <c r="AO32" i="20"/>
  <c r="AP32" i="20" s="1"/>
  <c r="AO33" i="20"/>
  <c r="AQ33" i="20" s="1"/>
  <c r="AR33" i="20" s="1"/>
  <c r="H35" i="20"/>
  <c r="J35" i="20" s="1"/>
  <c r="K35" i="20" s="1"/>
  <c r="AD35" i="20"/>
  <c r="AZ35" i="20"/>
  <c r="BB35" i="20" s="1"/>
  <c r="BC35" i="20" s="1"/>
  <c r="S37" i="20"/>
  <c r="U37" i="20" s="1"/>
  <c r="V37" i="20" s="1"/>
  <c r="AO38" i="20"/>
  <c r="AQ38" i="20" s="1"/>
  <c r="AR38" i="20" s="1"/>
  <c r="AZ42" i="20"/>
  <c r="AC59" i="20"/>
  <c r="AD59" i="20"/>
  <c r="AE61" i="20"/>
  <c r="AF61" i="20"/>
  <c r="AG61" i="20" s="1"/>
  <c r="BA61" i="20"/>
  <c r="I62" i="20"/>
  <c r="J62" i="20"/>
  <c r="K62" i="20" s="1"/>
  <c r="AE62" i="20"/>
  <c r="AF62" i="20"/>
  <c r="AG62" i="20" s="1"/>
  <c r="BA62" i="20"/>
  <c r="BB62" i="20"/>
  <c r="BC62" i="20" s="1"/>
  <c r="I63" i="20"/>
  <c r="AE63" i="20"/>
  <c r="AF63" i="20"/>
  <c r="AG63" i="20" s="1"/>
  <c r="BA63" i="20"/>
  <c r="BB63" i="20"/>
  <c r="BC63" i="20" s="1"/>
  <c r="I64" i="20"/>
  <c r="J64" i="20"/>
  <c r="K64" i="20" s="1"/>
  <c r="AE64" i="20"/>
  <c r="BA64" i="20"/>
  <c r="BB64" i="20"/>
  <c r="BC64" i="20" s="1"/>
  <c r="I65" i="20"/>
  <c r="J65" i="20"/>
  <c r="K65" i="20" s="1"/>
  <c r="AE65" i="20"/>
  <c r="AF65" i="20"/>
  <c r="AG65" i="20" s="1"/>
  <c r="BA65" i="20"/>
  <c r="I92" i="20"/>
  <c r="J92" i="20"/>
  <c r="K92" i="20" s="1"/>
  <c r="S5" i="20"/>
  <c r="T5" i="20" s="1"/>
  <c r="BK7" i="20"/>
  <c r="BM7" i="20" s="1"/>
  <c r="BN7" i="20" s="1"/>
  <c r="AO9" i="20"/>
  <c r="BK12" i="20"/>
  <c r="BL12" i="20" s="1"/>
  <c r="BK14" i="20"/>
  <c r="AZ15" i="20"/>
  <c r="BB15" i="20" s="1"/>
  <c r="BC15" i="20" s="1"/>
  <c r="AD16" i="20"/>
  <c r="AD17" i="20"/>
  <c r="AE17" i="20" s="1"/>
  <c r="AO17" i="20"/>
  <c r="AZ19" i="20"/>
  <c r="BB19" i="20" s="1"/>
  <c r="BC19" i="20" s="1"/>
  <c r="AZ20" i="20"/>
  <c r="BB20" i="20" s="1"/>
  <c r="BC20" i="20" s="1"/>
  <c r="AD21" i="20"/>
  <c r="AE21" i="20" s="1"/>
  <c r="AO21" i="20"/>
  <c r="H23" i="20"/>
  <c r="I23" i="20" s="1"/>
  <c r="BK23" i="20"/>
  <c r="BK24" i="20"/>
  <c r="BL24" i="20" s="1"/>
  <c r="BK25" i="20"/>
  <c r="H27" i="20"/>
  <c r="I27" i="20" s="1"/>
  <c r="AO27" i="20"/>
  <c r="AO28" i="20"/>
  <c r="AQ28" i="20" s="1"/>
  <c r="AR28" i="20" s="1"/>
  <c r="AZ29" i="20"/>
  <c r="S30" i="20"/>
  <c r="U30" i="20" s="1"/>
  <c r="V30" i="20" s="1"/>
  <c r="S31" i="20"/>
  <c r="AD32" i="20"/>
  <c r="AE32" i="20" s="1"/>
  <c r="AD33" i="20"/>
  <c r="S35" i="20"/>
  <c r="T35" i="20" s="1"/>
  <c r="AO35" i="20"/>
  <c r="AQ35" i="20" s="1"/>
  <c r="AR35" i="20" s="1"/>
  <c r="G36" i="20"/>
  <c r="AO36" i="20"/>
  <c r="AQ36" i="20" s="1"/>
  <c r="AR36" i="20" s="1"/>
  <c r="BK37" i="20"/>
  <c r="BM37" i="20" s="1"/>
  <c r="BN37" i="20" s="1"/>
  <c r="S39" i="20"/>
  <c r="U39" i="20" s="1"/>
  <c r="V39" i="20" s="1"/>
  <c r="J54" i="20"/>
  <c r="K54" i="20" s="1"/>
  <c r="I54" i="20"/>
  <c r="T61" i="20"/>
  <c r="U61" i="20"/>
  <c r="V61" i="20" s="1"/>
  <c r="AP61" i="20"/>
  <c r="AQ61" i="20"/>
  <c r="AR61" i="20" s="1"/>
  <c r="BL61" i="20"/>
  <c r="AP62" i="20"/>
  <c r="AQ62" i="20"/>
  <c r="AR62" i="20" s="1"/>
  <c r="BL62" i="20"/>
  <c r="BM62" i="20"/>
  <c r="BN62" i="20" s="1"/>
  <c r="T63" i="20"/>
  <c r="U63" i="20"/>
  <c r="V63" i="20" s="1"/>
  <c r="AP63" i="20"/>
  <c r="AQ63" i="20"/>
  <c r="AR63" i="20" s="1"/>
  <c r="BL63" i="20"/>
  <c r="BM63" i="20"/>
  <c r="BN63" i="20" s="1"/>
  <c r="T64" i="20"/>
  <c r="U64" i="20"/>
  <c r="V64" i="20" s="1"/>
  <c r="AP64" i="20"/>
  <c r="T65" i="20"/>
  <c r="U65" i="20"/>
  <c r="V65" i="20" s="1"/>
  <c r="AP65" i="20"/>
  <c r="AQ65" i="20"/>
  <c r="AR65" i="20" s="1"/>
  <c r="J132" i="20"/>
  <c r="K132" i="20" s="1"/>
  <c r="I132" i="20"/>
  <c r="AY56" i="20"/>
  <c r="AZ56" i="20"/>
  <c r="AD40" i="20"/>
  <c r="AF40" i="20" s="1"/>
  <c r="AG40" i="20" s="1"/>
  <c r="S41" i="20"/>
  <c r="H42" i="20"/>
  <c r="J42" i="20" s="1"/>
  <c r="K42" i="20" s="1"/>
  <c r="BK42" i="20"/>
  <c r="BK43" i="20"/>
  <c r="BL43" i="20" s="1"/>
  <c r="AO45" i="20"/>
  <c r="H48" i="20"/>
  <c r="AZ51" i="20"/>
  <c r="AO52" i="20"/>
  <c r="AQ52" i="20" s="1"/>
  <c r="AR52" i="20" s="1"/>
  <c r="S53" i="20"/>
  <c r="AD54" i="20"/>
  <c r="AF54" i="20" s="1"/>
  <c r="AG54" i="20" s="1"/>
  <c r="S55" i="20"/>
  <c r="AO55" i="20"/>
  <c r="AQ55" i="20" s="1"/>
  <c r="AR55" i="20" s="1"/>
  <c r="H56" i="20"/>
  <c r="AD56" i="20"/>
  <c r="H59" i="20"/>
  <c r="BK59" i="20"/>
  <c r="BM59" i="20" s="1"/>
  <c r="BN59" i="20" s="1"/>
  <c r="S66" i="20"/>
  <c r="AZ66" i="20"/>
  <c r="BA66" i="20" s="1"/>
  <c r="J84" i="20"/>
  <c r="K84" i="20" s="1"/>
  <c r="AE128" i="20"/>
  <c r="J141" i="20"/>
  <c r="K141" i="20" s="1"/>
  <c r="AO58" i="20"/>
  <c r="AQ58" i="20" s="1"/>
  <c r="AR58" i="20" s="1"/>
  <c r="AO67" i="20"/>
  <c r="AN58" i="20"/>
  <c r="G28" i="20"/>
  <c r="H28" i="20"/>
  <c r="I28" i="20" s="1"/>
  <c r="AY30" i="20"/>
  <c r="AZ30" i="20"/>
  <c r="BA30" i="20" s="1"/>
  <c r="BK57" i="20"/>
  <c r="BJ57" i="20"/>
  <c r="AW8" i="20"/>
  <c r="AZ8" i="20" s="1"/>
  <c r="AW9" i="20"/>
  <c r="AZ9" i="20" s="1"/>
  <c r="BB9" i="20" s="1"/>
  <c r="BC9" i="20" s="1"/>
  <c r="AO13" i="20"/>
  <c r="AP13" i="20" s="1"/>
  <c r="AO15" i="20"/>
  <c r="AP15" i="20" s="1"/>
  <c r="AD20" i="20"/>
  <c r="AF20" i="20" s="1"/>
  <c r="AG20" i="20" s="1"/>
  <c r="BA20" i="20"/>
  <c r="BK21" i="20"/>
  <c r="S23" i="20"/>
  <c r="T23" i="20" s="1"/>
  <c r="AO24" i="20"/>
  <c r="AQ24" i="20" s="1"/>
  <c r="AR24" i="20" s="1"/>
  <c r="AC27" i="20"/>
  <c r="AD27" i="20"/>
  <c r="AE27" i="20" s="1"/>
  <c r="G30" i="20"/>
  <c r="H30" i="20"/>
  <c r="J30" i="20" s="1"/>
  <c r="K30" i="20" s="1"/>
  <c r="AY32" i="20"/>
  <c r="AZ32" i="20"/>
  <c r="J56" i="20"/>
  <c r="K56" i="20" s="1"/>
  <c r="I56" i="20"/>
  <c r="AC25" i="20"/>
  <c r="AD25" i="20"/>
  <c r="AF25" i="20" s="1"/>
  <c r="AG25" i="20" s="1"/>
  <c r="BB50" i="20"/>
  <c r="BC50" i="20" s="1"/>
  <c r="BA50" i="20"/>
  <c r="AO60" i="20"/>
  <c r="AP60" i="20" s="1"/>
  <c r="AN60" i="20"/>
  <c r="BK8" i="20"/>
  <c r="BK10" i="20"/>
  <c r="BM10" i="20" s="1"/>
  <c r="BN10" i="20" s="1"/>
  <c r="P10" i="20"/>
  <c r="S10" i="20" s="1"/>
  <c r="T10" i="20" s="1"/>
  <c r="P8" i="20"/>
  <c r="S8" i="20" s="1"/>
  <c r="U8" i="20" s="1"/>
  <c r="V8" i="20" s="1"/>
  <c r="AO11" i="20"/>
  <c r="AL10" i="20"/>
  <c r="AL8" i="20"/>
  <c r="AO8" i="20" s="1"/>
  <c r="AP8" i="20" s="1"/>
  <c r="AZ11" i="20"/>
  <c r="BB11" i="20" s="1"/>
  <c r="BC11" i="20" s="1"/>
  <c r="AF15" i="20"/>
  <c r="AG15" i="20" s="1"/>
  <c r="H17" i="20"/>
  <c r="I17" i="20" s="1"/>
  <c r="H21" i="20"/>
  <c r="I21" i="20" s="1"/>
  <c r="AZ22" i="20"/>
  <c r="H24" i="20"/>
  <c r="I24" i="20" s="1"/>
  <c r="G26" i="20"/>
  <c r="H26" i="20"/>
  <c r="I26" i="20" s="1"/>
  <c r="AY28" i="20"/>
  <c r="AZ28" i="20"/>
  <c r="BA28" i="20" s="1"/>
  <c r="AC31" i="20"/>
  <c r="AD31" i="20"/>
  <c r="AF31" i="20" s="1"/>
  <c r="AG31" i="20" s="1"/>
  <c r="AF45" i="20"/>
  <c r="AG45" i="20" s="1"/>
  <c r="AE45" i="20"/>
  <c r="BB52" i="20"/>
  <c r="BC52" i="20" s="1"/>
  <c r="BA52" i="20"/>
  <c r="AF17" i="20"/>
  <c r="AG17" i="20" s="1"/>
  <c r="AF131" i="20"/>
  <c r="AG131" i="20" s="1"/>
  <c r="AE131" i="20"/>
  <c r="H10" i="20"/>
  <c r="AZ12" i="20"/>
  <c r="H14" i="20"/>
  <c r="I14" i="20" s="1"/>
  <c r="S14" i="20"/>
  <c r="H16" i="20"/>
  <c r="I16" i="20" s="1"/>
  <c r="BK18" i="20"/>
  <c r="BM18" i="20" s="1"/>
  <c r="BN18" i="20" s="1"/>
  <c r="H19" i="20"/>
  <c r="J19" i="20" s="1"/>
  <c r="K19" i="20" s="1"/>
  <c r="AY26" i="20"/>
  <c r="AZ26" i="20"/>
  <c r="BB26" i="20" s="1"/>
  <c r="BC26" i="20" s="1"/>
  <c r="AC29" i="20"/>
  <c r="AD29" i="20"/>
  <c r="G32" i="20"/>
  <c r="H32" i="20"/>
  <c r="J32" i="20" s="1"/>
  <c r="K32" i="20" s="1"/>
  <c r="AZ33" i="20"/>
  <c r="BB33" i="20" s="1"/>
  <c r="BC33" i="20" s="1"/>
  <c r="H34" i="20"/>
  <c r="J34" i="20" s="1"/>
  <c r="K34" i="20" s="1"/>
  <c r="U35" i="20"/>
  <c r="V35" i="20" s="1"/>
  <c r="AF47" i="20"/>
  <c r="AG47" i="20" s="1"/>
  <c r="AE47" i="20"/>
  <c r="S59" i="20"/>
  <c r="T59" i="20" s="1"/>
  <c r="R59" i="20"/>
  <c r="H18" i="20"/>
  <c r="BK33" i="20"/>
  <c r="S34" i="20"/>
  <c r="U34" i="20" s="1"/>
  <c r="V34" i="20" s="1"/>
  <c r="BK35" i="20"/>
  <c r="AZ36" i="20"/>
  <c r="BB36" i="20" s="1"/>
  <c r="BC36" i="20" s="1"/>
  <c r="AD37" i="20"/>
  <c r="AF37" i="20" s="1"/>
  <c r="AG37" i="20" s="1"/>
  <c r="H38" i="20"/>
  <c r="J38" i="20" s="1"/>
  <c r="K38" i="20" s="1"/>
  <c r="AZ38" i="20"/>
  <c r="BB38" i="20" s="1"/>
  <c r="BC38" i="20" s="1"/>
  <c r="AD39" i="20"/>
  <c r="AF39" i="20" s="1"/>
  <c r="AG39" i="20" s="1"/>
  <c r="H40" i="20"/>
  <c r="J40" i="20" s="1"/>
  <c r="K40" i="20" s="1"/>
  <c r="AZ40" i="20"/>
  <c r="BK40" i="20"/>
  <c r="H43" i="20"/>
  <c r="J43" i="20" s="1"/>
  <c r="K43" i="20" s="1"/>
  <c r="AO46" i="20"/>
  <c r="AQ46" i="20" s="1"/>
  <c r="AR46" i="20" s="1"/>
  <c r="AD48" i="20"/>
  <c r="AF48" i="20" s="1"/>
  <c r="AG48" i="20" s="1"/>
  <c r="BK51" i="20"/>
  <c r="BM51" i="20" s="1"/>
  <c r="BN51" i="20" s="1"/>
  <c r="AZ53" i="20"/>
  <c r="BB53" i="20" s="1"/>
  <c r="BC53" i="20" s="1"/>
  <c r="AO56" i="20"/>
  <c r="AP56" i="20" s="1"/>
  <c r="H57" i="20"/>
  <c r="AD58" i="20"/>
  <c r="AZ59" i="20"/>
  <c r="H61" i="20"/>
  <c r="J61" i="20" s="1"/>
  <c r="K61" i="20" s="1"/>
  <c r="AO66" i="20"/>
  <c r="AQ66" i="20" s="1"/>
  <c r="AR66" i="20" s="1"/>
  <c r="BK66" i="20"/>
  <c r="BM66" i="20" s="1"/>
  <c r="BN66" i="20" s="1"/>
  <c r="BK67" i="20"/>
  <c r="BM67" i="20" s="1"/>
  <c r="BN67" i="20" s="1"/>
  <c r="AE56" i="20"/>
  <c r="AF56" i="20"/>
  <c r="AG56" i="20" s="1"/>
  <c r="BA57" i="20"/>
  <c r="BB57" i="20"/>
  <c r="BC57" i="20" s="1"/>
  <c r="I59" i="20"/>
  <c r="J59" i="20"/>
  <c r="K59" i="20" s="1"/>
  <c r="AE60" i="20"/>
  <c r="AF60" i="20"/>
  <c r="AG60" i="20" s="1"/>
  <c r="I68" i="20"/>
  <c r="J68" i="20"/>
  <c r="K68" i="20" s="1"/>
  <c r="AE73" i="20"/>
  <c r="AF73" i="20"/>
  <c r="AG73" i="20" s="1"/>
  <c r="AE97" i="20"/>
  <c r="AF97" i="20"/>
  <c r="AG97" i="20" s="1"/>
  <c r="AD13" i="20"/>
  <c r="AE13" i="20" s="1"/>
  <c r="AZ14" i="20"/>
  <c r="AZ16" i="20"/>
  <c r="BA16" i="20" s="1"/>
  <c r="AZ18" i="20"/>
  <c r="BA18" i="20" s="1"/>
  <c r="H20" i="20"/>
  <c r="BK32" i="20"/>
  <c r="BM32" i="20" s="1"/>
  <c r="BN32" i="20" s="1"/>
  <c r="AO34" i="20"/>
  <c r="AP34" i="20" s="1"/>
  <c r="S36" i="20"/>
  <c r="U36" i="20" s="1"/>
  <c r="V36" i="20" s="1"/>
  <c r="BK36" i="20"/>
  <c r="BM36" i="20" s="1"/>
  <c r="BN36" i="20" s="1"/>
  <c r="AO37" i="20"/>
  <c r="AQ37" i="20" s="1"/>
  <c r="AR37" i="20" s="1"/>
  <c r="S38" i="20"/>
  <c r="U38" i="20" s="1"/>
  <c r="V38" i="20" s="1"/>
  <c r="BK38" i="20"/>
  <c r="BM38" i="20" s="1"/>
  <c r="BN38" i="20" s="1"/>
  <c r="AO39" i="20"/>
  <c r="AQ39" i="20" s="1"/>
  <c r="AR39" i="20" s="1"/>
  <c r="S40" i="20"/>
  <c r="U40" i="20" s="1"/>
  <c r="V40" i="20" s="1"/>
  <c r="H41" i="20"/>
  <c r="I41" i="20" s="1"/>
  <c r="S42" i="20"/>
  <c r="AZ44" i="20"/>
  <c r="AO47" i="20"/>
  <c r="AP47" i="20" s="1"/>
  <c r="H50" i="20"/>
  <c r="BK52" i="20"/>
  <c r="AD55" i="20"/>
  <c r="AD57" i="20"/>
  <c r="AE57" i="20" s="1"/>
  <c r="AZ58" i="20"/>
  <c r="BA58" i="20" s="1"/>
  <c r="H60" i="20"/>
  <c r="J60" i="20" s="1"/>
  <c r="K60" i="20" s="1"/>
  <c r="AO41" i="20"/>
  <c r="AQ41" i="20" s="1"/>
  <c r="AR41" i="20" s="1"/>
  <c r="AD42" i="20"/>
  <c r="AE42" i="20" s="1"/>
  <c r="S43" i="20"/>
  <c r="T43" i="20" s="1"/>
  <c r="H44" i="20"/>
  <c r="S44" i="20"/>
  <c r="H45" i="20"/>
  <c r="J45" i="20" s="1"/>
  <c r="K45" i="20" s="1"/>
  <c r="BK45" i="20"/>
  <c r="BL45" i="20" s="1"/>
  <c r="AZ46" i="20"/>
  <c r="BK46" i="20"/>
  <c r="BM46" i="20" s="1"/>
  <c r="BN46" i="20" s="1"/>
  <c r="AZ47" i="20"/>
  <c r="BA47" i="20" s="1"/>
  <c r="AO48" i="20"/>
  <c r="AP48" i="20" s="1"/>
  <c r="AD49" i="20"/>
  <c r="AO49" i="20"/>
  <c r="AD50" i="20"/>
  <c r="AF50" i="20" s="1"/>
  <c r="AG50" i="20" s="1"/>
  <c r="S51" i="20"/>
  <c r="T51" i="20" s="1"/>
  <c r="H52" i="20"/>
  <c r="S52" i="20"/>
  <c r="U52" i="20" s="1"/>
  <c r="V52" i="20" s="1"/>
  <c r="H53" i="20"/>
  <c r="I53" i="20" s="1"/>
  <c r="BK53" i="20"/>
  <c r="BL53" i="20" s="1"/>
  <c r="AZ54" i="20"/>
  <c r="BK54" i="20"/>
  <c r="AZ55" i="20"/>
  <c r="BB55" i="20" s="1"/>
  <c r="BC55" i="20" s="1"/>
  <c r="H67" i="20"/>
  <c r="J67" i="20" s="1"/>
  <c r="K67" i="20" s="1"/>
  <c r="AD67" i="20"/>
  <c r="AE67" i="20" s="1"/>
  <c r="AF146" i="20"/>
  <c r="AG146" i="20" s="1"/>
  <c r="BM94" i="20"/>
  <c r="BN94" i="20" s="1"/>
  <c r="BL137" i="20"/>
  <c r="BL128" i="20"/>
  <c r="BM143" i="20"/>
  <c r="BN143" i="20" s="1"/>
  <c r="BL127" i="20"/>
  <c r="BL129" i="20"/>
  <c r="BM78" i="20"/>
  <c r="BN78" i="20" s="1"/>
  <c r="BM102" i="20"/>
  <c r="BN102" i="20" s="1"/>
  <c r="BL130" i="20"/>
  <c r="BL131" i="20"/>
  <c r="BM151" i="20"/>
  <c r="BN151" i="20" s="1"/>
  <c r="AE129" i="20"/>
  <c r="AF154" i="20"/>
  <c r="AG154" i="20" s="1"/>
  <c r="AF105" i="20"/>
  <c r="AG105" i="20" s="1"/>
  <c r="AE127" i="20"/>
  <c r="AE130" i="20"/>
  <c r="J108" i="20"/>
  <c r="K108" i="20" s="1"/>
  <c r="I127" i="20"/>
  <c r="I131" i="20"/>
  <c r="J100" i="20"/>
  <c r="K100" i="20" s="1"/>
  <c r="I130" i="20"/>
  <c r="I129" i="20"/>
  <c r="J149" i="20"/>
  <c r="K149" i="20" s="1"/>
  <c r="R58" i="14"/>
  <c r="T58" i="14" s="1"/>
  <c r="U58" i="14" s="1"/>
  <c r="H16" i="10"/>
  <c r="I16" i="10" s="1"/>
  <c r="AZ16" i="10"/>
  <c r="BB16" i="10" s="1"/>
  <c r="BC16" i="10" s="1"/>
  <c r="G64" i="15"/>
  <c r="H64" i="15" s="1"/>
  <c r="G65" i="15"/>
  <c r="H65" i="15" s="1"/>
  <c r="AA73" i="15"/>
  <c r="AC73" i="15" s="1"/>
  <c r="AD73" i="15" s="1"/>
  <c r="BE71" i="15"/>
  <c r="BF71" i="15" s="1"/>
  <c r="BE70" i="15"/>
  <c r="BG70" i="15" s="1"/>
  <c r="BH70" i="15" s="1"/>
  <c r="BE69" i="15"/>
  <c r="BG69" i="15" s="1"/>
  <c r="BH69" i="15" s="1"/>
  <c r="BE75" i="15"/>
  <c r="BG75" i="15" s="1"/>
  <c r="BH75" i="15" s="1"/>
  <c r="AQ2" i="20"/>
  <c r="AR2" i="20" s="1"/>
  <c r="AP2" i="20"/>
  <c r="U5" i="20"/>
  <c r="V5" i="20" s="1"/>
  <c r="U10" i="20"/>
  <c r="V10" i="20" s="1"/>
  <c r="AF14" i="20"/>
  <c r="AG14" i="20" s="1"/>
  <c r="BK15" i="20"/>
  <c r="BJ15" i="20"/>
  <c r="AP17" i="20"/>
  <c r="AQ17" i="20"/>
  <c r="AR17" i="20" s="1"/>
  <c r="S21" i="20"/>
  <c r="R21" i="20"/>
  <c r="U23" i="20"/>
  <c r="V23" i="20" s="1"/>
  <c r="T25" i="20"/>
  <c r="U25" i="20"/>
  <c r="V25" i="20" s="1"/>
  <c r="AP26" i="20"/>
  <c r="AQ26" i="20"/>
  <c r="AR26" i="20" s="1"/>
  <c r="T29" i="20"/>
  <c r="U29" i="20"/>
  <c r="V29" i="20" s="1"/>
  <c r="T31" i="20"/>
  <c r="U31" i="20"/>
  <c r="V31" i="20" s="1"/>
  <c r="BB43" i="20"/>
  <c r="BC43" i="20" s="1"/>
  <c r="BA43" i="20"/>
  <c r="J49" i="20"/>
  <c r="K49" i="20" s="1"/>
  <c r="I49" i="20"/>
  <c r="BB51" i="20"/>
  <c r="BC51" i="20" s="1"/>
  <c r="BA51" i="20"/>
  <c r="U4" i="20"/>
  <c r="V4" i="20" s="1"/>
  <c r="T4" i="20"/>
  <c r="AQ5" i="20"/>
  <c r="AR5" i="20" s="1"/>
  <c r="AP5" i="20"/>
  <c r="BM6" i="20"/>
  <c r="BN6" i="20" s="1"/>
  <c r="BL6" i="20"/>
  <c r="T2" i="20"/>
  <c r="U7" i="20"/>
  <c r="V7" i="20" s="1"/>
  <c r="T7" i="20"/>
  <c r="BK9" i="20"/>
  <c r="BJ9" i="20"/>
  <c r="J13" i="20"/>
  <c r="K13" i="20" s="1"/>
  <c r="J14" i="20"/>
  <c r="K14" i="20" s="1"/>
  <c r="BA15" i="20"/>
  <c r="T16" i="20"/>
  <c r="U16" i="20"/>
  <c r="V16" i="20" s="1"/>
  <c r="S17" i="20"/>
  <c r="R17" i="20"/>
  <c r="AF18" i="20"/>
  <c r="AG18" i="20" s="1"/>
  <c r="AE18" i="20"/>
  <c r="BL18" i="20"/>
  <c r="AF19" i="20"/>
  <c r="AG19" i="20" s="1"/>
  <c r="BK19" i="20"/>
  <c r="BJ19" i="20"/>
  <c r="AP21" i="20"/>
  <c r="AQ21" i="20"/>
  <c r="AR21" i="20" s="1"/>
  <c r="T22" i="20"/>
  <c r="U22" i="20"/>
  <c r="V22" i="20" s="1"/>
  <c r="AP23" i="20"/>
  <c r="AQ23" i="20"/>
  <c r="AR23" i="20" s="1"/>
  <c r="T24" i="20"/>
  <c r="U24" i="20"/>
  <c r="V24" i="20" s="1"/>
  <c r="BM24" i="20"/>
  <c r="BN24" i="20" s="1"/>
  <c r="AP25" i="20"/>
  <c r="AQ25" i="20"/>
  <c r="AR25" i="20" s="1"/>
  <c r="T26" i="20"/>
  <c r="U26" i="20"/>
  <c r="V26" i="20" s="1"/>
  <c r="BL26" i="20"/>
  <c r="BM26" i="20"/>
  <c r="BN26" i="20" s="1"/>
  <c r="AP27" i="20"/>
  <c r="AQ27" i="20"/>
  <c r="AR27" i="20" s="1"/>
  <c r="T30" i="20"/>
  <c r="BL30" i="20"/>
  <c r="BM30" i="20"/>
  <c r="BN30" i="20" s="1"/>
  <c r="AP31" i="20"/>
  <c r="AQ31" i="20"/>
  <c r="AR31" i="20" s="1"/>
  <c r="AQ3" i="20"/>
  <c r="AR3" i="20" s="1"/>
  <c r="AP3" i="20"/>
  <c r="BM4" i="20"/>
  <c r="BN4" i="20" s="1"/>
  <c r="BL4" i="20"/>
  <c r="U6" i="20"/>
  <c r="V6" i="20" s="1"/>
  <c r="T6" i="20"/>
  <c r="AQ7" i="20"/>
  <c r="AR7" i="20" s="1"/>
  <c r="AP7" i="20"/>
  <c r="BM8" i="20"/>
  <c r="BN8" i="20" s="1"/>
  <c r="BL8" i="20"/>
  <c r="BB10" i="20"/>
  <c r="BC10" i="20" s="1"/>
  <c r="H9" i="20"/>
  <c r="S11" i="20"/>
  <c r="R11" i="20"/>
  <c r="AF12" i="20"/>
  <c r="AG12" i="20" s="1"/>
  <c r="AE12" i="20"/>
  <c r="BK13" i="20"/>
  <c r="BJ13" i="20"/>
  <c r="J15" i="20"/>
  <c r="K15" i="20" s="1"/>
  <c r="I15" i="20"/>
  <c r="AO16" i="20"/>
  <c r="AN16" i="20"/>
  <c r="BB17" i="20"/>
  <c r="BC17" i="20" s="1"/>
  <c r="BA17" i="20"/>
  <c r="T18" i="20"/>
  <c r="U18" i="20"/>
  <c r="V18" i="20" s="1"/>
  <c r="BB18" i="20"/>
  <c r="BC18" i="20" s="1"/>
  <c r="S19" i="20"/>
  <c r="R19" i="20"/>
  <c r="BL20" i="20"/>
  <c r="BM20" i="20"/>
  <c r="BN20" i="20" s="1"/>
  <c r="I22" i="20"/>
  <c r="J22" i="20"/>
  <c r="K22" i="20" s="1"/>
  <c r="BA22" i="20"/>
  <c r="BB22" i="20"/>
  <c r="BC22" i="20" s="1"/>
  <c r="J24" i="20"/>
  <c r="K24" i="20" s="1"/>
  <c r="BA24" i="20"/>
  <c r="BB24" i="20"/>
  <c r="BC24" i="20" s="1"/>
  <c r="J26" i="20"/>
  <c r="K26" i="20" s="1"/>
  <c r="BB28" i="20"/>
  <c r="BC28" i="20" s="1"/>
  <c r="AE29" i="20"/>
  <c r="AF29" i="20"/>
  <c r="AG29" i="20" s="1"/>
  <c r="BB32" i="20"/>
  <c r="BC32" i="20" s="1"/>
  <c r="BA32" i="20"/>
  <c r="T33" i="20"/>
  <c r="U33" i="20"/>
  <c r="V33" i="20" s="1"/>
  <c r="U9" i="20"/>
  <c r="V9" i="20" s="1"/>
  <c r="T9" i="20"/>
  <c r="AO10" i="20"/>
  <c r="AN10" i="20"/>
  <c r="AP22" i="20"/>
  <c r="AQ22" i="20"/>
  <c r="AR22" i="20" s="1"/>
  <c r="BL25" i="20"/>
  <c r="BM25" i="20"/>
  <c r="BN25" i="20" s="1"/>
  <c r="BL27" i="20"/>
  <c r="BM27" i="20"/>
  <c r="BN27" i="20" s="1"/>
  <c r="AP30" i="20"/>
  <c r="AQ30" i="20"/>
  <c r="AR30" i="20" s="1"/>
  <c r="BL31" i="20"/>
  <c r="BM31" i="20"/>
  <c r="BN31" i="20" s="1"/>
  <c r="T8" i="20"/>
  <c r="AP9" i="20"/>
  <c r="AQ9" i="20"/>
  <c r="AR9" i="20" s="1"/>
  <c r="AP11" i="20"/>
  <c r="AQ11" i="20"/>
  <c r="AR11" i="20" s="1"/>
  <c r="AO12" i="20"/>
  <c r="AN12" i="20"/>
  <c r="BB13" i="20"/>
  <c r="BC13" i="20" s="1"/>
  <c r="BA13" i="20"/>
  <c r="T14" i="20"/>
  <c r="U14" i="20"/>
  <c r="V14" i="20" s="1"/>
  <c r="S15" i="20"/>
  <c r="R15" i="20"/>
  <c r="AF16" i="20"/>
  <c r="AG16" i="20" s="1"/>
  <c r="AE16" i="20"/>
  <c r="BL16" i="20"/>
  <c r="BM16" i="20"/>
  <c r="BN16" i="20" s="1"/>
  <c r="BK17" i="20"/>
  <c r="BJ17" i="20"/>
  <c r="I19" i="20"/>
  <c r="AP19" i="20"/>
  <c r="AQ19" i="20"/>
  <c r="AR19" i="20" s="1"/>
  <c r="AO20" i="20"/>
  <c r="AN20" i="20"/>
  <c r="BA21" i="20"/>
  <c r="BB21" i="20"/>
  <c r="BC21" i="20" s="1"/>
  <c r="AE22" i="20"/>
  <c r="AF22" i="20"/>
  <c r="AG22" i="20" s="1"/>
  <c r="J23" i="20"/>
  <c r="K23" i="20" s="1"/>
  <c r="AE24" i="20"/>
  <c r="AF24" i="20"/>
  <c r="AG24" i="20" s="1"/>
  <c r="I25" i="20"/>
  <c r="J25" i="20"/>
  <c r="K25" i="20" s="1"/>
  <c r="BA25" i="20"/>
  <c r="BB25" i="20"/>
  <c r="BC25" i="20" s="1"/>
  <c r="AE26" i="20"/>
  <c r="AF26" i="20"/>
  <c r="AG26" i="20" s="1"/>
  <c r="J27" i="20"/>
  <c r="K27" i="20" s="1"/>
  <c r="BA27" i="20"/>
  <c r="BB27" i="20"/>
  <c r="BC27" i="20" s="1"/>
  <c r="AE28" i="20"/>
  <c r="AF28" i="20"/>
  <c r="AG28" i="20" s="1"/>
  <c r="I29" i="20"/>
  <c r="J29" i="20"/>
  <c r="K29" i="20" s="1"/>
  <c r="BA29" i="20"/>
  <c r="BB29" i="20"/>
  <c r="BC29" i="20" s="1"/>
  <c r="AE30" i="20"/>
  <c r="AF30" i="20"/>
  <c r="AG30" i="20" s="1"/>
  <c r="I31" i="20"/>
  <c r="J31" i="20"/>
  <c r="K31" i="20" s="1"/>
  <c r="BA31" i="20"/>
  <c r="BB31" i="20"/>
  <c r="BC31" i="20" s="1"/>
  <c r="AF32" i="20"/>
  <c r="AG32" i="20" s="1"/>
  <c r="AF35" i="20"/>
  <c r="AG35" i="20" s="1"/>
  <c r="AE35" i="20"/>
  <c r="BL35" i="20"/>
  <c r="BM35" i="20"/>
  <c r="BN35" i="20" s="1"/>
  <c r="BM3" i="20"/>
  <c r="BN3" i="20" s="1"/>
  <c r="BL3" i="20"/>
  <c r="AD11" i="20"/>
  <c r="AA10" i="20"/>
  <c r="AD10" i="20" s="1"/>
  <c r="AA9" i="20"/>
  <c r="AD9" i="20" s="1"/>
  <c r="AA8" i="20"/>
  <c r="AD8" i="20" s="1"/>
  <c r="AA7" i="20"/>
  <c r="AD7" i="20" s="1"/>
  <c r="AA6" i="20"/>
  <c r="AD6" i="20" s="1"/>
  <c r="AA5" i="20"/>
  <c r="AD5" i="20" s="1"/>
  <c r="AA4" i="20"/>
  <c r="AD4" i="20" s="1"/>
  <c r="AA3" i="20"/>
  <c r="AD3" i="20" s="1"/>
  <c r="AA2" i="20"/>
  <c r="AD2" i="20" s="1"/>
  <c r="T12" i="20"/>
  <c r="U12" i="20"/>
  <c r="V12" i="20" s="1"/>
  <c r="S13" i="20"/>
  <c r="R13" i="20"/>
  <c r="BL14" i="20"/>
  <c r="BM14" i="20"/>
  <c r="BN14" i="20" s="1"/>
  <c r="AO18" i="20"/>
  <c r="AN18" i="20"/>
  <c r="BL21" i="20"/>
  <c r="BM21" i="20"/>
  <c r="BN21" i="20" s="1"/>
  <c r="BL23" i="20"/>
  <c r="BM23" i="20"/>
  <c r="BN23" i="20" s="1"/>
  <c r="BM29" i="20"/>
  <c r="BN29" i="20" s="1"/>
  <c r="BM2" i="20"/>
  <c r="BN2" i="20" s="1"/>
  <c r="BL2" i="20"/>
  <c r="T3" i="20"/>
  <c r="AQ4" i="20"/>
  <c r="AR4" i="20" s="1"/>
  <c r="AP4" i="20"/>
  <c r="BK11" i="20"/>
  <c r="BJ11" i="20"/>
  <c r="AO14" i="20"/>
  <c r="AN14" i="20"/>
  <c r="BL22" i="20"/>
  <c r="BM22" i="20"/>
  <c r="BN22" i="20" s="1"/>
  <c r="BL28" i="20"/>
  <c r="BM28" i="20"/>
  <c r="BN28" i="20" s="1"/>
  <c r="T32" i="20"/>
  <c r="U32" i="20"/>
  <c r="V32" i="20" s="1"/>
  <c r="E2" i="20"/>
  <c r="H2" i="20" s="1"/>
  <c r="AW2" i="20"/>
  <c r="AZ2" i="20" s="1"/>
  <c r="E3" i="20"/>
  <c r="H3" i="20" s="1"/>
  <c r="AW3" i="20"/>
  <c r="AZ3" i="20" s="1"/>
  <c r="E4" i="20"/>
  <c r="H4" i="20" s="1"/>
  <c r="AW4" i="20"/>
  <c r="AZ4" i="20" s="1"/>
  <c r="E5" i="20"/>
  <c r="H5" i="20" s="1"/>
  <c r="AW5" i="20"/>
  <c r="AZ5" i="20" s="1"/>
  <c r="E6" i="20"/>
  <c r="H6" i="20" s="1"/>
  <c r="AW6" i="20"/>
  <c r="AZ6" i="20" s="1"/>
  <c r="E7" i="20"/>
  <c r="H7" i="20" s="1"/>
  <c r="AW7" i="20"/>
  <c r="AZ7" i="20" s="1"/>
  <c r="E8" i="20"/>
  <c r="H8" i="20" s="1"/>
  <c r="AF33" i="20"/>
  <c r="AG33" i="20" s="1"/>
  <c r="AE33" i="20"/>
  <c r="J36" i="20"/>
  <c r="K36" i="20" s="1"/>
  <c r="I36" i="20"/>
  <c r="U41" i="20"/>
  <c r="V41" i="20" s="1"/>
  <c r="T41" i="20"/>
  <c r="U49" i="20"/>
  <c r="V49" i="20" s="1"/>
  <c r="T49" i="20"/>
  <c r="AQ54" i="20"/>
  <c r="AR54" i="20" s="1"/>
  <c r="AP54" i="20"/>
  <c r="AQ34" i="20"/>
  <c r="AR34" i="20" s="1"/>
  <c r="AQ42" i="20"/>
  <c r="AR42" i="20" s="1"/>
  <c r="AP42" i="20"/>
  <c r="U45" i="20"/>
  <c r="V45" i="20" s="1"/>
  <c r="T45" i="20"/>
  <c r="BM47" i="20"/>
  <c r="BN47" i="20" s="1"/>
  <c r="BL47" i="20"/>
  <c r="AP50" i="20"/>
  <c r="U53" i="20"/>
  <c r="V53" i="20" s="1"/>
  <c r="T53" i="20"/>
  <c r="BM55" i="20"/>
  <c r="BN55" i="20" s="1"/>
  <c r="BL55" i="20"/>
  <c r="T57" i="20"/>
  <c r="BL57" i="20"/>
  <c r="BM57" i="20"/>
  <c r="BN57" i="20" s="1"/>
  <c r="AP58" i="20"/>
  <c r="AQ60" i="20"/>
  <c r="AR60" i="20" s="1"/>
  <c r="I66" i="20"/>
  <c r="J66" i="20"/>
  <c r="K66" i="20" s="1"/>
  <c r="AF84" i="20"/>
  <c r="AG84" i="20" s="1"/>
  <c r="AE84" i="20"/>
  <c r="AE85" i="20"/>
  <c r="AF85" i="20"/>
  <c r="AG85" i="20" s="1"/>
  <c r="I45" i="20"/>
  <c r="AE50" i="20"/>
  <c r="BA55" i="20"/>
  <c r="I33" i="20"/>
  <c r="AE34" i="20"/>
  <c r="BM42" i="20"/>
  <c r="BN42" i="20" s="1"/>
  <c r="BL42" i="20"/>
  <c r="U44" i="20"/>
  <c r="V44" i="20" s="1"/>
  <c r="T44" i="20"/>
  <c r="AQ45" i="20"/>
  <c r="AR45" i="20" s="1"/>
  <c r="AP45" i="20"/>
  <c r="U48" i="20"/>
  <c r="V48" i="20" s="1"/>
  <c r="T48" i="20"/>
  <c r="AQ49" i="20"/>
  <c r="AR49" i="20" s="1"/>
  <c r="AP49" i="20"/>
  <c r="BM50" i="20"/>
  <c r="BN50" i="20" s="1"/>
  <c r="BL50" i="20"/>
  <c r="AQ53" i="20"/>
  <c r="AR53" i="20" s="1"/>
  <c r="AP53" i="20"/>
  <c r="BM54" i="20"/>
  <c r="BN54" i="20" s="1"/>
  <c r="BL54" i="20"/>
  <c r="U56" i="20"/>
  <c r="V56" i="20" s="1"/>
  <c r="T56" i="20"/>
  <c r="BB56" i="20"/>
  <c r="BC56" i="20" s="1"/>
  <c r="BA56" i="20"/>
  <c r="AF57" i="20"/>
  <c r="AG57" i="20" s="1"/>
  <c r="J58" i="20"/>
  <c r="K58" i="20" s="1"/>
  <c r="I58" i="20"/>
  <c r="BB58" i="20"/>
  <c r="BC58" i="20" s="1"/>
  <c r="AF59" i="20"/>
  <c r="AG59" i="20" s="1"/>
  <c r="AE59" i="20"/>
  <c r="I60" i="20"/>
  <c r="BB60" i="20"/>
  <c r="BC60" i="20" s="1"/>
  <c r="BA60" i="20"/>
  <c r="AF66" i="20"/>
  <c r="AG66" i="20" s="1"/>
  <c r="AE66" i="20"/>
  <c r="J79" i="20"/>
  <c r="K79" i="20" s="1"/>
  <c r="I79" i="20"/>
  <c r="I80" i="20"/>
  <c r="J80" i="20"/>
  <c r="K80" i="20" s="1"/>
  <c r="J95" i="20"/>
  <c r="K95" i="20" s="1"/>
  <c r="I95" i="20"/>
  <c r="BL98" i="20"/>
  <c r="BM98" i="20"/>
  <c r="BN98" i="20" s="1"/>
  <c r="BM105" i="20"/>
  <c r="BN105" i="20" s="1"/>
  <c r="BL105" i="20"/>
  <c r="AP33" i="20"/>
  <c r="BL34" i="20"/>
  <c r="AP35" i="20"/>
  <c r="T36" i="20"/>
  <c r="AE36" i="20"/>
  <c r="AP36" i="20"/>
  <c r="BA36" i="20"/>
  <c r="I37" i="20"/>
  <c r="T37" i="20"/>
  <c r="AP37" i="20"/>
  <c r="BA37" i="20"/>
  <c r="AE38" i="20"/>
  <c r="BL38" i="20"/>
  <c r="I39" i="20"/>
  <c r="T39" i="20"/>
  <c r="AE39" i="20"/>
  <c r="AP39" i="20"/>
  <c r="BA39" i="20"/>
  <c r="T40" i="20"/>
  <c r="BM40" i="20"/>
  <c r="BN40" i="20" s="1"/>
  <c r="BL40" i="20"/>
  <c r="BA41" i="20"/>
  <c r="U42" i="20"/>
  <c r="V42" i="20" s="1"/>
  <c r="T42" i="20"/>
  <c r="I43" i="20"/>
  <c r="AQ43" i="20"/>
  <c r="AR43" i="20" s="1"/>
  <c r="AP43" i="20"/>
  <c r="AE44" i="20"/>
  <c r="BM44" i="20"/>
  <c r="BN44" i="20" s="1"/>
  <c r="BL44" i="20"/>
  <c r="BA45" i="20"/>
  <c r="U46" i="20"/>
  <c r="V46" i="20" s="1"/>
  <c r="T46" i="20"/>
  <c r="I47" i="20"/>
  <c r="BM48" i="20"/>
  <c r="BN48" i="20" s="1"/>
  <c r="BL48" i="20"/>
  <c r="BA49" i="20"/>
  <c r="U50" i="20"/>
  <c r="V50" i="20" s="1"/>
  <c r="T50" i="20"/>
  <c r="I51" i="20"/>
  <c r="AQ51" i="20"/>
  <c r="AR51" i="20" s="1"/>
  <c r="AP51" i="20"/>
  <c r="AE52" i="20"/>
  <c r="BM52" i="20"/>
  <c r="BN52" i="20" s="1"/>
  <c r="BL52" i="20"/>
  <c r="BA53" i="20"/>
  <c r="U54" i="20"/>
  <c r="V54" i="20" s="1"/>
  <c r="T54" i="20"/>
  <c r="BK56" i="20"/>
  <c r="BJ56" i="20"/>
  <c r="AO57" i="20"/>
  <c r="AN57" i="20"/>
  <c r="S58" i="20"/>
  <c r="R58" i="20"/>
  <c r="BK58" i="20"/>
  <c r="BJ58" i="20"/>
  <c r="AO59" i="20"/>
  <c r="AN59" i="20"/>
  <c r="S60" i="20"/>
  <c r="R60" i="20"/>
  <c r="BK60" i="20"/>
  <c r="BJ60" i="20"/>
  <c r="AF68" i="20"/>
  <c r="AG68" i="20" s="1"/>
  <c r="AE68" i="20"/>
  <c r="AE69" i="20"/>
  <c r="AF69" i="20"/>
  <c r="AG69" i="20" s="1"/>
  <c r="AF88" i="20"/>
  <c r="AG88" i="20" s="1"/>
  <c r="AE88" i="20"/>
  <c r="AQ40" i="20"/>
  <c r="AR40" i="20" s="1"/>
  <c r="AP40" i="20"/>
  <c r="BM41" i="20"/>
  <c r="BN41" i="20" s="1"/>
  <c r="BL41" i="20"/>
  <c r="U47" i="20"/>
  <c r="V47" i="20" s="1"/>
  <c r="T47" i="20"/>
  <c r="BM49" i="20"/>
  <c r="BN49" i="20" s="1"/>
  <c r="BL49" i="20"/>
  <c r="AP52" i="20"/>
  <c r="U55" i="20"/>
  <c r="V55" i="20" s="1"/>
  <c r="T55" i="20"/>
  <c r="BM73" i="20"/>
  <c r="BN73" i="20" s="1"/>
  <c r="BL73" i="20"/>
  <c r="BL74" i="20"/>
  <c r="BM74" i="20"/>
  <c r="BN74" i="20" s="1"/>
  <c r="AF67" i="20"/>
  <c r="AG67" i="20" s="1"/>
  <c r="AQ67" i="20"/>
  <c r="AR67" i="20" s="1"/>
  <c r="AP67" i="20"/>
  <c r="J72" i="20"/>
  <c r="K72" i="20" s="1"/>
  <c r="AF72" i="20"/>
  <c r="AG72" i="20" s="1"/>
  <c r="AE72" i="20"/>
  <c r="AF77" i="20"/>
  <c r="AG77" i="20" s="1"/>
  <c r="BM77" i="20"/>
  <c r="BN77" i="20" s="1"/>
  <c r="BL77" i="20"/>
  <c r="BM82" i="20"/>
  <c r="BN82" i="20" s="1"/>
  <c r="J83" i="20"/>
  <c r="K83" i="20" s="1"/>
  <c r="I83" i="20"/>
  <c r="BM87" i="20"/>
  <c r="BN87" i="20" s="1"/>
  <c r="BL87" i="20"/>
  <c r="BL90" i="20"/>
  <c r="BM90" i="20"/>
  <c r="BN90" i="20" s="1"/>
  <c r="BM97" i="20"/>
  <c r="BN97" i="20" s="1"/>
  <c r="BL97" i="20"/>
  <c r="AE101" i="20"/>
  <c r="AF101" i="20"/>
  <c r="AG101" i="20" s="1"/>
  <c r="BM70" i="20"/>
  <c r="BN70" i="20" s="1"/>
  <c r="J71" i="20"/>
  <c r="K71" i="20" s="1"/>
  <c r="I71" i="20"/>
  <c r="J76" i="20"/>
  <c r="K76" i="20" s="1"/>
  <c r="AF76" i="20"/>
  <c r="AG76" i="20" s="1"/>
  <c r="AE76" i="20"/>
  <c r="AF81" i="20"/>
  <c r="AG81" i="20" s="1"/>
  <c r="BM81" i="20"/>
  <c r="BN81" i="20" s="1"/>
  <c r="BL81" i="20"/>
  <c r="BM86" i="20"/>
  <c r="BN86" i="20" s="1"/>
  <c r="J87" i="20"/>
  <c r="K87" i="20" s="1"/>
  <c r="I87" i="20"/>
  <c r="BM89" i="20"/>
  <c r="BN89" i="20" s="1"/>
  <c r="BL89" i="20"/>
  <c r="AE93" i="20"/>
  <c r="AF93" i="20"/>
  <c r="AG93" i="20" s="1"/>
  <c r="AF100" i="20"/>
  <c r="AG100" i="20" s="1"/>
  <c r="AE100" i="20"/>
  <c r="I104" i="20"/>
  <c r="J104" i="20"/>
  <c r="K104" i="20" s="1"/>
  <c r="U66" i="20"/>
  <c r="V66" i="20" s="1"/>
  <c r="T66" i="20"/>
  <c r="BM69" i="20"/>
  <c r="BN69" i="20" s="1"/>
  <c r="BL69" i="20"/>
  <c r="J75" i="20"/>
  <c r="K75" i="20" s="1"/>
  <c r="I75" i="20"/>
  <c r="AF80" i="20"/>
  <c r="AG80" i="20" s="1"/>
  <c r="AE80" i="20"/>
  <c r="BM85" i="20"/>
  <c r="BN85" i="20" s="1"/>
  <c r="BL85" i="20"/>
  <c r="J89" i="20"/>
  <c r="K89" i="20" s="1"/>
  <c r="I89" i="20"/>
  <c r="AF92" i="20"/>
  <c r="AG92" i="20" s="1"/>
  <c r="AE92" i="20"/>
  <c r="I96" i="20"/>
  <c r="J96" i="20"/>
  <c r="K96" i="20" s="1"/>
  <c r="J103" i="20"/>
  <c r="K103" i="20" s="1"/>
  <c r="I103" i="20"/>
  <c r="BL106" i="20"/>
  <c r="BM106" i="20"/>
  <c r="BN106" i="20" s="1"/>
  <c r="T67" i="20"/>
  <c r="BL67" i="20"/>
  <c r="I69" i="20"/>
  <c r="AE70" i="20"/>
  <c r="BL71" i="20"/>
  <c r="I73" i="20"/>
  <c r="AE74" i="20"/>
  <c r="BL75" i="20"/>
  <c r="I77" i="20"/>
  <c r="AE78" i="20"/>
  <c r="BL79" i="20"/>
  <c r="I81" i="20"/>
  <c r="AE82" i="20"/>
  <c r="BL83" i="20"/>
  <c r="I85" i="20"/>
  <c r="AE86" i="20"/>
  <c r="AF90" i="20"/>
  <c r="AG90" i="20" s="1"/>
  <c r="AE90" i="20"/>
  <c r="AD91" i="20"/>
  <c r="J93" i="20"/>
  <c r="K93" i="20" s="1"/>
  <c r="I93" i="20"/>
  <c r="H94" i="20"/>
  <c r="BM95" i="20"/>
  <c r="BN95" i="20" s="1"/>
  <c r="BL95" i="20"/>
  <c r="BK96" i="20"/>
  <c r="AF98" i="20"/>
  <c r="AG98" i="20" s="1"/>
  <c r="AE98" i="20"/>
  <c r="AD99" i="20"/>
  <c r="J101" i="20"/>
  <c r="K101" i="20" s="1"/>
  <c r="I101" i="20"/>
  <c r="H102" i="20"/>
  <c r="BM103" i="20"/>
  <c r="BN103" i="20" s="1"/>
  <c r="BL103" i="20"/>
  <c r="BK104" i="20"/>
  <c r="AF106" i="20"/>
  <c r="AG106" i="20" s="1"/>
  <c r="AE106" i="20"/>
  <c r="AD107" i="20"/>
  <c r="AF109" i="20"/>
  <c r="AG109" i="20" s="1"/>
  <c r="AE109" i="20"/>
  <c r="BM110" i="20"/>
  <c r="BN110" i="20" s="1"/>
  <c r="BL110" i="20"/>
  <c r="J112" i="20"/>
  <c r="K112" i="20" s="1"/>
  <c r="I112" i="20"/>
  <c r="AF113" i="20"/>
  <c r="AG113" i="20" s="1"/>
  <c r="AE113" i="20"/>
  <c r="BM114" i="20"/>
  <c r="BN114" i="20" s="1"/>
  <c r="BL114" i="20"/>
  <c r="BA67" i="20"/>
  <c r="BL68" i="20"/>
  <c r="I70" i="20"/>
  <c r="AE71" i="20"/>
  <c r="BL72" i="20"/>
  <c r="I74" i="20"/>
  <c r="AE75" i="20"/>
  <c r="BL76" i="20"/>
  <c r="I78" i="20"/>
  <c r="AE79" i="20"/>
  <c r="BL80" i="20"/>
  <c r="I82" i="20"/>
  <c r="AE83" i="20"/>
  <c r="BL84" i="20"/>
  <c r="I86" i="20"/>
  <c r="AD87" i="20"/>
  <c r="H88" i="20"/>
  <c r="BK88" i="20"/>
  <c r="AD89" i="20"/>
  <c r="H90" i="20"/>
  <c r="BM91" i="20"/>
  <c r="BN91" i="20" s="1"/>
  <c r="BL91" i="20"/>
  <c r="BK92" i="20"/>
  <c r="AF94" i="20"/>
  <c r="AG94" i="20" s="1"/>
  <c r="AE94" i="20"/>
  <c r="AD95" i="20"/>
  <c r="J97" i="20"/>
  <c r="K97" i="20" s="1"/>
  <c r="I97" i="20"/>
  <c r="H98" i="20"/>
  <c r="BM99" i="20"/>
  <c r="BN99" i="20" s="1"/>
  <c r="BL99" i="20"/>
  <c r="BK100" i="20"/>
  <c r="AF102" i="20"/>
  <c r="AG102" i="20" s="1"/>
  <c r="AE102" i="20"/>
  <c r="AD103" i="20"/>
  <c r="J105" i="20"/>
  <c r="K105" i="20" s="1"/>
  <c r="I105" i="20"/>
  <c r="H106" i="20"/>
  <c r="BM107" i="20"/>
  <c r="BN107" i="20" s="1"/>
  <c r="BL107" i="20"/>
  <c r="BM108" i="20"/>
  <c r="BN108" i="20" s="1"/>
  <c r="BL108" i="20"/>
  <c r="J110" i="20"/>
  <c r="K110" i="20" s="1"/>
  <c r="I110" i="20"/>
  <c r="AF111" i="20"/>
  <c r="AG111" i="20" s="1"/>
  <c r="AE111" i="20"/>
  <c r="BM112" i="20"/>
  <c r="BN112" i="20" s="1"/>
  <c r="BL112" i="20"/>
  <c r="J114" i="20"/>
  <c r="K114" i="20" s="1"/>
  <c r="I114" i="20"/>
  <c r="J91" i="20"/>
  <c r="K91" i="20" s="1"/>
  <c r="I91" i="20"/>
  <c r="BM93" i="20"/>
  <c r="BN93" i="20" s="1"/>
  <c r="BL93" i="20"/>
  <c r="AF96" i="20"/>
  <c r="AG96" i="20" s="1"/>
  <c r="AE96" i="20"/>
  <c r="J99" i="20"/>
  <c r="K99" i="20" s="1"/>
  <c r="I99" i="20"/>
  <c r="BM101" i="20"/>
  <c r="BN101" i="20" s="1"/>
  <c r="BL101" i="20"/>
  <c r="AF104" i="20"/>
  <c r="AG104" i="20" s="1"/>
  <c r="AE104" i="20"/>
  <c r="J107" i="20"/>
  <c r="K107" i="20" s="1"/>
  <c r="I107" i="20"/>
  <c r="AE108" i="20"/>
  <c r="I109" i="20"/>
  <c r="BL109" i="20"/>
  <c r="AE110" i="20"/>
  <c r="I111" i="20"/>
  <c r="BL111" i="20"/>
  <c r="AE112" i="20"/>
  <c r="I113" i="20"/>
  <c r="BL113" i="20"/>
  <c r="AE114" i="20"/>
  <c r="AE133" i="20"/>
  <c r="J134" i="20"/>
  <c r="K134" i="20" s="1"/>
  <c r="I134" i="20"/>
  <c r="BL132" i="20"/>
  <c r="BM133" i="20"/>
  <c r="BN133" i="20" s="1"/>
  <c r="BL133" i="20"/>
  <c r="I115" i="20"/>
  <c r="AE115" i="20"/>
  <c r="BL115" i="20"/>
  <c r="I116" i="20"/>
  <c r="AE116" i="20"/>
  <c r="BL116" i="20"/>
  <c r="I117" i="20"/>
  <c r="AE117" i="20"/>
  <c r="BL117" i="20"/>
  <c r="I118" i="20"/>
  <c r="AE118" i="20"/>
  <c r="BL118" i="20"/>
  <c r="I119" i="20"/>
  <c r="AE119" i="20"/>
  <c r="BL119" i="20"/>
  <c r="I120" i="20"/>
  <c r="AE120" i="20"/>
  <c r="BL120" i="20"/>
  <c r="I121" i="20"/>
  <c r="AE121" i="20"/>
  <c r="BL121" i="20"/>
  <c r="I122" i="20"/>
  <c r="AE122" i="20"/>
  <c r="BL122" i="20"/>
  <c r="I123" i="20"/>
  <c r="AE123" i="20"/>
  <c r="BL123" i="20"/>
  <c r="I124" i="20"/>
  <c r="AE124" i="20"/>
  <c r="BL124" i="20"/>
  <c r="I125" i="20"/>
  <c r="AE125" i="20"/>
  <c r="BL125" i="20"/>
  <c r="I126" i="20"/>
  <c r="AE126" i="20"/>
  <c r="BL126" i="20"/>
  <c r="J133" i="20"/>
  <c r="K133" i="20" s="1"/>
  <c r="I133" i="20"/>
  <c r="BM134" i="20"/>
  <c r="BN134" i="20" s="1"/>
  <c r="BL134" i="20"/>
  <c r="AF132" i="20"/>
  <c r="AG132" i="20" s="1"/>
  <c r="AE132" i="20"/>
  <c r="AF134" i="20"/>
  <c r="AG134" i="20" s="1"/>
  <c r="AE134" i="20"/>
  <c r="BM135" i="20"/>
  <c r="BN135" i="20" s="1"/>
  <c r="J137" i="20"/>
  <c r="K137" i="20" s="1"/>
  <c r="BM138" i="20"/>
  <c r="BN138" i="20" s="1"/>
  <c r="BL138" i="20"/>
  <c r="AF141" i="20"/>
  <c r="AG141" i="20" s="1"/>
  <c r="AE141" i="20"/>
  <c r="J144" i="20"/>
  <c r="K144" i="20" s="1"/>
  <c r="I144" i="20"/>
  <c r="BM146" i="20"/>
  <c r="BN146" i="20" s="1"/>
  <c r="BL146" i="20"/>
  <c r="AF149" i="20"/>
  <c r="AG149" i="20" s="1"/>
  <c r="AE149" i="20"/>
  <c r="J152" i="20"/>
  <c r="K152" i="20" s="1"/>
  <c r="I152" i="20"/>
  <c r="BM154" i="20"/>
  <c r="BN154" i="20" s="1"/>
  <c r="BL154" i="20"/>
  <c r="I135" i="20"/>
  <c r="I136" i="20"/>
  <c r="AE136" i="20"/>
  <c r="AE137" i="20"/>
  <c r="J138" i="20"/>
  <c r="K138" i="20" s="1"/>
  <c r="I138" i="20"/>
  <c r="H139" i="20"/>
  <c r="BM140" i="20"/>
  <c r="BN140" i="20" s="1"/>
  <c r="BL140" i="20"/>
  <c r="BK141" i="20"/>
  <c r="AF143" i="20"/>
  <c r="AG143" i="20" s="1"/>
  <c r="AE143" i="20"/>
  <c r="AD144" i="20"/>
  <c r="J146" i="20"/>
  <c r="K146" i="20" s="1"/>
  <c r="I146" i="20"/>
  <c r="H147" i="20"/>
  <c r="BM148" i="20"/>
  <c r="BN148" i="20" s="1"/>
  <c r="BL148" i="20"/>
  <c r="BK149" i="20"/>
  <c r="AF151" i="20"/>
  <c r="AG151" i="20" s="1"/>
  <c r="AE151" i="20"/>
  <c r="AD152" i="20"/>
  <c r="J154" i="20"/>
  <c r="K154" i="20" s="1"/>
  <c r="I154" i="20"/>
  <c r="BM139" i="20"/>
  <c r="BN139" i="20" s="1"/>
  <c r="J140" i="20"/>
  <c r="K140" i="20" s="1"/>
  <c r="I140" i="20"/>
  <c r="AF142" i="20"/>
  <c r="AG142" i="20" s="1"/>
  <c r="BM142" i="20"/>
  <c r="BN142" i="20" s="1"/>
  <c r="BL142" i="20"/>
  <c r="J145" i="20"/>
  <c r="K145" i="20" s="1"/>
  <c r="AF145" i="20"/>
  <c r="AG145" i="20" s="1"/>
  <c r="AE145" i="20"/>
  <c r="BM147" i="20"/>
  <c r="BN147" i="20" s="1"/>
  <c r="J148" i="20"/>
  <c r="K148" i="20" s="1"/>
  <c r="I148" i="20"/>
  <c r="AF150" i="20"/>
  <c r="AG150" i="20" s="1"/>
  <c r="BM150" i="20"/>
  <c r="BN150" i="20" s="1"/>
  <c r="BL150" i="20"/>
  <c r="J153" i="20"/>
  <c r="K153" i="20" s="1"/>
  <c r="AF153" i="20"/>
  <c r="AG153" i="20" s="1"/>
  <c r="AE153" i="20"/>
  <c r="AE135" i="20"/>
  <c r="BL136" i="20"/>
  <c r="AF139" i="20"/>
  <c r="AG139" i="20" s="1"/>
  <c r="AE139" i="20"/>
  <c r="AD140" i="20"/>
  <c r="J142" i="20"/>
  <c r="K142" i="20" s="1"/>
  <c r="I142" i="20"/>
  <c r="H143" i="20"/>
  <c r="BM144" i="20"/>
  <c r="BN144" i="20" s="1"/>
  <c r="BL144" i="20"/>
  <c r="BK145" i="20"/>
  <c r="AF147" i="20"/>
  <c r="AG147" i="20" s="1"/>
  <c r="AE147" i="20"/>
  <c r="AD148" i="20"/>
  <c r="J150" i="20"/>
  <c r="K150" i="20" s="1"/>
  <c r="I150" i="20"/>
  <c r="H151" i="20"/>
  <c r="BM152" i="20"/>
  <c r="BN152" i="20" s="1"/>
  <c r="BL152" i="20"/>
  <c r="BK153" i="20"/>
  <c r="BP46" i="13"/>
  <c r="BQ46" i="13" s="1"/>
  <c r="AB46" i="13"/>
  <c r="AC46" i="13" s="1"/>
  <c r="AV49" i="13"/>
  <c r="AW49" i="13" s="1"/>
  <c r="BZ46" i="13"/>
  <c r="CA46" i="13" s="1"/>
  <c r="AL46" i="13"/>
  <c r="AM46" i="13" s="1"/>
  <c r="CT46" i="13"/>
  <c r="CV46" i="13" s="1"/>
  <c r="CW46" i="13" s="1"/>
  <c r="BF46" i="13"/>
  <c r="BH46" i="13" s="1"/>
  <c r="BI46" i="13" s="1"/>
  <c r="R46" i="13"/>
  <c r="T46" i="13" s="1"/>
  <c r="U46" i="13" s="1"/>
  <c r="CJ46" i="13"/>
  <c r="CK46" i="13" s="1"/>
  <c r="AV46" i="13"/>
  <c r="AX46" i="13" s="1"/>
  <c r="AY46" i="13" s="1"/>
  <c r="H46" i="13"/>
  <c r="I46" i="13" s="1"/>
  <c r="CT45" i="13"/>
  <c r="CU45" i="13" s="1"/>
  <c r="BZ45" i="13"/>
  <c r="CA45" i="13" s="1"/>
  <c r="AV48" i="13"/>
  <c r="AW48" i="13" s="1"/>
  <c r="AB48" i="13"/>
  <c r="AC48" i="13" s="1"/>
  <c r="H48" i="13"/>
  <c r="J48" i="13" s="1"/>
  <c r="K48" i="13" s="1"/>
  <c r="CJ49" i="13"/>
  <c r="CK49" i="13" s="1"/>
  <c r="BP49" i="13"/>
  <c r="BQ49" i="13" s="1"/>
  <c r="BF45" i="13"/>
  <c r="BG45" i="13" s="1"/>
  <c r="AL45" i="13"/>
  <c r="AM45" i="13" s="1"/>
  <c r="R45" i="13"/>
  <c r="S45" i="13" s="1"/>
  <c r="H49" i="13"/>
  <c r="I49" i="13" s="1"/>
  <c r="CJ58" i="13"/>
  <c r="CK58" i="13" s="1"/>
  <c r="AV58" i="13"/>
  <c r="AW58" i="13" s="1"/>
  <c r="AB58" i="13"/>
  <c r="AC58" i="13" s="1"/>
  <c r="H58" i="13"/>
  <c r="I58" i="13" s="1"/>
  <c r="BP47" i="13"/>
  <c r="BQ47" i="13" s="1"/>
  <c r="AV47" i="13"/>
  <c r="AW47" i="13" s="1"/>
  <c r="AB47" i="13"/>
  <c r="AC47" i="13" s="1"/>
  <c r="CJ48" i="13"/>
  <c r="CK48" i="13" s="1"/>
  <c r="CT48" i="13"/>
  <c r="CU48" i="13" s="1"/>
  <c r="BP48" i="13"/>
  <c r="BQ48" i="13" s="1"/>
  <c r="R48" i="13"/>
  <c r="S48" i="13" s="1"/>
  <c r="CJ47" i="13"/>
  <c r="CK47" i="13" s="1"/>
  <c r="H47" i="13"/>
  <c r="J47" i="13" s="1"/>
  <c r="K47" i="13" s="1"/>
  <c r="AB49" i="13"/>
  <c r="AC49" i="13" s="1"/>
  <c r="BP58" i="13"/>
  <c r="BQ58" i="13" s="1"/>
  <c r="CT58" i="13"/>
  <c r="CL58" i="13"/>
  <c r="CM58" i="13" s="1"/>
  <c r="BZ58" i="13"/>
  <c r="BF58" i="13"/>
  <c r="AL58" i="13"/>
  <c r="R58" i="13"/>
  <c r="BP45" i="13"/>
  <c r="BR45" i="13" s="1"/>
  <c r="BS45" i="13" s="1"/>
  <c r="AB45" i="13"/>
  <c r="AD45" i="13" s="1"/>
  <c r="AE45" i="13" s="1"/>
  <c r="CT49" i="13"/>
  <c r="CU49" i="13" s="1"/>
  <c r="BF49" i="13"/>
  <c r="BH49" i="13" s="1"/>
  <c r="BI49" i="13" s="1"/>
  <c r="AA49" i="13"/>
  <c r="R49" i="13"/>
  <c r="T49" i="13" s="1"/>
  <c r="U49" i="13" s="1"/>
  <c r="CJ45" i="13"/>
  <c r="CL45" i="13" s="1"/>
  <c r="CM45" i="13" s="1"/>
  <c r="AV45" i="13"/>
  <c r="AW45" i="13" s="1"/>
  <c r="H45" i="13"/>
  <c r="J45" i="13" s="1"/>
  <c r="K45" i="13" s="1"/>
  <c r="BZ49" i="13"/>
  <c r="CA49" i="13" s="1"/>
  <c r="AL49" i="13"/>
  <c r="AM49" i="13" s="1"/>
  <c r="BF47" i="13"/>
  <c r="BG47" i="13" s="1"/>
  <c r="BZ48" i="13"/>
  <c r="AL47" i="13"/>
  <c r="AL48" i="13"/>
  <c r="BZ47" i="13"/>
  <c r="BF48" i="13"/>
  <c r="CT47" i="13"/>
  <c r="R47" i="13"/>
  <c r="AB67" i="13"/>
  <c r="AC67" i="13" s="1"/>
  <c r="H67" i="13"/>
  <c r="I67" i="13" s="1"/>
  <c r="CJ56" i="13"/>
  <c r="CL56" i="13" s="1"/>
  <c r="CM56" i="13" s="1"/>
  <c r="BP56" i="13"/>
  <c r="BR56" i="13" s="1"/>
  <c r="BS56" i="13" s="1"/>
  <c r="AV56" i="13"/>
  <c r="AW56" i="13" s="1"/>
  <c r="H56" i="13"/>
  <c r="J56" i="13" s="1"/>
  <c r="K56" i="13" s="1"/>
  <c r="R67" i="13"/>
  <c r="T67" i="13" s="1"/>
  <c r="U67" i="13" s="1"/>
  <c r="AB56" i="13"/>
  <c r="AC56" i="13" s="1"/>
  <c r="CT67" i="13"/>
  <c r="CU67" i="13" s="1"/>
  <c r="BP67" i="13"/>
  <c r="BQ67" i="13" s="1"/>
  <c r="BZ56" i="13"/>
  <c r="CA56" i="13" s="1"/>
  <c r="AL56" i="13"/>
  <c r="AM56" i="13" s="1"/>
  <c r="BF67" i="13"/>
  <c r="BG67" i="13" s="1"/>
  <c r="CT56" i="13"/>
  <c r="CU56" i="13" s="1"/>
  <c r="BF56" i="13"/>
  <c r="BG56" i="13" s="1"/>
  <c r="R56" i="13"/>
  <c r="S56" i="13" s="1"/>
  <c r="CJ67" i="13"/>
  <c r="CK67" i="13" s="1"/>
  <c r="AL67" i="13"/>
  <c r="AM67" i="13" s="1"/>
  <c r="BZ67" i="13"/>
  <c r="CB67" i="13" s="1"/>
  <c r="CC67" i="13" s="1"/>
  <c r="AV67" i="13"/>
  <c r="AW67" i="13" s="1"/>
  <c r="AV58" i="14"/>
  <c r="AX58" i="14" s="1"/>
  <c r="AY58" i="14" s="1"/>
  <c r="AB58" i="14"/>
  <c r="AC58" i="14" s="1"/>
  <c r="BF58" i="14"/>
  <c r="BH58" i="14" s="1"/>
  <c r="BI58" i="14" s="1"/>
  <c r="H58" i="14"/>
  <c r="I58" i="14" s="1"/>
  <c r="BP58" i="14"/>
  <c r="BQ58" i="14" s="1"/>
  <c r="AL58" i="14"/>
  <c r="AN58" i="14" s="1"/>
  <c r="AO58" i="14" s="1"/>
  <c r="BZ58" i="14"/>
  <c r="CA58" i="14" s="1"/>
  <c r="BZ62" i="14"/>
  <c r="CA62" i="14" s="1"/>
  <c r="AL62" i="14"/>
  <c r="AM62" i="14" s="1"/>
  <c r="AL61" i="14"/>
  <c r="AM61" i="14" s="1"/>
  <c r="BZ61" i="14"/>
  <c r="CB61" i="14" s="1"/>
  <c r="CC61" i="14" s="1"/>
  <c r="H62" i="14"/>
  <c r="I62" i="14" s="1"/>
  <c r="AV61" i="14"/>
  <c r="AX61" i="14" s="1"/>
  <c r="AY61" i="14" s="1"/>
  <c r="AV62" i="14"/>
  <c r="AW62" i="14" s="1"/>
  <c r="BF61" i="14"/>
  <c r="BG61" i="14" s="1"/>
  <c r="R61" i="14"/>
  <c r="S61" i="14" s="1"/>
  <c r="BF62" i="14"/>
  <c r="BG62" i="14" s="1"/>
  <c r="R62" i="14"/>
  <c r="S62" i="14" s="1"/>
  <c r="BP61" i="14"/>
  <c r="BR61" i="14" s="1"/>
  <c r="BS61" i="14" s="1"/>
  <c r="AB61" i="14"/>
  <c r="AD61" i="14" s="1"/>
  <c r="AE61" i="14" s="1"/>
  <c r="BP62" i="14"/>
  <c r="BQ62" i="14" s="1"/>
  <c r="AB62" i="14"/>
  <c r="AD62" i="14" s="1"/>
  <c r="AE62" i="14" s="1"/>
  <c r="H61" i="14"/>
  <c r="J61" i="14" s="1"/>
  <c r="K61" i="14" s="1"/>
  <c r="AV55" i="12"/>
  <c r="AX55" i="12" s="1"/>
  <c r="AY55" i="12" s="1"/>
  <c r="H55" i="12"/>
  <c r="J55" i="12" s="1"/>
  <c r="K55" i="12" s="1"/>
  <c r="AL55" i="12"/>
  <c r="AN55" i="12" s="1"/>
  <c r="AO55" i="12" s="1"/>
  <c r="BF55" i="12"/>
  <c r="BG55" i="12" s="1"/>
  <c r="R55" i="12"/>
  <c r="T55" i="12" s="1"/>
  <c r="U55" i="12" s="1"/>
  <c r="BP55" i="12"/>
  <c r="BQ55" i="12" s="1"/>
  <c r="AB55" i="12"/>
  <c r="AD55" i="12" s="1"/>
  <c r="AE55" i="12" s="1"/>
  <c r="BP57" i="12"/>
  <c r="BQ57" i="12" s="1"/>
  <c r="H57" i="12"/>
  <c r="I57" i="12" s="1"/>
  <c r="R78" i="12"/>
  <c r="S78" i="12" s="1"/>
  <c r="BP77" i="12"/>
  <c r="BQ77" i="12" s="1"/>
  <c r="AV77" i="12"/>
  <c r="AW77" i="12" s="1"/>
  <c r="AV72" i="12"/>
  <c r="AX72" i="12" s="1"/>
  <c r="AY72" i="12" s="1"/>
  <c r="AB78" i="12"/>
  <c r="AC78" i="12" s="1"/>
  <c r="H77" i="12"/>
  <c r="I77" i="12" s="1"/>
  <c r="BF78" i="12"/>
  <c r="BH78" i="12" s="1"/>
  <c r="BI78" i="12" s="1"/>
  <c r="AB57" i="12"/>
  <c r="AC57" i="12" s="1"/>
  <c r="R77" i="12"/>
  <c r="T77" i="12" s="1"/>
  <c r="U77" i="12" s="1"/>
  <c r="BP72" i="12"/>
  <c r="BQ72" i="12" s="1"/>
  <c r="AU72" i="12"/>
  <c r="AL72" i="12"/>
  <c r="AM72" i="12" s="1"/>
  <c r="BF77" i="12"/>
  <c r="BH77" i="12" s="1"/>
  <c r="BI77" i="12" s="1"/>
  <c r="AB77" i="12"/>
  <c r="AC77" i="12" s="1"/>
  <c r="AV57" i="12"/>
  <c r="AW57" i="12" s="1"/>
  <c r="BP78" i="12"/>
  <c r="BQ78" i="12" s="1"/>
  <c r="BF72" i="12"/>
  <c r="BH72" i="12" s="1"/>
  <c r="BI72" i="12" s="1"/>
  <c r="H78" i="12"/>
  <c r="I78" i="12" s="1"/>
  <c r="BO72" i="12"/>
  <c r="H72" i="12"/>
  <c r="AL78" i="12"/>
  <c r="AM78" i="12" s="1"/>
  <c r="AL77" i="12"/>
  <c r="AM77" i="12" s="1"/>
  <c r="R72" i="12"/>
  <c r="T72" i="12" s="1"/>
  <c r="U72" i="12" s="1"/>
  <c r="AV78" i="12"/>
  <c r="AX78" i="12" s="1"/>
  <c r="AY78" i="12" s="1"/>
  <c r="AB72" i="12"/>
  <c r="AC72" i="12" s="1"/>
  <c r="G72" i="12"/>
  <c r="BF57" i="12"/>
  <c r="AL57" i="12"/>
  <c r="R57" i="12"/>
  <c r="BK16" i="10"/>
  <c r="BL16" i="10" s="1"/>
  <c r="S16" i="10"/>
  <c r="T16" i="10" s="1"/>
  <c r="BV16" i="10"/>
  <c r="BX16" i="10" s="1"/>
  <c r="AD16" i="10"/>
  <c r="AF16" i="10" s="1"/>
  <c r="AG16" i="10" s="1"/>
  <c r="CG16" i="10"/>
  <c r="CI16" i="10" s="1"/>
  <c r="CJ16" i="10" s="1"/>
  <c r="AO16" i="10"/>
  <c r="AQ16" i="10" s="1"/>
  <c r="AR16" i="10" s="1"/>
  <c r="J16" i="10"/>
  <c r="K16" i="10" s="1"/>
  <c r="BK69" i="10"/>
  <c r="BM69" i="10" s="1"/>
  <c r="BN69" i="10" s="1"/>
  <c r="AZ62" i="10"/>
  <c r="BA62" i="10" s="1"/>
  <c r="H62" i="10"/>
  <c r="J62" i="10" s="1"/>
  <c r="K62" i="10" s="1"/>
  <c r="BK62" i="10"/>
  <c r="BM62" i="10" s="1"/>
  <c r="BN62" i="10" s="1"/>
  <c r="S62" i="10"/>
  <c r="U62" i="10" s="1"/>
  <c r="V62" i="10" s="1"/>
  <c r="BV62" i="10"/>
  <c r="BW62" i="10" s="1"/>
  <c r="AD62" i="10"/>
  <c r="AF62" i="10" s="1"/>
  <c r="AG62" i="10" s="1"/>
  <c r="CG62" i="10"/>
  <c r="CH62" i="10" s="1"/>
  <c r="AO62" i="10"/>
  <c r="AQ62" i="10" s="1"/>
  <c r="AR62" i="10" s="1"/>
  <c r="BV68" i="10"/>
  <c r="BW68" i="10" s="1"/>
  <c r="BV69" i="10"/>
  <c r="BW69" i="10" s="1"/>
  <c r="AD67" i="10"/>
  <c r="AF67" i="10" s="1"/>
  <c r="AG67" i="10" s="1"/>
  <c r="AD71" i="10"/>
  <c r="AE71" i="10" s="1"/>
  <c r="AD68" i="10"/>
  <c r="AF68" i="10" s="1"/>
  <c r="AG68" i="10" s="1"/>
  <c r="BV70" i="10"/>
  <c r="BW70" i="10" s="1"/>
  <c r="BV67" i="10"/>
  <c r="BX67" i="10" s="1"/>
  <c r="BV71" i="10"/>
  <c r="BW71" i="10" s="1"/>
  <c r="AD70" i="10"/>
  <c r="AF70" i="10" s="1"/>
  <c r="AG70" i="10" s="1"/>
  <c r="BK67" i="10"/>
  <c r="BM67" i="10" s="1"/>
  <c r="BN67" i="10" s="1"/>
  <c r="BK68" i="10"/>
  <c r="BM68" i="10" s="1"/>
  <c r="BN68" i="10" s="1"/>
  <c r="BK71" i="10"/>
  <c r="BM71" i="10" s="1"/>
  <c r="BN71" i="10" s="1"/>
  <c r="S70" i="10"/>
  <c r="T70" i="10" s="1"/>
  <c r="S67" i="10"/>
  <c r="U67" i="10" s="1"/>
  <c r="V67" i="10" s="1"/>
  <c r="S68" i="10"/>
  <c r="U68" i="10" s="1"/>
  <c r="V68" i="10" s="1"/>
  <c r="S71" i="10"/>
  <c r="T71" i="10" s="1"/>
  <c r="CG69" i="10"/>
  <c r="CI69" i="10" s="1"/>
  <c r="CJ69" i="10" s="1"/>
  <c r="BJ69" i="10"/>
  <c r="AZ69" i="10"/>
  <c r="BB69" i="10" s="1"/>
  <c r="BC69" i="10" s="1"/>
  <c r="BK70" i="10"/>
  <c r="BM70" i="10" s="1"/>
  <c r="BN70" i="10" s="1"/>
  <c r="CG67" i="10"/>
  <c r="CH67" i="10" s="1"/>
  <c r="AO67" i="10"/>
  <c r="AP67" i="10" s="1"/>
  <c r="CG68" i="10"/>
  <c r="CH68" i="10" s="1"/>
  <c r="AO68" i="10"/>
  <c r="AP68" i="10" s="1"/>
  <c r="CG71" i="10"/>
  <c r="CI71" i="10" s="1"/>
  <c r="CJ71" i="10" s="1"/>
  <c r="AO71" i="10"/>
  <c r="AP71" i="10" s="1"/>
  <c r="AD69" i="10"/>
  <c r="AE69" i="10" s="1"/>
  <c r="CG70" i="10"/>
  <c r="CH70" i="10" s="1"/>
  <c r="AO70" i="10"/>
  <c r="AP70" i="10" s="1"/>
  <c r="H70" i="10"/>
  <c r="I70" i="10" s="1"/>
  <c r="AZ67" i="10"/>
  <c r="BB67" i="10" s="1"/>
  <c r="BC67" i="10" s="1"/>
  <c r="H67" i="10"/>
  <c r="I67" i="10" s="1"/>
  <c r="AZ68" i="10"/>
  <c r="BB68" i="10" s="1"/>
  <c r="BC68" i="10" s="1"/>
  <c r="H68" i="10"/>
  <c r="I68" i="10" s="1"/>
  <c r="AZ71" i="10"/>
  <c r="BB71" i="10" s="1"/>
  <c r="BC71" i="10" s="1"/>
  <c r="H71" i="10"/>
  <c r="J71" i="10" s="1"/>
  <c r="K71" i="10" s="1"/>
  <c r="AO69" i="10"/>
  <c r="AQ69" i="10" s="1"/>
  <c r="AR69" i="10" s="1"/>
  <c r="H69" i="10"/>
  <c r="J69" i="10" s="1"/>
  <c r="K69" i="10" s="1"/>
  <c r="AZ70" i="10"/>
  <c r="BB70" i="10" s="1"/>
  <c r="BC70" i="10" s="1"/>
  <c r="CF69" i="10"/>
  <c r="S69" i="10"/>
  <c r="T69" i="10" s="1"/>
  <c r="AO77" i="10"/>
  <c r="AP77" i="10" s="1"/>
  <c r="BV77" i="10"/>
  <c r="BW77" i="10" s="1"/>
  <c r="AO76" i="10"/>
  <c r="AP76" i="10" s="1"/>
  <c r="BV76" i="10"/>
  <c r="BW76" i="10" s="1"/>
  <c r="H76" i="10"/>
  <c r="I76" i="10" s="1"/>
  <c r="H77" i="10"/>
  <c r="I77" i="10" s="1"/>
  <c r="AP6" i="20" l="1"/>
  <c r="AQ6" i="20"/>
  <c r="AR6" i="20" s="1"/>
  <c r="BL66" i="20"/>
  <c r="AQ56" i="20"/>
  <c r="AR56" i="20" s="1"/>
  <c r="BA11" i="20"/>
  <c r="AQ29" i="20"/>
  <c r="AR29" i="20" s="1"/>
  <c r="AF53" i="20"/>
  <c r="AG53" i="20" s="1"/>
  <c r="AE53" i="20"/>
  <c r="T52" i="20"/>
  <c r="AP41" i="20"/>
  <c r="I34" i="20"/>
  <c r="I11" i="20"/>
  <c r="J28" i="20"/>
  <c r="K28" i="20" s="1"/>
  <c r="AF23" i="20"/>
  <c r="AG23" i="20" s="1"/>
  <c r="BM12" i="20"/>
  <c r="BN12" i="20" s="1"/>
  <c r="I42" i="20"/>
  <c r="BB48" i="20"/>
  <c r="BC48" i="20" s="1"/>
  <c r="BA48" i="20"/>
  <c r="BL46" i="20"/>
  <c r="BL65" i="20"/>
  <c r="BB66" i="20"/>
  <c r="BC66" i="20" s="1"/>
  <c r="AP44" i="20"/>
  <c r="BL59" i="20"/>
  <c r="BL51" i="20"/>
  <c r="BL7" i="20"/>
  <c r="J16" i="20"/>
  <c r="K16" i="20" s="1"/>
  <c r="U28" i="20"/>
  <c r="V28" i="20" s="1"/>
  <c r="AQ13" i="20"/>
  <c r="AR13" i="20" s="1"/>
  <c r="AE46" i="20"/>
  <c r="BA19" i="20"/>
  <c r="BM64" i="20"/>
  <c r="BN64" i="20" s="1"/>
  <c r="U62" i="20"/>
  <c r="V62" i="20" s="1"/>
  <c r="BX70" i="10"/>
  <c r="S58" i="14"/>
  <c r="BA38" i="20"/>
  <c r="BL36" i="20"/>
  <c r="I35" i="20"/>
  <c r="U27" i="20"/>
  <c r="V27" i="20" s="1"/>
  <c r="BB23" i="20"/>
  <c r="BC23" i="20" s="1"/>
  <c r="BA9" i="20"/>
  <c r="AF27" i="20"/>
  <c r="AG27" i="20" s="1"/>
  <c r="AQ15" i="20"/>
  <c r="AR15" i="20" s="1"/>
  <c r="BL5" i="20"/>
  <c r="AE41" i="20"/>
  <c r="AP55" i="20"/>
  <c r="BL39" i="20"/>
  <c r="AP38" i="20"/>
  <c r="BB30" i="20"/>
  <c r="BC30" i="20" s="1"/>
  <c r="AE54" i="20"/>
  <c r="I55" i="20"/>
  <c r="BA34" i="20"/>
  <c r="BL37" i="20"/>
  <c r="BM43" i="20"/>
  <c r="BN43" i="20" s="1"/>
  <c r="BL10" i="20"/>
  <c r="J41" i="20"/>
  <c r="K41" i="20" s="1"/>
  <c r="BM53" i="20"/>
  <c r="BN53" i="20" s="1"/>
  <c r="U51" i="20"/>
  <c r="V51" i="20" s="1"/>
  <c r="AQ48" i="20"/>
  <c r="AR48" i="20" s="1"/>
  <c r="BM45" i="20"/>
  <c r="BN45" i="20" s="1"/>
  <c r="U43" i="20"/>
  <c r="V43" i="20" s="1"/>
  <c r="T34" i="20"/>
  <c r="AP28" i="20"/>
  <c r="AP24" i="20"/>
  <c r="T20" i="20"/>
  <c r="AE31" i="20"/>
  <c r="I30" i="20"/>
  <c r="AE25" i="20"/>
  <c r="J21" i="20"/>
  <c r="K21" i="20" s="1"/>
  <c r="I12" i="20"/>
  <c r="AE48" i="20"/>
  <c r="AE40" i="20"/>
  <c r="T38" i="20"/>
  <c r="BA33" i="20"/>
  <c r="U59" i="20"/>
  <c r="V59" i="20" s="1"/>
  <c r="AF21" i="20"/>
  <c r="AG21" i="20" s="1"/>
  <c r="BB16" i="20"/>
  <c r="BC16" i="20" s="1"/>
  <c r="AQ32" i="20"/>
  <c r="AR32" i="20" s="1"/>
  <c r="BB42" i="20"/>
  <c r="BC42" i="20" s="1"/>
  <c r="BA42" i="20"/>
  <c r="I67" i="20"/>
  <c r="AP66" i="20"/>
  <c r="I38" i="20"/>
  <c r="BA35" i="20"/>
  <c r="J48" i="20"/>
  <c r="K48" i="20" s="1"/>
  <c r="I48" i="20"/>
  <c r="BA16" i="10"/>
  <c r="BL33" i="20"/>
  <c r="BM33" i="20"/>
  <c r="BN33" i="20" s="1"/>
  <c r="I61" i="20"/>
  <c r="AQ47" i="20"/>
  <c r="AR47" i="20" s="1"/>
  <c r="J53" i="20"/>
  <c r="K53" i="20" s="1"/>
  <c r="BB47" i="20"/>
  <c r="BC47" i="20" s="1"/>
  <c r="AF42" i="20"/>
  <c r="AG42" i="20" s="1"/>
  <c r="AQ8" i="20"/>
  <c r="AR8" i="20" s="1"/>
  <c r="J17" i="20"/>
  <c r="K17" i="20" s="1"/>
  <c r="I32" i="20"/>
  <c r="BA26" i="20"/>
  <c r="AF13" i="20"/>
  <c r="AG13" i="20" s="1"/>
  <c r="J50" i="20"/>
  <c r="K50" i="20" s="1"/>
  <c r="I50" i="20"/>
  <c r="I57" i="20"/>
  <c r="J57" i="20"/>
  <c r="K57" i="20" s="1"/>
  <c r="BB40" i="20"/>
  <c r="BC40" i="20" s="1"/>
  <c r="BA40" i="20"/>
  <c r="BA12" i="20"/>
  <c r="BB12" i="20"/>
  <c r="BC12" i="20" s="1"/>
  <c r="BA14" i="20"/>
  <c r="BB14" i="20"/>
  <c r="BC14" i="20" s="1"/>
  <c r="I40" i="20"/>
  <c r="AE37" i="20"/>
  <c r="BL32" i="20"/>
  <c r="AP46" i="20"/>
  <c r="AE20" i="20"/>
  <c r="AF55" i="20"/>
  <c r="AG55" i="20" s="1"/>
  <c r="AE55" i="20"/>
  <c r="BB44" i="20"/>
  <c r="BC44" i="20" s="1"/>
  <c r="BA44" i="20"/>
  <c r="I20" i="20"/>
  <c r="J20" i="20"/>
  <c r="K20" i="20" s="1"/>
  <c r="BA59" i="20"/>
  <c r="BB59" i="20"/>
  <c r="BC59" i="20" s="1"/>
  <c r="I18" i="20"/>
  <c r="J18" i="20"/>
  <c r="K18" i="20" s="1"/>
  <c r="I10" i="20"/>
  <c r="J10" i="20"/>
  <c r="K10" i="20" s="1"/>
  <c r="BA8" i="20"/>
  <c r="BB8" i="20"/>
  <c r="BC8" i="20" s="1"/>
  <c r="BB54" i="20"/>
  <c r="BC54" i="20" s="1"/>
  <c r="BA54" i="20"/>
  <c r="J52" i="20"/>
  <c r="K52" i="20" s="1"/>
  <c r="I52" i="20"/>
  <c r="AF49" i="20"/>
  <c r="AG49" i="20" s="1"/>
  <c r="AE49" i="20"/>
  <c r="BB46" i="20"/>
  <c r="BC46" i="20" s="1"/>
  <c r="BA46" i="20"/>
  <c r="J44" i="20"/>
  <c r="K44" i="20" s="1"/>
  <c r="I44" i="20"/>
  <c r="AE58" i="20"/>
  <c r="AF58" i="20"/>
  <c r="AG58" i="20" s="1"/>
  <c r="BR57" i="12"/>
  <c r="BS57" i="12" s="1"/>
  <c r="AD47" i="13"/>
  <c r="AE47" i="13" s="1"/>
  <c r="AW58" i="14"/>
  <c r="CB58" i="14"/>
  <c r="CC58" i="14" s="1"/>
  <c r="AM55" i="12"/>
  <c r="I55" i="12"/>
  <c r="U16" i="10"/>
  <c r="V16" i="10" s="1"/>
  <c r="BL69" i="10"/>
  <c r="AQ77" i="10"/>
  <c r="AR77" i="10" s="1"/>
  <c r="BR58" i="13"/>
  <c r="BS58" i="13" s="1"/>
  <c r="AN46" i="13"/>
  <c r="AO46" i="13" s="1"/>
  <c r="AD46" i="13"/>
  <c r="AE46" i="13" s="1"/>
  <c r="CV48" i="13"/>
  <c r="CW48" i="13" s="1"/>
  <c r="J46" i="13"/>
  <c r="K46" i="13" s="1"/>
  <c r="J58" i="14"/>
  <c r="K58" i="14" s="1"/>
  <c r="BR55" i="12"/>
  <c r="BS55" i="12" s="1"/>
  <c r="AP16" i="10"/>
  <c r="BW16" i="10"/>
  <c r="AE16" i="10"/>
  <c r="BB62" i="10"/>
  <c r="BC62" i="10" s="1"/>
  <c r="I64" i="15"/>
  <c r="J64" i="15" s="1"/>
  <c r="I65" i="15"/>
  <c r="J65" i="15" s="1"/>
  <c r="AB73" i="15"/>
  <c r="BF70" i="15"/>
  <c r="BG71" i="15"/>
  <c r="BH71" i="15" s="1"/>
  <c r="BF69" i="15"/>
  <c r="BF75" i="15"/>
  <c r="AE152" i="20"/>
  <c r="AF152" i="20"/>
  <c r="AG152" i="20" s="1"/>
  <c r="AE107" i="20"/>
  <c r="AF107" i="20"/>
  <c r="AG107" i="20" s="1"/>
  <c r="BL60" i="20"/>
  <c r="BM60" i="20"/>
  <c r="BN60" i="20" s="1"/>
  <c r="BL56" i="20"/>
  <c r="BM56" i="20"/>
  <c r="BN56" i="20" s="1"/>
  <c r="I8" i="20"/>
  <c r="J8" i="20"/>
  <c r="K8" i="20" s="1"/>
  <c r="I2" i="20"/>
  <c r="J2" i="20"/>
  <c r="K2" i="20" s="1"/>
  <c r="T13" i="20"/>
  <c r="U13" i="20"/>
  <c r="V13" i="20" s="1"/>
  <c r="AE11" i="20"/>
  <c r="AF11" i="20"/>
  <c r="AG11" i="20" s="1"/>
  <c r="T15" i="20"/>
  <c r="U15" i="20"/>
  <c r="V15" i="20" s="1"/>
  <c r="AP16" i="20"/>
  <c r="AQ16" i="20"/>
  <c r="AR16" i="20" s="1"/>
  <c r="I151" i="20"/>
  <c r="J151" i="20"/>
  <c r="K151" i="20" s="1"/>
  <c r="BL100" i="20"/>
  <c r="BM100" i="20"/>
  <c r="BN100" i="20" s="1"/>
  <c r="I143" i="20"/>
  <c r="J143" i="20"/>
  <c r="K143" i="20" s="1"/>
  <c r="I147" i="20"/>
  <c r="J147" i="20"/>
  <c r="K147" i="20" s="1"/>
  <c r="AE89" i="20"/>
  <c r="AF89" i="20"/>
  <c r="AG89" i="20" s="1"/>
  <c r="BL58" i="20"/>
  <c r="BM58" i="20"/>
  <c r="BN58" i="20" s="1"/>
  <c r="BL145" i="20"/>
  <c r="BM145" i="20"/>
  <c r="BN145" i="20" s="1"/>
  <c r="BL149" i="20"/>
  <c r="BM149" i="20"/>
  <c r="BN149" i="20" s="1"/>
  <c r="I139" i="20"/>
  <c r="J139" i="20"/>
  <c r="K139" i="20" s="1"/>
  <c r="I106" i="20"/>
  <c r="J106" i="20"/>
  <c r="K106" i="20" s="1"/>
  <c r="AE95" i="20"/>
  <c r="AF95" i="20"/>
  <c r="AG95" i="20" s="1"/>
  <c r="BL88" i="20"/>
  <c r="BM88" i="20"/>
  <c r="BN88" i="20" s="1"/>
  <c r="BL104" i="20"/>
  <c r="BM104" i="20"/>
  <c r="BN104" i="20" s="1"/>
  <c r="I94" i="20"/>
  <c r="J94" i="20"/>
  <c r="K94" i="20" s="1"/>
  <c r="BA6" i="20"/>
  <c r="BB6" i="20"/>
  <c r="BC6" i="20" s="1"/>
  <c r="BA4" i="20"/>
  <c r="BB4" i="20"/>
  <c r="BC4" i="20" s="1"/>
  <c r="BA2" i="20"/>
  <c r="BB2" i="20"/>
  <c r="BC2" i="20" s="1"/>
  <c r="AE2" i="20"/>
  <c r="AF2" i="20"/>
  <c r="AG2" i="20" s="1"/>
  <c r="AE6" i="20"/>
  <c r="AF6" i="20"/>
  <c r="AG6" i="20" s="1"/>
  <c r="AF10" i="20"/>
  <c r="AG10" i="20" s="1"/>
  <c r="AE10" i="20"/>
  <c r="BL13" i="20"/>
  <c r="BM13" i="20"/>
  <c r="BN13" i="20" s="1"/>
  <c r="I9" i="20"/>
  <c r="J9" i="20"/>
  <c r="K9" i="20" s="1"/>
  <c r="BL9" i="20"/>
  <c r="BM9" i="20"/>
  <c r="BN9" i="20" s="1"/>
  <c r="BL141" i="20"/>
  <c r="BM141" i="20"/>
  <c r="BN141" i="20" s="1"/>
  <c r="T58" i="20"/>
  <c r="U58" i="20"/>
  <c r="V58" i="20" s="1"/>
  <c r="I4" i="20"/>
  <c r="J4" i="20"/>
  <c r="K4" i="20" s="1"/>
  <c r="AP14" i="20"/>
  <c r="AQ14" i="20"/>
  <c r="AR14" i="20" s="1"/>
  <c r="AE3" i="20"/>
  <c r="AF3" i="20"/>
  <c r="AG3" i="20" s="1"/>
  <c r="AP10" i="20"/>
  <c r="AQ10" i="20"/>
  <c r="AR10" i="20" s="1"/>
  <c r="T21" i="20"/>
  <c r="U21" i="20"/>
  <c r="V21" i="20" s="1"/>
  <c r="I90" i="20"/>
  <c r="J90" i="20"/>
  <c r="K90" i="20" s="1"/>
  <c r="AE87" i="20"/>
  <c r="AF87" i="20"/>
  <c r="AG87" i="20" s="1"/>
  <c r="AE99" i="20"/>
  <c r="AF99" i="20"/>
  <c r="AG99" i="20" s="1"/>
  <c r="BA7" i="20"/>
  <c r="BB7" i="20"/>
  <c r="BC7" i="20" s="1"/>
  <c r="BA5" i="20"/>
  <c r="BB5" i="20"/>
  <c r="BC5" i="20" s="1"/>
  <c r="BA3" i="20"/>
  <c r="BB3" i="20"/>
  <c r="BC3" i="20" s="1"/>
  <c r="AE4" i="20"/>
  <c r="AF4" i="20"/>
  <c r="AG4" i="20" s="1"/>
  <c r="AE8" i="20"/>
  <c r="AF8" i="20"/>
  <c r="AG8" i="20" s="1"/>
  <c r="T19" i="20"/>
  <c r="U19" i="20"/>
  <c r="V19" i="20" s="1"/>
  <c r="T17" i="20"/>
  <c r="U17" i="20"/>
  <c r="V17" i="20" s="1"/>
  <c r="AE148" i="20"/>
  <c r="AF148" i="20"/>
  <c r="AG148" i="20" s="1"/>
  <c r="I98" i="20"/>
  <c r="J98" i="20"/>
  <c r="K98" i="20" s="1"/>
  <c r="I88" i="20"/>
  <c r="J88" i="20"/>
  <c r="K88" i="20" s="1"/>
  <c r="BL96" i="20"/>
  <c r="BM96" i="20"/>
  <c r="BN96" i="20" s="1"/>
  <c r="AP59" i="20"/>
  <c r="AQ59" i="20"/>
  <c r="AR59" i="20" s="1"/>
  <c r="I6" i="20"/>
  <c r="J6" i="20"/>
  <c r="K6" i="20" s="1"/>
  <c r="AE7" i="20"/>
  <c r="AF7" i="20"/>
  <c r="AG7" i="20" s="1"/>
  <c r="AP20" i="20"/>
  <c r="AQ20" i="20"/>
  <c r="AR20" i="20" s="1"/>
  <c r="AE140" i="20"/>
  <c r="AF140" i="20"/>
  <c r="AG140" i="20" s="1"/>
  <c r="AE144" i="20"/>
  <c r="AF144" i="20"/>
  <c r="AG144" i="20" s="1"/>
  <c r="BL153" i="20"/>
  <c r="BM153" i="20"/>
  <c r="BN153" i="20" s="1"/>
  <c r="AE103" i="20"/>
  <c r="AF103" i="20"/>
  <c r="AG103" i="20" s="1"/>
  <c r="BL92" i="20"/>
  <c r="BM92" i="20"/>
  <c r="BN92" i="20" s="1"/>
  <c r="I102" i="20"/>
  <c r="J102" i="20"/>
  <c r="K102" i="20" s="1"/>
  <c r="AE91" i="20"/>
  <c r="AF91" i="20"/>
  <c r="AG91" i="20" s="1"/>
  <c r="T60" i="20"/>
  <c r="U60" i="20"/>
  <c r="V60" i="20" s="1"/>
  <c r="AP57" i="20"/>
  <c r="AQ57" i="20"/>
  <c r="AR57" i="20" s="1"/>
  <c r="I7" i="20"/>
  <c r="J7" i="20"/>
  <c r="K7" i="20" s="1"/>
  <c r="I5" i="20"/>
  <c r="J5" i="20"/>
  <c r="K5" i="20" s="1"/>
  <c r="I3" i="20"/>
  <c r="J3" i="20"/>
  <c r="K3" i="20" s="1"/>
  <c r="BL11" i="20"/>
  <c r="BM11" i="20"/>
  <c r="BN11" i="20" s="1"/>
  <c r="AP18" i="20"/>
  <c r="AQ18" i="20"/>
  <c r="AR18" i="20" s="1"/>
  <c r="AE5" i="20"/>
  <c r="AF5" i="20"/>
  <c r="AG5" i="20" s="1"/>
  <c r="AE9" i="20"/>
  <c r="AF9" i="20"/>
  <c r="AG9" i="20" s="1"/>
  <c r="BL17" i="20"/>
  <c r="BM17" i="20"/>
  <c r="BN17" i="20" s="1"/>
  <c r="AP12" i="20"/>
  <c r="AQ12" i="20"/>
  <c r="AR12" i="20" s="1"/>
  <c r="T11" i="20"/>
  <c r="U11" i="20"/>
  <c r="V11" i="20" s="1"/>
  <c r="BL19" i="20"/>
  <c r="BM19" i="20"/>
  <c r="BN19" i="20" s="1"/>
  <c r="BL15" i="20"/>
  <c r="BM15" i="20"/>
  <c r="BN15" i="20" s="1"/>
  <c r="CB46" i="13"/>
  <c r="CC46" i="13" s="1"/>
  <c r="BR46" i="13"/>
  <c r="BS46" i="13" s="1"/>
  <c r="AD48" i="13"/>
  <c r="AE48" i="13" s="1"/>
  <c r="BH45" i="13"/>
  <c r="BI45" i="13" s="1"/>
  <c r="S46" i="13"/>
  <c r="CV45" i="13"/>
  <c r="CW45" i="13" s="1"/>
  <c r="BG46" i="13"/>
  <c r="I48" i="13"/>
  <c r="AX49" i="13"/>
  <c r="AY49" i="13" s="1"/>
  <c r="AW46" i="13"/>
  <c r="I47" i="13"/>
  <c r="AN49" i="13"/>
  <c r="AO49" i="13" s="1"/>
  <c r="CU46" i="13"/>
  <c r="CL46" i="13"/>
  <c r="CM46" i="13" s="1"/>
  <c r="BH47" i="13"/>
  <c r="BI47" i="13" s="1"/>
  <c r="AX48" i="13"/>
  <c r="AY48" i="13" s="1"/>
  <c r="CB45" i="13"/>
  <c r="CC45" i="13" s="1"/>
  <c r="J49" i="13"/>
  <c r="K49" i="13" s="1"/>
  <c r="AD58" i="13"/>
  <c r="AE58" i="13" s="1"/>
  <c r="CL47" i="13"/>
  <c r="CM47" i="13" s="1"/>
  <c r="CL48" i="13"/>
  <c r="CM48" i="13" s="1"/>
  <c r="T45" i="13"/>
  <c r="U45" i="13" s="1"/>
  <c r="BR49" i="13"/>
  <c r="BS49" i="13" s="1"/>
  <c r="CV49" i="13"/>
  <c r="CW49" i="13" s="1"/>
  <c r="AN45" i="13"/>
  <c r="AO45" i="13" s="1"/>
  <c r="CK45" i="13"/>
  <c r="CL49" i="13"/>
  <c r="CM49" i="13" s="1"/>
  <c r="J58" i="13"/>
  <c r="K58" i="13" s="1"/>
  <c r="AX58" i="13"/>
  <c r="AY58" i="13" s="1"/>
  <c r="AX47" i="13"/>
  <c r="AY47" i="13" s="1"/>
  <c r="AD49" i="13"/>
  <c r="AE49" i="13" s="1"/>
  <c r="BR47" i="13"/>
  <c r="BS47" i="13" s="1"/>
  <c r="BR48" i="13"/>
  <c r="BS48" i="13" s="1"/>
  <c r="CK56" i="13"/>
  <c r="T48" i="13"/>
  <c r="U48" i="13" s="1"/>
  <c r="I45" i="13"/>
  <c r="BQ45" i="13"/>
  <c r="S49" i="13"/>
  <c r="BQ56" i="13"/>
  <c r="AX45" i="13"/>
  <c r="AY45" i="13" s="1"/>
  <c r="BG49" i="13"/>
  <c r="AM58" i="13"/>
  <c r="AN58" i="13"/>
  <c r="AO58" i="13" s="1"/>
  <c r="CB58" i="13"/>
  <c r="CC58" i="13" s="1"/>
  <c r="CA58" i="13"/>
  <c r="T58" i="13"/>
  <c r="U58" i="13" s="1"/>
  <c r="S58" i="13"/>
  <c r="BH58" i="13"/>
  <c r="BI58" i="13" s="1"/>
  <c r="BG58" i="13"/>
  <c r="CV58" i="13"/>
  <c r="CW58" i="13" s="1"/>
  <c r="CU58" i="13"/>
  <c r="AC45" i="13"/>
  <c r="CB49" i="13"/>
  <c r="CC49" i="13" s="1"/>
  <c r="AX56" i="13"/>
  <c r="AY56" i="13" s="1"/>
  <c r="AM47" i="13"/>
  <c r="AN47" i="13"/>
  <c r="AO47" i="13" s="1"/>
  <c r="CA48" i="13"/>
  <c r="CB48" i="13"/>
  <c r="CC48" i="13" s="1"/>
  <c r="CA47" i="13"/>
  <c r="CB47" i="13"/>
  <c r="CC47" i="13" s="1"/>
  <c r="S47" i="13"/>
  <c r="T47" i="13"/>
  <c r="U47" i="13" s="1"/>
  <c r="CU47" i="13"/>
  <c r="CV47" i="13"/>
  <c r="CW47" i="13" s="1"/>
  <c r="BG48" i="13"/>
  <c r="BH48" i="13"/>
  <c r="BI48" i="13" s="1"/>
  <c r="AM48" i="13"/>
  <c r="AN48" i="13"/>
  <c r="AO48" i="13" s="1"/>
  <c r="J67" i="13"/>
  <c r="K67" i="13" s="1"/>
  <c r="CV67" i="13"/>
  <c r="CW67" i="13" s="1"/>
  <c r="AD67" i="13"/>
  <c r="AE67" i="13" s="1"/>
  <c r="AD56" i="13"/>
  <c r="AE56" i="13" s="1"/>
  <c r="AN56" i="13"/>
  <c r="AO56" i="13" s="1"/>
  <c r="AX67" i="13"/>
  <c r="AY67" i="13" s="1"/>
  <c r="BH56" i="13"/>
  <c r="BI56" i="13" s="1"/>
  <c r="I56" i="13"/>
  <c r="T56" i="13"/>
  <c r="U56" i="13" s="1"/>
  <c r="S67" i="13"/>
  <c r="BH67" i="13"/>
  <c r="BI67" i="13" s="1"/>
  <c r="CV56" i="13"/>
  <c r="CW56" i="13" s="1"/>
  <c r="CB56" i="13"/>
  <c r="CC56" i="13" s="1"/>
  <c r="AN67" i="13"/>
  <c r="AO67" i="13" s="1"/>
  <c r="CA67" i="13"/>
  <c r="BR67" i="13"/>
  <c r="BS67" i="13" s="1"/>
  <c r="CL67" i="13"/>
  <c r="CM67" i="13" s="1"/>
  <c r="BG58" i="14"/>
  <c r="AD58" i="14"/>
  <c r="AE58" i="14" s="1"/>
  <c r="AM58" i="14"/>
  <c r="BR58" i="14"/>
  <c r="BS58" i="14" s="1"/>
  <c r="CA61" i="14"/>
  <c r="BQ61" i="14"/>
  <c r="AN61" i="14"/>
  <c r="AO61" i="14" s="1"/>
  <c r="T62" i="14"/>
  <c r="U62" i="14" s="1"/>
  <c r="AN62" i="14"/>
  <c r="AO62" i="14" s="1"/>
  <c r="T61" i="14"/>
  <c r="U61" i="14" s="1"/>
  <c r="CB62" i="14"/>
  <c r="CC62" i="14" s="1"/>
  <c r="BH62" i="14"/>
  <c r="BI62" i="14" s="1"/>
  <c r="AC61" i="14"/>
  <c r="J62" i="14"/>
  <c r="K62" i="14" s="1"/>
  <c r="I61" i="14"/>
  <c r="AW61" i="14"/>
  <c r="BH61" i="14"/>
  <c r="BI61" i="14" s="1"/>
  <c r="BR62" i="14"/>
  <c r="BS62" i="14" s="1"/>
  <c r="AC62" i="14"/>
  <c r="AX62" i="14"/>
  <c r="AY62" i="14" s="1"/>
  <c r="S55" i="12"/>
  <c r="BH55" i="12"/>
  <c r="BI55" i="12" s="1"/>
  <c r="AC55" i="12"/>
  <c r="AW55" i="12"/>
  <c r="AW72" i="12"/>
  <c r="AW78" i="12"/>
  <c r="J57" i="12"/>
  <c r="K57" i="12" s="1"/>
  <c r="BG78" i="12"/>
  <c r="BR77" i="12"/>
  <c r="BS77" i="12" s="1"/>
  <c r="AX57" i="12"/>
  <c r="AY57" i="12" s="1"/>
  <c r="AD78" i="12"/>
  <c r="AE78" i="12" s="1"/>
  <c r="BG77" i="12"/>
  <c r="T78" i="12"/>
  <c r="U78" i="12" s="1"/>
  <c r="AN72" i="12"/>
  <c r="AO72" i="12" s="1"/>
  <c r="AX77" i="12"/>
  <c r="AY77" i="12" s="1"/>
  <c r="BR72" i="12"/>
  <c r="BS72" i="12" s="1"/>
  <c r="BR78" i="12"/>
  <c r="BS78" i="12" s="1"/>
  <c r="S77" i="12"/>
  <c r="AD72" i="12"/>
  <c r="AE72" i="12" s="1"/>
  <c r="J77" i="12"/>
  <c r="K77" i="12" s="1"/>
  <c r="J78" i="12"/>
  <c r="K78" i="12" s="1"/>
  <c r="AD57" i="12"/>
  <c r="AE57" i="12" s="1"/>
  <c r="AN78" i="12"/>
  <c r="AO78" i="12" s="1"/>
  <c r="AD77" i="12"/>
  <c r="AE77" i="12" s="1"/>
  <c r="BG72" i="12"/>
  <c r="S72" i="12"/>
  <c r="AN77" i="12"/>
  <c r="AO77" i="12" s="1"/>
  <c r="I72" i="12"/>
  <c r="J72" i="12"/>
  <c r="K72" i="12" s="1"/>
  <c r="S57" i="12"/>
  <c r="T57" i="12"/>
  <c r="U57" i="12" s="1"/>
  <c r="BG57" i="12"/>
  <c r="BH57" i="12"/>
  <c r="BI57" i="12" s="1"/>
  <c r="AM57" i="12"/>
  <c r="AN57" i="12"/>
  <c r="AO57" i="12" s="1"/>
  <c r="BM16" i="10"/>
  <c r="BN16" i="10" s="1"/>
  <c r="CH16" i="10"/>
  <c r="BL62" i="10"/>
  <c r="BX68" i="10"/>
  <c r="BX62" i="10"/>
  <c r="I62" i="10"/>
  <c r="AP62" i="10"/>
  <c r="T62" i="10"/>
  <c r="BL71" i="10"/>
  <c r="AE62" i="10"/>
  <c r="CI68" i="10"/>
  <c r="CJ68" i="10" s="1"/>
  <c r="AE67" i="10"/>
  <c r="AF69" i="10"/>
  <c r="AG69" i="10" s="1"/>
  <c r="BW67" i="10"/>
  <c r="BA70" i="10"/>
  <c r="BL67" i="10"/>
  <c r="BL68" i="10"/>
  <c r="BA71" i="10"/>
  <c r="T68" i="10"/>
  <c r="U71" i="10"/>
  <c r="V71" i="10" s="1"/>
  <c r="AQ68" i="10"/>
  <c r="AR68" i="10" s="1"/>
  <c r="J67" i="10"/>
  <c r="K67" i="10" s="1"/>
  <c r="AF71" i="10"/>
  <c r="AG71" i="10" s="1"/>
  <c r="J70" i="10"/>
  <c r="K70" i="10" s="1"/>
  <c r="T67" i="10"/>
  <c r="BX69" i="10"/>
  <c r="BX71" i="10"/>
  <c r="CH69" i="10"/>
  <c r="U70" i="10"/>
  <c r="V70" i="10" s="1"/>
  <c r="BA67" i="10"/>
  <c r="AE68" i="10"/>
  <c r="I71" i="10"/>
  <c r="BA69" i="10"/>
  <c r="BL70" i="10"/>
  <c r="U69" i="10"/>
  <c r="V69" i="10" s="1"/>
  <c r="AE70" i="10"/>
  <c r="BA68" i="10"/>
  <c r="CH71" i="10"/>
  <c r="AP69" i="10"/>
  <c r="AQ70" i="10"/>
  <c r="AR70" i="10" s="1"/>
  <c r="CI67" i="10"/>
  <c r="CJ67" i="10" s="1"/>
  <c r="J68" i="10"/>
  <c r="K68" i="10" s="1"/>
  <c r="AQ71" i="10"/>
  <c r="AR71" i="10" s="1"/>
  <c r="BX76" i="10"/>
  <c r="AQ67" i="10"/>
  <c r="AR67" i="10" s="1"/>
  <c r="I69" i="10"/>
  <c r="J76" i="10"/>
  <c r="K76" i="10" s="1"/>
  <c r="AQ76" i="10"/>
  <c r="AR76" i="10" s="1"/>
  <c r="BX77" i="10"/>
  <c r="J77" i="10"/>
  <c r="K77" i="10" s="1"/>
  <c r="BB34" i="15"/>
  <c r="BB33" i="15"/>
  <c r="BB32" i="15"/>
  <c r="BB31" i="15"/>
  <c r="BB30" i="15"/>
  <c r="BB29" i="15"/>
  <c r="BB28" i="15"/>
  <c r="BB27" i="15"/>
  <c r="BB26" i="15"/>
  <c r="BB25" i="15"/>
  <c r="BB24" i="15"/>
  <c r="BB23" i="15"/>
  <c r="BB22" i="15"/>
  <c r="BB21" i="15"/>
  <c r="BB20" i="15"/>
  <c r="BB19" i="15"/>
  <c r="BB18" i="15"/>
  <c r="BB17" i="15"/>
  <c r="BB16" i="15"/>
  <c r="BB15" i="15"/>
  <c r="BB14" i="15"/>
  <c r="BB13" i="15"/>
  <c r="BB12" i="15"/>
  <c r="AR34" i="15"/>
  <c r="AR33" i="15"/>
  <c r="AR32" i="15"/>
  <c r="AR31" i="15"/>
  <c r="AR30" i="15"/>
  <c r="AR29" i="15"/>
  <c r="AR28" i="15"/>
  <c r="AR27" i="15"/>
  <c r="AR26" i="15"/>
  <c r="AR25" i="15"/>
  <c r="AR24" i="15"/>
  <c r="AR23" i="15"/>
  <c r="AR22" i="15"/>
  <c r="AR21" i="15"/>
  <c r="AR20" i="15"/>
  <c r="AR19" i="15"/>
  <c r="AR18" i="15"/>
  <c r="AR17" i="15"/>
  <c r="AR16" i="15"/>
  <c r="AR15" i="15"/>
  <c r="AR14" i="15"/>
  <c r="AR13" i="15"/>
  <c r="AR12" i="15"/>
  <c r="AR9" i="15" s="1"/>
  <c r="AH34" i="15"/>
  <c r="AH33" i="15"/>
  <c r="AH32" i="15"/>
  <c r="AH31" i="15"/>
  <c r="AH30" i="15"/>
  <c r="AH29" i="15"/>
  <c r="AH28" i="15"/>
  <c r="AH27" i="15"/>
  <c r="AH26" i="15"/>
  <c r="AH25" i="15"/>
  <c r="AH24" i="15"/>
  <c r="AH23" i="15"/>
  <c r="AH22" i="15"/>
  <c r="AH21" i="15"/>
  <c r="AH20" i="15"/>
  <c r="AH19" i="15"/>
  <c r="AH18" i="15"/>
  <c r="AH17" i="15"/>
  <c r="AH16" i="15"/>
  <c r="AH15" i="15"/>
  <c r="AH14" i="15"/>
  <c r="AH13" i="15"/>
  <c r="AH12" i="15"/>
  <c r="AH10" i="15" s="1"/>
  <c r="X34" i="15"/>
  <c r="X33" i="15"/>
  <c r="X32" i="15"/>
  <c r="X31" i="15"/>
  <c r="X30" i="15"/>
  <c r="X29" i="15"/>
  <c r="X28" i="15"/>
  <c r="X27" i="15"/>
  <c r="X26" i="15"/>
  <c r="X25" i="15"/>
  <c r="X24" i="15"/>
  <c r="X23" i="15"/>
  <c r="X22" i="15"/>
  <c r="X21" i="15"/>
  <c r="X20" i="15"/>
  <c r="X19" i="15"/>
  <c r="X18" i="15"/>
  <c r="X17" i="15"/>
  <c r="X16" i="15"/>
  <c r="X15" i="15"/>
  <c r="X14" i="15"/>
  <c r="X13" i="15"/>
  <c r="X12" i="15"/>
  <c r="X4" i="15" s="1"/>
  <c r="N34" i="15"/>
  <c r="N33" i="15"/>
  <c r="N32" i="15"/>
  <c r="N31" i="15"/>
  <c r="N30" i="15"/>
  <c r="N29" i="15"/>
  <c r="N28" i="15"/>
  <c r="N27" i="15"/>
  <c r="N26" i="15"/>
  <c r="N25" i="15"/>
  <c r="N24" i="15"/>
  <c r="N23" i="15"/>
  <c r="N22" i="15"/>
  <c r="N21" i="15"/>
  <c r="N20" i="15"/>
  <c r="N19" i="15"/>
  <c r="N18" i="15"/>
  <c r="N17" i="15"/>
  <c r="N16" i="15"/>
  <c r="N15" i="15"/>
  <c r="N14" i="15"/>
  <c r="N13" i="15"/>
  <c r="N12" i="15"/>
  <c r="N5" i="15" s="1"/>
  <c r="D33" i="15"/>
  <c r="D32" i="15"/>
  <c r="D31" i="15"/>
  <c r="D30" i="15"/>
  <c r="D29" i="15"/>
  <c r="D28" i="15"/>
  <c r="CQ34" i="13"/>
  <c r="CQ33" i="13"/>
  <c r="CQ32" i="13"/>
  <c r="CQ31" i="13"/>
  <c r="CQ30" i="13"/>
  <c r="CQ29" i="13"/>
  <c r="CQ28" i="13"/>
  <c r="CQ27" i="13"/>
  <c r="CQ26" i="13"/>
  <c r="CQ25" i="13"/>
  <c r="CQ24" i="13"/>
  <c r="CQ23" i="13"/>
  <c r="CQ22" i="13"/>
  <c r="CQ21" i="13"/>
  <c r="CQ20" i="13"/>
  <c r="CQ19" i="13"/>
  <c r="CQ18" i="13"/>
  <c r="CQ17" i="13"/>
  <c r="CQ16" i="13"/>
  <c r="CQ15" i="13"/>
  <c r="CQ14" i="13"/>
  <c r="CQ13" i="13"/>
  <c r="CQ12" i="13"/>
  <c r="CQ10" i="13" s="1"/>
  <c r="CG34" i="13"/>
  <c r="CG33" i="13"/>
  <c r="CG32" i="13"/>
  <c r="CG31" i="13"/>
  <c r="CG30" i="13"/>
  <c r="CG29" i="13"/>
  <c r="CG28" i="13"/>
  <c r="CG27" i="13"/>
  <c r="CG26" i="13"/>
  <c r="CG25" i="13"/>
  <c r="CG24" i="13"/>
  <c r="CG23" i="13"/>
  <c r="CG22" i="13"/>
  <c r="CG21" i="13"/>
  <c r="CG20" i="13"/>
  <c r="CG19" i="13"/>
  <c r="CG18" i="13"/>
  <c r="CG17" i="13"/>
  <c r="CG16" i="13"/>
  <c r="CG15" i="13"/>
  <c r="CG14" i="13"/>
  <c r="CG13" i="13"/>
  <c r="CG12" i="13"/>
  <c r="CG10" i="13" s="1"/>
  <c r="BW34" i="13"/>
  <c r="BW33" i="13"/>
  <c r="BW32" i="13"/>
  <c r="BW31" i="13"/>
  <c r="BW30" i="13"/>
  <c r="BW29" i="13"/>
  <c r="BW28" i="13"/>
  <c r="BW27" i="13"/>
  <c r="BW26" i="13"/>
  <c r="BW25" i="13"/>
  <c r="BW24" i="13"/>
  <c r="BW23" i="13"/>
  <c r="BW22" i="13"/>
  <c r="BW21" i="13"/>
  <c r="BW20" i="13"/>
  <c r="BW19" i="13"/>
  <c r="BW18" i="13"/>
  <c r="BW17" i="13"/>
  <c r="BW16" i="13"/>
  <c r="BW15" i="13"/>
  <c r="BW14" i="13"/>
  <c r="BW13" i="13"/>
  <c r="BW12" i="13"/>
  <c r="BW11" i="13" s="1"/>
  <c r="BM34" i="13"/>
  <c r="BM33" i="13"/>
  <c r="BM32" i="13"/>
  <c r="BM31" i="13"/>
  <c r="BM30" i="13"/>
  <c r="BM29" i="13"/>
  <c r="BM28" i="13"/>
  <c r="BM27" i="13"/>
  <c r="BM26" i="13"/>
  <c r="BM25" i="13"/>
  <c r="BM24" i="13"/>
  <c r="BM23" i="13"/>
  <c r="BM22" i="13"/>
  <c r="BM21" i="13"/>
  <c r="BM20" i="13"/>
  <c r="BM19" i="13"/>
  <c r="BM18" i="13"/>
  <c r="BM17" i="13"/>
  <c r="BM16" i="13"/>
  <c r="BM15" i="13"/>
  <c r="BM14" i="13"/>
  <c r="BM13" i="13"/>
  <c r="BM12" i="13"/>
  <c r="BM11" i="13" s="1"/>
  <c r="BC34" i="13"/>
  <c r="BC33" i="13"/>
  <c r="BC32" i="13"/>
  <c r="BC31" i="13"/>
  <c r="BC30" i="13"/>
  <c r="BC29" i="13"/>
  <c r="BC28" i="13"/>
  <c r="BC27" i="13"/>
  <c r="BC26" i="13"/>
  <c r="BC25" i="13"/>
  <c r="BC24" i="13"/>
  <c r="BC23" i="13"/>
  <c r="BC22" i="13"/>
  <c r="BC21" i="13"/>
  <c r="BC20" i="13"/>
  <c r="BC19" i="13"/>
  <c r="BC18" i="13"/>
  <c r="BC17" i="13"/>
  <c r="BC16" i="13"/>
  <c r="BC15" i="13"/>
  <c r="BC14" i="13"/>
  <c r="BC13" i="13"/>
  <c r="BC12" i="13"/>
  <c r="BC10" i="13" s="1"/>
  <c r="AS34" i="13"/>
  <c r="AS33" i="13"/>
  <c r="AS32" i="13"/>
  <c r="AS31" i="13"/>
  <c r="AS30" i="13"/>
  <c r="AS29" i="13"/>
  <c r="AS28" i="13"/>
  <c r="AS27" i="13"/>
  <c r="AS26" i="13"/>
  <c r="AS25" i="13"/>
  <c r="AS24" i="13"/>
  <c r="AS23" i="13"/>
  <c r="AS22" i="13"/>
  <c r="AS21" i="13"/>
  <c r="AS20" i="13"/>
  <c r="AS19" i="13"/>
  <c r="AS18" i="13"/>
  <c r="AS17" i="13"/>
  <c r="AS16" i="13"/>
  <c r="AS15" i="13"/>
  <c r="AS14" i="13"/>
  <c r="AS13" i="13"/>
  <c r="AS12" i="13"/>
  <c r="AS35" i="13"/>
  <c r="AI34" i="13"/>
  <c r="AI33" i="13"/>
  <c r="AI32" i="13"/>
  <c r="AI31" i="13"/>
  <c r="AI30" i="13"/>
  <c r="AI29" i="13"/>
  <c r="AI28" i="13"/>
  <c r="AI27" i="13"/>
  <c r="AI26" i="13"/>
  <c r="AI25" i="13"/>
  <c r="AI24" i="13"/>
  <c r="AI23" i="13"/>
  <c r="AI22" i="13"/>
  <c r="AI21" i="13"/>
  <c r="AI20" i="13"/>
  <c r="AI19" i="13"/>
  <c r="AI18" i="13"/>
  <c r="AI17" i="13"/>
  <c r="AI16" i="13"/>
  <c r="AI15" i="13"/>
  <c r="AI14" i="13"/>
  <c r="AI13" i="13"/>
  <c r="AI12" i="13"/>
  <c r="Y34" i="13"/>
  <c r="Y33" i="13"/>
  <c r="Y32" i="13"/>
  <c r="Y31" i="13"/>
  <c r="Y30" i="13"/>
  <c r="Y29" i="13"/>
  <c r="Y28" i="13"/>
  <c r="Y27" i="13"/>
  <c r="Y26" i="13"/>
  <c r="Y25" i="13"/>
  <c r="Y24" i="13"/>
  <c r="Y23" i="13"/>
  <c r="Y22" i="13"/>
  <c r="Y21" i="13"/>
  <c r="Y20" i="13"/>
  <c r="Y19" i="13"/>
  <c r="Y18" i="13"/>
  <c r="Y17" i="13"/>
  <c r="Y16" i="13"/>
  <c r="Y15" i="13"/>
  <c r="Y14" i="13"/>
  <c r="Y13" i="13"/>
  <c r="Y12" i="13"/>
  <c r="Y11" i="13" s="1"/>
  <c r="O34" i="13"/>
  <c r="O33" i="13"/>
  <c r="O32" i="13"/>
  <c r="O31" i="13"/>
  <c r="O30" i="13"/>
  <c r="O29" i="13"/>
  <c r="O28" i="13"/>
  <c r="O27" i="13"/>
  <c r="O26" i="13"/>
  <c r="O25" i="13"/>
  <c r="O24" i="13"/>
  <c r="O23" i="13"/>
  <c r="O22" i="13"/>
  <c r="O21" i="13"/>
  <c r="O20" i="13"/>
  <c r="O19" i="13"/>
  <c r="O18" i="13"/>
  <c r="O17" i="13"/>
  <c r="O16" i="13"/>
  <c r="O15" i="13"/>
  <c r="O14" i="13"/>
  <c r="O13" i="13"/>
  <c r="O12" i="13"/>
  <c r="O8" i="13" s="1"/>
  <c r="E33" i="13"/>
  <c r="E32" i="13"/>
  <c r="E31" i="13"/>
  <c r="E30" i="13"/>
  <c r="E29" i="13"/>
  <c r="E28" i="13"/>
  <c r="BW77" i="14"/>
  <c r="BW76" i="14"/>
  <c r="BW75" i="14"/>
  <c r="BW74" i="14"/>
  <c r="BW73" i="14"/>
  <c r="BW72" i="14"/>
  <c r="BW71" i="14"/>
  <c r="BW70" i="14"/>
  <c r="BW69" i="14"/>
  <c r="BW68" i="14"/>
  <c r="BW67" i="14"/>
  <c r="BW66" i="14"/>
  <c r="BW65" i="14"/>
  <c r="BW64" i="14"/>
  <c r="BW63" i="14"/>
  <c r="BW60" i="14"/>
  <c r="BW59" i="14"/>
  <c r="BW57" i="14"/>
  <c r="BW56" i="14"/>
  <c r="BW55" i="14"/>
  <c r="BW54" i="14"/>
  <c r="BW53" i="14"/>
  <c r="BW52" i="14"/>
  <c r="BW51" i="14"/>
  <c r="BW50" i="14"/>
  <c r="BW49" i="14"/>
  <c r="BW48" i="14"/>
  <c r="BW47" i="14"/>
  <c r="BW46" i="14"/>
  <c r="BW45" i="14"/>
  <c r="BW44" i="14"/>
  <c r="BW43" i="14"/>
  <c r="BW42" i="14"/>
  <c r="BW41" i="14"/>
  <c r="BW40" i="14"/>
  <c r="BW39" i="14"/>
  <c r="BW38" i="14"/>
  <c r="BW37" i="14"/>
  <c r="BW36" i="14"/>
  <c r="BW35" i="14"/>
  <c r="BW34" i="14"/>
  <c r="BW33" i="14"/>
  <c r="BW32" i="14"/>
  <c r="BW31" i="14"/>
  <c r="BW30" i="14"/>
  <c r="BW29" i="14"/>
  <c r="BW28" i="14"/>
  <c r="BW27" i="14"/>
  <c r="BW26" i="14"/>
  <c r="BW25" i="14"/>
  <c r="BW24" i="14"/>
  <c r="BW23" i="14"/>
  <c r="BW22" i="14"/>
  <c r="BW21" i="14"/>
  <c r="BW20" i="14"/>
  <c r="BW19" i="14"/>
  <c r="BW18" i="14"/>
  <c r="BW17" i="14"/>
  <c r="BW16" i="14"/>
  <c r="BW15" i="14"/>
  <c r="BW14" i="14"/>
  <c r="BW13" i="14"/>
  <c r="BW12" i="14"/>
  <c r="BW11" i="14"/>
  <c r="BW8" i="14" s="1"/>
  <c r="BM77" i="14"/>
  <c r="BM76" i="14"/>
  <c r="BM75" i="14"/>
  <c r="BM74" i="14"/>
  <c r="BM73" i="14"/>
  <c r="BM72" i="14"/>
  <c r="BM71" i="14"/>
  <c r="BM70" i="14"/>
  <c r="BM69" i="14"/>
  <c r="BM68" i="14"/>
  <c r="BM67" i="14"/>
  <c r="BM66" i="14"/>
  <c r="BM65" i="14"/>
  <c r="BM64" i="14"/>
  <c r="BM63" i="14"/>
  <c r="BM60" i="14"/>
  <c r="BM59" i="14"/>
  <c r="BM57" i="14"/>
  <c r="BM56" i="14"/>
  <c r="BM55" i="14"/>
  <c r="BM54" i="14"/>
  <c r="BM53" i="14"/>
  <c r="BM52" i="14"/>
  <c r="BM51" i="14"/>
  <c r="BM50" i="14"/>
  <c r="BM49" i="14"/>
  <c r="BM48" i="14"/>
  <c r="BM47" i="14"/>
  <c r="BM46" i="14"/>
  <c r="BM45" i="14"/>
  <c r="BM44" i="14"/>
  <c r="BM43" i="14"/>
  <c r="BM42" i="14"/>
  <c r="BM41" i="14"/>
  <c r="BM40" i="14"/>
  <c r="BM39" i="14"/>
  <c r="BM38" i="14"/>
  <c r="BM37" i="14"/>
  <c r="BM36" i="14"/>
  <c r="BM35" i="14"/>
  <c r="BM34" i="14"/>
  <c r="BM33" i="14"/>
  <c r="BM32" i="14"/>
  <c r="BM31" i="14"/>
  <c r="BM30" i="14"/>
  <c r="BM29" i="14"/>
  <c r="BM28" i="14"/>
  <c r="BM27" i="14"/>
  <c r="BM26" i="14"/>
  <c r="BM25" i="14"/>
  <c r="BM24" i="14"/>
  <c r="BM23" i="14"/>
  <c r="BM22" i="14"/>
  <c r="BM21" i="14"/>
  <c r="BM20" i="14"/>
  <c r="BM19" i="14"/>
  <c r="BM18" i="14"/>
  <c r="BM17" i="14"/>
  <c r="BM16" i="14"/>
  <c r="BM15" i="14"/>
  <c r="BM14" i="14"/>
  <c r="BM13" i="14"/>
  <c r="BM12" i="14"/>
  <c r="BM11" i="14"/>
  <c r="BC74" i="14"/>
  <c r="BC73" i="14"/>
  <c r="BC72" i="14"/>
  <c r="BC71" i="14"/>
  <c r="BC70" i="14"/>
  <c r="BC69" i="14"/>
  <c r="BC68" i="14"/>
  <c r="BC67" i="14"/>
  <c r="BC66" i="14"/>
  <c r="BC65" i="14"/>
  <c r="BC64" i="14"/>
  <c r="BC63" i="14"/>
  <c r="BC60" i="14"/>
  <c r="BC59" i="14"/>
  <c r="BC57" i="14"/>
  <c r="BC56" i="14"/>
  <c r="BC55" i="14"/>
  <c r="BC54" i="14"/>
  <c r="BC53" i="14"/>
  <c r="BC52" i="14"/>
  <c r="BC51" i="14"/>
  <c r="BC50" i="14"/>
  <c r="BC49" i="14"/>
  <c r="BC48" i="14"/>
  <c r="BC47" i="14"/>
  <c r="BC46" i="14"/>
  <c r="BC45" i="14"/>
  <c r="BC44" i="14"/>
  <c r="BC43" i="14"/>
  <c r="BC42" i="14"/>
  <c r="BC41" i="14"/>
  <c r="BC40" i="14"/>
  <c r="BC39" i="14"/>
  <c r="BC38" i="14"/>
  <c r="BC37" i="14"/>
  <c r="BC36" i="14"/>
  <c r="BC35" i="14"/>
  <c r="BC34" i="14"/>
  <c r="BC33" i="14"/>
  <c r="BC32" i="14"/>
  <c r="BC31" i="14"/>
  <c r="BC30" i="14"/>
  <c r="BC29" i="14"/>
  <c r="BC28" i="14"/>
  <c r="BC27" i="14"/>
  <c r="BC26" i="14"/>
  <c r="BC25" i="14"/>
  <c r="BC24" i="14"/>
  <c r="BC23" i="14"/>
  <c r="BC22" i="14"/>
  <c r="BC21" i="14"/>
  <c r="BC20" i="14"/>
  <c r="BC19" i="14"/>
  <c r="BC18" i="14"/>
  <c r="BC17" i="14"/>
  <c r="BC16" i="14"/>
  <c r="BC15" i="14"/>
  <c r="BC14" i="14"/>
  <c r="BC13" i="14"/>
  <c r="BC12" i="14"/>
  <c r="BC11" i="14"/>
  <c r="BC9" i="14" s="1"/>
  <c r="AS77" i="14"/>
  <c r="AS76" i="14"/>
  <c r="AS75" i="14"/>
  <c r="AS74" i="14"/>
  <c r="AS73" i="14"/>
  <c r="AS72" i="14"/>
  <c r="AS71" i="14"/>
  <c r="AS70" i="14"/>
  <c r="AS69" i="14"/>
  <c r="AS68" i="14"/>
  <c r="AS67" i="14"/>
  <c r="AS66" i="14"/>
  <c r="AS65" i="14"/>
  <c r="AS64" i="14"/>
  <c r="AS63" i="14"/>
  <c r="AS60" i="14"/>
  <c r="AS59" i="14"/>
  <c r="AS57" i="14"/>
  <c r="AS56" i="14"/>
  <c r="AS55" i="14"/>
  <c r="AS54" i="14"/>
  <c r="AS53" i="14"/>
  <c r="AS52" i="14"/>
  <c r="AS51" i="14"/>
  <c r="AS50" i="14"/>
  <c r="AS49" i="14"/>
  <c r="AS48" i="14"/>
  <c r="AS47" i="14"/>
  <c r="AS46" i="14"/>
  <c r="AS45" i="14"/>
  <c r="AS44" i="14"/>
  <c r="AS43" i="14"/>
  <c r="AS42" i="14"/>
  <c r="AS41" i="14"/>
  <c r="AS40" i="14"/>
  <c r="AS39" i="14"/>
  <c r="AS38" i="14"/>
  <c r="AS37" i="14"/>
  <c r="AS36" i="14"/>
  <c r="AS35" i="14"/>
  <c r="AS34" i="14"/>
  <c r="AS33" i="14"/>
  <c r="AS32" i="14"/>
  <c r="AS31" i="14"/>
  <c r="AS30" i="14"/>
  <c r="AS29" i="14"/>
  <c r="AS28" i="14"/>
  <c r="AS27" i="14"/>
  <c r="AS26" i="14"/>
  <c r="AS25" i="14"/>
  <c r="AS24" i="14"/>
  <c r="AS23" i="14"/>
  <c r="AS22" i="14"/>
  <c r="AS21" i="14"/>
  <c r="AS20" i="14"/>
  <c r="AS19" i="14"/>
  <c r="AS18" i="14"/>
  <c r="AS17" i="14"/>
  <c r="AS16" i="14"/>
  <c r="AS15" i="14"/>
  <c r="AS14" i="14"/>
  <c r="AS13" i="14"/>
  <c r="AS12" i="14"/>
  <c r="AS11" i="14"/>
  <c r="AS10" i="14" s="1"/>
  <c r="AI77" i="14"/>
  <c r="AI76" i="14"/>
  <c r="AI75" i="14"/>
  <c r="AI74" i="14"/>
  <c r="AI73" i="14"/>
  <c r="AI72" i="14"/>
  <c r="AI71" i="14"/>
  <c r="AI70" i="14"/>
  <c r="AI69" i="14"/>
  <c r="AI68" i="14"/>
  <c r="AI67" i="14"/>
  <c r="AI66" i="14"/>
  <c r="AI65" i="14"/>
  <c r="AI64" i="14"/>
  <c r="AI63" i="14"/>
  <c r="AI60" i="14"/>
  <c r="AI59" i="14"/>
  <c r="AI57" i="14"/>
  <c r="AI56" i="14"/>
  <c r="AI55" i="14"/>
  <c r="AI54" i="14"/>
  <c r="AI53" i="14"/>
  <c r="AI52" i="14"/>
  <c r="AI51" i="14"/>
  <c r="AI50" i="14"/>
  <c r="AI49" i="14"/>
  <c r="AI48" i="14"/>
  <c r="AI47" i="14"/>
  <c r="AI46" i="14"/>
  <c r="AI45" i="14"/>
  <c r="AI44" i="14"/>
  <c r="AI43" i="14"/>
  <c r="AI42" i="14"/>
  <c r="AI41" i="14"/>
  <c r="AI40" i="14"/>
  <c r="AI39" i="14"/>
  <c r="AI38" i="14"/>
  <c r="AI37" i="14"/>
  <c r="AI36" i="14"/>
  <c r="AI35" i="14"/>
  <c r="AI34" i="14"/>
  <c r="AI33" i="14"/>
  <c r="AI32" i="14"/>
  <c r="AI31" i="14"/>
  <c r="AI30" i="14"/>
  <c r="AI29" i="14"/>
  <c r="AI28" i="14"/>
  <c r="AI27" i="14"/>
  <c r="AI26" i="14"/>
  <c r="AI25" i="14"/>
  <c r="AI24" i="14"/>
  <c r="AI23" i="14"/>
  <c r="AI22" i="14"/>
  <c r="AI21" i="14"/>
  <c r="AI20" i="14"/>
  <c r="AI19" i="14"/>
  <c r="AI18" i="14"/>
  <c r="AI17" i="14"/>
  <c r="AI16" i="14"/>
  <c r="AI15" i="14"/>
  <c r="AI14" i="14"/>
  <c r="AI13" i="14"/>
  <c r="AI12" i="14"/>
  <c r="AI11" i="14"/>
  <c r="AI9" i="14" s="1"/>
  <c r="Y77" i="14"/>
  <c r="Y76" i="14"/>
  <c r="Y75" i="14"/>
  <c r="Y74" i="14"/>
  <c r="Y73" i="14"/>
  <c r="Y72" i="14"/>
  <c r="Y71" i="14"/>
  <c r="Y70" i="14"/>
  <c r="Y69" i="14"/>
  <c r="Y68" i="14"/>
  <c r="Y67" i="14"/>
  <c r="Y66" i="14"/>
  <c r="Y65" i="14"/>
  <c r="Y64" i="14"/>
  <c r="Y63" i="14"/>
  <c r="Y60" i="14"/>
  <c r="Y59" i="14"/>
  <c r="Y57" i="14"/>
  <c r="Y56" i="14"/>
  <c r="Y55" i="14"/>
  <c r="Y54" i="14"/>
  <c r="Y53" i="14"/>
  <c r="Y52" i="14"/>
  <c r="Y51" i="14"/>
  <c r="Y50" i="14"/>
  <c r="Y49" i="14"/>
  <c r="Y48" i="14"/>
  <c r="Y47" i="14"/>
  <c r="Y46" i="14"/>
  <c r="Y45" i="14"/>
  <c r="Y44" i="14"/>
  <c r="Y43" i="14"/>
  <c r="Y42" i="14"/>
  <c r="Y41" i="14"/>
  <c r="Y40" i="14"/>
  <c r="Y39" i="14"/>
  <c r="Y38" i="14"/>
  <c r="Y37" i="14"/>
  <c r="Y36" i="14"/>
  <c r="Y35" i="14"/>
  <c r="Y34" i="14"/>
  <c r="Y33" i="14"/>
  <c r="Y32" i="14"/>
  <c r="Y31" i="14"/>
  <c r="Y30" i="14"/>
  <c r="Y29" i="14"/>
  <c r="Y28" i="14"/>
  <c r="Y27" i="14"/>
  <c r="Y26" i="14"/>
  <c r="Y25" i="14"/>
  <c r="Y24" i="14"/>
  <c r="Y23" i="14"/>
  <c r="Y22" i="14"/>
  <c r="Y21" i="14"/>
  <c r="Y20" i="14"/>
  <c r="Y19" i="14"/>
  <c r="Y18" i="14"/>
  <c r="Y17" i="14"/>
  <c r="Y16" i="14"/>
  <c r="Y15" i="14"/>
  <c r="Y14" i="14"/>
  <c r="Y13" i="14"/>
  <c r="Y12" i="14"/>
  <c r="Y11" i="14"/>
  <c r="Y6" i="14" s="1"/>
  <c r="O77" i="14"/>
  <c r="O76" i="14"/>
  <c r="O75" i="14"/>
  <c r="O74" i="14"/>
  <c r="O73" i="14"/>
  <c r="O72" i="14"/>
  <c r="O71" i="14"/>
  <c r="O70" i="14"/>
  <c r="O69" i="14"/>
  <c r="O68" i="14"/>
  <c r="O67" i="14"/>
  <c r="O66" i="14"/>
  <c r="O65" i="14"/>
  <c r="O64" i="14"/>
  <c r="O63" i="14"/>
  <c r="O60" i="14"/>
  <c r="O59" i="14"/>
  <c r="O57" i="14"/>
  <c r="O56" i="14"/>
  <c r="O55" i="14"/>
  <c r="O54" i="14"/>
  <c r="O53" i="14"/>
  <c r="O52" i="14"/>
  <c r="O51" i="14"/>
  <c r="O50" i="14"/>
  <c r="O49" i="14"/>
  <c r="O48" i="14"/>
  <c r="O47" i="14"/>
  <c r="O46" i="14"/>
  <c r="O45" i="14"/>
  <c r="O44" i="14"/>
  <c r="O43" i="14"/>
  <c r="O42" i="14"/>
  <c r="O41" i="14"/>
  <c r="O40" i="14"/>
  <c r="O39" i="14"/>
  <c r="O38" i="14"/>
  <c r="O37" i="14"/>
  <c r="O36" i="14"/>
  <c r="O35" i="14"/>
  <c r="O34" i="14"/>
  <c r="O33" i="14"/>
  <c r="O32" i="14"/>
  <c r="O31" i="14"/>
  <c r="O30" i="14"/>
  <c r="O29" i="14"/>
  <c r="O28" i="14"/>
  <c r="O27" i="14"/>
  <c r="O26" i="14"/>
  <c r="O25" i="14"/>
  <c r="O24" i="14"/>
  <c r="O23" i="14"/>
  <c r="O22" i="14"/>
  <c r="O21" i="14"/>
  <c r="O20" i="14"/>
  <c r="O19" i="14"/>
  <c r="O18" i="14"/>
  <c r="O17" i="14"/>
  <c r="O16" i="14"/>
  <c r="O15" i="14"/>
  <c r="O14" i="14"/>
  <c r="O13" i="14"/>
  <c r="O12" i="14"/>
  <c r="O11" i="14"/>
  <c r="O7" i="14" s="1"/>
  <c r="E32" i="14"/>
  <c r="E31" i="14"/>
  <c r="E30" i="14"/>
  <c r="E29" i="14"/>
  <c r="E28" i="14"/>
  <c r="E27" i="14"/>
  <c r="BM76" i="12"/>
  <c r="BM75" i="12"/>
  <c r="BM74" i="12"/>
  <c r="BM73" i="12"/>
  <c r="BM71" i="12"/>
  <c r="BM70" i="12"/>
  <c r="BM69" i="12"/>
  <c r="BM68" i="12"/>
  <c r="BM67" i="12"/>
  <c r="BM66" i="12"/>
  <c r="BM65" i="12"/>
  <c r="BM64" i="12"/>
  <c r="BM63" i="12"/>
  <c r="BM62" i="12"/>
  <c r="BM61" i="12"/>
  <c r="BM60" i="12"/>
  <c r="BM59" i="12"/>
  <c r="BM58" i="12"/>
  <c r="BM56" i="12"/>
  <c r="BM54" i="12"/>
  <c r="BM53" i="12"/>
  <c r="BM52" i="12"/>
  <c r="BM51" i="12"/>
  <c r="BM50" i="12"/>
  <c r="BM49" i="12"/>
  <c r="BM48" i="12"/>
  <c r="BM47" i="12"/>
  <c r="BM46" i="12"/>
  <c r="BM45" i="12"/>
  <c r="BM44" i="12"/>
  <c r="BM43" i="12"/>
  <c r="BM42" i="12"/>
  <c r="BM41" i="12"/>
  <c r="BM40" i="12"/>
  <c r="BM39" i="12"/>
  <c r="BM38" i="12"/>
  <c r="BM37" i="12"/>
  <c r="BM36" i="12"/>
  <c r="BM35" i="12"/>
  <c r="BM34" i="12"/>
  <c r="BM33" i="12"/>
  <c r="BM32" i="12"/>
  <c r="BM31" i="12"/>
  <c r="BM30" i="12"/>
  <c r="BM29" i="12"/>
  <c r="BM28" i="12"/>
  <c r="BM27" i="12"/>
  <c r="BM26" i="12"/>
  <c r="BM25" i="12"/>
  <c r="BM24" i="12"/>
  <c r="BM23" i="12"/>
  <c r="BM22" i="12"/>
  <c r="BM21" i="12"/>
  <c r="BM20" i="12"/>
  <c r="BM19" i="12"/>
  <c r="BM18" i="12"/>
  <c r="BM17" i="12"/>
  <c r="BM16" i="12"/>
  <c r="BM15" i="12"/>
  <c r="BM14" i="12"/>
  <c r="BM13" i="12"/>
  <c r="BM12" i="12"/>
  <c r="BM11" i="12"/>
  <c r="BM2" i="12" s="1"/>
  <c r="BC76" i="12"/>
  <c r="BC75" i="12"/>
  <c r="BC74" i="12"/>
  <c r="BC73" i="12"/>
  <c r="BC71" i="12"/>
  <c r="BC70" i="12"/>
  <c r="BC69" i="12"/>
  <c r="BC68" i="12"/>
  <c r="BC67" i="12"/>
  <c r="BC66" i="12"/>
  <c r="BC65" i="12"/>
  <c r="BC64" i="12"/>
  <c r="BC63" i="12"/>
  <c r="BC62" i="12"/>
  <c r="BC61" i="12"/>
  <c r="BC60" i="12"/>
  <c r="BC59" i="12"/>
  <c r="BC58" i="12"/>
  <c r="BC56" i="12"/>
  <c r="BC54" i="12"/>
  <c r="BC53" i="12"/>
  <c r="BC52" i="12"/>
  <c r="BC51" i="12"/>
  <c r="BC50" i="12"/>
  <c r="BC49" i="12"/>
  <c r="BC48" i="12"/>
  <c r="BC47" i="12"/>
  <c r="BC46" i="12"/>
  <c r="BC45" i="12"/>
  <c r="BC44" i="12"/>
  <c r="BC43" i="12"/>
  <c r="BC42" i="12"/>
  <c r="BC41" i="12"/>
  <c r="BC40" i="12"/>
  <c r="BC39" i="12"/>
  <c r="BC38" i="12"/>
  <c r="BC37" i="12"/>
  <c r="BC36" i="12"/>
  <c r="BC35" i="12"/>
  <c r="BC34" i="12"/>
  <c r="BC33" i="12"/>
  <c r="BC32" i="12"/>
  <c r="BC31" i="12"/>
  <c r="BC30" i="12"/>
  <c r="BC29" i="12"/>
  <c r="BC28" i="12"/>
  <c r="BC27" i="12"/>
  <c r="BC26" i="12"/>
  <c r="BC25" i="12"/>
  <c r="BC24" i="12"/>
  <c r="BC23" i="12"/>
  <c r="BC22" i="12"/>
  <c r="BC21" i="12"/>
  <c r="BC20" i="12"/>
  <c r="BC19" i="12"/>
  <c r="BC18" i="12"/>
  <c r="BC17" i="12"/>
  <c r="BC16" i="12"/>
  <c r="BC15" i="12"/>
  <c r="BC14" i="12"/>
  <c r="BC13" i="12"/>
  <c r="BC12" i="12"/>
  <c r="BC11" i="12"/>
  <c r="BC8" i="12" s="1"/>
  <c r="AS76" i="12"/>
  <c r="AS75" i="12"/>
  <c r="AS74" i="12"/>
  <c r="AS73" i="12"/>
  <c r="AS71" i="12"/>
  <c r="AS70" i="12"/>
  <c r="AS69" i="12"/>
  <c r="AS68" i="12"/>
  <c r="AS67" i="12"/>
  <c r="AS66" i="12"/>
  <c r="AS65" i="12"/>
  <c r="AS64" i="12"/>
  <c r="AS63" i="12"/>
  <c r="AS62" i="12"/>
  <c r="AS61" i="12"/>
  <c r="AS60" i="12"/>
  <c r="AS59" i="12"/>
  <c r="AS58" i="12"/>
  <c r="AS56" i="12"/>
  <c r="AS54" i="12"/>
  <c r="AS53" i="12"/>
  <c r="AS52" i="12"/>
  <c r="AS51" i="12"/>
  <c r="AS50" i="12"/>
  <c r="AS49" i="12"/>
  <c r="AS48" i="12"/>
  <c r="AS47" i="12"/>
  <c r="AS46" i="12"/>
  <c r="AS45" i="12"/>
  <c r="AS44" i="12"/>
  <c r="AS43" i="12"/>
  <c r="AS42" i="12"/>
  <c r="AS41" i="12"/>
  <c r="AS40" i="12"/>
  <c r="AS39" i="12"/>
  <c r="AS38" i="12"/>
  <c r="AS37" i="12"/>
  <c r="AS36" i="12"/>
  <c r="AS35" i="12"/>
  <c r="AS34" i="12"/>
  <c r="AS33" i="12"/>
  <c r="AS32" i="12"/>
  <c r="AS31" i="12"/>
  <c r="AS30" i="12"/>
  <c r="AS29" i="12"/>
  <c r="AS28" i="12"/>
  <c r="AS27" i="12"/>
  <c r="AS26" i="12"/>
  <c r="AS25" i="12"/>
  <c r="AS24" i="12"/>
  <c r="AS23" i="12"/>
  <c r="AS22" i="12"/>
  <c r="AS21" i="12"/>
  <c r="AS20" i="12"/>
  <c r="AS19" i="12"/>
  <c r="AS18" i="12"/>
  <c r="AS17" i="12"/>
  <c r="AS16" i="12"/>
  <c r="AS15" i="12"/>
  <c r="AS14" i="12"/>
  <c r="AS13" i="12"/>
  <c r="AS12" i="12"/>
  <c r="AS11" i="12"/>
  <c r="AI76" i="12"/>
  <c r="AI75" i="12"/>
  <c r="AI74" i="12"/>
  <c r="AI73" i="12"/>
  <c r="AI71" i="12"/>
  <c r="AI70" i="12"/>
  <c r="AI69" i="12"/>
  <c r="AI68" i="12"/>
  <c r="AI67" i="12"/>
  <c r="AI66" i="12"/>
  <c r="AI65" i="12"/>
  <c r="AI64" i="12"/>
  <c r="AI63" i="12"/>
  <c r="AI62" i="12"/>
  <c r="AI61" i="12"/>
  <c r="AI60" i="12"/>
  <c r="AI59" i="12"/>
  <c r="AI58" i="12"/>
  <c r="AI56" i="12"/>
  <c r="AI54" i="12"/>
  <c r="AI53" i="12"/>
  <c r="AI52" i="12"/>
  <c r="AI51" i="12"/>
  <c r="AI50" i="12"/>
  <c r="AI49" i="12"/>
  <c r="AI48" i="12"/>
  <c r="AI47" i="12"/>
  <c r="AI46" i="12"/>
  <c r="AI45" i="12"/>
  <c r="AI44" i="12"/>
  <c r="AI43" i="12"/>
  <c r="AI42" i="12"/>
  <c r="AI41" i="12"/>
  <c r="AI40" i="12"/>
  <c r="AI39" i="12"/>
  <c r="AI38" i="12"/>
  <c r="AI37" i="12"/>
  <c r="AI36" i="12"/>
  <c r="AI35" i="12"/>
  <c r="AI34" i="12"/>
  <c r="AI33" i="12"/>
  <c r="AI32" i="12"/>
  <c r="AI31" i="12"/>
  <c r="AI30" i="12"/>
  <c r="AI29" i="12"/>
  <c r="AI28" i="12"/>
  <c r="AI27" i="12"/>
  <c r="AI26" i="12"/>
  <c r="AI25" i="12"/>
  <c r="AI24" i="12"/>
  <c r="AI23" i="12"/>
  <c r="AI22" i="12"/>
  <c r="AI21" i="12"/>
  <c r="AI20" i="12"/>
  <c r="AI19" i="12"/>
  <c r="AI18" i="12"/>
  <c r="AI17" i="12"/>
  <c r="AI16" i="12"/>
  <c r="AI15" i="12"/>
  <c r="AI14" i="12"/>
  <c r="AI13" i="12"/>
  <c r="AI12" i="12"/>
  <c r="AI11" i="12"/>
  <c r="Y76" i="12"/>
  <c r="Y75" i="12"/>
  <c r="Y74" i="12"/>
  <c r="Y73" i="12"/>
  <c r="Y71" i="12"/>
  <c r="Y70" i="12"/>
  <c r="Y69" i="12"/>
  <c r="Y68" i="12"/>
  <c r="Y67" i="12"/>
  <c r="Y66" i="12"/>
  <c r="Y65" i="12"/>
  <c r="Y64" i="12"/>
  <c r="Y63" i="12"/>
  <c r="Y62" i="12"/>
  <c r="Y61" i="12"/>
  <c r="Y60" i="12"/>
  <c r="Y59" i="12"/>
  <c r="Y58" i="12"/>
  <c r="Y56" i="12"/>
  <c r="Y54" i="12"/>
  <c r="Y53" i="12"/>
  <c r="Y52" i="12"/>
  <c r="Y51" i="12"/>
  <c r="Y50" i="12"/>
  <c r="Y49" i="12"/>
  <c r="Y48" i="12"/>
  <c r="Y47" i="12"/>
  <c r="Y46" i="12"/>
  <c r="Y45" i="12"/>
  <c r="Y44" i="12"/>
  <c r="Y43" i="12"/>
  <c r="Y42" i="12"/>
  <c r="Y41" i="12"/>
  <c r="Y40" i="12"/>
  <c r="Y39" i="12"/>
  <c r="Y38" i="12"/>
  <c r="Y37" i="12"/>
  <c r="Y36" i="12"/>
  <c r="Y35" i="12"/>
  <c r="Y34" i="12"/>
  <c r="Y33" i="12"/>
  <c r="Y32" i="12"/>
  <c r="Y31" i="12"/>
  <c r="Y30" i="12"/>
  <c r="Y29" i="12"/>
  <c r="Y28" i="12"/>
  <c r="Y27" i="12"/>
  <c r="Y26" i="12"/>
  <c r="Y25" i="12"/>
  <c r="Y24" i="12"/>
  <c r="Y23" i="12"/>
  <c r="Y22" i="12"/>
  <c r="Y21" i="12"/>
  <c r="Y20" i="12"/>
  <c r="Y19" i="12"/>
  <c r="Y18" i="12"/>
  <c r="Y17" i="12"/>
  <c r="Y16" i="12"/>
  <c r="Y15" i="12"/>
  <c r="Y14" i="12"/>
  <c r="Y13" i="12"/>
  <c r="Y12" i="12"/>
  <c r="Y11" i="12"/>
  <c r="Y8" i="12" s="1"/>
  <c r="O76" i="12"/>
  <c r="O75" i="12"/>
  <c r="O74" i="12"/>
  <c r="O73" i="12"/>
  <c r="O71" i="12"/>
  <c r="O70" i="12"/>
  <c r="O69" i="12"/>
  <c r="O68" i="12"/>
  <c r="O67" i="12"/>
  <c r="O66" i="12"/>
  <c r="O65" i="12"/>
  <c r="O64" i="12"/>
  <c r="O63" i="12"/>
  <c r="O62" i="12"/>
  <c r="O61" i="12"/>
  <c r="O60" i="12"/>
  <c r="O59" i="12"/>
  <c r="O58" i="12"/>
  <c r="O56" i="12"/>
  <c r="O54" i="12"/>
  <c r="O53" i="12"/>
  <c r="O52" i="12"/>
  <c r="O51" i="12"/>
  <c r="O50" i="12"/>
  <c r="O49" i="12"/>
  <c r="O48" i="12"/>
  <c r="O47" i="12"/>
  <c r="O46" i="12"/>
  <c r="O45" i="12"/>
  <c r="O44" i="12"/>
  <c r="O43" i="12"/>
  <c r="O42" i="12"/>
  <c r="O41" i="12"/>
  <c r="O40" i="12"/>
  <c r="O39" i="12"/>
  <c r="O38" i="12"/>
  <c r="O37" i="12"/>
  <c r="O36" i="12"/>
  <c r="O35" i="12"/>
  <c r="O34" i="12"/>
  <c r="O33" i="12"/>
  <c r="O32" i="12"/>
  <c r="O31" i="12"/>
  <c r="O30" i="12"/>
  <c r="O29" i="12"/>
  <c r="O28" i="12"/>
  <c r="O27" i="12"/>
  <c r="O26" i="12"/>
  <c r="O25" i="12"/>
  <c r="O24" i="12"/>
  <c r="O23" i="12"/>
  <c r="O22" i="12"/>
  <c r="O21" i="12"/>
  <c r="O20" i="12"/>
  <c r="O19" i="12"/>
  <c r="O18" i="12"/>
  <c r="O17" i="12"/>
  <c r="O16" i="12"/>
  <c r="O15" i="12"/>
  <c r="O14" i="12"/>
  <c r="O13" i="12"/>
  <c r="O12" i="12"/>
  <c r="O11" i="12"/>
  <c r="E33" i="12"/>
  <c r="E32" i="12"/>
  <c r="E31" i="12"/>
  <c r="E30" i="12"/>
  <c r="E29" i="12"/>
  <c r="E28" i="12"/>
  <c r="E27" i="12"/>
  <c r="BB76" i="15"/>
  <c r="BB74" i="15"/>
  <c r="BB73" i="15"/>
  <c r="BB72" i="15"/>
  <c r="BB68" i="15"/>
  <c r="BB67" i="15"/>
  <c r="BB66" i="15"/>
  <c r="BB65" i="15"/>
  <c r="BB64" i="15"/>
  <c r="BB63" i="15"/>
  <c r="BB62" i="15"/>
  <c r="BB61" i="15"/>
  <c r="BB60" i="15"/>
  <c r="BB58" i="15"/>
  <c r="BB57" i="15"/>
  <c r="BB56" i="15"/>
  <c r="BB55" i="15"/>
  <c r="BB54" i="15"/>
  <c r="BB53" i="15"/>
  <c r="BB52" i="15"/>
  <c r="BB51" i="15"/>
  <c r="BB50" i="15"/>
  <c r="BB49" i="15"/>
  <c r="BB48" i="15"/>
  <c r="BB47" i="15"/>
  <c r="BB46" i="15"/>
  <c r="BB45" i="15"/>
  <c r="BB44" i="15"/>
  <c r="BB43" i="15"/>
  <c r="BB42" i="15"/>
  <c r="BB41" i="15"/>
  <c r="BB40" i="15"/>
  <c r="BB39" i="15"/>
  <c r="BB38" i="15"/>
  <c r="BB37" i="15"/>
  <c r="BB36" i="15"/>
  <c r="BB35" i="15"/>
  <c r="AR68" i="15"/>
  <c r="AR67" i="15"/>
  <c r="AR66" i="15"/>
  <c r="AR65" i="15"/>
  <c r="AR64" i="15"/>
  <c r="AR63" i="15"/>
  <c r="AR62" i="15"/>
  <c r="AR61" i="15"/>
  <c r="AR60" i="15"/>
  <c r="AR59" i="15"/>
  <c r="AR58" i="15"/>
  <c r="AR57" i="15"/>
  <c r="AR56" i="15"/>
  <c r="AR55" i="15"/>
  <c r="AR54" i="15"/>
  <c r="AR53" i="15"/>
  <c r="AR52" i="15"/>
  <c r="AR51" i="15"/>
  <c r="AR50" i="15"/>
  <c r="AR49" i="15"/>
  <c r="AR48" i="15"/>
  <c r="AR47" i="15"/>
  <c r="AR46" i="15"/>
  <c r="AR45" i="15"/>
  <c r="AR44" i="15"/>
  <c r="AR43" i="15"/>
  <c r="AR42" i="15"/>
  <c r="AR41" i="15"/>
  <c r="AR40" i="15"/>
  <c r="AR39" i="15"/>
  <c r="AR38" i="15"/>
  <c r="AR37" i="15"/>
  <c r="AR36" i="15"/>
  <c r="AR35" i="15"/>
  <c r="AH68" i="15"/>
  <c r="AH67" i="15"/>
  <c r="AH66" i="15"/>
  <c r="AH65" i="15"/>
  <c r="AH64" i="15"/>
  <c r="AH63" i="15"/>
  <c r="AH62" i="15"/>
  <c r="AH61" i="15"/>
  <c r="AH60" i="15"/>
  <c r="AH59" i="15"/>
  <c r="AH58" i="15"/>
  <c r="AH57" i="15"/>
  <c r="AH56" i="15"/>
  <c r="AH55" i="15"/>
  <c r="AH54" i="15"/>
  <c r="AH53" i="15"/>
  <c r="AH52" i="15"/>
  <c r="AH51" i="15"/>
  <c r="AH50" i="15"/>
  <c r="AH49" i="15"/>
  <c r="AH48" i="15"/>
  <c r="AH47" i="15"/>
  <c r="AH46" i="15"/>
  <c r="AH45" i="15"/>
  <c r="AH44" i="15"/>
  <c r="AH43" i="15"/>
  <c r="AH42" i="15"/>
  <c r="AH41" i="15"/>
  <c r="AH40" i="15"/>
  <c r="AH39" i="15"/>
  <c r="AH38" i="15"/>
  <c r="AH37" i="15"/>
  <c r="AH36" i="15"/>
  <c r="AH35" i="15"/>
  <c r="X76" i="15"/>
  <c r="X75" i="15"/>
  <c r="X74" i="15"/>
  <c r="X72" i="15"/>
  <c r="X71" i="15"/>
  <c r="X70" i="15"/>
  <c r="X69" i="15"/>
  <c r="X68" i="15"/>
  <c r="X67" i="15"/>
  <c r="X66" i="15"/>
  <c r="X65" i="15"/>
  <c r="X64" i="15"/>
  <c r="X63" i="15"/>
  <c r="X62" i="15"/>
  <c r="X61" i="15"/>
  <c r="X60" i="15"/>
  <c r="X59" i="15"/>
  <c r="X58" i="15"/>
  <c r="X57" i="15"/>
  <c r="X56" i="15"/>
  <c r="X55" i="15"/>
  <c r="X54" i="15"/>
  <c r="X53" i="15"/>
  <c r="X51" i="15"/>
  <c r="X50" i="15"/>
  <c r="X49" i="15"/>
  <c r="X48" i="15"/>
  <c r="X47" i="15"/>
  <c r="X46" i="15"/>
  <c r="X45" i="15"/>
  <c r="X44" i="15"/>
  <c r="X43" i="15"/>
  <c r="X42" i="15"/>
  <c r="X41" i="15"/>
  <c r="X40" i="15"/>
  <c r="X39" i="15"/>
  <c r="X38" i="15"/>
  <c r="X37" i="15"/>
  <c r="X36" i="15"/>
  <c r="X35" i="15"/>
  <c r="N68" i="15"/>
  <c r="N67" i="15"/>
  <c r="N66" i="15"/>
  <c r="N65" i="15"/>
  <c r="N64" i="15"/>
  <c r="N63" i="15"/>
  <c r="N62" i="15"/>
  <c r="N61" i="15"/>
  <c r="N60" i="15"/>
  <c r="N59" i="15"/>
  <c r="N58" i="15"/>
  <c r="N57" i="15"/>
  <c r="N56" i="15"/>
  <c r="N55" i="15"/>
  <c r="N54" i="15"/>
  <c r="N53" i="15"/>
  <c r="N52" i="15"/>
  <c r="N51" i="15"/>
  <c r="N50" i="15"/>
  <c r="N49" i="15"/>
  <c r="N48" i="15"/>
  <c r="N47" i="15"/>
  <c r="N46" i="15"/>
  <c r="N45" i="15"/>
  <c r="N44" i="15"/>
  <c r="N43" i="15"/>
  <c r="N42" i="15"/>
  <c r="N41" i="15"/>
  <c r="N40" i="15"/>
  <c r="N39" i="15"/>
  <c r="N38" i="15"/>
  <c r="N37" i="15"/>
  <c r="N36" i="15"/>
  <c r="N35" i="15"/>
  <c r="D47" i="15"/>
  <c r="D48" i="15"/>
  <c r="D67" i="15"/>
  <c r="D66" i="15"/>
  <c r="D63" i="15"/>
  <c r="D62" i="15"/>
  <c r="D61" i="15"/>
  <c r="D59" i="15"/>
  <c r="D58" i="15"/>
  <c r="D57" i="15"/>
  <c r="D56" i="15"/>
  <c r="D55" i="15"/>
  <c r="D54" i="15"/>
  <c r="D53" i="15"/>
  <c r="D52" i="15"/>
  <c r="D51" i="15"/>
  <c r="D50" i="15"/>
  <c r="D49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 s="1"/>
  <c r="CQ74" i="13"/>
  <c r="CQ73" i="13"/>
  <c r="CQ72" i="13"/>
  <c r="CQ71" i="13"/>
  <c r="CQ70" i="13"/>
  <c r="CQ69" i="13"/>
  <c r="CQ68" i="13"/>
  <c r="CQ66" i="13"/>
  <c r="CQ65" i="13"/>
  <c r="CQ64" i="13"/>
  <c r="CQ63" i="13"/>
  <c r="CQ62" i="13"/>
  <c r="CQ61" i="13"/>
  <c r="CQ60" i="13"/>
  <c r="CQ59" i="13"/>
  <c r="CQ57" i="13"/>
  <c r="CQ55" i="13"/>
  <c r="CQ54" i="13"/>
  <c r="CQ53" i="13"/>
  <c r="CQ52" i="13"/>
  <c r="CQ51" i="13"/>
  <c r="CQ50" i="13"/>
  <c r="CQ44" i="13"/>
  <c r="CQ43" i="13"/>
  <c r="CQ42" i="13"/>
  <c r="CQ41" i="13"/>
  <c r="CQ40" i="13"/>
  <c r="CQ39" i="13"/>
  <c r="CQ38" i="13"/>
  <c r="CQ37" i="13"/>
  <c r="CQ36" i="13"/>
  <c r="CQ35" i="13"/>
  <c r="CG74" i="13"/>
  <c r="CG73" i="13"/>
  <c r="CG72" i="13"/>
  <c r="CG71" i="13"/>
  <c r="CG70" i="13"/>
  <c r="CG69" i="13"/>
  <c r="CG68" i="13"/>
  <c r="CG66" i="13"/>
  <c r="CG65" i="13"/>
  <c r="CG64" i="13"/>
  <c r="CG63" i="13"/>
  <c r="CG62" i="13"/>
  <c r="CG61" i="13"/>
  <c r="CG60" i="13"/>
  <c r="CG59" i="13"/>
  <c r="CG57" i="13"/>
  <c r="CG55" i="13"/>
  <c r="CG54" i="13"/>
  <c r="CG53" i="13"/>
  <c r="CG52" i="13"/>
  <c r="CG51" i="13"/>
  <c r="CG50" i="13"/>
  <c r="CG44" i="13"/>
  <c r="CG43" i="13"/>
  <c r="CG42" i="13"/>
  <c r="CG41" i="13"/>
  <c r="CG40" i="13"/>
  <c r="CG39" i="13"/>
  <c r="CG38" i="13"/>
  <c r="CG37" i="13"/>
  <c r="CG36" i="13"/>
  <c r="CG35" i="13"/>
  <c r="BW74" i="13"/>
  <c r="BW73" i="13"/>
  <c r="BW72" i="13"/>
  <c r="BW71" i="13"/>
  <c r="BW70" i="13"/>
  <c r="BW69" i="13"/>
  <c r="BW68" i="13"/>
  <c r="BW66" i="13"/>
  <c r="BW65" i="13"/>
  <c r="BW64" i="13"/>
  <c r="BW63" i="13"/>
  <c r="BW62" i="13"/>
  <c r="BW61" i="13"/>
  <c r="BW60" i="13"/>
  <c r="BW59" i="13"/>
  <c r="BW57" i="13"/>
  <c r="BW55" i="13"/>
  <c r="BW54" i="13"/>
  <c r="BW53" i="13"/>
  <c r="BW52" i="13"/>
  <c r="BW51" i="13"/>
  <c r="BW50" i="13"/>
  <c r="BW44" i="13"/>
  <c r="BW43" i="13"/>
  <c r="BW42" i="13"/>
  <c r="BW41" i="13"/>
  <c r="BW40" i="13"/>
  <c r="BW39" i="13"/>
  <c r="BW38" i="13"/>
  <c r="BW37" i="13"/>
  <c r="BW36" i="13"/>
  <c r="BW35" i="13"/>
  <c r="BM74" i="13"/>
  <c r="BM73" i="13"/>
  <c r="BM72" i="13"/>
  <c r="BM71" i="13"/>
  <c r="BM70" i="13"/>
  <c r="BM69" i="13"/>
  <c r="BM68" i="13"/>
  <c r="BM66" i="13"/>
  <c r="BM65" i="13"/>
  <c r="BM64" i="13"/>
  <c r="BM63" i="13"/>
  <c r="BM62" i="13"/>
  <c r="BM61" i="13"/>
  <c r="BM60" i="13"/>
  <c r="BM59" i="13"/>
  <c r="BM57" i="13"/>
  <c r="BM55" i="13"/>
  <c r="BM54" i="13"/>
  <c r="BM53" i="13"/>
  <c r="BM52" i="13"/>
  <c r="BM51" i="13"/>
  <c r="BM50" i="13"/>
  <c r="BM44" i="13"/>
  <c r="BM43" i="13"/>
  <c r="BM42" i="13"/>
  <c r="BM41" i="13"/>
  <c r="BM40" i="13"/>
  <c r="BM39" i="13"/>
  <c r="BM38" i="13"/>
  <c r="BM37" i="13"/>
  <c r="BM36" i="13"/>
  <c r="BM35" i="13"/>
  <c r="BC74" i="13"/>
  <c r="BC73" i="13"/>
  <c r="BC72" i="13"/>
  <c r="BC71" i="13"/>
  <c r="BC70" i="13"/>
  <c r="BC69" i="13"/>
  <c r="BC68" i="13"/>
  <c r="BC66" i="13"/>
  <c r="BC65" i="13"/>
  <c r="BC64" i="13"/>
  <c r="BC63" i="13"/>
  <c r="BC62" i="13"/>
  <c r="BC61" i="13"/>
  <c r="BC60" i="13"/>
  <c r="BC59" i="13"/>
  <c r="BC57" i="13"/>
  <c r="BC55" i="13"/>
  <c r="BC54" i="13"/>
  <c r="BC53" i="13"/>
  <c r="BC52" i="13"/>
  <c r="BC51" i="13"/>
  <c r="BC50" i="13"/>
  <c r="BC44" i="13"/>
  <c r="BC43" i="13"/>
  <c r="BC42" i="13"/>
  <c r="BC41" i="13"/>
  <c r="BC40" i="13"/>
  <c r="BC39" i="13"/>
  <c r="BC38" i="13"/>
  <c r="BC37" i="13"/>
  <c r="BC36" i="13"/>
  <c r="BC35" i="13"/>
  <c r="AS74" i="13"/>
  <c r="AS73" i="13"/>
  <c r="AS72" i="13"/>
  <c r="AS71" i="13"/>
  <c r="AS70" i="13"/>
  <c r="AS69" i="13"/>
  <c r="AS68" i="13"/>
  <c r="AS66" i="13"/>
  <c r="AS65" i="13"/>
  <c r="AS64" i="13"/>
  <c r="AS63" i="13"/>
  <c r="AS62" i="13"/>
  <c r="AS61" i="13"/>
  <c r="AS60" i="13"/>
  <c r="AS59" i="13"/>
  <c r="AS57" i="13"/>
  <c r="AS55" i="13"/>
  <c r="AS54" i="13"/>
  <c r="AS53" i="13"/>
  <c r="AS52" i="13"/>
  <c r="AS51" i="13"/>
  <c r="AS50" i="13"/>
  <c r="AS44" i="13"/>
  <c r="AS43" i="13"/>
  <c r="AS42" i="13"/>
  <c r="AS41" i="13"/>
  <c r="AS40" i="13"/>
  <c r="AS39" i="13"/>
  <c r="AS38" i="13"/>
  <c r="AS37" i="13"/>
  <c r="AS36" i="13"/>
  <c r="AI74" i="13"/>
  <c r="AI73" i="13"/>
  <c r="AI72" i="13"/>
  <c r="AI71" i="13"/>
  <c r="AI70" i="13"/>
  <c r="AI69" i="13"/>
  <c r="AI68" i="13"/>
  <c r="AI66" i="13"/>
  <c r="AI65" i="13"/>
  <c r="AI64" i="13"/>
  <c r="AI63" i="13"/>
  <c r="AI62" i="13"/>
  <c r="AI61" i="13"/>
  <c r="AI60" i="13"/>
  <c r="AI59" i="13"/>
  <c r="AI57" i="13"/>
  <c r="AI55" i="13"/>
  <c r="AI54" i="13"/>
  <c r="AI53" i="13"/>
  <c r="AI52" i="13"/>
  <c r="AI51" i="13"/>
  <c r="AI50" i="13"/>
  <c r="AI44" i="13"/>
  <c r="AI43" i="13"/>
  <c r="AI42" i="13"/>
  <c r="AI41" i="13"/>
  <c r="AI40" i="13"/>
  <c r="AI39" i="13"/>
  <c r="AI38" i="13"/>
  <c r="AI37" i="13"/>
  <c r="AI36" i="13"/>
  <c r="AI35" i="13"/>
  <c r="Y74" i="13"/>
  <c r="Y73" i="13"/>
  <c r="Y72" i="13"/>
  <c r="Y71" i="13"/>
  <c r="Y70" i="13"/>
  <c r="Y69" i="13"/>
  <c r="Y68" i="13"/>
  <c r="Y66" i="13"/>
  <c r="Y65" i="13"/>
  <c r="Y64" i="13"/>
  <c r="Y63" i="13"/>
  <c r="Y62" i="13"/>
  <c r="Y61" i="13"/>
  <c r="Y60" i="13"/>
  <c r="Y59" i="13"/>
  <c r="Y57" i="13"/>
  <c r="Y55" i="13"/>
  <c r="Y54" i="13"/>
  <c r="Y53" i="13"/>
  <c r="Y52" i="13"/>
  <c r="Y51" i="13"/>
  <c r="Y50" i="13"/>
  <c r="Y44" i="13"/>
  <c r="Y43" i="13"/>
  <c r="Y42" i="13"/>
  <c r="Y41" i="13"/>
  <c r="Y40" i="13"/>
  <c r="Y39" i="13"/>
  <c r="Y38" i="13"/>
  <c r="Y37" i="13"/>
  <c r="Y36" i="13"/>
  <c r="Y35" i="13"/>
  <c r="O74" i="13"/>
  <c r="O73" i="13"/>
  <c r="O72" i="13"/>
  <c r="O71" i="13"/>
  <c r="O70" i="13"/>
  <c r="O69" i="13"/>
  <c r="O68" i="13"/>
  <c r="O66" i="13"/>
  <c r="O65" i="13"/>
  <c r="O64" i="13"/>
  <c r="O63" i="13"/>
  <c r="O62" i="13"/>
  <c r="O61" i="13"/>
  <c r="O60" i="13"/>
  <c r="O59" i="13"/>
  <c r="O57" i="13"/>
  <c r="O55" i="13"/>
  <c r="O54" i="13"/>
  <c r="O53" i="13"/>
  <c r="O52" i="13"/>
  <c r="O51" i="13"/>
  <c r="O50" i="13"/>
  <c r="O44" i="13"/>
  <c r="O43" i="13"/>
  <c r="O42" i="13"/>
  <c r="O41" i="13"/>
  <c r="O40" i="13"/>
  <c r="O39" i="13"/>
  <c r="O38" i="13"/>
  <c r="O37" i="13"/>
  <c r="O36" i="13"/>
  <c r="O35" i="13"/>
  <c r="E74" i="13"/>
  <c r="E73" i="13"/>
  <c r="E72" i="13"/>
  <c r="E71" i="13"/>
  <c r="E70" i="13"/>
  <c r="E69" i="13"/>
  <c r="E68" i="13"/>
  <c r="E66" i="13"/>
  <c r="E65" i="13"/>
  <c r="E64" i="13"/>
  <c r="E63" i="13"/>
  <c r="E62" i="13"/>
  <c r="E61" i="13"/>
  <c r="E60" i="13"/>
  <c r="E59" i="13"/>
  <c r="E57" i="13"/>
  <c r="E55" i="13"/>
  <c r="E54" i="13"/>
  <c r="E53" i="13"/>
  <c r="E52" i="13"/>
  <c r="E51" i="13"/>
  <c r="E50" i="13"/>
  <c r="E44" i="13"/>
  <c r="E43" i="13"/>
  <c r="E42" i="13"/>
  <c r="E41" i="13"/>
  <c r="E40" i="13"/>
  <c r="E39" i="13"/>
  <c r="E38" i="13"/>
  <c r="E37" i="13"/>
  <c r="E36" i="13"/>
  <c r="E35" i="13"/>
  <c r="E34" i="13"/>
  <c r="E27" i="13"/>
  <c r="E26" i="13"/>
  <c r="E25" i="13"/>
  <c r="E24" i="13"/>
  <c r="E23" i="13"/>
  <c r="E22" i="13"/>
  <c r="E21" i="13"/>
  <c r="E20" i="13"/>
  <c r="E19" i="13"/>
  <c r="E18" i="13"/>
  <c r="E17" i="13"/>
  <c r="E16" i="13"/>
  <c r="E15" i="13"/>
  <c r="E14" i="13"/>
  <c r="E13" i="13"/>
  <c r="E12" i="13"/>
  <c r="E4" i="13" s="1"/>
  <c r="E77" i="14"/>
  <c r="E46" i="14"/>
  <c r="E33" i="14"/>
  <c r="E76" i="14"/>
  <c r="E75" i="14"/>
  <c r="E74" i="14"/>
  <c r="E73" i="14"/>
  <c r="E72" i="14"/>
  <c r="E71" i="14"/>
  <c r="E70" i="14"/>
  <c r="E69" i="14"/>
  <c r="E68" i="14"/>
  <c r="E67" i="14"/>
  <c r="E66" i="14"/>
  <c r="E65" i="14"/>
  <c r="E64" i="14"/>
  <c r="E63" i="14"/>
  <c r="E60" i="14"/>
  <c r="E59" i="14"/>
  <c r="E57" i="14"/>
  <c r="E56" i="14"/>
  <c r="E55" i="14"/>
  <c r="E54" i="14"/>
  <c r="E53" i="14"/>
  <c r="E52" i="14"/>
  <c r="E51" i="14"/>
  <c r="E50" i="14"/>
  <c r="E49" i="14"/>
  <c r="E48" i="14"/>
  <c r="E47" i="14"/>
  <c r="E45" i="14"/>
  <c r="E44" i="14"/>
  <c r="E43" i="14"/>
  <c r="E42" i="14"/>
  <c r="E41" i="14"/>
  <c r="E40" i="14"/>
  <c r="E39" i="14"/>
  <c r="E38" i="14"/>
  <c r="E37" i="14"/>
  <c r="E36" i="14"/>
  <c r="E35" i="14"/>
  <c r="E34" i="14"/>
  <c r="E26" i="14"/>
  <c r="E25" i="14"/>
  <c r="E24" i="14"/>
  <c r="E23" i="14"/>
  <c r="E22" i="14"/>
  <c r="E21" i="14"/>
  <c r="E20" i="14"/>
  <c r="E19" i="14"/>
  <c r="E18" i="14"/>
  <c r="E17" i="14"/>
  <c r="E16" i="14"/>
  <c r="E15" i="14"/>
  <c r="E14" i="14"/>
  <c r="E13" i="14"/>
  <c r="E12" i="14"/>
  <c r="E11" i="14"/>
  <c r="E8" i="14" s="1"/>
  <c r="E59" i="10"/>
  <c r="E60" i="10"/>
  <c r="E61" i="10"/>
  <c r="E63" i="10"/>
  <c r="E64" i="10"/>
  <c r="E65" i="10"/>
  <c r="E66" i="10"/>
  <c r="E72" i="10"/>
  <c r="E73" i="10"/>
  <c r="E74" i="10"/>
  <c r="E75" i="10"/>
  <c r="E78" i="10"/>
  <c r="P60" i="10"/>
  <c r="P61" i="10"/>
  <c r="P63" i="10"/>
  <c r="P64" i="10"/>
  <c r="P65" i="10"/>
  <c r="P66" i="10"/>
  <c r="P72" i="10"/>
  <c r="AA60" i="10"/>
  <c r="AA61" i="10"/>
  <c r="AA63" i="10"/>
  <c r="AA64" i="10"/>
  <c r="AA65" i="10"/>
  <c r="AA66" i="10"/>
  <c r="AA72" i="10"/>
  <c r="AL60" i="10"/>
  <c r="AL61" i="10"/>
  <c r="AL63" i="10"/>
  <c r="AL64" i="10"/>
  <c r="AL65" i="10"/>
  <c r="AL66" i="10"/>
  <c r="AL72" i="10"/>
  <c r="AL73" i="10"/>
  <c r="AL74" i="10"/>
  <c r="AL75" i="10"/>
  <c r="AL78" i="10"/>
  <c r="AW60" i="10"/>
  <c r="AW61" i="10"/>
  <c r="AW63" i="10"/>
  <c r="AW64" i="10"/>
  <c r="AW65" i="10"/>
  <c r="AW66" i="10"/>
  <c r="AW72" i="10"/>
  <c r="BH60" i="10"/>
  <c r="BH61" i="10"/>
  <c r="BH63" i="10"/>
  <c r="BH64" i="10"/>
  <c r="BH65" i="10"/>
  <c r="BH66" i="10"/>
  <c r="BH72" i="10"/>
  <c r="BS60" i="10"/>
  <c r="BS61" i="10"/>
  <c r="BS63" i="10"/>
  <c r="BS64" i="10"/>
  <c r="BS65" i="10"/>
  <c r="BS66" i="10"/>
  <c r="BS72" i="10"/>
  <c r="BS73" i="10"/>
  <c r="BS74" i="10"/>
  <c r="BS75" i="10"/>
  <c r="BS78" i="10"/>
  <c r="CD60" i="10"/>
  <c r="CD61" i="10"/>
  <c r="CD63" i="10"/>
  <c r="CD64" i="10"/>
  <c r="CD65" i="10"/>
  <c r="CD66" i="10"/>
  <c r="CD72" i="10"/>
  <c r="CD73" i="10"/>
  <c r="E76" i="12"/>
  <c r="E75" i="12"/>
  <c r="E74" i="12"/>
  <c r="E73" i="12"/>
  <c r="E71" i="12"/>
  <c r="E70" i="12"/>
  <c r="E69" i="12"/>
  <c r="E68" i="12"/>
  <c r="E67" i="12"/>
  <c r="E66" i="12"/>
  <c r="E65" i="12"/>
  <c r="E64" i="12"/>
  <c r="E63" i="12"/>
  <c r="E62" i="12"/>
  <c r="E61" i="12"/>
  <c r="E60" i="12"/>
  <c r="E59" i="12"/>
  <c r="E58" i="12"/>
  <c r="E56" i="12"/>
  <c r="E54" i="12"/>
  <c r="E53" i="12"/>
  <c r="E52" i="12"/>
  <c r="E51" i="12"/>
  <c r="E50" i="12"/>
  <c r="E49" i="12"/>
  <c r="E48" i="12"/>
  <c r="E46" i="12"/>
  <c r="E45" i="12"/>
  <c r="E44" i="12"/>
  <c r="E43" i="12"/>
  <c r="E42" i="12"/>
  <c r="E41" i="12"/>
  <c r="E40" i="12"/>
  <c r="E39" i="12"/>
  <c r="E38" i="12"/>
  <c r="E37" i="12"/>
  <c r="E36" i="12"/>
  <c r="E35" i="12"/>
  <c r="E25" i="12"/>
  <c r="E24" i="12"/>
  <c r="E23" i="12"/>
  <c r="E22" i="12"/>
  <c r="E21" i="12"/>
  <c r="E20" i="12"/>
  <c r="E19" i="12"/>
  <c r="E18" i="12"/>
  <c r="E17" i="12"/>
  <c r="E16" i="12"/>
  <c r="E15" i="12"/>
  <c r="E14" i="12"/>
  <c r="E13" i="12"/>
  <c r="E12" i="12"/>
  <c r="E47" i="12"/>
  <c r="E34" i="12"/>
  <c r="E26" i="12"/>
  <c r="E11" i="12"/>
  <c r="AR4" i="15" l="1"/>
  <c r="N3" i="15"/>
  <c r="X8" i="15"/>
  <c r="AR8" i="15"/>
  <c r="D6" i="15"/>
  <c r="N7" i="15"/>
  <c r="AR6" i="15"/>
  <c r="AR10" i="15"/>
  <c r="D4" i="15"/>
  <c r="N10" i="15"/>
  <c r="AR3" i="15"/>
  <c r="AR7" i="15"/>
  <c r="AR11" i="15"/>
  <c r="D8" i="15"/>
  <c r="AR5" i="15"/>
  <c r="D5" i="15"/>
  <c r="D10" i="15"/>
  <c r="D3" i="15"/>
  <c r="D7" i="15"/>
  <c r="BB10" i="15"/>
  <c r="BB11" i="15"/>
  <c r="BB4" i="15"/>
  <c r="BB7" i="15"/>
  <c r="BB3" i="15"/>
  <c r="X9" i="15"/>
  <c r="X5" i="15"/>
  <c r="X11" i="15"/>
  <c r="X7" i="15"/>
  <c r="X3" i="15"/>
  <c r="X10" i="15"/>
  <c r="X6" i="15"/>
  <c r="N9" i="15"/>
  <c r="N8" i="15"/>
  <c r="N4" i="15"/>
  <c r="N11" i="15"/>
  <c r="N6" i="15"/>
  <c r="Y4" i="13"/>
  <c r="Y6" i="13"/>
  <c r="BW7" i="13"/>
  <c r="CG8" i="13"/>
  <c r="Y10" i="13"/>
  <c r="BC5" i="13"/>
  <c r="BC6" i="13"/>
  <c r="BM9" i="13"/>
  <c r="BW5" i="13"/>
  <c r="BC4" i="13"/>
  <c r="Y3" i="13"/>
  <c r="Y8" i="13"/>
  <c r="BM6" i="13"/>
  <c r="Y7" i="13"/>
  <c r="BC8" i="13"/>
  <c r="BM4" i="13"/>
  <c r="Y5" i="13"/>
  <c r="Y9" i="13"/>
  <c r="BM5" i="13"/>
  <c r="BM10" i="13"/>
  <c r="BW3" i="13"/>
  <c r="BW9" i="13"/>
  <c r="CG4" i="13"/>
  <c r="O4" i="13"/>
  <c r="BM8" i="13"/>
  <c r="BW6" i="13"/>
  <c r="E10" i="13"/>
  <c r="AI10" i="13"/>
  <c r="AI4" i="13"/>
  <c r="AI8" i="13"/>
  <c r="O10" i="13"/>
  <c r="O6" i="13"/>
  <c r="O9" i="13"/>
  <c r="O5" i="13"/>
  <c r="O11" i="13"/>
  <c r="O7" i="13"/>
  <c r="O3" i="13"/>
  <c r="AS10" i="13"/>
  <c r="AS7" i="13"/>
  <c r="AS3" i="13"/>
  <c r="AS11" i="13"/>
  <c r="BC3" i="13"/>
  <c r="BC7" i="13"/>
  <c r="BW4" i="13"/>
  <c r="BW8" i="13"/>
  <c r="BC11" i="13"/>
  <c r="BW10" i="13"/>
  <c r="AI3" i="14"/>
  <c r="BW6" i="14"/>
  <c r="E2" i="14"/>
  <c r="BW2" i="14"/>
  <c r="BW7" i="14"/>
  <c r="O3" i="14"/>
  <c r="BW3" i="14"/>
  <c r="BW9" i="14"/>
  <c r="BW5" i="14"/>
  <c r="BW10" i="14"/>
  <c r="AS5" i="14"/>
  <c r="BW4" i="14"/>
  <c r="AS7" i="14"/>
  <c r="E4" i="14"/>
  <c r="E9" i="14"/>
  <c r="E5" i="14"/>
  <c r="E10" i="14"/>
  <c r="E6" i="14"/>
  <c r="E3" i="14"/>
  <c r="E7" i="14"/>
  <c r="O8" i="14"/>
  <c r="O4" i="14"/>
  <c r="O10" i="14"/>
  <c r="O6" i="14"/>
  <c r="O2" i="14"/>
  <c r="O9" i="14"/>
  <c r="O5" i="14"/>
  <c r="Y2" i="14"/>
  <c r="BM9" i="14"/>
  <c r="BM3" i="14"/>
  <c r="Y8" i="14"/>
  <c r="Y7" i="14"/>
  <c r="Y3" i="14"/>
  <c r="Y10" i="14"/>
  <c r="Y5" i="14"/>
  <c r="Y9" i="14"/>
  <c r="Y4" i="14"/>
  <c r="AS4" i="14"/>
  <c r="AS9" i="14"/>
  <c r="AS3" i="14"/>
  <c r="AS8" i="14"/>
  <c r="BC3" i="12"/>
  <c r="BC7" i="12"/>
  <c r="BC2" i="12"/>
  <c r="BC6" i="12"/>
  <c r="Y6" i="12"/>
  <c r="Y2" i="12"/>
  <c r="Y10" i="12"/>
  <c r="AS10" i="12"/>
  <c r="AS8" i="12"/>
  <c r="AS3" i="12"/>
  <c r="AS7" i="12"/>
  <c r="AS2" i="12"/>
  <c r="AS4" i="12"/>
  <c r="AS6" i="12"/>
  <c r="BM9" i="12"/>
  <c r="BM8" i="12"/>
  <c r="BM4" i="12"/>
  <c r="BM7" i="12"/>
  <c r="BM3" i="12"/>
  <c r="BM6" i="12"/>
  <c r="BM5" i="12"/>
  <c r="BM10" i="12"/>
  <c r="AI7" i="12"/>
  <c r="AI10" i="12"/>
  <c r="AI6" i="12"/>
  <c r="AI2" i="12"/>
  <c r="AI3" i="12"/>
  <c r="O8" i="12"/>
  <c r="O6" i="12"/>
  <c r="O2" i="12"/>
  <c r="O10" i="12"/>
  <c r="BC10" i="12"/>
  <c r="BB5" i="15"/>
  <c r="BB9" i="15"/>
  <c r="BB8" i="15"/>
  <c r="BB6" i="15"/>
  <c r="AH3" i="15"/>
  <c r="AH7" i="15"/>
  <c r="AH11" i="15"/>
  <c r="AH5" i="15"/>
  <c r="AH9" i="15"/>
  <c r="AH4" i="15"/>
  <c r="AH8" i="15"/>
  <c r="AH6" i="15"/>
  <c r="CQ3" i="13"/>
  <c r="CQ7" i="13"/>
  <c r="CQ11" i="13"/>
  <c r="CQ5" i="13"/>
  <c r="CQ9" i="13"/>
  <c r="CQ4" i="13"/>
  <c r="CQ8" i="13"/>
  <c r="CQ6" i="13"/>
  <c r="CG3" i="13"/>
  <c r="CG7" i="13"/>
  <c r="CG11" i="13"/>
  <c r="CG5" i="13"/>
  <c r="CG9" i="13"/>
  <c r="CG6" i="13"/>
  <c r="BM3" i="13"/>
  <c r="BM7" i="13"/>
  <c r="BC9" i="13"/>
  <c r="AS4" i="13"/>
  <c r="AS8" i="13"/>
  <c r="AS5" i="13"/>
  <c r="AS9" i="13"/>
  <c r="AS6" i="13"/>
  <c r="AI3" i="13"/>
  <c r="AI7" i="13"/>
  <c r="AI11" i="13"/>
  <c r="AI5" i="13"/>
  <c r="AI9" i="13"/>
  <c r="AI6" i="13"/>
  <c r="BM7" i="14"/>
  <c r="BM4" i="14"/>
  <c r="BM2" i="14"/>
  <c r="BM6" i="14"/>
  <c r="BM10" i="14"/>
  <c r="BM8" i="14"/>
  <c r="BM5" i="14"/>
  <c r="BC2" i="14"/>
  <c r="BC6" i="14"/>
  <c r="BC10" i="14"/>
  <c r="BC4" i="14"/>
  <c r="BC8" i="14"/>
  <c r="BC3" i="14"/>
  <c r="BC7" i="14"/>
  <c r="BC5" i="14"/>
  <c r="AS2" i="14"/>
  <c r="AS6" i="14"/>
  <c r="AI7" i="14"/>
  <c r="AI2" i="14"/>
  <c r="AI6" i="14"/>
  <c r="AI10" i="14"/>
  <c r="AI4" i="14"/>
  <c r="AI8" i="14"/>
  <c r="AI5" i="14"/>
  <c r="BC5" i="12"/>
  <c r="BC9" i="12"/>
  <c r="BC4" i="12"/>
  <c r="AS5" i="12"/>
  <c r="AS9" i="12"/>
  <c r="AI8" i="12"/>
  <c r="AI4" i="12"/>
  <c r="AI9" i="12"/>
  <c r="AI5" i="12"/>
  <c r="Y3" i="12"/>
  <c r="Y7" i="12"/>
  <c r="Y5" i="12"/>
  <c r="Y9" i="12"/>
  <c r="Y4" i="12"/>
  <c r="O3" i="12"/>
  <c r="O7" i="12"/>
  <c r="O5" i="12"/>
  <c r="O9" i="12"/>
  <c r="O4" i="12"/>
  <c r="D9" i="15"/>
  <c r="E5" i="13"/>
  <c r="E9" i="13"/>
  <c r="E3" i="13"/>
  <c r="E7" i="13"/>
  <c r="E11" i="13"/>
  <c r="E8" i="13"/>
  <c r="E6" i="13"/>
  <c r="CD59" i="10" l="1"/>
  <c r="CD58" i="10"/>
  <c r="CD57" i="10"/>
  <c r="CD56" i="10"/>
  <c r="CD55" i="10"/>
  <c r="CD54" i="10"/>
  <c r="CD53" i="10"/>
  <c r="CD52" i="10"/>
  <c r="CD51" i="10"/>
  <c r="CD50" i="10"/>
  <c r="CD49" i="10"/>
  <c r="CD48" i="10"/>
  <c r="CD47" i="10"/>
  <c r="CD46" i="10"/>
  <c r="CD45" i="10"/>
  <c r="CD44" i="10"/>
  <c r="CD43" i="10"/>
  <c r="CD42" i="10"/>
  <c r="CD41" i="10"/>
  <c r="CD40" i="10"/>
  <c r="CD39" i="10"/>
  <c r="CD38" i="10"/>
  <c r="CD37" i="10"/>
  <c r="CD36" i="10"/>
  <c r="CD35" i="10"/>
  <c r="CD34" i="10"/>
  <c r="CD33" i="10"/>
  <c r="CD32" i="10"/>
  <c r="CD31" i="10"/>
  <c r="CD30" i="10"/>
  <c r="CD29" i="10"/>
  <c r="CD28" i="10"/>
  <c r="CD27" i="10"/>
  <c r="CD26" i="10"/>
  <c r="CD25" i="10"/>
  <c r="CD24" i="10"/>
  <c r="CD23" i="10"/>
  <c r="CD22" i="10"/>
  <c r="CD21" i="10"/>
  <c r="CD20" i="10"/>
  <c r="CD19" i="10"/>
  <c r="CD18" i="10"/>
  <c r="CD17" i="10"/>
  <c r="CD15" i="10"/>
  <c r="CD14" i="10"/>
  <c r="CD13" i="10"/>
  <c r="CD12" i="10"/>
  <c r="BS59" i="10"/>
  <c r="BS58" i="10"/>
  <c r="BS57" i="10"/>
  <c r="BS56" i="10"/>
  <c r="BS55" i="10"/>
  <c r="BS54" i="10"/>
  <c r="BS53" i="10"/>
  <c r="BS52" i="10"/>
  <c r="BS51" i="10"/>
  <c r="BS50" i="10"/>
  <c r="BS49" i="10"/>
  <c r="BS48" i="10"/>
  <c r="BS47" i="10"/>
  <c r="BS46" i="10"/>
  <c r="BS45" i="10"/>
  <c r="BS44" i="10"/>
  <c r="BS43" i="10"/>
  <c r="BS42" i="10"/>
  <c r="BS41" i="10"/>
  <c r="BS40" i="10"/>
  <c r="BS39" i="10"/>
  <c r="BS38" i="10"/>
  <c r="BS37" i="10"/>
  <c r="BS36" i="10"/>
  <c r="BS35" i="10"/>
  <c r="BS34" i="10"/>
  <c r="BS33" i="10"/>
  <c r="BS32" i="10"/>
  <c r="BS31" i="10"/>
  <c r="BS30" i="10"/>
  <c r="BS29" i="10"/>
  <c r="BS28" i="10"/>
  <c r="BS27" i="10"/>
  <c r="BS26" i="10"/>
  <c r="BS25" i="10"/>
  <c r="BS24" i="10"/>
  <c r="BS23" i="10"/>
  <c r="BS22" i="10"/>
  <c r="BS21" i="10"/>
  <c r="BS20" i="10"/>
  <c r="BS19" i="10"/>
  <c r="BS18" i="10"/>
  <c r="BS17" i="10"/>
  <c r="BS15" i="10"/>
  <c r="BS14" i="10"/>
  <c r="BS13" i="10"/>
  <c r="BS12" i="10"/>
  <c r="BH59" i="10"/>
  <c r="BH58" i="10"/>
  <c r="BH57" i="10"/>
  <c r="BH56" i="10"/>
  <c r="BH55" i="10"/>
  <c r="BH54" i="10"/>
  <c r="BH53" i="10"/>
  <c r="BH52" i="10"/>
  <c r="BH51" i="10"/>
  <c r="BH50" i="10"/>
  <c r="BH49" i="10"/>
  <c r="BH48" i="10"/>
  <c r="BH47" i="10"/>
  <c r="BH46" i="10"/>
  <c r="BH45" i="10"/>
  <c r="BH44" i="10"/>
  <c r="BH43" i="10"/>
  <c r="BH42" i="10"/>
  <c r="BH41" i="10"/>
  <c r="BH40" i="10"/>
  <c r="BH39" i="10"/>
  <c r="BH38" i="10"/>
  <c r="BH37" i="10"/>
  <c r="BH36" i="10"/>
  <c r="BH35" i="10"/>
  <c r="BH34" i="10"/>
  <c r="BH33" i="10"/>
  <c r="BH32" i="10"/>
  <c r="BH31" i="10"/>
  <c r="BH30" i="10"/>
  <c r="BH29" i="10"/>
  <c r="BH28" i="10"/>
  <c r="BH27" i="10"/>
  <c r="BH26" i="10"/>
  <c r="BH25" i="10"/>
  <c r="BH24" i="10"/>
  <c r="BH23" i="10"/>
  <c r="BH22" i="10"/>
  <c r="BH21" i="10"/>
  <c r="BH20" i="10"/>
  <c r="BH19" i="10"/>
  <c r="BH18" i="10"/>
  <c r="BH17" i="10"/>
  <c r="BH15" i="10"/>
  <c r="BH14" i="10"/>
  <c r="BH13" i="10"/>
  <c r="BH12" i="10"/>
  <c r="BH10" i="10" s="1"/>
  <c r="AW59" i="10"/>
  <c r="AW58" i="10"/>
  <c r="AW57" i="10"/>
  <c r="AW56" i="10"/>
  <c r="AW55" i="10"/>
  <c r="AW54" i="10"/>
  <c r="AW53" i="10"/>
  <c r="AW52" i="10"/>
  <c r="AW51" i="10"/>
  <c r="AW50" i="10"/>
  <c r="AW49" i="10"/>
  <c r="AW48" i="10"/>
  <c r="AW47" i="10"/>
  <c r="AW46" i="10"/>
  <c r="AW45" i="10"/>
  <c r="AW44" i="10"/>
  <c r="AW43" i="10"/>
  <c r="AW42" i="10"/>
  <c r="AW41" i="10"/>
  <c r="AW40" i="10"/>
  <c r="AW39" i="10"/>
  <c r="AW38" i="10"/>
  <c r="AW37" i="10"/>
  <c r="AW36" i="10"/>
  <c r="AW35" i="10"/>
  <c r="AW34" i="10"/>
  <c r="AW33" i="10"/>
  <c r="AW32" i="10"/>
  <c r="AW31" i="10"/>
  <c r="AW30" i="10"/>
  <c r="AW29" i="10"/>
  <c r="AW28" i="10"/>
  <c r="AW27" i="10"/>
  <c r="AW26" i="10"/>
  <c r="AW25" i="10"/>
  <c r="AW24" i="10"/>
  <c r="AW23" i="10"/>
  <c r="AW22" i="10"/>
  <c r="AW21" i="10"/>
  <c r="AW20" i="10"/>
  <c r="AW19" i="10"/>
  <c r="AW18" i="10"/>
  <c r="AW17" i="10"/>
  <c r="AW15" i="10"/>
  <c r="AW14" i="10"/>
  <c r="AW13" i="10"/>
  <c r="AW12" i="10"/>
  <c r="AW8" i="10" s="1"/>
  <c r="AL59" i="10"/>
  <c r="AL58" i="10"/>
  <c r="AL57" i="10"/>
  <c r="AL56" i="10"/>
  <c r="AL55" i="10"/>
  <c r="AL54" i="10"/>
  <c r="AL53" i="10"/>
  <c r="AL52" i="10"/>
  <c r="AL51" i="10"/>
  <c r="AL50" i="10"/>
  <c r="AL49" i="10"/>
  <c r="AL48" i="10"/>
  <c r="AL47" i="10"/>
  <c r="AL46" i="10"/>
  <c r="AL45" i="10"/>
  <c r="AL44" i="10"/>
  <c r="AL43" i="10"/>
  <c r="AL42" i="10"/>
  <c r="AL41" i="10"/>
  <c r="AL40" i="10"/>
  <c r="AL39" i="10"/>
  <c r="AL38" i="10"/>
  <c r="AL37" i="10"/>
  <c r="AL36" i="10"/>
  <c r="AL35" i="10"/>
  <c r="AL34" i="10"/>
  <c r="AL33" i="10"/>
  <c r="AL32" i="10"/>
  <c r="AL31" i="10"/>
  <c r="AL30" i="10"/>
  <c r="AL29" i="10"/>
  <c r="AL28" i="10"/>
  <c r="AL27" i="10"/>
  <c r="AL26" i="10"/>
  <c r="AL25" i="10"/>
  <c r="AL24" i="10"/>
  <c r="AL23" i="10"/>
  <c r="AL22" i="10"/>
  <c r="AL21" i="10"/>
  <c r="AL20" i="10"/>
  <c r="AL19" i="10"/>
  <c r="AL18" i="10"/>
  <c r="AL17" i="10"/>
  <c r="AL15" i="10"/>
  <c r="AL14" i="10"/>
  <c r="AL13" i="10"/>
  <c r="AL12" i="10"/>
  <c r="AL8" i="10" s="1"/>
  <c r="AA59" i="10"/>
  <c r="AA58" i="10"/>
  <c r="AA57" i="10"/>
  <c r="AA56" i="10"/>
  <c r="AA55" i="10"/>
  <c r="AA54" i="10"/>
  <c r="AA53" i="10"/>
  <c r="AA52" i="10"/>
  <c r="AA51" i="10"/>
  <c r="AA50" i="10"/>
  <c r="AA49" i="10"/>
  <c r="AA48" i="10"/>
  <c r="AA47" i="10"/>
  <c r="AA46" i="10"/>
  <c r="AA45" i="10"/>
  <c r="AA44" i="10"/>
  <c r="AA43" i="10"/>
  <c r="AA42" i="10"/>
  <c r="AA41" i="10"/>
  <c r="AA40" i="10"/>
  <c r="AA39" i="10"/>
  <c r="AA38" i="10"/>
  <c r="AA37" i="10"/>
  <c r="AA36" i="10"/>
  <c r="AA35" i="10"/>
  <c r="AA34" i="10"/>
  <c r="AA33" i="10"/>
  <c r="AA32" i="10"/>
  <c r="AA31" i="10"/>
  <c r="AA30" i="10"/>
  <c r="AA29" i="10"/>
  <c r="AA28" i="10"/>
  <c r="AA27" i="10"/>
  <c r="AA26" i="10"/>
  <c r="AA25" i="10"/>
  <c r="AA24" i="10"/>
  <c r="AA23" i="10"/>
  <c r="AA22" i="10"/>
  <c r="AA21" i="10"/>
  <c r="AA20" i="10"/>
  <c r="AA19" i="10"/>
  <c r="AA18" i="10"/>
  <c r="AA17" i="10"/>
  <c r="AA15" i="10"/>
  <c r="AA14" i="10"/>
  <c r="AA13" i="10"/>
  <c r="AA12" i="10"/>
  <c r="AA11" i="10" s="1"/>
  <c r="P59" i="10"/>
  <c r="P58" i="10"/>
  <c r="P57" i="10"/>
  <c r="P56" i="10"/>
  <c r="P55" i="10"/>
  <c r="P54" i="10"/>
  <c r="P53" i="10"/>
  <c r="P52" i="10"/>
  <c r="P51" i="10"/>
  <c r="P50" i="10"/>
  <c r="P49" i="10"/>
  <c r="P48" i="10"/>
  <c r="P47" i="10"/>
  <c r="P46" i="10"/>
  <c r="P45" i="10"/>
  <c r="P44" i="10"/>
  <c r="P43" i="10"/>
  <c r="P42" i="10"/>
  <c r="P41" i="10"/>
  <c r="P40" i="10"/>
  <c r="P39" i="10"/>
  <c r="P38" i="10"/>
  <c r="P37" i="10"/>
  <c r="P36" i="10"/>
  <c r="P35" i="10"/>
  <c r="P34" i="10"/>
  <c r="P33" i="10"/>
  <c r="P32" i="10"/>
  <c r="P31" i="10"/>
  <c r="P30" i="10"/>
  <c r="P29" i="10"/>
  <c r="P28" i="10"/>
  <c r="P27" i="10"/>
  <c r="P26" i="10"/>
  <c r="P25" i="10"/>
  <c r="P24" i="10"/>
  <c r="P23" i="10"/>
  <c r="P22" i="10"/>
  <c r="P21" i="10"/>
  <c r="P20" i="10"/>
  <c r="P19" i="10"/>
  <c r="P18" i="10"/>
  <c r="P17" i="10"/>
  <c r="P15" i="10"/>
  <c r="P14" i="10"/>
  <c r="P13" i="10"/>
  <c r="P12" i="10"/>
  <c r="AA8" i="10" l="1"/>
  <c r="AL3" i="10"/>
  <c r="AA5" i="10"/>
  <c r="AL7" i="10"/>
  <c r="AA6" i="10"/>
  <c r="AA4" i="10"/>
  <c r="AA9" i="10"/>
  <c r="BH4" i="10"/>
  <c r="AA10" i="10"/>
  <c r="AL4" i="10"/>
  <c r="AL5" i="10"/>
  <c r="AL6" i="10"/>
  <c r="BH3" i="10"/>
  <c r="AL9" i="10"/>
  <c r="BH8" i="10"/>
  <c r="AL10" i="10"/>
  <c r="AW3" i="10"/>
  <c r="BH7" i="10"/>
  <c r="AW7" i="10"/>
  <c r="AA3" i="10"/>
  <c r="AA7" i="10"/>
  <c r="AL11" i="10"/>
  <c r="AW4" i="10"/>
  <c r="BH5" i="10"/>
  <c r="BH9" i="10"/>
  <c r="CD9" i="10"/>
  <c r="AW11" i="10"/>
  <c r="P9" i="10"/>
  <c r="AW5" i="10"/>
  <c r="AW9" i="10"/>
  <c r="BH6" i="10"/>
  <c r="BS9" i="10"/>
  <c r="AW6" i="10"/>
  <c r="AW10" i="10"/>
  <c r="BH11" i="10"/>
  <c r="CD4" i="10"/>
  <c r="CD6" i="10"/>
  <c r="CD10" i="10"/>
  <c r="CD8" i="10"/>
  <c r="CD3" i="10"/>
  <c r="CD7" i="10"/>
  <c r="CD11" i="10"/>
  <c r="CD5" i="10"/>
  <c r="BS8" i="10"/>
  <c r="BS6" i="10"/>
  <c r="BS10" i="10"/>
  <c r="BS5" i="10"/>
  <c r="BS3" i="10"/>
  <c r="BS7" i="10"/>
  <c r="BS11" i="10"/>
  <c r="BS4" i="10"/>
  <c r="P4" i="10"/>
  <c r="P5" i="10"/>
  <c r="P6" i="10"/>
  <c r="P10" i="10"/>
  <c r="P3" i="10"/>
  <c r="P7" i="10"/>
  <c r="P11" i="10"/>
  <c r="P8" i="10"/>
  <c r="AS68" i="15"/>
  <c r="AS67" i="15"/>
  <c r="AS66" i="15"/>
  <c r="AS65" i="15"/>
  <c r="AS64" i="15"/>
  <c r="AS63" i="15"/>
  <c r="AS62" i="15"/>
  <c r="AS61" i="15"/>
  <c r="AS60" i="15"/>
  <c r="AS59" i="15"/>
  <c r="AS58" i="15"/>
  <c r="AS57" i="15"/>
  <c r="AS56" i="15"/>
  <c r="AS55" i="15"/>
  <c r="AS54" i="15"/>
  <c r="AS53" i="15"/>
  <c r="AS52" i="15"/>
  <c r="AS51" i="15"/>
  <c r="AS50" i="15"/>
  <c r="AS49" i="15"/>
  <c r="AS48" i="15"/>
  <c r="AS47" i="15"/>
  <c r="AS46" i="15"/>
  <c r="AS45" i="15"/>
  <c r="AS44" i="15"/>
  <c r="AS43" i="15"/>
  <c r="AS42" i="15"/>
  <c r="AS41" i="15"/>
  <c r="AS40" i="15"/>
  <c r="AS39" i="15"/>
  <c r="AS38" i="15"/>
  <c r="AS37" i="15"/>
  <c r="AS36" i="15"/>
  <c r="AS35" i="15"/>
  <c r="AS34" i="15"/>
  <c r="AS33" i="15"/>
  <c r="AS32" i="15"/>
  <c r="AS31" i="15"/>
  <c r="AS30" i="15"/>
  <c r="AS29" i="15"/>
  <c r="AS28" i="15"/>
  <c r="AS27" i="15"/>
  <c r="AS26" i="15"/>
  <c r="AS25" i="15"/>
  <c r="AS24" i="15"/>
  <c r="AS23" i="15"/>
  <c r="AS22" i="15"/>
  <c r="AS21" i="15"/>
  <c r="AS20" i="15"/>
  <c r="AS19" i="15"/>
  <c r="AS18" i="15"/>
  <c r="AS17" i="15"/>
  <c r="AS16" i="15"/>
  <c r="AS15" i="15"/>
  <c r="AS14" i="15"/>
  <c r="AS13" i="15"/>
  <c r="AS12" i="15"/>
  <c r="AS11" i="15"/>
  <c r="AS10" i="15"/>
  <c r="AS9" i="15"/>
  <c r="AS8" i="15"/>
  <c r="AS7" i="15"/>
  <c r="AS6" i="15"/>
  <c r="AS5" i="15"/>
  <c r="AS4" i="15"/>
  <c r="AS3" i="15"/>
  <c r="AI68" i="15"/>
  <c r="AI67" i="15"/>
  <c r="AI66" i="15"/>
  <c r="AI65" i="15"/>
  <c r="AI64" i="15"/>
  <c r="AI63" i="15"/>
  <c r="AI62" i="15"/>
  <c r="AI61" i="15"/>
  <c r="AI60" i="15"/>
  <c r="AI59" i="15"/>
  <c r="AI58" i="15"/>
  <c r="AI57" i="15"/>
  <c r="AI56" i="15"/>
  <c r="AI55" i="15"/>
  <c r="AI54" i="15"/>
  <c r="AI53" i="15"/>
  <c r="AI52" i="15"/>
  <c r="AI51" i="15"/>
  <c r="AI50" i="15"/>
  <c r="AI49" i="15"/>
  <c r="AI48" i="15"/>
  <c r="AI47" i="15"/>
  <c r="AI46" i="15"/>
  <c r="AI45" i="15"/>
  <c r="AI44" i="15"/>
  <c r="AI43" i="15"/>
  <c r="AI42" i="15"/>
  <c r="AI41" i="15"/>
  <c r="AI40" i="15"/>
  <c r="AI39" i="15"/>
  <c r="AI38" i="15"/>
  <c r="AI37" i="15"/>
  <c r="AI36" i="15"/>
  <c r="AI35" i="15"/>
  <c r="AI34" i="15"/>
  <c r="AI33" i="15"/>
  <c r="AI32" i="15"/>
  <c r="AI31" i="15"/>
  <c r="AI30" i="15"/>
  <c r="AI29" i="15"/>
  <c r="AI28" i="15"/>
  <c r="AI27" i="15"/>
  <c r="AI26" i="15"/>
  <c r="AI25" i="15"/>
  <c r="AI24" i="15"/>
  <c r="AI23" i="15"/>
  <c r="AI22" i="15"/>
  <c r="AI21" i="15"/>
  <c r="AI20" i="15"/>
  <c r="AI19" i="15"/>
  <c r="AI18" i="15"/>
  <c r="AI17" i="15"/>
  <c r="AI16" i="15"/>
  <c r="AI15" i="15"/>
  <c r="AI14" i="15"/>
  <c r="AI13" i="15"/>
  <c r="AI12" i="15"/>
  <c r="AI11" i="15"/>
  <c r="AI10" i="15"/>
  <c r="AI9" i="15"/>
  <c r="AI8" i="15"/>
  <c r="AI7" i="15"/>
  <c r="AI6" i="15"/>
  <c r="AI5" i="15"/>
  <c r="AI4" i="15"/>
  <c r="AI3" i="15"/>
  <c r="O68" i="15"/>
  <c r="O67" i="15"/>
  <c r="O66" i="15"/>
  <c r="O65" i="15"/>
  <c r="O64" i="15"/>
  <c r="O63" i="15"/>
  <c r="O62" i="15"/>
  <c r="O61" i="15"/>
  <c r="O60" i="15"/>
  <c r="O59" i="15"/>
  <c r="O58" i="15"/>
  <c r="O57" i="15"/>
  <c r="O56" i="15"/>
  <c r="O55" i="15"/>
  <c r="O54" i="15"/>
  <c r="O53" i="15"/>
  <c r="O52" i="15"/>
  <c r="O51" i="15"/>
  <c r="Q51" i="15" s="1"/>
  <c r="O50" i="15"/>
  <c r="O49" i="15"/>
  <c r="O48" i="15"/>
  <c r="O47" i="15"/>
  <c r="O46" i="15"/>
  <c r="O45" i="15"/>
  <c r="Q45" i="15" s="1"/>
  <c r="O44" i="15"/>
  <c r="O43" i="15"/>
  <c r="O42" i="15"/>
  <c r="O41" i="15"/>
  <c r="O40" i="15"/>
  <c r="O39" i="15"/>
  <c r="O38" i="15"/>
  <c r="O37" i="15"/>
  <c r="O36" i="15"/>
  <c r="O35" i="15"/>
  <c r="Q35" i="15" s="1"/>
  <c r="O34" i="15"/>
  <c r="O33" i="15"/>
  <c r="O32" i="15"/>
  <c r="O31" i="15"/>
  <c r="O30" i="15"/>
  <c r="O29" i="15"/>
  <c r="O28" i="15"/>
  <c r="O27" i="15"/>
  <c r="O26" i="15"/>
  <c r="O25" i="15"/>
  <c r="O24" i="15"/>
  <c r="O23" i="15"/>
  <c r="O22" i="15"/>
  <c r="O21" i="15"/>
  <c r="O20" i="15"/>
  <c r="O19" i="15"/>
  <c r="O18" i="15"/>
  <c r="O17" i="15"/>
  <c r="O16" i="15"/>
  <c r="O15" i="15"/>
  <c r="O14" i="15"/>
  <c r="O13" i="15"/>
  <c r="O12" i="15"/>
  <c r="O11" i="15"/>
  <c r="Q11" i="15" s="1"/>
  <c r="O10" i="15"/>
  <c r="O9" i="15"/>
  <c r="O8" i="15"/>
  <c r="O7" i="15"/>
  <c r="O6" i="15"/>
  <c r="O5" i="15"/>
  <c r="O4" i="15"/>
  <c r="O3" i="15"/>
  <c r="Q3" i="15" s="1"/>
  <c r="BC76" i="15"/>
  <c r="BC74" i="15"/>
  <c r="BC73" i="15"/>
  <c r="BC72" i="15"/>
  <c r="BC68" i="15"/>
  <c r="BC67" i="15"/>
  <c r="BC66" i="15"/>
  <c r="BC65" i="15"/>
  <c r="BC64" i="15"/>
  <c r="BC63" i="15"/>
  <c r="BC62" i="15"/>
  <c r="BC61" i="15"/>
  <c r="BC60" i="15"/>
  <c r="BC58" i="15"/>
  <c r="BC57" i="15"/>
  <c r="BC56" i="15"/>
  <c r="BC55" i="15"/>
  <c r="BC54" i="15"/>
  <c r="BC53" i="15"/>
  <c r="BC52" i="15"/>
  <c r="BC51" i="15"/>
  <c r="BC50" i="15"/>
  <c r="BC49" i="15"/>
  <c r="BC48" i="15"/>
  <c r="BC47" i="15"/>
  <c r="BC46" i="15"/>
  <c r="BC45" i="15"/>
  <c r="BC44" i="15"/>
  <c r="BC43" i="15"/>
  <c r="BC42" i="15"/>
  <c r="BC41" i="15"/>
  <c r="BC40" i="15"/>
  <c r="BC39" i="15"/>
  <c r="BC38" i="15"/>
  <c r="BC37" i="15"/>
  <c r="BC36" i="15"/>
  <c r="BC35" i="15"/>
  <c r="BC34" i="15"/>
  <c r="BC33" i="15"/>
  <c r="BC32" i="15"/>
  <c r="BC31" i="15"/>
  <c r="BC30" i="15"/>
  <c r="BC29" i="15"/>
  <c r="BC28" i="15"/>
  <c r="BC27" i="15"/>
  <c r="BC26" i="15"/>
  <c r="BC25" i="15"/>
  <c r="BC24" i="15"/>
  <c r="BC23" i="15"/>
  <c r="BC22" i="15"/>
  <c r="BC21" i="15"/>
  <c r="BC20" i="15"/>
  <c r="BC19" i="15"/>
  <c r="BC18" i="15"/>
  <c r="BC17" i="15"/>
  <c r="BC16" i="15"/>
  <c r="BC15" i="15"/>
  <c r="BC14" i="15"/>
  <c r="BC13" i="15"/>
  <c r="BC12" i="15"/>
  <c r="BC11" i="15"/>
  <c r="BC10" i="15"/>
  <c r="BC9" i="15"/>
  <c r="BC8" i="15"/>
  <c r="BC7" i="15"/>
  <c r="BC6" i="15"/>
  <c r="BC5" i="15"/>
  <c r="BC4" i="15"/>
  <c r="BC3" i="15"/>
  <c r="Y76" i="15"/>
  <c r="Y75" i="15"/>
  <c r="Y74" i="15"/>
  <c r="Y72" i="15"/>
  <c r="Y71" i="15"/>
  <c r="Y70" i="15"/>
  <c r="Y69" i="15"/>
  <c r="AA69" i="15" s="1"/>
  <c r="Y68" i="15"/>
  <c r="Y67" i="15"/>
  <c r="Y66" i="15"/>
  <c r="Y65" i="15"/>
  <c r="Y64" i="15"/>
  <c r="Y63" i="15"/>
  <c r="Y62" i="15"/>
  <c r="Y61" i="15"/>
  <c r="AA61" i="15" s="1"/>
  <c r="Y60" i="15"/>
  <c r="Y59" i="15"/>
  <c r="Y58" i="15"/>
  <c r="Y57" i="15"/>
  <c r="Y56" i="15"/>
  <c r="Y55" i="15"/>
  <c r="Y54" i="15"/>
  <c r="Y53" i="15"/>
  <c r="AA53" i="15" s="1"/>
  <c r="Y51" i="15"/>
  <c r="Y50" i="15"/>
  <c r="Y49" i="15"/>
  <c r="Y48" i="15"/>
  <c r="Y47" i="15"/>
  <c r="Y46" i="15"/>
  <c r="Y45" i="15"/>
  <c r="Y44" i="15"/>
  <c r="Y43" i="15"/>
  <c r="Y42" i="15"/>
  <c r="Y41" i="15"/>
  <c r="Y40" i="15"/>
  <c r="Y39" i="15"/>
  <c r="Y38" i="15"/>
  <c r="Y37" i="15"/>
  <c r="Y36" i="15"/>
  <c r="Y35" i="15"/>
  <c r="Y34" i="15"/>
  <c r="Y33" i="15"/>
  <c r="Y32" i="15"/>
  <c r="Y31" i="15"/>
  <c r="Y30" i="15"/>
  <c r="Y29" i="15"/>
  <c r="Y28" i="15"/>
  <c r="Y27" i="15"/>
  <c r="Y26" i="15"/>
  <c r="Y25" i="15"/>
  <c r="Y24" i="15"/>
  <c r="Y23" i="15"/>
  <c r="Y22" i="15"/>
  <c r="Y21" i="15"/>
  <c r="Y20" i="15"/>
  <c r="Y19" i="15"/>
  <c r="Y18" i="15"/>
  <c r="Y17" i="15"/>
  <c r="Y16" i="15"/>
  <c r="Y15" i="15"/>
  <c r="Y14" i="15"/>
  <c r="Y13" i="15"/>
  <c r="Y12" i="15"/>
  <c r="Y11" i="15"/>
  <c r="Y10" i="15"/>
  <c r="Y9" i="15"/>
  <c r="Y8" i="15"/>
  <c r="Y7" i="15"/>
  <c r="Y6" i="15"/>
  <c r="Y5" i="15"/>
  <c r="Y4" i="15"/>
  <c r="Y3" i="15"/>
  <c r="AA3" i="15" s="1"/>
  <c r="E61" i="15"/>
  <c r="E62" i="15"/>
  <c r="E63" i="15"/>
  <c r="G63" i="15" s="1"/>
  <c r="E66" i="15"/>
  <c r="E67" i="15"/>
  <c r="E59" i="15"/>
  <c r="E58" i="15"/>
  <c r="E57" i="15"/>
  <c r="E56" i="15"/>
  <c r="E55" i="15"/>
  <c r="E54" i="15"/>
  <c r="E53" i="15"/>
  <c r="E52" i="15"/>
  <c r="E51" i="15"/>
  <c r="E50" i="15"/>
  <c r="E49" i="15"/>
  <c r="E48" i="15"/>
  <c r="E47" i="15"/>
  <c r="E46" i="15"/>
  <c r="E45" i="15"/>
  <c r="E44" i="15"/>
  <c r="E43" i="15"/>
  <c r="E42" i="15"/>
  <c r="E41" i="15"/>
  <c r="E40" i="15"/>
  <c r="E39" i="15"/>
  <c r="E38" i="15"/>
  <c r="E37" i="15"/>
  <c r="E36" i="15"/>
  <c r="E35" i="15"/>
  <c r="E34" i="15"/>
  <c r="E33" i="15"/>
  <c r="E32" i="15"/>
  <c r="E31" i="15"/>
  <c r="E30" i="15"/>
  <c r="E29" i="15"/>
  <c r="E28" i="15"/>
  <c r="E27" i="15"/>
  <c r="E26" i="15"/>
  <c r="E25" i="15"/>
  <c r="E24" i="15"/>
  <c r="E23" i="15"/>
  <c r="E22" i="15"/>
  <c r="E21" i="15"/>
  <c r="E20" i="15"/>
  <c r="E19" i="15"/>
  <c r="E18" i="15"/>
  <c r="E17" i="15"/>
  <c r="E16" i="15"/>
  <c r="E15" i="15"/>
  <c r="E14" i="15"/>
  <c r="E13" i="15"/>
  <c r="E12" i="15"/>
  <c r="E11" i="15"/>
  <c r="E10" i="15"/>
  <c r="E9" i="15"/>
  <c r="E8" i="15"/>
  <c r="E7" i="15"/>
  <c r="E6" i="15"/>
  <c r="E5" i="15"/>
  <c r="E4" i="15"/>
  <c r="E3" i="15"/>
  <c r="CR44" i="13"/>
  <c r="CR43" i="13"/>
  <c r="CR42" i="13"/>
  <c r="CR41" i="13"/>
  <c r="CR40" i="13"/>
  <c r="CR39" i="13"/>
  <c r="CR38" i="13"/>
  <c r="CR37" i="13"/>
  <c r="CR36" i="13"/>
  <c r="CR35" i="13"/>
  <c r="CR34" i="13"/>
  <c r="CR33" i="13"/>
  <c r="CR32" i="13"/>
  <c r="CR31" i="13"/>
  <c r="CR30" i="13"/>
  <c r="CR29" i="13"/>
  <c r="CR28" i="13"/>
  <c r="CR27" i="13"/>
  <c r="CR26" i="13"/>
  <c r="CR25" i="13"/>
  <c r="CR24" i="13"/>
  <c r="CR23" i="13"/>
  <c r="CR22" i="13"/>
  <c r="CR21" i="13"/>
  <c r="CR20" i="13"/>
  <c r="CR19" i="13"/>
  <c r="CR18" i="13"/>
  <c r="CR17" i="13"/>
  <c r="CR16" i="13"/>
  <c r="CR15" i="13"/>
  <c r="CR14" i="13"/>
  <c r="CR13" i="13"/>
  <c r="CR12" i="13"/>
  <c r="CR11" i="13"/>
  <c r="CR10" i="13"/>
  <c r="CR9" i="13"/>
  <c r="CR8" i="13"/>
  <c r="CR7" i="13"/>
  <c r="CR6" i="13"/>
  <c r="CR5" i="13"/>
  <c r="CR4" i="13"/>
  <c r="CR3" i="13"/>
  <c r="CT3" i="13" s="1"/>
  <c r="CJ71" i="13"/>
  <c r="CJ64" i="13"/>
  <c r="CH44" i="13"/>
  <c r="CH43" i="13"/>
  <c r="CH42" i="13"/>
  <c r="CH41" i="13"/>
  <c r="CH40" i="13"/>
  <c r="CH39" i="13"/>
  <c r="CH38" i="13"/>
  <c r="CH37" i="13"/>
  <c r="CH36" i="13"/>
  <c r="CH35" i="13"/>
  <c r="CH34" i="13"/>
  <c r="CH33" i="13"/>
  <c r="CH32" i="13"/>
  <c r="CH31" i="13"/>
  <c r="CH30" i="13"/>
  <c r="CH29" i="13"/>
  <c r="CH28" i="13"/>
  <c r="CH27" i="13"/>
  <c r="CH26" i="13"/>
  <c r="CH25" i="13"/>
  <c r="CH24" i="13"/>
  <c r="CH23" i="13"/>
  <c r="CH22" i="13"/>
  <c r="CH21" i="13"/>
  <c r="CH20" i="13"/>
  <c r="CH19" i="13"/>
  <c r="CH18" i="13"/>
  <c r="CH17" i="13"/>
  <c r="CH16" i="13"/>
  <c r="CH15" i="13"/>
  <c r="CH14" i="13"/>
  <c r="CH13" i="13"/>
  <c r="CH12" i="13"/>
  <c r="CH11" i="13"/>
  <c r="CH10" i="13"/>
  <c r="CH9" i="13"/>
  <c r="CH8" i="13"/>
  <c r="CH7" i="13"/>
  <c r="CH6" i="13"/>
  <c r="CH5" i="13"/>
  <c r="CH4" i="13"/>
  <c r="CH3" i="13"/>
  <c r="BX44" i="13"/>
  <c r="BZ44" i="13" s="1"/>
  <c r="BX43" i="13"/>
  <c r="BZ43" i="13" s="1"/>
  <c r="BX42" i="13"/>
  <c r="BZ42" i="13" s="1"/>
  <c r="BX41" i="13"/>
  <c r="BZ41" i="13" s="1"/>
  <c r="BX40" i="13"/>
  <c r="BZ40" i="13" s="1"/>
  <c r="BX39" i="13"/>
  <c r="BZ39" i="13" s="1"/>
  <c r="BX38" i="13"/>
  <c r="BZ38" i="13" s="1"/>
  <c r="BX37" i="13"/>
  <c r="BZ37" i="13" s="1"/>
  <c r="BX36" i="13"/>
  <c r="BZ36" i="13" s="1"/>
  <c r="BX35" i="13"/>
  <c r="BZ35" i="13" s="1"/>
  <c r="BX34" i="13"/>
  <c r="BZ34" i="13" s="1"/>
  <c r="BX33" i="13"/>
  <c r="BZ33" i="13" s="1"/>
  <c r="BX32" i="13"/>
  <c r="BZ32" i="13" s="1"/>
  <c r="BX31" i="13"/>
  <c r="BZ31" i="13" s="1"/>
  <c r="BX30" i="13"/>
  <c r="BZ30" i="13" s="1"/>
  <c r="BX29" i="13"/>
  <c r="BZ29" i="13" s="1"/>
  <c r="BX28" i="13"/>
  <c r="BZ28" i="13" s="1"/>
  <c r="BX27" i="13"/>
  <c r="BZ27" i="13" s="1"/>
  <c r="BX26" i="13"/>
  <c r="BZ26" i="13" s="1"/>
  <c r="BX25" i="13"/>
  <c r="BZ25" i="13" s="1"/>
  <c r="BX24" i="13"/>
  <c r="BZ24" i="13" s="1"/>
  <c r="BX23" i="13"/>
  <c r="BZ23" i="13" s="1"/>
  <c r="BX22" i="13"/>
  <c r="BZ22" i="13" s="1"/>
  <c r="BX21" i="13"/>
  <c r="BZ21" i="13" s="1"/>
  <c r="BX20" i="13"/>
  <c r="BZ20" i="13" s="1"/>
  <c r="BX19" i="13"/>
  <c r="BZ19" i="13" s="1"/>
  <c r="BX18" i="13"/>
  <c r="BZ18" i="13" s="1"/>
  <c r="BX17" i="13"/>
  <c r="BZ17" i="13" s="1"/>
  <c r="BX16" i="13"/>
  <c r="BZ16" i="13" s="1"/>
  <c r="BX15" i="13"/>
  <c r="BZ15" i="13" s="1"/>
  <c r="BX14" i="13"/>
  <c r="BZ14" i="13" s="1"/>
  <c r="BX13" i="13"/>
  <c r="BZ13" i="13" s="1"/>
  <c r="BX12" i="13"/>
  <c r="BZ12" i="13" s="1"/>
  <c r="BX11" i="13"/>
  <c r="BZ11" i="13" s="1"/>
  <c r="BX10" i="13"/>
  <c r="BX9" i="13"/>
  <c r="BZ9" i="13" s="1"/>
  <c r="BX8" i="13"/>
  <c r="BZ8" i="13" s="1"/>
  <c r="BX7" i="13"/>
  <c r="BZ7" i="13" s="1"/>
  <c r="BX6" i="13"/>
  <c r="BX5" i="13"/>
  <c r="BZ5" i="13" s="1"/>
  <c r="BX4" i="13"/>
  <c r="BX3" i="13"/>
  <c r="BZ3" i="13" s="1"/>
  <c r="BN44" i="13"/>
  <c r="BN43" i="13"/>
  <c r="BN42" i="13"/>
  <c r="BN41" i="13"/>
  <c r="BN40" i="13"/>
  <c r="BN39" i="13"/>
  <c r="BN38" i="13"/>
  <c r="BN37" i="13"/>
  <c r="BN36" i="13"/>
  <c r="BN35" i="13"/>
  <c r="BN34" i="13"/>
  <c r="BN33" i="13"/>
  <c r="BN32" i="13"/>
  <c r="BN31" i="13"/>
  <c r="BN30" i="13"/>
  <c r="BN29" i="13"/>
  <c r="BN28" i="13"/>
  <c r="BN27" i="13"/>
  <c r="BN26" i="13"/>
  <c r="BN25" i="13"/>
  <c r="BN24" i="13"/>
  <c r="BN23" i="13"/>
  <c r="BN22" i="13"/>
  <c r="BN21" i="13"/>
  <c r="BN20" i="13"/>
  <c r="BN19" i="13"/>
  <c r="BN18" i="13"/>
  <c r="BN17" i="13"/>
  <c r="BN16" i="13"/>
  <c r="BN15" i="13"/>
  <c r="BN14" i="13"/>
  <c r="BN13" i="13"/>
  <c r="BN12" i="13"/>
  <c r="BN11" i="13"/>
  <c r="BN10" i="13"/>
  <c r="BN9" i="13"/>
  <c r="BN8" i="13"/>
  <c r="BN7" i="13"/>
  <c r="BN6" i="13"/>
  <c r="BN5" i="13"/>
  <c r="BN4" i="13"/>
  <c r="BN3" i="13"/>
  <c r="BF73" i="13"/>
  <c r="BF71" i="13"/>
  <c r="BF69" i="13"/>
  <c r="BF62" i="13"/>
  <c r="BF52" i="13"/>
  <c r="BF50" i="13"/>
  <c r="BD44" i="13"/>
  <c r="BD43" i="13"/>
  <c r="BD42" i="13"/>
  <c r="BD41" i="13"/>
  <c r="BD40" i="13"/>
  <c r="BD39" i="13"/>
  <c r="BD38" i="13"/>
  <c r="BD37" i="13"/>
  <c r="BD36" i="13"/>
  <c r="BD35" i="13"/>
  <c r="BD34" i="13"/>
  <c r="BD33" i="13"/>
  <c r="BD32" i="13"/>
  <c r="BD31" i="13"/>
  <c r="BD30" i="13"/>
  <c r="BD29" i="13"/>
  <c r="BD28" i="13"/>
  <c r="BD27" i="13"/>
  <c r="BD26" i="13"/>
  <c r="BD25" i="13"/>
  <c r="BD24" i="13"/>
  <c r="BD23" i="13"/>
  <c r="BD22" i="13"/>
  <c r="BD21" i="13"/>
  <c r="BD20" i="13"/>
  <c r="BD19" i="13"/>
  <c r="BD18" i="13"/>
  <c r="BD17" i="13"/>
  <c r="BD16" i="13"/>
  <c r="BD15" i="13"/>
  <c r="BD14" i="13"/>
  <c r="BD13" i="13"/>
  <c r="BD12" i="13"/>
  <c r="BD11" i="13"/>
  <c r="BD10" i="13"/>
  <c r="BD9" i="13"/>
  <c r="BD8" i="13"/>
  <c r="BD7" i="13"/>
  <c r="BD6" i="13"/>
  <c r="BD5" i="13"/>
  <c r="BD4" i="13"/>
  <c r="BD3" i="13"/>
  <c r="AV63" i="13"/>
  <c r="AV53" i="13"/>
  <c r="AT44" i="13"/>
  <c r="AV44" i="13" s="1"/>
  <c r="AT43" i="13"/>
  <c r="AT42" i="13"/>
  <c r="AT41" i="13"/>
  <c r="AT40" i="13"/>
  <c r="AT39" i="13"/>
  <c r="AT38" i="13"/>
  <c r="AT37" i="13"/>
  <c r="AT36" i="13"/>
  <c r="AT35" i="13"/>
  <c r="AT34" i="13"/>
  <c r="AT33" i="13"/>
  <c r="AT32" i="13"/>
  <c r="AT31" i="13"/>
  <c r="AT30" i="13"/>
  <c r="AT29" i="13"/>
  <c r="AT28" i="13"/>
  <c r="AT27" i="13"/>
  <c r="AT26" i="13"/>
  <c r="AT25" i="13"/>
  <c r="AT24" i="13"/>
  <c r="AT23" i="13"/>
  <c r="AT22" i="13"/>
  <c r="AT21" i="13"/>
  <c r="AT20" i="13"/>
  <c r="AT19" i="13"/>
  <c r="AT18" i="13"/>
  <c r="AT17" i="13"/>
  <c r="AT16" i="13"/>
  <c r="AT15" i="13"/>
  <c r="AT14" i="13"/>
  <c r="AT13" i="13"/>
  <c r="AT12" i="13"/>
  <c r="AU12" i="13" s="1"/>
  <c r="AT11" i="13"/>
  <c r="AU11" i="13" s="1"/>
  <c r="AT10" i="13"/>
  <c r="AU10" i="13" s="1"/>
  <c r="AT9" i="13"/>
  <c r="AU9" i="13" s="1"/>
  <c r="AT8" i="13"/>
  <c r="AU8" i="13" s="1"/>
  <c r="AT7" i="13"/>
  <c r="AU7" i="13" s="1"/>
  <c r="AT6" i="13"/>
  <c r="AU6" i="13" s="1"/>
  <c r="AT5" i="13"/>
  <c r="AU5" i="13" s="1"/>
  <c r="AT4" i="13"/>
  <c r="AU4" i="13" s="1"/>
  <c r="AT3" i="13"/>
  <c r="AL64" i="13"/>
  <c r="AL60" i="13"/>
  <c r="AJ44" i="13"/>
  <c r="AJ43" i="13"/>
  <c r="AJ42" i="13"/>
  <c r="AJ41" i="13"/>
  <c r="AJ40" i="13"/>
  <c r="AJ39" i="13"/>
  <c r="AJ38" i="13"/>
  <c r="AJ37" i="13"/>
  <c r="AJ36" i="13"/>
  <c r="AJ35" i="13"/>
  <c r="AJ34" i="13"/>
  <c r="AJ33" i="13"/>
  <c r="AJ32" i="13"/>
  <c r="AJ31" i="13"/>
  <c r="AJ30" i="13"/>
  <c r="AJ29" i="13"/>
  <c r="AJ28" i="13"/>
  <c r="AJ27" i="13"/>
  <c r="AJ26" i="13"/>
  <c r="AJ25" i="13"/>
  <c r="AJ24" i="13"/>
  <c r="AJ23" i="13"/>
  <c r="AJ22" i="13"/>
  <c r="AJ21" i="13"/>
  <c r="AJ20" i="13"/>
  <c r="AJ19" i="13"/>
  <c r="AJ18" i="13"/>
  <c r="AJ17" i="13"/>
  <c r="AJ16" i="13"/>
  <c r="AJ15" i="13"/>
  <c r="AJ14" i="13"/>
  <c r="AJ13" i="13"/>
  <c r="AJ12" i="13"/>
  <c r="AJ11" i="13"/>
  <c r="AJ10" i="13"/>
  <c r="AJ9" i="13"/>
  <c r="AJ8" i="13"/>
  <c r="AJ7" i="13"/>
  <c r="AJ6" i="13"/>
  <c r="AJ5" i="13"/>
  <c r="AJ4" i="13"/>
  <c r="AJ3" i="13"/>
  <c r="AB69" i="13"/>
  <c r="AB62" i="13"/>
  <c r="AB52" i="13"/>
  <c r="Z44" i="13"/>
  <c r="Z43" i="13"/>
  <c r="Z42" i="13"/>
  <c r="Z41" i="13"/>
  <c r="Z40" i="13"/>
  <c r="Z39" i="13"/>
  <c r="Z38" i="13"/>
  <c r="Z37" i="13"/>
  <c r="Z36" i="13"/>
  <c r="Z35" i="13"/>
  <c r="Z34" i="13"/>
  <c r="Z33" i="13"/>
  <c r="Z32" i="13"/>
  <c r="Z31" i="13"/>
  <c r="Z30" i="13"/>
  <c r="Z29" i="13"/>
  <c r="Z28" i="13"/>
  <c r="Z27" i="13"/>
  <c r="Z26" i="13"/>
  <c r="Z25" i="13"/>
  <c r="Z24" i="13"/>
  <c r="Z23" i="13"/>
  <c r="AB23" i="13" s="1"/>
  <c r="Z22" i="13"/>
  <c r="Z21" i="13"/>
  <c r="Z20" i="13"/>
  <c r="Z19" i="13"/>
  <c r="Z18" i="13"/>
  <c r="Z17" i="13"/>
  <c r="Z16" i="13"/>
  <c r="Z15" i="13"/>
  <c r="Z14" i="13"/>
  <c r="Z13" i="13"/>
  <c r="Z12" i="13"/>
  <c r="Z11" i="13"/>
  <c r="Z10" i="13"/>
  <c r="Z9" i="13"/>
  <c r="Z8" i="13"/>
  <c r="Z7" i="13"/>
  <c r="Z6" i="13"/>
  <c r="Z5" i="13"/>
  <c r="Z4" i="13"/>
  <c r="Z3" i="13"/>
  <c r="R69" i="13"/>
  <c r="R66" i="13"/>
  <c r="R55" i="13"/>
  <c r="P44" i="13"/>
  <c r="P43" i="13"/>
  <c r="P42" i="13"/>
  <c r="P41" i="13"/>
  <c r="P40" i="13"/>
  <c r="R40" i="13" s="1"/>
  <c r="P39" i="13"/>
  <c r="P38" i="13"/>
  <c r="P37" i="13"/>
  <c r="P36" i="13"/>
  <c r="P35" i="13"/>
  <c r="P34" i="13"/>
  <c r="P33" i="13"/>
  <c r="P32" i="13"/>
  <c r="R32" i="13" s="1"/>
  <c r="P31" i="13"/>
  <c r="P30" i="13"/>
  <c r="R30" i="13" s="1"/>
  <c r="P29" i="13"/>
  <c r="P28" i="13"/>
  <c r="P27" i="13"/>
  <c r="P26" i="13"/>
  <c r="P25" i="13"/>
  <c r="P24" i="13"/>
  <c r="R24" i="13" s="1"/>
  <c r="P23" i="13"/>
  <c r="P22" i="13"/>
  <c r="R22" i="13" s="1"/>
  <c r="P21" i="13"/>
  <c r="P20" i="13"/>
  <c r="P19" i="13"/>
  <c r="P18" i="13"/>
  <c r="P17" i="13"/>
  <c r="P16" i="13"/>
  <c r="R16" i="13" s="1"/>
  <c r="P15" i="13"/>
  <c r="P14" i="13"/>
  <c r="R14" i="13" s="1"/>
  <c r="P13" i="13"/>
  <c r="P12" i="13"/>
  <c r="P11" i="13"/>
  <c r="P10" i="13"/>
  <c r="P9" i="13"/>
  <c r="P8" i="13"/>
  <c r="R8" i="13" s="1"/>
  <c r="P7" i="13"/>
  <c r="P6" i="13"/>
  <c r="R6" i="13" s="1"/>
  <c r="P5" i="13"/>
  <c r="P4" i="13"/>
  <c r="P3" i="13"/>
  <c r="H69" i="13"/>
  <c r="H62" i="13"/>
  <c r="H52" i="13"/>
  <c r="F44" i="13"/>
  <c r="F43" i="13"/>
  <c r="F42" i="13"/>
  <c r="F41" i="13"/>
  <c r="F40" i="13"/>
  <c r="F39" i="13"/>
  <c r="F38" i="13"/>
  <c r="F37" i="13"/>
  <c r="F36" i="13"/>
  <c r="F35" i="13"/>
  <c r="F34" i="13"/>
  <c r="F33" i="13"/>
  <c r="F32" i="13"/>
  <c r="F31" i="13"/>
  <c r="F30" i="13"/>
  <c r="F29" i="13"/>
  <c r="F28" i="13"/>
  <c r="F27" i="13"/>
  <c r="F26" i="13"/>
  <c r="F25" i="13"/>
  <c r="F24" i="13"/>
  <c r="F23" i="13"/>
  <c r="F22" i="13"/>
  <c r="F21" i="13"/>
  <c r="F20" i="13"/>
  <c r="F19" i="13"/>
  <c r="F18" i="13"/>
  <c r="F17" i="13"/>
  <c r="F16" i="13"/>
  <c r="F15" i="13"/>
  <c r="F14" i="13"/>
  <c r="F13" i="13"/>
  <c r="F12" i="13"/>
  <c r="F11" i="13"/>
  <c r="F10" i="13"/>
  <c r="F9" i="13"/>
  <c r="F8" i="13"/>
  <c r="F7" i="13"/>
  <c r="F6" i="13"/>
  <c r="F5" i="13"/>
  <c r="F4" i="13"/>
  <c r="F3" i="13"/>
  <c r="BZ76" i="14"/>
  <c r="BX57" i="14"/>
  <c r="BX56" i="14"/>
  <c r="BX55" i="14"/>
  <c r="BX54" i="14"/>
  <c r="BX53" i="14"/>
  <c r="BX52" i="14"/>
  <c r="BX51" i="14"/>
  <c r="BX50" i="14"/>
  <c r="BX49" i="14"/>
  <c r="BX48" i="14"/>
  <c r="BX47" i="14"/>
  <c r="BX46" i="14"/>
  <c r="BZ46" i="14" s="1"/>
  <c r="BX45" i="14"/>
  <c r="BX44" i="14"/>
  <c r="BX43" i="14"/>
  <c r="BX42" i="14"/>
  <c r="BX41" i="14"/>
  <c r="BX40" i="14"/>
  <c r="BX39" i="14"/>
  <c r="BX38" i="14"/>
  <c r="BX37" i="14"/>
  <c r="BX36" i="14"/>
  <c r="BX35" i="14"/>
  <c r="BX34" i="14"/>
  <c r="BX33" i="14"/>
  <c r="BX32" i="14"/>
  <c r="BX31" i="14"/>
  <c r="BX30" i="14"/>
  <c r="BX29" i="14"/>
  <c r="BX28" i="14"/>
  <c r="BX27" i="14"/>
  <c r="BX26" i="14"/>
  <c r="BX25" i="14"/>
  <c r="BX24" i="14"/>
  <c r="BX23" i="14"/>
  <c r="BX22" i="14"/>
  <c r="BX21" i="14"/>
  <c r="BX20" i="14"/>
  <c r="BX19" i="14"/>
  <c r="BX18" i="14"/>
  <c r="BX17" i="14"/>
  <c r="BX16" i="14"/>
  <c r="BX15" i="14"/>
  <c r="BX14" i="14"/>
  <c r="BX13" i="14"/>
  <c r="BX12" i="14"/>
  <c r="BX11" i="14"/>
  <c r="BX10" i="14"/>
  <c r="BX9" i="14"/>
  <c r="BX8" i="14"/>
  <c r="BX7" i="14"/>
  <c r="BX6" i="14"/>
  <c r="BX5" i="14"/>
  <c r="BX4" i="14"/>
  <c r="BX3" i="14"/>
  <c r="BX2" i="14"/>
  <c r="BP77" i="14"/>
  <c r="BP75" i="14"/>
  <c r="BP68" i="14"/>
  <c r="BP66" i="14"/>
  <c r="BP64" i="14"/>
  <c r="BP63" i="14"/>
  <c r="BP60" i="14"/>
  <c r="BN57" i="14"/>
  <c r="BN56" i="14"/>
  <c r="BN55" i="14"/>
  <c r="BN54" i="14"/>
  <c r="BN53" i="14"/>
  <c r="BN52" i="14"/>
  <c r="BN51" i="14"/>
  <c r="BN50" i="14"/>
  <c r="BN49" i="14"/>
  <c r="BN48" i="14"/>
  <c r="BN47" i="14"/>
  <c r="BN46" i="14"/>
  <c r="BN45" i="14"/>
  <c r="BN44" i="14"/>
  <c r="BN43" i="14"/>
  <c r="BN42" i="14"/>
  <c r="BN41" i="14"/>
  <c r="BN40" i="14"/>
  <c r="BN39" i="14"/>
  <c r="BN38" i="14"/>
  <c r="BN37" i="14"/>
  <c r="BN36" i="14"/>
  <c r="BN35" i="14"/>
  <c r="BN34" i="14"/>
  <c r="BN33" i="14"/>
  <c r="BN32" i="14"/>
  <c r="BN31" i="14"/>
  <c r="BN30" i="14"/>
  <c r="BN29" i="14"/>
  <c r="BN28" i="14"/>
  <c r="BN27" i="14"/>
  <c r="BN26" i="14"/>
  <c r="BN25" i="14"/>
  <c r="BN24" i="14"/>
  <c r="BN23" i="14"/>
  <c r="BN22" i="14"/>
  <c r="BN21" i="14"/>
  <c r="BN20" i="14"/>
  <c r="BN19" i="14"/>
  <c r="BN18" i="14"/>
  <c r="BN17" i="14"/>
  <c r="BN16" i="14"/>
  <c r="BN15" i="14"/>
  <c r="BN14" i="14"/>
  <c r="BN13" i="14"/>
  <c r="BN12" i="14"/>
  <c r="BN11" i="14"/>
  <c r="BN10" i="14"/>
  <c r="BN9" i="14"/>
  <c r="BN8" i="14"/>
  <c r="BN7" i="14"/>
  <c r="BN6" i="14"/>
  <c r="BN5" i="14"/>
  <c r="BN4" i="14"/>
  <c r="BN3" i="14"/>
  <c r="BN2" i="14"/>
  <c r="BF70" i="14"/>
  <c r="BF65" i="14"/>
  <c r="BD57" i="14"/>
  <c r="BD56" i="14"/>
  <c r="BD55" i="14"/>
  <c r="BD54" i="14"/>
  <c r="BF54" i="14" s="1"/>
  <c r="BD53" i="14"/>
  <c r="BF53" i="14" s="1"/>
  <c r="BD52" i="14"/>
  <c r="BF52" i="14" s="1"/>
  <c r="BD51" i="14"/>
  <c r="BD50" i="14"/>
  <c r="BD49" i="14"/>
  <c r="BD48" i="14"/>
  <c r="BF48" i="14" s="1"/>
  <c r="BD47" i="14"/>
  <c r="BD46" i="14"/>
  <c r="BD45" i="14"/>
  <c r="BD44" i="14"/>
  <c r="BF44" i="14" s="1"/>
  <c r="BD43" i="14"/>
  <c r="BD42" i="14"/>
  <c r="BD41" i="14"/>
  <c r="BD40" i="14"/>
  <c r="BF40" i="14" s="1"/>
  <c r="BD39" i="14"/>
  <c r="BD38" i="14"/>
  <c r="BD37" i="14"/>
  <c r="BD36" i="14"/>
  <c r="BF36" i="14" s="1"/>
  <c r="BD35" i="14"/>
  <c r="BD34" i="14"/>
  <c r="BD33" i="14"/>
  <c r="BD32" i="14"/>
  <c r="BF32" i="14" s="1"/>
  <c r="BD31" i="14"/>
  <c r="BD30" i="14"/>
  <c r="BD29" i="14"/>
  <c r="BD28" i="14"/>
  <c r="BF28" i="14" s="1"/>
  <c r="BD27" i="14"/>
  <c r="BD26" i="14"/>
  <c r="BD25" i="14"/>
  <c r="BD24" i="14"/>
  <c r="BF24" i="14" s="1"/>
  <c r="BD23" i="14"/>
  <c r="BD22" i="14"/>
  <c r="BD21" i="14"/>
  <c r="BD20" i="14"/>
  <c r="BF20" i="14" s="1"/>
  <c r="BD19" i="14"/>
  <c r="BD18" i="14"/>
  <c r="BD17" i="14"/>
  <c r="BD16" i="14"/>
  <c r="BF16" i="14" s="1"/>
  <c r="BD15" i="14"/>
  <c r="BD14" i="14"/>
  <c r="BD13" i="14"/>
  <c r="BD12" i="14"/>
  <c r="BF12" i="14" s="1"/>
  <c r="BD11" i="14"/>
  <c r="BD10" i="14"/>
  <c r="BD9" i="14"/>
  <c r="BD8" i="14"/>
  <c r="BF8" i="14" s="1"/>
  <c r="BD7" i="14"/>
  <c r="BD6" i="14"/>
  <c r="BD5" i="14"/>
  <c r="BD4" i="14"/>
  <c r="BF4" i="14" s="1"/>
  <c r="BD3" i="14"/>
  <c r="BD2" i="14"/>
  <c r="AV76" i="14"/>
  <c r="AT57" i="14"/>
  <c r="AT56" i="14"/>
  <c r="AT55" i="14"/>
  <c r="AT54" i="14"/>
  <c r="AT53" i="14"/>
  <c r="AT52" i="14"/>
  <c r="AT51" i="14"/>
  <c r="AT50" i="14"/>
  <c r="AT49" i="14"/>
  <c r="AT48" i="14"/>
  <c r="AT47" i="14"/>
  <c r="AT46" i="14"/>
  <c r="AT45" i="14"/>
  <c r="AT44" i="14"/>
  <c r="AT43" i="14"/>
  <c r="AT42" i="14"/>
  <c r="AT41" i="14"/>
  <c r="AT40" i="14"/>
  <c r="AT39" i="14"/>
  <c r="AT38" i="14"/>
  <c r="AT37" i="14"/>
  <c r="AT36" i="14"/>
  <c r="AT35" i="14"/>
  <c r="AT34" i="14"/>
  <c r="AT33" i="14"/>
  <c r="AT32" i="14"/>
  <c r="AT31" i="14"/>
  <c r="AT30" i="14"/>
  <c r="AT29" i="14"/>
  <c r="AT28" i="14"/>
  <c r="AT27" i="14"/>
  <c r="AT26" i="14"/>
  <c r="AT25" i="14"/>
  <c r="AT24" i="14"/>
  <c r="AT23" i="14"/>
  <c r="AT22" i="14"/>
  <c r="AT21" i="14"/>
  <c r="AT20" i="14"/>
  <c r="AT19" i="14"/>
  <c r="AT18" i="14"/>
  <c r="AT17" i="14"/>
  <c r="AT16" i="14"/>
  <c r="AT15" i="14"/>
  <c r="AT14" i="14"/>
  <c r="AT13" i="14"/>
  <c r="AT12" i="14"/>
  <c r="AT11" i="14"/>
  <c r="AT10" i="14"/>
  <c r="AT9" i="14"/>
  <c r="AT8" i="14"/>
  <c r="AT7" i="14"/>
  <c r="AT6" i="14"/>
  <c r="AT5" i="14"/>
  <c r="AT4" i="14"/>
  <c r="AT3" i="14"/>
  <c r="AT2" i="14"/>
  <c r="AL74" i="14"/>
  <c r="AL73" i="14"/>
  <c r="AL72" i="14"/>
  <c r="AL71" i="14"/>
  <c r="AL70" i="14"/>
  <c r="AL69" i="14"/>
  <c r="AL65" i="14"/>
  <c r="AJ57" i="14"/>
  <c r="AJ56" i="14"/>
  <c r="AJ55" i="14"/>
  <c r="AJ54" i="14"/>
  <c r="AJ53" i="14"/>
  <c r="AJ52" i="14"/>
  <c r="AJ51" i="14"/>
  <c r="AJ50" i="14"/>
  <c r="AJ49" i="14"/>
  <c r="AJ48" i="14"/>
  <c r="AJ47" i="14"/>
  <c r="AJ46" i="14"/>
  <c r="AJ45" i="14"/>
  <c r="AJ44" i="14"/>
  <c r="AJ43" i="14"/>
  <c r="AJ42" i="14"/>
  <c r="AJ41" i="14"/>
  <c r="AJ40" i="14"/>
  <c r="AJ39" i="14"/>
  <c r="AJ38" i="14"/>
  <c r="AJ37" i="14"/>
  <c r="AJ36" i="14"/>
  <c r="AJ35" i="14"/>
  <c r="AJ34" i="14"/>
  <c r="AJ33" i="14"/>
  <c r="AJ32" i="14"/>
  <c r="AJ31" i="14"/>
  <c r="AJ30" i="14"/>
  <c r="AJ29" i="14"/>
  <c r="AJ28" i="14"/>
  <c r="AJ27" i="14"/>
  <c r="AJ26" i="14"/>
  <c r="AJ25" i="14"/>
  <c r="AJ24" i="14"/>
  <c r="AJ23" i="14"/>
  <c r="AJ22" i="14"/>
  <c r="AJ21" i="14"/>
  <c r="AJ20" i="14"/>
  <c r="AJ19" i="14"/>
  <c r="AJ18" i="14"/>
  <c r="AJ17" i="14"/>
  <c r="AJ16" i="14"/>
  <c r="AJ15" i="14"/>
  <c r="AJ14" i="14"/>
  <c r="AJ13" i="14"/>
  <c r="AJ12" i="14"/>
  <c r="AJ11" i="14"/>
  <c r="AJ10" i="14"/>
  <c r="AJ9" i="14"/>
  <c r="AJ8" i="14"/>
  <c r="AJ7" i="14"/>
  <c r="AJ6" i="14"/>
  <c r="AJ5" i="14"/>
  <c r="AJ4" i="14"/>
  <c r="AJ3" i="14"/>
  <c r="AJ2" i="14"/>
  <c r="AB74" i="14"/>
  <c r="AB73" i="14"/>
  <c r="AB72" i="14"/>
  <c r="AB70" i="14"/>
  <c r="AB65" i="14"/>
  <c r="Z57" i="14"/>
  <c r="Z56" i="14"/>
  <c r="Z55" i="14"/>
  <c r="Z54" i="14"/>
  <c r="Z53" i="14"/>
  <c r="Z52" i="14"/>
  <c r="Z51" i="14"/>
  <c r="Z50" i="14"/>
  <c r="Z49" i="14"/>
  <c r="Z48" i="14"/>
  <c r="Z47" i="14"/>
  <c r="Z46" i="14"/>
  <c r="Z45" i="14"/>
  <c r="Z44" i="14"/>
  <c r="Z43" i="14"/>
  <c r="Z42" i="14"/>
  <c r="Z41" i="14"/>
  <c r="Z40" i="14"/>
  <c r="Z39" i="14"/>
  <c r="Z38" i="14"/>
  <c r="Z37" i="14"/>
  <c r="Z36" i="14"/>
  <c r="Z35" i="14"/>
  <c r="Z34" i="14"/>
  <c r="Z33" i="14"/>
  <c r="Z32" i="14"/>
  <c r="Z31" i="14"/>
  <c r="Z30" i="14"/>
  <c r="Z29" i="14"/>
  <c r="Z28" i="14"/>
  <c r="Z27" i="14"/>
  <c r="Z26" i="14"/>
  <c r="Z25" i="14"/>
  <c r="Z24" i="14"/>
  <c r="Z23" i="14"/>
  <c r="Z22" i="14"/>
  <c r="Z21" i="14"/>
  <c r="Z20" i="14"/>
  <c r="Z19" i="14"/>
  <c r="Z18" i="14"/>
  <c r="Z17" i="14"/>
  <c r="Z16" i="14"/>
  <c r="Z15" i="14"/>
  <c r="Z14" i="14"/>
  <c r="Z13" i="14"/>
  <c r="Z12" i="14"/>
  <c r="Z11" i="14"/>
  <c r="Z10" i="14"/>
  <c r="Z9" i="14"/>
  <c r="Z8" i="14"/>
  <c r="Z7" i="14"/>
  <c r="Z6" i="14"/>
  <c r="Z5" i="14"/>
  <c r="Z4" i="14"/>
  <c r="Z3" i="14"/>
  <c r="Z2" i="14"/>
  <c r="P57" i="14"/>
  <c r="P56" i="14"/>
  <c r="P55" i="14"/>
  <c r="P54" i="14"/>
  <c r="P53" i="14"/>
  <c r="R53" i="14" s="1"/>
  <c r="P52" i="14"/>
  <c r="P51" i="14"/>
  <c r="P50" i="14"/>
  <c r="P49" i="14"/>
  <c r="P48" i="14"/>
  <c r="P47" i="14"/>
  <c r="P46" i="14"/>
  <c r="P45" i="14"/>
  <c r="P44" i="14"/>
  <c r="P43" i="14"/>
  <c r="P42" i="14"/>
  <c r="P41" i="14"/>
  <c r="P40" i="14"/>
  <c r="P39" i="14"/>
  <c r="P38" i="14"/>
  <c r="P37" i="14"/>
  <c r="P36" i="14"/>
  <c r="P35" i="14"/>
  <c r="P34" i="14"/>
  <c r="P33" i="14"/>
  <c r="P32" i="14"/>
  <c r="P31" i="14"/>
  <c r="P30" i="14"/>
  <c r="P29" i="14"/>
  <c r="P28" i="14"/>
  <c r="P27" i="14"/>
  <c r="P26" i="14"/>
  <c r="P25" i="14"/>
  <c r="P24" i="14"/>
  <c r="P23" i="14"/>
  <c r="P22" i="14"/>
  <c r="P21" i="14"/>
  <c r="P20" i="14"/>
  <c r="P19" i="14"/>
  <c r="P18" i="14"/>
  <c r="P17" i="14"/>
  <c r="P16" i="14"/>
  <c r="P15" i="14"/>
  <c r="P14" i="14"/>
  <c r="P13" i="14"/>
  <c r="P12" i="14"/>
  <c r="P11" i="14"/>
  <c r="P10" i="14"/>
  <c r="P9" i="14"/>
  <c r="P8" i="14"/>
  <c r="P7" i="14"/>
  <c r="P6" i="14"/>
  <c r="P5" i="14"/>
  <c r="P4" i="14"/>
  <c r="P3" i="14"/>
  <c r="P2" i="14"/>
  <c r="CG73" i="10"/>
  <c r="BV73" i="10"/>
  <c r="BV74" i="10"/>
  <c r="BV75" i="10"/>
  <c r="BV78" i="10"/>
  <c r="AO74" i="10"/>
  <c r="AO78" i="10"/>
  <c r="F57" i="14"/>
  <c r="F56" i="14"/>
  <c r="F55" i="14"/>
  <c r="F54" i="14"/>
  <c r="F53" i="14"/>
  <c r="F52" i="14"/>
  <c r="F51" i="14"/>
  <c r="F50" i="14"/>
  <c r="F49" i="14"/>
  <c r="F48" i="14"/>
  <c r="F47" i="14"/>
  <c r="F46" i="14"/>
  <c r="F45" i="14"/>
  <c r="F44" i="14"/>
  <c r="F43" i="14"/>
  <c r="F42" i="14"/>
  <c r="F41" i="14"/>
  <c r="F40" i="14"/>
  <c r="F39" i="14"/>
  <c r="F38" i="14"/>
  <c r="F37" i="14"/>
  <c r="F36" i="14"/>
  <c r="F35" i="14"/>
  <c r="F34" i="14"/>
  <c r="F33" i="14"/>
  <c r="F32" i="14"/>
  <c r="F31" i="14"/>
  <c r="F30" i="14"/>
  <c r="F29" i="14"/>
  <c r="F28" i="14"/>
  <c r="F27" i="14"/>
  <c r="F26" i="14"/>
  <c r="F25" i="14"/>
  <c r="F24" i="14"/>
  <c r="F23" i="14"/>
  <c r="F22" i="14"/>
  <c r="F21" i="14"/>
  <c r="F20" i="14"/>
  <c r="F19" i="14"/>
  <c r="F18" i="14"/>
  <c r="F17" i="14"/>
  <c r="F16" i="14"/>
  <c r="F15" i="14"/>
  <c r="F14" i="14"/>
  <c r="F13" i="14"/>
  <c r="F12" i="14"/>
  <c r="F11" i="14"/>
  <c r="F10" i="14"/>
  <c r="F9" i="14"/>
  <c r="F8" i="14"/>
  <c r="F7" i="14"/>
  <c r="F6" i="14"/>
  <c r="F5" i="14"/>
  <c r="F4" i="14"/>
  <c r="F3" i="14"/>
  <c r="F2" i="14"/>
  <c r="BN54" i="12"/>
  <c r="BN53" i="12"/>
  <c r="BN52" i="12"/>
  <c r="BP52" i="12" s="1"/>
  <c r="BN51" i="12"/>
  <c r="BN50" i="12"/>
  <c r="BN49" i="12"/>
  <c r="BN48" i="12"/>
  <c r="BP48" i="12" s="1"/>
  <c r="BN47" i="12"/>
  <c r="BN46" i="12"/>
  <c r="BN45" i="12"/>
  <c r="BN44" i="12"/>
  <c r="BP44" i="12" s="1"/>
  <c r="BN43" i="12"/>
  <c r="BN42" i="12"/>
  <c r="BN41" i="12"/>
  <c r="BN40" i="12"/>
  <c r="BP40" i="12" s="1"/>
  <c r="BN39" i="12"/>
  <c r="BN38" i="12"/>
  <c r="BN37" i="12"/>
  <c r="BN36" i="12"/>
  <c r="BP36" i="12" s="1"/>
  <c r="BN35" i="12"/>
  <c r="BN34" i="12"/>
  <c r="BN33" i="12"/>
  <c r="BN32" i="12"/>
  <c r="BP32" i="12" s="1"/>
  <c r="BN31" i="12"/>
  <c r="BN30" i="12"/>
  <c r="BN29" i="12"/>
  <c r="BN28" i="12"/>
  <c r="BP28" i="12" s="1"/>
  <c r="BN27" i="12"/>
  <c r="BN26" i="12"/>
  <c r="BN25" i="12"/>
  <c r="BN24" i="12"/>
  <c r="BN23" i="12"/>
  <c r="BN22" i="12"/>
  <c r="BN21" i="12"/>
  <c r="BN20" i="12"/>
  <c r="BN19" i="12"/>
  <c r="BN18" i="12"/>
  <c r="BN17" i="12"/>
  <c r="BN16" i="12"/>
  <c r="BN15" i="12"/>
  <c r="BN14" i="12"/>
  <c r="BN13" i="12"/>
  <c r="BN12" i="12"/>
  <c r="BN11" i="12"/>
  <c r="BN10" i="12"/>
  <c r="BN9" i="12"/>
  <c r="BN8" i="12"/>
  <c r="BN7" i="12"/>
  <c r="BN6" i="12"/>
  <c r="BN5" i="12"/>
  <c r="BN4" i="12"/>
  <c r="BN3" i="12"/>
  <c r="BN2" i="12"/>
  <c r="BD54" i="12"/>
  <c r="BF54" i="12" s="1"/>
  <c r="BD53" i="12"/>
  <c r="BD52" i="12"/>
  <c r="BD51" i="12"/>
  <c r="BD50" i="12"/>
  <c r="BD49" i="12"/>
  <c r="BD48" i="12"/>
  <c r="BD47" i="12"/>
  <c r="BD46" i="12"/>
  <c r="BD45" i="12"/>
  <c r="BD44" i="12"/>
  <c r="BF44" i="12" s="1"/>
  <c r="BD43" i="12"/>
  <c r="BD42" i="12"/>
  <c r="BD41" i="12"/>
  <c r="BD40" i="12"/>
  <c r="BF40" i="12" s="1"/>
  <c r="BD39" i="12"/>
  <c r="BD38" i="12"/>
  <c r="BD37" i="12"/>
  <c r="BD36" i="12"/>
  <c r="BF36" i="12" s="1"/>
  <c r="BD35" i="12"/>
  <c r="BD34" i="12"/>
  <c r="BD33" i="12"/>
  <c r="BD32" i="12"/>
  <c r="BF32" i="12" s="1"/>
  <c r="BD31" i="12"/>
  <c r="BD30" i="12"/>
  <c r="BD29" i="12"/>
  <c r="BD28" i="12"/>
  <c r="BF28" i="12" s="1"/>
  <c r="BD27" i="12"/>
  <c r="BD26" i="12"/>
  <c r="BD25" i="12"/>
  <c r="BD24" i="12"/>
  <c r="BF24" i="12" s="1"/>
  <c r="BD23" i="12"/>
  <c r="BD22" i="12"/>
  <c r="BD21" i="12"/>
  <c r="BD20" i="12"/>
  <c r="BF20" i="12" s="1"/>
  <c r="BD19" i="12"/>
  <c r="BD18" i="12"/>
  <c r="BD17" i="12"/>
  <c r="BD16" i="12"/>
  <c r="BF16" i="12" s="1"/>
  <c r="BD15" i="12"/>
  <c r="BD14" i="12"/>
  <c r="BD13" i="12"/>
  <c r="BD12" i="12"/>
  <c r="BF12" i="12" s="1"/>
  <c r="BD11" i="12"/>
  <c r="BD10" i="12"/>
  <c r="BD9" i="12"/>
  <c r="BD8" i="12"/>
  <c r="BF8" i="12" s="1"/>
  <c r="BD7" i="12"/>
  <c r="BD6" i="12"/>
  <c r="BD5" i="12"/>
  <c r="BD4" i="12"/>
  <c r="BF4" i="12" s="1"/>
  <c r="BD3" i="12"/>
  <c r="BD2" i="12"/>
  <c r="AT54" i="12"/>
  <c r="AV54" i="12" s="1"/>
  <c r="AT53" i="12"/>
  <c r="AV53" i="12" s="1"/>
  <c r="AT52" i="12"/>
  <c r="AV52" i="12" s="1"/>
  <c r="AT51" i="12"/>
  <c r="AV51" i="12" s="1"/>
  <c r="AT50" i="12"/>
  <c r="AV50" i="12" s="1"/>
  <c r="AT49" i="12"/>
  <c r="AV49" i="12" s="1"/>
  <c r="AT48" i="12"/>
  <c r="AV48" i="12" s="1"/>
  <c r="AT47" i="12"/>
  <c r="AV47" i="12" s="1"/>
  <c r="AT46" i="12"/>
  <c r="AV46" i="12" s="1"/>
  <c r="AT45" i="12"/>
  <c r="AV45" i="12" s="1"/>
  <c r="AT44" i="12"/>
  <c r="AV44" i="12" s="1"/>
  <c r="AT43" i="12"/>
  <c r="AV43" i="12" s="1"/>
  <c r="AT42" i="12"/>
  <c r="AV42" i="12" s="1"/>
  <c r="AT41" i="12"/>
  <c r="AV41" i="12" s="1"/>
  <c r="AT40" i="12"/>
  <c r="AV40" i="12" s="1"/>
  <c r="AT39" i="12"/>
  <c r="AV39" i="12" s="1"/>
  <c r="AT38" i="12"/>
  <c r="AV38" i="12" s="1"/>
  <c r="AT37" i="12"/>
  <c r="AV37" i="12" s="1"/>
  <c r="AT36" i="12"/>
  <c r="AV36" i="12" s="1"/>
  <c r="AT35" i="12"/>
  <c r="AV35" i="12" s="1"/>
  <c r="AT34" i="12"/>
  <c r="AV34" i="12" s="1"/>
  <c r="AT33" i="12"/>
  <c r="AV33" i="12" s="1"/>
  <c r="AT32" i="12"/>
  <c r="AV32" i="12" s="1"/>
  <c r="AT31" i="12"/>
  <c r="AV31" i="12" s="1"/>
  <c r="AT30" i="12"/>
  <c r="AV30" i="12" s="1"/>
  <c r="AT29" i="12"/>
  <c r="AV29" i="12" s="1"/>
  <c r="AT28" i="12"/>
  <c r="AV28" i="12" s="1"/>
  <c r="AT27" i="12"/>
  <c r="AV27" i="12" s="1"/>
  <c r="AT26" i="12"/>
  <c r="AV26" i="12" s="1"/>
  <c r="AT25" i="12"/>
  <c r="AV25" i="12" s="1"/>
  <c r="AT24" i="12"/>
  <c r="AV24" i="12" s="1"/>
  <c r="AT23" i="12"/>
  <c r="AV23" i="12" s="1"/>
  <c r="AT22" i="12"/>
  <c r="AV22" i="12" s="1"/>
  <c r="AT21" i="12"/>
  <c r="AV21" i="12" s="1"/>
  <c r="AT20" i="12"/>
  <c r="AV20" i="12" s="1"/>
  <c r="AT19" i="12"/>
  <c r="AV19" i="12" s="1"/>
  <c r="AT18" i="12"/>
  <c r="AV18" i="12" s="1"/>
  <c r="AT17" i="12"/>
  <c r="AV17" i="12" s="1"/>
  <c r="AT16" i="12"/>
  <c r="AV16" i="12" s="1"/>
  <c r="AT15" i="12"/>
  <c r="AT14" i="12"/>
  <c r="AV14" i="12" s="1"/>
  <c r="AT13" i="12"/>
  <c r="AV13" i="12" s="1"/>
  <c r="AT12" i="12"/>
  <c r="AV12" i="12" s="1"/>
  <c r="AT11" i="12"/>
  <c r="AT10" i="12"/>
  <c r="AV10" i="12" s="1"/>
  <c r="AT9" i="12"/>
  <c r="AT8" i="12"/>
  <c r="AV8" i="12" s="1"/>
  <c r="AT7" i="12"/>
  <c r="AT6" i="12"/>
  <c r="AV6" i="12" s="1"/>
  <c r="AT5" i="12"/>
  <c r="AT4" i="12"/>
  <c r="AV4" i="12" s="1"/>
  <c r="AT3" i="12"/>
  <c r="AT2" i="12"/>
  <c r="AV2" i="12" s="1"/>
  <c r="AJ54" i="12"/>
  <c r="AL54" i="12" s="1"/>
  <c r="AJ53" i="12"/>
  <c r="AJ52" i="12"/>
  <c r="AL52" i="12" s="1"/>
  <c r="AJ51" i="12"/>
  <c r="AJ50" i="12"/>
  <c r="AJ49" i="12"/>
  <c r="AJ48" i="12"/>
  <c r="AJ47" i="12"/>
  <c r="AJ46" i="12"/>
  <c r="AJ45" i="12"/>
  <c r="AJ44" i="12"/>
  <c r="AL44" i="12" s="1"/>
  <c r="AJ43" i="12"/>
  <c r="AJ42" i="12"/>
  <c r="AJ41" i="12"/>
  <c r="AJ40" i="12"/>
  <c r="AL40" i="12" s="1"/>
  <c r="AJ39" i="12"/>
  <c r="AJ38" i="12"/>
  <c r="AJ37" i="12"/>
  <c r="AJ36" i="12"/>
  <c r="AL36" i="12" s="1"/>
  <c r="AJ35" i="12"/>
  <c r="AJ34" i="12"/>
  <c r="AJ33" i="12"/>
  <c r="AJ32" i="12"/>
  <c r="AL32" i="12" s="1"/>
  <c r="AJ31" i="12"/>
  <c r="AJ30" i="12"/>
  <c r="AJ29" i="12"/>
  <c r="AJ28" i="12"/>
  <c r="AL28" i="12" s="1"/>
  <c r="AJ27" i="12"/>
  <c r="AJ26" i="12"/>
  <c r="AJ25" i="12"/>
  <c r="AJ24" i="12"/>
  <c r="AJ23" i="12"/>
  <c r="AJ22" i="12"/>
  <c r="AJ21" i="12"/>
  <c r="AJ20" i="12"/>
  <c r="AJ19" i="12"/>
  <c r="AJ18" i="12"/>
  <c r="AJ17" i="12"/>
  <c r="AJ16" i="12"/>
  <c r="AJ15" i="12"/>
  <c r="AJ14" i="12"/>
  <c r="AJ13" i="12"/>
  <c r="AJ12" i="12"/>
  <c r="AJ11" i="12"/>
  <c r="AJ10" i="12"/>
  <c r="AJ9" i="12"/>
  <c r="AJ8" i="12"/>
  <c r="AJ7" i="12"/>
  <c r="AJ6" i="12"/>
  <c r="AJ5" i="12"/>
  <c r="AJ4" i="12"/>
  <c r="AJ3" i="12"/>
  <c r="AJ2" i="12"/>
  <c r="Z54" i="12"/>
  <c r="AB54" i="12" s="1"/>
  <c r="Z53" i="12"/>
  <c r="Z52" i="12"/>
  <c r="AB52" i="12" s="1"/>
  <c r="Z51" i="12"/>
  <c r="Z50" i="12"/>
  <c r="AB50" i="12" s="1"/>
  <c r="Z49" i="12"/>
  <c r="Z48" i="12"/>
  <c r="AB48" i="12" s="1"/>
  <c r="Z47" i="12"/>
  <c r="Z46" i="12"/>
  <c r="AB46" i="12" s="1"/>
  <c r="Z45" i="12"/>
  <c r="Z44" i="12"/>
  <c r="AB44" i="12" s="1"/>
  <c r="Z43" i="12"/>
  <c r="Z42" i="12"/>
  <c r="AB42" i="12" s="1"/>
  <c r="Z41" i="12"/>
  <c r="Z40" i="12"/>
  <c r="AB40" i="12" s="1"/>
  <c r="Z39" i="12"/>
  <c r="Z38" i="12"/>
  <c r="AB38" i="12" s="1"/>
  <c r="Z37" i="12"/>
  <c r="Z36" i="12"/>
  <c r="AB36" i="12" s="1"/>
  <c r="Z35" i="12"/>
  <c r="Z34" i="12"/>
  <c r="AB34" i="12" s="1"/>
  <c r="Z33" i="12"/>
  <c r="Z32" i="12"/>
  <c r="AB32" i="12" s="1"/>
  <c r="Z31" i="12"/>
  <c r="Z30" i="12"/>
  <c r="AB30" i="12" s="1"/>
  <c r="Z29" i="12"/>
  <c r="Z28" i="12"/>
  <c r="AB28" i="12" s="1"/>
  <c r="Z27" i="12"/>
  <c r="Z26" i="12"/>
  <c r="AB26" i="12" s="1"/>
  <c r="Z25" i="12"/>
  <c r="Z24" i="12"/>
  <c r="Z23" i="12"/>
  <c r="Z22" i="12"/>
  <c r="Z21" i="12"/>
  <c r="Z20" i="12"/>
  <c r="Z19" i="12"/>
  <c r="Z18" i="12"/>
  <c r="Z17" i="12"/>
  <c r="Z16" i="12"/>
  <c r="Z15" i="12"/>
  <c r="Z14" i="12"/>
  <c r="Z13" i="12"/>
  <c r="Z12" i="12"/>
  <c r="Z11" i="12"/>
  <c r="Z10" i="12"/>
  <c r="Z9" i="12"/>
  <c r="Z8" i="12"/>
  <c r="Z7" i="12"/>
  <c r="Z6" i="12"/>
  <c r="Z5" i="12"/>
  <c r="Z4" i="12"/>
  <c r="Z3" i="12"/>
  <c r="Z2" i="12"/>
  <c r="P54" i="12"/>
  <c r="P53" i="12"/>
  <c r="P52" i="12"/>
  <c r="P51" i="12"/>
  <c r="P50" i="12"/>
  <c r="P49" i="12"/>
  <c r="P48" i="12"/>
  <c r="P47" i="12"/>
  <c r="P46" i="12"/>
  <c r="P45" i="12"/>
  <c r="P44" i="12"/>
  <c r="P43" i="12"/>
  <c r="P42" i="12"/>
  <c r="P41" i="12"/>
  <c r="P40" i="12"/>
  <c r="P39" i="12"/>
  <c r="P38" i="12"/>
  <c r="P37" i="12"/>
  <c r="P36" i="12"/>
  <c r="P35" i="12"/>
  <c r="P34" i="12"/>
  <c r="P33" i="12"/>
  <c r="P32" i="12"/>
  <c r="P31" i="12"/>
  <c r="P30" i="12"/>
  <c r="P29" i="12"/>
  <c r="P28" i="12"/>
  <c r="R28" i="12" s="1"/>
  <c r="P27" i="12"/>
  <c r="P26" i="12"/>
  <c r="P25" i="12"/>
  <c r="P24" i="12"/>
  <c r="P23" i="12"/>
  <c r="P22" i="12"/>
  <c r="P21" i="12"/>
  <c r="P20" i="12"/>
  <c r="P19" i="12"/>
  <c r="P18" i="12"/>
  <c r="P17" i="12"/>
  <c r="P16" i="12"/>
  <c r="P15" i="12"/>
  <c r="P14" i="12"/>
  <c r="P13" i="12"/>
  <c r="P12" i="12"/>
  <c r="P11" i="12"/>
  <c r="P10" i="12"/>
  <c r="P9" i="12"/>
  <c r="P8" i="12"/>
  <c r="P7" i="12"/>
  <c r="P6" i="12"/>
  <c r="P5" i="12"/>
  <c r="P4" i="12"/>
  <c r="P3" i="12"/>
  <c r="P2" i="12"/>
  <c r="F54" i="12"/>
  <c r="F53" i="12"/>
  <c r="F52" i="12"/>
  <c r="F51" i="12"/>
  <c r="F50" i="12"/>
  <c r="F49" i="12"/>
  <c r="F48" i="12"/>
  <c r="F47" i="12"/>
  <c r="F46" i="12"/>
  <c r="F45" i="12"/>
  <c r="F44" i="12"/>
  <c r="F43" i="12"/>
  <c r="F42" i="12"/>
  <c r="F41" i="12"/>
  <c r="F40" i="12"/>
  <c r="F39" i="12"/>
  <c r="F38" i="12"/>
  <c r="F37" i="12"/>
  <c r="F36" i="12"/>
  <c r="F35" i="12"/>
  <c r="F34" i="12"/>
  <c r="F33" i="12"/>
  <c r="F32" i="12"/>
  <c r="F31" i="12"/>
  <c r="F30" i="12"/>
  <c r="F29" i="12"/>
  <c r="F28" i="12"/>
  <c r="F27" i="12"/>
  <c r="F26" i="12"/>
  <c r="F25" i="12"/>
  <c r="F24" i="12"/>
  <c r="F23" i="12"/>
  <c r="F22" i="12"/>
  <c r="F21" i="12"/>
  <c r="F20" i="12"/>
  <c r="F19" i="12"/>
  <c r="F18" i="12"/>
  <c r="F17" i="12"/>
  <c r="F16" i="12"/>
  <c r="F15" i="12"/>
  <c r="F14" i="12"/>
  <c r="F13" i="12"/>
  <c r="F12" i="12"/>
  <c r="F11" i="12"/>
  <c r="F10" i="12"/>
  <c r="F9" i="12"/>
  <c r="F8" i="12"/>
  <c r="F7" i="12"/>
  <c r="F6" i="12"/>
  <c r="F5" i="12"/>
  <c r="F4" i="12"/>
  <c r="F3" i="12"/>
  <c r="F2" i="12"/>
  <c r="CG72" i="10"/>
  <c r="CG66" i="10"/>
  <c r="CG65" i="10"/>
  <c r="CG64" i="10"/>
  <c r="CG63" i="10"/>
  <c r="CG61" i="10"/>
  <c r="CG60" i="10"/>
  <c r="CF59" i="10"/>
  <c r="CG58" i="10"/>
  <c r="CG57" i="10"/>
  <c r="CF56" i="10"/>
  <c r="CG55" i="10"/>
  <c r="CG54" i="10"/>
  <c r="CF53" i="10"/>
  <c r="CF52" i="10"/>
  <c r="CF51" i="10"/>
  <c r="CF50" i="10"/>
  <c r="CE49" i="10"/>
  <c r="CF49" i="10" s="1"/>
  <c r="CE48" i="10"/>
  <c r="CF48" i="10" s="1"/>
  <c r="CE47" i="10"/>
  <c r="CF47" i="10" s="1"/>
  <c r="CE46" i="10"/>
  <c r="CF46" i="10" s="1"/>
  <c r="CE45" i="10"/>
  <c r="CF45" i="10" s="1"/>
  <c r="CE44" i="10"/>
  <c r="CF44" i="10" s="1"/>
  <c r="CE43" i="10"/>
  <c r="CF43" i="10" s="1"/>
  <c r="CE42" i="10"/>
  <c r="CF42" i="10" s="1"/>
  <c r="CE41" i="10"/>
  <c r="CF41" i="10" s="1"/>
  <c r="CE40" i="10"/>
  <c r="CF40" i="10" s="1"/>
  <c r="CE39" i="10"/>
  <c r="CF39" i="10" s="1"/>
  <c r="CE38" i="10"/>
  <c r="CF38" i="10" s="1"/>
  <c r="CE37" i="10"/>
  <c r="CF37" i="10" s="1"/>
  <c r="CE36" i="10"/>
  <c r="CF36" i="10" s="1"/>
  <c r="CE35" i="10"/>
  <c r="CF35" i="10" s="1"/>
  <c r="CE34" i="10"/>
  <c r="CF34" i="10" s="1"/>
  <c r="CE33" i="10"/>
  <c r="CF33" i="10" s="1"/>
  <c r="CE32" i="10"/>
  <c r="CF32" i="10" s="1"/>
  <c r="CE31" i="10"/>
  <c r="CF31" i="10" s="1"/>
  <c r="CE30" i="10"/>
  <c r="CF30" i="10" s="1"/>
  <c r="CE29" i="10"/>
  <c r="CF29" i="10" s="1"/>
  <c r="CE28" i="10"/>
  <c r="CF28" i="10" s="1"/>
  <c r="CE27" i="10"/>
  <c r="CF27" i="10" s="1"/>
  <c r="CE26" i="10"/>
  <c r="CF26" i="10" s="1"/>
  <c r="CE25" i="10"/>
  <c r="CF25" i="10" s="1"/>
  <c r="CE24" i="10"/>
  <c r="CF24" i="10" s="1"/>
  <c r="CE23" i="10"/>
  <c r="CF23" i="10" s="1"/>
  <c r="CE22" i="10"/>
  <c r="CF22" i="10" s="1"/>
  <c r="CE21" i="10"/>
  <c r="CF21" i="10" s="1"/>
  <c r="CE20" i="10"/>
  <c r="CF20" i="10" s="1"/>
  <c r="CE19" i="10"/>
  <c r="CF19" i="10" s="1"/>
  <c r="CE18" i="10"/>
  <c r="CF18" i="10" s="1"/>
  <c r="CE17" i="10"/>
  <c r="CF17" i="10" s="1"/>
  <c r="CE15" i="10"/>
  <c r="CF15" i="10" s="1"/>
  <c r="CE14" i="10"/>
  <c r="CF14" i="10" s="1"/>
  <c r="CE13" i="10"/>
  <c r="CF13" i="10" s="1"/>
  <c r="CE12" i="10"/>
  <c r="CF12" i="10" s="1"/>
  <c r="CE11" i="10"/>
  <c r="CF11" i="10" s="1"/>
  <c r="CE10" i="10"/>
  <c r="CF10" i="10" s="1"/>
  <c r="CE9" i="10"/>
  <c r="CF9" i="10" s="1"/>
  <c r="CE8" i="10"/>
  <c r="CF8" i="10" s="1"/>
  <c r="CE7" i="10"/>
  <c r="CF7" i="10" s="1"/>
  <c r="CE6" i="10"/>
  <c r="CF6" i="10" s="1"/>
  <c r="CE5" i="10"/>
  <c r="CF5" i="10" s="1"/>
  <c r="CE4" i="10"/>
  <c r="CF4" i="10" s="1"/>
  <c r="CE3" i="10"/>
  <c r="CF3" i="10" s="1"/>
  <c r="BV72" i="10"/>
  <c r="BV65" i="10"/>
  <c r="BV63" i="10"/>
  <c r="BU59" i="10"/>
  <c r="BU58" i="10"/>
  <c r="BV57" i="10"/>
  <c r="BU56" i="10"/>
  <c r="BV55" i="10"/>
  <c r="BV54" i="10"/>
  <c r="BU53" i="10"/>
  <c r="BU52" i="10"/>
  <c r="BU51" i="10"/>
  <c r="BU50" i="10"/>
  <c r="BT49" i="10"/>
  <c r="BU49" i="10" s="1"/>
  <c r="BT48" i="10"/>
  <c r="BU48" i="10" s="1"/>
  <c r="BT47" i="10"/>
  <c r="BU47" i="10" s="1"/>
  <c r="BT46" i="10"/>
  <c r="BU46" i="10" s="1"/>
  <c r="BT45" i="10"/>
  <c r="BU45" i="10" s="1"/>
  <c r="BT44" i="10"/>
  <c r="BU44" i="10" s="1"/>
  <c r="BT43" i="10"/>
  <c r="BU43" i="10" s="1"/>
  <c r="BT42" i="10"/>
  <c r="BU42" i="10" s="1"/>
  <c r="BT41" i="10"/>
  <c r="BU41" i="10" s="1"/>
  <c r="BT40" i="10"/>
  <c r="BU40" i="10" s="1"/>
  <c r="BT39" i="10"/>
  <c r="BU39" i="10" s="1"/>
  <c r="BT38" i="10"/>
  <c r="BT37" i="10"/>
  <c r="BT36" i="10"/>
  <c r="BU36" i="10" s="1"/>
  <c r="BT35" i="10"/>
  <c r="BU35" i="10" s="1"/>
  <c r="BT34" i="10"/>
  <c r="BU34" i="10" s="1"/>
  <c r="BT33" i="10"/>
  <c r="BU33" i="10" s="1"/>
  <c r="BT32" i="10"/>
  <c r="BT31" i="10"/>
  <c r="BU31" i="10" s="1"/>
  <c r="BT30" i="10"/>
  <c r="BU30" i="10" s="1"/>
  <c r="BT29" i="10"/>
  <c r="BU29" i="10" s="1"/>
  <c r="BT28" i="10"/>
  <c r="BU28" i="10" s="1"/>
  <c r="BT27" i="10"/>
  <c r="BU27" i="10" s="1"/>
  <c r="BT26" i="10"/>
  <c r="BT25" i="10"/>
  <c r="BT24" i="10"/>
  <c r="BU24" i="10" s="1"/>
  <c r="BT23" i="10"/>
  <c r="BT22" i="10"/>
  <c r="BU22" i="10" s="1"/>
  <c r="BT21" i="10"/>
  <c r="BU21" i="10" s="1"/>
  <c r="BT20" i="10"/>
  <c r="BU20" i="10" s="1"/>
  <c r="BT19" i="10"/>
  <c r="BU19" i="10" s="1"/>
  <c r="BT18" i="10"/>
  <c r="BU18" i="10" s="1"/>
  <c r="BT17" i="10"/>
  <c r="BU17" i="10" s="1"/>
  <c r="BT15" i="10"/>
  <c r="BU15" i="10" s="1"/>
  <c r="BT14" i="10"/>
  <c r="BU14" i="10" s="1"/>
  <c r="BT13" i="10"/>
  <c r="BU13" i="10" s="1"/>
  <c r="BT12" i="10"/>
  <c r="BU12" i="10" s="1"/>
  <c r="BT11" i="10"/>
  <c r="BU11" i="10" s="1"/>
  <c r="BT10" i="10"/>
  <c r="BU10" i="10" s="1"/>
  <c r="BT9" i="10"/>
  <c r="BU9" i="10" s="1"/>
  <c r="BT8" i="10"/>
  <c r="BU8" i="10" s="1"/>
  <c r="BT7" i="10"/>
  <c r="BU7" i="10" s="1"/>
  <c r="BT6" i="10"/>
  <c r="BU6" i="10" s="1"/>
  <c r="BT5" i="10"/>
  <c r="BU5" i="10" s="1"/>
  <c r="BT4" i="10"/>
  <c r="BU4" i="10" s="1"/>
  <c r="BT3" i="10"/>
  <c r="BU3" i="10" s="1"/>
  <c r="BK72" i="10"/>
  <c r="BK65" i="10"/>
  <c r="BK63" i="10"/>
  <c r="BK61" i="10"/>
  <c r="BJ59" i="10"/>
  <c r="BJ58" i="10"/>
  <c r="BK57" i="10"/>
  <c r="BJ56" i="10"/>
  <c r="BK55" i="10"/>
  <c r="BK54" i="10"/>
  <c r="BJ53" i="10"/>
  <c r="BJ52" i="10"/>
  <c r="BJ51" i="10"/>
  <c r="BI49" i="10"/>
  <c r="BJ49" i="10" s="1"/>
  <c r="BI48" i="10"/>
  <c r="BJ48" i="10" s="1"/>
  <c r="BI47" i="10"/>
  <c r="BJ47" i="10" s="1"/>
  <c r="BI46" i="10"/>
  <c r="BJ46" i="10" s="1"/>
  <c r="BI45" i="10"/>
  <c r="BJ45" i="10" s="1"/>
  <c r="BI44" i="10"/>
  <c r="BJ44" i="10" s="1"/>
  <c r="BI43" i="10"/>
  <c r="BJ43" i="10" s="1"/>
  <c r="BI42" i="10"/>
  <c r="BJ42" i="10" s="1"/>
  <c r="BI41" i="10"/>
  <c r="BJ41" i="10" s="1"/>
  <c r="BI40" i="10"/>
  <c r="BJ40" i="10" s="1"/>
  <c r="BI39" i="10"/>
  <c r="BJ39" i="10" s="1"/>
  <c r="BI38" i="10"/>
  <c r="BJ38" i="10" s="1"/>
  <c r="BI37" i="10"/>
  <c r="BI36" i="10"/>
  <c r="BJ36" i="10" s="1"/>
  <c r="BI35" i="10"/>
  <c r="BI34" i="10"/>
  <c r="BJ34" i="10" s="1"/>
  <c r="BI33" i="10"/>
  <c r="BJ33" i="10" s="1"/>
  <c r="BI32" i="10"/>
  <c r="BJ32" i="10" s="1"/>
  <c r="BI31" i="10"/>
  <c r="BJ31" i="10" s="1"/>
  <c r="BI30" i="10"/>
  <c r="BJ30" i="10" s="1"/>
  <c r="BI29" i="10"/>
  <c r="BI28" i="10"/>
  <c r="BJ28" i="10" s="1"/>
  <c r="BI27" i="10"/>
  <c r="BJ27" i="10" s="1"/>
  <c r="BI26" i="10"/>
  <c r="BJ26" i="10" s="1"/>
  <c r="BI25" i="10"/>
  <c r="BI24" i="10"/>
  <c r="BI23" i="10"/>
  <c r="BJ23" i="10" s="1"/>
  <c r="BI22" i="10"/>
  <c r="BI21" i="10"/>
  <c r="BJ21" i="10" s="1"/>
  <c r="BI20" i="10"/>
  <c r="BJ20" i="10" s="1"/>
  <c r="BI19" i="10"/>
  <c r="BJ19" i="10" s="1"/>
  <c r="BI18" i="10"/>
  <c r="BJ18" i="10" s="1"/>
  <c r="BI17" i="10"/>
  <c r="BI15" i="10"/>
  <c r="BJ15" i="10" s="1"/>
  <c r="BI14" i="10"/>
  <c r="BJ14" i="10" s="1"/>
  <c r="BI13" i="10"/>
  <c r="BJ13" i="10" s="1"/>
  <c r="BI12" i="10"/>
  <c r="BJ12" i="10" s="1"/>
  <c r="BI11" i="10"/>
  <c r="BJ11" i="10" s="1"/>
  <c r="BI10" i="10"/>
  <c r="BJ10" i="10" s="1"/>
  <c r="BI9" i="10"/>
  <c r="BJ9" i="10" s="1"/>
  <c r="BI8" i="10"/>
  <c r="BJ8" i="10" s="1"/>
  <c r="BI7" i="10"/>
  <c r="BJ7" i="10" s="1"/>
  <c r="BI6" i="10"/>
  <c r="BJ6" i="10" s="1"/>
  <c r="BI5" i="10"/>
  <c r="BJ5" i="10" s="1"/>
  <c r="BI4" i="10"/>
  <c r="BJ4" i="10" s="1"/>
  <c r="BI3" i="10"/>
  <c r="BJ3" i="10" s="1"/>
  <c r="AZ72" i="10"/>
  <c r="AZ65" i="10"/>
  <c r="AZ61" i="10"/>
  <c r="AY59" i="10"/>
  <c r="AY58" i="10"/>
  <c r="AY57" i="10"/>
  <c r="AY56" i="10"/>
  <c r="AZ55" i="10"/>
  <c r="AY54" i="10"/>
  <c r="AY52" i="10"/>
  <c r="AY51" i="10"/>
  <c r="AY50" i="10"/>
  <c r="AX49" i="10"/>
  <c r="AY49" i="10" s="1"/>
  <c r="AX48" i="10"/>
  <c r="AY48" i="10" s="1"/>
  <c r="AX47" i="10"/>
  <c r="AY47" i="10" s="1"/>
  <c r="AX46" i="10"/>
  <c r="AY46" i="10" s="1"/>
  <c r="AX45" i="10"/>
  <c r="AY45" i="10" s="1"/>
  <c r="AX44" i="10"/>
  <c r="AY44" i="10" s="1"/>
  <c r="AX43" i="10"/>
  <c r="AX42" i="10"/>
  <c r="AX41" i="10"/>
  <c r="AY41" i="10" s="1"/>
  <c r="AX40" i="10"/>
  <c r="AY40" i="10" s="1"/>
  <c r="AX39" i="10"/>
  <c r="AY39" i="10" s="1"/>
  <c r="AX38" i="10"/>
  <c r="AY38" i="10" s="1"/>
  <c r="AX37" i="10"/>
  <c r="AZ37" i="10" s="1"/>
  <c r="AX36" i="10"/>
  <c r="AY36" i="10" s="1"/>
  <c r="AX35" i="10"/>
  <c r="AZ35" i="10" s="1"/>
  <c r="AX34" i="10"/>
  <c r="AY34" i="10" s="1"/>
  <c r="AX33" i="10"/>
  <c r="AZ33" i="10" s="1"/>
  <c r="AX32" i="10"/>
  <c r="AZ32" i="10" s="1"/>
  <c r="AX31" i="10"/>
  <c r="AZ31" i="10" s="1"/>
  <c r="AX30" i="10"/>
  <c r="AY30" i="10" s="1"/>
  <c r="AX29" i="10"/>
  <c r="AX28" i="10"/>
  <c r="AZ28" i="10" s="1"/>
  <c r="AX27" i="10"/>
  <c r="AY27" i="10" s="1"/>
  <c r="AX26" i="10"/>
  <c r="AY26" i="10" s="1"/>
  <c r="AX25" i="10"/>
  <c r="AY25" i="10" s="1"/>
  <c r="AX24" i="10"/>
  <c r="AZ24" i="10" s="1"/>
  <c r="AX23" i="10"/>
  <c r="AY23" i="10" s="1"/>
  <c r="AX22" i="10"/>
  <c r="AZ22" i="10" s="1"/>
  <c r="AX21" i="10"/>
  <c r="AY21" i="10" s="1"/>
  <c r="AX20" i="10"/>
  <c r="AZ20" i="10" s="1"/>
  <c r="AX19" i="10"/>
  <c r="AY19" i="10" s="1"/>
  <c r="AX18" i="10"/>
  <c r="AZ18" i="10" s="1"/>
  <c r="AX17" i="10"/>
  <c r="AY17" i="10" s="1"/>
  <c r="AX15" i="10"/>
  <c r="AY15" i="10" s="1"/>
  <c r="AX14" i="10"/>
  <c r="AY14" i="10" s="1"/>
  <c r="AX13" i="10"/>
  <c r="AX12" i="10"/>
  <c r="AZ12" i="10" s="1"/>
  <c r="AX11" i="10"/>
  <c r="AY11" i="10" s="1"/>
  <c r="AX10" i="10"/>
  <c r="AY10" i="10" s="1"/>
  <c r="AX9" i="10"/>
  <c r="AY9" i="10" s="1"/>
  <c r="AX8" i="10"/>
  <c r="AZ8" i="10" s="1"/>
  <c r="AX7" i="10"/>
  <c r="AY7" i="10" s="1"/>
  <c r="AX6" i="10"/>
  <c r="AY6" i="10" s="1"/>
  <c r="AX5" i="10"/>
  <c r="AY5" i="10" s="1"/>
  <c r="AX4" i="10"/>
  <c r="AY4" i="10" s="1"/>
  <c r="AX3" i="10"/>
  <c r="AY3" i="10" s="1"/>
  <c r="AN59" i="10"/>
  <c r="AN57" i="10"/>
  <c r="AN55" i="10"/>
  <c r="AN54" i="10"/>
  <c r="AN53" i="10"/>
  <c r="AN51" i="10"/>
  <c r="AN50" i="10"/>
  <c r="AM49" i="10"/>
  <c r="AN49" i="10" s="1"/>
  <c r="AM48" i="10"/>
  <c r="AN48" i="10" s="1"/>
  <c r="AM47" i="10"/>
  <c r="AN47" i="10" s="1"/>
  <c r="AM46" i="10"/>
  <c r="AN46" i="10" s="1"/>
  <c r="AM45" i="10"/>
  <c r="AM44" i="10"/>
  <c r="AN44" i="10" s="1"/>
  <c r="AM43" i="10"/>
  <c r="AN43" i="10" s="1"/>
  <c r="AM42" i="10"/>
  <c r="AN42" i="10" s="1"/>
  <c r="AM41" i="10"/>
  <c r="AN41" i="10" s="1"/>
  <c r="AM40" i="10"/>
  <c r="AN40" i="10" s="1"/>
  <c r="AM39" i="10"/>
  <c r="AM38" i="10"/>
  <c r="AN38" i="10" s="1"/>
  <c r="AM37" i="10"/>
  <c r="AN37" i="10" s="1"/>
  <c r="AM36" i="10"/>
  <c r="AN36" i="10" s="1"/>
  <c r="AM35" i="10"/>
  <c r="AN35" i="10" s="1"/>
  <c r="AM34" i="10"/>
  <c r="AN34" i="10" s="1"/>
  <c r="AM33" i="10"/>
  <c r="AN33" i="10" s="1"/>
  <c r="AM32" i="10"/>
  <c r="AN32" i="10" s="1"/>
  <c r="AM31" i="10"/>
  <c r="AM30" i="10"/>
  <c r="AN30" i="10" s="1"/>
  <c r="AM29" i="10"/>
  <c r="AN29" i="10" s="1"/>
  <c r="AM28" i="10"/>
  <c r="AN28" i="10" s="1"/>
  <c r="AM27" i="10"/>
  <c r="AM26" i="10"/>
  <c r="AM25" i="10"/>
  <c r="AN25" i="10" s="1"/>
  <c r="AM24" i="10"/>
  <c r="AN24" i="10" s="1"/>
  <c r="AM23" i="10"/>
  <c r="AN23" i="10" s="1"/>
  <c r="AM22" i="10"/>
  <c r="AN22" i="10" s="1"/>
  <c r="AM21" i="10"/>
  <c r="AN21" i="10" s="1"/>
  <c r="AM20" i="10"/>
  <c r="AN20" i="10" s="1"/>
  <c r="AM19" i="10"/>
  <c r="AN19" i="10" s="1"/>
  <c r="AM18" i="10"/>
  <c r="AN18" i="10" s="1"/>
  <c r="AM17" i="10"/>
  <c r="AN17" i="10" s="1"/>
  <c r="AM15" i="10"/>
  <c r="AN15" i="10" s="1"/>
  <c r="AM14" i="10"/>
  <c r="AN14" i="10" s="1"/>
  <c r="AM13" i="10"/>
  <c r="AN13" i="10" s="1"/>
  <c r="AM12" i="10"/>
  <c r="AN12" i="10" s="1"/>
  <c r="AM11" i="10"/>
  <c r="AN11" i="10" s="1"/>
  <c r="AM10" i="10"/>
  <c r="AN10" i="10" s="1"/>
  <c r="AM9" i="10"/>
  <c r="AN9" i="10" s="1"/>
  <c r="AM8" i="10"/>
  <c r="AN8" i="10" s="1"/>
  <c r="AM7" i="10"/>
  <c r="AN7" i="10" s="1"/>
  <c r="AM6" i="10"/>
  <c r="AN6" i="10" s="1"/>
  <c r="AM5" i="10"/>
  <c r="AN5" i="10" s="1"/>
  <c r="AM4" i="10"/>
  <c r="AM3" i="10"/>
  <c r="AD72" i="10"/>
  <c r="AD61" i="10"/>
  <c r="AC59" i="10"/>
  <c r="AC58" i="10"/>
  <c r="AC57" i="10"/>
  <c r="AC56" i="10"/>
  <c r="AD54" i="10"/>
  <c r="AC53" i="10"/>
  <c r="AC52" i="10"/>
  <c r="AC50" i="10"/>
  <c r="AB49" i="10"/>
  <c r="AC49" i="10" s="1"/>
  <c r="AB48" i="10"/>
  <c r="AC48" i="10" s="1"/>
  <c r="AB47" i="10"/>
  <c r="AC47" i="10" s="1"/>
  <c r="AB46" i="10"/>
  <c r="AB45" i="10"/>
  <c r="AC45" i="10" s="1"/>
  <c r="AB44" i="10"/>
  <c r="AC44" i="10" s="1"/>
  <c r="AB43" i="10"/>
  <c r="AC43" i="10" s="1"/>
  <c r="AB42" i="10"/>
  <c r="AC42" i="10" s="1"/>
  <c r="AB41" i="10"/>
  <c r="AB40" i="10"/>
  <c r="AC40" i="10" s="1"/>
  <c r="AB39" i="10"/>
  <c r="AC39" i="10" s="1"/>
  <c r="AB38" i="10"/>
  <c r="AC38" i="10" s="1"/>
  <c r="AB37" i="10"/>
  <c r="AC37" i="10" s="1"/>
  <c r="AB36" i="10"/>
  <c r="AC36" i="10" s="1"/>
  <c r="AB35" i="10"/>
  <c r="AB34" i="10"/>
  <c r="AC34" i="10" s="1"/>
  <c r="AB33" i="10"/>
  <c r="AC33" i="10" s="1"/>
  <c r="AB32" i="10"/>
  <c r="AB31" i="10"/>
  <c r="AC31" i="10" s="1"/>
  <c r="AB30" i="10"/>
  <c r="AC30" i="10" s="1"/>
  <c r="AB29" i="10"/>
  <c r="AC29" i="10" s="1"/>
  <c r="AB28" i="10"/>
  <c r="AB27" i="10"/>
  <c r="AC27" i="10" s="1"/>
  <c r="AB26" i="10"/>
  <c r="AC26" i="10" s="1"/>
  <c r="AB25" i="10"/>
  <c r="AC25" i="10" s="1"/>
  <c r="AB24" i="10"/>
  <c r="AC24" i="10" s="1"/>
  <c r="AB23" i="10"/>
  <c r="AC23" i="10" s="1"/>
  <c r="AB22" i="10"/>
  <c r="AC22" i="10" s="1"/>
  <c r="AB21" i="10"/>
  <c r="AC21" i="10" s="1"/>
  <c r="AB20" i="10"/>
  <c r="AC20" i="10" s="1"/>
  <c r="AB19" i="10"/>
  <c r="AC19" i="10" s="1"/>
  <c r="AB18" i="10"/>
  <c r="AB17" i="10"/>
  <c r="AB15" i="10"/>
  <c r="AC15" i="10" s="1"/>
  <c r="AB14" i="10"/>
  <c r="AC14" i="10" s="1"/>
  <c r="AB13" i="10"/>
  <c r="AC13" i="10" s="1"/>
  <c r="AB12" i="10"/>
  <c r="AB11" i="10"/>
  <c r="AC11" i="10" s="1"/>
  <c r="AB10" i="10"/>
  <c r="AC10" i="10" s="1"/>
  <c r="AB9" i="10"/>
  <c r="AC9" i="10" s="1"/>
  <c r="AB8" i="10"/>
  <c r="AC8" i="10" s="1"/>
  <c r="AB7" i="10"/>
  <c r="AC7" i="10" s="1"/>
  <c r="AB6" i="10"/>
  <c r="AC6" i="10" s="1"/>
  <c r="AB5" i="10"/>
  <c r="AC5" i="10" s="1"/>
  <c r="AB4" i="10"/>
  <c r="AC4" i="10" s="1"/>
  <c r="AB3" i="10"/>
  <c r="AC3" i="10" s="1"/>
  <c r="S72" i="10"/>
  <c r="R59" i="10"/>
  <c r="R58" i="10"/>
  <c r="R57" i="10"/>
  <c r="R56" i="10"/>
  <c r="R55" i="10"/>
  <c r="R53" i="10"/>
  <c r="R52" i="10"/>
  <c r="R51" i="10"/>
  <c r="R50" i="10"/>
  <c r="Q49" i="10"/>
  <c r="Q48" i="10"/>
  <c r="R48" i="10" s="1"/>
  <c r="Q47" i="10"/>
  <c r="R47" i="10" s="1"/>
  <c r="Q46" i="10"/>
  <c r="R46" i="10" s="1"/>
  <c r="Q45" i="10"/>
  <c r="R45" i="10" s="1"/>
  <c r="Q44" i="10"/>
  <c r="Q43" i="10"/>
  <c r="R43" i="10" s="1"/>
  <c r="Q42" i="10"/>
  <c r="R42" i="10" s="1"/>
  <c r="Q41" i="10"/>
  <c r="R41" i="10" s="1"/>
  <c r="Q40" i="10"/>
  <c r="R40" i="10" s="1"/>
  <c r="Q39" i="10"/>
  <c r="R39" i="10" s="1"/>
  <c r="Q38" i="10"/>
  <c r="Q37" i="10"/>
  <c r="R37" i="10" s="1"/>
  <c r="Q36" i="10"/>
  <c r="R36" i="10" s="1"/>
  <c r="Q35" i="10"/>
  <c r="R35" i="10" s="1"/>
  <c r="Q34" i="10"/>
  <c r="R34" i="10" s="1"/>
  <c r="Q33" i="10"/>
  <c r="Q32" i="10"/>
  <c r="R32" i="10" s="1"/>
  <c r="Q31" i="10"/>
  <c r="R31" i="10" s="1"/>
  <c r="Q30" i="10"/>
  <c r="R30" i="10" s="1"/>
  <c r="Q29" i="10"/>
  <c r="R29" i="10" s="1"/>
  <c r="Q28" i="10"/>
  <c r="R28" i="10" s="1"/>
  <c r="Q27" i="10"/>
  <c r="R27" i="10" s="1"/>
  <c r="Q26" i="10"/>
  <c r="R26" i="10" s="1"/>
  <c r="Q25" i="10"/>
  <c r="Q24" i="10"/>
  <c r="R24" i="10" s="1"/>
  <c r="Q23" i="10"/>
  <c r="R23" i="10" s="1"/>
  <c r="Q22" i="10"/>
  <c r="R22" i="10" s="1"/>
  <c r="Q21" i="10"/>
  <c r="R21" i="10" s="1"/>
  <c r="Q20" i="10"/>
  <c r="Q19" i="10"/>
  <c r="R19" i="10" s="1"/>
  <c r="Q18" i="10"/>
  <c r="R18" i="10" s="1"/>
  <c r="Q17" i="10"/>
  <c r="R17" i="10" s="1"/>
  <c r="Q15" i="10"/>
  <c r="Q14" i="10"/>
  <c r="R14" i="10" s="1"/>
  <c r="Q13" i="10"/>
  <c r="R13" i="10" s="1"/>
  <c r="Q12" i="10"/>
  <c r="R12" i="10" s="1"/>
  <c r="Q11" i="10"/>
  <c r="R11" i="10" s="1"/>
  <c r="Q10" i="10"/>
  <c r="R10" i="10" s="1"/>
  <c r="Q9" i="10"/>
  <c r="R9" i="10" s="1"/>
  <c r="Q8" i="10"/>
  <c r="R8" i="10" s="1"/>
  <c r="Q7" i="10"/>
  <c r="R7" i="10" s="1"/>
  <c r="Q6" i="10"/>
  <c r="R6" i="10" s="1"/>
  <c r="Q5" i="10"/>
  <c r="R5" i="10" s="1"/>
  <c r="Q4" i="10"/>
  <c r="R4" i="10" s="1"/>
  <c r="Q3" i="10"/>
  <c r="R3" i="10" s="1"/>
  <c r="G57" i="10"/>
  <c r="H59" i="10"/>
  <c r="H60" i="10"/>
  <c r="H61" i="10"/>
  <c r="H63" i="10"/>
  <c r="H64" i="10"/>
  <c r="H65" i="10"/>
  <c r="H66" i="10"/>
  <c r="H72" i="10"/>
  <c r="H73" i="10"/>
  <c r="J73" i="10" s="1"/>
  <c r="K73" i="10" s="1"/>
  <c r="H74" i="10"/>
  <c r="H75" i="10"/>
  <c r="H78" i="10"/>
  <c r="F3" i="10"/>
  <c r="G3" i="10" s="1"/>
  <c r="F49" i="10"/>
  <c r="G49" i="10" s="1"/>
  <c r="F48" i="10"/>
  <c r="G48" i="10" s="1"/>
  <c r="F47" i="10"/>
  <c r="G47" i="10" s="1"/>
  <c r="F46" i="10"/>
  <c r="G46" i="10" s="1"/>
  <c r="F45" i="10"/>
  <c r="G45" i="10" s="1"/>
  <c r="F44" i="10"/>
  <c r="G44" i="10" s="1"/>
  <c r="F43" i="10"/>
  <c r="G43" i="10" s="1"/>
  <c r="F42" i="10"/>
  <c r="G42" i="10" s="1"/>
  <c r="F41" i="10"/>
  <c r="G41" i="10" s="1"/>
  <c r="F40" i="10"/>
  <c r="G40" i="10" s="1"/>
  <c r="F39" i="10"/>
  <c r="G39" i="10" s="1"/>
  <c r="F38" i="10"/>
  <c r="G38" i="10" s="1"/>
  <c r="F37" i="10"/>
  <c r="G37" i="10" s="1"/>
  <c r="F36" i="10"/>
  <c r="G36" i="10" s="1"/>
  <c r="F35" i="10"/>
  <c r="G35" i="10" s="1"/>
  <c r="F34" i="10"/>
  <c r="G34" i="10" s="1"/>
  <c r="F33" i="10"/>
  <c r="G33" i="10" s="1"/>
  <c r="F32" i="10"/>
  <c r="G32" i="10" s="1"/>
  <c r="F31" i="10"/>
  <c r="G31" i="10" s="1"/>
  <c r="F30" i="10"/>
  <c r="G30" i="10" s="1"/>
  <c r="F29" i="10"/>
  <c r="G29" i="10" s="1"/>
  <c r="F28" i="10"/>
  <c r="G28" i="10" s="1"/>
  <c r="F27" i="10"/>
  <c r="G27" i="10" s="1"/>
  <c r="F26" i="10"/>
  <c r="G26" i="10" s="1"/>
  <c r="F25" i="10"/>
  <c r="G25" i="10" s="1"/>
  <c r="F24" i="10"/>
  <c r="G24" i="10" s="1"/>
  <c r="F23" i="10"/>
  <c r="G23" i="10" s="1"/>
  <c r="F22" i="10"/>
  <c r="G22" i="10" s="1"/>
  <c r="F21" i="10"/>
  <c r="G21" i="10" s="1"/>
  <c r="F20" i="10"/>
  <c r="G20" i="10" s="1"/>
  <c r="F19" i="10"/>
  <c r="G19" i="10" s="1"/>
  <c r="F18" i="10"/>
  <c r="G18" i="10" s="1"/>
  <c r="F17" i="10"/>
  <c r="G17" i="10" s="1"/>
  <c r="F15" i="10"/>
  <c r="G15" i="10" s="1"/>
  <c r="F14" i="10"/>
  <c r="G14" i="10" s="1"/>
  <c r="F13" i="10"/>
  <c r="G13" i="10" s="1"/>
  <c r="F12" i="10"/>
  <c r="G12" i="10" s="1"/>
  <c r="F11" i="10"/>
  <c r="G11" i="10" s="1"/>
  <c r="F10" i="10"/>
  <c r="G10" i="10" s="1"/>
  <c r="F9" i="10"/>
  <c r="G9" i="10" s="1"/>
  <c r="F8" i="10"/>
  <c r="G8" i="10" s="1"/>
  <c r="F7" i="10"/>
  <c r="G7" i="10" s="1"/>
  <c r="F6" i="10"/>
  <c r="G6" i="10" s="1"/>
  <c r="F5" i="10"/>
  <c r="G5" i="10" s="1"/>
  <c r="F4" i="10"/>
  <c r="G4" i="10" s="1"/>
  <c r="E49" i="10"/>
  <c r="E48" i="10"/>
  <c r="E47" i="10"/>
  <c r="E46" i="10"/>
  <c r="E45" i="10"/>
  <c r="E44" i="10"/>
  <c r="E43" i="10"/>
  <c r="E42" i="10"/>
  <c r="E41" i="10"/>
  <c r="E40" i="10"/>
  <c r="E39" i="10"/>
  <c r="E38" i="10"/>
  <c r="E37" i="10"/>
  <c r="E36" i="10"/>
  <c r="E35" i="10"/>
  <c r="E34" i="10"/>
  <c r="E33" i="10"/>
  <c r="E32" i="10"/>
  <c r="E31" i="10"/>
  <c r="E30" i="10"/>
  <c r="E29" i="10"/>
  <c r="E28" i="10"/>
  <c r="E27" i="10"/>
  <c r="E26" i="10"/>
  <c r="E25" i="10"/>
  <c r="E24" i="10"/>
  <c r="E23" i="10"/>
  <c r="E22" i="10"/>
  <c r="E21" i="10"/>
  <c r="E20" i="10"/>
  <c r="E19" i="10"/>
  <c r="E18" i="10"/>
  <c r="E17" i="10"/>
  <c r="E15" i="10"/>
  <c r="E14" i="10"/>
  <c r="E13" i="10"/>
  <c r="E12" i="10"/>
  <c r="E58" i="10"/>
  <c r="E57" i="10"/>
  <c r="E56" i="10"/>
  <c r="E55" i="10"/>
  <c r="E54" i="10"/>
  <c r="E53" i="10"/>
  <c r="E52" i="10"/>
  <c r="E51" i="10"/>
  <c r="E50" i="10"/>
  <c r="F63" i="15" l="1"/>
  <c r="P45" i="15"/>
  <c r="P11" i="15"/>
  <c r="Z61" i="15"/>
  <c r="Z3" i="15"/>
  <c r="F4" i="15"/>
  <c r="G4" i="15"/>
  <c r="F8" i="15"/>
  <c r="G8" i="15"/>
  <c r="F12" i="15"/>
  <c r="G12" i="15"/>
  <c r="F16" i="15"/>
  <c r="G16" i="15"/>
  <c r="F20" i="15"/>
  <c r="G20" i="15"/>
  <c r="F24" i="15"/>
  <c r="G24" i="15"/>
  <c r="F28" i="15"/>
  <c r="G28" i="15"/>
  <c r="F32" i="15"/>
  <c r="G32" i="15"/>
  <c r="F36" i="15"/>
  <c r="G36" i="15"/>
  <c r="F40" i="15"/>
  <c r="G40" i="15"/>
  <c r="F44" i="15"/>
  <c r="G44" i="15"/>
  <c r="F48" i="15"/>
  <c r="G48" i="15"/>
  <c r="F52" i="15"/>
  <c r="G52" i="15"/>
  <c r="F56" i="15"/>
  <c r="G56" i="15"/>
  <c r="Z7" i="15"/>
  <c r="AA7" i="15"/>
  <c r="Z11" i="15"/>
  <c r="AA11" i="15"/>
  <c r="Z15" i="15"/>
  <c r="AA15" i="15"/>
  <c r="Z19" i="15"/>
  <c r="AA19" i="15"/>
  <c r="Z23" i="15"/>
  <c r="AA23" i="15"/>
  <c r="Z27" i="15"/>
  <c r="AA27" i="15"/>
  <c r="Z31" i="15"/>
  <c r="AA31" i="15"/>
  <c r="Z35" i="15"/>
  <c r="AA35" i="15"/>
  <c r="Z39" i="15"/>
  <c r="AA39" i="15"/>
  <c r="Z43" i="15"/>
  <c r="AA43" i="15"/>
  <c r="Z47" i="15"/>
  <c r="AA47" i="15"/>
  <c r="Z51" i="15"/>
  <c r="AA51" i="15"/>
  <c r="AB53" i="15"/>
  <c r="AC53" i="15"/>
  <c r="AD53" i="15" s="1"/>
  <c r="Z54" i="15"/>
  <c r="AA54" i="15"/>
  <c r="Z60" i="15"/>
  <c r="AA60" i="15"/>
  <c r="Z66" i="15"/>
  <c r="AA66" i="15"/>
  <c r="Z67" i="15"/>
  <c r="AA67" i="15"/>
  <c r="BD6" i="15"/>
  <c r="BE6" i="15"/>
  <c r="BD10" i="15"/>
  <c r="BE10" i="15"/>
  <c r="BD14" i="15"/>
  <c r="BE14" i="15"/>
  <c r="BD18" i="15"/>
  <c r="BE18" i="15"/>
  <c r="BD22" i="15"/>
  <c r="BE22" i="15"/>
  <c r="BD26" i="15"/>
  <c r="BE26" i="15"/>
  <c r="BD30" i="15"/>
  <c r="BE30" i="15"/>
  <c r="BD34" i="15"/>
  <c r="BE34" i="15"/>
  <c r="BD38" i="15"/>
  <c r="BE38" i="15"/>
  <c r="BD42" i="15"/>
  <c r="BE42" i="15"/>
  <c r="BD46" i="15"/>
  <c r="BE46" i="15"/>
  <c r="BD50" i="15"/>
  <c r="BE50" i="15"/>
  <c r="BD54" i="15"/>
  <c r="BE54" i="15"/>
  <c r="BD58" i="15"/>
  <c r="BE58" i="15"/>
  <c r="BD61" i="15"/>
  <c r="BE61" i="15"/>
  <c r="BD65" i="15"/>
  <c r="BE65" i="15"/>
  <c r="BD73" i="15"/>
  <c r="BE73" i="15"/>
  <c r="P4" i="15"/>
  <c r="Q4" i="15"/>
  <c r="P8" i="15"/>
  <c r="Q8" i="15"/>
  <c r="P15" i="15"/>
  <c r="Q15" i="15"/>
  <c r="P19" i="15"/>
  <c r="Q19" i="15"/>
  <c r="P23" i="15"/>
  <c r="Q23" i="15"/>
  <c r="P27" i="15"/>
  <c r="Q27" i="15"/>
  <c r="P31" i="15"/>
  <c r="Q31" i="15"/>
  <c r="R35" i="15"/>
  <c r="S35" i="15"/>
  <c r="P38" i="15"/>
  <c r="Q38" i="15"/>
  <c r="P42" i="15"/>
  <c r="Q42" i="15"/>
  <c r="P49" i="15"/>
  <c r="Q49" i="15"/>
  <c r="P52" i="15"/>
  <c r="Q52" i="15"/>
  <c r="P56" i="15"/>
  <c r="Q56" i="15"/>
  <c r="P60" i="15"/>
  <c r="Q60" i="15"/>
  <c r="P64" i="15"/>
  <c r="Q64" i="15"/>
  <c r="P68" i="15"/>
  <c r="Q68" i="15"/>
  <c r="AJ6" i="15"/>
  <c r="AK6" i="15"/>
  <c r="AJ10" i="15"/>
  <c r="AK10" i="15"/>
  <c r="AJ14" i="15"/>
  <c r="AK14" i="15"/>
  <c r="AJ18" i="15"/>
  <c r="AK18" i="15"/>
  <c r="AJ22" i="15"/>
  <c r="AK22" i="15"/>
  <c r="AJ26" i="15"/>
  <c r="AK26" i="15"/>
  <c r="AJ30" i="15"/>
  <c r="AK30" i="15"/>
  <c r="AJ34" i="15"/>
  <c r="AK34" i="15"/>
  <c r="AJ38" i="15"/>
  <c r="AK38" i="15"/>
  <c r="AJ42" i="15"/>
  <c r="AK42" i="15"/>
  <c r="AJ46" i="15"/>
  <c r="AK46" i="15"/>
  <c r="AJ50" i="15"/>
  <c r="AK50" i="15"/>
  <c r="AJ54" i="15"/>
  <c r="AK54" i="15"/>
  <c r="AJ58" i="15"/>
  <c r="AK58" i="15"/>
  <c r="AJ62" i="15"/>
  <c r="AK62" i="15"/>
  <c r="AJ66" i="15"/>
  <c r="AK66" i="15"/>
  <c r="AT4" i="15"/>
  <c r="AU4" i="15"/>
  <c r="AT8" i="15"/>
  <c r="AU8" i="15"/>
  <c r="AT12" i="15"/>
  <c r="AU12" i="15"/>
  <c r="AT16" i="15"/>
  <c r="AU16" i="15"/>
  <c r="AT20" i="15"/>
  <c r="AU20" i="15"/>
  <c r="AT24" i="15"/>
  <c r="AU24" i="15"/>
  <c r="AT28" i="15"/>
  <c r="AU28" i="15"/>
  <c r="AT32" i="15"/>
  <c r="AU32" i="15"/>
  <c r="AT36" i="15"/>
  <c r="AU36" i="15"/>
  <c r="AT40" i="15"/>
  <c r="AU40" i="15"/>
  <c r="AT44" i="15"/>
  <c r="AU44" i="15"/>
  <c r="AT48" i="15"/>
  <c r="AU48" i="15"/>
  <c r="AT52" i="15"/>
  <c r="AU52" i="15"/>
  <c r="AT56" i="15"/>
  <c r="AU56" i="15"/>
  <c r="AT60" i="15"/>
  <c r="AU60" i="15"/>
  <c r="AT64" i="15"/>
  <c r="AU64" i="15"/>
  <c r="AT68" i="15"/>
  <c r="AU68" i="15"/>
  <c r="F5" i="15"/>
  <c r="G5" i="15"/>
  <c r="F9" i="15"/>
  <c r="G9" i="15"/>
  <c r="F13" i="15"/>
  <c r="G13" i="15"/>
  <c r="F17" i="15"/>
  <c r="G17" i="15"/>
  <c r="F21" i="15"/>
  <c r="G21" i="15"/>
  <c r="F25" i="15"/>
  <c r="G25" i="15"/>
  <c r="F29" i="15"/>
  <c r="G29" i="15"/>
  <c r="F33" i="15"/>
  <c r="G33" i="15"/>
  <c r="F37" i="15"/>
  <c r="G37" i="15"/>
  <c r="F41" i="15"/>
  <c r="G41" i="15"/>
  <c r="F45" i="15"/>
  <c r="G45" i="15"/>
  <c r="F49" i="15"/>
  <c r="G49" i="15"/>
  <c r="F53" i="15"/>
  <c r="G53" i="15"/>
  <c r="F57" i="15"/>
  <c r="G57" i="15"/>
  <c r="Z4" i="15"/>
  <c r="AA4" i="15"/>
  <c r="Z8" i="15"/>
  <c r="AA8" i="15"/>
  <c r="Z12" i="15"/>
  <c r="AA12" i="15"/>
  <c r="Z16" i="15"/>
  <c r="AA16" i="15"/>
  <c r="Z20" i="15"/>
  <c r="AA20" i="15"/>
  <c r="Z24" i="15"/>
  <c r="AA24" i="15"/>
  <c r="Z28" i="15"/>
  <c r="AA28" i="15"/>
  <c r="Z32" i="15"/>
  <c r="AA32" i="15"/>
  <c r="Z36" i="15"/>
  <c r="AA36" i="15"/>
  <c r="Z40" i="15"/>
  <c r="AA40" i="15"/>
  <c r="Z44" i="15"/>
  <c r="AA44" i="15"/>
  <c r="Z48" i="15"/>
  <c r="AA48" i="15"/>
  <c r="Z53" i="15"/>
  <c r="Z58" i="15"/>
  <c r="AA58" i="15"/>
  <c r="Z59" i="15"/>
  <c r="AA59" i="15"/>
  <c r="Z65" i="15"/>
  <c r="AA65" i="15"/>
  <c r="Z71" i="15"/>
  <c r="AA71" i="15"/>
  <c r="Z72" i="15"/>
  <c r="AA72" i="15"/>
  <c r="Z75" i="15"/>
  <c r="AA75" i="15"/>
  <c r="BD3" i="15"/>
  <c r="BE3" i="15"/>
  <c r="BD7" i="15"/>
  <c r="BE7" i="15"/>
  <c r="BD11" i="15"/>
  <c r="BE11" i="15"/>
  <c r="BD15" i="15"/>
  <c r="BE15" i="15"/>
  <c r="BD19" i="15"/>
  <c r="BE19" i="15"/>
  <c r="BD23" i="15"/>
  <c r="BE23" i="15"/>
  <c r="BD27" i="15"/>
  <c r="BE27" i="15"/>
  <c r="BD31" i="15"/>
  <c r="BE31" i="15"/>
  <c r="BD35" i="15"/>
  <c r="BE35" i="15"/>
  <c r="BD39" i="15"/>
  <c r="BE39" i="15"/>
  <c r="BD43" i="15"/>
  <c r="BE43" i="15"/>
  <c r="BD47" i="15"/>
  <c r="BE47" i="15"/>
  <c r="BD51" i="15"/>
  <c r="BE51" i="15"/>
  <c r="BD55" i="15"/>
  <c r="BE55" i="15"/>
  <c r="BD62" i="15"/>
  <c r="BE62" i="15"/>
  <c r="BD66" i="15"/>
  <c r="BE66" i="15"/>
  <c r="BD72" i="15"/>
  <c r="BE72" i="15"/>
  <c r="BD76" i="15"/>
  <c r="BE76" i="15"/>
  <c r="P5" i="15"/>
  <c r="Q5" i="15"/>
  <c r="P9" i="15"/>
  <c r="Q9" i="15"/>
  <c r="P12" i="15"/>
  <c r="Q12" i="15"/>
  <c r="P16" i="15"/>
  <c r="Q16" i="15"/>
  <c r="P20" i="15"/>
  <c r="Q20" i="15"/>
  <c r="P24" i="15"/>
  <c r="Q24" i="15"/>
  <c r="P28" i="15"/>
  <c r="Q28" i="15"/>
  <c r="P32" i="15"/>
  <c r="Q32" i="15"/>
  <c r="P35" i="15"/>
  <c r="P39" i="15"/>
  <c r="Q39" i="15"/>
  <c r="P43" i="15"/>
  <c r="Q43" i="15"/>
  <c r="P46" i="15"/>
  <c r="Q46" i="15"/>
  <c r="P50" i="15"/>
  <c r="Q50" i="15"/>
  <c r="P53" i="15"/>
  <c r="Q53" i="15"/>
  <c r="P57" i="15"/>
  <c r="Q57" i="15"/>
  <c r="P61" i="15"/>
  <c r="Q61" i="15"/>
  <c r="P65" i="15"/>
  <c r="Q65" i="15"/>
  <c r="AJ3" i="15"/>
  <c r="AK3" i="15"/>
  <c r="AJ7" i="15"/>
  <c r="AK7" i="15"/>
  <c r="AJ11" i="15"/>
  <c r="AK11" i="15"/>
  <c r="AJ15" i="15"/>
  <c r="AK15" i="15"/>
  <c r="AJ19" i="15"/>
  <c r="AK19" i="15"/>
  <c r="AJ23" i="15"/>
  <c r="AK23" i="15"/>
  <c r="AJ27" i="15"/>
  <c r="AK27" i="15"/>
  <c r="AJ31" i="15"/>
  <c r="AK31" i="15"/>
  <c r="AJ35" i="15"/>
  <c r="AK35" i="15"/>
  <c r="AJ39" i="15"/>
  <c r="AK39" i="15"/>
  <c r="AJ43" i="15"/>
  <c r="AK43" i="15"/>
  <c r="AJ47" i="15"/>
  <c r="AK47" i="15"/>
  <c r="AJ51" i="15"/>
  <c r="AK51" i="15"/>
  <c r="AJ55" i="15"/>
  <c r="AK55" i="15"/>
  <c r="AJ59" i="15"/>
  <c r="AK59" i="15"/>
  <c r="AJ63" i="15"/>
  <c r="AK63" i="15"/>
  <c r="AJ67" i="15"/>
  <c r="AK67" i="15"/>
  <c r="AT5" i="15"/>
  <c r="AU5" i="15"/>
  <c r="AT9" i="15"/>
  <c r="AU9" i="15"/>
  <c r="AT13" i="15"/>
  <c r="AU13" i="15"/>
  <c r="AT17" i="15"/>
  <c r="AU17" i="15"/>
  <c r="AT21" i="15"/>
  <c r="AU21" i="15"/>
  <c r="AT25" i="15"/>
  <c r="AU25" i="15"/>
  <c r="AT29" i="15"/>
  <c r="AU29" i="15"/>
  <c r="AT33" i="15"/>
  <c r="AU33" i="15"/>
  <c r="AT37" i="15"/>
  <c r="AU37" i="15"/>
  <c r="AT41" i="15"/>
  <c r="AU41" i="15"/>
  <c r="AT45" i="15"/>
  <c r="AU45" i="15"/>
  <c r="AT49" i="15"/>
  <c r="AU49" i="15"/>
  <c r="AT53" i="15"/>
  <c r="AU53" i="15"/>
  <c r="AT57" i="15"/>
  <c r="AU57" i="15"/>
  <c r="AT61" i="15"/>
  <c r="AU61" i="15"/>
  <c r="AT65" i="15"/>
  <c r="AU65" i="15"/>
  <c r="F6" i="15"/>
  <c r="G6" i="15"/>
  <c r="F10" i="15"/>
  <c r="G10" i="15"/>
  <c r="F14" i="15"/>
  <c r="G14" i="15"/>
  <c r="F18" i="15"/>
  <c r="G18" i="15"/>
  <c r="F22" i="15"/>
  <c r="G22" i="15"/>
  <c r="F26" i="15"/>
  <c r="G26" i="15"/>
  <c r="F30" i="15"/>
  <c r="G30" i="15"/>
  <c r="F34" i="15"/>
  <c r="G34" i="15"/>
  <c r="F38" i="15"/>
  <c r="G38" i="15"/>
  <c r="F42" i="15"/>
  <c r="G42" i="15"/>
  <c r="F46" i="15"/>
  <c r="G46" i="15"/>
  <c r="F50" i="15"/>
  <c r="G50" i="15"/>
  <c r="F54" i="15"/>
  <c r="G54" i="15"/>
  <c r="F58" i="15"/>
  <c r="G58" i="15"/>
  <c r="F66" i="15"/>
  <c r="G66" i="15"/>
  <c r="F62" i="15"/>
  <c r="G62" i="15"/>
  <c r="F61" i="15"/>
  <c r="G61" i="15"/>
  <c r="Z5" i="15"/>
  <c r="AA5" i="15"/>
  <c r="Z9" i="15"/>
  <c r="AA9" i="15"/>
  <c r="Z13" i="15"/>
  <c r="AA13" i="15"/>
  <c r="Z17" i="15"/>
  <c r="AA17" i="15"/>
  <c r="Z21" i="15"/>
  <c r="AA21" i="15"/>
  <c r="Z25" i="15"/>
  <c r="AA25" i="15"/>
  <c r="Z29" i="15"/>
  <c r="AA29" i="15"/>
  <c r="Z33" i="15"/>
  <c r="AA33" i="15"/>
  <c r="Z37" i="15"/>
  <c r="AA37" i="15"/>
  <c r="Z41" i="15"/>
  <c r="AA41" i="15"/>
  <c r="Z45" i="15"/>
  <c r="AA45" i="15"/>
  <c r="Z49" i="15"/>
  <c r="AA49" i="15"/>
  <c r="Z57" i="15"/>
  <c r="AA57" i="15"/>
  <c r="Z63" i="15"/>
  <c r="AA63" i="15"/>
  <c r="Z64" i="15"/>
  <c r="AA64" i="15"/>
  <c r="AB69" i="15"/>
  <c r="AC69" i="15"/>
  <c r="AD69" i="15" s="1"/>
  <c r="Z70" i="15"/>
  <c r="AA70" i="15"/>
  <c r="BD4" i="15"/>
  <c r="BE4" i="15"/>
  <c r="BD8" i="15"/>
  <c r="BE8" i="15"/>
  <c r="BD12" i="15"/>
  <c r="BE12" i="15"/>
  <c r="BD16" i="15"/>
  <c r="BE16" i="15"/>
  <c r="BD20" i="15"/>
  <c r="BE20" i="15"/>
  <c r="BD24" i="15"/>
  <c r="BE24" i="15"/>
  <c r="BD28" i="15"/>
  <c r="BE28" i="15"/>
  <c r="BD32" i="15"/>
  <c r="BE32" i="15"/>
  <c r="BD36" i="15"/>
  <c r="BE36" i="15"/>
  <c r="BD40" i="15"/>
  <c r="BE40" i="15"/>
  <c r="BD44" i="15"/>
  <c r="BE44" i="15"/>
  <c r="BD48" i="15"/>
  <c r="BE48" i="15"/>
  <c r="BD52" i="15"/>
  <c r="BE52" i="15"/>
  <c r="BD56" i="15"/>
  <c r="BE56" i="15"/>
  <c r="BD63" i="15"/>
  <c r="BE63" i="15"/>
  <c r="BD67" i="15"/>
  <c r="BE67" i="15"/>
  <c r="R3" i="15"/>
  <c r="S3" i="15"/>
  <c r="T3" i="15" s="1"/>
  <c r="P6" i="15"/>
  <c r="Q6" i="15"/>
  <c r="P10" i="15"/>
  <c r="Q10" i="15"/>
  <c r="P13" i="15"/>
  <c r="Q13" i="15"/>
  <c r="P17" i="15"/>
  <c r="Q17" i="15"/>
  <c r="P21" i="15"/>
  <c r="Q21" i="15"/>
  <c r="P25" i="15"/>
  <c r="Q25" i="15"/>
  <c r="P29" i="15"/>
  <c r="Q29" i="15"/>
  <c r="P33" i="15"/>
  <c r="Q33" i="15"/>
  <c r="P36" i="15"/>
  <c r="Q36" i="15"/>
  <c r="P40" i="15"/>
  <c r="Q40" i="15"/>
  <c r="P44" i="15"/>
  <c r="Q44" i="15"/>
  <c r="P47" i="15"/>
  <c r="Q47" i="15"/>
  <c r="R51" i="15"/>
  <c r="S51" i="15"/>
  <c r="P54" i="15"/>
  <c r="Q54" i="15"/>
  <c r="P58" i="15"/>
  <c r="Q58" i="15"/>
  <c r="P62" i="15"/>
  <c r="Q62" i="15"/>
  <c r="P66" i="15"/>
  <c r="Q66" i="15"/>
  <c r="AJ4" i="15"/>
  <c r="AK4" i="15"/>
  <c r="AJ8" i="15"/>
  <c r="AK8" i="15"/>
  <c r="AJ12" i="15"/>
  <c r="AK12" i="15"/>
  <c r="AJ16" i="15"/>
  <c r="AK16" i="15"/>
  <c r="AJ20" i="15"/>
  <c r="AK20" i="15"/>
  <c r="AJ24" i="15"/>
  <c r="AK24" i="15"/>
  <c r="AJ28" i="15"/>
  <c r="AK28" i="15"/>
  <c r="AJ32" i="15"/>
  <c r="AK32" i="15"/>
  <c r="AJ36" i="15"/>
  <c r="AK36" i="15"/>
  <c r="AJ40" i="15"/>
  <c r="AK40" i="15"/>
  <c r="AJ44" i="15"/>
  <c r="AK44" i="15"/>
  <c r="AJ48" i="15"/>
  <c r="AK48" i="15"/>
  <c r="AJ52" i="15"/>
  <c r="AK52" i="15"/>
  <c r="AJ56" i="15"/>
  <c r="AK56" i="15"/>
  <c r="AJ60" i="15"/>
  <c r="AK60" i="15"/>
  <c r="AJ64" i="15"/>
  <c r="AK64" i="15"/>
  <c r="AJ68" i="15"/>
  <c r="AK68" i="15"/>
  <c r="AT6" i="15"/>
  <c r="AU6" i="15"/>
  <c r="AT10" i="15"/>
  <c r="AU10" i="15"/>
  <c r="AT14" i="15"/>
  <c r="AU14" i="15"/>
  <c r="AT18" i="15"/>
  <c r="AU18" i="15"/>
  <c r="AT22" i="15"/>
  <c r="AU22" i="15"/>
  <c r="AT26" i="15"/>
  <c r="AU26" i="15"/>
  <c r="AT30" i="15"/>
  <c r="AU30" i="15"/>
  <c r="AT34" i="15"/>
  <c r="AU34" i="15"/>
  <c r="AT38" i="15"/>
  <c r="AU38" i="15"/>
  <c r="AT42" i="15"/>
  <c r="AU42" i="15"/>
  <c r="AT46" i="15"/>
  <c r="AU46" i="15"/>
  <c r="AT50" i="15"/>
  <c r="AU50" i="15"/>
  <c r="AT54" i="15"/>
  <c r="AU54" i="15"/>
  <c r="AT58" i="15"/>
  <c r="AU58" i="15"/>
  <c r="AT62" i="15"/>
  <c r="AU62" i="15"/>
  <c r="AT66" i="15"/>
  <c r="AU66" i="15"/>
  <c r="F3" i="15"/>
  <c r="G3" i="15"/>
  <c r="F7" i="15"/>
  <c r="G7" i="15"/>
  <c r="F11" i="15"/>
  <c r="G11" i="15"/>
  <c r="F15" i="15"/>
  <c r="G15" i="15"/>
  <c r="F19" i="15"/>
  <c r="G19" i="15"/>
  <c r="F23" i="15"/>
  <c r="G23" i="15"/>
  <c r="F27" i="15"/>
  <c r="G27" i="15"/>
  <c r="F31" i="15"/>
  <c r="G31" i="15"/>
  <c r="F35" i="15"/>
  <c r="G35" i="15"/>
  <c r="F39" i="15"/>
  <c r="G39" i="15"/>
  <c r="F43" i="15"/>
  <c r="G43" i="15"/>
  <c r="F47" i="15"/>
  <c r="G47" i="15"/>
  <c r="F51" i="15"/>
  <c r="G51" i="15"/>
  <c r="F55" i="15"/>
  <c r="G55" i="15"/>
  <c r="F59" i="15"/>
  <c r="G59" i="15"/>
  <c r="F67" i="15"/>
  <c r="G67" i="15"/>
  <c r="H63" i="15"/>
  <c r="I63" i="15"/>
  <c r="J63" i="15" s="1"/>
  <c r="AC3" i="15"/>
  <c r="AD3" i="15" s="1"/>
  <c r="AB3" i="15"/>
  <c r="Z6" i="15"/>
  <c r="AA6" i="15"/>
  <c r="Z10" i="15"/>
  <c r="AA10" i="15"/>
  <c r="Z14" i="15"/>
  <c r="AA14" i="15"/>
  <c r="Z18" i="15"/>
  <c r="AA18" i="15"/>
  <c r="Z22" i="15"/>
  <c r="AA22" i="15"/>
  <c r="Z26" i="15"/>
  <c r="AA26" i="15"/>
  <c r="Z30" i="15"/>
  <c r="AA30" i="15"/>
  <c r="Z34" i="15"/>
  <c r="AA34" i="15"/>
  <c r="Z38" i="15"/>
  <c r="AA38" i="15"/>
  <c r="Z42" i="15"/>
  <c r="AA42" i="15"/>
  <c r="Z46" i="15"/>
  <c r="AA46" i="15"/>
  <c r="Z50" i="15"/>
  <c r="AA50" i="15"/>
  <c r="Z55" i="15"/>
  <c r="AA55" i="15"/>
  <c r="Z56" i="15"/>
  <c r="AA56" i="15"/>
  <c r="AC61" i="15"/>
  <c r="AD61" i="15" s="1"/>
  <c r="AB61" i="15"/>
  <c r="Z62" i="15"/>
  <c r="AA62" i="15"/>
  <c r="Z68" i="15"/>
  <c r="AA68" i="15"/>
  <c r="Z69" i="15"/>
  <c r="Z74" i="15"/>
  <c r="AA74" i="15"/>
  <c r="Z76" i="15"/>
  <c r="AA76" i="15"/>
  <c r="BD5" i="15"/>
  <c r="BE5" i="15"/>
  <c r="BD9" i="15"/>
  <c r="BE9" i="15"/>
  <c r="BD13" i="15"/>
  <c r="BE13" i="15"/>
  <c r="BD17" i="15"/>
  <c r="BE17" i="15"/>
  <c r="BD21" i="15"/>
  <c r="BE21" i="15"/>
  <c r="BD25" i="15"/>
  <c r="BE25" i="15"/>
  <c r="BD29" i="15"/>
  <c r="BE29" i="15"/>
  <c r="BD33" i="15"/>
  <c r="BE33" i="15"/>
  <c r="BD37" i="15"/>
  <c r="BE37" i="15"/>
  <c r="BD41" i="15"/>
  <c r="BE41" i="15"/>
  <c r="BD45" i="15"/>
  <c r="BE45" i="15"/>
  <c r="BD49" i="15"/>
  <c r="BE49" i="15"/>
  <c r="BD53" i="15"/>
  <c r="BE53" i="15"/>
  <c r="BD57" i="15"/>
  <c r="BE57" i="15"/>
  <c r="BD60" i="15"/>
  <c r="BE60" i="15"/>
  <c r="BD64" i="15"/>
  <c r="BE64" i="15"/>
  <c r="BD68" i="15"/>
  <c r="BE68" i="15"/>
  <c r="BD74" i="15"/>
  <c r="BE74" i="15"/>
  <c r="P3" i="15"/>
  <c r="P7" i="15"/>
  <c r="Q7" i="15"/>
  <c r="R11" i="15"/>
  <c r="S11" i="15"/>
  <c r="P14" i="15"/>
  <c r="Q14" i="15"/>
  <c r="P18" i="15"/>
  <c r="Q18" i="15"/>
  <c r="P22" i="15"/>
  <c r="Q22" i="15"/>
  <c r="P26" i="15"/>
  <c r="Q26" i="15"/>
  <c r="P30" i="15"/>
  <c r="Q30" i="15"/>
  <c r="P34" i="15"/>
  <c r="Q34" i="15"/>
  <c r="P37" i="15"/>
  <c r="Q37" i="15"/>
  <c r="P41" i="15"/>
  <c r="Q41" i="15"/>
  <c r="R45" i="15"/>
  <c r="S45" i="15"/>
  <c r="P48" i="15"/>
  <c r="Q48" i="15"/>
  <c r="P51" i="15"/>
  <c r="P55" i="15"/>
  <c r="Q55" i="15"/>
  <c r="P59" i="15"/>
  <c r="Q59" i="15"/>
  <c r="P63" i="15"/>
  <c r="Q63" i="15"/>
  <c r="P67" i="15"/>
  <c r="Q67" i="15"/>
  <c r="AJ5" i="15"/>
  <c r="AK5" i="15"/>
  <c r="AJ9" i="15"/>
  <c r="AK9" i="15"/>
  <c r="AJ13" i="15"/>
  <c r="AK13" i="15"/>
  <c r="AJ17" i="15"/>
  <c r="AK17" i="15"/>
  <c r="AJ21" i="15"/>
  <c r="AK21" i="15"/>
  <c r="AJ25" i="15"/>
  <c r="AK25" i="15"/>
  <c r="AJ29" i="15"/>
  <c r="AK29" i="15"/>
  <c r="AJ33" i="15"/>
  <c r="AK33" i="15"/>
  <c r="AJ37" i="15"/>
  <c r="AK37" i="15"/>
  <c r="AJ41" i="15"/>
  <c r="AK41" i="15"/>
  <c r="AJ45" i="15"/>
  <c r="AK45" i="15"/>
  <c r="AJ49" i="15"/>
  <c r="AK49" i="15"/>
  <c r="AJ53" i="15"/>
  <c r="AK53" i="15"/>
  <c r="AJ57" i="15"/>
  <c r="AK57" i="15"/>
  <c r="AJ61" i="15"/>
  <c r="AK61" i="15"/>
  <c r="AJ65" i="15"/>
  <c r="AK65" i="15"/>
  <c r="AT3" i="15"/>
  <c r="AU3" i="15"/>
  <c r="AT7" i="15"/>
  <c r="AU7" i="15"/>
  <c r="AT11" i="15"/>
  <c r="AU11" i="15"/>
  <c r="AT15" i="15"/>
  <c r="AU15" i="15"/>
  <c r="AT19" i="15"/>
  <c r="AU19" i="15"/>
  <c r="AT23" i="15"/>
  <c r="AU23" i="15"/>
  <c r="AT27" i="15"/>
  <c r="AU27" i="15"/>
  <c r="AT31" i="15"/>
  <c r="AU31" i="15"/>
  <c r="AT35" i="15"/>
  <c r="AU35" i="15"/>
  <c r="AT39" i="15"/>
  <c r="AU39" i="15"/>
  <c r="AT43" i="15"/>
  <c r="AU43" i="15"/>
  <c r="AT47" i="15"/>
  <c r="AU47" i="15"/>
  <c r="AT51" i="15"/>
  <c r="AU51" i="15"/>
  <c r="AT55" i="15"/>
  <c r="AU55" i="15"/>
  <c r="AT59" i="15"/>
  <c r="AU59" i="15"/>
  <c r="AT63" i="15"/>
  <c r="AU63" i="15"/>
  <c r="AT67" i="15"/>
  <c r="AU67" i="15"/>
  <c r="BY38" i="13"/>
  <c r="AA23" i="13"/>
  <c r="AA52" i="13"/>
  <c r="Q22" i="13"/>
  <c r="BY26" i="13"/>
  <c r="BY42" i="13"/>
  <c r="BE73" i="13"/>
  <c r="BY22" i="13"/>
  <c r="BE52" i="13"/>
  <c r="BY14" i="13"/>
  <c r="BY30" i="13"/>
  <c r="Q6" i="13"/>
  <c r="AA69" i="13"/>
  <c r="AK64" i="13"/>
  <c r="AU44" i="13"/>
  <c r="BY5" i="13"/>
  <c r="BY8" i="13"/>
  <c r="BY18" i="13"/>
  <c r="BY34" i="13"/>
  <c r="Q32" i="13"/>
  <c r="AU63" i="13"/>
  <c r="BY16" i="13"/>
  <c r="BY24" i="13"/>
  <c r="BY32" i="13"/>
  <c r="BY40" i="13"/>
  <c r="Q16" i="13"/>
  <c r="AK60" i="13"/>
  <c r="AU53" i="13"/>
  <c r="BE50" i="13"/>
  <c r="BE71" i="13"/>
  <c r="BY3" i="13"/>
  <c r="BY12" i="13"/>
  <c r="BY20" i="13"/>
  <c r="BY28" i="13"/>
  <c r="BY36" i="13"/>
  <c r="BY44" i="13"/>
  <c r="G9" i="13"/>
  <c r="H9" i="13"/>
  <c r="G17" i="13"/>
  <c r="H17" i="13"/>
  <c r="G25" i="13"/>
  <c r="H25" i="13"/>
  <c r="G33" i="13"/>
  <c r="H33" i="13"/>
  <c r="G41" i="13"/>
  <c r="H41" i="13"/>
  <c r="J52" i="13"/>
  <c r="K52" i="13" s="1"/>
  <c r="I52" i="13"/>
  <c r="G54" i="13"/>
  <c r="H54" i="13"/>
  <c r="G57" i="13"/>
  <c r="H57" i="13"/>
  <c r="I69" i="13"/>
  <c r="J69" i="13"/>
  <c r="K69" i="13" s="1"/>
  <c r="Q4" i="13"/>
  <c r="R4" i="13"/>
  <c r="T14" i="13"/>
  <c r="U14" i="13" s="1"/>
  <c r="S14" i="13"/>
  <c r="Q23" i="13"/>
  <c r="R23" i="13"/>
  <c r="T30" i="13"/>
  <c r="U30" i="13" s="1"/>
  <c r="S30" i="13"/>
  <c r="Q36" i="13"/>
  <c r="R36" i="13"/>
  <c r="Q43" i="13"/>
  <c r="R43" i="13"/>
  <c r="T55" i="13"/>
  <c r="U55" i="13" s="1"/>
  <c r="S55" i="13"/>
  <c r="Q61" i="13"/>
  <c r="R61" i="13"/>
  <c r="Q65" i="13"/>
  <c r="R65" i="13"/>
  <c r="Q72" i="13"/>
  <c r="R72" i="13"/>
  <c r="AA8" i="13"/>
  <c r="AB8" i="13"/>
  <c r="AA16" i="13"/>
  <c r="AB16" i="13"/>
  <c r="AA31" i="13"/>
  <c r="AB31" i="13"/>
  <c r="AA39" i="13"/>
  <c r="AB39" i="13"/>
  <c r="AA65" i="13"/>
  <c r="AB65" i="13"/>
  <c r="AA73" i="13"/>
  <c r="AB73" i="13"/>
  <c r="AK9" i="13"/>
  <c r="AL9" i="13"/>
  <c r="AK17" i="13"/>
  <c r="AL17" i="13"/>
  <c r="AK25" i="13"/>
  <c r="AL25" i="13"/>
  <c r="AK33" i="13"/>
  <c r="AL33" i="13"/>
  <c r="AK41" i="13"/>
  <c r="AL41" i="13"/>
  <c r="AK52" i="13"/>
  <c r="AL52" i="13"/>
  <c r="AK61" i="13"/>
  <c r="AL61" i="13"/>
  <c r="AK69" i="13"/>
  <c r="AL69" i="13"/>
  <c r="AU13" i="13"/>
  <c r="AV13" i="13"/>
  <c r="AU21" i="13"/>
  <c r="AV21" i="13"/>
  <c r="AU29" i="13"/>
  <c r="AV29" i="13"/>
  <c r="AU37" i="13"/>
  <c r="AV37" i="13"/>
  <c r="AU52" i="13"/>
  <c r="AV52" i="13"/>
  <c r="AU61" i="13"/>
  <c r="AV61" i="13"/>
  <c r="AU69" i="13"/>
  <c r="AV69" i="13"/>
  <c r="BE5" i="13"/>
  <c r="BF5" i="13"/>
  <c r="BE13" i="13"/>
  <c r="BF13" i="13"/>
  <c r="BE21" i="13"/>
  <c r="BF21" i="13"/>
  <c r="BE29" i="13"/>
  <c r="BF29" i="13"/>
  <c r="BE37" i="13"/>
  <c r="BF37" i="13"/>
  <c r="BE61" i="13"/>
  <c r="BF61" i="13"/>
  <c r="BE64" i="13"/>
  <c r="BF64" i="13"/>
  <c r="BO6" i="13"/>
  <c r="BP6" i="13"/>
  <c r="BO14" i="13"/>
  <c r="BP14" i="13"/>
  <c r="BO22" i="13"/>
  <c r="BP22" i="13"/>
  <c r="BO30" i="13"/>
  <c r="BP30" i="13"/>
  <c r="BO38" i="13"/>
  <c r="BP38" i="13"/>
  <c r="BO55" i="13"/>
  <c r="BP55" i="13"/>
  <c r="BO63" i="13"/>
  <c r="BP63" i="13"/>
  <c r="BO72" i="13"/>
  <c r="BP72" i="13"/>
  <c r="BY6" i="13"/>
  <c r="BZ6" i="13"/>
  <c r="CB13" i="13"/>
  <c r="CC13" i="13" s="1"/>
  <c r="CA13" i="13"/>
  <c r="CB17" i="13"/>
  <c r="CC17" i="13" s="1"/>
  <c r="CA17" i="13"/>
  <c r="CB21" i="13"/>
  <c r="CC21" i="13" s="1"/>
  <c r="CA21" i="13"/>
  <c r="CB25" i="13"/>
  <c r="CC25" i="13" s="1"/>
  <c r="CA25" i="13"/>
  <c r="CB29" i="13"/>
  <c r="CC29" i="13" s="1"/>
  <c r="CA29" i="13"/>
  <c r="CB33" i="13"/>
  <c r="CC33" i="13" s="1"/>
  <c r="CA33" i="13"/>
  <c r="CB37" i="13"/>
  <c r="CC37" i="13" s="1"/>
  <c r="CA37" i="13"/>
  <c r="CB41" i="13"/>
  <c r="CC41" i="13" s="1"/>
  <c r="CA41" i="13"/>
  <c r="BY53" i="13"/>
  <c r="BZ53" i="13"/>
  <c r="BY62" i="13"/>
  <c r="BZ62" i="13"/>
  <c r="CI3" i="13"/>
  <c r="CJ3" i="13"/>
  <c r="CI11" i="13"/>
  <c r="CJ11" i="13"/>
  <c r="CI19" i="13"/>
  <c r="CJ19" i="13"/>
  <c r="CI27" i="13"/>
  <c r="CJ27" i="13"/>
  <c r="CI35" i="13"/>
  <c r="CJ35" i="13"/>
  <c r="CI43" i="13"/>
  <c r="CJ43" i="13"/>
  <c r="CI59" i="13"/>
  <c r="CJ59" i="13"/>
  <c r="CI63" i="13"/>
  <c r="CJ63" i="13"/>
  <c r="CI66" i="13"/>
  <c r="CJ66" i="13"/>
  <c r="CI74" i="13"/>
  <c r="CJ74" i="13"/>
  <c r="CS52" i="13"/>
  <c r="CT52" i="13"/>
  <c r="CS55" i="13"/>
  <c r="CT55" i="13"/>
  <c r="CS59" i="13"/>
  <c r="CT59" i="13"/>
  <c r="CS63" i="13"/>
  <c r="CT63" i="13"/>
  <c r="CS68" i="13"/>
  <c r="CT68" i="13"/>
  <c r="CS72" i="13"/>
  <c r="CT72" i="13"/>
  <c r="G6" i="13"/>
  <c r="H6" i="13"/>
  <c r="G10" i="13"/>
  <c r="H10" i="13"/>
  <c r="G14" i="13"/>
  <c r="H14" i="13"/>
  <c r="G18" i="13"/>
  <c r="H18" i="13"/>
  <c r="G22" i="13"/>
  <c r="H22" i="13"/>
  <c r="G26" i="13"/>
  <c r="H26" i="13"/>
  <c r="G30" i="13"/>
  <c r="H30" i="13"/>
  <c r="G34" i="13"/>
  <c r="H34" i="13"/>
  <c r="G38" i="13"/>
  <c r="H38" i="13"/>
  <c r="G42" i="13"/>
  <c r="H42" i="13"/>
  <c r="G51" i="13"/>
  <c r="H51" i="13"/>
  <c r="G52" i="13"/>
  <c r="J62" i="13"/>
  <c r="K62" i="13" s="1"/>
  <c r="I62" i="13"/>
  <c r="G65" i="13"/>
  <c r="H65" i="13"/>
  <c r="G69" i="13"/>
  <c r="G73" i="13"/>
  <c r="H73" i="13"/>
  <c r="Q5" i="13"/>
  <c r="R5" i="13"/>
  <c r="S8" i="13"/>
  <c r="T8" i="13"/>
  <c r="U8" i="13" s="1"/>
  <c r="Q11" i="13"/>
  <c r="R11" i="13"/>
  <c r="Q14" i="13"/>
  <c r="Q17" i="13"/>
  <c r="R17" i="13"/>
  <c r="Q21" i="13"/>
  <c r="R21" i="13"/>
  <c r="S24" i="13"/>
  <c r="T24" i="13"/>
  <c r="U24" i="13" s="1"/>
  <c r="Q27" i="13"/>
  <c r="R27" i="13"/>
  <c r="Q30" i="13"/>
  <c r="Q33" i="13"/>
  <c r="R33" i="13"/>
  <c r="Q37" i="13"/>
  <c r="R37" i="13"/>
  <c r="Q40" i="13"/>
  <c r="Q44" i="13"/>
  <c r="R44" i="13"/>
  <c r="Q55" i="13"/>
  <c r="Q62" i="13"/>
  <c r="R62" i="13"/>
  <c r="T66" i="13"/>
  <c r="U66" i="13" s="1"/>
  <c r="S66" i="13"/>
  <c r="Q69" i="13"/>
  <c r="Q73" i="13"/>
  <c r="R73" i="13"/>
  <c r="AA5" i="13"/>
  <c r="AB5" i="13"/>
  <c r="AA9" i="13"/>
  <c r="AB9" i="13"/>
  <c r="AA13" i="13"/>
  <c r="AB13" i="13"/>
  <c r="AA17" i="13"/>
  <c r="AB17" i="13"/>
  <c r="AA21" i="13"/>
  <c r="AB21" i="13"/>
  <c r="AA24" i="13"/>
  <c r="AB24" i="13"/>
  <c r="AA28" i="13"/>
  <c r="AB28" i="13"/>
  <c r="AA32" i="13"/>
  <c r="AB32" i="13"/>
  <c r="AA36" i="13"/>
  <c r="AB36" i="13"/>
  <c r="AA40" i="13"/>
  <c r="AB40" i="13"/>
  <c r="AA44" i="13"/>
  <c r="AB44" i="13"/>
  <c r="AA50" i="13"/>
  <c r="AB50" i="13"/>
  <c r="AA55" i="13"/>
  <c r="AB55" i="13"/>
  <c r="AA59" i="13"/>
  <c r="AB59" i="13"/>
  <c r="AA62" i="13"/>
  <c r="AA66" i="13"/>
  <c r="AB66" i="13"/>
  <c r="AA70" i="13"/>
  <c r="AB70" i="13"/>
  <c r="AA74" i="13"/>
  <c r="AB74" i="13"/>
  <c r="AK6" i="13"/>
  <c r="AL6" i="13"/>
  <c r="AK10" i="13"/>
  <c r="AL10" i="13"/>
  <c r="AK14" i="13"/>
  <c r="AL14" i="13"/>
  <c r="AK18" i="13"/>
  <c r="AL18" i="13"/>
  <c r="AK22" i="13"/>
  <c r="AL22" i="13"/>
  <c r="AK26" i="13"/>
  <c r="AL26" i="13"/>
  <c r="AK30" i="13"/>
  <c r="AL30" i="13"/>
  <c r="AK34" i="13"/>
  <c r="AL34" i="13"/>
  <c r="AK38" i="13"/>
  <c r="AL38" i="13"/>
  <c r="AK42" i="13"/>
  <c r="AL42" i="13"/>
  <c r="AK50" i="13"/>
  <c r="AL50" i="13"/>
  <c r="AK55" i="13"/>
  <c r="AL55" i="13"/>
  <c r="AK59" i="13"/>
  <c r="AL59" i="13"/>
  <c r="AK62" i="13"/>
  <c r="AL62" i="13"/>
  <c r="AK65" i="13"/>
  <c r="AL65" i="13"/>
  <c r="AK70" i="13"/>
  <c r="AL70" i="13"/>
  <c r="AK74" i="13"/>
  <c r="AL74" i="13"/>
  <c r="AU14" i="13"/>
  <c r="AV14" i="13"/>
  <c r="AU18" i="13"/>
  <c r="AV18" i="13"/>
  <c r="AU22" i="13"/>
  <c r="AV22" i="13"/>
  <c r="AU26" i="13"/>
  <c r="AV26" i="13"/>
  <c r="AU30" i="13"/>
  <c r="AV30" i="13"/>
  <c r="AU34" i="13"/>
  <c r="AV34" i="13"/>
  <c r="AU38" i="13"/>
  <c r="AV38" i="13"/>
  <c r="AU42" i="13"/>
  <c r="AV42" i="13"/>
  <c r="AU51" i="13"/>
  <c r="AV51" i="13"/>
  <c r="AU62" i="13"/>
  <c r="AV62" i="13"/>
  <c r="AU65" i="13"/>
  <c r="AV65" i="13"/>
  <c r="AU70" i="13"/>
  <c r="AV70" i="13"/>
  <c r="AU74" i="13"/>
  <c r="AV74" i="13"/>
  <c r="BE6" i="13"/>
  <c r="BF6" i="13"/>
  <c r="BE10" i="13"/>
  <c r="BF10" i="13"/>
  <c r="BE14" i="13"/>
  <c r="BF14" i="13"/>
  <c r="BE18" i="13"/>
  <c r="BF18" i="13"/>
  <c r="BE22" i="13"/>
  <c r="BF22" i="13"/>
  <c r="BE26" i="13"/>
  <c r="BF26" i="13"/>
  <c r="BE30" i="13"/>
  <c r="BF30" i="13"/>
  <c r="BE34" i="13"/>
  <c r="BF34" i="13"/>
  <c r="BE38" i="13"/>
  <c r="BF38" i="13"/>
  <c r="BE42" i="13"/>
  <c r="BF42" i="13"/>
  <c r="BG62" i="13"/>
  <c r="BH62" i="13"/>
  <c r="BI62" i="13" s="1"/>
  <c r="BE65" i="13"/>
  <c r="BF65" i="13"/>
  <c r="BE69" i="13"/>
  <c r="BE72" i="13"/>
  <c r="BF72" i="13"/>
  <c r="BO3" i="13"/>
  <c r="BP3" i="13"/>
  <c r="BO7" i="13"/>
  <c r="BP7" i="13"/>
  <c r="BO11" i="13"/>
  <c r="BP11" i="13"/>
  <c r="BO15" i="13"/>
  <c r="BP15" i="13"/>
  <c r="BO19" i="13"/>
  <c r="BP19" i="13"/>
  <c r="BO23" i="13"/>
  <c r="BP23" i="13"/>
  <c r="BO27" i="13"/>
  <c r="BP27" i="13"/>
  <c r="BO31" i="13"/>
  <c r="BP31" i="13"/>
  <c r="BO35" i="13"/>
  <c r="BP35" i="13"/>
  <c r="BO39" i="13"/>
  <c r="BP39" i="13"/>
  <c r="BO43" i="13"/>
  <c r="BP43" i="13"/>
  <c r="BO51" i="13"/>
  <c r="BP51" i="13"/>
  <c r="BO60" i="13"/>
  <c r="BP60" i="13"/>
  <c r="BO64" i="13"/>
  <c r="BP64" i="13"/>
  <c r="BO69" i="13"/>
  <c r="BP69" i="13"/>
  <c r="BO73" i="13"/>
  <c r="BP73" i="13"/>
  <c r="BY4" i="13"/>
  <c r="BZ4" i="13"/>
  <c r="CB7" i="13"/>
  <c r="CC7" i="13" s="1"/>
  <c r="CA7" i="13"/>
  <c r="CB9" i="13"/>
  <c r="CC9" i="13" s="1"/>
  <c r="CA9" i="13"/>
  <c r="BY11" i="13"/>
  <c r="BY13" i="13"/>
  <c r="BY15" i="13"/>
  <c r="BY17" i="13"/>
  <c r="BY19" i="13"/>
  <c r="BY21" i="13"/>
  <c r="BY23" i="13"/>
  <c r="BY25" i="13"/>
  <c r="BY27" i="13"/>
  <c r="BY29" i="13"/>
  <c r="BY31" i="13"/>
  <c r="BY33" i="13"/>
  <c r="BY35" i="13"/>
  <c r="BY37" i="13"/>
  <c r="BY39" i="13"/>
  <c r="BY41" i="13"/>
  <c r="BY43" i="13"/>
  <c r="BY52" i="13"/>
  <c r="BZ52" i="13"/>
  <c r="BY55" i="13"/>
  <c r="BZ55" i="13"/>
  <c r="BY59" i="13"/>
  <c r="BZ59" i="13"/>
  <c r="BY63" i="13"/>
  <c r="BZ63" i="13"/>
  <c r="BY68" i="13"/>
  <c r="BZ68" i="13"/>
  <c r="BY72" i="13"/>
  <c r="BZ72" i="13"/>
  <c r="CI4" i="13"/>
  <c r="CJ4" i="13"/>
  <c r="CI8" i="13"/>
  <c r="CJ8" i="13"/>
  <c r="CI12" i="13"/>
  <c r="CJ12" i="13"/>
  <c r="CI16" i="13"/>
  <c r="CJ16" i="13"/>
  <c r="CI20" i="13"/>
  <c r="CJ20" i="13"/>
  <c r="CI24" i="13"/>
  <c r="CJ24" i="13"/>
  <c r="CI28" i="13"/>
  <c r="CJ28" i="13"/>
  <c r="CI32" i="13"/>
  <c r="CJ32" i="13"/>
  <c r="CI36" i="13"/>
  <c r="CJ36" i="13"/>
  <c r="CI40" i="13"/>
  <c r="CJ40" i="13"/>
  <c r="CI44" i="13"/>
  <c r="CJ44" i="13"/>
  <c r="CI50" i="13"/>
  <c r="CJ50" i="13"/>
  <c r="CI60" i="13"/>
  <c r="CJ60" i="13"/>
  <c r="CK64" i="13"/>
  <c r="CL64" i="13"/>
  <c r="CM64" i="13" s="1"/>
  <c r="CI68" i="13"/>
  <c r="CJ68" i="13"/>
  <c r="CI71" i="13"/>
  <c r="CS51" i="13"/>
  <c r="CT51" i="13"/>
  <c r="CS60" i="13"/>
  <c r="CT60" i="13"/>
  <c r="CS64" i="13"/>
  <c r="CT64" i="13"/>
  <c r="CS69" i="13"/>
  <c r="CT69" i="13"/>
  <c r="CS73" i="13"/>
  <c r="CT73" i="13"/>
  <c r="G5" i="13"/>
  <c r="H5" i="13"/>
  <c r="G13" i="13"/>
  <c r="H13" i="13"/>
  <c r="G21" i="13"/>
  <c r="H21" i="13"/>
  <c r="G29" i="13"/>
  <c r="H29" i="13"/>
  <c r="G37" i="13"/>
  <c r="H37" i="13"/>
  <c r="G53" i="13"/>
  <c r="H53" i="13"/>
  <c r="G61" i="13"/>
  <c r="H61" i="13"/>
  <c r="G64" i="13"/>
  <c r="H64" i="13"/>
  <c r="G72" i="13"/>
  <c r="H72" i="13"/>
  <c r="Q7" i="13"/>
  <c r="R7" i="13"/>
  <c r="Q10" i="13"/>
  <c r="R10" i="13"/>
  <c r="Q20" i="13"/>
  <c r="R20" i="13"/>
  <c r="Q26" i="13"/>
  <c r="R26" i="13"/>
  <c r="T40" i="13"/>
  <c r="U40" i="13" s="1"/>
  <c r="S40" i="13"/>
  <c r="T69" i="13"/>
  <c r="U69" i="13" s="1"/>
  <c r="S69" i="13"/>
  <c r="AA4" i="13"/>
  <c r="AB4" i="13"/>
  <c r="AA12" i="13"/>
  <c r="AB12" i="13"/>
  <c r="AA20" i="13"/>
  <c r="AB20" i="13"/>
  <c r="AA27" i="13"/>
  <c r="AB27" i="13"/>
  <c r="AA35" i="13"/>
  <c r="AB35" i="13"/>
  <c r="AA43" i="13"/>
  <c r="AB43" i="13"/>
  <c r="AA51" i="13"/>
  <c r="AB51" i="13"/>
  <c r="AC62" i="13"/>
  <c r="AD62" i="13"/>
  <c r="AE62" i="13" s="1"/>
  <c r="AK5" i="13"/>
  <c r="AL5" i="13"/>
  <c r="AK13" i="13"/>
  <c r="AL13" i="13"/>
  <c r="AK21" i="13"/>
  <c r="AL21" i="13"/>
  <c r="AK29" i="13"/>
  <c r="AL29" i="13"/>
  <c r="AK37" i="13"/>
  <c r="AL37" i="13"/>
  <c r="AK51" i="13"/>
  <c r="AL51" i="13"/>
  <c r="AK54" i="13"/>
  <c r="AL54" i="13"/>
  <c r="AK73" i="13"/>
  <c r="AL73" i="13"/>
  <c r="AU17" i="13"/>
  <c r="AV17" i="13"/>
  <c r="AU25" i="13"/>
  <c r="AV25" i="13"/>
  <c r="AU33" i="13"/>
  <c r="AV33" i="13"/>
  <c r="AU41" i="13"/>
  <c r="AV41" i="13"/>
  <c r="AU54" i="13"/>
  <c r="AV54" i="13"/>
  <c r="AU57" i="13"/>
  <c r="AV57" i="13"/>
  <c r="AU64" i="13"/>
  <c r="AV64" i="13"/>
  <c r="AU73" i="13"/>
  <c r="AV73" i="13"/>
  <c r="BE9" i="13"/>
  <c r="BF9" i="13"/>
  <c r="BE17" i="13"/>
  <c r="BF17" i="13"/>
  <c r="BE25" i="13"/>
  <c r="BF25" i="13"/>
  <c r="BE33" i="13"/>
  <c r="BF33" i="13"/>
  <c r="BE41" i="13"/>
  <c r="BF41" i="13"/>
  <c r="BE57" i="13"/>
  <c r="BF57" i="13"/>
  <c r="BG69" i="13"/>
  <c r="BH69" i="13"/>
  <c r="BI69" i="13" s="1"/>
  <c r="BE74" i="13"/>
  <c r="BF74" i="13"/>
  <c r="BO10" i="13"/>
  <c r="BP10" i="13"/>
  <c r="BO18" i="13"/>
  <c r="BP18" i="13"/>
  <c r="BO26" i="13"/>
  <c r="BP26" i="13"/>
  <c r="BO34" i="13"/>
  <c r="BP34" i="13"/>
  <c r="BO42" i="13"/>
  <c r="BP42" i="13"/>
  <c r="BO52" i="13"/>
  <c r="BP52" i="13"/>
  <c r="BO59" i="13"/>
  <c r="BP59" i="13"/>
  <c r="BO68" i="13"/>
  <c r="BP68" i="13"/>
  <c r="CB11" i="13"/>
  <c r="CC11" i="13" s="1"/>
  <c r="CA11" i="13"/>
  <c r="CB15" i="13"/>
  <c r="CC15" i="13" s="1"/>
  <c r="CA15" i="13"/>
  <c r="CA19" i="13"/>
  <c r="CB19" i="13"/>
  <c r="CC19" i="13" s="1"/>
  <c r="CB23" i="13"/>
  <c r="CC23" i="13" s="1"/>
  <c r="CA23" i="13"/>
  <c r="CA27" i="13"/>
  <c r="CB27" i="13"/>
  <c r="CC27" i="13" s="1"/>
  <c r="CB31" i="13"/>
  <c r="CC31" i="13" s="1"/>
  <c r="CA31" i="13"/>
  <c r="CA35" i="13"/>
  <c r="CB35" i="13"/>
  <c r="CC35" i="13" s="1"/>
  <c r="CA39" i="13"/>
  <c r="CB39" i="13"/>
  <c r="CC39" i="13" s="1"/>
  <c r="CA43" i="13"/>
  <c r="CB43" i="13"/>
  <c r="CC43" i="13" s="1"/>
  <c r="BY54" i="13"/>
  <c r="BZ54" i="13"/>
  <c r="BY66" i="13"/>
  <c r="BZ66" i="13"/>
  <c r="BY71" i="13"/>
  <c r="BZ71" i="13"/>
  <c r="CI7" i="13"/>
  <c r="CJ7" i="13"/>
  <c r="CI15" i="13"/>
  <c r="CJ15" i="13"/>
  <c r="CI23" i="13"/>
  <c r="CJ23" i="13"/>
  <c r="CI31" i="13"/>
  <c r="CJ31" i="13"/>
  <c r="CI39" i="13"/>
  <c r="CJ39" i="13"/>
  <c r="CI51" i="13"/>
  <c r="CJ51" i="13"/>
  <c r="CI55" i="13"/>
  <c r="CJ55" i="13"/>
  <c r="CK71" i="13"/>
  <c r="CL71" i="13"/>
  <c r="CM71" i="13" s="1"/>
  <c r="G3" i="13"/>
  <c r="H3" i="13"/>
  <c r="G7" i="13"/>
  <c r="H7" i="13"/>
  <c r="G11" i="13"/>
  <c r="H11" i="13"/>
  <c r="G15" i="13"/>
  <c r="H15" i="13"/>
  <c r="G19" i="13"/>
  <c r="H19" i="13"/>
  <c r="G23" i="13"/>
  <c r="H23" i="13"/>
  <c r="G27" i="13"/>
  <c r="H27" i="13"/>
  <c r="G31" i="13"/>
  <c r="H31" i="13"/>
  <c r="G35" i="13"/>
  <c r="H35" i="13"/>
  <c r="G39" i="13"/>
  <c r="H39" i="13"/>
  <c r="G43" i="13"/>
  <c r="H43" i="13"/>
  <c r="G50" i="13"/>
  <c r="H50" i="13"/>
  <c r="G55" i="13"/>
  <c r="H55" i="13"/>
  <c r="G59" i="13"/>
  <c r="H59" i="13"/>
  <c r="G62" i="13"/>
  <c r="G66" i="13"/>
  <c r="H66" i="13"/>
  <c r="G70" i="13"/>
  <c r="H70" i="13"/>
  <c r="G74" i="13"/>
  <c r="H74" i="13"/>
  <c r="T6" i="13"/>
  <c r="U6" i="13" s="1"/>
  <c r="S6" i="13"/>
  <c r="Q8" i="13"/>
  <c r="Q12" i="13"/>
  <c r="R12" i="13"/>
  <c r="Q15" i="13"/>
  <c r="R15" i="13"/>
  <c r="Q18" i="13"/>
  <c r="R18" i="13"/>
  <c r="T22" i="13"/>
  <c r="U22" i="13" s="1"/>
  <c r="S22" i="13"/>
  <c r="Q24" i="13"/>
  <c r="Q28" i="13"/>
  <c r="R28" i="13"/>
  <c r="Q31" i="13"/>
  <c r="R31" i="13"/>
  <c r="Q34" i="13"/>
  <c r="R34" i="13"/>
  <c r="Q38" i="13"/>
  <c r="R38" i="13"/>
  <c r="Q41" i="13"/>
  <c r="R41" i="13"/>
  <c r="Q52" i="13"/>
  <c r="R52" i="13"/>
  <c r="Q53" i="13"/>
  <c r="R53" i="13"/>
  <c r="Q54" i="13"/>
  <c r="R54" i="13"/>
  <c r="Q59" i="13"/>
  <c r="R59" i="13"/>
  <c r="Q63" i="13"/>
  <c r="R63" i="13"/>
  <c r="Q66" i="13"/>
  <c r="Q70" i="13"/>
  <c r="R70" i="13"/>
  <c r="Q74" i="13"/>
  <c r="R74" i="13"/>
  <c r="AA6" i="13"/>
  <c r="AB6" i="13"/>
  <c r="AA10" i="13"/>
  <c r="AB10" i="13"/>
  <c r="AA14" i="13"/>
  <c r="AB14" i="13"/>
  <c r="AA18" i="13"/>
  <c r="AB18" i="13"/>
  <c r="AA22" i="13"/>
  <c r="AB22" i="13"/>
  <c r="AA25" i="13"/>
  <c r="AB25" i="13"/>
  <c r="AA29" i="13"/>
  <c r="AB29" i="13"/>
  <c r="AA33" i="13"/>
  <c r="AB33" i="13"/>
  <c r="AA37" i="13"/>
  <c r="AB37" i="13"/>
  <c r="AA41" i="13"/>
  <c r="AB41" i="13"/>
  <c r="AA60" i="13"/>
  <c r="AB60" i="13"/>
  <c r="AA63" i="13"/>
  <c r="AB63" i="13"/>
  <c r="AA68" i="13"/>
  <c r="AB68" i="13"/>
  <c r="AA71" i="13"/>
  <c r="AB71" i="13"/>
  <c r="AK3" i="13"/>
  <c r="AL3" i="13"/>
  <c r="AK7" i="13"/>
  <c r="AL7" i="13"/>
  <c r="AK11" i="13"/>
  <c r="AL11" i="13"/>
  <c r="AK15" i="13"/>
  <c r="AL15" i="13"/>
  <c r="AK19" i="13"/>
  <c r="AL19" i="13"/>
  <c r="AK23" i="13"/>
  <c r="AL23" i="13"/>
  <c r="AK27" i="13"/>
  <c r="AL27" i="13"/>
  <c r="AK31" i="13"/>
  <c r="AL31" i="13"/>
  <c r="AK35" i="13"/>
  <c r="AL35" i="13"/>
  <c r="AK39" i="13"/>
  <c r="AL39" i="13"/>
  <c r="AK43" i="13"/>
  <c r="AL43" i="13"/>
  <c r="AN60" i="13"/>
  <c r="AO60" i="13" s="1"/>
  <c r="AM60" i="13"/>
  <c r="AK63" i="13"/>
  <c r="AL63" i="13"/>
  <c r="AK66" i="13"/>
  <c r="AL66" i="13"/>
  <c r="AK71" i="13"/>
  <c r="AL71" i="13"/>
  <c r="AU3" i="13"/>
  <c r="AV3" i="13"/>
  <c r="AU15" i="13"/>
  <c r="AV15" i="13"/>
  <c r="AU19" i="13"/>
  <c r="AV19" i="13"/>
  <c r="AU23" i="13"/>
  <c r="AV23" i="13"/>
  <c r="AU27" i="13"/>
  <c r="AV27" i="13"/>
  <c r="AU31" i="13"/>
  <c r="AV31" i="13"/>
  <c r="AU35" i="13"/>
  <c r="AV35" i="13"/>
  <c r="AU39" i="13"/>
  <c r="AV39" i="13"/>
  <c r="AU43" i="13"/>
  <c r="AV43" i="13"/>
  <c r="AU50" i="13"/>
  <c r="AV50" i="13"/>
  <c r="AU55" i="13"/>
  <c r="AV55" i="13"/>
  <c r="AU59" i="13"/>
  <c r="AV59" i="13"/>
  <c r="AX63" i="13"/>
  <c r="AY63" i="13" s="1"/>
  <c r="AW63" i="13"/>
  <c r="AU66" i="13"/>
  <c r="AV66" i="13"/>
  <c r="AU71" i="13"/>
  <c r="AV71" i="13"/>
  <c r="BE3" i="13"/>
  <c r="BF3" i="13"/>
  <c r="BE7" i="13"/>
  <c r="BF7" i="13"/>
  <c r="BE11" i="13"/>
  <c r="BF11" i="13"/>
  <c r="BE15" i="13"/>
  <c r="BF15" i="13"/>
  <c r="BE19" i="13"/>
  <c r="BF19" i="13"/>
  <c r="BE23" i="13"/>
  <c r="BF23" i="13"/>
  <c r="BE27" i="13"/>
  <c r="BF27" i="13"/>
  <c r="BE31" i="13"/>
  <c r="BF31" i="13"/>
  <c r="BE35" i="13"/>
  <c r="BF35" i="13"/>
  <c r="BE39" i="13"/>
  <c r="BF39" i="13"/>
  <c r="BE43" i="13"/>
  <c r="BF43" i="13"/>
  <c r="BG52" i="13"/>
  <c r="BH52" i="13"/>
  <c r="BI52" i="13" s="1"/>
  <c r="BE55" i="13"/>
  <c r="BF55" i="13"/>
  <c r="BE59" i="13"/>
  <c r="BF59" i="13"/>
  <c r="BE62" i="13"/>
  <c r="BE66" i="13"/>
  <c r="BF66" i="13"/>
  <c r="BE70" i="13"/>
  <c r="BF70" i="13"/>
  <c r="BG73" i="13"/>
  <c r="BH73" i="13"/>
  <c r="BI73" i="13" s="1"/>
  <c r="BO4" i="13"/>
  <c r="BP4" i="13"/>
  <c r="BO8" i="13"/>
  <c r="BP8" i="13"/>
  <c r="BO12" i="13"/>
  <c r="BP12" i="13"/>
  <c r="BO16" i="13"/>
  <c r="BP16" i="13"/>
  <c r="BO20" i="13"/>
  <c r="BP20" i="13"/>
  <c r="BO24" i="13"/>
  <c r="BP24" i="13"/>
  <c r="BO28" i="13"/>
  <c r="BP28" i="13"/>
  <c r="BO32" i="13"/>
  <c r="BP32" i="13"/>
  <c r="BO36" i="13"/>
  <c r="BP36" i="13"/>
  <c r="BO40" i="13"/>
  <c r="BP40" i="13"/>
  <c r="BO44" i="13"/>
  <c r="BP44" i="13"/>
  <c r="BO50" i="13"/>
  <c r="BP50" i="13"/>
  <c r="BO57" i="13"/>
  <c r="BP57" i="13"/>
  <c r="BO61" i="13"/>
  <c r="BP61" i="13"/>
  <c r="BO65" i="13"/>
  <c r="BP65" i="13"/>
  <c r="BO70" i="13"/>
  <c r="BP70" i="13"/>
  <c r="BO74" i="13"/>
  <c r="BP74" i="13"/>
  <c r="CB5" i="13"/>
  <c r="CC5" i="13" s="1"/>
  <c r="CA5" i="13"/>
  <c r="BY7" i="13"/>
  <c r="BY9" i="13"/>
  <c r="CA12" i="13"/>
  <c r="CB12" i="13"/>
  <c r="CC12" i="13" s="1"/>
  <c r="CA14" i="13"/>
  <c r="CB14" i="13"/>
  <c r="CC14" i="13" s="1"/>
  <c r="CA16" i="13"/>
  <c r="CB16" i="13"/>
  <c r="CC16" i="13" s="1"/>
  <c r="CA18" i="13"/>
  <c r="CB18" i="13"/>
  <c r="CC18" i="13" s="1"/>
  <c r="CA20" i="13"/>
  <c r="CB20" i="13"/>
  <c r="CC20" i="13" s="1"/>
  <c r="CA22" i="13"/>
  <c r="CB22" i="13"/>
  <c r="CC22" i="13" s="1"/>
  <c r="CA24" i="13"/>
  <c r="CB24" i="13"/>
  <c r="CC24" i="13" s="1"/>
  <c r="CA26" i="13"/>
  <c r="CB26" i="13"/>
  <c r="CC26" i="13" s="1"/>
  <c r="CA28" i="13"/>
  <c r="CB28" i="13"/>
  <c r="CC28" i="13" s="1"/>
  <c r="CA30" i="13"/>
  <c r="CB30" i="13"/>
  <c r="CC30" i="13" s="1"/>
  <c r="CA32" i="13"/>
  <c r="CB32" i="13"/>
  <c r="CC32" i="13" s="1"/>
  <c r="CA34" i="13"/>
  <c r="CB34" i="13"/>
  <c r="CC34" i="13" s="1"/>
  <c r="CA36" i="13"/>
  <c r="CB36" i="13"/>
  <c r="CC36" i="13" s="1"/>
  <c r="CA38" i="13"/>
  <c r="CB38" i="13"/>
  <c r="CC38" i="13" s="1"/>
  <c r="CA40" i="13"/>
  <c r="CB40" i="13"/>
  <c r="CC40" i="13" s="1"/>
  <c r="CA42" i="13"/>
  <c r="CB42" i="13"/>
  <c r="CC42" i="13" s="1"/>
  <c r="CB44" i="13"/>
  <c r="CC44" i="13" s="1"/>
  <c r="CA44" i="13"/>
  <c r="BY51" i="13"/>
  <c r="BZ51" i="13"/>
  <c r="BY60" i="13"/>
  <c r="BZ60" i="13"/>
  <c r="BY64" i="13"/>
  <c r="BZ64" i="13"/>
  <c r="BY69" i="13"/>
  <c r="BZ69" i="13"/>
  <c r="BY73" i="13"/>
  <c r="BZ73" i="13"/>
  <c r="CI5" i="13"/>
  <c r="CJ5" i="13"/>
  <c r="CI9" i="13"/>
  <c r="CJ9" i="13"/>
  <c r="CI13" i="13"/>
  <c r="CJ13" i="13"/>
  <c r="CI17" i="13"/>
  <c r="CJ17" i="13"/>
  <c r="CI21" i="13"/>
  <c r="CJ21" i="13"/>
  <c r="CI25" i="13"/>
  <c r="CJ25" i="13"/>
  <c r="CI29" i="13"/>
  <c r="CJ29" i="13"/>
  <c r="CI33" i="13"/>
  <c r="CJ33" i="13"/>
  <c r="CI37" i="13"/>
  <c r="CJ37" i="13"/>
  <c r="CI41" i="13"/>
  <c r="CJ41" i="13"/>
  <c r="CI57" i="13"/>
  <c r="CJ57" i="13"/>
  <c r="CI61" i="13"/>
  <c r="CJ61" i="13"/>
  <c r="CI64" i="13"/>
  <c r="CI69" i="13"/>
  <c r="CJ69" i="13"/>
  <c r="CI72" i="13"/>
  <c r="CJ72" i="13"/>
  <c r="CS50" i="13"/>
  <c r="CT50" i="13"/>
  <c r="CS57" i="13"/>
  <c r="CT57" i="13"/>
  <c r="CS61" i="13"/>
  <c r="CT61" i="13"/>
  <c r="CS65" i="13"/>
  <c r="CT65" i="13"/>
  <c r="CS70" i="13"/>
  <c r="CT70" i="13"/>
  <c r="CS74" i="13"/>
  <c r="CT74" i="13"/>
  <c r="G4" i="13"/>
  <c r="H4" i="13"/>
  <c r="G8" i="13"/>
  <c r="H8" i="13"/>
  <c r="G12" i="13"/>
  <c r="H12" i="13"/>
  <c r="G16" i="13"/>
  <c r="H16" i="13"/>
  <c r="G20" i="13"/>
  <c r="H20" i="13"/>
  <c r="G24" i="13"/>
  <c r="H24" i="13"/>
  <c r="G28" i="13"/>
  <c r="H28" i="13"/>
  <c r="G32" i="13"/>
  <c r="H32" i="13"/>
  <c r="G36" i="13"/>
  <c r="H36" i="13"/>
  <c r="G40" i="13"/>
  <c r="H40" i="13"/>
  <c r="G44" i="13"/>
  <c r="H44" i="13"/>
  <c r="G60" i="13"/>
  <c r="H60" i="13"/>
  <c r="G63" i="13"/>
  <c r="H63" i="13"/>
  <c r="G68" i="13"/>
  <c r="H68" i="13"/>
  <c r="G71" i="13"/>
  <c r="H71" i="13"/>
  <c r="Q3" i="13"/>
  <c r="R3" i="13"/>
  <c r="Q9" i="13"/>
  <c r="R9" i="13"/>
  <c r="Q13" i="13"/>
  <c r="R13" i="13"/>
  <c r="S16" i="13"/>
  <c r="T16" i="13"/>
  <c r="U16" i="13" s="1"/>
  <c r="Q19" i="13"/>
  <c r="R19" i="13"/>
  <c r="Q25" i="13"/>
  <c r="R25" i="13"/>
  <c r="Q29" i="13"/>
  <c r="R29" i="13"/>
  <c r="T32" i="13"/>
  <c r="U32" i="13" s="1"/>
  <c r="S32" i="13"/>
  <c r="Q35" i="13"/>
  <c r="R35" i="13"/>
  <c r="Q39" i="13"/>
  <c r="R39" i="13"/>
  <c r="Q42" i="13"/>
  <c r="R42" i="13"/>
  <c r="Q50" i="13"/>
  <c r="R50" i="13"/>
  <c r="Q51" i="13"/>
  <c r="R51" i="13"/>
  <c r="Q57" i="13"/>
  <c r="R57" i="13"/>
  <c r="Q60" i="13"/>
  <c r="R60" i="13"/>
  <c r="Q64" i="13"/>
  <c r="R64" i="13"/>
  <c r="Q68" i="13"/>
  <c r="R68" i="13"/>
  <c r="Q71" i="13"/>
  <c r="R71" i="13"/>
  <c r="AA3" i="13"/>
  <c r="AB3" i="13"/>
  <c r="AA7" i="13"/>
  <c r="AB7" i="13"/>
  <c r="AA11" i="13"/>
  <c r="AB11" i="13"/>
  <c r="AA15" i="13"/>
  <c r="AB15" i="13"/>
  <c r="AA19" i="13"/>
  <c r="AB19" i="13"/>
  <c r="AD23" i="13"/>
  <c r="AE23" i="13" s="1"/>
  <c r="AC23" i="13"/>
  <c r="AA26" i="13"/>
  <c r="AB26" i="13"/>
  <c r="AA30" i="13"/>
  <c r="AB30" i="13"/>
  <c r="AA34" i="13"/>
  <c r="AB34" i="13"/>
  <c r="AA38" i="13"/>
  <c r="AB38" i="13"/>
  <c r="AA42" i="13"/>
  <c r="AB42" i="13"/>
  <c r="AC52" i="13"/>
  <c r="AD52" i="13"/>
  <c r="AE52" i="13" s="1"/>
  <c r="AA53" i="13"/>
  <c r="AB53" i="13"/>
  <c r="AA54" i="13"/>
  <c r="AB54" i="13"/>
  <c r="AA57" i="13"/>
  <c r="AB57" i="13"/>
  <c r="AA61" i="13"/>
  <c r="AB61" i="13"/>
  <c r="AA64" i="13"/>
  <c r="AB64" i="13"/>
  <c r="AC69" i="13"/>
  <c r="AD69" i="13"/>
  <c r="AE69" i="13" s="1"/>
  <c r="AA72" i="13"/>
  <c r="AB72" i="13"/>
  <c r="AK4" i="13"/>
  <c r="AL4" i="13"/>
  <c r="AK8" i="13"/>
  <c r="AL8" i="13"/>
  <c r="AK12" i="13"/>
  <c r="AL12" i="13"/>
  <c r="AK16" i="13"/>
  <c r="AL16" i="13"/>
  <c r="AK20" i="13"/>
  <c r="AL20" i="13"/>
  <c r="AK24" i="13"/>
  <c r="AL24" i="13"/>
  <c r="AK28" i="13"/>
  <c r="AL28" i="13"/>
  <c r="AK32" i="13"/>
  <c r="AL32" i="13"/>
  <c r="AK36" i="13"/>
  <c r="AL36" i="13"/>
  <c r="AK40" i="13"/>
  <c r="AL40" i="13"/>
  <c r="AK44" i="13"/>
  <c r="AL44" i="13"/>
  <c r="AK53" i="13"/>
  <c r="AL53" i="13"/>
  <c r="AK57" i="13"/>
  <c r="AL57" i="13"/>
  <c r="AN64" i="13"/>
  <c r="AO64" i="13" s="1"/>
  <c r="AM64" i="13"/>
  <c r="AK68" i="13"/>
  <c r="AL68" i="13"/>
  <c r="AK72" i="13"/>
  <c r="AL72" i="13"/>
  <c r="AU16" i="13"/>
  <c r="AV16" i="13"/>
  <c r="AU20" i="13"/>
  <c r="AV20" i="13"/>
  <c r="AU24" i="13"/>
  <c r="AV24" i="13"/>
  <c r="AU28" i="13"/>
  <c r="AV28" i="13"/>
  <c r="AU32" i="13"/>
  <c r="AV32" i="13"/>
  <c r="AU36" i="13"/>
  <c r="AV36" i="13"/>
  <c r="AU40" i="13"/>
  <c r="AV40" i="13"/>
  <c r="AX44" i="13"/>
  <c r="AY44" i="13" s="1"/>
  <c r="AW44" i="13"/>
  <c r="AX53" i="13"/>
  <c r="AY53" i="13" s="1"/>
  <c r="AW53" i="13"/>
  <c r="AU60" i="13"/>
  <c r="AV60" i="13"/>
  <c r="AU68" i="13"/>
  <c r="AV68" i="13"/>
  <c r="AU72" i="13"/>
  <c r="AV72" i="13"/>
  <c r="BE4" i="13"/>
  <c r="BF4" i="13"/>
  <c r="BE8" i="13"/>
  <c r="BF8" i="13"/>
  <c r="BE12" i="13"/>
  <c r="BF12" i="13"/>
  <c r="BE16" i="13"/>
  <c r="BF16" i="13"/>
  <c r="BE20" i="13"/>
  <c r="BF20" i="13"/>
  <c r="BE24" i="13"/>
  <c r="BF24" i="13"/>
  <c r="BE28" i="13"/>
  <c r="BF28" i="13"/>
  <c r="BE32" i="13"/>
  <c r="BF32" i="13"/>
  <c r="BE36" i="13"/>
  <c r="BF36" i="13"/>
  <c r="BE40" i="13"/>
  <c r="BF40" i="13"/>
  <c r="BE44" i="13"/>
  <c r="BF44" i="13"/>
  <c r="BG50" i="13"/>
  <c r="BH50" i="13"/>
  <c r="BI50" i="13" s="1"/>
  <c r="BE51" i="13"/>
  <c r="BF51" i="13"/>
  <c r="BE53" i="13"/>
  <c r="BF53" i="13"/>
  <c r="BE54" i="13"/>
  <c r="BF54" i="13"/>
  <c r="BE60" i="13"/>
  <c r="BF60" i="13"/>
  <c r="BE63" i="13"/>
  <c r="BF63" i="13"/>
  <c r="BE68" i="13"/>
  <c r="BF68" i="13"/>
  <c r="BG71" i="13"/>
  <c r="BH71" i="13"/>
  <c r="BI71" i="13" s="1"/>
  <c r="BO5" i="13"/>
  <c r="BP5" i="13"/>
  <c r="BO9" i="13"/>
  <c r="BP9" i="13"/>
  <c r="BO13" i="13"/>
  <c r="BP13" i="13"/>
  <c r="BO17" i="13"/>
  <c r="BP17" i="13"/>
  <c r="BO21" i="13"/>
  <c r="BP21" i="13"/>
  <c r="BO25" i="13"/>
  <c r="BP25" i="13"/>
  <c r="BO29" i="13"/>
  <c r="BP29" i="13"/>
  <c r="BO33" i="13"/>
  <c r="BP33" i="13"/>
  <c r="BO37" i="13"/>
  <c r="BP37" i="13"/>
  <c r="BO41" i="13"/>
  <c r="BP41" i="13"/>
  <c r="BO53" i="13"/>
  <c r="BP53" i="13"/>
  <c r="BO54" i="13"/>
  <c r="BP54" i="13"/>
  <c r="BO62" i="13"/>
  <c r="BP62" i="13"/>
  <c r="BO66" i="13"/>
  <c r="BP66" i="13"/>
  <c r="BO71" i="13"/>
  <c r="BP71" i="13"/>
  <c r="CA3" i="13"/>
  <c r="CB3" i="13"/>
  <c r="CC3" i="13" s="1"/>
  <c r="CA8" i="13"/>
  <c r="CB8" i="13"/>
  <c r="CC8" i="13" s="1"/>
  <c r="BY10" i="13"/>
  <c r="BZ10" i="13"/>
  <c r="BY50" i="13"/>
  <c r="BZ50" i="13"/>
  <c r="BY57" i="13"/>
  <c r="BZ57" i="13"/>
  <c r="BY61" i="13"/>
  <c r="BZ61" i="13"/>
  <c r="BY65" i="13"/>
  <c r="BZ65" i="13"/>
  <c r="BY70" i="13"/>
  <c r="BZ70" i="13"/>
  <c r="BY74" i="13"/>
  <c r="BZ74" i="13"/>
  <c r="CI6" i="13"/>
  <c r="CJ6" i="13"/>
  <c r="CI10" i="13"/>
  <c r="CJ10" i="13"/>
  <c r="CI14" i="13"/>
  <c r="CJ14" i="13"/>
  <c r="CI18" i="13"/>
  <c r="CJ18" i="13"/>
  <c r="CI22" i="13"/>
  <c r="CJ22" i="13"/>
  <c r="CI26" i="13"/>
  <c r="CJ26" i="13"/>
  <c r="CI30" i="13"/>
  <c r="CJ30" i="13"/>
  <c r="CI34" i="13"/>
  <c r="CJ34" i="13"/>
  <c r="CI38" i="13"/>
  <c r="CJ38" i="13"/>
  <c r="CI42" i="13"/>
  <c r="CJ42" i="13"/>
  <c r="CI52" i="13"/>
  <c r="CJ52" i="13"/>
  <c r="CI53" i="13"/>
  <c r="CJ53" i="13"/>
  <c r="CI54" i="13"/>
  <c r="CJ54" i="13"/>
  <c r="CI62" i="13"/>
  <c r="CJ62" i="13"/>
  <c r="CI65" i="13"/>
  <c r="CJ65" i="13"/>
  <c r="CI70" i="13"/>
  <c r="CJ70" i="13"/>
  <c r="CI73" i="13"/>
  <c r="CJ73" i="13"/>
  <c r="CS53" i="13"/>
  <c r="CT53" i="13"/>
  <c r="CS54" i="13"/>
  <c r="CT54" i="13"/>
  <c r="CS62" i="13"/>
  <c r="CT62" i="13"/>
  <c r="CS66" i="13"/>
  <c r="CT66" i="13"/>
  <c r="CS71" i="13"/>
  <c r="CT71" i="13"/>
  <c r="BE24" i="14"/>
  <c r="BY46" i="14"/>
  <c r="AU76" i="14"/>
  <c r="BE54" i="14"/>
  <c r="BE70" i="14"/>
  <c r="BE40" i="14"/>
  <c r="BO64" i="14"/>
  <c r="AK65" i="14"/>
  <c r="AK71" i="14"/>
  <c r="BE4" i="14"/>
  <c r="BE48" i="14"/>
  <c r="AK69" i="14"/>
  <c r="BE20" i="14"/>
  <c r="BE8" i="14"/>
  <c r="BE32" i="14"/>
  <c r="BE52" i="14"/>
  <c r="BO60" i="14"/>
  <c r="BY76" i="14"/>
  <c r="AA73" i="14"/>
  <c r="AK73" i="14"/>
  <c r="BE16" i="14"/>
  <c r="BE36" i="14"/>
  <c r="BO77" i="14"/>
  <c r="AA70" i="14"/>
  <c r="AC65" i="14"/>
  <c r="AD65" i="14"/>
  <c r="AE65" i="14" s="1"/>
  <c r="AA71" i="14"/>
  <c r="AB71" i="14"/>
  <c r="AK4" i="14"/>
  <c r="AL4" i="14"/>
  <c r="AK12" i="14"/>
  <c r="AL12" i="14"/>
  <c r="AK20" i="14"/>
  <c r="AL20" i="14"/>
  <c r="AK28" i="14"/>
  <c r="AL28" i="14"/>
  <c r="AK36" i="14"/>
  <c r="AL36" i="14"/>
  <c r="AK44" i="14"/>
  <c r="AL44" i="14"/>
  <c r="AK52" i="14"/>
  <c r="AL52" i="14"/>
  <c r="AK63" i="14"/>
  <c r="AL63" i="14"/>
  <c r="AK76" i="14"/>
  <c r="AL76" i="14"/>
  <c r="AU8" i="14"/>
  <c r="AV8" i="14"/>
  <c r="AU16" i="14"/>
  <c r="AV16" i="14"/>
  <c r="AU24" i="14"/>
  <c r="AV24" i="14"/>
  <c r="AU36" i="14"/>
  <c r="AV36" i="14"/>
  <c r="AU44" i="14"/>
  <c r="AV44" i="14"/>
  <c r="AU52" i="14"/>
  <c r="AV52" i="14"/>
  <c r="AU56" i="14"/>
  <c r="AV56" i="14"/>
  <c r="AU59" i="14"/>
  <c r="AV59" i="14"/>
  <c r="AU63" i="14"/>
  <c r="AV63" i="14"/>
  <c r="AU71" i="14"/>
  <c r="AV71" i="14"/>
  <c r="BE2" i="14"/>
  <c r="BF2" i="14"/>
  <c r="BH12" i="14"/>
  <c r="BI12" i="14" s="1"/>
  <c r="BG12" i="14"/>
  <c r="BE18" i="14"/>
  <c r="BF18" i="14"/>
  <c r="BH28" i="14"/>
  <c r="BI28" i="14" s="1"/>
  <c r="BG28" i="14"/>
  <c r="BE34" i="14"/>
  <c r="BF34" i="14"/>
  <c r="BH44" i="14"/>
  <c r="BI44" i="14" s="1"/>
  <c r="BG44" i="14"/>
  <c r="BE50" i="14"/>
  <c r="BF50" i="14"/>
  <c r="BE55" i="14"/>
  <c r="BF55" i="14"/>
  <c r="BE68" i="14"/>
  <c r="BF68" i="14"/>
  <c r="BO7" i="14"/>
  <c r="BP7" i="14"/>
  <c r="BO15" i="14"/>
  <c r="BP15" i="14"/>
  <c r="BO23" i="14"/>
  <c r="BP23" i="14"/>
  <c r="BO31" i="14"/>
  <c r="BP31" i="14"/>
  <c r="BO39" i="14"/>
  <c r="BP39" i="14"/>
  <c r="BO47" i="14"/>
  <c r="BP47" i="14"/>
  <c r="BO55" i="14"/>
  <c r="BP55" i="14"/>
  <c r="BQ68" i="14"/>
  <c r="BR68" i="14"/>
  <c r="BS68" i="14" s="1"/>
  <c r="BQ75" i="14"/>
  <c r="BR75" i="14"/>
  <c r="BS75" i="14" s="1"/>
  <c r="BY5" i="14"/>
  <c r="BZ5" i="14"/>
  <c r="BY9" i="14"/>
  <c r="BZ9" i="14"/>
  <c r="BY17" i="14"/>
  <c r="BZ17" i="14"/>
  <c r="BY21" i="14"/>
  <c r="BZ21" i="14"/>
  <c r="BY29" i="14"/>
  <c r="BZ29" i="14"/>
  <c r="BY37" i="14"/>
  <c r="BZ37" i="14"/>
  <c r="BY45" i="14"/>
  <c r="BZ45" i="14"/>
  <c r="BY52" i="14"/>
  <c r="BZ52" i="14"/>
  <c r="BY66" i="14"/>
  <c r="BZ66" i="14"/>
  <c r="BY74" i="14"/>
  <c r="BZ74" i="14"/>
  <c r="G5" i="14"/>
  <c r="H5" i="14"/>
  <c r="G9" i="14"/>
  <c r="H9" i="14"/>
  <c r="G13" i="14"/>
  <c r="H13" i="14"/>
  <c r="G17" i="14"/>
  <c r="H17" i="14"/>
  <c r="G21" i="14"/>
  <c r="H21" i="14"/>
  <c r="G25" i="14"/>
  <c r="H25" i="14"/>
  <c r="G29" i="14"/>
  <c r="H29" i="14"/>
  <c r="G33" i="14"/>
  <c r="H33" i="14"/>
  <c r="G37" i="14"/>
  <c r="H37" i="14"/>
  <c r="G41" i="14"/>
  <c r="H41" i="14"/>
  <c r="G45" i="14"/>
  <c r="H45" i="14"/>
  <c r="G49" i="14"/>
  <c r="H49" i="14"/>
  <c r="G53" i="14"/>
  <c r="H53" i="14"/>
  <c r="G57" i="14"/>
  <c r="H57" i="14"/>
  <c r="G74" i="14"/>
  <c r="H74" i="14"/>
  <c r="G70" i="14"/>
  <c r="H70" i="14"/>
  <c r="G66" i="14"/>
  <c r="H66" i="14"/>
  <c r="G60" i="14"/>
  <c r="H60" i="14"/>
  <c r="Q2" i="14"/>
  <c r="R2" i="14"/>
  <c r="Q6" i="14"/>
  <c r="R6" i="14"/>
  <c r="Q10" i="14"/>
  <c r="R10" i="14"/>
  <c r="Q14" i="14"/>
  <c r="R14" i="14"/>
  <c r="Q18" i="14"/>
  <c r="R18" i="14"/>
  <c r="Q22" i="14"/>
  <c r="R22" i="14"/>
  <c r="Q26" i="14"/>
  <c r="R26" i="14"/>
  <c r="Q30" i="14"/>
  <c r="R30" i="14"/>
  <c r="Q34" i="14"/>
  <c r="R34" i="14"/>
  <c r="Q38" i="14"/>
  <c r="R38" i="14"/>
  <c r="Q42" i="14"/>
  <c r="R42" i="14"/>
  <c r="Q46" i="14"/>
  <c r="R46" i="14"/>
  <c r="Q50" i="14"/>
  <c r="R50" i="14"/>
  <c r="Q53" i="14"/>
  <c r="Q57" i="14"/>
  <c r="R57" i="14"/>
  <c r="Q63" i="14"/>
  <c r="R63" i="14"/>
  <c r="Q67" i="14"/>
  <c r="R67" i="14"/>
  <c r="Q71" i="14"/>
  <c r="R71" i="14"/>
  <c r="Q75" i="14"/>
  <c r="R75" i="14"/>
  <c r="AA3" i="14"/>
  <c r="AB3" i="14"/>
  <c r="AA7" i="14"/>
  <c r="AB7" i="14"/>
  <c r="AA11" i="14"/>
  <c r="AB11" i="14"/>
  <c r="AA15" i="14"/>
  <c r="AB15" i="14"/>
  <c r="AA19" i="14"/>
  <c r="AB19" i="14"/>
  <c r="AA23" i="14"/>
  <c r="AB23" i="14"/>
  <c r="AA27" i="14"/>
  <c r="AB27" i="14"/>
  <c r="AA31" i="14"/>
  <c r="AB31" i="14"/>
  <c r="AA35" i="14"/>
  <c r="AB35" i="14"/>
  <c r="AA39" i="14"/>
  <c r="AB39" i="14"/>
  <c r="AA43" i="14"/>
  <c r="AB43" i="14"/>
  <c r="AA47" i="14"/>
  <c r="AB47" i="14"/>
  <c r="AA51" i="14"/>
  <c r="AB51" i="14"/>
  <c r="AA55" i="14"/>
  <c r="AB55" i="14"/>
  <c r="AA63" i="14"/>
  <c r="AB63" i="14"/>
  <c r="AA66" i="14"/>
  <c r="AB66" i="14"/>
  <c r="AD70" i="14"/>
  <c r="AE70" i="14" s="1"/>
  <c r="AC70" i="14"/>
  <c r="AA72" i="14"/>
  <c r="AA74" i="14"/>
  <c r="AK2" i="14"/>
  <c r="AL2" i="14"/>
  <c r="AK6" i="14"/>
  <c r="AL6" i="14"/>
  <c r="AK10" i="14"/>
  <c r="AL10" i="14"/>
  <c r="AK14" i="14"/>
  <c r="AL14" i="14"/>
  <c r="AK18" i="14"/>
  <c r="AL18" i="14"/>
  <c r="AK22" i="14"/>
  <c r="AL22" i="14"/>
  <c r="AK26" i="14"/>
  <c r="AL26" i="14"/>
  <c r="AK30" i="14"/>
  <c r="AL30" i="14"/>
  <c r="AK34" i="14"/>
  <c r="AL34" i="14"/>
  <c r="AK38" i="14"/>
  <c r="AL38" i="14"/>
  <c r="AK42" i="14"/>
  <c r="AL42" i="14"/>
  <c r="AK46" i="14"/>
  <c r="AL46" i="14"/>
  <c r="AK50" i="14"/>
  <c r="AL50" i="14"/>
  <c r="AK54" i="14"/>
  <c r="AL54" i="14"/>
  <c r="AK59" i="14"/>
  <c r="AL59" i="14"/>
  <c r="AN65" i="14"/>
  <c r="AO65" i="14" s="1"/>
  <c r="AM65" i="14"/>
  <c r="AK68" i="14"/>
  <c r="AL68" i="14"/>
  <c r="AK70" i="14"/>
  <c r="AK72" i="14"/>
  <c r="AK74" i="14"/>
  <c r="AU2" i="14"/>
  <c r="AV2" i="14"/>
  <c r="AU6" i="14"/>
  <c r="AV6" i="14"/>
  <c r="AU10" i="14"/>
  <c r="AV10" i="14"/>
  <c r="AU14" i="14"/>
  <c r="AV14" i="14"/>
  <c r="AU18" i="14"/>
  <c r="AV18" i="14"/>
  <c r="AU22" i="14"/>
  <c r="AV22" i="14"/>
  <c r="AU26" i="14"/>
  <c r="AV26" i="14"/>
  <c r="AU30" i="14"/>
  <c r="AV30" i="14"/>
  <c r="AU34" i="14"/>
  <c r="AV34" i="14"/>
  <c r="AU38" i="14"/>
  <c r="AV38" i="14"/>
  <c r="AU42" i="14"/>
  <c r="AV42" i="14"/>
  <c r="AU46" i="14"/>
  <c r="AV46" i="14"/>
  <c r="AU50" i="14"/>
  <c r="AV50" i="14"/>
  <c r="AU54" i="14"/>
  <c r="AV54" i="14"/>
  <c r="AU65" i="14"/>
  <c r="AV65" i="14"/>
  <c r="AU69" i="14"/>
  <c r="AV69" i="14"/>
  <c r="AU73" i="14"/>
  <c r="AV73" i="14"/>
  <c r="BE7" i="14"/>
  <c r="BF7" i="14"/>
  <c r="BE10" i="14"/>
  <c r="BF10" i="14"/>
  <c r="BE13" i="14"/>
  <c r="BF13" i="14"/>
  <c r="BG20" i="14"/>
  <c r="BH20" i="14"/>
  <c r="BI20" i="14" s="1"/>
  <c r="BE23" i="14"/>
  <c r="BF23" i="14"/>
  <c r="BE26" i="14"/>
  <c r="BF26" i="14"/>
  <c r="BE29" i="14"/>
  <c r="BF29" i="14"/>
  <c r="BG36" i="14"/>
  <c r="BH36" i="14"/>
  <c r="BI36" i="14" s="1"/>
  <c r="BE39" i="14"/>
  <c r="BF39" i="14"/>
  <c r="BE42" i="14"/>
  <c r="BF42" i="14"/>
  <c r="BE45" i="14"/>
  <c r="BF45" i="14"/>
  <c r="BH52" i="14"/>
  <c r="BI52" i="14" s="1"/>
  <c r="BG52" i="14"/>
  <c r="BH54" i="14"/>
  <c r="BI54" i="14" s="1"/>
  <c r="BG54" i="14"/>
  <c r="BE57" i="14"/>
  <c r="BF57" i="14"/>
  <c r="BE63" i="14"/>
  <c r="BF63" i="14"/>
  <c r="BE66" i="14"/>
  <c r="BF66" i="14"/>
  <c r="BG70" i="14"/>
  <c r="BH70" i="14"/>
  <c r="BI70" i="14" s="1"/>
  <c r="BE73" i="14"/>
  <c r="BF73" i="14"/>
  <c r="BO5" i="14"/>
  <c r="BP5" i="14"/>
  <c r="BO9" i="14"/>
  <c r="BP9" i="14"/>
  <c r="BO13" i="14"/>
  <c r="BP13" i="14"/>
  <c r="BO17" i="14"/>
  <c r="BP17" i="14"/>
  <c r="BO21" i="14"/>
  <c r="BP21" i="14"/>
  <c r="BO25" i="14"/>
  <c r="BP25" i="14"/>
  <c r="BO29" i="14"/>
  <c r="BP29" i="14"/>
  <c r="BO33" i="14"/>
  <c r="BP33" i="14"/>
  <c r="BO37" i="14"/>
  <c r="BP37" i="14"/>
  <c r="BO41" i="14"/>
  <c r="BP41" i="14"/>
  <c r="BO45" i="14"/>
  <c r="BP45" i="14"/>
  <c r="BO49" i="14"/>
  <c r="BP49" i="14"/>
  <c r="BO53" i="14"/>
  <c r="BP53" i="14"/>
  <c r="BO57" i="14"/>
  <c r="BP57" i="14"/>
  <c r="BQ60" i="14"/>
  <c r="BR60" i="14"/>
  <c r="BS60" i="14" s="1"/>
  <c r="BQ64" i="14"/>
  <c r="BR64" i="14"/>
  <c r="BS64" i="14" s="1"/>
  <c r="BO66" i="14"/>
  <c r="BO69" i="14"/>
  <c r="BP69" i="14"/>
  <c r="BO73" i="14"/>
  <c r="BP73" i="14"/>
  <c r="BO76" i="14"/>
  <c r="BP76" i="14"/>
  <c r="BY3" i="14"/>
  <c r="BZ3" i="14"/>
  <c r="BY7" i="14"/>
  <c r="BZ7" i="14"/>
  <c r="BY11" i="14"/>
  <c r="BZ11" i="14"/>
  <c r="BY15" i="14"/>
  <c r="BZ15" i="14"/>
  <c r="BY19" i="14"/>
  <c r="BZ19" i="14"/>
  <c r="BY23" i="14"/>
  <c r="BZ23" i="14"/>
  <c r="BY27" i="14"/>
  <c r="BZ27" i="14"/>
  <c r="BY31" i="14"/>
  <c r="BZ31" i="14"/>
  <c r="BY35" i="14"/>
  <c r="BZ35" i="14"/>
  <c r="BY39" i="14"/>
  <c r="BZ39" i="14"/>
  <c r="BY43" i="14"/>
  <c r="BZ43" i="14"/>
  <c r="BY50" i="14"/>
  <c r="BZ50" i="14"/>
  <c r="BY54" i="14"/>
  <c r="BZ54" i="14"/>
  <c r="BY64" i="14"/>
  <c r="BZ64" i="14"/>
  <c r="BY68" i="14"/>
  <c r="BZ68" i="14"/>
  <c r="BY72" i="14"/>
  <c r="BZ72" i="14"/>
  <c r="CA76" i="14"/>
  <c r="CB76" i="14"/>
  <c r="CC76" i="14" s="1"/>
  <c r="G7" i="14"/>
  <c r="H7" i="14"/>
  <c r="G15" i="14"/>
  <c r="H15" i="14"/>
  <c r="G23" i="14"/>
  <c r="H23" i="14"/>
  <c r="G31" i="14"/>
  <c r="H31" i="14"/>
  <c r="G39" i="14"/>
  <c r="H39" i="14"/>
  <c r="G47" i="14"/>
  <c r="H47" i="14"/>
  <c r="G55" i="14"/>
  <c r="H55" i="14"/>
  <c r="G72" i="14"/>
  <c r="H72" i="14"/>
  <c r="G64" i="14"/>
  <c r="H64" i="14"/>
  <c r="Q8" i="14"/>
  <c r="R8" i="14"/>
  <c r="Q16" i="14"/>
  <c r="R16" i="14"/>
  <c r="Q20" i="14"/>
  <c r="R20" i="14"/>
  <c r="Q28" i="14"/>
  <c r="R28" i="14"/>
  <c r="Q36" i="14"/>
  <c r="R36" i="14"/>
  <c r="Q44" i="14"/>
  <c r="R44" i="14"/>
  <c r="Q55" i="14"/>
  <c r="R55" i="14"/>
  <c r="Q65" i="14"/>
  <c r="R65" i="14"/>
  <c r="Q73" i="14"/>
  <c r="R73" i="14"/>
  <c r="AA5" i="14"/>
  <c r="AB5" i="14"/>
  <c r="AA13" i="14"/>
  <c r="AB13" i="14"/>
  <c r="AA21" i="14"/>
  <c r="AB21" i="14"/>
  <c r="AA29" i="14"/>
  <c r="AB29" i="14"/>
  <c r="AA37" i="14"/>
  <c r="AB37" i="14"/>
  <c r="AA45" i="14"/>
  <c r="AB45" i="14"/>
  <c r="AA57" i="14"/>
  <c r="AB57" i="14"/>
  <c r="G2" i="14"/>
  <c r="H2" i="14"/>
  <c r="G6" i="14"/>
  <c r="H6" i="14"/>
  <c r="G10" i="14"/>
  <c r="H10" i="14"/>
  <c r="G14" i="14"/>
  <c r="H14" i="14"/>
  <c r="G18" i="14"/>
  <c r="H18" i="14"/>
  <c r="G22" i="14"/>
  <c r="H22" i="14"/>
  <c r="G26" i="14"/>
  <c r="H26" i="14"/>
  <c r="G30" i="14"/>
  <c r="H30" i="14"/>
  <c r="G34" i="14"/>
  <c r="H34" i="14"/>
  <c r="G38" i="14"/>
  <c r="H38" i="14"/>
  <c r="G42" i="14"/>
  <c r="H42" i="14"/>
  <c r="G46" i="14"/>
  <c r="H46" i="14"/>
  <c r="G50" i="14"/>
  <c r="H50" i="14"/>
  <c r="G54" i="14"/>
  <c r="H54" i="14"/>
  <c r="G77" i="14"/>
  <c r="H77" i="14"/>
  <c r="G73" i="14"/>
  <c r="H73" i="14"/>
  <c r="G69" i="14"/>
  <c r="H69" i="14"/>
  <c r="G65" i="14"/>
  <c r="H65" i="14"/>
  <c r="Q3" i="14"/>
  <c r="R3" i="14"/>
  <c r="Q7" i="14"/>
  <c r="R7" i="14"/>
  <c r="Q11" i="14"/>
  <c r="R11" i="14"/>
  <c r="Q15" i="14"/>
  <c r="R15" i="14"/>
  <c r="Q19" i="14"/>
  <c r="R19" i="14"/>
  <c r="Q23" i="14"/>
  <c r="R23" i="14"/>
  <c r="Q27" i="14"/>
  <c r="R27" i="14"/>
  <c r="Q31" i="14"/>
  <c r="R31" i="14"/>
  <c r="Q35" i="14"/>
  <c r="R35" i="14"/>
  <c r="Q39" i="14"/>
  <c r="R39" i="14"/>
  <c r="Q43" i="14"/>
  <c r="R43" i="14"/>
  <c r="Q47" i="14"/>
  <c r="R47" i="14"/>
  <c r="Q51" i="14"/>
  <c r="R51" i="14"/>
  <c r="Q54" i="14"/>
  <c r="R54" i="14"/>
  <c r="Q64" i="14"/>
  <c r="R64" i="14"/>
  <c r="Q68" i="14"/>
  <c r="R68" i="14"/>
  <c r="Q72" i="14"/>
  <c r="R72" i="14"/>
  <c r="Q76" i="14"/>
  <c r="R76" i="14"/>
  <c r="AA4" i="14"/>
  <c r="AB4" i="14"/>
  <c r="AA8" i="14"/>
  <c r="AB8" i="14"/>
  <c r="AA12" i="14"/>
  <c r="AB12" i="14"/>
  <c r="AA16" i="14"/>
  <c r="AB16" i="14"/>
  <c r="AA20" i="14"/>
  <c r="AB20" i="14"/>
  <c r="AA24" i="14"/>
  <c r="AB24" i="14"/>
  <c r="AA28" i="14"/>
  <c r="AB28" i="14"/>
  <c r="AA32" i="14"/>
  <c r="AB32" i="14"/>
  <c r="AA36" i="14"/>
  <c r="AB36" i="14"/>
  <c r="AA40" i="14"/>
  <c r="AB40" i="14"/>
  <c r="AA44" i="14"/>
  <c r="AB44" i="14"/>
  <c r="AA48" i="14"/>
  <c r="AB48" i="14"/>
  <c r="AA52" i="14"/>
  <c r="AB52" i="14"/>
  <c r="AA56" i="14"/>
  <c r="AB56" i="14"/>
  <c r="AA64" i="14"/>
  <c r="AB64" i="14"/>
  <c r="AA67" i="14"/>
  <c r="AB67" i="14"/>
  <c r="AC73" i="14"/>
  <c r="AD73" i="14"/>
  <c r="AE73" i="14" s="1"/>
  <c r="AA75" i="14"/>
  <c r="AB75" i="14"/>
  <c r="AK3" i="14"/>
  <c r="AL3" i="14"/>
  <c r="AK7" i="14"/>
  <c r="AL7" i="14"/>
  <c r="AK11" i="14"/>
  <c r="AL11" i="14"/>
  <c r="AK15" i="14"/>
  <c r="AL15" i="14"/>
  <c r="AK19" i="14"/>
  <c r="AL19" i="14"/>
  <c r="AK23" i="14"/>
  <c r="AL23" i="14"/>
  <c r="AK27" i="14"/>
  <c r="AL27" i="14"/>
  <c r="AK31" i="14"/>
  <c r="AL31" i="14"/>
  <c r="AK35" i="14"/>
  <c r="AL35" i="14"/>
  <c r="AK39" i="14"/>
  <c r="AL39" i="14"/>
  <c r="AK43" i="14"/>
  <c r="AL43" i="14"/>
  <c r="AK47" i="14"/>
  <c r="AL47" i="14"/>
  <c r="AK51" i="14"/>
  <c r="AL51" i="14"/>
  <c r="AK55" i="14"/>
  <c r="AL55" i="14"/>
  <c r="AK60" i="14"/>
  <c r="AL60" i="14"/>
  <c r="AN69" i="14"/>
  <c r="AO69" i="14" s="1"/>
  <c r="AM69" i="14"/>
  <c r="AN71" i="14"/>
  <c r="AO71" i="14" s="1"/>
  <c r="AM71" i="14"/>
  <c r="AN73" i="14"/>
  <c r="AO73" i="14" s="1"/>
  <c r="AM73" i="14"/>
  <c r="AK75" i="14"/>
  <c r="AL75" i="14"/>
  <c r="AU3" i="14"/>
  <c r="AV3" i="14"/>
  <c r="AU7" i="14"/>
  <c r="AV7" i="14"/>
  <c r="AU11" i="14"/>
  <c r="AV11" i="14"/>
  <c r="AU15" i="14"/>
  <c r="AV15" i="14"/>
  <c r="AU19" i="14"/>
  <c r="AV19" i="14"/>
  <c r="AU23" i="14"/>
  <c r="AV23" i="14"/>
  <c r="AU27" i="14"/>
  <c r="AV27" i="14"/>
  <c r="AU31" i="14"/>
  <c r="AV31" i="14"/>
  <c r="AU35" i="14"/>
  <c r="AV35" i="14"/>
  <c r="AU39" i="14"/>
  <c r="AV39" i="14"/>
  <c r="AU43" i="14"/>
  <c r="AV43" i="14"/>
  <c r="AU47" i="14"/>
  <c r="AV47" i="14"/>
  <c r="AU51" i="14"/>
  <c r="AV51" i="14"/>
  <c r="AU55" i="14"/>
  <c r="AV55" i="14"/>
  <c r="AU60" i="14"/>
  <c r="AV60" i="14"/>
  <c r="AU66" i="14"/>
  <c r="AV66" i="14"/>
  <c r="AU70" i="14"/>
  <c r="AV70" i="14"/>
  <c r="AU74" i="14"/>
  <c r="AV74" i="14"/>
  <c r="AU77" i="14"/>
  <c r="AV77" i="14"/>
  <c r="BH8" i="14"/>
  <c r="BI8" i="14" s="1"/>
  <c r="BG8" i="14"/>
  <c r="BE11" i="14"/>
  <c r="BF11" i="14"/>
  <c r="BE14" i="14"/>
  <c r="BF14" i="14"/>
  <c r="BE17" i="14"/>
  <c r="BF17" i="14"/>
  <c r="BH24" i="14"/>
  <c r="BI24" i="14" s="1"/>
  <c r="BG24" i="14"/>
  <c r="BE27" i="14"/>
  <c r="BF27" i="14"/>
  <c r="BE30" i="14"/>
  <c r="BF30" i="14"/>
  <c r="BE33" i="14"/>
  <c r="BF33" i="14"/>
  <c r="BH40" i="14"/>
  <c r="BI40" i="14" s="1"/>
  <c r="BG40" i="14"/>
  <c r="BE43" i="14"/>
  <c r="BF43" i="14"/>
  <c r="BE46" i="14"/>
  <c r="BF46" i="14"/>
  <c r="BE49" i="14"/>
  <c r="BF49" i="14"/>
  <c r="BE64" i="14"/>
  <c r="BF64" i="14"/>
  <c r="BE67" i="14"/>
  <c r="BF67" i="14"/>
  <c r="BE74" i="14"/>
  <c r="BF74" i="14"/>
  <c r="BO2" i="14"/>
  <c r="BP2" i="14"/>
  <c r="BO6" i="14"/>
  <c r="BP6" i="14"/>
  <c r="BO10" i="14"/>
  <c r="BP10" i="14"/>
  <c r="BO14" i="14"/>
  <c r="BP14" i="14"/>
  <c r="BO18" i="14"/>
  <c r="BP18" i="14"/>
  <c r="BO22" i="14"/>
  <c r="BP22" i="14"/>
  <c r="BO26" i="14"/>
  <c r="BP26" i="14"/>
  <c r="BO30" i="14"/>
  <c r="BP30" i="14"/>
  <c r="BO34" i="14"/>
  <c r="BP34" i="14"/>
  <c r="BO38" i="14"/>
  <c r="BP38" i="14"/>
  <c r="BO42" i="14"/>
  <c r="BP42" i="14"/>
  <c r="BO46" i="14"/>
  <c r="BP46" i="14"/>
  <c r="BO50" i="14"/>
  <c r="BP50" i="14"/>
  <c r="BO54" i="14"/>
  <c r="BP54" i="14"/>
  <c r="BO67" i="14"/>
  <c r="BP67" i="14"/>
  <c r="BO70" i="14"/>
  <c r="BP70" i="14"/>
  <c r="BO74" i="14"/>
  <c r="BP74" i="14"/>
  <c r="BR77" i="14"/>
  <c r="BS77" i="14" s="1"/>
  <c r="BQ77" i="14"/>
  <c r="BY4" i="14"/>
  <c r="BZ4" i="14"/>
  <c r="BY8" i="14"/>
  <c r="BZ8" i="14"/>
  <c r="BY12" i="14"/>
  <c r="BZ12" i="14"/>
  <c r="BY16" i="14"/>
  <c r="BZ16" i="14"/>
  <c r="BY20" i="14"/>
  <c r="BZ20" i="14"/>
  <c r="BY24" i="14"/>
  <c r="BZ24" i="14"/>
  <c r="BY28" i="14"/>
  <c r="BZ28" i="14"/>
  <c r="BY32" i="14"/>
  <c r="BZ32" i="14"/>
  <c r="BY36" i="14"/>
  <c r="BZ36" i="14"/>
  <c r="BY40" i="14"/>
  <c r="BZ40" i="14"/>
  <c r="BY44" i="14"/>
  <c r="BZ44" i="14"/>
  <c r="BY47" i="14"/>
  <c r="BZ47" i="14"/>
  <c r="BY51" i="14"/>
  <c r="BZ51" i="14"/>
  <c r="BY55" i="14"/>
  <c r="BZ55" i="14"/>
  <c r="BY65" i="14"/>
  <c r="BZ65" i="14"/>
  <c r="BY69" i="14"/>
  <c r="BZ69" i="14"/>
  <c r="BY73" i="14"/>
  <c r="BZ73" i="14"/>
  <c r="G3" i="14"/>
  <c r="H3" i="14"/>
  <c r="G11" i="14"/>
  <c r="H11" i="14"/>
  <c r="G19" i="14"/>
  <c r="H19" i="14"/>
  <c r="G27" i="14"/>
  <c r="H27" i="14"/>
  <c r="G35" i="14"/>
  <c r="H35" i="14"/>
  <c r="G43" i="14"/>
  <c r="H43" i="14"/>
  <c r="G51" i="14"/>
  <c r="H51" i="14"/>
  <c r="G76" i="14"/>
  <c r="H76" i="14"/>
  <c r="G68" i="14"/>
  <c r="H68" i="14"/>
  <c r="Q4" i="14"/>
  <c r="R4" i="14"/>
  <c r="Q12" i="14"/>
  <c r="R12" i="14"/>
  <c r="Q24" i="14"/>
  <c r="R24" i="14"/>
  <c r="Q32" i="14"/>
  <c r="R32" i="14"/>
  <c r="Q40" i="14"/>
  <c r="R40" i="14"/>
  <c r="Q48" i="14"/>
  <c r="R48" i="14"/>
  <c r="Q52" i="14"/>
  <c r="R52" i="14"/>
  <c r="Q69" i="14"/>
  <c r="R69" i="14"/>
  <c r="Q77" i="14"/>
  <c r="R77" i="14"/>
  <c r="AA9" i="14"/>
  <c r="AB9" i="14"/>
  <c r="AA17" i="14"/>
  <c r="AB17" i="14"/>
  <c r="AA25" i="14"/>
  <c r="AB25" i="14"/>
  <c r="AA33" i="14"/>
  <c r="AB33" i="14"/>
  <c r="AA41" i="14"/>
  <c r="AB41" i="14"/>
  <c r="AA49" i="14"/>
  <c r="AB49" i="14"/>
  <c r="AA53" i="14"/>
  <c r="AB53" i="14"/>
  <c r="AA68" i="14"/>
  <c r="AB68" i="14"/>
  <c r="AA76" i="14"/>
  <c r="AB76" i="14"/>
  <c r="AK8" i="14"/>
  <c r="AL8" i="14"/>
  <c r="AK16" i="14"/>
  <c r="AL16" i="14"/>
  <c r="AK24" i="14"/>
  <c r="AL24" i="14"/>
  <c r="AK32" i="14"/>
  <c r="AL32" i="14"/>
  <c r="AK40" i="14"/>
  <c r="AL40" i="14"/>
  <c r="AK48" i="14"/>
  <c r="AL48" i="14"/>
  <c r="AK56" i="14"/>
  <c r="AL56" i="14"/>
  <c r="AK66" i="14"/>
  <c r="AL66" i="14"/>
  <c r="AU4" i="14"/>
  <c r="AV4" i="14"/>
  <c r="AU12" i="14"/>
  <c r="AV12" i="14"/>
  <c r="AU20" i="14"/>
  <c r="AV20" i="14"/>
  <c r="AU28" i="14"/>
  <c r="AV28" i="14"/>
  <c r="AU32" i="14"/>
  <c r="AV32" i="14"/>
  <c r="AU40" i="14"/>
  <c r="AV40" i="14"/>
  <c r="AU48" i="14"/>
  <c r="AV48" i="14"/>
  <c r="AU67" i="14"/>
  <c r="AV67" i="14"/>
  <c r="AU75" i="14"/>
  <c r="AV75" i="14"/>
  <c r="BE5" i="14"/>
  <c r="BF5" i="14"/>
  <c r="BE15" i="14"/>
  <c r="BF15" i="14"/>
  <c r="BE21" i="14"/>
  <c r="BF21" i="14"/>
  <c r="BE31" i="14"/>
  <c r="BF31" i="14"/>
  <c r="BE37" i="14"/>
  <c r="BF37" i="14"/>
  <c r="BE47" i="14"/>
  <c r="BF47" i="14"/>
  <c r="BG53" i="14"/>
  <c r="BH53" i="14"/>
  <c r="BI53" i="14" s="1"/>
  <c r="BE59" i="14"/>
  <c r="BF59" i="14"/>
  <c r="BG65" i="14"/>
  <c r="BH65" i="14"/>
  <c r="BI65" i="14" s="1"/>
  <c r="BE71" i="14"/>
  <c r="BF71" i="14"/>
  <c r="BO3" i="14"/>
  <c r="BP3" i="14"/>
  <c r="BO11" i="14"/>
  <c r="BP11" i="14"/>
  <c r="BO19" i="14"/>
  <c r="BP19" i="14"/>
  <c r="BO27" i="14"/>
  <c r="BP27" i="14"/>
  <c r="BO35" i="14"/>
  <c r="BP35" i="14"/>
  <c r="BO43" i="14"/>
  <c r="BP43" i="14"/>
  <c r="BO51" i="14"/>
  <c r="BP51" i="14"/>
  <c r="BO59" i="14"/>
  <c r="BP59" i="14"/>
  <c r="BQ63" i="14"/>
  <c r="BR63" i="14"/>
  <c r="BS63" i="14" s="1"/>
  <c r="BO65" i="14"/>
  <c r="BP65" i="14"/>
  <c r="BO71" i="14"/>
  <c r="BP71" i="14"/>
  <c r="BY13" i="14"/>
  <c r="BZ13" i="14"/>
  <c r="BY25" i="14"/>
  <c r="BZ25" i="14"/>
  <c r="BY33" i="14"/>
  <c r="BZ33" i="14"/>
  <c r="BY41" i="14"/>
  <c r="BZ41" i="14"/>
  <c r="BY48" i="14"/>
  <c r="BZ48" i="14"/>
  <c r="BY56" i="14"/>
  <c r="BZ56" i="14"/>
  <c r="BY59" i="14"/>
  <c r="BZ59" i="14"/>
  <c r="BY60" i="14"/>
  <c r="BZ60" i="14"/>
  <c r="BY70" i="14"/>
  <c r="BZ70" i="14"/>
  <c r="BY77" i="14"/>
  <c r="BZ77" i="14"/>
  <c r="G4" i="14"/>
  <c r="H4" i="14"/>
  <c r="G8" i="14"/>
  <c r="H8" i="14"/>
  <c r="G12" i="14"/>
  <c r="H12" i="14"/>
  <c r="G16" i="14"/>
  <c r="H16" i="14"/>
  <c r="G20" i="14"/>
  <c r="H20" i="14"/>
  <c r="G24" i="14"/>
  <c r="H24" i="14"/>
  <c r="G28" i="14"/>
  <c r="H28" i="14"/>
  <c r="G32" i="14"/>
  <c r="H32" i="14"/>
  <c r="G36" i="14"/>
  <c r="H36" i="14"/>
  <c r="G40" i="14"/>
  <c r="H40" i="14"/>
  <c r="G44" i="14"/>
  <c r="H44" i="14"/>
  <c r="G48" i="14"/>
  <c r="H48" i="14"/>
  <c r="G52" i="14"/>
  <c r="H52" i="14"/>
  <c r="G56" i="14"/>
  <c r="H56" i="14"/>
  <c r="G75" i="14"/>
  <c r="H75" i="14"/>
  <c r="G71" i="14"/>
  <c r="H71" i="14"/>
  <c r="G67" i="14"/>
  <c r="H67" i="14"/>
  <c r="G63" i="14"/>
  <c r="H63" i="14"/>
  <c r="G59" i="14"/>
  <c r="H59" i="14"/>
  <c r="Q5" i="14"/>
  <c r="R5" i="14"/>
  <c r="Q9" i="14"/>
  <c r="R9" i="14"/>
  <c r="Q13" i="14"/>
  <c r="R13" i="14"/>
  <c r="Q17" i="14"/>
  <c r="R17" i="14"/>
  <c r="Q21" i="14"/>
  <c r="R21" i="14"/>
  <c r="Q25" i="14"/>
  <c r="R25" i="14"/>
  <c r="Q29" i="14"/>
  <c r="R29" i="14"/>
  <c r="Q33" i="14"/>
  <c r="R33" i="14"/>
  <c r="Q37" i="14"/>
  <c r="R37" i="14"/>
  <c r="Q41" i="14"/>
  <c r="R41" i="14"/>
  <c r="Q45" i="14"/>
  <c r="R45" i="14"/>
  <c r="Q49" i="14"/>
  <c r="R49" i="14"/>
  <c r="T53" i="14"/>
  <c r="U53" i="14" s="1"/>
  <c r="S53" i="14"/>
  <c r="Q56" i="14"/>
  <c r="R56" i="14"/>
  <c r="Q59" i="14"/>
  <c r="R59" i="14"/>
  <c r="Q60" i="14"/>
  <c r="R60" i="14"/>
  <c r="Q66" i="14"/>
  <c r="R66" i="14"/>
  <c r="Q70" i="14"/>
  <c r="R70" i="14"/>
  <c r="Q74" i="14"/>
  <c r="R74" i="14"/>
  <c r="AA2" i="14"/>
  <c r="AB2" i="14"/>
  <c r="AA6" i="14"/>
  <c r="AB6" i="14"/>
  <c r="AA10" i="14"/>
  <c r="AB10" i="14"/>
  <c r="AA14" i="14"/>
  <c r="AB14" i="14"/>
  <c r="AA18" i="14"/>
  <c r="AB18" i="14"/>
  <c r="AA22" i="14"/>
  <c r="AB22" i="14"/>
  <c r="AA26" i="14"/>
  <c r="AB26" i="14"/>
  <c r="AA30" i="14"/>
  <c r="AB30" i="14"/>
  <c r="AA34" i="14"/>
  <c r="AB34" i="14"/>
  <c r="AA38" i="14"/>
  <c r="AB38" i="14"/>
  <c r="AA42" i="14"/>
  <c r="AB42" i="14"/>
  <c r="AA46" i="14"/>
  <c r="AB46" i="14"/>
  <c r="AA50" i="14"/>
  <c r="AB50" i="14"/>
  <c r="AA54" i="14"/>
  <c r="AB54" i="14"/>
  <c r="AA59" i="14"/>
  <c r="AB59" i="14"/>
  <c r="AA60" i="14"/>
  <c r="AB60" i="14"/>
  <c r="AA65" i="14"/>
  <c r="AA69" i="14"/>
  <c r="AB69" i="14"/>
  <c r="AC72" i="14"/>
  <c r="AD72" i="14"/>
  <c r="AE72" i="14" s="1"/>
  <c r="AC74" i="14"/>
  <c r="AD74" i="14"/>
  <c r="AE74" i="14" s="1"/>
  <c r="AA77" i="14"/>
  <c r="AB77" i="14"/>
  <c r="AK5" i="14"/>
  <c r="AL5" i="14"/>
  <c r="AK9" i="14"/>
  <c r="AL9" i="14"/>
  <c r="AK13" i="14"/>
  <c r="AL13" i="14"/>
  <c r="AK17" i="14"/>
  <c r="AL17" i="14"/>
  <c r="AK21" i="14"/>
  <c r="AL21" i="14"/>
  <c r="AK25" i="14"/>
  <c r="AL25" i="14"/>
  <c r="AK29" i="14"/>
  <c r="AL29" i="14"/>
  <c r="AK33" i="14"/>
  <c r="AL33" i="14"/>
  <c r="AK37" i="14"/>
  <c r="AL37" i="14"/>
  <c r="AK41" i="14"/>
  <c r="AL41" i="14"/>
  <c r="AK45" i="14"/>
  <c r="AL45" i="14"/>
  <c r="AK49" i="14"/>
  <c r="AL49" i="14"/>
  <c r="AK53" i="14"/>
  <c r="AL53" i="14"/>
  <c r="AK57" i="14"/>
  <c r="AL57" i="14"/>
  <c r="AK64" i="14"/>
  <c r="AL64" i="14"/>
  <c r="AK67" i="14"/>
  <c r="AL67" i="14"/>
  <c r="AN70" i="14"/>
  <c r="AO70" i="14" s="1"/>
  <c r="AM70" i="14"/>
  <c r="AN72" i="14"/>
  <c r="AO72" i="14" s="1"/>
  <c r="AM72" i="14"/>
  <c r="AN74" i="14"/>
  <c r="AO74" i="14" s="1"/>
  <c r="AM74" i="14"/>
  <c r="AK77" i="14"/>
  <c r="AL77" i="14"/>
  <c r="AU5" i="14"/>
  <c r="AV5" i="14"/>
  <c r="AU9" i="14"/>
  <c r="AV9" i="14"/>
  <c r="AU13" i="14"/>
  <c r="AV13" i="14"/>
  <c r="AU17" i="14"/>
  <c r="AV17" i="14"/>
  <c r="AU21" i="14"/>
  <c r="AV21" i="14"/>
  <c r="AU25" i="14"/>
  <c r="AV25" i="14"/>
  <c r="AU29" i="14"/>
  <c r="AV29" i="14"/>
  <c r="AU33" i="14"/>
  <c r="AV33" i="14"/>
  <c r="AU37" i="14"/>
  <c r="AV37" i="14"/>
  <c r="AU41" i="14"/>
  <c r="AV41" i="14"/>
  <c r="AU45" i="14"/>
  <c r="AV45" i="14"/>
  <c r="AU49" i="14"/>
  <c r="AV49" i="14"/>
  <c r="AU53" i="14"/>
  <c r="AV53" i="14"/>
  <c r="AU57" i="14"/>
  <c r="AV57" i="14"/>
  <c r="AU64" i="14"/>
  <c r="AV64" i="14"/>
  <c r="AU68" i="14"/>
  <c r="AV68" i="14"/>
  <c r="AU72" i="14"/>
  <c r="AV72" i="14"/>
  <c r="AX76" i="14"/>
  <c r="AY76" i="14" s="1"/>
  <c r="AW76" i="14"/>
  <c r="BE3" i="14"/>
  <c r="BF3" i="14"/>
  <c r="BE6" i="14"/>
  <c r="BF6" i="14"/>
  <c r="BE9" i="14"/>
  <c r="BF9" i="14"/>
  <c r="BE12" i="14"/>
  <c r="BH16" i="14"/>
  <c r="BI16" i="14" s="1"/>
  <c r="BG16" i="14"/>
  <c r="BE19" i="14"/>
  <c r="BF19" i="14"/>
  <c r="BE22" i="14"/>
  <c r="BF22" i="14"/>
  <c r="BE25" i="14"/>
  <c r="BF25" i="14"/>
  <c r="BE28" i="14"/>
  <c r="BG32" i="14"/>
  <c r="BH32" i="14"/>
  <c r="BI32" i="14" s="1"/>
  <c r="BE35" i="14"/>
  <c r="BF35" i="14"/>
  <c r="BE38" i="14"/>
  <c r="BF38" i="14"/>
  <c r="BE41" i="14"/>
  <c r="BF41" i="14"/>
  <c r="BE44" i="14"/>
  <c r="BH48" i="14"/>
  <c r="BI48" i="14" s="1"/>
  <c r="BG48" i="14"/>
  <c r="BE51" i="14"/>
  <c r="BF51" i="14"/>
  <c r="BE53" i="14"/>
  <c r="BE56" i="14"/>
  <c r="BF56" i="14"/>
  <c r="BE60" i="14"/>
  <c r="BF60" i="14"/>
  <c r="BE65" i="14"/>
  <c r="BE69" i="14"/>
  <c r="BF69" i="14"/>
  <c r="BE72" i="14"/>
  <c r="BF72" i="14"/>
  <c r="BO4" i="14"/>
  <c r="BP4" i="14"/>
  <c r="BO8" i="14"/>
  <c r="BP8" i="14"/>
  <c r="BO12" i="14"/>
  <c r="BP12" i="14"/>
  <c r="BO16" i="14"/>
  <c r="BP16" i="14"/>
  <c r="BO20" i="14"/>
  <c r="BP20" i="14"/>
  <c r="BO24" i="14"/>
  <c r="BP24" i="14"/>
  <c r="BO28" i="14"/>
  <c r="BP28" i="14"/>
  <c r="BO32" i="14"/>
  <c r="BP32" i="14"/>
  <c r="BO36" i="14"/>
  <c r="BP36" i="14"/>
  <c r="BO40" i="14"/>
  <c r="BP40" i="14"/>
  <c r="BO44" i="14"/>
  <c r="BP44" i="14"/>
  <c r="BO48" i="14"/>
  <c r="BP48" i="14"/>
  <c r="BO52" i="14"/>
  <c r="BP52" i="14"/>
  <c r="BO56" i="14"/>
  <c r="BP56" i="14"/>
  <c r="BO63" i="14"/>
  <c r="BR66" i="14"/>
  <c r="BS66" i="14" s="1"/>
  <c r="BQ66" i="14"/>
  <c r="BO68" i="14"/>
  <c r="BO72" i="14"/>
  <c r="BP72" i="14"/>
  <c r="BO75" i="14"/>
  <c r="BY2" i="14"/>
  <c r="BZ2" i="14"/>
  <c r="BY6" i="14"/>
  <c r="BZ6" i="14"/>
  <c r="BY10" i="14"/>
  <c r="BZ10" i="14"/>
  <c r="BY14" i="14"/>
  <c r="BZ14" i="14"/>
  <c r="BY18" i="14"/>
  <c r="BZ18" i="14"/>
  <c r="BY22" i="14"/>
  <c r="BZ22" i="14"/>
  <c r="BY26" i="14"/>
  <c r="BZ26" i="14"/>
  <c r="BY30" i="14"/>
  <c r="BZ30" i="14"/>
  <c r="BY34" i="14"/>
  <c r="BZ34" i="14"/>
  <c r="BY38" i="14"/>
  <c r="BZ38" i="14"/>
  <c r="BY42" i="14"/>
  <c r="BZ42" i="14"/>
  <c r="CA46" i="14"/>
  <c r="CB46" i="14"/>
  <c r="CC46" i="14" s="1"/>
  <c r="BY49" i="14"/>
  <c r="BZ49" i="14"/>
  <c r="BY53" i="14"/>
  <c r="BZ53" i="14"/>
  <c r="BY57" i="14"/>
  <c r="BZ57" i="14"/>
  <c r="BY63" i="14"/>
  <c r="BZ63" i="14"/>
  <c r="BY67" i="14"/>
  <c r="BZ67" i="14"/>
  <c r="BY71" i="14"/>
  <c r="BZ71" i="14"/>
  <c r="BY75" i="14"/>
  <c r="BZ75" i="14"/>
  <c r="AK52" i="12"/>
  <c r="AA52" i="12"/>
  <c r="AA44" i="12"/>
  <c r="G75" i="12"/>
  <c r="H75" i="12"/>
  <c r="G66" i="12"/>
  <c r="H66" i="12"/>
  <c r="G58" i="12"/>
  <c r="H58" i="12"/>
  <c r="Q75" i="12"/>
  <c r="R75" i="12"/>
  <c r="Q66" i="12"/>
  <c r="R66" i="12"/>
  <c r="Q58" i="12"/>
  <c r="R58" i="12"/>
  <c r="BO66" i="12"/>
  <c r="BP66" i="12"/>
  <c r="BO58" i="12"/>
  <c r="BP58" i="12"/>
  <c r="BE70" i="12"/>
  <c r="BF70" i="12"/>
  <c r="BE62" i="12"/>
  <c r="BF62" i="12"/>
  <c r="AU75" i="12"/>
  <c r="AV75" i="12"/>
  <c r="AU66" i="12"/>
  <c r="AV66" i="12"/>
  <c r="AU58" i="12"/>
  <c r="AV58" i="12"/>
  <c r="AK75" i="12"/>
  <c r="AL75" i="12"/>
  <c r="AK66" i="12"/>
  <c r="AL66" i="12"/>
  <c r="AK58" i="12"/>
  <c r="AL58" i="12"/>
  <c r="AA70" i="12"/>
  <c r="AB70" i="12"/>
  <c r="AA62" i="12"/>
  <c r="AB62" i="12"/>
  <c r="G69" i="12"/>
  <c r="H69" i="12"/>
  <c r="G65" i="12"/>
  <c r="H65" i="12"/>
  <c r="G56" i="12"/>
  <c r="H56" i="12"/>
  <c r="Q69" i="12"/>
  <c r="R69" i="12"/>
  <c r="Q61" i="12"/>
  <c r="R61" i="12"/>
  <c r="Q56" i="12"/>
  <c r="R56" i="12"/>
  <c r="BO69" i="12"/>
  <c r="BP69" i="12"/>
  <c r="BO61" i="12"/>
  <c r="BP61" i="12"/>
  <c r="BE69" i="12"/>
  <c r="BF69" i="12"/>
  <c r="BE65" i="12"/>
  <c r="BF65" i="12"/>
  <c r="BE56" i="12"/>
  <c r="BF56" i="12"/>
  <c r="AU69" i="12"/>
  <c r="AV69" i="12"/>
  <c r="AU65" i="12"/>
  <c r="AV65" i="12"/>
  <c r="AU56" i="12"/>
  <c r="AV56" i="12"/>
  <c r="AK69" i="12"/>
  <c r="AL69" i="12"/>
  <c r="AK61" i="12"/>
  <c r="AL61" i="12"/>
  <c r="AA74" i="12"/>
  <c r="AB74" i="12"/>
  <c r="AA69" i="12"/>
  <c r="AB69" i="12"/>
  <c r="AA61" i="12"/>
  <c r="AB61" i="12"/>
  <c r="AA56" i="12"/>
  <c r="AB56" i="12"/>
  <c r="G73" i="12"/>
  <c r="H73" i="12"/>
  <c r="G68" i="12"/>
  <c r="H68" i="12"/>
  <c r="G64" i="12"/>
  <c r="H64" i="12"/>
  <c r="G60" i="12"/>
  <c r="H60" i="12"/>
  <c r="Q73" i="12"/>
  <c r="R73" i="12"/>
  <c r="Q68" i="12"/>
  <c r="R68" i="12"/>
  <c r="Q64" i="12"/>
  <c r="R64" i="12"/>
  <c r="Q60" i="12"/>
  <c r="R60" i="12"/>
  <c r="BO73" i="12"/>
  <c r="BP73" i="12"/>
  <c r="BO68" i="12"/>
  <c r="BP68" i="12"/>
  <c r="BO64" i="12"/>
  <c r="BP64" i="12"/>
  <c r="BO60" i="12"/>
  <c r="BP60" i="12"/>
  <c r="BE73" i="12"/>
  <c r="BF73" i="12"/>
  <c r="BE68" i="12"/>
  <c r="BF68" i="12"/>
  <c r="BE64" i="12"/>
  <c r="BF64" i="12"/>
  <c r="BE60" i="12"/>
  <c r="BF60" i="12"/>
  <c r="AU73" i="12"/>
  <c r="AV73" i="12"/>
  <c r="AU68" i="12"/>
  <c r="AV68" i="12"/>
  <c r="AU64" i="12"/>
  <c r="AV64" i="12"/>
  <c r="AU60" i="12"/>
  <c r="AV60" i="12"/>
  <c r="AK73" i="12"/>
  <c r="AL73" i="12"/>
  <c r="AK68" i="12"/>
  <c r="AL68" i="12"/>
  <c r="AK64" i="12"/>
  <c r="AL64" i="12"/>
  <c r="AK60" i="12"/>
  <c r="AL60" i="12"/>
  <c r="AA73" i="12"/>
  <c r="AB73" i="12"/>
  <c r="AA68" i="12"/>
  <c r="AB68" i="12"/>
  <c r="AA64" i="12"/>
  <c r="AB64" i="12"/>
  <c r="AA60" i="12"/>
  <c r="AB60" i="12"/>
  <c r="G70" i="12"/>
  <c r="H70" i="12"/>
  <c r="G62" i="12"/>
  <c r="H62" i="12"/>
  <c r="Q70" i="12"/>
  <c r="R70" i="12"/>
  <c r="Q62" i="12"/>
  <c r="R62" i="12"/>
  <c r="BO75" i="12"/>
  <c r="BP75" i="12"/>
  <c r="BO70" i="12"/>
  <c r="BP70" i="12"/>
  <c r="BO62" i="12"/>
  <c r="BP62" i="12"/>
  <c r="BE75" i="12"/>
  <c r="BF75" i="12"/>
  <c r="BE66" i="12"/>
  <c r="BF66" i="12"/>
  <c r="BE58" i="12"/>
  <c r="BF58" i="12"/>
  <c r="AU70" i="12"/>
  <c r="AV70" i="12"/>
  <c r="AU62" i="12"/>
  <c r="AV62" i="12"/>
  <c r="AK70" i="12"/>
  <c r="AL70" i="12"/>
  <c r="AK62" i="12"/>
  <c r="AL62" i="12"/>
  <c r="AA75" i="12"/>
  <c r="AB75" i="12"/>
  <c r="AA66" i="12"/>
  <c r="AB66" i="12"/>
  <c r="AA58" i="12"/>
  <c r="AB58" i="12"/>
  <c r="G74" i="12"/>
  <c r="H74" i="12"/>
  <c r="G61" i="12"/>
  <c r="H61" i="12"/>
  <c r="Q74" i="12"/>
  <c r="R74" i="12"/>
  <c r="Q65" i="12"/>
  <c r="R65" i="12"/>
  <c r="BO74" i="12"/>
  <c r="BP74" i="12"/>
  <c r="BO65" i="12"/>
  <c r="BP65" i="12"/>
  <c r="BO56" i="12"/>
  <c r="BP56" i="12"/>
  <c r="BE74" i="12"/>
  <c r="BF74" i="12"/>
  <c r="BE61" i="12"/>
  <c r="BF61" i="12"/>
  <c r="AU74" i="12"/>
  <c r="AV74" i="12"/>
  <c r="AU61" i="12"/>
  <c r="AV61" i="12"/>
  <c r="AK74" i="12"/>
  <c r="AL74" i="12"/>
  <c r="AK65" i="12"/>
  <c r="AL65" i="12"/>
  <c r="AK56" i="12"/>
  <c r="AL56" i="12"/>
  <c r="AA65" i="12"/>
  <c r="AB65" i="12"/>
  <c r="G76" i="12"/>
  <c r="H76" i="12"/>
  <c r="G71" i="12"/>
  <c r="H71" i="12"/>
  <c r="G67" i="12"/>
  <c r="H67" i="12"/>
  <c r="G63" i="12"/>
  <c r="H63" i="12"/>
  <c r="G59" i="12"/>
  <c r="H59" i="12"/>
  <c r="Q76" i="12"/>
  <c r="R76" i="12"/>
  <c r="Q71" i="12"/>
  <c r="R71" i="12"/>
  <c r="Q67" i="12"/>
  <c r="R67" i="12"/>
  <c r="Q63" i="12"/>
  <c r="R63" i="12"/>
  <c r="Q59" i="12"/>
  <c r="R59" i="12"/>
  <c r="BO76" i="12"/>
  <c r="BP76" i="12"/>
  <c r="BO71" i="12"/>
  <c r="BP71" i="12"/>
  <c r="BO67" i="12"/>
  <c r="BP67" i="12"/>
  <c r="BO63" i="12"/>
  <c r="BP63" i="12"/>
  <c r="BO59" i="12"/>
  <c r="BP59" i="12"/>
  <c r="BE76" i="12"/>
  <c r="BF76" i="12"/>
  <c r="BE71" i="12"/>
  <c r="BF71" i="12"/>
  <c r="BE67" i="12"/>
  <c r="BF67" i="12"/>
  <c r="BE63" i="12"/>
  <c r="BF63" i="12"/>
  <c r="BE59" i="12"/>
  <c r="BF59" i="12"/>
  <c r="AU76" i="12"/>
  <c r="AV76" i="12"/>
  <c r="AU71" i="12"/>
  <c r="AV71" i="12"/>
  <c r="AU67" i="12"/>
  <c r="AV67" i="12"/>
  <c r="AU63" i="12"/>
  <c r="AV63" i="12"/>
  <c r="AU59" i="12"/>
  <c r="AV59" i="12"/>
  <c r="AK76" i="12"/>
  <c r="AL76" i="12"/>
  <c r="AK71" i="12"/>
  <c r="AL71" i="12"/>
  <c r="AK67" i="12"/>
  <c r="AL67" i="12"/>
  <c r="AK63" i="12"/>
  <c r="AL63" i="12"/>
  <c r="AK59" i="12"/>
  <c r="AL59" i="12"/>
  <c r="AA76" i="12"/>
  <c r="AB76" i="12"/>
  <c r="AA71" i="12"/>
  <c r="AB71" i="12"/>
  <c r="AA67" i="12"/>
  <c r="AB67" i="12"/>
  <c r="AA63" i="12"/>
  <c r="AB63" i="12"/>
  <c r="AA59" i="12"/>
  <c r="AB59" i="12"/>
  <c r="BU55" i="10"/>
  <c r="H50" i="10"/>
  <c r="I50" i="10" s="1"/>
  <c r="H52" i="10"/>
  <c r="I52" i="10" s="1"/>
  <c r="H58" i="10"/>
  <c r="J58" i="10" s="1"/>
  <c r="K58" i="10" s="1"/>
  <c r="H13" i="10"/>
  <c r="I13" i="10" s="1"/>
  <c r="H17" i="10"/>
  <c r="J17" i="10" s="1"/>
  <c r="K17" i="10" s="1"/>
  <c r="H21" i="10"/>
  <c r="J21" i="10" s="1"/>
  <c r="K21" i="10" s="1"/>
  <c r="H25" i="10"/>
  <c r="I25" i="10" s="1"/>
  <c r="H29" i="10"/>
  <c r="J29" i="10" s="1"/>
  <c r="K29" i="10" s="1"/>
  <c r="H34" i="10"/>
  <c r="J34" i="10" s="1"/>
  <c r="K34" i="10" s="1"/>
  <c r="H38" i="10"/>
  <c r="I38" i="10" s="1"/>
  <c r="H42" i="10"/>
  <c r="J42" i="10" s="1"/>
  <c r="K42" i="10" s="1"/>
  <c r="H46" i="10"/>
  <c r="J46" i="10" s="1"/>
  <c r="K46" i="10" s="1"/>
  <c r="AY24" i="10"/>
  <c r="AY61" i="10"/>
  <c r="BJ72" i="10"/>
  <c r="AY31" i="10"/>
  <c r="BJ55" i="10"/>
  <c r="BU72" i="10"/>
  <c r="H51" i="10"/>
  <c r="J51" i="10" s="1"/>
  <c r="K51" i="10" s="1"/>
  <c r="H53" i="10"/>
  <c r="J53" i="10" s="1"/>
  <c r="K53" i="10" s="1"/>
  <c r="H56" i="10"/>
  <c r="J56" i="10" s="1"/>
  <c r="K56" i="10" s="1"/>
  <c r="AY37" i="10"/>
  <c r="BU57" i="10"/>
  <c r="CF72" i="10"/>
  <c r="R20" i="10"/>
  <c r="S20" i="10"/>
  <c r="T20" i="10" s="1"/>
  <c r="R33" i="10"/>
  <c r="S33" i="10"/>
  <c r="U33" i="10" s="1"/>
  <c r="V33" i="10" s="1"/>
  <c r="R49" i="10"/>
  <c r="S49" i="10"/>
  <c r="T49" i="10" s="1"/>
  <c r="H20" i="10"/>
  <c r="J20" i="10" s="1"/>
  <c r="K20" i="10" s="1"/>
  <c r="H24" i="10"/>
  <c r="J24" i="10" s="1"/>
  <c r="K24" i="10" s="1"/>
  <c r="H28" i="10"/>
  <c r="J28" i="10" s="1"/>
  <c r="K28" i="10" s="1"/>
  <c r="H31" i="10"/>
  <c r="I31" i="10" s="1"/>
  <c r="H33" i="10"/>
  <c r="I33" i="10" s="1"/>
  <c r="H37" i="10"/>
  <c r="I37" i="10" s="1"/>
  <c r="H41" i="10"/>
  <c r="I41" i="10" s="1"/>
  <c r="H45" i="10"/>
  <c r="J45" i="10" s="1"/>
  <c r="K45" i="10" s="1"/>
  <c r="H49" i="10"/>
  <c r="I49" i="10" s="1"/>
  <c r="R25" i="10"/>
  <c r="S25" i="10"/>
  <c r="U25" i="10" s="1"/>
  <c r="V25" i="10" s="1"/>
  <c r="R38" i="10"/>
  <c r="S38" i="10"/>
  <c r="U38" i="10" s="1"/>
  <c r="V38" i="10" s="1"/>
  <c r="AC17" i="10"/>
  <c r="AD17" i="10"/>
  <c r="AE17" i="10" s="1"/>
  <c r="AC46" i="10"/>
  <c r="AD46" i="10"/>
  <c r="AE46" i="10" s="1"/>
  <c r="AN58" i="10"/>
  <c r="AO58" i="10"/>
  <c r="AP58" i="10" s="1"/>
  <c r="AY12" i="10"/>
  <c r="AY28" i="10"/>
  <c r="AY42" i="10"/>
  <c r="AZ42" i="10"/>
  <c r="BA42" i="10" s="1"/>
  <c r="AY65" i="10"/>
  <c r="BU25" i="10"/>
  <c r="BV25" i="10"/>
  <c r="BX25" i="10" s="1"/>
  <c r="BU38" i="10"/>
  <c r="BV38" i="10"/>
  <c r="BX38" i="10" s="1"/>
  <c r="R54" i="10"/>
  <c r="S54" i="10"/>
  <c r="T54" i="10" s="1"/>
  <c r="AC18" i="10"/>
  <c r="AD18" i="10"/>
  <c r="AF18" i="10" s="1"/>
  <c r="AG18" i="10" s="1"/>
  <c r="AC32" i="10"/>
  <c r="AD32" i="10"/>
  <c r="AF32" i="10" s="1"/>
  <c r="AG32" i="10" s="1"/>
  <c r="AC35" i="10"/>
  <c r="AD35" i="10"/>
  <c r="AF35" i="10" s="1"/>
  <c r="AG35" i="10" s="1"/>
  <c r="AC55" i="10"/>
  <c r="AD55" i="10"/>
  <c r="AE55" i="10" s="1"/>
  <c r="AC72" i="10"/>
  <c r="AN26" i="10"/>
  <c r="AO26" i="10"/>
  <c r="AQ26" i="10" s="1"/>
  <c r="AR26" i="10" s="1"/>
  <c r="AN39" i="10"/>
  <c r="AO39" i="10"/>
  <c r="AQ39" i="10" s="1"/>
  <c r="AR39" i="10" s="1"/>
  <c r="AY13" i="10"/>
  <c r="AZ13" i="10"/>
  <c r="BA13" i="10" s="1"/>
  <c r="AY29" i="10"/>
  <c r="AZ29" i="10"/>
  <c r="BA29" i="10" s="1"/>
  <c r="AY43" i="10"/>
  <c r="AZ43" i="10"/>
  <c r="BB43" i="10" s="1"/>
  <c r="BC43" i="10" s="1"/>
  <c r="AY53" i="10"/>
  <c r="AZ53" i="10"/>
  <c r="BA53" i="10" s="1"/>
  <c r="BJ24" i="10"/>
  <c r="BK24" i="10"/>
  <c r="BL24" i="10" s="1"/>
  <c r="BJ37" i="10"/>
  <c r="BK37" i="10"/>
  <c r="BM37" i="10" s="1"/>
  <c r="BN37" i="10" s="1"/>
  <c r="BU26" i="10"/>
  <c r="BV26" i="10"/>
  <c r="BW26" i="10" s="1"/>
  <c r="BU32" i="10"/>
  <c r="BV32" i="10"/>
  <c r="BX32" i="10" s="1"/>
  <c r="AO10" i="10"/>
  <c r="AQ10" i="10" s="1"/>
  <c r="AR10" i="10" s="1"/>
  <c r="R15" i="10"/>
  <c r="S15" i="10"/>
  <c r="T15" i="10" s="1"/>
  <c r="R44" i="10"/>
  <c r="S44" i="10"/>
  <c r="T44" i="10" s="1"/>
  <c r="AC51" i="10"/>
  <c r="AD51" i="10"/>
  <c r="AF51" i="10" s="1"/>
  <c r="AG51" i="10" s="1"/>
  <c r="AC54" i="10"/>
  <c r="AC61" i="10"/>
  <c r="AN3" i="10"/>
  <c r="AO3" i="10"/>
  <c r="AQ3" i="10" s="1"/>
  <c r="AR3" i="10" s="1"/>
  <c r="AN27" i="10"/>
  <c r="AO27" i="10"/>
  <c r="AQ27" i="10" s="1"/>
  <c r="AR27" i="10" s="1"/>
  <c r="AN56" i="10"/>
  <c r="AO56" i="10"/>
  <c r="AP56" i="10" s="1"/>
  <c r="AY20" i="10"/>
  <c r="AY33" i="10"/>
  <c r="AY55" i="10"/>
  <c r="AY72" i="10"/>
  <c r="BJ17" i="10"/>
  <c r="BK17" i="10"/>
  <c r="BL17" i="10" s="1"/>
  <c r="BJ25" i="10"/>
  <c r="BK25" i="10"/>
  <c r="BM25" i="10" s="1"/>
  <c r="BN25" i="10" s="1"/>
  <c r="BJ29" i="10"/>
  <c r="BK29" i="10"/>
  <c r="BL29" i="10" s="1"/>
  <c r="BU23" i="10"/>
  <c r="BV23" i="10"/>
  <c r="BX23" i="10" s="1"/>
  <c r="AC12" i="10"/>
  <c r="AD12" i="10"/>
  <c r="AF12" i="10" s="1"/>
  <c r="AG12" i="10" s="1"/>
  <c r="AC28" i="10"/>
  <c r="AD28" i="10"/>
  <c r="AF28" i="10" s="1"/>
  <c r="AG28" i="10" s="1"/>
  <c r="AC41" i="10"/>
  <c r="AD41" i="10"/>
  <c r="AF41" i="10" s="1"/>
  <c r="AG41" i="10" s="1"/>
  <c r="AN4" i="10"/>
  <c r="AO4" i="10"/>
  <c r="AQ4" i="10" s="1"/>
  <c r="AR4" i="10" s="1"/>
  <c r="AN31" i="10"/>
  <c r="AO31" i="10"/>
  <c r="AP31" i="10" s="1"/>
  <c r="AN45" i="10"/>
  <c r="AO45" i="10"/>
  <c r="AP45" i="10" s="1"/>
  <c r="AN52" i="10"/>
  <c r="AO52" i="10"/>
  <c r="AQ52" i="10" s="1"/>
  <c r="AR52" i="10" s="1"/>
  <c r="AY8" i="10"/>
  <c r="BJ22" i="10"/>
  <c r="BK22" i="10"/>
  <c r="BL22" i="10" s="1"/>
  <c r="BJ35" i="10"/>
  <c r="BK35" i="10"/>
  <c r="BL35" i="10" s="1"/>
  <c r="BJ50" i="10"/>
  <c r="BK50" i="10"/>
  <c r="BL50" i="10" s="1"/>
  <c r="BJ63" i="10"/>
  <c r="BU37" i="10"/>
  <c r="BV37" i="10"/>
  <c r="BW37" i="10" s="1"/>
  <c r="CF54" i="10"/>
  <c r="CF58" i="10"/>
  <c r="CF60" i="10"/>
  <c r="CG39" i="10"/>
  <c r="CH39" i="10" s="1"/>
  <c r="BV9" i="10"/>
  <c r="BX9" i="10" s="1"/>
  <c r="CG20" i="10"/>
  <c r="CH20" i="10" s="1"/>
  <c r="CF73" i="10"/>
  <c r="S8" i="10"/>
  <c r="U8" i="10" s="1"/>
  <c r="V8" i="10" s="1"/>
  <c r="BV5" i="10"/>
  <c r="BX5" i="10" s="1"/>
  <c r="CG5" i="10"/>
  <c r="CI5" i="10" s="1"/>
  <c r="CJ5" i="10" s="1"/>
  <c r="CG8" i="10"/>
  <c r="CI8" i="10" s="1"/>
  <c r="CJ8" i="10" s="1"/>
  <c r="CG59" i="10"/>
  <c r="CH59" i="10" s="1"/>
  <c r="CG26" i="10"/>
  <c r="CI26" i="10" s="1"/>
  <c r="CJ26" i="10" s="1"/>
  <c r="CG38" i="10"/>
  <c r="CH38" i="10" s="1"/>
  <c r="BK6" i="10"/>
  <c r="BL6" i="10" s="1"/>
  <c r="BU54" i="10"/>
  <c r="BU63" i="10"/>
  <c r="CF55" i="10"/>
  <c r="CF57" i="10"/>
  <c r="CF61" i="10"/>
  <c r="CF63" i="10"/>
  <c r="CF64" i="10"/>
  <c r="CF65" i="10"/>
  <c r="CF66" i="10"/>
  <c r="BK11" i="10"/>
  <c r="BM11" i="10" s="1"/>
  <c r="BN11" i="10" s="1"/>
  <c r="CG25" i="10"/>
  <c r="CI25" i="10" s="1"/>
  <c r="CJ25" i="10" s="1"/>
  <c r="CG49" i="10"/>
  <c r="CI49" i="10" s="1"/>
  <c r="CJ49" i="10" s="1"/>
  <c r="BV58" i="10"/>
  <c r="BX58" i="10" s="1"/>
  <c r="CG33" i="10"/>
  <c r="CI33" i="10" s="1"/>
  <c r="CJ33" i="10" s="1"/>
  <c r="BK5" i="10"/>
  <c r="BM5" i="10" s="1"/>
  <c r="BN5" i="10" s="1"/>
  <c r="CG50" i="10"/>
  <c r="CI50" i="10" s="1"/>
  <c r="CJ50" i="10" s="1"/>
  <c r="BB35" i="10"/>
  <c r="BC35" i="10" s="1"/>
  <c r="BA35" i="10"/>
  <c r="BW55" i="10"/>
  <c r="BX55" i="10"/>
  <c r="AE54" i="10"/>
  <c r="AF54" i="10"/>
  <c r="AG54" i="10" s="1"/>
  <c r="BB20" i="10"/>
  <c r="BC20" i="10" s="1"/>
  <c r="BA20" i="10"/>
  <c r="BL55" i="10"/>
  <c r="BM55" i="10"/>
  <c r="BN55" i="10" s="1"/>
  <c r="BM57" i="10"/>
  <c r="BN57" i="10" s="1"/>
  <c r="BL57" i="10"/>
  <c r="CI58" i="10"/>
  <c r="CJ58" i="10" s="1"/>
  <c r="CH58" i="10"/>
  <c r="BM54" i="10"/>
  <c r="BN54" i="10" s="1"/>
  <c r="BL54" i="10"/>
  <c r="BB8" i="10"/>
  <c r="BC8" i="10" s="1"/>
  <c r="BA8" i="10"/>
  <c r="BB24" i="10"/>
  <c r="BC24" i="10" s="1"/>
  <c r="BA24" i="10"/>
  <c r="BA37" i="10"/>
  <c r="BB37" i="10"/>
  <c r="BC37" i="10" s="1"/>
  <c r="BB22" i="10"/>
  <c r="BC22" i="10" s="1"/>
  <c r="BA22" i="10"/>
  <c r="BW57" i="10"/>
  <c r="BX57" i="10"/>
  <c r="BB18" i="10"/>
  <c r="BC18" i="10" s="1"/>
  <c r="BA18" i="10"/>
  <c r="BB28" i="10"/>
  <c r="BC28" i="10" s="1"/>
  <c r="BA28" i="10"/>
  <c r="BB32" i="10"/>
  <c r="BC32" i="10" s="1"/>
  <c r="BA32" i="10"/>
  <c r="BW54" i="10"/>
  <c r="BX54" i="10"/>
  <c r="CI55" i="10"/>
  <c r="CJ55" i="10" s="1"/>
  <c r="CH55" i="10"/>
  <c r="CH57" i="10"/>
  <c r="CI57" i="10"/>
  <c r="CJ57" i="10" s="1"/>
  <c r="S18" i="10"/>
  <c r="I74" i="10"/>
  <c r="J74" i="10"/>
  <c r="K74" i="10" s="1"/>
  <c r="I66" i="10"/>
  <c r="J66" i="10"/>
  <c r="K66" i="10" s="1"/>
  <c r="J63" i="10"/>
  <c r="K63" i="10" s="1"/>
  <c r="I63" i="10"/>
  <c r="I59" i="10"/>
  <c r="J59" i="10"/>
  <c r="K59" i="10" s="1"/>
  <c r="R64" i="10"/>
  <c r="S64" i="10"/>
  <c r="BX78" i="10"/>
  <c r="BW78" i="10"/>
  <c r="S10" i="10"/>
  <c r="BV4" i="10"/>
  <c r="AZ48" i="10"/>
  <c r="AZ19" i="10"/>
  <c r="AO59" i="10"/>
  <c r="AO9" i="10"/>
  <c r="CG48" i="10"/>
  <c r="BB33" i="10"/>
  <c r="BC33" i="10" s="1"/>
  <c r="BA33" i="10"/>
  <c r="S57" i="10"/>
  <c r="S47" i="10"/>
  <c r="BV24" i="10"/>
  <c r="BK40" i="10"/>
  <c r="BK27" i="10"/>
  <c r="AZ57" i="10"/>
  <c r="AZ30" i="10"/>
  <c r="AZ14" i="10"/>
  <c r="AO34" i="10"/>
  <c r="AO21" i="10"/>
  <c r="CG44" i="10"/>
  <c r="BB55" i="10"/>
  <c r="BC55" i="10" s="1"/>
  <c r="BA55" i="10"/>
  <c r="BA12" i="10"/>
  <c r="BB12" i="10"/>
  <c r="BC12" i="10" s="1"/>
  <c r="S43" i="10"/>
  <c r="CI54" i="10"/>
  <c r="CJ54" i="10" s="1"/>
  <c r="CH54" i="10"/>
  <c r="BV52" i="10"/>
  <c r="BV36" i="10"/>
  <c r="AD50" i="10"/>
  <c r="AD40" i="10"/>
  <c r="AD27" i="10"/>
  <c r="AD7" i="10"/>
  <c r="CG19" i="10"/>
  <c r="BA31" i="10"/>
  <c r="BB31" i="10"/>
  <c r="BC31" i="10" s="1"/>
  <c r="H54" i="10"/>
  <c r="H55" i="10"/>
  <c r="H14" i="10"/>
  <c r="H18" i="10"/>
  <c r="H22" i="10"/>
  <c r="H26" i="10"/>
  <c r="H30" i="10"/>
  <c r="H32" i="10"/>
  <c r="H35" i="10"/>
  <c r="H39" i="10"/>
  <c r="H43" i="10"/>
  <c r="H47" i="10"/>
  <c r="I73" i="10"/>
  <c r="I60" i="10"/>
  <c r="J60" i="10"/>
  <c r="K60" i="10" s="1"/>
  <c r="AE61" i="10"/>
  <c r="AF61" i="10"/>
  <c r="AG61" i="10" s="1"/>
  <c r="AE72" i="10"/>
  <c r="AF72" i="10"/>
  <c r="AG72" i="10" s="1"/>
  <c r="R72" i="10"/>
  <c r="AN63" i="10"/>
  <c r="AO63" i="10"/>
  <c r="AY22" i="10"/>
  <c r="AY35" i="10"/>
  <c r="BA61" i="10"/>
  <c r="BB61" i="10"/>
  <c r="BC61" i="10" s="1"/>
  <c r="AY64" i="10"/>
  <c r="AZ64" i="10"/>
  <c r="BA65" i="10"/>
  <c r="BB65" i="10"/>
  <c r="BC65" i="10" s="1"/>
  <c r="BJ54" i="10"/>
  <c r="BJ57" i="10"/>
  <c r="BM63" i="10"/>
  <c r="BN63" i="10" s="1"/>
  <c r="BL63" i="10"/>
  <c r="BX63" i="10"/>
  <c r="BW63" i="10"/>
  <c r="BW72" i="10"/>
  <c r="BX72" i="10"/>
  <c r="CH61" i="10"/>
  <c r="CI61" i="10"/>
  <c r="CJ61" i="10" s="1"/>
  <c r="CH63" i="10"/>
  <c r="CH64" i="10"/>
  <c r="CI64" i="10"/>
  <c r="CJ64" i="10" s="1"/>
  <c r="CI65" i="10"/>
  <c r="CJ65" i="10" s="1"/>
  <c r="CH65" i="10"/>
  <c r="CI66" i="10"/>
  <c r="CJ66" i="10" s="1"/>
  <c r="CH66" i="10"/>
  <c r="CH72" i="10"/>
  <c r="AN78" i="10"/>
  <c r="AN74" i="10"/>
  <c r="AN73" i="10"/>
  <c r="AO73" i="10"/>
  <c r="BU75" i="10"/>
  <c r="BU73" i="10"/>
  <c r="CH73" i="10"/>
  <c r="CI73" i="10"/>
  <c r="CJ73" i="10" s="1"/>
  <c r="S11" i="10"/>
  <c r="S6" i="10"/>
  <c r="BV11" i="10"/>
  <c r="BV10" i="10"/>
  <c r="CG11" i="10"/>
  <c r="CG10" i="10"/>
  <c r="CG35" i="10"/>
  <c r="CG22" i="10"/>
  <c r="BV56" i="10"/>
  <c r="BV34" i="10"/>
  <c r="BV21" i="10"/>
  <c r="BK49" i="10"/>
  <c r="BK33" i="10"/>
  <c r="BK20" i="10"/>
  <c r="BK7" i="10"/>
  <c r="AZ44" i="10"/>
  <c r="AZ15" i="10"/>
  <c r="AO35" i="10"/>
  <c r="AO22" i="10"/>
  <c r="AO5" i="10"/>
  <c r="AD53" i="10"/>
  <c r="AD42" i="10"/>
  <c r="AD29" i="10"/>
  <c r="AD13" i="10"/>
  <c r="S56" i="10"/>
  <c r="S34" i="10"/>
  <c r="S21" i="10"/>
  <c r="BV39" i="10"/>
  <c r="BK42" i="10"/>
  <c r="BK4" i="10"/>
  <c r="AO19" i="10"/>
  <c r="AD26" i="10"/>
  <c r="S35" i="10"/>
  <c r="CG56" i="10"/>
  <c r="CG34" i="10"/>
  <c r="CG21" i="10"/>
  <c r="BV49" i="10"/>
  <c r="BV33" i="10"/>
  <c r="BV20" i="10"/>
  <c r="BK58" i="10"/>
  <c r="BK52" i="10"/>
  <c r="BK36" i="10"/>
  <c r="BK23" i="10"/>
  <c r="AZ59" i="10"/>
  <c r="AZ39" i="10"/>
  <c r="AZ26" i="10"/>
  <c r="AZ9" i="10"/>
  <c r="AO51" i="10"/>
  <c r="AO46" i="10"/>
  <c r="AO17" i="10"/>
  <c r="AD37" i="10"/>
  <c r="AD24" i="10"/>
  <c r="AD8" i="10"/>
  <c r="S45" i="10"/>
  <c r="S31" i="10"/>
  <c r="BV14" i="10"/>
  <c r="BK53" i="10"/>
  <c r="BK13" i="10"/>
  <c r="AZ54" i="10"/>
  <c r="AZ11" i="10"/>
  <c r="AO15" i="10"/>
  <c r="AD22" i="10"/>
  <c r="S32" i="10"/>
  <c r="CG45" i="10"/>
  <c r="CG31" i="10"/>
  <c r="BV48" i="10"/>
  <c r="BV19" i="10"/>
  <c r="BK47" i="10"/>
  <c r="BK32" i="10"/>
  <c r="BK18" i="10"/>
  <c r="AZ38" i="10"/>
  <c r="AZ25" i="10"/>
  <c r="AZ4" i="10"/>
  <c r="AO55" i="10"/>
  <c r="AO41" i="10"/>
  <c r="AO28" i="10"/>
  <c r="AO12" i="10"/>
  <c r="AD58" i="10"/>
  <c r="AD52" i="10"/>
  <c r="AD36" i="10"/>
  <c r="AD23" i="10"/>
  <c r="AD3" i="10"/>
  <c r="S50" i="10"/>
  <c r="S40" i="10"/>
  <c r="S27" i="10"/>
  <c r="CG52" i="10"/>
  <c r="CG15" i="10"/>
  <c r="BV22" i="10"/>
  <c r="BK8" i="10"/>
  <c r="AO50" i="10"/>
  <c r="AO44" i="10"/>
  <c r="AD59" i="10"/>
  <c r="AD6" i="10"/>
  <c r="BK10" i="10"/>
  <c r="J64" i="10"/>
  <c r="K64" i="10" s="1"/>
  <c r="I64" i="10"/>
  <c r="R63" i="10"/>
  <c r="S63" i="10"/>
  <c r="R65" i="10"/>
  <c r="S65" i="10"/>
  <c r="AY63" i="10"/>
  <c r="AZ63" i="10"/>
  <c r="H15" i="10"/>
  <c r="H19" i="10"/>
  <c r="H23" i="10"/>
  <c r="H27" i="10"/>
  <c r="H36" i="10"/>
  <c r="H40" i="10"/>
  <c r="H44" i="10"/>
  <c r="H48" i="10"/>
  <c r="J72" i="10"/>
  <c r="K72" i="10" s="1"/>
  <c r="I72" i="10"/>
  <c r="I61" i="10"/>
  <c r="J61" i="10"/>
  <c r="K61" i="10" s="1"/>
  <c r="R61" i="10"/>
  <c r="S61" i="10"/>
  <c r="T72" i="10"/>
  <c r="U72" i="10"/>
  <c r="V72" i="10" s="1"/>
  <c r="AC60" i="10"/>
  <c r="AD60" i="10"/>
  <c r="AN64" i="10"/>
  <c r="AO64" i="10"/>
  <c r="AN65" i="10"/>
  <c r="AO65" i="10"/>
  <c r="AN72" i="10"/>
  <c r="AO72" i="10"/>
  <c r="AY60" i="10"/>
  <c r="AZ60" i="10"/>
  <c r="BJ60" i="10"/>
  <c r="BK60" i="10"/>
  <c r="BM61" i="10"/>
  <c r="BN61" i="10" s="1"/>
  <c r="BL61" i="10"/>
  <c r="BJ64" i="10"/>
  <c r="BK64" i="10"/>
  <c r="BM65" i="10"/>
  <c r="BN65" i="10" s="1"/>
  <c r="BL65" i="10"/>
  <c r="BU60" i="10"/>
  <c r="BV60" i="10"/>
  <c r="BU61" i="10"/>
  <c r="BV61" i="10"/>
  <c r="BU64" i="10"/>
  <c r="BV64" i="10"/>
  <c r="BW65" i="10"/>
  <c r="BX65" i="10"/>
  <c r="AQ78" i="10"/>
  <c r="AR78" i="10" s="1"/>
  <c r="AP78" i="10"/>
  <c r="AN75" i="10"/>
  <c r="AO75" i="10"/>
  <c r="AP74" i="10"/>
  <c r="AQ74" i="10"/>
  <c r="AR74" i="10" s="1"/>
  <c r="BX75" i="10"/>
  <c r="BW75" i="10"/>
  <c r="BW73" i="10"/>
  <c r="BX73" i="10"/>
  <c r="S7" i="10"/>
  <c r="S5" i="10"/>
  <c r="BV7" i="10"/>
  <c r="BV6" i="10"/>
  <c r="CG7" i="10"/>
  <c r="CG6" i="10"/>
  <c r="CG47" i="10"/>
  <c r="CG32" i="10"/>
  <c r="CG18" i="10"/>
  <c r="BV51" i="10"/>
  <c r="BV46" i="10"/>
  <c r="BV17" i="10"/>
  <c r="BK45" i="10"/>
  <c r="BK31" i="10"/>
  <c r="BK3" i="10"/>
  <c r="AZ50" i="10"/>
  <c r="AZ40" i="10"/>
  <c r="AZ27" i="10"/>
  <c r="AZ10" i="10"/>
  <c r="AO47" i="10"/>
  <c r="AO32" i="10"/>
  <c r="AO18" i="10"/>
  <c r="AD38" i="10"/>
  <c r="AD25" i="10"/>
  <c r="AD9" i="10"/>
  <c r="S51" i="10"/>
  <c r="S46" i="10"/>
  <c r="S17" i="10"/>
  <c r="BV30" i="10"/>
  <c r="AZ3" i="10"/>
  <c r="AO6" i="10"/>
  <c r="AD14" i="10"/>
  <c r="S26" i="10"/>
  <c r="CG51" i="10"/>
  <c r="CG46" i="10"/>
  <c r="CG17" i="10"/>
  <c r="BV45" i="10"/>
  <c r="BV31" i="10"/>
  <c r="BK48" i="10"/>
  <c r="BK19" i="10"/>
  <c r="AZ5" i="10"/>
  <c r="AO53" i="10"/>
  <c r="AO42" i="10"/>
  <c r="AO29" i="10"/>
  <c r="AO13" i="10"/>
  <c r="AD49" i="10"/>
  <c r="AD33" i="10"/>
  <c r="AD20" i="10"/>
  <c r="AD4" i="10"/>
  <c r="S55" i="10"/>
  <c r="S41" i="10"/>
  <c r="S28" i="10"/>
  <c r="S12" i="10"/>
  <c r="BV47" i="10"/>
  <c r="BK51" i="10"/>
  <c r="BK46" i="10"/>
  <c r="AZ41" i="10"/>
  <c r="AO48" i="10"/>
  <c r="AD10" i="10"/>
  <c r="S22" i="10"/>
  <c r="CG41" i="10"/>
  <c r="CG28" i="10"/>
  <c r="CG12" i="10"/>
  <c r="BV44" i="10"/>
  <c r="BV15" i="10"/>
  <c r="BK43" i="10"/>
  <c r="BK30" i="10"/>
  <c r="BK14" i="10"/>
  <c r="AZ56" i="10"/>
  <c r="AZ34" i="10"/>
  <c r="AZ21" i="10"/>
  <c r="AO37" i="10"/>
  <c r="AO24" i="10"/>
  <c r="AO11" i="10"/>
  <c r="AD48" i="10"/>
  <c r="AD19" i="10"/>
  <c r="S58" i="10"/>
  <c r="S52" i="10"/>
  <c r="S36" i="10"/>
  <c r="S23" i="10"/>
  <c r="CG40" i="10"/>
  <c r="CG27" i="10"/>
  <c r="BV59" i="10"/>
  <c r="AZ49" i="10"/>
  <c r="AD57" i="10"/>
  <c r="AD39" i="10"/>
  <c r="S39" i="10"/>
  <c r="AD11" i="10"/>
  <c r="I78" i="10"/>
  <c r="J78" i="10"/>
  <c r="K78" i="10" s="1"/>
  <c r="I65" i="10"/>
  <c r="J65" i="10"/>
  <c r="K65" i="10" s="1"/>
  <c r="R66" i="10"/>
  <c r="S66" i="10"/>
  <c r="AN60" i="10"/>
  <c r="AO60" i="10"/>
  <c r="BX74" i="10"/>
  <c r="BW74" i="10"/>
  <c r="H57" i="10"/>
  <c r="E9" i="10"/>
  <c r="H9" i="10" s="1"/>
  <c r="H12" i="10"/>
  <c r="J75" i="10"/>
  <c r="K75" i="10" s="1"/>
  <c r="I75" i="10"/>
  <c r="R60" i="10"/>
  <c r="S60" i="10"/>
  <c r="AC63" i="10"/>
  <c r="AD63" i="10"/>
  <c r="AC64" i="10"/>
  <c r="AD64" i="10"/>
  <c r="AC65" i="10"/>
  <c r="AD65" i="10"/>
  <c r="AC66" i="10"/>
  <c r="AD66" i="10"/>
  <c r="AN61" i="10"/>
  <c r="AO61" i="10"/>
  <c r="AN66" i="10"/>
  <c r="AO66" i="10"/>
  <c r="AY18" i="10"/>
  <c r="AY32" i="10"/>
  <c r="AY66" i="10"/>
  <c r="AZ66" i="10"/>
  <c r="BB72" i="10"/>
  <c r="BC72" i="10" s="1"/>
  <c r="BA72" i="10"/>
  <c r="BJ61" i="10"/>
  <c r="BJ65" i="10"/>
  <c r="BJ66" i="10"/>
  <c r="BK66" i="10"/>
  <c r="BM72" i="10"/>
  <c r="BN72" i="10" s="1"/>
  <c r="BL72" i="10"/>
  <c r="BU65" i="10"/>
  <c r="BU66" i="10"/>
  <c r="BV66" i="10"/>
  <c r="CI60" i="10"/>
  <c r="CJ60" i="10" s="1"/>
  <c r="CH60" i="10"/>
  <c r="BU78" i="10"/>
  <c r="BU74" i="10"/>
  <c r="S3" i="10"/>
  <c r="S4" i="10"/>
  <c r="BV3" i="10"/>
  <c r="BV8" i="10"/>
  <c r="CG3" i="10"/>
  <c r="CG4" i="10"/>
  <c r="CG43" i="10"/>
  <c r="CG30" i="10"/>
  <c r="CG14" i="10"/>
  <c r="BV53" i="10"/>
  <c r="BV42" i="10"/>
  <c r="BV29" i="10"/>
  <c r="BV13" i="10"/>
  <c r="BK41" i="10"/>
  <c r="BK28" i="10"/>
  <c r="BK12" i="10"/>
  <c r="AZ58" i="10"/>
  <c r="AZ52" i="10"/>
  <c r="AZ36" i="10"/>
  <c r="AZ23" i="10"/>
  <c r="AZ6" i="10"/>
  <c r="AO57" i="10"/>
  <c r="AO43" i="10"/>
  <c r="AO30" i="10"/>
  <c r="AO14" i="10"/>
  <c r="AD56" i="10"/>
  <c r="AD34" i="10"/>
  <c r="AD21" i="10"/>
  <c r="AD5" i="10"/>
  <c r="S53" i="10"/>
  <c r="S42" i="10"/>
  <c r="S29" i="10"/>
  <c r="S13" i="10"/>
  <c r="BV18" i="10"/>
  <c r="BK21" i="10"/>
  <c r="AZ45" i="10"/>
  <c r="AO40" i="10"/>
  <c r="AD47" i="10"/>
  <c r="S59" i="10"/>
  <c r="S14" i="10"/>
  <c r="CG53" i="10"/>
  <c r="CG42" i="10"/>
  <c r="CG29" i="10"/>
  <c r="CG13" i="10"/>
  <c r="BV41" i="10"/>
  <c r="BV28" i="10"/>
  <c r="BV12" i="10"/>
  <c r="BK44" i="10"/>
  <c r="BK15" i="10"/>
  <c r="AZ47" i="10"/>
  <c r="AO38" i="10"/>
  <c r="AO25" i="10"/>
  <c r="AO8" i="10"/>
  <c r="AD45" i="10"/>
  <c r="AD31" i="10"/>
  <c r="S37" i="10"/>
  <c r="S24" i="10"/>
  <c r="S9" i="10"/>
  <c r="BV35" i="10"/>
  <c r="BK56" i="10"/>
  <c r="BK38" i="10"/>
  <c r="AO36" i="10"/>
  <c r="AD43" i="10"/>
  <c r="CG37" i="10"/>
  <c r="CG24" i="10"/>
  <c r="CG9" i="10"/>
  <c r="BV50" i="10"/>
  <c r="BV40" i="10"/>
  <c r="BV27" i="10"/>
  <c r="BK59" i="10"/>
  <c r="BK39" i="10"/>
  <c r="BK26" i="10"/>
  <c r="BK9" i="10"/>
  <c r="AZ51" i="10"/>
  <c r="AZ46" i="10"/>
  <c r="AZ17" i="10"/>
  <c r="AO54" i="10"/>
  <c r="AO49" i="10"/>
  <c r="AO33" i="10"/>
  <c r="AO20" i="10"/>
  <c r="AO7" i="10"/>
  <c r="AD44" i="10"/>
  <c r="AD15" i="10"/>
  <c r="S48" i="10"/>
  <c r="S19" i="10"/>
  <c r="CG36" i="10"/>
  <c r="CG23" i="10"/>
  <c r="BV43" i="10"/>
  <c r="BK34" i="10"/>
  <c r="AZ7" i="10"/>
  <c r="AO23" i="10"/>
  <c r="AD30" i="10"/>
  <c r="S30" i="10"/>
  <c r="BO52" i="12"/>
  <c r="BO28" i="12"/>
  <c r="BO36" i="12"/>
  <c r="BO44" i="12"/>
  <c r="BO5" i="12"/>
  <c r="BP5" i="12"/>
  <c r="BO9" i="12"/>
  <c r="BP9" i="12"/>
  <c r="BO13" i="12"/>
  <c r="BP13" i="12"/>
  <c r="BO17" i="12"/>
  <c r="BP17" i="12"/>
  <c r="BO21" i="12"/>
  <c r="BP21" i="12"/>
  <c r="BO25" i="12"/>
  <c r="BP25" i="12"/>
  <c r="BQ32" i="12"/>
  <c r="BR32" i="12"/>
  <c r="BS32" i="12" s="1"/>
  <c r="BO35" i="12"/>
  <c r="BP35" i="12"/>
  <c r="BO38" i="12"/>
  <c r="BP38" i="12"/>
  <c r="BO41" i="12"/>
  <c r="BP41" i="12"/>
  <c r="BQ48" i="12"/>
  <c r="BR48" i="12"/>
  <c r="BS48" i="12" s="1"/>
  <c r="BO51" i="12"/>
  <c r="BP51" i="12"/>
  <c r="BO54" i="12"/>
  <c r="BP54" i="12"/>
  <c r="BO2" i="12"/>
  <c r="BP2" i="12"/>
  <c r="BO6" i="12"/>
  <c r="BP6" i="12"/>
  <c r="BO10" i="12"/>
  <c r="BP10" i="12"/>
  <c r="BO14" i="12"/>
  <c r="BP14" i="12"/>
  <c r="BO18" i="12"/>
  <c r="BP18" i="12"/>
  <c r="BO22" i="12"/>
  <c r="BP22" i="12"/>
  <c r="BO26" i="12"/>
  <c r="BP26" i="12"/>
  <c r="BO29" i="12"/>
  <c r="BP29" i="12"/>
  <c r="BO32" i="12"/>
  <c r="BQ36" i="12"/>
  <c r="BR36" i="12"/>
  <c r="BS36" i="12" s="1"/>
  <c r="BO39" i="12"/>
  <c r="BP39" i="12"/>
  <c r="BO42" i="12"/>
  <c r="BP42" i="12"/>
  <c r="BO45" i="12"/>
  <c r="BP45" i="12"/>
  <c r="BO48" i="12"/>
  <c r="BQ52" i="12"/>
  <c r="BR52" i="12"/>
  <c r="BS52" i="12" s="1"/>
  <c r="BO3" i="12"/>
  <c r="BP3" i="12"/>
  <c r="BO7" i="12"/>
  <c r="BP7" i="12"/>
  <c r="BO11" i="12"/>
  <c r="BP11" i="12"/>
  <c r="BO15" i="12"/>
  <c r="BP15" i="12"/>
  <c r="BO19" i="12"/>
  <c r="BP19" i="12"/>
  <c r="BO23" i="12"/>
  <c r="BP23" i="12"/>
  <c r="BO27" i="12"/>
  <c r="BP27" i="12"/>
  <c r="BO30" i="12"/>
  <c r="BP30" i="12"/>
  <c r="BO33" i="12"/>
  <c r="BP33" i="12"/>
  <c r="BQ40" i="12"/>
  <c r="BR40" i="12"/>
  <c r="BS40" i="12" s="1"/>
  <c r="BO43" i="12"/>
  <c r="BP43" i="12"/>
  <c r="BO46" i="12"/>
  <c r="BP46" i="12"/>
  <c r="BO49" i="12"/>
  <c r="BP49" i="12"/>
  <c r="BO4" i="12"/>
  <c r="BP4" i="12"/>
  <c r="BO8" i="12"/>
  <c r="BP8" i="12"/>
  <c r="BO12" i="12"/>
  <c r="BP12" i="12"/>
  <c r="BO16" i="12"/>
  <c r="BP16" i="12"/>
  <c r="BO20" i="12"/>
  <c r="BP20" i="12"/>
  <c r="BO24" i="12"/>
  <c r="BP24" i="12"/>
  <c r="BQ28" i="12"/>
  <c r="BR28" i="12"/>
  <c r="BS28" i="12" s="1"/>
  <c r="BO31" i="12"/>
  <c r="BP31" i="12"/>
  <c r="BO34" i="12"/>
  <c r="BP34" i="12"/>
  <c r="BO37" i="12"/>
  <c r="BP37" i="12"/>
  <c r="BO40" i="12"/>
  <c r="BQ44" i="12"/>
  <c r="BR44" i="12"/>
  <c r="BS44" i="12" s="1"/>
  <c r="BO47" i="12"/>
  <c r="BP47" i="12"/>
  <c r="BO50" i="12"/>
  <c r="BP50" i="12"/>
  <c r="BO53" i="12"/>
  <c r="BP53" i="12"/>
  <c r="BG4" i="12"/>
  <c r="BH4" i="12"/>
  <c r="BI4" i="12" s="1"/>
  <c r="BG12" i="12"/>
  <c r="BH12" i="12"/>
  <c r="BI12" i="12" s="1"/>
  <c r="BG20" i="12"/>
  <c r="BH20" i="12"/>
  <c r="BI20" i="12" s="1"/>
  <c r="BG28" i="12"/>
  <c r="BH28" i="12"/>
  <c r="BI28" i="12" s="1"/>
  <c r="BG36" i="12"/>
  <c r="BH36" i="12"/>
  <c r="BI36" i="12" s="1"/>
  <c r="BG44" i="12"/>
  <c r="BH44" i="12"/>
  <c r="BI44" i="12" s="1"/>
  <c r="BE48" i="12"/>
  <c r="BF48" i="12"/>
  <c r="BE52" i="12"/>
  <c r="BF52" i="12"/>
  <c r="BE3" i="12"/>
  <c r="BF3" i="12"/>
  <c r="BE7" i="12"/>
  <c r="BF7" i="12"/>
  <c r="BE11" i="12"/>
  <c r="BF11" i="12"/>
  <c r="BE15" i="12"/>
  <c r="BF15" i="12"/>
  <c r="BE19" i="12"/>
  <c r="BF19" i="12"/>
  <c r="BE23" i="12"/>
  <c r="BF23" i="12"/>
  <c r="BE27" i="12"/>
  <c r="BF27" i="12"/>
  <c r="BE31" i="12"/>
  <c r="BF31" i="12"/>
  <c r="BE35" i="12"/>
  <c r="BF35" i="12"/>
  <c r="BE39" i="12"/>
  <c r="BF39" i="12"/>
  <c r="BE43" i="12"/>
  <c r="BF43" i="12"/>
  <c r="BE47" i="12"/>
  <c r="BF47" i="12"/>
  <c r="BE51" i="12"/>
  <c r="BF51" i="12"/>
  <c r="BE54" i="12"/>
  <c r="BG8" i="12"/>
  <c r="BH8" i="12"/>
  <c r="BI8" i="12" s="1"/>
  <c r="BG16" i="12"/>
  <c r="BH16" i="12"/>
  <c r="BI16" i="12" s="1"/>
  <c r="BG24" i="12"/>
  <c r="BH24" i="12"/>
  <c r="BI24" i="12" s="1"/>
  <c r="BG32" i="12"/>
  <c r="BH32" i="12"/>
  <c r="BI32" i="12" s="1"/>
  <c r="BG40" i="12"/>
  <c r="BH40" i="12"/>
  <c r="BI40" i="12" s="1"/>
  <c r="BE5" i="12"/>
  <c r="BF5" i="12"/>
  <c r="BE9" i="12"/>
  <c r="BF9" i="12"/>
  <c r="BE13" i="12"/>
  <c r="BF13" i="12"/>
  <c r="BE17" i="12"/>
  <c r="BF17" i="12"/>
  <c r="BE21" i="12"/>
  <c r="BF21" i="12"/>
  <c r="BE25" i="12"/>
  <c r="BF25" i="12"/>
  <c r="BE29" i="12"/>
  <c r="BF29" i="12"/>
  <c r="BE33" i="12"/>
  <c r="BF33" i="12"/>
  <c r="BE37" i="12"/>
  <c r="BF37" i="12"/>
  <c r="BE41" i="12"/>
  <c r="BF41" i="12"/>
  <c r="BE45" i="12"/>
  <c r="BF45" i="12"/>
  <c r="BE49" i="12"/>
  <c r="BF49" i="12"/>
  <c r="BE53" i="12"/>
  <c r="BF53" i="12"/>
  <c r="BE2" i="12"/>
  <c r="BF2" i="12"/>
  <c r="BE6" i="12"/>
  <c r="BF6" i="12"/>
  <c r="BE10" i="12"/>
  <c r="BF10" i="12"/>
  <c r="BE14" i="12"/>
  <c r="BF14" i="12"/>
  <c r="BE18" i="12"/>
  <c r="BF18" i="12"/>
  <c r="BE22" i="12"/>
  <c r="BF22" i="12"/>
  <c r="BE26" i="12"/>
  <c r="BF26" i="12"/>
  <c r="BE30" i="12"/>
  <c r="BF30" i="12"/>
  <c r="BE34" i="12"/>
  <c r="BF34" i="12"/>
  <c r="BE38" i="12"/>
  <c r="BF38" i="12"/>
  <c r="BE42" i="12"/>
  <c r="BF42" i="12"/>
  <c r="BE46" i="12"/>
  <c r="BF46" i="12"/>
  <c r="BE50" i="12"/>
  <c r="BF50" i="12"/>
  <c r="BG54" i="12"/>
  <c r="BH54" i="12"/>
  <c r="BI54" i="12" s="1"/>
  <c r="AU45" i="12"/>
  <c r="AU29" i="12"/>
  <c r="AU51" i="12"/>
  <c r="AU2" i="12"/>
  <c r="AU27" i="12"/>
  <c r="AU43" i="12"/>
  <c r="AU21" i="12"/>
  <c r="AU37" i="12"/>
  <c r="AU19" i="12"/>
  <c r="AU35" i="12"/>
  <c r="AU53" i="12"/>
  <c r="AU10" i="12"/>
  <c r="AU17" i="12"/>
  <c r="AU25" i="12"/>
  <c r="AU33" i="12"/>
  <c r="AU41" i="12"/>
  <c r="AU49" i="12"/>
  <c r="AU23" i="12"/>
  <c r="AU31" i="12"/>
  <c r="AU39" i="12"/>
  <c r="AU47" i="12"/>
  <c r="AU5" i="12"/>
  <c r="AV5" i="12"/>
  <c r="AW8" i="12"/>
  <c r="AX8" i="12"/>
  <c r="AY8" i="12" s="1"/>
  <c r="AX13" i="12"/>
  <c r="AY13" i="12" s="1"/>
  <c r="AW13" i="12"/>
  <c r="AU15" i="12"/>
  <c r="AV15" i="12"/>
  <c r="AU3" i="12"/>
  <c r="AV3" i="12"/>
  <c r="AX6" i="12"/>
  <c r="AY6" i="12" s="1"/>
  <c r="AW6" i="12"/>
  <c r="AU8" i="12"/>
  <c r="AU11" i="12"/>
  <c r="AV11" i="12"/>
  <c r="AU13" i="12"/>
  <c r="AW16" i="12"/>
  <c r="AX16" i="12"/>
  <c r="AY16" i="12" s="1"/>
  <c r="AX18" i="12"/>
  <c r="AY18" i="12" s="1"/>
  <c r="AW18" i="12"/>
  <c r="AW20" i="12"/>
  <c r="AX20" i="12"/>
  <c r="AY20" i="12" s="1"/>
  <c r="AX22" i="12"/>
  <c r="AY22" i="12" s="1"/>
  <c r="AW22" i="12"/>
  <c r="AW24" i="12"/>
  <c r="AX24" i="12"/>
  <c r="AY24" i="12" s="1"/>
  <c r="AX26" i="12"/>
  <c r="AY26" i="12" s="1"/>
  <c r="AW26" i="12"/>
  <c r="AW28" i="12"/>
  <c r="AX28" i="12"/>
  <c r="AY28" i="12" s="1"/>
  <c r="AX30" i="12"/>
  <c r="AY30" i="12" s="1"/>
  <c r="AW30" i="12"/>
  <c r="AW32" i="12"/>
  <c r="AX32" i="12"/>
  <c r="AY32" i="12" s="1"/>
  <c r="AX34" i="12"/>
  <c r="AY34" i="12" s="1"/>
  <c r="AW34" i="12"/>
  <c r="AW36" i="12"/>
  <c r="AX36" i="12"/>
  <c r="AY36" i="12" s="1"/>
  <c r="AX38" i="12"/>
  <c r="AY38" i="12" s="1"/>
  <c r="AW38" i="12"/>
  <c r="AW40" i="12"/>
  <c r="AX40" i="12"/>
  <c r="AY40" i="12" s="1"/>
  <c r="AX42" i="12"/>
  <c r="AY42" i="12" s="1"/>
  <c r="AW42" i="12"/>
  <c r="AW44" i="12"/>
  <c r="AX44" i="12"/>
  <c r="AY44" i="12" s="1"/>
  <c r="AX46" i="12"/>
  <c r="AY46" i="12" s="1"/>
  <c r="AW46" i="12"/>
  <c r="AW48" i="12"/>
  <c r="AX48" i="12"/>
  <c r="AY48" i="12" s="1"/>
  <c r="AX50" i="12"/>
  <c r="AY50" i="12" s="1"/>
  <c r="AW50" i="12"/>
  <c r="AW52" i="12"/>
  <c r="AX52" i="12"/>
  <c r="AY52" i="12" s="1"/>
  <c r="AX54" i="12"/>
  <c r="AY54" i="12" s="1"/>
  <c r="AW54" i="12"/>
  <c r="AW4" i="12"/>
  <c r="AX4" i="12"/>
  <c r="AY4" i="12" s="1"/>
  <c r="AU6" i="12"/>
  <c r="AU9" i="12"/>
  <c r="AV9" i="12"/>
  <c r="AW12" i="12"/>
  <c r="AX12" i="12"/>
  <c r="AY12" i="12" s="1"/>
  <c r="AX14" i="12"/>
  <c r="AY14" i="12" s="1"/>
  <c r="AW14" i="12"/>
  <c r="AU16" i="12"/>
  <c r="AU18" i="12"/>
  <c r="AU20" i="12"/>
  <c r="AU22" i="12"/>
  <c r="AU24" i="12"/>
  <c r="AU26" i="12"/>
  <c r="AU28" i="12"/>
  <c r="AU30" i="12"/>
  <c r="AU32" i="12"/>
  <c r="AU34" i="12"/>
  <c r="AU36" i="12"/>
  <c r="AU38" i="12"/>
  <c r="AU40" i="12"/>
  <c r="AU42" i="12"/>
  <c r="AU44" i="12"/>
  <c r="AU46" i="12"/>
  <c r="AU48" i="12"/>
  <c r="AU50" i="12"/>
  <c r="AU52" i="12"/>
  <c r="AU54" i="12"/>
  <c r="AX2" i="12"/>
  <c r="AY2" i="12" s="1"/>
  <c r="AW2" i="12"/>
  <c r="AU4" i="12"/>
  <c r="AU7" i="12"/>
  <c r="AV7" i="12"/>
  <c r="AX10" i="12"/>
  <c r="AY10" i="12" s="1"/>
  <c r="AW10" i="12"/>
  <c r="AU12" i="12"/>
  <c r="AU14" i="12"/>
  <c r="AX17" i="12"/>
  <c r="AY17" i="12" s="1"/>
  <c r="AW17" i="12"/>
  <c r="AW19" i="12"/>
  <c r="AX19" i="12"/>
  <c r="AY19" i="12" s="1"/>
  <c r="AX21" i="12"/>
  <c r="AY21" i="12" s="1"/>
  <c r="AW21" i="12"/>
  <c r="AX23" i="12"/>
  <c r="AY23" i="12" s="1"/>
  <c r="AW23" i="12"/>
  <c r="AX25" i="12"/>
  <c r="AY25" i="12" s="1"/>
  <c r="AW25" i="12"/>
  <c r="AX27" i="12"/>
  <c r="AY27" i="12" s="1"/>
  <c r="AW27" i="12"/>
  <c r="AX29" i="12"/>
  <c r="AY29" i="12" s="1"/>
  <c r="AW29" i="12"/>
  <c r="AW31" i="12"/>
  <c r="AX31" i="12"/>
  <c r="AY31" i="12" s="1"/>
  <c r="AX33" i="12"/>
  <c r="AY33" i="12" s="1"/>
  <c r="AW33" i="12"/>
  <c r="AW35" i="12"/>
  <c r="AX35" i="12"/>
  <c r="AY35" i="12" s="1"/>
  <c r="AX37" i="12"/>
  <c r="AY37" i="12" s="1"/>
  <c r="AW37" i="12"/>
  <c r="AX39" i="12"/>
  <c r="AY39" i="12" s="1"/>
  <c r="AW39" i="12"/>
  <c r="AX41" i="12"/>
  <c r="AY41" i="12" s="1"/>
  <c r="AW41" i="12"/>
  <c r="AX43" i="12"/>
  <c r="AY43" i="12" s="1"/>
  <c r="AW43" i="12"/>
  <c r="AX45" i="12"/>
  <c r="AY45" i="12" s="1"/>
  <c r="AW45" i="12"/>
  <c r="AX47" i="12"/>
  <c r="AY47" i="12" s="1"/>
  <c r="AW47" i="12"/>
  <c r="AX49" i="12"/>
  <c r="AY49" i="12" s="1"/>
  <c r="AW49" i="12"/>
  <c r="AW51" i="12"/>
  <c r="AX51" i="12"/>
  <c r="AY51" i="12" s="1"/>
  <c r="AX53" i="12"/>
  <c r="AY53" i="12" s="1"/>
  <c r="AW53" i="12"/>
  <c r="AK32" i="12"/>
  <c r="AK2" i="12"/>
  <c r="AL2" i="12"/>
  <c r="AK10" i="12"/>
  <c r="AL10" i="12"/>
  <c r="AK18" i="12"/>
  <c r="AL18" i="12"/>
  <c r="AK26" i="12"/>
  <c r="AL26" i="12"/>
  <c r="AM36" i="12"/>
  <c r="AN36" i="12"/>
  <c r="AO36" i="12" s="1"/>
  <c r="AK45" i="12"/>
  <c r="AL45" i="12"/>
  <c r="AK3" i="12"/>
  <c r="AL3" i="12"/>
  <c r="AK11" i="12"/>
  <c r="AL11" i="12"/>
  <c r="AK19" i="12"/>
  <c r="AL19" i="12"/>
  <c r="AK27" i="12"/>
  <c r="AL27" i="12"/>
  <c r="AK33" i="12"/>
  <c r="AL33" i="12"/>
  <c r="AK36" i="12"/>
  <c r="AK43" i="12"/>
  <c r="AL43" i="12"/>
  <c r="AK50" i="12"/>
  <c r="AL50" i="12"/>
  <c r="AK4" i="12"/>
  <c r="AL4" i="12"/>
  <c r="AK8" i="12"/>
  <c r="AL8" i="12"/>
  <c r="AK12" i="12"/>
  <c r="AL12" i="12"/>
  <c r="AK16" i="12"/>
  <c r="AL16" i="12"/>
  <c r="AK20" i="12"/>
  <c r="AL20" i="12"/>
  <c r="AK24" i="12"/>
  <c r="AL24" i="12"/>
  <c r="AM28" i="12"/>
  <c r="AN28" i="12"/>
  <c r="AO28" i="12" s="1"/>
  <c r="AK31" i="12"/>
  <c r="AL31" i="12"/>
  <c r="AK34" i="12"/>
  <c r="AL34" i="12"/>
  <c r="AK37" i="12"/>
  <c r="AL37" i="12"/>
  <c r="AK40" i="12"/>
  <c r="AM44" i="12"/>
  <c r="AN44" i="12"/>
  <c r="AO44" i="12" s="1"/>
  <c r="AK47" i="12"/>
  <c r="AL47" i="12"/>
  <c r="AK51" i="12"/>
  <c r="AL51" i="12"/>
  <c r="AN54" i="12"/>
  <c r="AO54" i="12" s="1"/>
  <c r="AM54" i="12"/>
  <c r="AK6" i="12"/>
  <c r="AL6" i="12"/>
  <c r="AK14" i="12"/>
  <c r="AL14" i="12"/>
  <c r="AK22" i="12"/>
  <c r="AL22" i="12"/>
  <c r="AK29" i="12"/>
  <c r="AL29" i="12"/>
  <c r="AK39" i="12"/>
  <c r="AL39" i="12"/>
  <c r="AK42" i="12"/>
  <c r="AL42" i="12"/>
  <c r="AK49" i="12"/>
  <c r="AL49" i="12"/>
  <c r="AK7" i="12"/>
  <c r="AL7" i="12"/>
  <c r="AK15" i="12"/>
  <c r="AL15" i="12"/>
  <c r="AK23" i="12"/>
  <c r="AL23" i="12"/>
  <c r="AK30" i="12"/>
  <c r="AL30" i="12"/>
  <c r="AM40" i="12"/>
  <c r="AN40" i="12"/>
  <c r="AO40" i="12" s="1"/>
  <c r="AK46" i="12"/>
  <c r="AL46" i="12"/>
  <c r="AK53" i="12"/>
  <c r="AL53" i="12"/>
  <c r="AK5" i="12"/>
  <c r="AL5" i="12"/>
  <c r="AK9" i="12"/>
  <c r="AL9" i="12"/>
  <c r="AK13" i="12"/>
  <c r="AL13" i="12"/>
  <c r="AK17" i="12"/>
  <c r="AL17" i="12"/>
  <c r="AK21" i="12"/>
  <c r="AL21" i="12"/>
  <c r="AK25" i="12"/>
  <c r="AL25" i="12"/>
  <c r="AK28" i="12"/>
  <c r="AM32" i="12"/>
  <c r="AN32" i="12"/>
  <c r="AO32" i="12" s="1"/>
  <c r="AK35" i="12"/>
  <c r="AL35" i="12"/>
  <c r="AK38" i="12"/>
  <c r="AL38" i="12"/>
  <c r="AK41" i="12"/>
  <c r="AL41" i="12"/>
  <c r="AK44" i="12"/>
  <c r="AK48" i="12"/>
  <c r="AL48" i="12"/>
  <c r="AM52" i="12"/>
  <c r="AN52" i="12"/>
  <c r="AO52" i="12" s="1"/>
  <c r="AK54" i="12"/>
  <c r="AA36" i="12"/>
  <c r="AA28" i="12"/>
  <c r="AA6" i="12"/>
  <c r="AB6" i="12"/>
  <c r="AA18" i="12"/>
  <c r="AB18" i="12"/>
  <c r="AA39" i="12"/>
  <c r="AB39" i="12"/>
  <c r="AD50" i="12"/>
  <c r="AE50" i="12" s="1"/>
  <c r="AC50" i="12"/>
  <c r="AA3" i="12"/>
  <c r="AB3" i="12"/>
  <c r="AA7" i="12"/>
  <c r="AB7" i="12"/>
  <c r="AA11" i="12"/>
  <c r="AB11" i="12"/>
  <c r="AA15" i="12"/>
  <c r="AB15" i="12"/>
  <c r="AA19" i="12"/>
  <c r="AB19" i="12"/>
  <c r="AA23" i="12"/>
  <c r="AB23" i="12"/>
  <c r="AA26" i="12"/>
  <c r="AA29" i="12"/>
  <c r="AB29" i="12"/>
  <c r="AC32" i="12"/>
  <c r="AD32" i="12"/>
  <c r="AE32" i="12" s="1"/>
  <c r="AA34" i="12"/>
  <c r="AA37" i="12"/>
  <c r="AB37" i="12"/>
  <c r="AC40" i="12"/>
  <c r="AD40" i="12"/>
  <c r="AE40" i="12" s="1"/>
  <c r="AA42" i="12"/>
  <c r="AA45" i="12"/>
  <c r="AB45" i="12"/>
  <c r="AD48" i="12"/>
  <c r="AE48" i="12" s="1"/>
  <c r="AC48" i="12"/>
  <c r="AA50" i="12"/>
  <c r="AA53" i="12"/>
  <c r="AB53" i="12"/>
  <c r="AA2" i="12"/>
  <c r="AB2" i="12"/>
  <c r="AA14" i="12"/>
  <c r="AB14" i="12"/>
  <c r="AA22" i="12"/>
  <c r="AB22" i="12"/>
  <c r="AA31" i="12"/>
  <c r="AB31" i="12"/>
  <c r="AD42" i="12"/>
  <c r="AE42" i="12" s="1"/>
  <c r="AC42" i="12"/>
  <c r="AA47" i="12"/>
  <c r="AB47" i="12"/>
  <c r="AA4" i="12"/>
  <c r="AB4" i="12"/>
  <c r="AA8" i="12"/>
  <c r="AB8" i="12"/>
  <c r="AA12" i="12"/>
  <c r="AB12" i="12"/>
  <c r="AA16" i="12"/>
  <c r="AB16" i="12"/>
  <c r="AA20" i="12"/>
  <c r="AB20" i="12"/>
  <c r="AA24" i="12"/>
  <c r="AB24" i="12"/>
  <c r="AA27" i="12"/>
  <c r="AB27" i="12"/>
  <c r="AD30" i="12"/>
  <c r="AE30" i="12" s="1"/>
  <c r="AC30" i="12"/>
  <c r="AA32" i="12"/>
  <c r="AA35" i="12"/>
  <c r="AB35" i="12"/>
  <c r="AC38" i="12"/>
  <c r="AD38" i="12"/>
  <c r="AE38" i="12" s="1"/>
  <c r="AA40" i="12"/>
  <c r="AA43" i="12"/>
  <c r="AB43" i="12"/>
  <c r="AC46" i="12"/>
  <c r="AD46" i="12"/>
  <c r="AE46" i="12" s="1"/>
  <c r="AA48" i="12"/>
  <c r="AA51" i="12"/>
  <c r="AB51" i="12"/>
  <c r="AC54" i="12"/>
  <c r="AD54" i="12"/>
  <c r="AE54" i="12" s="1"/>
  <c r="AA10" i="12"/>
  <c r="AB10" i="12"/>
  <c r="AC26" i="12"/>
  <c r="AD26" i="12"/>
  <c r="AE26" i="12" s="1"/>
  <c r="AD34" i="12"/>
  <c r="AE34" i="12" s="1"/>
  <c r="AC34" i="12"/>
  <c r="AA5" i="12"/>
  <c r="AB5" i="12"/>
  <c r="AA9" i="12"/>
  <c r="AB9" i="12"/>
  <c r="AA13" i="12"/>
  <c r="AB13" i="12"/>
  <c r="AA17" i="12"/>
  <c r="AB17" i="12"/>
  <c r="AA21" i="12"/>
  <c r="AB21" i="12"/>
  <c r="AA25" i="12"/>
  <c r="AB25" i="12"/>
  <c r="AC28" i="12"/>
  <c r="AD28" i="12"/>
  <c r="AE28" i="12" s="1"/>
  <c r="AA30" i="12"/>
  <c r="AA33" i="12"/>
  <c r="AB33" i="12"/>
  <c r="AC36" i="12"/>
  <c r="AD36" i="12"/>
  <c r="AE36" i="12" s="1"/>
  <c r="AA38" i="12"/>
  <c r="AA41" i="12"/>
  <c r="AB41" i="12"/>
  <c r="AC44" i="12"/>
  <c r="AD44" i="12"/>
  <c r="AE44" i="12" s="1"/>
  <c r="AA46" i="12"/>
  <c r="AA49" i="12"/>
  <c r="AB49" i="12"/>
  <c r="AC52" i="12"/>
  <c r="AD52" i="12"/>
  <c r="AE52" i="12" s="1"/>
  <c r="AA54" i="12"/>
  <c r="Q28" i="12"/>
  <c r="Q3" i="12"/>
  <c r="R3" i="12"/>
  <c r="Q7" i="12"/>
  <c r="R7" i="12"/>
  <c r="Q11" i="12"/>
  <c r="R11" i="12"/>
  <c r="Q15" i="12"/>
  <c r="R15" i="12"/>
  <c r="Q19" i="12"/>
  <c r="R19" i="12"/>
  <c r="Q23" i="12"/>
  <c r="R23" i="12"/>
  <c r="Q27" i="12"/>
  <c r="R27" i="12"/>
  <c r="Q30" i="12"/>
  <c r="R30" i="12"/>
  <c r="Q34" i="12"/>
  <c r="R34" i="12"/>
  <c r="Q38" i="12"/>
  <c r="R38" i="12"/>
  <c r="Q42" i="12"/>
  <c r="R42" i="12"/>
  <c r="Q46" i="12"/>
  <c r="R46" i="12"/>
  <c r="Q50" i="12"/>
  <c r="R50" i="12"/>
  <c r="Q54" i="12"/>
  <c r="R54" i="12"/>
  <c r="Q4" i="12"/>
  <c r="R4" i="12"/>
  <c r="Q8" i="12"/>
  <c r="R8" i="12"/>
  <c r="Q12" i="12"/>
  <c r="R12" i="12"/>
  <c r="Q16" i="12"/>
  <c r="R16" i="12"/>
  <c r="Q20" i="12"/>
  <c r="R20" i="12"/>
  <c r="Q24" i="12"/>
  <c r="R24" i="12"/>
  <c r="S28" i="12"/>
  <c r="T28" i="12"/>
  <c r="U28" i="12" s="1"/>
  <c r="Q31" i="12"/>
  <c r="R31" i="12"/>
  <c r="Q35" i="12"/>
  <c r="R35" i="12"/>
  <c r="Q39" i="12"/>
  <c r="R39" i="12"/>
  <c r="Q43" i="12"/>
  <c r="R43" i="12"/>
  <c r="Q47" i="12"/>
  <c r="R47" i="12"/>
  <c r="Q51" i="12"/>
  <c r="R51" i="12"/>
  <c r="Q5" i="12"/>
  <c r="R5" i="12"/>
  <c r="Q9" i="12"/>
  <c r="R9" i="12"/>
  <c r="Q13" i="12"/>
  <c r="R13" i="12"/>
  <c r="Q17" i="12"/>
  <c r="R17" i="12"/>
  <c r="Q21" i="12"/>
  <c r="R21" i="12"/>
  <c r="Q25" i="12"/>
  <c r="R25" i="12"/>
  <c r="Q32" i="12"/>
  <c r="R32" i="12"/>
  <c r="Q36" i="12"/>
  <c r="R36" i="12"/>
  <c r="Q40" i="12"/>
  <c r="R40" i="12"/>
  <c r="Q44" i="12"/>
  <c r="R44" i="12"/>
  <c r="Q48" i="12"/>
  <c r="R48" i="12"/>
  <c r="Q52" i="12"/>
  <c r="R52" i="12"/>
  <c r="Q2" i="12"/>
  <c r="R2" i="12"/>
  <c r="Q6" i="12"/>
  <c r="R6" i="12"/>
  <c r="Q10" i="12"/>
  <c r="R10" i="12"/>
  <c r="Q14" i="12"/>
  <c r="R14" i="12"/>
  <c r="Q18" i="12"/>
  <c r="R18" i="12"/>
  <c r="Q22" i="12"/>
  <c r="R22" i="12"/>
  <c r="Q26" i="12"/>
  <c r="R26" i="12"/>
  <c r="Q29" i="12"/>
  <c r="R29" i="12"/>
  <c r="Q33" i="12"/>
  <c r="R33" i="12"/>
  <c r="Q37" i="12"/>
  <c r="R37" i="12"/>
  <c r="Q41" i="12"/>
  <c r="R41" i="12"/>
  <c r="Q45" i="12"/>
  <c r="R45" i="12"/>
  <c r="Q49" i="12"/>
  <c r="R49" i="12"/>
  <c r="Q53" i="12"/>
  <c r="R53" i="12"/>
  <c r="G9" i="12"/>
  <c r="G25" i="12"/>
  <c r="H25" i="12"/>
  <c r="G41" i="12"/>
  <c r="H41" i="12"/>
  <c r="G53" i="12"/>
  <c r="H53" i="12"/>
  <c r="G4" i="12"/>
  <c r="G8" i="12"/>
  <c r="G12" i="12"/>
  <c r="H12" i="12"/>
  <c r="G16" i="12"/>
  <c r="H16" i="12"/>
  <c r="G20" i="12"/>
  <c r="H20" i="12"/>
  <c r="G24" i="12"/>
  <c r="H24" i="12"/>
  <c r="G28" i="12"/>
  <c r="H28" i="12"/>
  <c r="G32" i="12"/>
  <c r="H32" i="12"/>
  <c r="G36" i="12"/>
  <c r="H36" i="12"/>
  <c r="G40" i="12"/>
  <c r="H40" i="12"/>
  <c r="G44" i="12"/>
  <c r="H44" i="12"/>
  <c r="G48" i="12"/>
  <c r="H48" i="12"/>
  <c r="G52" i="12"/>
  <c r="H52" i="12"/>
  <c r="G5" i="12"/>
  <c r="G17" i="12"/>
  <c r="H17" i="12"/>
  <c r="G29" i="12"/>
  <c r="H29" i="12"/>
  <c r="G37" i="12"/>
  <c r="H37" i="12"/>
  <c r="G45" i="12"/>
  <c r="H45" i="12"/>
  <c r="G2" i="12"/>
  <c r="G6" i="12"/>
  <c r="G10" i="12"/>
  <c r="G14" i="12"/>
  <c r="H14" i="12"/>
  <c r="G18" i="12"/>
  <c r="H18" i="12"/>
  <c r="G22" i="12"/>
  <c r="H22" i="12"/>
  <c r="G26" i="12"/>
  <c r="H26" i="12"/>
  <c r="G30" i="12"/>
  <c r="H30" i="12"/>
  <c r="G34" i="12"/>
  <c r="H34" i="12"/>
  <c r="G38" i="12"/>
  <c r="H38" i="12"/>
  <c r="G42" i="12"/>
  <c r="H42" i="12"/>
  <c r="G46" i="12"/>
  <c r="H46" i="12"/>
  <c r="G50" i="12"/>
  <c r="H50" i="12"/>
  <c r="G54" i="12"/>
  <c r="H54" i="12"/>
  <c r="G13" i="12"/>
  <c r="H13" i="12"/>
  <c r="G21" i="12"/>
  <c r="H21" i="12"/>
  <c r="G33" i="12"/>
  <c r="H33" i="12"/>
  <c r="G49" i="12"/>
  <c r="H49" i="12"/>
  <c r="G3" i="12"/>
  <c r="G7" i="12"/>
  <c r="G11" i="12"/>
  <c r="H11" i="12"/>
  <c r="G15" i="12"/>
  <c r="H15" i="12"/>
  <c r="G19" i="12"/>
  <c r="H19" i="12"/>
  <c r="G23" i="12"/>
  <c r="H23" i="12"/>
  <c r="G27" i="12"/>
  <c r="H27" i="12"/>
  <c r="G31" i="12"/>
  <c r="H31" i="12"/>
  <c r="G35" i="12"/>
  <c r="H35" i="12"/>
  <c r="G39" i="12"/>
  <c r="H39" i="12"/>
  <c r="G43" i="12"/>
  <c r="H43" i="12"/>
  <c r="G47" i="12"/>
  <c r="H47" i="12"/>
  <c r="G51" i="12"/>
  <c r="H51" i="12"/>
  <c r="CS5" i="13"/>
  <c r="CT5" i="13"/>
  <c r="CS13" i="13"/>
  <c r="CT13" i="13"/>
  <c r="CS25" i="13"/>
  <c r="CT25" i="13"/>
  <c r="CS33" i="13"/>
  <c r="CT33" i="13"/>
  <c r="CS37" i="13"/>
  <c r="CT37" i="13"/>
  <c r="CS10" i="13"/>
  <c r="CT10" i="13"/>
  <c r="CS18" i="13"/>
  <c r="CT18" i="13"/>
  <c r="CS26" i="13"/>
  <c r="CT26" i="13"/>
  <c r="CS34" i="13"/>
  <c r="CT34" i="13"/>
  <c r="CS42" i="13"/>
  <c r="CT42" i="13"/>
  <c r="CS3" i="13"/>
  <c r="CS7" i="13"/>
  <c r="CT7" i="13"/>
  <c r="CS11" i="13"/>
  <c r="CT11" i="13"/>
  <c r="CS15" i="13"/>
  <c r="CT15" i="13"/>
  <c r="CS19" i="13"/>
  <c r="CT19" i="13"/>
  <c r="CS23" i="13"/>
  <c r="CT23" i="13"/>
  <c r="CS27" i="13"/>
  <c r="CT27" i="13"/>
  <c r="CS31" i="13"/>
  <c r="CT31" i="13"/>
  <c r="CS35" i="13"/>
  <c r="CT35" i="13"/>
  <c r="CS39" i="13"/>
  <c r="CT39" i="13"/>
  <c r="CS43" i="13"/>
  <c r="CT43" i="13"/>
  <c r="CS9" i="13"/>
  <c r="CT9" i="13"/>
  <c r="CS17" i="13"/>
  <c r="CT17" i="13"/>
  <c r="CS21" i="13"/>
  <c r="CT21" i="13"/>
  <c r="CS29" i="13"/>
  <c r="CT29" i="13"/>
  <c r="CS41" i="13"/>
  <c r="CT41" i="13"/>
  <c r="CV3" i="13"/>
  <c r="CW3" i="13" s="1"/>
  <c r="CU3" i="13"/>
  <c r="CS6" i="13"/>
  <c r="CT6" i="13"/>
  <c r="CS14" i="13"/>
  <c r="CT14" i="13"/>
  <c r="CS22" i="13"/>
  <c r="CT22" i="13"/>
  <c r="CS30" i="13"/>
  <c r="CT30" i="13"/>
  <c r="CS38" i="13"/>
  <c r="CT38" i="13"/>
  <c r="CS4" i="13"/>
  <c r="CT4" i="13"/>
  <c r="CS8" i="13"/>
  <c r="CT8" i="13"/>
  <c r="CS12" i="13"/>
  <c r="CT12" i="13"/>
  <c r="CS16" i="13"/>
  <c r="CT16" i="13"/>
  <c r="CS20" i="13"/>
  <c r="CT20" i="13"/>
  <c r="CS24" i="13"/>
  <c r="CT24" i="13"/>
  <c r="CS28" i="13"/>
  <c r="CT28" i="13"/>
  <c r="CS32" i="13"/>
  <c r="CT32" i="13"/>
  <c r="CS36" i="13"/>
  <c r="CT36" i="13"/>
  <c r="CS40" i="13"/>
  <c r="CT40" i="13"/>
  <c r="CS44" i="13"/>
  <c r="CT44" i="13"/>
  <c r="BE4" i="12"/>
  <c r="BE8" i="12"/>
  <c r="BE12" i="12"/>
  <c r="BE16" i="12"/>
  <c r="BE20" i="12"/>
  <c r="BE24" i="12"/>
  <c r="BE28" i="12"/>
  <c r="BE32" i="12"/>
  <c r="BE36" i="12"/>
  <c r="BE40" i="12"/>
  <c r="BE44" i="12"/>
  <c r="G78" i="10"/>
  <c r="G74" i="10"/>
  <c r="G66" i="10"/>
  <c r="G65" i="10"/>
  <c r="G64" i="10"/>
  <c r="G59" i="10"/>
  <c r="G52" i="10"/>
  <c r="G50" i="10"/>
  <c r="G58" i="10"/>
  <c r="G61" i="10"/>
  <c r="G53" i="10"/>
  <c r="G56" i="10"/>
  <c r="G51" i="10"/>
  <c r="G63" i="10"/>
  <c r="G54" i="10"/>
  <c r="E10" i="10"/>
  <c r="H10" i="10" s="1"/>
  <c r="E7" i="10"/>
  <c r="H7" i="10" s="1"/>
  <c r="E5" i="10"/>
  <c r="H5" i="10" s="1"/>
  <c r="E11" i="10"/>
  <c r="H11" i="10" s="1"/>
  <c r="E3" i="10"/>
  <c r="H3" i="10" s="1"/>
  <c r="G72" i="10"/>
  <c r="G55" i="10"/>
  <c r="G75" i="10"/>
  <c r="G73" i="10"/>
  <c r="G60" i="10"/>
  <c r="E4" i="10"/>
  <c r="H4" i="10" s="1"/>
  <c r="E8" i="10"/>
  <c r="H8" i="10" s="1"/>
  <c r="E6" i="10"/>
  <c r="H6" i="10" s="1"/>
  <c r="AW63" i="15" l="1"/>
  <c r="AX63" i="15" s="1"/>
  <c r="AV63" i="15"/>
  <c r="AW55" i="15"/>
  <c r="AX55" i="15" s="1"/>
  <c r="AV55" i="15"/>
  <c r="AW47" i="15"/>
  <c r="AX47" i="15" s="1"/>
  <c r="AV47" i="15"/>
  <c r="AW39" i="15"/>
  <c r="AX39" i="15" s="1"/>
  <c r="AV39" i="15"/>
  <c r="AW31" i="15"/>
  <c r="AX31" i="15" s="1"/>
  <c r="AV31" i="15"/>
  <c r="AW23" i="15"/>
  <c r="AX23" i="15" s="1"/>
  <c r="AV23" i="15"/>
  <c r="AW15" i="15"/>
  <c r="AX15" i="15" s="1"/>
  <c r="AV15" i="15"/>
  <c r="AW7" i="15"/>
  <c r="AX7" i="15" s="1"/>
  <c r="AV7" i="15"/>
  <c r="AM65" i="15"/>
  <c r="AN65" i="15" s="1"/>
  <c r="AL65" i="15"/>
  <c r="AM57" i="15"/>
  <c r="AN57" i="15" s="1"/>
  <c r="AL57" i="15"/>
  <c r="AM49" i="15"/>
  <c r="AN49" i="15" s="1"/>
  <c r="AL49" i="15"/>
  <c r="AM41" i="15"/>
  <c r="AN41" i="15" s="1"/>
  <c r="AL41" i="15"/>
  <c r="AM33" i="15"/>
  <c r="AN33" i="15" s="1"/>
  <c r="AL33" i="15"/>
  <c r="AM25" i="15"/>
  <c r="AN25" i="15" s="1"/>
  <c r="AL25" i="15"/>
  <c r="AM17" i="15"/>
  <c r="AN17" i="15" s="1"/>
  <c r="AL17" i="15"/>
  <c r="AM9" i="15"/>
  <c r="AN9" i="15" s="1"/>
  <c r="AL9" i="15"/>
  <c r="R67" i="15"/>
  <c r="S67" i="15"/>
  <c r="R59" i="15"/>
  <c r="S59" i="15"/>
  <c r="BF74" i="15"/>
  <c r="BG74" i="15"/>
  <c r="BH74" i="15" s="1"/>
  <c r="BF64" i="15"/>
  <c r="BG64" i="15"/>
  <c r="BH64" i="15" s="1"/>
  <c r="BG53" i="15"/>
  <c r="BH53" i="15" s="1"/>
  <c r="BF53" i="15"/>
  <c r="BG45" i="15"/>
  <c r="BH45" i="15" s="1"/>
  <c r="BF45" i="15"/>
  <c r="BG37" i="15"/>
  <c r="BH37" i="15" s="1"/>
  <c r="BF37" i="15"/>
  <c r="BF29" i="15"/>
  <c r="BG29" i="15"/>
  <c r="BH29" i="15" s="1"/>
  <c r="BG21" i="15"/>
  <c r="BH21" i="15" s="1"/>
  <c r="BF21" i="15"/>
  <c r="BF13" i="15"/>
  <c r="BG13" i="15"/>
  <c r="BH13" i="15" s="1"/>
  <c r="BF5" i="15"/>
  <c r="BG5" i="15"/>
  <c r="BH5" i="15" s="1"/>
  <c r="AC74" i="15"/>
  <c r="AD74" i="15" s="1"/>
  <c r="AB74" i="15"/>
  <c r="AB56" i="15"/>
  <c r="AC56" i="15"/>
  <c r="AD56" i="15" s="1"/>
  <c r="AB46" i="15"/>
  <c r="AC46" i="15"/>
  <c r="AD46" i="15" s="1"/>
  <c r="AC38" i="15"/>
  <c r="AD38" i="15" s="1"/>
  <c r="AB38" i="15"/>
  <c r="AB30" i="15"/>
  <c r="AC30" i="15"/>
  <c r="AD30" i="15" s="1"/>
  <c r="AB22" i="15"/>
  <c r="AC22" i="15"/>
  <c r="AD22" i="15" s="1"/>
  <c r="AB14" i="15"/>
  <c r="AC14" i="15"/>
  <c r="AD14" i="15" s="1"/>
  <c r="AC6" i="15"/>
  <c r="AD6" i="15" s="1"/>
  <c r="AB6" i="15"/>
  <c r="H67" i="15"/>
  <c r="I67" i="15"/>
  <c r="J67" i="15" s="1"/>
  <c r="R32" i="15"/>
  <c r="S32" i="15"/>
  <c r="R24" i="15"/>
  <c r="S24" i="15"/>
  <c r="R16" i="15"/>
  <c r="S16" i="15"/>
  <c r="R9" i="15"/>
  <c r="S9" i="15"/>
  <c r="BF76" i="15"/>
  <c r="BG76" i="15"/>
  <c r="BH76" i="15" s="1"/>
  <c r="BG62" i="15"/>
  <c r="BH62" i="15" s="1"/>
  <c r="BF62" i="15"/>
  <c r="BG51" i="15"/>
  <c r="BH51" i="15" s="1"/>
  <c r="BF51" i="15"/>
  <c r="BG43" i="15"/>
  <c r="BH43" i="15" s="1"/>
  <c r="BF43" i="15"/>
  <c r="BG35" i="15"/>
  <c r="BH35" i="15" s="1"/>
  <c r="BF35" i="15"/>
  <c r="BF27" i="15"/>
  <c r="BG27" i="15"/>
  <c r="BH27" i="15" s="1"/>
  <c r="BG19" i="15"/>
  <c r="BH19" i="15" s="1"/>
  <c r="BF19" i="15"/>
  <c r="BF11" i="15"/>
  <c r="BG11" i="15"/>
  <c r="BH11" i="15" s="1"/>
  <c r="BG3" i="15"/>
  <c r="BH3" i="15" s="1"/>
  <c r="BF3" i="15"/>
  <c r="AB75" i="15"/>
  <c r="AC75" i="15"/>
  <c r="AD75" i="15" s="1"/>
  <c r="AC58" i="15"/>
  <c r="AD58" i="15" s="1"/>
  <c r="AB58" i="15"/>
  <c r="I53" i="15"/>
  <c r="J53" i="15" s="1"/>
  <c r="H53" i="15"/>
  <c r="I45" i="15"/>
  <c r="J45" i="15" s="1"/>
  <c r="H45" i="15"/>
  <c r="H37" i="15"/>
  <c r="I37" i="15"/>
  <c r="J37" i="15" s="1"/>
  <c r="H29" i="15"/>
  <c r="I29" i="15"/>
  <c r="J29" i="15" s="1"/>
  <c r="H21" i="15"/>
  <c r="I21" i="15"/>
  <c r="J21" i="15" s="1"/>
  <c r="H13" i="15"/>
  <c r="I13" i="15"/>
  <c r="J13" i="15" s="1"/>
  <c r="H5" i="15"/>
  <c r="I5" i="15"/>
  <c r="J5" i="15" s="1"/>
  <c r="AV64" i="15"/>
  <c r="AW64" i="15"/>
  <c r="AX64" i="15" s="1"/>
  <c r="AV56" i="15"/>
  <c r="AW56" i="15"/>
  <c r="AX56" i="15" s="1"/>
  <c r="AV48" i="15"/>
  <c r="AW48" i="15"/>
  <c r="AX48" i="15" s="1"/>
  <c r="AV40" i="15"/>
  <c r="AW40" i="15"/>
  <c r="AX40" i="15" s="1"/>
  <c r="AV32" i="15"/>
  <c r="AW32" i="15"/>
  <c r="AX32" i="15" s="1"/>
  <c r="AV24" i="15"/>
  <c r="AW24" i="15"/>
  <c r="AX24" i="15" s="1"/>
  <c r="AV16" i="15"/>
  <c r="AW16" i="15"/>
  <c r="AX16" i="15" s="1"/>
  <c r="AV8" i="15"/>
  <c r="AW8" i="15"/>
  <c r="AX8" i="15" s="1"/>
  <c r="AM66" i="15"/>
  <c r="AN66" i="15" s="1"/>
  <c r="AL66" i="15"/>
  <c r="AM58" i="15"/>
  <c r="AN58" i="15" s="1"/>
  <c r="AL58" i="15"/>
  <c r="AM50" i="15"/>
  <c r="AN50" i="15" s="1"/>
  <c r="AL50" i="15"/>
  <c r="AM42" i="15"/>
  <c r="AN42" i="15" s="1"/>
  <c r="AL42" i="15"/>
  <c r="AM34" i="15"/>
  <c r="AN34" i="15" s="1"/>
  <c r="AL34" i="15"/>
  <c r="AM26" i="15"/>
  <c r="AN26" i="15" s="1"/>
  <c r="AL26" i="15"/>
  <c r="AM18" i="15"/>
  <c r="AN18" i="15" s="1"/>
  <c r="AL18" i="15"/>
  <c r="AL10" i="15"/>
  <c r="AM10" i="15"/>
  <c r="AN10" i="15" s="1"/>
  <c r="R68" i="15"/>
  <c r="S68" i="15"/>
  <c r="R60" i="15"/>
  <c r="S60" i="15"/>
  <c r="R52" i="15"/>
  <c r="S52" i="15"/>
  <c r="S42" i="15"/>
  <c r="R42" i="15"/>
  <c r="R27" i="15"/>
  <c r="S27" i="15"/>
  <c r="R19" i="15"/>
  <c r="S19" i="15"/>
  <c r="R8" i="15"/>
  <c r="S8" i="15"/>
  <c r="BF73" i="15"/>
  <c r="BG73" i="15"/>
  <c r="BH73" i="15" s="1"/>
  <c r="BF65" i="15"/>
  <c r="BG65" i="15"/>
  <c r="BH65" i="15" s="1"/>
  <c r="BF58" i="15"/>
  <c r="BG58" i="15"/>
  <c r="BH58" i="15" s="1"/>
  <c r="BG50" i="15"/>
  <c r="BH50" i="15" s="1"/>
  <c r="BF50" i="15"/>
  <c r="BG42" i="15"/>
  <c r="BH42" i="15" s="1"/>
  <c r="BF42" i="15"/>
  <c r="BG34" i="15"/>
  <c r="BH34" i="15" s="1"/>
  <c r="BF34" i="15"/>
  <c r="BF26" i="15"/>
  <c r="BG26" i="15"/>
  <c r="BH26" i="15" s="1"/>
  <c r="BG18" i="15"/>
  <c r="BH18" i="15" s="1"/>
  <c r="BF18" i="15"/>
  <c r="BG10" i="15"/>
  <c r="BH10" i="15" s="1"/>
  <c r="BF10" i="15"/>
  <c r="AC67" i="15"/>
  <c r="AD67" i="15" s="1"/>
  <c r="AB67" i="15"/>
  <c r="AC54" i="15"/>
  <c r="AD54" i="15" s="1"/>
  <c r="AB54" i="15"/>
  <c r="AC51" i="15"/>
  <c r="AD51" i="15" s="1"/>
  <c r="AB51" i="15"/>
  <c r="AC43" i="15"/>
  <c r="AD43" i="15" s="1"/>
  <c r="AB43" i="15"/>
  <c r="AC35" i="15"/>
  <c r="AD35" i="15" s="1"/>
  <c r="AB35" i="15"/>
  <c r="AC27" i="15"/>
  <c r="AD27" i="15" s="1"/>
  <c r="AB27" i="15"/>
  <c r="AC19" i="15"/>
  <c r="AD19" i="15" s="1"/>
  <c r="AB19" i="15"/>
  <c r="AC11" i="15"/>
  <c r="AD11" i="15" s="1"/>
  <c r="AB11" i="15"/>
  <c r="H56" i="15"/>
  <c r="I56" i="15"/>
  <c r="J56" i="15" s="1"/>
  <c r="H48" i="15"/>
  <c r="I48" i="15"/>
  <c r="J48" i="15" s="1"/>
  <c r="I40" i="15"/>
  <c r="J40" i="15" s="1"/>
  <c r="H40" i="15"/>
  <c r="I32" i="15"/>
  <c r="J32" i="15" s="1"/>
  <c r="H32" i="15"/>
  <c r="H24" i="15"/>
  <c r="I24" i="15"/>
  <c r="J24" i="15" s="1"/>
  <c r="H16" i="15"/>
  <c r="I16" i="15"/>
  <c r="J16" i="15" s="1"/>
  <c r="H8" i="15"/>
  <c r="I8" i="15"/>
  <c r="J8" i="15" s="1"/>
  <c r="R48" i="15"/>
  <c r="S48" i="15"/>
  <c r="R41" i="15"/>
  <c r="S41" i="15"/>
  <c r="R34" i="15"/>
  <c r="S34" i="15"/>
  <c r="R26" i="15"/>
  <c r="S26" i="15"/>
  <c r="R18" i="15"/>
  <c r="S18" i="15"/>
  <c r="AC68" i="15"/>
  <c r="AD68" i="15" s="1"/>
  <c r="AB68" i="15"/>
  <c r="I55" i="15"/>
  <c r="J55" i="15" s="1"/>
  <c r="H55" i="15"/>
  <c r="H47" i="15"/>
  <c r="I47" i="15"/>
  <c r="J47" i="15" s="1"/>
  <c r="I39" i="15"/>
  <c r="J39" i="15" s="1"/>
  <c r="H39" i="15"/>
  <c r="I31" i="15"/>
  <c r="J31" i="15" s="1"/>
  <c r="H31" i="15"/>
  <c r="I23" i="15"/>
  <c r="J23" i="15" s="1"/>
  <c r="H23" i="15"/>
  <c r="I15" i="15"/>
  <c r="J15" i="15" s="1"/>
  <c r="H15" i="15"/>
  <c r="I7" i="15"/>
  <c r="J7" i="15" s="1"/>
  <c r="H7" i="15"/>
  <c r="AW66" i="15"/>
  <c r="AX66" i="15" s="1"/>
  <c r="AV66" i="15"/>
  <c r="AW58" i="15"/>
  <c r="AX58" i="15" s="1"/>
  <c r="AV58" i="15"/>
  <c r="AW50" i="15"/>
  <c r="AX50" i="15" s="1"/>
  <c r="AV50" i="15"/>
  <c r="AW42" i="15"/>
  <c r="AX42" i="15" s="1"/>
  <c r="AV42" i="15"/>
  <c r="AW34" i="15"/>
  <c r="AX34" i="15" s="1"/>
  <c r="AV34" i="15"/>
  <c r="AW26" i="15"/>
  <c r="AX26" i="15" s="1"/>
  <c r="AV26" i="15"/>
  <c r="AW18" i="15"/>
  <c r="AX18" i="15" s="1"/>
  <c r="AV18" i="15"/>
  <c r="AW10" i="15"/>
  <c r="AX10" i="15" s="1"/>
  <c r="AV10" i="15"/>
  <c r="AL68" i="15"/>
  <c r="AM68" i="15"/>
  <c r="AN68" i="15" s="1"/>
  <c r="AL60" i="15"/>
  <c r="AM60" i="15"/>
  <c r="AN60" i="15" s="1"/>
  <c r="AL52" i="15"/>
  <c r="AM52" i="15"/>
  <c r="AN52" i="15" s="1"/>
  <c r="AL44" i="15"/>
  <c r="AM44" i="15"/>
  <c r="AN44" i="15" s="1"/>
  <c r="AL36" i="15"/>
  <c r="AM36" i="15"/>
  <c r="AN36" i="15" s="1"/>
  <c r="AM28" i="15"/>
  <c r="AN28" i="15" s="1"/>
  <c r="AL28" i="15"/>
  <c r="AM20" i="15"/>
  <c r="AN20" i="15" s="1"/>
  <c r="AL20" i="15"/>
  <c r="AL12" i="15"/>
  <c r="AM12" i="15"/>
  <c r="AN12" i="15" s="1"/>
  <c r="AL4" i="15"/>
  <c r="AM4" i="15"/>
  <c r="AN4" i="15" s="1"/>
  <c r="S62" i="15"/>
  <c r="R62" i="15"/>
  <c r="S54" i="15"/>
  <c r="R54" i="15"/>
  <c r="R47" i="15"/>
  <c r="S47" i="15"/>
  <c r="R40" i="15"/>
  <c r="S40" i="15"/>
  <c r="R33" i="15"/>
  <c r="S33" i="15"/>
  <c r="R25" i="15"/>
  <c r="S25" i="15"/>
  <c r="R17" i="15"/>
  <c r="S17" i="15"/>
  <c r="R10" i="15"/>
  <c r="S10" i="15"/>
  <c r="BF67" i="15"/>
  <c r="BG67" i="15"/>
  <c r="BH67" i="15" s="1"/>
  <c r="BF52" i="15"/>
  <c r="BG52" i="15"/>
  <c r="BH52" i="15" s="1"/>
  <c r="BF44" i="15"/>
  <c r="BG44" i="15"/>
  <c r="BH44" i="15" s="1"/>
  <c r="BF36" i="15"/>
  <c r="BG36" i="15"/>
  <c r="BH36" i="15" s="1"/>
  <c r="BF28" i="15"/>
  <c r="BG28" i="15"/>
  <c r="BH28" i="15" s="1"/>
  <c r="BG20" i="15"/>
  <c r="BH20" i="15" s="1"/>
  <c r="BF20" i="15"/>
  <c r="BG12" i="15"/>
  <c r="BH12" i="15" s="1"/>
  <c r="BF12" i="15"/>
  <c r="BG4" i="15"/>
  <c r="BH4" i="15" s="1"/>
  <c r="BF4" i="15"/>
  <c r="AC70" i="15"/>
  <c r="AD70" i="15" s="1"/>
  <c r="AB70" i="15"/>
  <c r="AB64" i="15"/>
  <c r="AC64" i="15"/>
  <c r="AD64" i="15" s="1"/>
  <c r="AB57" i="15"/>
  <c r="AC57" i="15"/>
  <c r="AD57" i="15" s="1"/>
  <c r="AB45" i="15"/>
  <c r="AC45" i="15"/>
  <c r="AD45" i="15" s="1"/>
  <c r="AC37" i="15"/>
  <c r="AD37" i="15" s="1"/>
  <c r="AB37" i="15"/>
  <c r="AC29" i="15"/>
  <c r="AD29" i="15" s="1"/>
  <c r="AB29" i="15"/>
  <c r="AC21" i="15"/>
  <c r="AD21" i="15" s="1"/>
  <c r="AB21" i="15"/>
  <c r="AC13" i="15"/>
  <c r="AD13" i="15" s="1"/>
  <c r="AB13" i="15"/>
  <c r="AB5" i="15"/>
  <c r="AC5" i="15"/>
  <c r="AD5" i="15" s="1"/>
  <c r="H62" i="15"/>
  <c r="I62" i="15"/>
  <c r="J62" i="15" s="1"/>
  <c r="H58" i="15"/>
  <c r="I58" i="15"/>
  <c r="J58" i="15" s="1"/>
  <c r="H50" i="15"/>
  <c r="I50" i="15"/>
  <c r="J50" i="15" s="1"/>
  <c r="I42" i="15"/>
  <c r="J42" i="15" s="1"/>
  <c r="H42" i="15"/>
  <c r="I34" i="15"/>
  <c r="J34" i="15" s="1"/>
  <c r="H34" i="15"/>
  <c r="I26" i="15"/>
  <c r="J26" i="15" s="1"/>
  <c r="H26" i="15"/>
  <c r="I18" i="15"/>
  <c r="J18" i="15" s="1"/>
  <c r="H18" i="15"/>
  <c r="I10" i="15"/>
  <c r="J10" i="15" s="1"/>
  <c r="H10" i="15"/>
  <c r="AW65" i="15"/>
  <c r="AX65" i="15" s="1"/>
  <c r="AV65" i="15"/>
  <c r="AW57" i="15"/>
  <c r="AX57" i="15" s="1"/>
  <c r="AV57" i="15"/>
  <c r="AW49" i="15"/>
  <c r="AX49" i="15" s="1"/>
  <c r="AV49" i="15"/>
  <c r="AW41" i="15"/>
  <c r="AX41" i="15" s="1"/>
  <c r="AV41" i="15"/>
  <c r="AW33" i="15"/>
  <c r="AX33" i="15" s="1"/>
  <c r="AV33" i="15"/>
  <c r="AW25" i="15"/>
  <c r="AX25" i="15" s="1"/>
  <c r="AV25" i="15"/>
  <c r="AW17" i="15"/>
  <c r="AX17" i="15" s="1"/>
  <c r="AV17" i="15"/>
  <c r="AW9" i="15"/>
  <c r="AX9" i="15" s="1"/>
  <c r="AV9" i="15"/>
  <c r="AL67" i="15"/>
  <c r="AM67" i="15"/>
  <c r="AN67" i="15" s="1"/>
  <c r="AL59" i="15"/>
  <c r="AM59" i="15"/>
  <c r="AN59" i="15" s="1"/>
  <c r="AL51" i="15"/>
  <c r="AM51" i="15"/>
  <c r="AN51" i="15" s="1"/>
  <c r="AL43" i="15"/>
  <c r="AM43" i="15"/>
  <c r="AN43" i="15" s="1"/>
  <c r="AL35" i="15"/>
  <c r="AM35" i="15"/>
  <c r="AN35" i="15" s="1"/>
  <c r="AL27" i="15"/>
  <c r="AM27" i="15"/>
  <c r="AN27" i="15" s="1"/>
  <c r="AL19" i="15"/>
  <c r="AM19" i="15"/>
  <c r="AN19" i="15" s="1"/>
  <c r="AM11" i="15"/>
  <c r="AN11" i="15" s="1"/>
  <c r="AL11" i="15"/>
  <c r="AM3" i="15"/>
  <c r="AN3" i="15" s="1"/>
  <c r="AL3" i="15"/>
  <c r="R61" i="15"/>
  <c r="S61" i="15"/>
  <c r="R53" i="15"/>
  <c r="S53" i="15"/>
  <c r="S46" i="15"/>
  <c r="R46" i="15"/>
  <c r="R39" i="15"/>
  <c r="S39" i="15"/>
  <c r="AC72" i="15"/>
  <c r="AD72" i="15" s="1"/>
  <c r="AB72" i="15"/>
  <c r="AB65" i="15"/>
  <c r="AC65" i="15"/>
  <c r="AD65" i="15" s="1"/>
  <c r="AC48" i="15"/>
  <c r="AD48" i="15" s="1"/>
  <c r="AB48" i="15"/>
  <c r="AC40" i="15"/>
  <c r="AD40" i="15" s="1"/>
  <c r="AB40" i="15"/>
  <c r="AB32" i="15"/>
  <c r="AC32" i="15"/>
  <c r="AD32" i="15" s="1"/>
  <c r="AB24" i="15"/>
  <c r="AC24" i="15"/>
  <c r="AD24" i="15" s="1"/>
  <c r="AC16" i="15"/>
  <c r="AD16" i="15" s="1"/>
  <c r="AB16" i="15"/>
  <c r="AC8" i="15"/>
  <c r="AD8" i="15" s="1"/>
  <c r="AB8" i="15"/>
  <c r="AW67" i="15"/>
  <c r="AX67" i="15" s="1"/>
  <c r="AV67" i="15"/>
  <c r="AW59" i="15"/>
  <c r="AX59" i="15" s="1"/>
  <c r="AV59" i="15"/>
  <c r="AW51" i="15"/>
  <c r="AX51" i="15" s="1"/>
  <c r="AV51" i="15"/>
  <c r="AW43" i="15"/>
  <c r="AX43" i="15" s="1"/>
  <c r="AV43" i="15"/>
  <c r="AW35" i="15"/>
  <c r="AX35" i="15" s="1"/>
  <c r="AV35" i="15"/>
  <c r="AW27" i="15"/>
  <c r="AX27" i="15" s="1"/>
  <c r="AV27" i="15"/>
  <c r="AW19" i="15"/>
  <c r="AX19" i="15" s="1"/>
  <c r="AV19" i="15"/>
  <c r="AW11" i="15"/>
  <c r="AX11" i="15" s="1"/>
  <c r="AV11" i="15"/>
  <c r="AW3" i="15"/>
  <c r="AX3" i="15" s="1"/>
  <c r="AV3" i="15"/>
  <c r="AM61" i="15"/>
  <c r="AN61" i="15" s="1"/>
  <c r="AL61" i="15"/>
  <c r="AM53" i="15"/>
  <c r="AN53" i="15" s="1"/>
  <c r="AL53" i="15"/>
  <c r="AM45" i="15"/>
  <c r="AN45" i="15" s="1"/>
  <c r="AL45" i="15"/>
  <c r="AM37" i="15"/>
  <c r="AN37" i="15" s="1"/>
  <c r="AL37" i="15"/>
  <c r="AM29" i="15"/>
  <c r="AN29" i="15" s="1"/>
  <c r="AL29" i="15"/>
  <c r="AM21" i="15"/>
  <c r="AN21" i="15" s="1"/>
  <c r="AL21" i="15"/>
  <c r="AM13" i="15"/>
  <c r="AN13" i="15" s="1"/>
  <c r="AL13" i="15"/>
  <c r="AM5" i="15"/>
  <c r="AN5" i="15" s="1"/>
  <c r="AL5" i="15"/>
  <c r="R63" i="15"/>
  <c r="S63" i="15"/>
  <c r="R55" i="15"/>
  <c r="S55" i="15"/>
  <c r="BG68" i="15"/>
  <c r="BH68" i="15" s="1"/>
  <c r="BF68" i="15"/>
  <c r="BG60" i="15"/>
  <c r="BH60" i="15" s="1"/>
  <c r="BF60" i="15"/>
  <c r="BF57" i="15"/>
  <c r="BG57" i="15"/>
  <c r="BH57" i="15" s="1"/>
  <c r="BG49" i="15"/>
  <c r="BH49" i="15" s="1"/>
  <c r="BF49" i="15"/>
  <c r="BF41" i="15"/>
  <c r="BG41" i="15"/>
  <c r="BH41" i="15" s="1"/>
  <c r="BF33" i="15"/>
  <c r="BG33" i="15"/>
  <c r="BH33" i="15" s="1"/>
  <c r="BG25" i="15"/>
  <c r="BH25" i="15" s="1"/>
  <c r="BF25" i="15"/>
  <c r="BG17" i="15"/>
  <c r="BH17" i="15" s="1"/>
  <c r="BF17" i="15"/>
  <c r="BF9" i="15"/>
  <c r="BG9" i="15"/>
  <c r="BH9" i="15" s="1"/>
  <c r="AC76" i="15"/>
  <c r="AD76" i="15" s="1"/>
  <c r="AB76" i="15"/>
  <c r="AC55" i="15"/>
  <c r="AD55" i="15" s="1"/>
  <c r="AB55" i="15"/>
  <c r="AC50" i="15"/>
  <c r="AD50" i="15" s="1"/>
  <c r="AB50" i="15"/>
  <c r="AB42" i="15"/>
  <c r="AC42" i="15"/>
  <c r="AD42" i="15" s="1"/>
  <c r="AC34" i="15"/>
  <c r="AD34" i="15" s="1"/>
  <c r="AB34" i="15"/>
  <c r="AB26" i="15"/>
  <c r="AC26" i="15"/>
  <c r="AD26" i="15" s="1"/>
  <c r="AB18" i="15"/>
  <c r="AC18" i="15"/>
  <c r="AD18" i="15" s="1"/>
  <c r="AB10" i="15"/>
  <c r="AC10" i="15"/>
  <c r="AD10" i="15" s="1"/>
  <c r="R28" i="15"/>
  <c r="S28" i="15"/>
  <c r="R20" i="15"/>
  <c r="S20" i="15"/>
  <c r="R12" i="15"/>
  <c r="S12" i="15"/>
  <c r="R5" i="15"/>
  <c r="S5" i="15"/>
  <c r="BF72" i="15"/>
  <c r="BG72" i="15"/>
  <c r="BH72" i="15" s="1"/>
  <c r="BG66" i="15"/>
  <c r="BH66" i="15" s="1"/>
  <c r="BF66" i="15"/>
  <c r="BG55" i="15"/>
  <c r="BH55" i="15" s="1"/>
  <c r="BF55" i="15"/>
  <c r="BG47" i="15"/>
  <c r="BH47" i="15" s="1"/>
  <c r="BF47" i="15"/>
  <c r="BG39" i="15"/>
  <c r="BH39" i="15" s="1"/>
  <c r="BF39" i="15"/>
  <c r="BG31" i="15"/>
  <c r="BH31" i="15" s="1"/>
  <c r="BF31" i="15"/>
  <c r="BG23" i="15"/>
  <c r="BH23" i="15" s="1"/>
  <c r="BF23" i="15"/>
  <c r="BG15" i="15"/>
  <c r="BH15" i="15" s="1"/>
  <c r="BF15" i="15"/>
  <c r="BF7" i="15"/>
  <c r="BG7" i="15"/>
  <c r="BH7" i="15" s="1"/>
  <c r="AC59" i="15"/>
  <c r="AD59" i="15" s="1"/>
  <c r="AB59" i="15"/>
  <c r="I57" i="15"/>
  <c r="J57" i="15" s="1"/>
  <c r="H57" i="15"/>
  <c r="I49" i="15"/>
  <c r="J49" i="15" s="1"/>
  <c r="H49" i="15"/>
  <c r="H41" i="15"/>
  <c r="I41" i="15"/>
  <c r="J41" i="15" s="1"/>
  <c r="H33" i="15"/>
  <c r="I33" i="15"/>
  <c r="J33" i="15" s="1"/>
  <c r="H25" i="15"/>
  <c r="I25" i="15"/>
  <c r="J25" i="15" s="1"/>
  <c r="H17" i="15"/>
  <c r="I17" i="15"/>
  <c r="J17" i="15" s="1"/>
  <c r="H9" i="15"/>
  <c r="I9" i="15"/>
  <c r="J9" i="15" s="1"/>
  <c r="AV68" i="15"/>
  <c r="AW68" i="15"/>
  <c r="AX68" i="15" s="1"/>
  <c r="AV60" i="15"/>
  <c r="AW60" i="15"/>
  <c r="AX60" i="15" s="1"/>
  <c r="AV52" i="15"/>
  <c r="AW52" i="15"/>
  <c r="AX52" i="15" s="1"/>
  <c r="AV44" i="15"/>
  <c r="AW44" i="15"/>
  <c r="AX44" i="15" s="1"/>
  <c r="AV36" i="15"/>
  <c r="AW36" i="15"/>
  <c r="AX36" i="15" s="1"/>
  <c r="AV28" i="15"/>
  <c r="AW28" i="15"/>
  <c r="AX28" i="15" s="1"/>
  <c r="AV20" i="15"/>
  <c r="AW20" i="15"/>
  <c r="AX20" i="15" s="1"/>
  <c r="AV12" i="15"/>
  <c r="AW12" i="15"/>
  <c r="AX12" i="15" s="1"/>
  <c r="AV4" i="15"/>
  <c r="AW4" i="15"/>
  <c r="AX4" i="15" s="1"/>
  <c r="AM62" i="15"/>
  <c r="AN62" i="15" s="1"/>
  <c r="AL62" i="15"/>
  <c r="AM54" i="15"/>
  <c r="AN54" i="15" s="1"/>
  <c r="AL54" i="15"/>
  <c r="AM46" i="15"/>
  <c r="AN46" i="15" s="1"/>
  <c r="AL46" i="15"/>
  <c r="AM38" i="15"/>
  <c r="AN38" i="15" s="1"/>
  <c r="AL38" i="15"/>
  <c r="AM30" i="15"/>
  <c r="AN30" i="15" s="1"/>
  <c r="AL30" i="15"/>
  <c r="AM22" i="15"/>
  <c r="AN22" i="15" s="1"/>
  <c r="AL22" i="15"/>
  <c r="AM14" i="15"/>
  <c r="AN14" i="15" s="1"/>
  <c r="AL14" i="15"/>
  <c r="AM6" i="15"/>
  <c r="AN6" i="15" s="1"/>
  <c r="AL6" i="15"/>
  <c r="R64" i="15"/>
  <c r="S64" i="15"/>
  <c r="R56" i="15"/>
  <c r="S56" i="15"/>
  <c r="R49" i="15"/>
  <c r="S49" i="15"/>
  <c r="S38" i="15"/>
  <c r="R38" i="15"/>
  <c r="R31" i="15"/>
  <c r="S31" i="15"/>
  <c r="R23" i="15"/>
  <c r="S23" i="15"/>
  <c r="R15" i="15"/>
  <c r="S15" i="15"/>
  <c r="R4" i="15"/>
  <c r="S4" i="15"/>
  <c r="BG61" i="15"/>
  <c r="BH61" i="15" s="1"/>
  <c r="BF61" i="15"/>
  <c r="BF54" i="15"/>
  <c r="BG54" i="15"/>
  <c r="BH54" i="15" s="1"/>
  <c r="BG46" i="15"/>
  <c r="BH46" i="15" s="1"/>
  <c r="BF46" i="15"/>
  <c r="BG38" i="15"/>
  <c r="BH38" i="15" s="1"/>
  <c r="BF38" i="15"/>
  <c r="BG30" i="15"/>
  <c r="BH30" i="15" s="1"/>
  <c r="BF30" i="15"/>
  <c r="BF22" i="15"/>
  <c r="BG22" i="15"/>
  <c r="BH22" i="15" s="1"/>
  <c r="BG14" i="15"/>
  <c r="BH14" i="15" s="1"/>
  <c r="BF14" i="15"/>
  <c r="BG6" i="15"/>
  <c r="BH6" i="15" s="1"/>
  <c r="BF6" i="15"/>
  <c r="AB66" i="15"/>
  <c r="AC66" i="15"/>
  <c r="AD66" i="15" s="1"/>
  <c r="AC60" i="15"/>
  <c r="AD60" i="15" s="1"/>
  <c r="AB60" i="15"/>
  <c r="AC47" i="15"/>
  <c r="AD47" i="15" s="1"/>
  <c r="AB47" i="15"/>
  <c r="AC39" i="15"/>
  <c r="AD39" i="15" s="1"/>
  <c r="AB39" i="15"/>
  <c r="AC31" i="15"/>
  <c r="AD31" i="15" s="1"/>
  <c r="AB31" i="15"/>
  <c r="AC23" i="15"/>
  <c r="AD23" i="15" s="1"/>
  <c r="AB23" i="15"/>
  <c r="AC15" i="15"/>
  <c r="AD15" i="15" s="1"/>
  <c r="AB15" i="15"/>
  <c r="AC7" i="15"/>
  <c r="AD7" i="15" s="1"/>
  <c r="AB7" i="15"/>
  <c r="H52" i="15"/>
  <c r="I52" i="15"/>
  <c r="J52" i="15" s="1"/>
  <c r="I44" i="15"/>
  <c r="J44" i="15" s="1"/>
  <c r="H44" i="15"/>
  <c r="I36" i="15"/>
  <c r="J36" i="15" s="1"/>
  <c r="H36" i="15"/>
  <c r="I28" i="15"/>
  <c r="J28" i="15" s="1"/>
  <c r="H28" i="15"/>
  <c r="H20" i="15"/>
  <c r="I20" i="15"/>
  <c r="J20" i="15" s="1"/>
  <c r="H12" i="15"/>
  <c r="I12" i="15"/>
  <c r="J12" i="15" s="1"/>
  <c r="H4" i="15"/>
  <c r="I4" i="15"/>
  <c r="J4" i="15" s="1"/>
  <c r="R37" i="15"/>
  <c r="S37" i="15"/>
  <c r="R30" i="15"/>
  <c r="S30" i="15"/>
  <c r="R22" i="15"/>
  <c r="S22" i="15"/>
  <c r="R14" i="15"/>
  <c r="S14" i="15"/>
  <c r="R7" i="15"/>
  <c r="S7" i="15"/>
  <c r="AC62" i="15"/>
  <c r="AD62" i="15" s="1"/>
  <c r="AB62" i="15"/>
  <c r="H59" i="15"/>
  <c r="I59" i="15"/>
  <c r="J59" i="15" s="1"/>
  <c r="I51" i="15"/>
  <c r="J51" i="15" s="1"/>
  <c r="H51" i="15"/>
  <c r="I43" i="15"/>
  <c r="J43" i="15" s="1"/>
  <c r="H43" i="15"/>
  <c r="I35" i="15"/>
  <c r="J35" i="15" s="1"/>
  <c r="H35" i="15"/>
  <c r="I27" i="15"/>
  <c r="J27" i="15" s="1"/>
  <c r="H27" i="15"/>
  <c r="I19" i="15"/>
  <c r="J19" i="15" s="1"/>
  <c r="H19" i="15"/>
  <c r="I11" i="15"/>
  <c r="J11" i="15" s="1"/>
  <c r="H11" i="15"/>
  <c r="I3" i="15"/>
  <c r="J3" i="15" s="1"/>
  <c r="H3" i="15"/>
  <c r="AW62" i="15"/>
  <c r="AX62" i="15" s="1"/>
  <c r="AV62" i="15"/>
  <c r="AW54" i="15"/>
  <c r="AX54" i="15" s="1"/>
  <c r="AV54" i="15"/>
  <c r="AW46" i="15"/>
  <c r="AX46" i="15" s="1"/>
  <c r="AV46" i="15"/>
  <c r="AW38" i="15"/>
  <c r="AX38" i="15" s="1"/>
  <c r="AV38" i="15"/>
  <c r="AW30" i="15"/>
  <c r="AX30" i="15" s="1"/>
  <c r="AV30" i="15"/>
  <c r="AW22" i="15"/>
  <c r="AX22" i="15" s="1"/>
  <c r="AV22" i="15"/>
  <c r="AW14" i="15"/>
  <c r="AX14" i="15" s="1"/>
  <c r="AV14" i="15"/>
  <c r="AW6" i="15"/>
  <c r="AX6" i="15" s="1"/>
  <c r="AV6" i="15"/>
  <c r="AL64" i="15"/>
  <c r="AM64" i="15"/>
  <c r="AN64" i="15" s="1"/>
  <c r="AL56" i="15"/>
  <c r="AM56" i="15"/>
  <c r="AN56" i="15" s="1"/>
  <c r="AL48" i="15"/>
  <c r="AM48" i="15"/>
  <c r="AN48" i="15" s="1"/>
  <c r="AL40" i="15"/>
  <c r="AM40" i="15"/>
  <c r="AN40" i="15" s="1"/>
  <c r="AM32" i="15"/>
  <c r="AN32" i="15" s="1"/>
  <c r="AL32" i="15"/>
  <c r="AM24" i="15"/>
  <c r="AN24" i="15" s="1"/>
  <c r="AL24" i="15"/>
  <c r="AM16" i="15"/>
  <c r="AN16" i="15" s="1"/>
  <c r="AL16" i="15"/>
  <c r="AL8" i="15"/>
  <c r="AM8" i="15"/>
  <c r="AN8" i="15" s="1"/>
  <c r="S66" i="15"/>
  <c r="R66" i="15"/>
  <c r="S58" i="15"/>
  <c r="R58" i="15"/>
  <c r="R44" i="15"/>
  <c r="S44" i="15"/>
  <c r="R36" i="15"/>
  <c r="S36" i="15"/>
  <c r="R29" i="15"/>
  <c r="S29" i="15"/>
  <c r="R21" i="15"/>
  <c r="S21" i="15"/>
  <c r="R13" i="15"/>
  <c r="S13" i="15"/>
  <c r="R6" i="15"/>
  <c r="S6" i="15"/>
  <c r="BG63" i="15"/>
  <c r="BH63" i="15" s="1"/>
  <c r="BF63" i="15"/>
  <c r="BG56" i="15"/>
  <c r="BH56" i="15" s="1"/>
  <c r="BF56" i="15"/>
  <c r="BF48" i="15"/>
  <c r="BG48" i="15"/>
  <c r="BH48" i="15" s="1"/>
  <c r="BG40" i="15"/>
  <c r="BH40" i="15" s="1"/>
  <c r="BF40" i="15"/>
  <c r="BF32" i="15"/>
  <c r="BG32" i="15"/>
  <c r="BH32" i="15" s="1"/>
  <c r="BG24" i="15"/>
  <c r="BH24" i="15" s="1"/>
  <c r="BF24" i="15"/>
  <c r="BG16" i="15"/>
  <c r="BH16" i="15" s="1"/>
  <c r="BF16" i="15"/>
  <c r="BF8" i="15"/>
  <c r="BG8" i="15"/>
  <c r="BH8" i="15" s="1"/>
  <c r="AC63" i="15"/>
  <c r="AD63" i="15" s="1"/>
  <c r="AB63" i="15"/>
  <c r="AB49" i="15"/>
  <c r="AC49" i="15"/>
  <c r="AD49" i="15" s="1"/>
  <c r="AB41" i="15"/>
  <c r="AC41" i="15"/>
  <c r="AD41" i="15" s="1"/>
  <c r="AC33" i="15"/>
  <c r="AD33" i="15" s="1"/>
  <c r="AB33" i="15"/>
  <c r="AC25" i="15"/>
  <c r="AD25" i="15" s="1"/>
  <c r="AB25" i="15"/>
  <c r="AC17" i="15"/>
  <c r="AD17" i="15" s="1"/>
  <c r="AB17" i="15"/>
  <c r="AC9" i="15"/>
  <c r="AD9" i="15" s="1"/>
  <c r="AB9" i="15"/>
  <c r="H61" i="15"/>
  <c r="I61" i="15"/>
  <c r="J61" i="15" s="1"/>
  <c r="H66" i="15"/>
  <c r="I66" i="15"/>
  <c r="J66" i="15" s="1"/>
  <c r="I54" i="15"/>
  <c r="J54" i="15" s="1"/>
  <c r="H54" i="15"/>
  <c r="I46" i="15"/>
  <c r="J46" i="15" s="1"/>
  <c r="H46" i="15"/>
  <c r="I38" i="15"/>
  <c r="J38" i="15" s="1"/>
  <c r="H38" i="15"/>
  <c r="I30" i="15"/>
  <c r="J30" i="15" s="1"/>
  <c r="H30" i="15"/>
  <c r="I22" i="15"/>
  <c r="J22" i="15" s="1"/>
  <c r="H22" i="15"/>
  <c r="I14" i="15"/>
  <c r="J14" i="15" s="1"/>
  <c r="H14" i="15"/>
  <c r="I6" i="15"/>
  <c r="J6" i="15" s="1"/>
  <c r="H6" i="15"/>
  <c r="AW61" i="15"/>
  <c r="AX61" i="15" s="1"/>
  <c r="AV61" i="15"/>
  <c r="AW53" i="15"/>
  <c r="AX53" i="15" s="1"/>
  <c r="AV53" i="15"/>
  <c r="AW45" i="15"/>
  <c r="AX45" i="15" s="1"/>
  <c r="AV45" i="15"/>
  <c r="AW37" i="15"/>
  <c r="AX37" i="15" s="1"/>
  <c r="AV37" i="15"/>
  <c r="AW29" i="15"/>
  <c r="AX29" i="15" s="1"/>
  <c r="AV29" i="15"/>
  <c r="AW21" i="15"/>
  <c r="AX21" i="15" s="1"/>
  <c r="AV21" i="15"/>
  <c r="AW13" i="15"/>
  <c r="AX13" i="15" s="1"/>
  <c r="AV13" i="15"/>
  <c r="AW5" i="15"/>
  <c r="AX5" i="15" s="1"/>
  <c r="AV5" i="15"/>
  <c r="AL63" i="15"/>
  <c r="AM63" i="15"/>
  <c r="AN63" i="15" s="1"/>
  <c r="AL55" i="15"/>
  <c r="AM55" i="15"/>
  <c r="AN55" i="15" s="1"/>
  <c r="AL47" i="15"/>
  <c r="AM47" i="15"/>
  <c r="AN47" i="15" s="1"/>
  <c r="AL39" i="15"/>
  <c r="AM39" i="15"/>
  <c r="AN39" i="15" s="1"/>
  <c r="AL31" i="15"/>
  <c r="AM31" i="15"/>
  <c r="AN31" i="15" s="1"/>
  <c r="AL23" i="15"/>
  <c r="AM23" i="15"/>
  <c r="AN23" i="15" s="1"/>
  <c r="AL15" i="15"/>
  <c r="AM15" i="15"/>
  <c r="AN15" i="15" s="1"/>
  <c r="AM7" i="15"/>
  <c r="AN7" i="15" s="1"/>
  <c r="AL7" i="15"/>
  <c r="R65" i="15"/>
  <c r="S65" i="15"/>
  <c r="R57" i="15"/>
  <c r="S57" i="15"/>
  <c r="S50" i="15"/>
  <c r="R50" i="15"/>
  <c r="R43" i="15"/>
  <c r="S43" i="15"/>
  <c r="AC71" i="15"/>
  <c r="AD71" i="15" s="1"/>
  <c r="AB71" i="15"/>
  <c r="AC44" i="15"/>
  <c r="AD44" i="15" s="1"/>
  <c r="AB44" i="15"/>
  <c r="AB36" i="15"/>
  <c r="AC36" i="15"/>
  <c r="AD36" i="15" s="1"/>
  <c r="AB28" i="15"/>
  <c r="AC28" i="15"/>
  <c r="AD28" i="15" s="1"/>
  <c r="AC20" i="15"/>
  <c r="AD20" i="15" s="1"/>
  <c r="AB20" i="15"/>
  <c r="AC12" i="15"/>
  <c r="AD12" i="15" s="1"/>
  <c r="AB12" i="15"/>
  <c r="AC4" i="15"/>
  <c r="AD4" i="15" s="1"/>
  <c r="AB4" i="15"/>
  <c r="CL65" i="13"/>
  <c r="CM65" i="13" s="1"/>
  <c r="CK65" i="13"/>
  <c r="CL52" i="13"/>
  <c r="CM52" i="13" s="1"/>
  <c r="CK52" i="13"/>
  <c r="CK42" i="13"/>
  <c r="CL42" i="13"/>
  <c r="CM42" i="13" s="1"/>
  <c r="CK26" i="13"/>
  <c r="CL26" i="13"/>
  <c r="CM26" i="13" s="1"/>
  <c r="CK18" i="13"/>
  <c r="CL18" i="13"/>
  <c r="CM18" i="13" s="1"/>
  <c r="CB74" i="13"/>
  <c r="CC74" i="13" s="1"/>
  <c r="CA74" i="13"/>
  <c r="CA57" i="13"/>
  <c r="CB57" i="13"/>
  <c r="CC57" i="13" s="1"/>
  <c r="BQ62" i="13"/>
  <c r="BR62" i="13"/>
  <c r="BS62" i="13" s="1"/>
  <c r="BR53" i="13"/>
  <c r="BS53" i="13" s="1"/>
  <c r="BQ53" i="13"/>
  <c r="BR29" i="13"/>
  <c r="BS29" i="13" s="1"/>
  <c r="BQ29" i="13"/>
  <c r="BR13" i="13"/>
  <c r="BS13" i="13" s="1"/>
  <c r="BQ13" i="13"/>
  <c r="BG68" i="13"/>
  <c r="BH68" i="13"/>
  <c r="BI68" i="13" s="1"/>
  <c r="BG53" i="13"/>
  <c r="BH53" i="13"/>
  <c r="BI53" i="13" s="1"/>
  <c r="BH44" i="13"/>
  <c r="BI44" i="13" s="1"/>
  <c r="BG44" i="13"/>
  <c r="BH28" i="13"/>
  <c r="BI28" i="13" s="1"/>
  <c r="BG28" i="13"/>
  <c r="BH12" i="13"/>
  <c r="BI12" i="13" s="1"/>
  <c r="BG12" i="13"/>
  <c r="AW68" i="13"/>
  <c r="AX68" i="13"/>
  <c r="AY68" i="13" s="1"/>
  <c r="AW40" i="13"/>
  <c r="AX40" i="13"/>
  <c r="AY40" i="13" s="1"/>
  <c r="AW32" i="13"/>
  <c r="AX32" i="13"/>
  <c r="AY32" i="13" s="1"/>
  <c r="AW16" i="13"/>
  <c r="AX16" i="13"/>
  <c r="AY16" i="13" s="1"/>
  <c r="AN68" i="13"/>
  <c r="AO68" i="13" s="1"/>
  <c r="AM68" i="13"/>
  <c r="AM57" i="13"/>
  <c r="AN57" i="13"/>
  <c r="AO57" i="13" s="1"/>
  <c r="AN32" i="13"/>
  <c r="AO32" i="13" s="1"/>
  <c r="AM32" i="13"/>
  <c r="AN24" i="13"/>
  <c r="AO24" i="13" s="1"/>
  <c r="AM24" i="13"/>
  <c r="AN16" i="13"/>
  <c r="AO16" i="13" s="1"/>
  <c r="AM16" i="13"/>
  <c r="AN8" i="13"/>
  <c r="AO8" i="13" s="1"/>
  <c r="AM8" i="13"/>
  <c r="AC72" i="13"/>
  <c r="AD72" i="13"/>
  <c r="AE72" i="13" s="1"/>
  <c r="AD64" i="13"/>
  <c r="AE64" i="13" s="1"/>
  <c r="AC64" i="13"/>
  <c r="AC57" i="13"/>
  <c r="AD57" i="13"/>
  <c r="AE57" i="13" s="1"/>
  <c r="AC54" i="13"/>
  <c r="AD54" i="13"/>
  <c r="AE54" i="13" s="1"/>
  <c r="AC38" i="13"/>
  <c r="AD38" i="13"/>
  <c r="AE38" i="13" s="1"/>
  <c r="AC30" i="13"/>
  <c r="AD30" i="13"/>
  <c r="AE30" i="13" s="1"/>
  <c r="AD15" i="13"/>
  <c r="AE15" i="13" s="1"/>
  <c r="AC15" i="13"/>
  <c r="AD7" i="13"/>
  <c r="AE7" i="13" s="1"/>
  <c r="AC7" i="13"/>
  <c r="T71" i="13"/>
  <c r="U71" i="13" s="1"/>
  <c r="S71" i="13"/>
  <c r="T64" i="13"/>
  <c r="U64" i="13" s="1"/>
  <c r="S64" i="13"/>
  <c r="T57" i="13"/>
  <c r="U57" i="13" s="1"/>
  <c r="S57" i="13"/>
  <c r="T50" i="13"/>
  <c r="U50" i="13" s="1"/>
  <c r="S50" i="13"/>
  <c r="T42" i="13"/>
  <c r="U42" i="13" s="1"/>
  <c r="S42" i="13"/>
  <c r="T35" i="13"/>
  <c r="U35" i="13" s="1"/>
  <c r="S35" i="13"/>
  <c r="S29" i="13"/>
  <c r="T29" i="13"/>
  <c r="U29" i="13" s="1"/>
  <c r="S19" i="13"/>
  <c r="T19" i="13"/>
  <c r="U19" i="13" s="1"/>
  <c r="S13" i="13"/>
  <c r="T13" i="13"/>
  <c r="U13" i="13" s="1"/>
  <c r="S3" i="13"/>
  <c r="T3" i="13"/>
  <c r="U3" i="13" s="1"/>
  <c r="J68" i="13"/>
  <c r="K68" i="13" s="1"/>
  <c r="I68" i="13"/>
  <c r="J60" i="13"/>
  <c r="K60" i="13" s="1"/>
  <c r="I60" i="13"/>
  <c r="I32" i="13"/>
  <c r="J32" i="13"/>
  <c r="K32" i="13" s="1"/>
  <c r="J24" i="13"/>
  <c r="K24" i="13" s="1"/>
  <c r="I24" i="13"/>
  <c r="I16" i="13"/>
  <c r="J16" i="13"/>
  <c r="K16" i="13" s="1"/>
  <c r="J8" i="13"/>
  <c r="K8" i="13" s="1"/>
  <c r="I8" i="13"/>
  <c r="CU65" i="13"/>
  <c r="CV65" i="13"/>
  <c r="CW65" i="13" s="1"/>
  <c r="CU57" i="13"/>
  <c r="CV57" i="13"/>
  <c r="CW57" i="13" s="1"/>
  <c r="CK69" i="13"/>
  <c r="CL69" i="13"/>
  <c r="CM69" i="13" s="1"/>
  <c r="CL41" i="13"/>
  <c r="CM41" i="13" s="1"/>
  <c r="CK41" i="13"/>
  <c r="CL33" i="13"/>
  <c r="CM33" i="13" s="1"/>
  <c r="CK33" i="13"/>
  <c r="CL25" i="13"/>
  <c r="CM25" i="13" s="1"/>
  <c r="CK25" i="13"/>
  <c r="CL17" i="13"/>
  <c r="CM17" i="13" s="1"/>
  <c r="CK17" i="13"/>
  <c r="CL9" i="13"/>
  <c r="CM9" i="13" s="1"/>
  <c r="CK9" i="13"/>
  <c r="CA73" i="13"/>
  <c r="CB73" i="13"/>
  <c r="CC73" i="13" s="1"/>
  <c r="CA64" i="13"/>
  <c r="CB64" i="13"/>
  <c r="CC64" i="13" s="1"/>
  <c r="CA51" i="13"/>
  <c r="CB51" i="13"/>
  <c r="CC51" i="13" s="1"/>
  <c r="BQ74" i="13"/>
  <c r="BR74" i="13"/>
  <c r="BS74" i="13" s="1"/>
  <c r="BR65" i="13"/>
  <c r="BS65" i="13" s="1"/>
  <c r="BQ65" i="13"/>
  <c r="BQ57" i="13"/>
  <c r="BR57" i="13"/>
  <c r="BS57" i="13" s="1"/>
  <c r="BR40" i="13"/>
  <c r="BS40" i="13" s="1"/>
  <c r="BQ40" i="13"/>
  <c r="BR32" i="13"/>
  <c r="BS32" i="13" s="1"/>
  <c r="BQ32" i="13"/>
  <c r="BR24" i="13"/>
  <c r="BS24" i="13" s="1"/>
  <c r="BQ24" i="13"/>
  <c r="BR16" i="13"/>
  <c r="BS16" i="13" s="1"/>
  <c r="BQ16" i="13"/>
  <c r="BR8" i="13"/>
  <c r="BS8" i="13" s="1"/>
  <c r="BQ8" i="13"/>
  <c r="AX42" i="13"/>
  <c r="AY42" i="13" s="1"/>
  <c r="AW42" i="13"/>
  <c r="AX34" i="13"/>
  <c r="AY34" i="13" s="1"/>
  <c r="AW34" i="13"/>
  <c r="AW26" i="13"/>
  <c r="AX26" i="13"/>
  <c r="AY26" i="13" s="1"/>
  <c r="AX18" i="13"/>
  <c r="AY18" i="13" s="1"/>
  <c r="AW18" i="13"/>
  <c r="AN74" i="13"/>
  <c r="AO74" i="13" s="1"/>
  <c r="AM74" i="13"/>
  <c r="AN65" i="13"/>
  <c r="AO65" i="13" s="1"/>
  <c r="AM65" i="13"/>
  <c r="AN59" i="13"/>
  <c r="AO59" i="13" s="1"/>
  <c r="AM59" i="13"/>
  <c r="AM50" i="13"/>
  <c r="AN50" i="13"/>
  <c r="AO50" i="13" s="1"/>
  <c r="AD59" i="13"/>
  <c r="AE59" i="13" s="1"/>
  <c r="AC59" i="13"/>
  <c r="T62" i="13"/>
  <c r="U62" i="13" s="1"/>
  <c r="S62" i="13"/>
  <c r="S37" i="13"/>
  <c r="T37" i="13"/>
  <c r="U37" i="13" s="1"/>
  <c r="I73" i="13"/>
  <c r="J73" i="13"/>
  <c r="K73" i="13" s="1"/>
  <c r="I51" i="13"/>
  <c r="J51" i="13"/>
  <c r="K51" i="13" s="1"/>
  <c r="I42" i="13"/>
  <c r="J42" i="13"/>
  <c r="K42" i="13" s="1"/>
  <c r="I34" i="13"/>
  <c r="J34" i="13"/>
  <c r="K34" i="13" s="1"/>
  <c r="I26" i="13"/>
  <c r="J26" i="13"/>
  <c r="K26" i="13" s="1"/>
  <c r="I18" i="13"/>
  <c r="J18" i="13"/>
  <c r="K18" i="13" s="1"/>
  <c r="I10" i="13"/>
  <c r="J10" i="13"/>
  <c r="K10" i="13" s="1"/>
  <c r="CU63" i="13"/>
  <c r="CV63" i="13"/>
  <c r="CW63" i="13" s="1"/>
  <c r="CU55" i="13"/>
  <c r="CV55" i="13"/>
  <c r="CW55" i="13" s="1"/>
  <c r="CK74" i="13"/>
  <c r="CL74" i="13"/>
  <c r="CM74" i="13" s="1"/>
  <c r="CL63" i="13"/>
  <c r="CM63" i="13" s="1"/>
  <c r="CK63" i="13"/>
  <c r="CK43" i="13"/>
  <c r="CL43" i="13"/>
  <c r="CM43" i="13" s="1"/>
  <c r="CK27" i="13"/>
  <c r="CL27" i="13"/>
  <c r="CM27" i="13" s="1"/>
  <c r="CL11" i="13"/>
  <c r="CM11" i="13" s="1"/>
  <c r="CK11" i="13"/>
  <c r="CA62" i="13"/>
  <c r="CB62" i="13"/>
  <c r="CC62" i="13" s="1"/>
  <c r="CB53" i="13"/>
  <c r="CC53" i="13" s="1"/>
  <c r="CA53" i="13"/>
  <c r="CA6" i="13"/>
  <c r="CB6" i="13"/>
  <c r="CC6" i="13" s="1"/>
  <c r="BR63" i="13"/>
  <c r="BS63" i="13" s="1"/>
  <c r="BQ63" i="13"/>
  <c r="BQ38" i="13"/>
  <c r="BR38" i="13"/>
  <c r="BS38" i="13" s="1"/>
  <c r="BQ22" i="13"/>
  <c r="BR22" i="13"/>
  <c r="BS22" i="13" s="1"/>
  <c r="BQ6" i="13"/>
  <c r="BR6" i="13"/>
  <c r="BS6" i="13" s="1"/>
  <c r="BG61" i="13"/>
  <c r="BH61" i="13"/>
  <c r="BI61" i="13" s="1"/>
  <c r="BH37" i="13"/>
  <c r="BI37" i="13" s="1"/>
  <c r="BG37" i="13"/>
  <c r="BH21" i="13"/>
  <c r="BI21" i="13" s="1"/>
  <c r="BG21" i="13"/>
  <c r="BH5" i="13"/>
  <c r="BI5" i="13" s="1"/>
  <c r="BG5" i="13"/>
  <c r="AW61" i="13"/>
  <c r="AX61" i="13"/>
  <c r="AY61" i="13" s="1"/>
  <c r="AW52" i="13"/>
  <c r="AX52" i="13"/>
  <c r="AY52" i="13" s="1"/>
  <c r="AX29" i="13"/>
  <c r="AY29" i="13" s="1"/>
  <c r="AW29" i="13"/>
  <c r="AW13" i="13"/>
  <c r="AX13" i="13"/>
  <c r="AY13" i="13" s="1"/>
  <c r="AM61" i="13"/>
  <c r="AN61" i="13"/>
  <c r="AO61" i="13" s="1"/>
  <c r="AN33" i="13"/>
  <c r="AO33" i="13" s="1"/>
  <c r="AM33" i="13"/>
  <c r="AN17" i="13"/>
  <c r="AO17" i="13" s="1"/>
  <c r="AM17" i="13"/>
  <c r="AC73" i="13"/>
  <c r="AD73" i="13"/>
  <c r="AE73" i="13" s="1"/>
  <c r="AD39" i="13"/>
  <c r="AE39" i="13" s="1"/>
  <c r="AC39" i="13"/>
  <c r="AD16" i="13"/>
  <c r="AE16" i="13" s="1"/>
  <c r="AC16" i="13"/>
  <c r="T72" i="13"/>
  <c r="U72" i="13" s="1"/>
  <c r="S72" i="13"/>
  <c r="T61" i="13"/>
  <c r="U61" i="13" s="1"/>
  <c r="S61" i="13"/>
  <c r="T43" i="13"/>
  <c r="U43" i="13" s="1"/>
  <c r="S43" i="13"/>
  <c r="J54" i="13"/>
  <c r="K54" i="13" s="1"/>
  <c r="I54" i="13"/>
  <c r="I33" i="13"/>
  <c r="J33" i="13"/>
  <c r="K33" i="13" s="1"/>
  <c r="I17" i="13"/>
  <c r="J17" i="13"/>
  <c r="K17" i="13" s="1"/>
  <c r="BQ43" i="13"/>
  <c r="BR43" i="13"/>
  <c r="BS43" i="13" s="1"/>
  <c r="BQ35" i="13"/>
  <c r="BR35" i="13"/>
  <c r="BS35" i="13" s="1"/>
  <c r="BQ27" i="13"/>
  <c r="BR27" i="13"/>
  <c r="BS27" i="13" s="1"/>
  <c r="BQ19" i="13"/>
  <c r="BR19" i="13"/>
  <c r="BS19" i="13" s="1"/>
  <c r="BR11" i="13"/>
  <c r="BS11" i="13" s="1"/>
  <c r="BQ11" i="13"/>
  <c r="BR3" i="13"/>
  <c r="BS3" i="13" s="1"/>
  <c r="BQ3" i="13"/>
  <c r="AW51" i="13"/>
  <c r="AX51" i="13"/>
  <c r="AY51" i="13" s="1"/>
  <c r="AM42" i="13"/>
  <c r="AN42" i="13"/>
  <c r="AO42" i="13" s="1"/>
  <c r="AM34" i="13"/>
  <c r="AN34" i="13"/>
  <c r="AO34" i="13" s="1"/>
  <c r="AM26" i="13"/>
  <c r="AN26" i="13"/>
  <c r="AO26" i="13" s="1"/>
  <c r="AM18" i="13"/>
  <c r="AN18" i="13"/>
  <c r="AO18" i="13" s="1"/>
  <c r="AN10" i="13"/>
  <c r="AO10" i="13" s="1"/>
  <c r="AM10" i="13"/>
  <c r="AC74" i="13"/>
  <c r="AD74" i="13"/>
  <c r="AE74" i="13" s="1"/>
  <c r="AC66" i="13"/>
  <c r="AD66" i="13"/>
  <c r="AE66" i="13" s="1"/>
  <c r="AD44" i="13"/>
  <c r="AE44" i="13" s="1"/>
  <c r="AC44" i="13"/>
  <c r="AD36" i="13"/>
  <c r="AE36" i="13" s="1"/>
  <c r="AC36" i="13"/>
  <c r="AD28" i="13"/>
  <c r="AE28" i="13" s="1"/>
  <c r="AC28" i="13"/>
  <c r="AD21" i="13"/>
  <c r="AE21" i="13" s="1"/>
  <c r="AC21" i="13"/>
  <c r="AD13" i="13"/>
  <c r="AE13" i="13" s="1"/>
  <c r="AC13" i="13"/>
  <c r="AD5" i="13"/>
  <c r="AE5" i="13" s="1"/>
  <c r="AC5" i="13"/>
  <c r="T44" i="13"/>
  <c r="U44" i="13" s="1"/>
  <c r="S44" i="13"/>
  <c r="S27" i="13"/>
  <c r="T27" i="13"/>
  <c r="U27" i="13" s="1"/>
  <c r="S21" i="13"/>
  <c r="T21" i="13"/>
  <c r="U21" i="13" s="1"/>
  <c r="BG66" i="13"/>
  <c r="BH66" i="13"/>
  <c r="BI66" i="13" s="1"/>
  <c r="BG43" i="13"/>
  <c r="BH43" i="13"/>
  <c r="BI43" i="13" s="1"/>
  <c r="BG27" i="13"/>
  <c r="BH27" i="13"/>
  <c r="BI27" i="13" s="1"/>
  <c r="BG11" i="13"/>
  <c r="BH11" i="13"/>
  <c r="BI11" i="13" s="1"/>
  <c r="AX66" i="13"/>
  <c r="AY66" i="13" s="1"/>
  <c r="AW66" i="13"/>
  <c r="AX39" i="13"/>
  <c r="AY39" i="13" s="1"/>
  <c r="AW39" i="13"/>
  <c r="AX23" i="13"/>
  <c r="AY23" i="13" s="1"/>
  <c r="AW23" i="13"/>
  <c r="AN71" i="13"/>
  <c r="AO71" i="13" s="1"/>
  <c r="AM71" i="13"/>
  <c r="S59" i="13"/>
  <c r="T59" i="13"/>
  <c r="U59" i="13" s="1"/>
  <c r="T53" i="13"/>
  <c r="U53" i="13" s="1"/>
  <c r="S53" i="13"/>
  <c r="S12" i="13"/>
  <c r="T12" i="13"/>
  <c r="U12" i="13" s="1"/>
  <c r="CK60" i="13"/>
  <c r="CL60" i="13"/>
  <c r="CM60" i="13" s="1"/>
  <c r="CL36" i="13"/>
  <c r="CM36" i="13" s="1"/>
  <c r="CK36" i="13"/>
  <c r="CL20" i="13"/>
  <c r="CM20" i="13" s="1"/>
  <c r="CK20" i="13"/>
  <c r="CK4" i="13"/>
  <c r="CL4" i="13"/>
  <c r="CM4" i="13" s="1"/>
  <c r="CB59" i="13"/>
  <c r="CC59" i="13" s="1"/>
  <c r="CA59" i="13"/>
  <c r="CA52" i="13"/>
  <c r="CB52" i="13"/>
  <c r="CC52" i="13" s="1"/>
  <c r="BG42" i="13"/>
  <c r="BH42" i="13"/>
  <c r="BI42" i="13" s="1"/>
  <c r="BH34" i="13"/>
  <c r="BI34" i="13" s="1"/>
  <c r="BG34" i="13"/>
  <c r="BH26" i="13"/>
  <c r="BI26" i="13" s="1"/>
  <c r="BG26" i="13"/>
  <c r="BH18" i="13"/>
  <c r="BI18" i="13" s="1"/>
  <c r="BG18" i="13"/>
  <c r="BG10" i="13"/>
  <c r="BH10" i="13"/>
  <c r="BI10" i="13" s="1"/>
  <c r="AW74" i="13"/>
  <c r="AX74" i="13"/>
  <c r="AY74" i="13" s="1"/>
  <c r="AW65" i="13"/>
  <c r="AX65" i="13"/>
  <c r="AY65" i="13" s="1"/>
  <c r="CK57" i="13"/>
  <c r="CL57" i="13"/>
  <c r="CM57" i="13" s="1"/>
  <c r="AM31" i="13"/>
  <c r="AN31" i="13"/>
  <c r="AO31" i="13" s="1"/>
  <c r="AM15" i="13"/>
  <c r="AN15" i="13"/>
  <c r="AO15" i="13" s="1"/>
  <c r="AD71" i="13"/>
  <c r="AE71" i="13" s="1"/>
  <c r="AC71" i="13"/>
  <c r="AD33" i="13"/>
  <c r="AE33" i="13" s="1"/>
  <c r="AC33" i="13"/>
  <c r="AC18" i="13"/>
  <c r="AD18" i="13"/>
  <c r="AE18" i="13" s="1"/>
  <c r="S74" i="13"/>
  <c r="T74" i="13"/>
  <c r="U74" i="13" s="1"/>
  <c r="T38" i="13"/>
  <c r="U38" i="13" s="1"/>
  <c r="S38" i="13"/>
  <c r="J66" i="13"/>
  <c r="K66" i="13" s="1"/>
  <c r="I66" i="13"/>
  <c r="J43" i="13"/>
  <c r="K43" i="13" s="1"/>
  <c r="I43" i="13"/>
  <c r="J27" i="13"/>
  <c r="K27" i="13" s="1"/>
  <c r="I27" i="13"/>
  <c r="J11" i="13"/>
  <c r="K11" i="13" s="1"/>
  <c r="I11" i="13"/>
  <c r="CK39" i="13"/>
  <c r="CL39" i="13"/>
  <c r="CM39" i="13" s="1"/>
  <c r="CK7" i="13"/>
  <c r="CL7" i="13"/>
  <c r="CM7" i="13" s="1"/>
  <c r="CB54" i="13"/>
  <c r="CC54" i="13" s="1"/>
  <c r="CA54" i="13"/>
  <c r="BQ34" i="13"/>
  <c r="BR34" i="13"/>
  <c r="BS34" i="13" s="1"/>
  <c r="BH74" i="13"/>
  <c r="BI74" i="13" s="1"/>
  <c r="BG74" i="13"/>
  <c r="BH33" i="13"/>
  <c r="BI33" i="13" s="1"/>
  <c r="BG33" i="13"/>
  <c r="AX73" i="13"/>
  <c r="AY73" i="13" s="1"/>
  <c r="AW73" i="13"/>
  <c r="AW33" i="13"/>
  <c r="AX33" i="13"/>
  <c r="AY33" i="13" s="1"/>
  <c r="AM21" i="13"/>
  <c r="AN21" i="13"/>
  <c r="AO21" i="13" s="1"/>
  <c r="AD43" i="13"/>
  <c r="AE43" i="13" s="1"/>
  <c r="AC43" i="13"/>
  <c r="AD12" i="13"/>
  <c r="AE12" i="13" s="1"/>
  <c r="AC12" i="13"/>
  <c r="T10" i="13"/>
  <c r="U10" i="13" s="1"/>
  <c r="S10" i="13"/>
  <c r="J61" i="13"/>
  <c r="K61" i="13" s="1"/>
  <c r="I61" i="13"/>
  <c r="I29" i="13"/>
  <c r="J29" i="13"/>
  <c r="K29" i="13" s="1"/>
  <c r="CV51" i="13"/>
  <c r="CW51" i="13" s="1"/>
  <c r="CU51" i="13"/>
  <c r="CV71" i="13"/>
  <c r="CW71" i="13" s="1"/>
  <c r="CU71" i="13"/>
  <c r="CU62" i="13"/>
  <c r="CV62" i="13"/>
  <c r="CW62" i="13" s="1"/>
  <c r="CV53" i="13"/>
  <c r="CW53" i="13" s="1"/>
  <c r="CU53" i="13"/>
  <c r="CK70" i="13"/>
  <c r="CL70" i="13"/>
  <c r="CM70" i="13" s="1"/>
  <c r="CK62" i="13"/>
  <c r="CL62" i="13"/>
  <c r="CM62" i="13" s="1"/>
  <c r="CK53" i="13"/>
  <c r="CL53" i="13"/>
  <c r="CM53" i="13" s="1"/>
  <c r="CK38" i="13"/>
  <c r="CL38" i="13"/>
  <c r="CM38" i="13" s="1"/>
  <c r="CK30" i="13"/>
  <c r="CL30" i="13"/>
  <c r="CM30" i="13" s="1"/>
  <c r="CK22" i="13"/>
  <c r="CL22" i="13"/>
  <c r="CM22" i="13" s="1"/>
  <c r="CK14" i="13"/>
  <c r="CL14" i="13"/>
  <c r="CM14" i="13" s="1"/>
  <c r="CK6" i="13"/>
  <c r="CL6" i="13"/>
  <c r="CM6" i="13" s="1"/>
  <c r="CB70" i="13"/>
  <c r="CC70" i="13" s="1"/>
  <c r="CA70" i="13"/>
  <c r="CB61" i="13"/>
  <c r="CC61" i="13" s="1"/>
  <c r="CA61" i="13"/>
  <c r="CA50" i="13"/>
  <c r="CB50" i="13"/>
  <c r="CC50" i="13" s="1"/>
  <c r="CA10" i="13"/>
  <c r="CB10" i="13"/>
  <c r="CC10" i="13" s="1"/>
  <c r="BQ66" i="13"/>
  <c r="BR66" i="13"/>
  <c r="BS66" i="13" s="1"/>
  <c r="BR54" i="13"/>
  <c r="BS54" i="13" s="1"/>
  <c r="BQ54" i="13"/>
  <c r="BR41" i="13"/>
  <c r="BS41" i="13" s="1"/>
  <c r="BQ41" i="13"/>
  <c r="BR33" i="13"/>
  <c r="BS33" i="13" s="1"/>
  <c r="BQ33" i="13"/>
  <c r="BR25" i="13"/>
  <c r="BS25" i="13" s="1"/>
  <c r="BQ25" i="13"/>
  <c r="BR17" i="13"/>
  <c r="BS17" i="13" s="1"/>
  <c r="BQ17" i="13"/>
  <c r="BR9" i="13"/>
  <c r="BS9" i="13" s="1"/>
  <c r="BQ9" i="13"/>
  <c r="BG63" i="13"/>
  <c r="BH63" i="13"/>
  <c r="BI63" i="13" s="1"/>
  <c r="BG54" i="13"/>
  <c r="BH54" i="13"/>
  <c r="BI54" i="13" s="1"/>
  <c r="BH51" i="13"/>
  <c r="BI51" i="13" s="1"/>
  <c r="BG51" i="13"/>
  <c r="BH40" i="13"/>
  <c r="BI40" i="13" s="1"/>
  <c r="BG40" i="13"/>
  <c r="BH32" i="13"/>
  <c r="BI32" i="13" s="1"/>
  <c r="BG32" i="13"/>
  <c r="BH24" i="13"/>
  <c r="BI24" i="13" s="1"/>
  <c r="BG24" i="13"/>
  <c r="BH16" i="13"/>
  <c r="BI16" i="13" s="1"/>
  <c r="BG16" i="13"/>
  <c r="BH8" i="13"/>
  <c r="BI8" i="13" s="1"/>
  <c r="BG8" i="13"/>
  <c r="AX72" i="13"/>
  <c r="AY72" i="13" s="1"/>
  <c r="AW72" i="13"/>
  <c r="AX60" i="13"/>
  <c r="AY60" i="13" s="1"/>
  <c r="AW60" i="13"/>
  <c r="AX36" i="13"/>
  <c r="AY36" i="13" s="1"/>
  <c r="AW36" i="13"/>
  <c r="AX28" i="13"/>
  <c r="AY28" i="13" s="1"/>
  <c r="AW28" i="13"/>
  <c r="AW20" i="13"/>
  <c r="AX20" i="13"/>
  <c r="AY20" i="13" s="1"/>
  <c r="AM72" i="13"/>
  <c r="AN72" i="13"/>
  <c r="AO72" i="13" s="1"/>
  <c r="AN44" i="13"/>
  <c r="AO44" i="13" s="1"/>
  <c r="AM44" i="13"/>
  <c r="AN36" i="13"/>
  <c r="AO36" i="13" s="1"/>
  <c r="AM36" i="13"/>
  <c r="AN28" i="13"/>
  <c r="AO28" i="13" s="1"/>
  <c r="AM28" i="13"/>
  <c r="AN20" i="13"/>
  <c r="AO20" i="13" s="1"/>
  <c r="AM20" i="13"/>
  <c r="AN12" i="13"/>
  <c r="AO12" i="13" s="1"/>
  <c r="AM12" i="13"/>
  <c r="AN4" i="13"/>
  <c r="AO4" i="13" s="1"/>
  <c r="AM4" i="13"/>
  <c r="AC61" i="13"/>
  <c r="AD61" i="13"/>
  <c r="AE61" i="13" s="1"/>
  <c r="AC53" i="13"/>
  <c r="AD53" i="13"/>
  <c r="AE53" i="13" s="1"/>
  <c r="AC42" i="13"/>
  <c r="AD42" i="13"/>
  <c r="AE42" i="13" s="1"/>
  <c r="AC34" i="13"/>
  <c r="AD34" i="13"/>
  <c r="AE34" i="13" s="1"/>
  <c r="AC26" i="13"/>
  <c r="AD26" i="13"/>
  <c r="AE26" i="13" s="1"/>
  <c r="AD19" i="13"/>
  <c r="AE19" i="13" s="1"/>
  <c r="AC19" i="13"/>
  <c r="AD11" i="13"/>
  <c r="AE11" i="13" s="1"/>
  <c r="AC11" i="13"/>
  <c r="AD3" i="13"/>
  <c r="AE3" i="13" s="1"/>
  <c r="AC3" i="13"/>
  <c r="T68" i="13"/>
  <c r="U68" i="13" s="1"/>
  <c r="S68" i="13"/>
  <c r="T60" i="13"/>
  <c r="U60" i="13" s="1"/>
  <c r="S60" i="13"/>
  <c r="S51" i="13"/>
  <c r="T51" i="13"/>
  <c r="U51" i="13" s="1"/>
  <c r="T39" i="13"/>
  <c r="U39" i="13" s="1"/>
  <c r="S39" i="13"/>
  <c r="S25" i="13"/>
  <c r="T25" i="13"/>
  <c r="U25" i="13" s="1"/>
  <c r="S9" i="13"/>
  <c r="T9" i="13"/>
  <c r="U9" i="13" s="1"/>
  <c r="J71" i="13"/>
  <c r="K71" i="13" s="1"/>
  <c r="I71" i="13"/>
  <c r="J63" i="13"/>
  <c r="K63" i="13" s="1"/>
  <c r="I63" i="13"/>
  <c r="I44" i="13"/>
  <c r="J44" i="13"/>
  <c r="K44" i="13" s="1"/>
  <c r="J36" i="13"/>
  <c r="K36" i="13" s="1"/>
  <c r="I36" i="13"/>
  <c r="J28" i="13"/>
  <c r="K28" i="13" s="1"/>
  <c r="I28" i="13"/>
  <c r="I20" i="13"/>
  <c r="J20" i="13"/>
  <c r="K20" i="13" s="1"/>
  <c r="J12" i="13"/>
  <c r="K12" i="13" s="1"/>
  <c r="I12" i="13"/>
  <c r="I4" i="13"/>
  <c r="J4" i="13"/>
  <c r="K4" i="13" s="1"/>
  <c r="CV70" i="13"/>
  <c r="CW70" i="13" s="1"/>
  <c r="CU70" i="13"/>
  <c r="CU61" i="13"/>
  <c r="CV61" i="13"/>
  <c r="CW61" i="13" s="1"/>
  <c r="CV50" i="13"/>
  <c r="CW50" i="13" s="1"/>
  <c r="CU50" i="13"/>
  <c r="CL72" i="13"/>
  <c r="CM72" i="13" s="1"/>
  <c r="CK72" i="13"/>
  <c r="CL37" i="13"/>
  <c r="CM37" i="13" s="1"/>
  <c r="CK37" i="13"/>
  <c r="CL29" i="13"/>
  <c r="CM29" i="13" s="1"/>
  <c r="CK29" i="13"/>
  <c r="CL21" i="13"/>
  <c r="CM21" i="13" s="1"/>
  <c r="CK21" i="13"/>
  <c r="CL13" i="13"/>
  <c r="CM13" i="13" s="1"/>
  <c r="CK13" i="13"/>
  <c r="CL5" i="13"/>
  <c r="CM5" i="13" s="1"/>
  <c r="CK5" i="13"/>
  <c r="CA69" i="13"/>
  <c r="CB69" i="13"/>
  <c r="CC69" i="13" s="1"/>
  <c r="CA60" i="13"/>
  <c r="CB60" i="13"/>
  <c r="CC60" i="13" s="1"/>
  <c r="BQ70" i="13"/>
  <c r="BR70" i="13"/>
  <c r="BS70" i="13" s="1"/>
  <c r="BR61" i="13"/>
  <c r="BS61" i="13" s="1"/>
  <c r="BQ61" i="13"/>
  <c r="BQ50" i="13"/>
  <c r="BR50" i="13"/>
  <c r="BS50" i="13" s="1"/>
  <c r="BR44" i="13"/>
  <c r="BS44" i="13" s="1"/>
  <c r="BQ44" i="13"/>
  <c r="BR36" i="13"/>
  <c r="BS36" i="13" s="1"/>
  <c r="BQ36" i="13"/>
  <c r="BR28" i="13"/>
  <c r="BS28" i="13" s="1"/>
  <c r="BQ28" i="13"/>
  <c r="BR20" i="13"/>
  <c r="BS20" i="13" s="1"/>
  <c r="BQ20" i="13"/>
  <c r="BR12" i="13"/>
  <c r="BS12" i="13" s="1"/>
  <c r="BQ12" i="13"/>
  <c r="BQ4" i="13"/>
  <c r="BR4" i="13"/>
  <c r="BS4" i="13" s="1"/>
  <c r="BH70" i="13"/>
  <c r="BI70" i="13" s="1"/>
  <c r="BG70" i="13"/>
  <c r="BG39" i="13"/>
  <c r="BH39" i="13"/>
  <c r="BI39" i="13" s="1"/>
  <c r="BG31" i="13"/>
  <c r="BH31" i="13"/>
  <c r="BI31" i="13" s="1"/>
  <c r="BG23" i="13"/>
  <c r="BH23" i="13"/>
  <c r="BI23" i="13" s="1"/>
  <c r="BG15" i="13"/>
  <c r="BH15" i="13"/>
  <c r="BI15" i="13" s="1"/>
  <c r="BG7" i="13"/>
  <c r="BH7" i="13"/>
  <c r="BI7" i="13" s="1"/>
  <c r="AX71" i="13"/>
  <c r="AY71" i="13" s="1"/>
  <c r="AW71" i="13"/>
  <c r="AX55" i="13"/>
  <c r="AY55" i="13" s="1"/>
  <c r="AW55" i="13"/>
  <c r="AX43" i="13"/>
  <c r="AY43" i="13" s="1"/>
  <c r="AW43" i="13"/>
  <c r="AX35" i="13"/>
  <c r="AY35" i="13" s="1"/>
  <c r="AW35" i="13"/>
  <c r="AX27" i="13"/>
  <c r="AY27" i="13" s="1"/>
  <c r="AW27" i="13"/>
  <c r="AX19" i="13"/>
  <c r="AY19" i="13" s="1"/>
  <c r="AW19" i="13"/>
  <c r="AX3" i="13"/>
  <c r="AY3" i="13" s="1"/>
  <c r="AW3" i="13"/>
  <c r="AN66" i="13"/>
  <c r="AO66" i="13" s="1"/>
  <c r="AM66" i="13"/>
  <c r="S63" i="13"/>
  <c r="T63" i="13"/>
  <c r="U63" i="13" s="1"/>
  <c r="T54" i="13"/>
  <c r="U54" i="13" s="1"/>
  <c r="S54" i="13"/>
  <c r="T52" i="13"/>
  <c r="U52" i="13" s="1"/>
  <c r="S52" i="13"/>
  <c r="S15" i="13"/>
  <c r="T15" i="13"/>
  <c r="U15" i="13" s="1"/>
  <c r="J55" i="13"/>
  <c r="K55" i="13" s="1"/>
  <c r="I55" i="13"/>
  <c r="CL40" i="13"/>
  <c r="CM40" i="13" s="1"/>
  <c r="CK40" i="13"/>
  <c r="CK32" i="13"/>
  <c r="CL32" i="13"/>
  <c r="CM32" i="13" s="1"/>
  <c r="CK24" i="13"/>
  <c r="CL24" i="13"/>
  <c r="CM24" i="13" s="1"/>
  <c r="CL16" i="13"/>
  <c r="CM16" i="13" s="1"/>
  <c r="CK16" i="13"/>
  <c r="CL8" i="13"/>
  <c r="CM8" i="13" s="1"/>
  <c r="CK8" i="13"/>
  <c r="CB72" i="13"/>
  <c r="CC72" i="13" s="1"/>
  <c r="CA72" i="13"/>
  <c r="CB63" i="13"/>
  <c r="CC63" i="13" s="1"/>
  <c r="CA63" i="13"/>
  <c r="CA55" i="13"/>
  <c r="CB55" i="13"/>
  <c r="CC55" i="13" s="1"/>
  <c r="BH65" i="13"/>
  <c r="BI65" i="13" s="1"/>
  <c r="BG65" i="13"/>
  <c r="BG38" i="13"/>
  <c r="BH38" i="13"/>
  <c r="BI38" i="13" s="1"/>
  <c r="BH30" i="13"/>
  <c r="BI30" i="13" s="1"/>
  <c r="BG30" i="13"/>
  <c r="BH22" i="13"/>
  <c r="BI22" i="13" s="1"/>
  <c r="BG22" i="13"/>
  <c r="BH14" i="13"/>
  <c r="BI14" i="13" s="1"/>
  <c r="BG14" i="13"/>
  <c r="BH6" i="13"/>
  <c r="BI6" i="13" s="1"/>
  <c r="BG6" i="13"/>
  <c r="AW70" i="13"/>
  <c r="AX70" i="13"/>
  <c r="AY70" i="13" s="1"/>
  <c r="AW62" i="13"/>
  <c r="AX62" i="13"/>
  <c r="AY62" i="13" s="1"/>
  <c r="AX38" i="13"/>
  <c r="AY38" i="13" s="1"/>
  <c r="AW38" i="13"/>
  <c r="AX30" i="13"/>
  <c r="AY30" i="13" s="1"/>
  <c r="AW30" i="13"/>
  <c r="AX22" i="13"/>
  <c r="AY22" i="13" s="1"/>
  <c r="AW22" i="13"/>
  <c r="AW14" i="13"/>
  <c r="AX14" i="13"/>
  <c r="AY14" i="13" s="1"/>
  <c r="AN70" i="13"/>
  <c r="AO70" i="13" s="1"/>
  <c r="AM70" i="13"/>
  <c r="AM62" i="13"/>
  <c r="AN62" i="13"/>
  <c r="AO62" i="13" s="1"/>
  <c r="AM55" i="13"/>
  <c r="AN55" i="13"/>
  <c r="AO55" i="13" s="1"/>
  <c r="AC55" i="13"/>
  <c r="AD55" i="13"/>
  <c r="AE55" i="13" s="1"/>
  <c r="S33" i="13"/>
  <c r="T33" i="13"/>
  <c r="U33" i="13" s="1"/>
  <c r="S11" i="13"/>
  <c r="T11" i="13"/>
  <c r="U11" i="13" s="1"/>
  <c r="S5" i="13"/>
  <c r="T5" i="13"/>
  <c r="U5" i="13" s="1"/>
  <c r="I38" i="13"/>
  <c r="J38" i="13"/>
  <c r="K38" i="13" s="1"/>
  <c r="I30" i="13"/>
  <c r="J30" i="13"/>
  <c r="K30" i="13" s="1"/>
  <c r="I22" i="13"/>
  <c r="J22" i="13"/>
  <c r="K22" i="13" s="1"/>
  <c r="I14" i="13"/>
  <c r="J14" i="13"/>
  <c r="K14" i="13" s="1"/>
  <c r="I6" i="13"/>
  <c r="J6" i="13"/>
  <c r="K6" i="13" s="1"/>
  <c r="CU68" i="13"/>
  <c r="CV68" i="13"/>
  <c r="CW68" i="13" s="1"/>
  <c r="CV59" i="13"/>
  <c r="CW59" i="13" s="1"/>
  <c r="CU59" i="13"/>
  <c r="CU52" i="13"/>
  <c r="CV52" i="13"/>
  <c r="CW52" i="13" s="1"/>
  <c r="CK66" i="13"/>
  <c r="CL66" i="13"/>
  <c r="CM66" i="13" s="1"/>
  <c r="CK59" i="13"/>
  <c r="CL59" i="13"/>
  <c r="CM59" i="13" s="1"/>
  <c r="CK35" i="13"/>
  <c r="CL35" i="13"/>
  <c r="CM35" i="13" s="1"/>
  <c r="CK19" i="13"/>
  <c r="CL19" i="13"/>
  <c r="CM19" i="13" s="1"/>
  <c r="CK3" i="13"/>
  <c r="CL3" i="13"/>
  <c r="CM3" i="13" s="1"/>
  <c r="BR72" i="13"/>
  <c r="BS72" i="13" s="1"/>
  <c r="BQ72" i="13"/>
  <c r="BQ55" i="13"/>
  <c r="BR55" i="13"/>
  <c r="BS55" i="13" s="1"/>
  <c r="BQ30" i="13"/>
  <c r="BR30" i="13"/>
  <c r="BS30" i="13" s="1"/>
  <c r="BQ14" i="13"/>
  <c r="BR14" i="13"/>
  <c r="BS14" i="13" s="1"/>
  <c r="BG64" i="13"/>
  <c r="BH64" i="13"/>
  <c r="BI64" i="13" s="1"/>
  <c r="BH29" i="13"/>
  <c r="BI29" i="13" s="1"/>
  <c r="BG29" i="13"/>
  <c r="BH13" i="13"/>
  <c r="BI13" i="13" s="1"/>
  <c r="BG13" i="13"/>
  <c r="AW69" i="13"/>
  <c r="AX69" i="13"/>
  <c r="AY69" i="13" s="1"/>
  <c r="AX37" i="13"/>
  <c r="AY37" i="13" s="1"/>
  <c r="AW37" i="13"/>
  <c r="AW21" i="13"/>
  <c r="AX21" i="13"/>
  <c r="AY21" i="13" s="1"/>
  <c r="AM69" i="13"/>
  <c r="AN69" i="13"/>
  <c r="AO69" i="13" s="1"/>
  <c r="AN52" i="13"/>
  <c r="AO52" i="13" s="1"/>
  <c r="AM52" i="13"/>
  <c r="AM41" i="13"/>
  <c r="AN41" i="13"/>
  <c r="AO41" i="13" s="1"/>
  <c r="AN25" i="13"/>
  <c r="AO25" i="13" s="1"/>
  <c r="AM25" i="13"/>
  <c r="AN9" i="13"/>
  <c r="AO9" i="13" s="1"/>
  <c r="AM9" i="13"/>
  <c r="AC65" i="13"/>
  <c r="AD65" i="13"/>
  <c r="AE65" i="13" s="1"/>
  <c r="AD31" i="13"/>
  <c r="AE31" i="13" s="1"/>
  <c r="AC31" i="13"/>
  <c r="AD8" i="13"/>
  <c r="AE8" i="13" s="1"/>
  <c r="AC8" i="13"/>
  <c r="S65" i="13"/>
  <c r="T65" i="13"/>
  <c r="U65" i="13" s="1"/>
  <c r="T36" i="13"/>
  <c r="U36" i="13" s="1"/>
  <c r="S36" i="13"/>
  <c r="T23" i="13"/>
  <c r="U23" i="13" s="1"/>
  <c r="S23" i="13"/>
  <c r="S4" i="13"/>
  <c r="T4" i="13"/>
  <c r="U4" i="13" s="1"/>
  <c r="I57" i="13"/>
  <c r="J57" i="13"/>
  <c r="K57" i="13" s="1"/>
  <c r="I41" i="13"/>
  <c r="J41" i="13"/>
  <c r="K41" i="13" s="1"/>
  <c r="I25" i="13"/>
  <c r="J25" i="13"/>
  <c r="K25" i="13" s="1"/>
  <c r="I9" i="13"/>
  <c r="J9" i="13"/>
  <c r="K9" i="13" s="1"/>
  <c r="CU66" i="13"/>
  <c r="CV66" i="13"/>
  <c r="CW66" i="13" s="1"/>
  <c r="CU54" i="13"/>
  <c r="CV54" i="13"/>
  <c r="CW54" i="13" s="1"/>
  <c r="CK73" i="13"/>
  <c r="CL73" i="13"/>
  <c r="CM73" i="13" s="1"/>
  <c r="CL54" i="13"/>
  <c r="CM54" i="13" s="1"/>
  <c r="CK54" i="13"/>
  <c r="CK34" i="13"/>
  <c r="CL34" i="13"/>
  <c r="CM34" i="13" s="1"/>
  <c r="CK10" i="13"/>
  <c r="CL10" i="13"/>
  <c r="CM10" i="13" s="1"/>
  <c r="CA65" i="13"/>
  <c r="CB65" i="13"/>
  <c r="CC65" i="13" s="1"/>
  <c r="BQ71" i="13"/>
  <c r="BR71" i="13"/>
  <c r="BS71" i="13" s="1"/>
  <c r="BR37" i="13"/>
  <c r="BS37" i="13" s="1"/>
  <c r="BQ37" i="13"/>
  <c r="BR21" i="13"/>
  <c r="BS21" i="13" s="1"/>
  <c r="BQ21" i="13"/>
  <c r="BR5" i="13"/>
  <c r="BS5" i="13" s="1"/>
  <c r="BQ5" i="13"/>
  <c r="BG60" i="13"/>
  <c r="BH60" i="13"/>
  <c r="BI60" i="13" s="1"/>
  <c r="BH36" i="13"/>
  <c r="BI36" i="13" s="1"/>
  <c r="BG36" i="13"/>
  <c r="BH20" i="13"/>
  <c r="BI20" i="13" s="1"/>
  <c r="BG20" i="13"/>
  <c r="BH4" i="13"/>
  <c r="BI4" i="13" s="1"/>
  <c r="BG4" i="13"/>
  <c r="AX24" i="13"/>
  <c r="AY24" i="13" s="1"/>
  <c r="AW24" i="13"/>
  <c r="AM53" i="13"/>
  <c r="AN53" i="13"/>
  <c r="AO53" i="13" s="1"/>
  <c r="AN40" i="13"/>
  <c r="AO40" i="13" s="1"/>
  <c r="AM40" i="13"/>
  <c r="I40" i="13"/>
  <c r="J40" i="13"/>
  <c r="K40" i="13" s="1"/>
  <c r="BG35" i="13"/>
  <c r="BH35" i="13"/>
  <c r="BI35" i="13" s="1"/>
  <c r="BG19" i="13"/>
  <c r="BH19" i="13"/>
  <c r="BI19" i="13" s="1"/>
  <c r="BG3" i="13"/>
  <c r="BH3" i="13"/>
  <c r="BI3" i="13" s="1"/>
  <c r="AW59" i="13"/>
  <c r="AX59" i="13"/>
  <c r="AY59" i="13" s="1"/>
  <c r="AX50" i="13"/>
  <c r="AY50" i="13" s="1"/>
  <c r="AW50" i="13"/>
  <c r="AX31" i="13"/>
  <c r="AY31" i="13" s="1"/>
  <c r="AW31" i="13"/>
  <c r="AX15" i="13"/>
  <c r="AY15" i="13" s="1"/>
  <c r="AW15" i="13"/>
  <c r="AM63" i="13"/>
  <c r="AN63" i="13"/>
  <c r="AO63" i="13" s="1"/>
  <c r="T18" i="13"/>
  <c r="U18" i="13" s="1"/>
  <c r="S18" i="13"/>
  <c r="I59" i="13"/>
  <c r="J59" i="13"/>
  <c r="K59" i="13" s="1"/>
  <c r="CK68" i="13"/>
  <c r="CL68" i="13"/>
  <c r="CM68" i="13" s="1"/>
  <c r="CK50" i="13"/>
  <c r="CL50" i="13"/>
  <c r="CM50" i="13" s="1"/>
  <c r="CL44" i="13"/>
  <c r="CM44" i="13" s="1"/>
  <c r="CK44" i="13"/>
  <c r="CL28" i="13"/>
  <c r="CM28" i="13" s="1"/>
  <c r="CK28" i="13"/>
  <c r="CK12" i="13"/>
  <c r="CL12" i="13"/>
  <c r="CM12" i="13" s="1"/>
  <c r="CA68" i="13"/>
  <c r="CB68" i="13"/>
  <c r="CC68" i="13" s="1"/>
  <c r="BG55" i="13"/>
  <c r="BH55" i="13"/>
  <c r="BI55" i="13" s="1"/>
  <c r="AM39" i="13"/>
  <c r="AN39" i="13"/>
  <c r="AO39" i="13" s="1"/>
  <c r="AM23" i="13"/>
  <c r="AN23" i="13"/>
  <c r="AO23" i="13" s="1"/>
  <c r="AM7" i="13"/>
  <c r="AN7" i="13"/>
  <c r="AO7" i="13" s="1"/>
  <c r="AD63" i="13"/>
  <c r="AE63" i="13" s="1"/>
  <c r="AC63" i="13"/>
  <c r="AD41" i="13"/>
  <c r="AE41" i="13" s="1"/>
  <c r="AC41" i="13"/>
  <c r="AD25" i="13"/>
  <c r="AE25" i="13" s="1"/>
  <c r="AC25" i="13"/>
  <c r="AC10" i="13"/>
  <c r="AD10" i="13"/>
  <c r="AE10" i="13" s="1"/>
  <c r="T31" i="13"/>
  <c r="U31" i="13" s="1"/>
  <c r="S31" i="13"/>
  <c r="I74" i="13"/>
  <c r="J74" i="13"/>
  <c r="K74" i="13" s="1"/>
  <c r="J35" i="13"/>
  <c r="K35" i="13" s="1"/>
  <c r="I35" i="13"/>
  <c r="J19" i="13"/>
  <c r="K19" i="13" s="1"/>
  <c r="I19" i="13"/>
  <c r="J3" i="13"/>
  <c r="K3" i="13" s="1"/>
  <c r="I3" i="13"/>
  <c r="CK23" i="13"/>
  <c r="CL23" i="13"/>
  <c r="CM23" i="13" s="1"/>
  <c r="CA66" i="13"/>
  <c r="CB66" i="13"/>
  <c r="CC66" i="13" s="1"/>
  <c r="BQ59" i="13"/>
  <c r="BR59" i="13"/>
  <c r="BS59" i="13" s="1"/>
  <c r="BQ52" i="13"/>
  <c r="BR52" i="13"/>
  <c r="BS52" i="13" s="1"/>
  <c r="BQ18" i="13"/>
  <c r="BR18" i="13"/>
  <c r="BS18" i="13" s="1"/>
  <c r="BG57" i="13"/>
  <c r="BH57" i="13"/>
  <c r="BI57" i="13" s="1"/>
  <c r="BH17" i="13"/>
  <c r="BI17" i="13" s="1"/>
  <c r="BG17" i="13"/>
  <c r="AX57" i="13"/>
  <c r="AY57" i="13" s="1"/>
  <c r="AW57" i="13"/>
  <c r="AX17" i="13"/>
  <c r="AY17" i="13" s="1"/>
  <c r="AW17" i="13"/>
  <c r="AN51" i="13"/>
  <c r="AO51" i="13" s="1"/>
  <c r="AM51" i="13"/>
  <c r="AM37" i="13"/>
  <c r="AN37" i="13"/>
  <c r="AO37" i="13" s="1"/>
  <c r="AM5" i="13"/>
  <c r="AN5" i="13"/>
  <c r="AO5" i="13" s="1"/>
  <c r="AD27" i="13"/>
  <c r="AE27" i="13" s="1"/>
  <c r="AC27" i="13"/>
  <c r="T26" i="13"/>
  <c r="U26" i="13" s="1"/>
  <c r="S26" i="13"/>
  <c r="J72" i="13"/>
  <c r="K72" i="13" s="1"/>
  <c r="I72" i="13"/>
  <c r="J53" i="13"/>
  <c r="K53" i="13" s="1"/>
  <c r="I53" i="13"/>
  <c r="I13" i="13"/>
  <c r="J13" i="13"/>
  <c r="K13" i="13" s="1"/>
  <c r="CV64" i="13"/>
  <c r="CW64" i="13" s="1"/>
  <c r="CU64" i="13"/>
  <c r="CA4" i="13"/>
  <c r="CB4" i="13"/>
  <c r="CC4" i="13" s="1"/>
  <c r="BQ69" i="13"/>
  <c r="BR69" i="13"/>
  <c r="BS69" i="13" s="1"/>
  <c r="BQ60" i="13"/>
  <c r="BR60" i="13"/>
  <c r="BS60" i="13" s="1"/>
  <c r="CL61" i="13"/>
  <c r="CM61" i="13" s="1"/>
  <c r="CK61" i="13"/>
  <c r="BG59" i="13"/>
  <c r="BH59" i="13"/>
  <c r="BI59" i="13" s="1"/>
  <c r="AM43" i="13"/>
  <c r="AN43" i="13"/>
  <c r="AO43" i="13" s="1"/>
  <c r="AM35" i="13"/>
  <c r="AN35" i="13"/>
  <c r="AO35" i="13" s="1"/>
  <c r="AM27" i="13"/>
  <c r="AN27" i="13"/>
  <c r="AO27" i="13" s="1"/>
  <c r="AM19" i="13"/>
  <c r="AN19" i="13"/>
  <c r="AO19" i="13" s="1"/>
  <c r="AM11" i="13"/>
  <c r="AN11" i="13"/>
  <c r="AO11" i="13" s="1"/>
  <c r="AM3" i="13"/>
  <c r="AN3" i="13"/>
  <c r="AO3" i="13" s="1"/>
  <c r="AC68" i="13"/>
  <c r="AD68" i="13"/>
  <c r="AE68" i="13" s="1"/>
  <c r="AD60" i="13"/>
  <c r="AE60" i="13" s="1"/>
  <c r="AC60" i="13"/>
  <c r="AD37" i="13"/>
  <c r="AE37" i="13" s="1"/>
  <c r="AC37" i="13"/>
  <c r="AD29" i="13"/>
  <c r="AE29" i="13" s="1"/>
  <c r="AC29" i="13"/>
  <c r="AC22" i="13"/>
  <c r="AD22" i="13"/>
  <c r="AE22" i="13" s="1"/>
  <c r="AC14" i="13"/>
  <c r="AD14" i="13"/>
  <c r="AE14" i="13" s="1"/>
  <c r="AC6" i="13"/>
  <c r="AD6" i="13"/>
  <c r="AE6" i="13" s="1"/>
  <c r="S70" i="13"/>
  <c r="T70" i="13"/>
  <c r="U70" i="13" s="1"/>
  <c r="S41" i="13"/>
  <c r="T41" i="13"/>
  <c r="U41" i="13" s="1"/>
  <c r="T34" i="13"/>
  <c r="U34" i="13" s="1"/>
  <c r="S34" i="13"/>
  <c r="T28" i="13"/>
  <c r="U28" i="13" s="1"/>
  <c r="S28" i="13"/>
  <c r="I70" i="13"/>
  <c r="J70" i="13"/>
  <c r="K70" i="13" s="1"/>
  <c r="I50" i="13"/>
  <c r="J50" i="13"/>
  <c r="K50" i="13" s="1"/>
  <c r="J39" i="13"/>
  <c r="K39" i="13" s="1"/>
  <c r="I39" i="13"/>
  <c r="J31" i="13"/>
  <c r="K31" i="13" s="1"/>
  <c r="I31" i="13"/>
  <c r="J23" i="13"/>
  <c r="K23" i="13" s="1"/>
  <c r="I23" i="13"/>
  <c r="J15" i="13"/>
  <c r="K15" i="13" s="1"/>
  <c r="I15" i="13"/>
  <c r="J7" i="13"/>
  <c r="K7" i="13" s="1"/>
  <c r="I7" i="13"/>
  <c r="CL55" i="13"/>
  <c r="CM55" i="13" s="1"/>
  <c r="CK55" i="13"/>
  <c r="CL51" i="13"/>
  <c r="CM51" i="13" s="1"/>
  <c r="CK51" i="13"/>
  <c r="CK31" i="13"/>
  <c r="CL31" i="13"/>
  <c r="CM31" i="13" s="1"/>
  <c r="CK15" i="13"/>
  <c r="CL15" i="13"/>
  <c r="CM15" i="13" s="1"/>
  <c r="CA71" i="13"/>
  <c r="CB71" i="13"/>
  <c r="CC71" i="13" s="1"/>
  <c r="BQ68" i="13"/>
  <c r="BR68" i="13"/>
  <c r="BS68" i="13" s="1"/>
  <c r="BR42" i="13"/>
  <c r="BS42" i="13" s="1"/>
  <c r="BQ42" i="13"/>
  <c r="BQ26" i="13"/>
  <c r="BR26" i="13"/>
  <c r="BS26" i="13" s="1"/>
  <c r="BQ10" i="13"/>
  <c r="BR10" i="13"/>
  <c r="BS10" i="13" s="1"/>
  <c r="BH41" i="13"/>
  <c r="BI41" i="13" s="1"/>
  <c r="BG41" i="13"/>
  <c r="BH25" i="13"/>
  <c r="BI25" i="13" s="1"/>
  <c r="BG25" i="13"/>
  <c r="BH9" i="13"/>
  <c r="BI9" i="13" s="1"/>
  <c r="BG9" i="13"/>
  <c r="AX64" i="13"/>
  <c r="AY64" i="13" s="1"/>
  <c r="AW64" i="13"/>
  <c r="AW54" i="13"/>
  <c r="AX54" i="13"/>
  <c r="AY54" i="13" s="1"/>
  <c r="AX41" i="13"/>
  <c r="AY41" i="13" s="1"/>
  <c r="AW41" i="13"/>
  <c r="AW25" i="13"/>
  <c r="AX25" i="13"/>
  <c r="AY25" i="13" s="1"/>
  <c r="AN73" i="13"/>
  <c r="AO73" i="13" s="1"/>
  <c r="AM73" i="13"/>
  <c r="AM54" i="13"/>
  <c r="AN54" i="13"/>
  <c r="AO54" i="13" s="1"/>
  <c r="AM29" i="13"/>
  <c r="AN29" i="13"/>
  <c r="AO29" i="13" s="1"/>
  <c r="AM13" i="13"/>
  <c r="AN13" i="13"/>
  <c r="AO13" i="13" s="1"/>
  <c r="AC51" i="13"/>
  <c r="AD51" i="13"/>
  <c r="AE51" i="13" s="1"/>
  <c r="AD35" i="13"/>
  <c r="AE35" i="13" s="1"/>
  <c r="AC35" i="13"/>
  <c r="AD20" i="13"/>
  <c r="AE20" i="13" s="1"/>
  <c r="AC20" i="13"/>
  <c r="AD4" i="13"/>
  <c r="AE4" i="13" s="1"/>
  <c r="AC4" i="13"/>
  <c r="S20" i="13"/>
  <c r="T20" i="13"/>
  <c r="U20" i="13" s="1"/>
  <c r="T7" i="13"/>
  <c r="U7" i="13" s="1"/>
  <c r="S7" i="13"/>
  <c r="J64" i="13"/>
  <c r="K64" i="13" s="1"/>
  <c r="I64" i="13"/>
  <c r="I37" i="13"/>
  <c r="J37" i="13"/>
  <c r="K37" i="13" s="1"/>
  <c r="I21" i="13"/>
  <c r="J21" i="13"/>
  <c r="K21" i="13" s="1"/>
  <c r="I5" i="13"/>
  <c r="J5" i="13"/>
  <c r="K5" i="13" s="1"/>
  <c r="CU69" i="13"/>
  <c r="CV69" i="13"/>
  <c r="CW69" i="13" s="1"/>
  <c r="CV60" i="13"/>
  <c r="CW60" i="13" s="1"/>
  <c r="CU60" i="13"/>
  <c r="BQ73" i="13"/>
  <c r="BR73" i="13"/>
  <c r="BS73" i="13" s="1"/>
  <c r="BQ64" i="13"/>
  <c r="BR64" i="13"/>
  <c r="BS64" i="13" s="1"/>
  <c r="BR51" i="13"/>
  <c r="BS51" i="13" s="1"/>
  <c r="BQ51" i="13"/>
  <c r="BQ39" i="13"/>
  <c r="BR39" i="13"/>
  <c r="BS39" i="13" s="1"/>
  <c r="BQ31" i="13"/>
  <c r="BR31" i="13"/>
  <c r="BS31" i="13" s="1"/>
  <c r="BQ23" i="13"/>
  <c r="BR23" i="13"/>
  <c r="BS23" i="13" s="1"/>
  <c r="BQ15" i="13"/>
  <c r="BR15" i="13"/>
  <c r="BS15" i="13" s="1"/>
  <c r="BQ7" i="13"/>
  <c r="BR7" i="13"/>
  <c r="BS7" i="13" s="1"/>
  <c r="BG72" i="13"/>
  <c r="BH72" i="13"/>
  <c r="BI72" i="13" s="1"/>
  <c r="AM38" i="13"/>
  <c r="AN38" i="13"/>
  <c r="AO38" i="13" s="1"/>
  <c r="AM30" i="13"/>
  <c r="AN30" i="13"/>
  <c r="AO30" i="13" s="1"/>
  <c r="AM22" i="13"/>
  <c r="AN22" i="13"/>
  <c r="AO22" i="13" s="1"/>
  <c r="AM14" i="13"/>
  <c r="AN14" i="13"/>
  <c r="AO14" i="13" s="1"/>
  <c r="AN6" i="13"/>
  <c r="AO6" i="13" s="1"/>
  <c r="AM6" i="13"/>
  <c r="AD70" i="13"/>
  <c r="AE70" i="13" s="1"/>
  <c r="AC70" i="13"/>
  <c r="AD50" i="13"/>
  <c r="AE50" i="13" s="1"/>
  <c r="AC50" i="13"/>
  <c r="AD40" i="13"/>
  <c r="AE40" i="13" s="1"/>
  <c r="AC40" i="13"/>
  <c r="AD32" i="13"/>
  <c r="AE32" i="13" s="1"/>
  <c r="AC32" i="13"/>
  <c r="AD24" i="13"/>
  <c r="AE24" i="13" s="1"/>
  <c r="AC24" i="13"/>
  <c r="AD17" i="13"/>
  <c r="AE17" i="13" s="1"/>
  <c r="AC17" i="13"/>
  <c r="AD9" i="13"/>
  <c r="AE9" i="13" s="1"/>
  <c r="AC9" i="13"/>
  <c r="T73" i="13"/>
  <c r="U73" i="13" s="1"/>
  <c r="S73" i="13"/>
  <c r="S17" i="13"/>
  <c r="T17" i="13"/>
  <c r="U17" i="13" s="1"/>
  <c r="I65" i="13"/>
  <c r="J65" i="13"/>
  <c r="K65" i="13" s="1"/>
  <c r="AM53" i="14"/>
  <c r="AN53" i="14"/>
  <c r="AO53" i="14" s="1"/>
  <c r="AM45" i="14"/>
  <c r="AN45" i="14"/>
  <c r="AO45" i="14" s="1"/>
  <c r="AN37" i="14"/>
  <c r="AO37" i="14" s="1"/>
  <c r="AM37" i="14"/>
  <c r="AN29" i="14"/>
  <c r="AO29" i="14" s="1"/>
  <c r="AM29" i="14"/>
  <c r="AN21" i="14"/>
  <c r="AO21" i="14" s="1"/>
  <c r="AM21" i="14"/>
  <c r="AN13" i="14"/>
  <c r="AO13" i="14" s="1"/>
  <c r="AM13" i="14"/>
  <c r="AN5" i="14"/>
  <c r="AO5" i="14" s="1"/>
  <c r="AM5" i="14"/>
  <c r="AC69" i="14"/>
  <c r="AD69" i="14"/>
  <c r="AE69" i="14" s="1"/>
  <c r="BQ57" i="14"/>
  <c r="BR57" i="14"/>
  <c r="BS57" i="14" s="1"/>
  <c r="BQ49" i="14"/>
  <c r="BR49" i="14"/>
  <c r="BS49" i="14" s="1"/>
  <c r="BR41" i="14"/>
  <c r="BS41" i="14" s="1"/>
  <c r="BQ41" i="14"/>
  <c r="BR33" i="14"/>
  <c r="BS33" i="14" s="1"/>
  <c r="BQ33" i="14"/>
  <c r="BR25" i="14"/>
  <c r="BS25" i="14" s="1"/>
  <c r="BQ25" i="14"/>
  <c r="BR17" i="14"/>
  <c r="BS17" i="14" s="1"/>
  <c r="BQ17" i="14"/>
  <c r="BR9" i="14"/>
  <c r="BS9" i="14" s="1"/>
  <c r="BQ9" i="14"/>
  <c r="BH63" i="14"/>
  <c r="BI63" i="14" s="1"/>
  <c r="BG63" i="14"/>
  <c r="BH57" i="14"/>
  <c r="BI57" i="14" s="1"/>
  <c r="BG57" i="14"/>
  <c r="BG42" i="14"/>
  <c r="BH42" i="14"/>
  <c r="BI42" i="14" s="1"/>
  <c r="BG26" i="14"/>
  <c r="BH26" i="14"/>
  <c r="BI26" i="14" s="1"/>
  <c r="BG10" i="14"/>
  <c r="BH10" i="14"/>
  <c r="BI10" i="14" s="1"/>
  <c r="AW69" i="14"/>
  <c r="AX69" i="14"/>
  <c r="AY69" i="14" s="1"/>
  <c r="AX50" i="14"/>
  <c r="AY50" i="14" s="1"/>
  <c r="AW50" i="14"/>
  <c r="AW42" i="14"/>
  <c r="AX42" i="14"/>
  <c r="AY42" i="14" s="1"/>
  <c r="AX34" i="14"/>
  <c r="AY34" i="14" s="1"/>
  <c r="AW34" i="14"/>
  <c r="AX26" i="14"/>
  <c r="AY26" i="14" s="1"/>
  <c r="AW26" i="14"/>
  <c r="AX18" i="14"/>
  <c r="AY18" i="14" s="1"/>
  <c r="AW18" i="14"/>
  <c r="AX10" i="14"/>
  <c r="AY10" i="14" s="1"/>
  <c r="AW10" i="14"/>
  <c r="AW2" i="14"/>
  <c r="AX2" i="14"/>
  <c r="AY2" i="14" s="1"/>
  <c r="AN59" i="14"/>
  <c r="AO59" i="14" s="1"/>
  <c r="AM59" i="14"/>
  <c r="AD51" i="14"/>
  <c r="AE51" i="14" s="1"/>
  <c r="AC51" i="14"/>
  <c r="AD43" i="14"/>
  <c r="AE43" i="14" s="1"/>
  <c r="AC43" i="14"/>
  <c r="AD35" i="14"/>
  <c r="AE35" i="14" s="1"/>
  <c r="AC35" i="14"/>
  <c r="AD27" i="14"/>
  <c r="AE27" i="14" s="1"/>
  <c r="AC27" i="14"/>
  <c r="AD19" i="14"/>
  <c r="AE19" i="14" s="1"/>
  <c r="AC19" i="14"/>
  <c r="AD11" i="14"/>
  <c r="AE11" i="14" s="1"/>
  <c r="AC11" i="14"/>
  <c r="AD3" i="14"/>
  <c r="AE3" i="14" s="1"/>
  <c r="AC3" i="14"/>
  <c r="S71" i="14"/>
  <c r="T71" i="14"/>
  <c r="U71" i="14" s="1"/>
  <c r="T63" i="14"/>
  <c r="U63" i="14" s="1"/>
  <c r="S63" i="14"/>
  <c r="T57" i="14"/>
  <c r="U57" i="14" s="1"/>
  <c r="S57" i="14"/>
  <c r="J57" i="14"/>
  <c r="K57" i="14" s="1"/>
  <c r="I57" i="14"/>
  <c r="J49" i="14"/>
  <c r="K49" i="14" s="1"/>
  <c r="I49" i="14"/>
  <c r="I41" i="14"/>
  <c r="J41" i="14"/>
  <c r="K41" i="14" s="1"/>
  <c r="I33" i="14"/>
  <c r="J33" i="14"/>
  <c r="K33" i="14" s="1"/>
  <c r="I25" i="14"/>
  <c r="J25" i="14"/>
  <c r="K25" i="14" s="1"/>
  <c r="I17" i="14"/>
  <c r="J17" i="14"/>
  <c r="K17" i="14" s="1"/>
  <c r="I9" i="14"/>
  <c r="J9" i="14"/>
  <c r="K9" i="14" s="1"/>
  <c r="CA74" i="14"/>
  <c r="CB74" i="14"/>
  <c r="CC74" i="14" s="1"/>
  <c r="CB52" i="14"/>
  <c r="CC52" i="14" s="1"/>
  <c r="CA52" i="14"/>
  <c r="CB37" i="14"/>
  <c r="CC37" i="14" s="1"/>
  <c r="CA37" i="14"/>
  <c r="CB21" i="14"/>
  <c r="CC21" i="14" s="1"/>
  <c r="CA21" i="14"/>
  <c r="CB9" i="14"/>
  <c r="CC9" i="14" s="1"/>
  <c r="CA9" i="14"/>
  <c r="BQ47" i="14"/>
  <c r="BR47" i="14"/>
  <c r="BS47" i="14" s="1"/>
  <c r="BQ31" i="14"/>
  <c r="BR31" i="14"/>
  <c r="BS31" i="14" s="1"/>
  <c r="BQ15" i="14"/>
  <c r="BR15" i="14"/>
  <c r="BS15" i="14" s="1"/>
  <c r="BH50" i="14"/>
  <c r="BI50" i="14" s="1"/>
  <c r="BG50" i="14"/>
  <c r="BG34" i="14"/>
  <c r="BH34" i="14"/>
  <c r="BI34" i="14" s="1"/>
  <c r="BG18" i="14"/>
  <c r="BH18" i="14"/>
  <c r="BI18" i="14" s="1"/>
  <c r="AX63" i="14"/>
  <c r="AY63" i="14" s="1"/>
  <c r="AW63" i="14"/>
  <c r="AX56" i="14"/>
  <c r="AY56" i="14" s="1"/>
  <c r="AW56" i="14"/>
  <c r="AX44" i="14"/>
  <c r="AY44" i="14" s="1"/>
  <c r="AW44" i="14"/>
  <c r="AX24" i="14"/>
  <c r="AY24" i="14" s="1"/>
  <c r="AW24" i="14"/>
  <c r="AX8" i="14"/>
  <c r="AY8" i="14" s="1"/>
  <c r="AW8" i="14"/>
  <c r="AN63" i="14"/>
  <c r="AO63" i="14" s="1"/>
  <c r="AM63" i="14"/>
  <c r="AN52" i="14"/>
  <c r="AO52" i="14" s="1"/>
  <c r="AM52" i="14"/>
  <c r="AN36" i="14"/>
  <c r="AO36" i="14" s="1"/>
  <c r="AM36" i="14"/>
  <c r="AN20" i="14"/>
  <c r="AO20" i="14" s="1"/>
  <c r="AM20" i="14"/>
  <c r="AN4" i="14"/>
  <c r="AO4" i="14" s="1"/>
  <c r="AM4" i="14"/>
  <c r="CA75" i="14"/>
  <c r="CB75" i="14"/>
  <c r="CC75" i="14" s="1"/>
  <c r="CB67" i="14"/>
  <c r="CC67" i="14" s="1"/>
  <c r="CA67" i="14"/>
  <c r="CB53" i="14"/>
  <c r="CC53" i="14" s="1"/>
  <c r="CA53" i="14"/>
  <c r="CB38" i="14"/>
  <c r="CC38" i="14" s="1"/>
  <c r="CA38" i="14"/>
  <c r="CB30" i="14"/>
  <c r="CC30" i="14" s="1"/>
  <c r="CA30" i="14"/>
  <c r="CB22" i="14"/>
  <c r="CC22" i="14" s="1"/>
  <c r="CA22" i="14"/>
  <c r="CB14" i="14"/>
  <c r="CC14" i="14" s="1"/>
  <c r="CA14" i="14"/>
  <c r="CB6" i="14"/>
  <c r="CC6" i="14" s="1"/>
  <c r="CA6" i="14"/>
  <c r="BR52" i="14"/>
  <c r="BS52" i="14" s="1"/>
  <c r="BQ52" i="14"/>
  <c r="BR44" i="14"/>
  <c r="BS44" i="14" s="1"/>
  <c r="BQ44" i="14"/>
  <c r="BQ36" i="14"/>
  <c r="BR36" i="14"/>
  <c r="BS36" i="14" s="1"/>
  <c r="BQ28" i="14"/>
  <c r="BR28" i="14"/>
  <c r="BS28" i="14" s="1"/>
  <c r="BQ20" i="14"/>
  <c r="BR20" i="14"/>
  <c r="BS20" i="14" s="1"/>
  <c r="BQ12" i="14"/>
  <c r="BR12" i="14"/>
  <c r="BS12" i="14" s="1"/>
  <c r="BQ4" i="14"/>
  <c r="BR4" i="14"/>
  <c r="BS4" i="14" s="1"/>
  <c r="BH72" i="14"/>
  <c r="BI72" i="14" s="1"/>
  <c r="BG72" i="14"/>
  <c r="BG38" i="14"/>
  <c r="BH38" i="14"/>
  <c r="BI38" i="14" s="1"/>
  <c r="BH9" i="14"/>
  <c r="BI9" i="14" s="1"/>
  <c r="BG9" i="14"/>
  <c r="AW72" i="14"/>
  <c r="AX72" i="14"/>
  <c r="AY72" i="14" s="1"/>
  <c r="AX64" i="14"/>
  <c r="AY64" i="14" s="1"/>
  <c r="AW64" i="14"/>
  <c r="AW53" i="14"/>
  <c r="AX53" i="14"/>
  <c r="AY53" i="14" s="1"/>
  <c r="AW45" i="14"/>
  <c r="AX45" i="14"/>
  <c r="AY45" i="14" s="1"/>
  <c r="AX37" i="14"/>
  <c r="AY37" i="14" s="1"/>
  <c r="AW37" i="14"/>
  <c r="AX29" i="14"/>
  <c r="AY29" i="14" s="1"/>
  <c r="AW29" i="14"/>
  <c r="AX21" i="14"/>
  <c r="AY21" i="14" s="1"/>
  <c r="AW21" i="14"/>
  <c r="AX13" i="14"/>
  <c r="AY13" i="14" s="1"/>
  <c r="AW13" i="14"/>
  <c r="AX5" i="14"/>
  <c r="AY5" i="14" s="1"/>
  <c r="AW5" i="14"/>
  <c r="AN64" i="14"/>
  <c r="AO64" i="14" s="1"/>
  <c r="AM64" i="14"/>
  <c r="BQ72" i="14"/>
  <c r="BR72" i="14"/>
  <c r="BS72" i="14" s="1"/>
  <c r="BH60" i="14"/>
  <c r="BI60" i="14" s="1"/>
  <c r="BG60" i="14"/>
  <c r="BG51" i="14"/>
  <c r="BH51" i="14"/>
  <c r="BI51" i="14" s="1"/>
  <c r="BG22" i="14"/>
  <c r="BH22" i="14"/>
  <c r="BI22" i="14" s="1"/>
  <c r="AD54" i="14"/>
  <c r="AE54" i="14" s="1"/>
  <c r="AC54" i="14"/>
  <c r="AC46" i="14"/>
  <c r="AD46" i="14"/>
  <c r="AE46" i="14" s="1"/>
  <c r="AD38" i="14"/>
  <c r="AE38" i="14" s="1"/>
  <c r="AC38" i="14"/>
  <c r="AD30" i="14"/>
  <c r="AE30" i="14" s="1"/>
  <c r="AC30" i="14"/>
  <c r="AD22" i="14"/>
  <c r="AE22" i="14" s="1"/>
  <c r="AC22" i="14"/>
  <c r="AD14" i="14"/>
  <c r="AE14" i="14" s="1"/>
  <c r="AC14" i="14"/>
  <c r="AD6" i="14"/>
  <c r="AE6" i="14" s="1"/>
  <c r="AC6" i="14"/>
  <c r="S74" i="14"/>
  <c r="T74" i="14"/>
  <c r="U74" i="14" s="1"/>
  <c r="S66" i="14"/>
  <c r="T66" i="14"/>
  <c r="U66" i="14" s="1"/>
  <c r="T45" i="14"/>
  <c r="U45" i="14" s="1"/>
  <c r="S45" i="14"/>
  <c r="T37" i="14"/>
  <c r="U37" i="14" s="1"/>
  <c r="S37" i="14"/>
  <c r="T29" i="14"/>
  <c r="U29" i="14" s="1"/>
  <c r="S29" i="14"/>
  <c r="T21" i="14"/>
  <c r="U21" i="14" s="1"/>
  <c r="S21" i="14"/>
  <c r="T13" i="14"/>
  <c r="U13" i="14" s="1"/>
  <c r="S13" i="14"/>
  <c r="T5" i="14"/>
  <c r="U5" i="14" s="1"/>
  <c r="S5" i="14"/>
  <c r="J67" i="14"/>
  <c r="K67" i="14" s="1"/>
  <c r="I67" i="14"/>
  <c r="I75" i="14"/>
  <c r="J75" i="14"/>
  <c r="K75" i="14" s="1"/>
  <c r="J56" i="14"/>
  <c r="K56" i="14" s="1"/>
  <c r="I56" i="14"/>
  <c r="J48" i="14"/>
  <c r="K48" i="14" s="1"/>
  <c r="I48" i="14"/>
  <c r="I40" i="14"/>
  <c r="J40" i="14"/>
  <c r="K40" i="14" s="1"/>
  <c r="I32" i="14"/>
  <c r="J32" i="14"/>
  <c r="K32" i="14" s="1"/>
  <c r="J24" i="14"/>
  <c r="K24" i="14" s="1"/>
  <c r="I24" i="14"/>
  <c r="I16" i="14"/>
  <c r="J16" i="14"/>
  <c r="K16" i="14" s="1"/>
  <c r="I8" i="14"/>
  <c r="J8" i="14"/>
  <c r="K8" i="14" s="1"/>
  <c r="CA77" i="14"/>
  <c r="CB77" i="14"/>
  <c r="CC77" i="14" s="1"/>
  <c r="CA60" i="14"/>
  <c r="CB60" i="14"/>
  <c r="CC60" i="14" s="1"/>
  <c r="CB48" i="14"/>
  <c r="CC48" i="14" s="1"/>
  <c r="CA48" i="14"/>
  <c r="CB33" i="14"/>
  <c r="CC33" i="14" s="1"/>
  <c r="CA33" i="14"/>
  <c r="CB13" i="14"/>
  <c r="CC13" i="14" s="1"/>
  <c r="CA13" i="14"/>
  <c r="BR65" i="14"/>
  <c r="BS65" i="14" s="1"/>
  <c r="BQ65" i="14"/>
  <c r="BQ59" i="14"/>
  <c r="BR59" i="14"/>
  <c r="BS59" i="14" s="1"/>
  <c r="BR43" i="14"/>
  <c r="BS43" i="14" s="1"/>
  <c r="BQ43" i="14"/>
  <c r="BQ27" i="14"/>
  <c r="BR27" i="14"/>
  <c r="BS27" i="14" s="1"/>
  <c r="BQ11" i="14"/>
  <c r="BR11" i="14"/>
  <c r="BS11" i="14" s="1"/>
  <c r="BH71" i="14"/>
  <c r="BI71" i="14" s="1"/>
  <c r="BG71" i="14"/>
  <c r="BG59" i="14"/>
  <c r="BH59" i="14"/>
  <c r="BI59" i="14" s="1"/>
  <c r="BG37" i="14"/>
  <c r="BH37" i="14"/>
  <c r="BI37" i="14" s="1"/>
  <c r="BG21" i="14"/>
  <c r="BH21" i="14"/>
  <c r="BI21" i="14" s="1"/>
  <c r="AX67" i="14"/>
  <c r="AY67" i="14" s="1"/>
  <c r="AW67" i="14"/>
  <c r="AX32" i="14"/>
  <c r="AY32" i="14" s="1"/>
  <c r="AW32" i="14"/>
  <c r="AW48" i="14"/>
  <c r="AX48" i="14"/>
  <c r="AY48" i="14" s="1"/>
  <c r="AX20" i="14"/>
  <c r="AY20" i="14" s="1"/>
  <c r="AW20" i="14"/>
  <c r="AX4" i="14"/>
  <c r="AY4" i="14" s="1"/>
  <c r="AW4" i="14"/>
  <c r="AM56" i="14"/>
  <c r="AN56" i="14"/>
  <c r="AO56" i="14" s="1"/>
  <c r="AN40" i="14"/>
  <c r="AO40" i="14" s="1"/>
  <c r="AM40" i="14"/>
  <c r="AN24" i="14"/>
  <c r="AO24" i="14" s="1"/>
  <c r="AM24" i="14"/>
  <c r="AM8" i="14"/>
  <c r="AN8" i="14"/>
  <c r="AO8" i="14" s="1"/>
  <c r="AD68" i="14"/>
  <c r="AE68" i="14" s="1"/>
  <c r="AC68" i="14"/>
  <c r="AC49" i="14"/>
  <c r="AD49" i="14"/>
  <c r="AE49" i="14" s="1"/>
  <c r="AD33" i="14"/>
  <c r="AE33" i="14" s="1"/>
  <c r="AC33" i="14"/>
  <c r="AD17" i="14"/>
  <c r="AE17" i="14" s="1"/>
  <c r="AC17" i="14"/>
  <c r="T77" i="14"/>
  <c r="U77" i="14" s="1"/>
  <c r="S77" i="14"/>
  <c r="S48" i="14"/>
  <c r="T48" i="14"/>
  <c r="U48" i="14" s="1"/>
  <c r="S32" i="14"/>
  <c r="T32" i="14"/>
  <c r="U32" i="14" s="1"/>
  <c r="S12" i="14"/>
  <c r="T12" i="14"/>
  <c r="U12" i="14" s="1"/>
  <c r="J68" i="14"/>
  <c r="K68" i="14" s="1"/>
  <c r="I68" i="14"/>
  <c r="J43" i="14"/>
  <c r="K43" i="14" s="1"/>
  <c r="I43" i="14"/>
  <c r="J27" i="14"/>
  <c r="K27" i="14" s="1"/>
  <c r="I27" i="14"/>
  <c r="I11" i="14"/>
  <c r="J11" i="14"/>
  <c r="K11" i="14" s="1"/>
  <c r="CB73" i="14"/>
  <c r="CC73" i="14" s="1"/>
  <c r="CA73" i="14"/>
  <c r="CA65" i="14"/>
  <c r="CB65" i="14"/>
  <c r="CC65" i="14" s="1"/>
  <c r="CA51" i="14"/>
  <c r="CB51" i="14"/>
  <c r="CC51" i="14" s="1"/>
  <c r="CB44" i="14"/>
  <c r="CC44" i="14" s="1"/>
  <c r="CA44" i="14"/>
  <c r="CA36" i="14"/>
  <c r="CB36" i="14"/>
  <c r="CC36" i="14" s="1"/>
  <c r="CA28" i="14"/>
  <c r="CB28" i="14"/>
  <c r="CC28" i="14" s="1"/>
  <c r="CA20" i="14"/>
  <c r="CB20" i="14"/>
  <c r="CC20" i="14" s="1"/>
  <c r="CA12" i="14"/>
  <c r="CB12" i="14"/>
  <c r="CC12" i="14" s="1"/>
  <c r="CA4" i="14"/>
  <c r="CB4" i="14"/>
  <c r="CC4" i="14" s="1"/>
  <c r="BQ74" i="14"/>
  <c r="BR74" i="14"/>
  <c r="BS74" i="14" s="1"/>
  <c r="BQ67" i="14"/>
  <c r="BR67" i="14"/>
  <c r="BS67" i="14" s="1"/>
  <c r="BQ50" i="14"/>
  <c r="BR50" i="14"/>
  <c r="BS50" i="14" s="1"/>
  <c r="BR42" i="14"/>
  <c r="BS42" i="14" s="1"/>
  <c r="BQ42" i="14"/>
  <c r="BR34" i="14"/>
  <c r="BS34" i="14" s="1"/>
  <c r="BQ34" i="14"/>
  <c r="BR26" i="14"/>
  <c r="BS26" i="14" s="1"/>
  <c r="BQ26" i="14"/>
  <c r="BR18" i="14"/>
  <c r="BS18" i="14" s="1"/>
  <c r="BQ18" i="14"/>
  <c r="BR10" i="14"/>
  <c r="BS10" i="14" s="1"/>
  <c r="BQ10" i="14"/>
  <c r="BR2" i="14"/>
  <c r="BS2" i="14" s="1"/>
  <c r="BQ2" i="14"/>
  <c r="BG67" i="14"/>
  <c r="BH67" i="14"/>
  <c r="BI67" i="14" s="1"/>
  <c r="BG46" i="14"/>
  <c r="BH46" i="14"/>
  <c r="BI46" i="14" s="1"/>
  <c r="BG30" i="14"/>
  <c r="BH30" i="14"/>
  <c r="BI30" i="14" s="1"/>
  <c r="BG14" i="14"/>
  <c r="BH14" i="14"/>
  <c r="BI14" i="14" s="1"/>
  <c r="AW74" i="14"/>
  <c r="AX74" i="14"/>
  <c r="AY74" i="14" s="1"/>
  <c r="AW66" i="14"/>
  <c r="AX66" i="14"/>
  <c r="AY66" i="14" s="1"/>
  <c r="AX55" i="14"/>
  <c r="AY55" i="14" s="1"/>
  <c r="AW55" i="14"/>
  <c r="AX47" i="14"/>
  <c r="AY47" i="14" s="1"/>
  <c r="AW47" i="14"/>
  <c r="AW39" i="14"/>
  <c r="AX39" i="14"/>
  <c r="AY39" i="14" s="1"/>
  <c r="AW31" i="14"/>
  <c r="AX31" i="14"/>
  <c r="AY31" i="14" s="1"/>
  <c r="AW23" i="14"/>
  <c r="AX23" i="14"/>
  <c r="AY23" i="14" s="1"/>
  <c r="AW15" i="14"/>
  <c r="AX15" i="14"/>
  <c r="AY15" i="14" s="1"/>
  <c r="AW7" i="14"/>
  <c r="AX7" i="14"/>
  <c r="AY7" i="14" s="1"/>
  <c r="AN75" i="14"/>
  <c r="AO75" i="14" s="1"/>
  <c r="AM75" i="14"/>
  <c r="AN60" i="14"/>
  <c r="AO60" i="14" s="1"/>
  <c r="AM60" i="14"/>
  <c r="AN51" i="14"/>
  <c r="AO51" i="14" s="1"/>
  <c r="AM51" i="14"/>
  <c r="AN43" i="14"/>
  <c r="AO43" i="14" s="1"/>
  <c r="AM43" i="14"/>
  <c r="AN35" i="14"/>
  <c r="AO35" i="14" s="1"/>
  <c r="AM35" i="14"/>
  <c r="AN27" i="14"/>
  <c r="AO27" i="14" s="1"/>
  <c r="AM27" i="14"/>
  <c r="AN19" i="14"/>
  <c r="AO19" i="14" s="1"/>
  <c r="AM19" i="14"/>
  <c r="AM11" i="14"/>
  <c r="AN11" i="14"/>
  <c r="AO11" i="14" s="1"/>
  <c r="AN3" i="14"/>
  <c r="AO3" i="14" s="1"/>
  <c r="AM3" i="14"/>
  <c r="AC64" i="14"/>
  <c r="AD64" i="14"/>
  <c r="AE64" i="14" s="1"/>
  <c r="AD52" i="14"/>
  <c r="AE52" i="14" s="1"/>
  <c r="AC52" i="14"/>
  <c r="AD44" i="14"/>
  <c r="AE44" i="14" s="1"/>
  <c r="AC44" i="14"/>
  <c r="AD36" i="14"/>
  <c r="AE36" i="14" s="1"/>
  <c r="AC36" i="14"/>
  <c r="AD28" i="14"/>
  <c r="AE28" i="14" s="1"/>
  <c r="AC28" i="14"/>
  <c r="AD20" i="14"/>
  <c r="AE20" i="14" s="1"/>
  <c r="AC20" i="14"/>
  <c r="AC12" i="14"/>
  <c r="AD12" i="14"/>
  <c r="AE12" i="14" s="1"/>
  <c r="AD4" i="14"/>
  <c r="AE4" i="14" s="1"/>
  <c r="AC4" i="14"/>
  <c r="S72" i="14"/>
  <c r="T72" i="14"/>
  <c r="U72" i="14" s="1"/>
  <c r="T64" i="14"/>
  <c r="U64" i="14" s="1"/>
  <c r="S64" i="14"/>
  <c r="S51" i="14"/>
  <c r="T51" i="14"/>
  <c r="U51" i="14" s="1"/>
  <c r="S43" i="14"/>
  <c r="T43" i="14"/>
  <c r="U43" i="14" s="1"/>
  <c r="S35" i="14"/>
  <c r="T35" i="14"/>
  <c r="U35" i="14" s="1"/>
  <c r="S27" i="14"/>
  <c r="T27" i="14"/>
  <c r="U27" i="14" s="1"/>
  <c r="S19" i="14"/>
  <c r="T19" i="14"/>
  <c r="U19" i="14" s="1"/>
  <c r="S11" i="14"/>
  <c r="T11" i="14"/>
  <c r="U11" i="14" s="1"/>
  <c r="I69" i="14"/>
  <c r="J69" i="14"/>
  <c r="K69" i="14" s="1"/>
  <c r="J77" i="14"/>
  <c r="K77" i="14" s="1"/>
  <c r="I77" i="14"/>
  <c r="I54" i="14"/>
  <c r="J54" i="14"/>
  <c r="K54" i="14" s="1"/>
  <c r="I46" i="14"/>
  <c r="J46" i="14"/>
  <c r="K46" i="14" s="1"/>
  <c r="J38" i="14"/>
  <c r="K38" i="14" s="1"/>
  <c r="I38" i="14"/>
  <c r="J30" i="14"/>
  <c r="K30" i="14" s="1"/>
  <c r="I30" i="14"/>
  <c r="J22" i="14"/>
  <c r="K22" i="14" s="1"/>
  <c r="I22" i="14"/>
  <c r="J14" i="14"/>
  <c r="K14" i="14" s="1"/>
  <c r="I14" i="14"/>
  <c r="J6" i="14"/>
  <c r="K6" i="14" s="1"/>
  <c r="I6" i="14"/>
  <c r="AC45" i="14"/>
  <c r="AD45" i="14"/>
  <c r="AE45" i="14" s="1"/>
  <c r="AC29" i="14"/>
  <c r="AD29" i="14"/>
  <c r="AE29" i="14" s="1"/>
  <c r="AC13" i="14"/>
  <c r="AD13" i="14"/>
  <c r="AE13" i="14" s="1"/>
  <c r="S73" i="14"/>
  <c r="T73" i="14"/>
  <c r="U73" i="14" s="1"/>
  <c r="S55" i="14"/>
  <c r="T55" i="14"/>
  <c r="U55" i="14" s="1"/>
  <c r="S36" i="14"/>
  <c r="T36" i="14"/>
  <c r="U36" i="14" s="1"/>
  <c r="S20" i="14"/>
  <c r="T20" i="14"/>
  <c r="U20" i="14" s="1"/>
  <c r="S8" i="14"/>
  <c r="T8" i="14"/>
  <c r="U8" i="14" s="1"/>
  <c r="I72" i="14"/>
  <c r="J72" i="14"/>
  <c r="K72" i="14" s="1"/>
  <c r="I55" i="14"/>
  <c r="J55" i="14"/>
  <c r="K55" i="14" s="1"/>
  <c r="I39" i="14"/>
  <c r="J39" i="14"/>
  <c r="K39" i="14" s="1"/>
  <c r="J23" i="14"/>
  <c r="K23" i="14" s="1"/>
  <c r="I23" i="14"/>
  <c r="J7" i="14"/>
  <c r="K7" i="14" s="1"/>
  <c r="I7" i="14"/>
  <c r="CB72" i="14"/>
  <c r="CC72" i="14" s="1"/>
  <c r="CA72" i="14"/>
  <c r="CA64" i="14"/>
  <c r="CB64" i="14"/>
  <c r="CC64" i="14" s="1"/>
  <c r="CB50" i="14"/>
  <c r="CC50" i="14" s="1"/>
  <c r="CA50" i="14"/>
  <c r="CB39" i="14"/>
  <c r="CC39" i="14" s="1"/>
  <c r="CA39" i="14"/>
  <c r="CB31" i="14"/>
  <c r="CC31" i="14" s="1"/>
  <c r="CA31" i="14"/>
  <c r="CB23" i="14"/>
  <c r="CC23" i="14" s="1"/>
  <c r="CA23" i="14"/>
  <c r="CB15" i="14"/>
  <c r="CC15" i="14" s="1"/>
  <c r="CA15" i="14"/>
  <c r="CB7" i="14"/>
  <c r="CC7" i="14" s="1"/>
  <c r="CA7" i="14"/>
  <c r="BQ76" i="14"/>
  <c r="BR76" i="14"/>
  <c r="BS76" i="14" s="1"/>
  <c r="BR69" i="14"/>
  <c r="BS69" i="14" s="1"/>
  <c r="BQ69" i="14"/>
  <c r="AN68" i="14"/>
  <c r="AO68" i="14" s="1"/>
  <c r="AM68" i="14"/>
  <c r="AN50" i="14"/>
  <c r="AO50" i="14" s="1"/>
  <c r="AM50" i="14"/>
  <c r="AN42" i="14"/>
  <c r="AO42" i="14" s="1"/>
  <c r="AM42" i="14"/>
  <c r="AN34" i="14"/>
  <c r="AO34" i="14" s="1"/>
  <c r="AM34" i="14"/>
  <c r="AN26" i="14"/>
  <c r="AO26" i="14" s="1"/>
  <c r="AM26" i="14"/>
  <c r="AN18" i="14"/>
  <c r="AO18" i="14" s="1"/>
  <c r="AM18" i="14"/>
  <c r="AM10" i="14"/>
  <c r="AN10" i="14"/>
  <c r="AO10" i="14" s="1"/>
  <c r="AM2" i="14"/>
  <c r="AN2" i="14"/>
  <c r="AO2" i="14" s="1"/>
  <c r="AD63" i="14"/>
  <c r="AE63" i="14" s="1"/>
  <c r="AC63" i="14"/>
  <c r="S46" i="14"/>
  <c r="T46" i="14"/>
  <c r="U46" i="14" s="1"/>
  <c r="S38" i="14"/>
  <c r="T38" i="14"/>
  <c r="U38" i="14" s="1"/>
  <c r="S30" i="14"/>
  <c r="T30" i="14"/>
  <c r="U30" i="14" s="1"/>
  <c r="S22" i="14"/>
  <c r="T22" i="14"/>
  <c r="U22" i="14" s="1"/>
  <c r="S14" i="14"/>
  <c r="T14" i="14"/>
  <c r="U14" i="14" s="1"/>
  <c r="S6" i="14"/>
  <c r="T6" i="14"/>
  <c r="U6" i="14" s="1"/>
  <c r="J66" i="14"/>
  <c r="K66" i="14" s="1"/>
  <c r="I66" i="14"/>
  <c r="I74" i="14"/>
  <c r="J74" i="14"/>
  <c r="K74" i="14" s="1"/>
  <c r="CA71" i="14"/>
  <c r="CB71" i="14"/>
  <c r="CC71" i="14" s="1"/>
  <c r="CA63" i="14"/>
  <c r="CB63" i="14"/>
  <c r="CC63" i="14" s="1"/>
  <c r="CA57" i="14"/>
  <c r="CB57" i="14"/>
  <c r="CC57" i="14" s="1"/>
  <c r="CA49" i="14"/>
  <c r="CB49" i="14"/>
  <c r="CC49" i="14" s="1"/>
  <c r="CB42" i="14"/>
  <c r="CC42" i="14" s="1"/>
  <c r="CA42" i="14"/>
  <c r="CB34" i="14"/>
  <c r="CC34" i="14" s="1"/>
  <c r="CA34" i="14"/>
  <c r="CB26" i="14"/>
  <c r="CC26" i="14" s="1"/>
  <c r="CA26" i="14"/>
  <c r="CB18" i="14"/>
  <c r="CC18" i="14" s="1"/>
  <c r="CA18" i="14"/>
  <c r="CB10" i="14"/>
  <c r="CC10" i="14" s="1"/>
  <c r="CA10" i="14"/>
  <c r="CB2" i="14"/>
  <c r="CC2" i="14" s="1"/>
  <c r="CA2" i="14"/>
  <c r="BR56" i="14"/>
  <c r="BS56" i="14" s="1"/>
  <c r="BQ56" i="14"/>
  <c r="BR48" i="14"/>
  <c r="BS48" i="14" s="1"/>
  <c r="BQ48" i="14"/>
  <c r="BQ40" i="14"/>
  <c r="BR40" i="14"/>
  <c r="BS40" i="14" s="1"/>
  <c r="BQ32" i="14"/>
  <c r="BR32" i="14"/>
  <c r="BS32" i="14" s="1"/>
  <c r="BQ24" i="14"/>
  <c r="BR24" i="14"/>
  <c r="BS24" i="14" s="1"/>
  <c r="BQ16" i="14"/>
  <c r="BR16" i="14"/>
  <c r="BS16" i="14" s="1"/>
  <c r="BR8" i="14"/>
  <c r="BS8" i="14" s="1"/>
  <c r="BQ8" i="14"/>
  <c r="BH69" i="14"/>
  <c r="BI69" i="14" s="1"/>
  <c r="BG69" i="14"/>
  <c r="BH56" i="14"/>
  <c r="BI56" i="14" s="1"/>
  <c r="BG56" i="14"/>
  <c r="BG41" i="14"/>
  <c r="BH41" i="14"/>
  <c r="BI41" i="14" s="1"/>
  <c r="BH35" i="14"/>
  <c r="BI35" i="14" s="1"/>
  <c r="BG35" i="14"/>
  <c r="BG6" i="14"/>
  <c r="BH6" i="14"/>
  <c r="BI6" i="14" s="1"/>
  <c r="AX68" i="14"/>
  <c r="AY68" i="14" s="1"/>
  <c r="AW68" i="14"/>
  <c r="AW57" i="14"/>
  <c r="AX57" i="14"/>
  <c r="AY57" i="14" s="1"/>
  <c r="AW49" i="14"/>
  <c r="AX49" i="14"/>
  <c r="AY49" i="14" s="1"/>
  <c r="AX41" i="14"/>
  <c r="AY41" i="14" s="1"/>
  <c r="AW41" i="14"/>
  <c r="AX33" i="14"/>
  <c r="AY33" i="14" s="1"/>
  <c r="AW33" i="14"/>
  <c r="AX25" i="14"/>
  <c r="AY25" i="14" s="1"/>
  <c r="AW25" i="14"/>
  <c r="AX17" i="14"/>
  <c r="AY17" i="14" s="1"/>
  <c r="AW17" i="14"/>
  <c r="AX9" i="14"/>
  <c r="AY9" i="14" s="1"/>
  <c r="AW9" i="14"/>
  <c r="AN77" i="14"/>
  <c r="AO77" i="14" s="1"/>
  <c r="AM77" i="14"/>
  <c r="AM67" i="14"/>
  <c r="AN67" i="14"/>
  <c r="AO67" i="14" s="1"/>
  <c r="AM57" i="14"/>
  <c r="AN57" i="14"/>
  <c r="AO57" i="14" s="1"/>
  <c r="AM49" i="14"/>
  <c r="AN49" i="14"/>
  <c r="AO49" i="14" s="1"/>
  <c r="AN41" i="14"/>
  <c r="AO41" i="14" s="1"/>
  <c r="AM41" i="14"/>
  <c r="AN33" i="14"/>
  <c r="AO33" i="14" s="1"/>
  <c r="AM33" i="14"/>
  <c r="AN25" i="14"/>
  <c r="AO25" i="14" s="1"/>
  <c r="AM25" i="14"/>
  <c r="AN17" i="14"/>
  <c r="AO17" i="14" s="1"/>
  <c r="AM17" i="14"/>
  <c r="AN9" i="14"/>
  <c r="AO9" i="14" s="1"/>
  <c r="AM9" i="14"/>
  <c r="AC77" i="14"/>
  <c r="AD77" i="14"/>
  <c r="AE77" i="14" s="1"/>
  <c r="BR53" i="14"/>
  <c r="BS53" i="14" s="1"/>
  <c r="BQ53" i="14"/>
  <c r="BR45" i="14"/>
  <c r="BS45" i="14" s="1"/>
  <c r="BQ45" i="14"/>
  <c r="BR37" i="14"/>
  <c r="BS37" i="14" s="1"/>
  <c r="BQ37" i="14"/>
  <c r="BR29" i="14"/>
  <c r="BS29" i="14" s="1"/>
  <c r="BQ29" i="14"/>
  <c r="BR21" i="14"/>
  <c r="BS21" i="14" s="1"/>
  <c r="BQ21" i="14"/>
  <c r="BR13" i="14"/>
  <c r="BS13" i="14" s="1"/>
  <c r="BQ13" i="14"/>
  <c r="BR5" i="14"/>
  <c r="BS5" i="14" s="1"/>
  <c r="BQ5" i="14"/>
  <c r="BH73" i="14"/>
  <c r="BI73" i="14" s="1"/>
  <c r="BG73" i="14"/>
  <c r="BH66" i="14"/>
  <c r="BI66" i="14" s="1"/>
  <c r="BG66" i="14"/>
  <c r="BG45" i="14"/>
  <c r="BH45" i="14"/>
  <c r="BI45" i="14" s="1"/>
  <c r="BH39" i="14"/>
  <c r="BI39" i="14" s="1"/>
  <c r="BG39" i="14"/>
  <c r="BG29" i="14"/>
  <c r="BH29" i="14"/>
  <c r="BI29" i="14" s="1"/>
  <c r="BH23" i="14"/>
  <c r="BI23" i="14" s="1"/>
  <c r="BG23" i="14"/>
  <c r="BG13" i="14"/>
  <c r="BH13" i="14"/>
  <c r="BI13" i="14" s="1"/>
  <c r="BH7" i="14"/>
  <c r="BI7" i="14" s="1"/>
  <c r="BG7" i="14"/>
  <c r="AW73" i="14"/>
  <c r="AX73" i="14"/>
  <c r="AY73" i="14" s="1"/>
  <c r="AW65" i="14"/>
  <c r="AX65" i="14"/>
  <c r="AY65" i="14" s="1"/>
  <c r="AW54" i="14"/>
  <c r="AX54" i="14"/>
  <c r="AY54" i="14" s="1"/>
  <c r="AW46" i="14"/>
  <c r="AX46" i="14"/>
  <c r="AY46" i="14" s="1"/>
  <c r="AX38" i="14"/>
  <c r="AY38" i="14" s="1"/>
  <c r="AW38" i="14"/>
  <c r="AX30" i="14"/>
  <c r="AY30" i="14" s="1"/>
  <c r="AW30" i="14"/>
  <c r="AW22" i="14"/>
  <c r="AX22" i="14"/>
  <c r="AY22" i="14" s="1"/>
  <c r="AX14" i="14"/>
  <c r="AY14" i="14" s="1"/>
  <c r="AW14" i="14"/>
  <c r="AX6" i="14"/>
  <c r="AY6" i="14" s="1"/>
  <c r="AW6" i="14"/>
  <c r="AC55" i="14"/>
  <c r="AD55" i="14"/>
  <c r="AE55" i="14" s="1"/>
  <c r="AD47" i="14"/>
  <c r="AE47" i="14" s="1"/>
  <c r="AC47" i="14"/>
  <c r="AD39" i="14"/>
  <c r="AE39" i="14" s="1"/>
  <c r="AC39" i="14"/>
  <c r="AD31" i="14"/>
  <c r="AE31" i="14" s="1"/>
  <c r="AC31" i="14"/>
  <c r="AD23" i="14"/>
  <c r="AE23" i="14" s="1"/>
  <c r="AC23" i="14"/>
  <c r="AD15" i="14"/>
  <c r="AE15" i="14" s="1"/>
  <c r="AC15" i="14"/>
  <c r="AD7" i="14"/>
  <c r="AE7" i="14" s="1"/>
  <c r="AC7" i="14"/>
  <c r="T75" i="14"/>
  <c r="U75" i="14" s="1"/>
  <c r="S75" i="14"/>
  <c r="S67" i="14"/>
  <c r="T67" i="14"/>
  <c r="U67" i="14" s="1"/>
  <c r="I53" i="14"/>
  <c r="J53" i="14"/>
  <c r="K53" i="14" s="1"/>
  <c r="I45" i="14"/>
  <c r="J45" i="14"/>
  <c r="K45" i="14" s="1"/>
  <c r="I37" i="14"/>
  <c r="J37" i="14"/>
  <c r="K37" i="14" s="1"/>
  <c r="I29" i="14"/>
  <c r="J29" i="14"/>
  <c r="K29" i="14" s="1"/>
  <c r="I21" i="14"/>
  <c r="J21" i="14"/>
  <c r="K21" i="14" s="1"/>
  <c r="I13" i="14"/>
  <c r="J13" i="14"/>
  <c r="K13" i="14" s="1"/>
  <c r="I5" i="14"/>
  <c r="J5" i="14"/>
  <c r="K5" i="14" s="1"/>
  <c r="CB66" i="14"/>
  <c r="CC66" i="14" s="1"/>
  <c r="CA66" i="14"/>
  <c r="CB45" i="14"/>
  <c r="CC45" i="14" s="1"/>
  <c r="CA45" i="14"/>
  <c r="CB29" i="14"/>
  <c r="CC29" i="14" s="1"/>
  <c r="CA29" i="14"/>
  <c r="CB17" i="14"/>
  <c r="CC17" i="14" s="1"/>
  <c r="CA17" i="14"/>
  <c r="CB5" i="14"/>
  <c r="CC5" i="14" s="1"/>
  <c r="CA5" i="14"/>
  <c r="BQ55" i="14"/>
  <c r="BR55" i="14"/>
  <c r="BS55" i="14" s="1"/>
  <c r="BR39" i="14"/>
  <c r="BS39" i="14" s="1"/>
  <c r="BQ39" i="14"/>
  <c r="BR23" i="14"/>
  <c r="BS23" i="14" s="1"/>
  <c r="BQ23" i="14"/>
  <c r="BQ7" i="14"/>
  <c r="BR7" i="14"/>
  <c r="BS7" i="14" s="1"/>
  <c r="BH68" i="14"/>
  <c r="BI68" i="14" s="1"/>
  <c r="BG68" i="14"/>
  <c r="BH55" i="14"/>
  <c r="BI55" i="14" s="1"/>
  <c r="BG55" i="14"/>
  <c r="AW71" i="14"/>
  <c r="AX71" i="14"/>
  <c r="AY71" i="14" s="1"/>
  <c r="AW59" i="14"/>
  <c r="AX59" i="14"/>
  <c r="AY59" i="14" s="1"/>
  <c r="AX52" i="14"/>
  <c r="AY52" i="14" s="1"/>
  <c r="AW52" i="14"/>
  <c r="AX36" i="14"/>
  <c r="AY36" i="14" s="1"/>
  <c r="AW36" i="14"/>
  <c r="AX16" i="14"/>
  <c r="AY16" i="14" s="1"/>
  <c r="AW16" i="14"/>
  <c r="AM76" i="14"/>
  <c r="AN76" i="14"/>
  <c r="AO76" i="14" s="1"/>
  <c r="AN44" i="14"/>
  <c r="AO44" i="14" s="1"/>
  <c r="AM44" i="14"/>
  <c r="AN28" i="14"/>
  <c r="AO28" i="14" s="1"/>
  <c r="AM28" i="14"/>
  <c r="AN12" i="14"/>
  <c r="AO12" i="14" s="1"/>
  <c r="AM12" i="14"/>
  <c r="AD71" i="14"/>
  <c r="AE71" i="14" s="1"/>
  <c r="AC71" i="14"/>
  <c r="BG25" i="14"/>
  <c r="BH25" i="14"/>
  <c r="BI25" i="14" s="1"/>
  <c r="BH19" i="14"/>
  <c r="BI19" i="14" s="1"/>
  <c r="BG19" i="14"/>
  <c r="AD60" i="14"/>
  <c r="AE60" i="14" s="1"/>
  <c r="AC60" i="14"/>
  <c r="AD59" i="14"/>
  <c r="AE59" i="14" s="1"/>
  <c r="AC59" i="14"/>
  <c r="AC50" i="14"/>
  <c r="AD50" i="14"/>
  <c r="AE50" i="14" s="1"/>
  <c r="AD42" i="14"/>
  <c r="AE42" i="14" s="1"/>
  <c r="AC42" i="14"/>
  <c r="AD34" i="14"/>
  <c r="AE34" i="14" s="1"/>
  <c r="AC34" i="14"/>
  <c r="AD26" i="14"/>
  <c r="AE26" i="14" s="1"/>
  <c r="AC26" i="14"/>
  <c r="AD18" i="14"/>
  <c r="AE18" i="14" s="1"/>
  <c r="AC18" i="14"/>
  <c r="AD10" i="14"/>
  <c r="AE10" i="14" s="1"/>
  <c r="AC10" i="14"/>
  <c r="AD2" i="14"/>
  <c r="AE2" i="14" s="1"/>
  <c r="AC2" i="14"/>
  <c r="S70" i="14"/>
  <c r="T70" i="14"/>
  <c r="U70" i="14" s="1"/>
  <c r="T60" i="14"/>
  <c r="U60" i="14" s="1"/>
  <c r="S60" i="14"/>
  <c r="S59" i="14"/>
  <c r="T59" i="14"/>
  <c r="U59" i="14" s="1"/>
  <c r="S56" i="14"/>
  <c r="T56" i="14"/>
  <c r="U56" i="14" s="1"/>
  <c r="T49" i="14"/>
  <c r="U49" i="14" s="1"/>
  <c r="S49" i="14"/>
  <c r="T41" i="14"/>
  <c r="U41" i="14" s="1"/>
  <c r="S41" i="14"/>
  <c r="T33" i="14"/>
  <c r="U33" i="14" s="1"/>
  <c r="S33" i="14"/>
  <c r="T25" i="14"/>
  <c r="U25" i="14" s="1"/>
  <c r="S25" i="14"/>
  <c r="T17" i="14"/>
  <c r="U17" i="14" s="1"/>
  <c r="S17" i="14"/>
  <c r="T9" i="14"/>
  <c r="U9" i="14" s="1"/>
  <c r="S9" i="14"/>
  <c r="J59" i="14"/>
  <c r="K59" i="14" s="1"/>
  <c r="I59" i="14"/>
  <c r="J63" i="14"/>
  <c r="K63" i="14" s="1"/>
  <c r="I63" i="14"/>
  <c r="I71" i="14"/>
  <c r="J71" i="14"/>
  <c r="K71" i="14" s="1"/>
  <c r="J52" i="14"/>
  <c r="K52" i="14" s="1"/>
  <c r="I52" i="14"/>
  <c r="J44" i="14"/>
  <c r="K44" i="14" s="1"/>
  <c r="I44" i="14"/>
  <c r="J36" i="14"/>
  <c r="K36" i="14" s="1"/>
  <c r="I36" i="14"/>
  <c r="J28" i="14"/>
  <c r="K28" i="14" s="1"/>
  <c r="I28" i="14"/>
  <c r="J20" i="14"/>
  <c r="K20" i="14" s="1"/>
  <c r="I20" i="14"/>
  <c r="J12" i="14"/>
  <c r="K12" i="14" s="1"/>
  <c r="I12" i="14"/>
  <c r="J4" i="14"/>
  <c r="K4" i="14" s="1"/>
  <c r="I4" i="14"/>
  <c r="CB70" i="14"/>
  <c r="CC70" i="14" s="1"/>
  <c r="CA70" i="14"/>
  <c r="CB59" i="14"/>
  <c r="CC59" i="14" s="1"/>
  <c r="CA59" i="14"/>
  <c r="CB56" i="14"/>
  <c r="CC56" i="14" s="1"/>
  <c r="CA56" i="14"/>
  <c r="CB41" i="14"/>
  <c r="CC41" i="14" s="1"/>
  <c r="CA41" i="14"/>
  <c r="CB25" i="14"/>
  <c r="CC25" i="14" s="1"/>
  <c r="CA25" i="14"/>
  <c r="BQ71" i="14"/>
  <c r="BR71" i="14"/>
  <c r="BS71" i="14" s="1"/>
  <c r="BQ51" i="14"/>
  <c r="BR51" i="14"/>
  <c r="BS51" i="14" s="1"/>
  <c r="BQ35" i="14"/>
  <c r="BR35" i="14"/>
  <c r="BS35" i="14" s="1"/>
  <c r="BR19" i="14"/>
  <c r="BS19" i="14" s="1"/>
  <c r="BQ19" i="14"/>
  <c r="BQ3" i="14"/>
  <c r="BR3" i="14"/>
  <c r="BS3" i="14" s="1"/>
  <c r="BH47" i="14"/>
  <c r="BI47" i="14" s="1"/>
  <c r="BG47" i="14"/>
  <c r="BH31" i="14"/>
  <c r="BI31" i="14" s="1"/>
  <c r="BG31" i="14"/>
  <c r="BH15" i="14"/>
  <c r="BI15" i="14" s="1"/>
  <c r="BG15" i="14"/>
  <c r="AX75" i="14"/>
  <c r="AY75" i="14" s="1"/>
  <c r="AW75" i="14"/>
  <c r="AX40" i="14"/>
  <c r="AY40" i="14" s="1"/>
  <c r="AW40" i="14"/>
  <c r="AX28" i="14"/>
  <c r="AY28" i="14" s="1"/>
  <c r="AW28" i="14"/>
  <c r="AX12" i="14"/>
  <c r="AY12" i="14" s="1"/>
  <c r="AW12" i="14"/>
  <c r="AN66" i="14"/>
  <c r="AO66" i="14" s="1"/>
  <c r="AM66" i="14"/>
  <c r="AN48" i="14"/>
  <c r="AO48" i="14" s="1"/>
  <c r="AM48" i="14"/>
  <c r="AN32" i="14"/>
  <c r="AO32" i="14" s="1"/>
  <c r="AM32" i="14"/>
  <c r="AN16" i="14"/>
  <c r="AO16" i="14" s="1"/>
  <c r="AM16" i="14"/>
  <c r="AD76" i="14"/>
  <c r="AE76" i="14" s="1"/>
  <c r="AC76" i="14"/>
  <c r="AC53" i="14"/>
  <c r="AD53" i="14"/>
  <c r="AE53" i="14" s="1"/>
  <c r="AD41" i="14"/>
  <c r="AE41" i="14" s="1"/>
  <c r="AC41" i="14"/>
  <c r="AD25" i="14"/>
  <c r="AE25" i="14" s="1"/>
  <c r="AC25" i="14"/>
  <c r="AD9" i="14"/>
  <c r="AE9" i="14" s="1"/>
  <c r="AC9" i="14"/>
  <c r="S69" i="14"/>
  <c r="T69" i="14"/>
  <c r="U69" i="14" s="1"/>
  <c r="S52" i="14"/>
  <c r="T52" i="14"/>
  <c r="U52" i="14" s="1"/>
  <c r="S40" i="14"/>
  <c r="T40" i="14"/>
  <c r="U40" i="14" s="1"/>
  <c r="S24" i="14"/>
  <c r="T24" i="14"/>
  <c r="U24" i="14" s="1"/>
  <c r="J76" i="14"/>
  <c r="K76" i="14" s="1"/>
  <c r="I76" i="14"/>
  <c r="I51" i="14"/>
  <c r="J51" i="14"/>
  <c r="K51" i="14" s="1"/>
  <c r="I35" i="14"/>
  <c r="J35" i="14"/>
  <c r="K35" i="14" s="1"/>
  <c r="I19" i="14"/>
  <c r="J19" i="14"/>
  <c r="K19" i="14" s="1"/>
  <c r="I3" i="14"/>
  <c r="J3" i="14"/>
  <c r="K3" i="14" s="1"/>
  <c r="CA69" i="14"/>
  <c r="CB69" i="14"/>
  <c r="CC69" i="14" s="1"/>
  <c r="CA55" i="14"/>
  <c r="CB55" i="14"/>
  <c r="CC55" i="14" s="1"/>
  <c r="CA47" i="14"/>
  <c r="CB47" i="14"/>
  <c r="CC47" i="14" s="1"/>
  <c r="CA40" i="14"/>
  <c r="CB40" i="14"/>
  <c r="CC40" i="14" s="1"/>
  <c r="CA32" i="14"/>
  <c r="CB32" i="14"/>
  <c r="CC32" i="14" s="1"/>
  <c r="CA24" i="14"/>
  <c r="CB24" i="14"/>
  <c r="CC24" i="14" s="1"/>
  <c r="CA16" i="14"/>
  <c r="CB16" i="14"/>
  <c r="CC16" i="14" s="1"/>
  <c r="CA8" i="14"/>
  <c r="CB8" i="14"/>
  <c r="CC8" i="14" s="1"/>
  <c r="BQ70" i="14"/>
  <c r="BR70" i="14"/>
  <c r="BS70" i="14" s="1"/>
  <c r="BQ54" i="14"/>
  <c r="BR54" i="14"/>
  <c r="BS54" i="14" s="1"/>
  <c r="BR46" i="14"/>
  <c r="BS46" i="14" s="1"/>
  <c r="BQ46" i="14"/>
  <c r="BR38" i="14"/>
  <c r="BS38" i="14" s="1"/>
  <c r="BQ38" i="14"/>
  <c r="BR30" i="14"/>
  <c r="BS30" i="14" s="1"/>
  <c r="BQ30" i="14"/>
  <c r="BR22" i="14"/>
  <c r="BS22" i="14" s="1"/>
  <c r="BQ22" i="14"/>
  <c r="BR14" i="14"/>
  <c r="BS14" i="14" s="1"/>
  <c r="BQ14" i="14"/>
  <c r="BR6" i="14"/>
  <c r="BS6" i="14" s="1"/>
  <c r="BQ6" i="14"/>
  <c r="BG74" i="14"/>
  <c r="BH74" i="14"/>
  <c r="BI74" i="14" s="1"/>
  <c r="BH64" i="14"/>
  <c r="BI64" i="14" s="1"/>
  <c r="BG64" i="14"/>
  <c r="BH49" i="14"/>
  <c r="BI49" i="14" s="1"/>
  <c r="BG49" i="14"/>
  <c r="BH43" i="14"/>
  <c r="BI43" i="14" s="1"/>
  <c r="BG43" i="14"/>
  <c r="BG33" i="14"/>
  <c r="BH33" i="14"/>
  <c r="BI33" i="14" s="1"/>
  <c r="BH27" i="14"/>
  <c r="BI27" i="14" s="1"/>
  <c r="BG27" i="14"/>
  <c r="BG17" i="14"/>
  <c r="BH17" i="14"/>
  <c r="BI17" i="14" s="1"/>
  <c r="BH11" i="14"/>
  <c r="BI11" i="14" s="1"/>
  <c r="BG11" i="14"/>
  <c r="AW77" i="14"/>
  <c r="AX77" i="14"/>
  <c r="AY77" i="14" s="1"/>
  <c r="AW70" i="14"/>
  <c r="AX70" i="14"/>
  <c r="AY70" i="14" s="1"/>
  <c r="AX60" i="14"/>
  <c r="AY60" i="14" s="1"/>
  <c r="AW60" i="14"/>
  <c r="AX51" i="14"/>
  <c r="AY51" i="14" s="1"/>
  <c r="AW51" i="14"/>
  <c r="AX43" i="14"/>
  <c r="AY43" i="14" s="1"/>
  <c r="AW43" i="14"/>
  <c r="AW35" i="14"/>
  <c r="AX35" i="14"/>
  <c r="AY35" i="14" s="1"/>
  <c r="AW27" i="14"/>
  <c r="AX27" i="14"/>
  <c r="AY27" i="14" s="1"/>
  <c r="AW19" i="14"/>
  <c r="AX19" i="14"/>
  <c r="AY19" i="14" s="1"/>
  <c r="AW11" i="14"/>
  <c r="AX11" i="14"/>
  <c r="AY11" i="14" s="1"/>
  <c r="AW3" i="14"/>
  <c r="AX3" i="14"/>
  <c r="AY3" i="14" s="1"/>
  <c r="AN55" i="14"/>
  <c r="AO55" i="14" s="1"/>
  <c r="AM55" i="14"/>
  <c r="AN47" i="14"/>
  <c r="AO47" i="14" s="1"/>
  <c r="AM47" i="14"/>
  <c r="AN39" i="14"/>
  <c r="AO39" i="14" s="1"/>
  <c r="AM39" i="14"/>
  <c r="AN31" i="14"/>
  <c r="AO31" i="14" s="1"/>
  <c r="AM31" i="14"/>
  <c r="AN23" i="14"/>
  <c r="AO23" i="14" s="1"/>
  <c r="AM23" i="14"/>
  <c r="AN15" i="14"/>
  <c r="AO15" i="14" s="1"/>
  <c r="AM15" i="14"/>
  <c r="AN7" i="14"/>
  <c r="AO7" i="14" s="1"/>
  <c r="AM7" i="14"/>
  <c r="AD75" i="14"/>
  <c r="AE75" i="14" s="1"/>
  <c r="AC75" i="14"/>
  <c r="AC67" i="14"/>
  <c r="AD67" i="14"/>
  <c r="AE67" i="14" s="1"/>
  <c r="AD56" i="14"/>
  <c r="AE56" i="14" s="1"/>
  <c r="AC56" i="14"/>
  <c r="AC48" i="14"/>
  <c r="AD48" i="14"/>
  <c r="AE48" i="14" s="1"/>
  <c r="AC40" i="14"/>
  <c r="AD40" i="14"/>
  <c r="AE40" i="14" s="1"/>
  <c r="AD32" i="14"/>
  <c r="AE32" i="14" s="1"/>
  <c r="AC32" i="14"/>
  <c r="AC24" i="14"/>
  <c r="AD24" i="14"/>
  <c r="AE24" i="14" s="1"/>
  <c r="AD16" i="14"/>
  <c r="AE16" i="14" s="1"/>
  <c r="AC16" i="14"/>
  <c r="AD8" i="14"/>
  <c r="AE8" i="14" s="1"/>
  <c r="AC8" i="14"/>
  <c r="S76" i="14"/>
  <c r="T76" i="14"/>
  <c r="U76" i="14" s="1"/>
  <c r="T68" i="14"/>
  <c r="U68" i="14" s="1"/>
  <c r="S68" i="14"/>
  <c r="S54" i="14"/>
  <c r="T54" i="14"/>
  <c r="U54" i="14" s="1"/>
  <c r="T47" i="14"/>
  <c r="U47" i="14" s="1"/>
  <c r="S47" i="14"/>
  <c r="T39" i="14"/>
  <c r="U39" i="14" s="1"/>
  <c r="S39" i="14"/>
  <c r="T31" i="14"/>
  <c r="U31" i="14" s="1"/>
  <c r="S31" i="14"/>
  <c r="T23" i="14"/>
  <c r="U23" i="14" s="1"/>
  <c r="S23" i="14"/>
  <c r="S15" i="14"/>
  <c r="T15" i="14"/>
  <c r="U15" i="14" s="1"/>
  <c r="T7" i="14"/>
  <c r="U7" i="14" s="1"/>
  <c r="S7" i="14"/>
  <c r="I65" i="14"/>
  <c r="J65" i="14"/>
  <c r="K65" i="14" s="1"/>
  <c r="I73" i="14"/>
  <c r="J73" i="14"/>
  <c r="K73" i="14" s="1"/>
  <c r="I50" i="14"/>
  <c r="J50" i="14"/>
  <c r="K50" i="14" s="1"/>
  <c r="J42" i="14"/>
  <c r="K42" i="14" s="1"/>
  <c r="I42" i="14"/>
  <c r="J34" i="14"/>
  <c r="K34" i="14" s="1"/>
  <c r="I34" i="14"/>
  <c r="J26" i="14"/>
  <c r="K26" i="14" s="1"/>
  <c r="I26" i="14"/>
  <c r="J18" i="14"/>
  <c r="K18" i="14" s="1"/>
  <c r="I18" i="14"/>
  <c r="J10" i="14"/>
  <c r="K10" i="14" s="1"/>
  <c r="I10" i="14"/>
  <c r="J2" i="14"/>
  <c r="K2" i="14" s="1"/>
  <c r="I2" i="14"/>
  <c r="AD57" i="14"/>
  <c r="AE57" i="14" s="1"/>
  <c r="AC57" i="14"/>
  <c r="AD37" i="14"/>
  <c r="AE37" i="14" s="1"/>
  <c r="AC37" i="14"/>
  <c r="AD21" i="14"/>
  <c r="AE21" i="14" s="1"/>
  <c r="AC21" i="14"/>
  <c r="AD5" i="14"/>
  <c r="AE5" i="14" s="1"/>
  <c r="AC5" i="14"/>
  <c r="S65" i="14"/>
  <c r="T65" i="14"/>
  <c r="U65" i="14" s="1"/>
  <c r="S44" i="14"/>
  <c r="T44" i="14"/>
  <c r="U44" i="14" s="1"/>
  <c r="S28" i="14"/>
  <c r="T28" i="14"/>
  <c r="U28" i="14" s="1"/>
  <c r="S16" i="14"/>
  <c r="T16" i="14"/>
  <c r="U16" i="14" s="1"/>
  <c r="J64" i="14"/>
  <c r="K64" i="14" s="1"/>
  <c r="I64" i="14"/>
  <c r="I47" i="14"/>
  <c r="J47" i="14"/>
  <c r="K47" i="14" s="1"/>
  <c r="I31" i="14"/>
  <c r="J31" i="14"/>
  <c r="K31" i="14" s="1"/>
  <c r="J15" i="14"/>
  <c r="K15" i="14" s="1"/>
  <c r="I15" i="14"/>
  <c r="CA68" i="14"/>
  <c r="CB68" i="14"/>
  <c r="CC68" i="14" s="1"/>
  <c r="CA54" i="14"/>
  <c r="CB54" i="14"/>
  <c r="CC54" i="14" s="1"/>
  <c r="CB43" i="14"/>
  <c r="CC43" i="14" s="1"/>
  <c r="CA43" i="14"/>
  <c r="CB35" i="14"/>
  <c r="CC35" i="14" s="1"/>
  <c r="CA35" i="14"/>
  <c r="CB27" i="14"/>
  <c r="CC27" i="14" s="1"/>
  <c r="CA27" i="14"/>
  <c r="CB19" i="14"/>
  <c r="CC19" i="14" s="1"/>
  <c r="CA19" i="14"/>
  <c r="CB11" i="14"/>
  <c r="CC11" i="14" s="1"/>
  <c r="CA11" i="14"/>
  <c r="CB3" i="14"/>
  <c r="CC3" i="14" s="1"/>
  <c r="CA3" i="14"/>
  <c r="BR73" i="14"/>
  <c r="BS73" i="14" s="1"/>
  <c r="BQ73" i="14"/>
  <c r="AN54" i="14"/>
  <c r="AO54" i="14" s="1"/>
  <c r="AM54" i="14"/>
  <c r="AN46" i="14"/>
  <c r="AO46" i="14" s="1"/>
  <c r="AM46" i="14"/>
  <c r="AN38" i="14"/>
  <c r="AO38" i="14" s="1"/>
  <c r="AM38" i="14"/>
  <c r="AM30" i="14"/>
  <c r="AN30" i="14"/>
  <c r="AO30" i="14" s="1"/>
  <c r="AN22" i="14"/>
  <c r="AO22" i="14" s="1"/>
  <c r="AM22" i="14"/>
  <c r="AM14" i="14"/>
  <c r="AN14" i="14"/>
  <c r="AO14" i="14" s="1"/>
  <c r="AN6" i="14"/>
  <c r="AO6" i="14" s="1"/>
  <c r="AM6" i="14"/>
  <c r="AD66" i="14"/>
  <c r="AE66" i="14" s="1"/>
  <c r="AC66" i="14"/>
  <c r="S50" i="14"/>
  <c r="T50" i="14"/>
  <c r="U50" i="14" s="1"/>
  <c r="S42" i="14"/>
  <c r="T42" i="14"/>
  <c r="U42" i="14" s="1"/>
  <c r="S34" i="14"/>
  <c r="T34" i="14"/>
  <c r="U34" i="14" s="1"/>
  <c r="S26" i="14"/>
  <c r="T26" i="14"/>
  <c r="U26" i="14" s="1"/>
  <c r="S18" i="14"/>
  <c r="T18" i="14"/>
  <c r="U18" i="14" s="1"/>
  <c r="S10" i="14"/>
  <c r="T10" i="14"/>
  <c r="U10" i="14" s="1"/>
  <c r="J60" i="14"/>
  <c r="K60" i="14" s="1"/>
  <c r="I60" i="14"/>
  <c r="I70" i="14"/>
  <c r="J70" i="14"/>
  <c r="K70" i="14" s="1"/>
  <c r="AD59" i="12"/>
  <c r="AE59" i="12" s="1"/>
  <c r="AC59" i="12"/>
  <c r="AC67" i="12"/>
  <c r="AD67" i="12"/>
  <c r="AE67" i="12" s="1"/>
  <c r="AD76" i="12"/>
  <c r="AE76" i="12" s="1"/>
  <c r="AC76" i="12"/>
  <c r="AM63" i="12"/>
  <c r="AN63" i="12"/>
  <c r="AO63" i="12" s="1"/>
  <c r="AN71" i="12"/>
  <c r="AO71" i="12" s="1"/>
  <c r="AM71" i="12"/>
  <c r="AX59" i="12"/>
  <c r="AY59" i="12" s="1"/>
  <c r="AW59" i="12"/>
  <c r="AW67" i="12"/>
  <c r="AX67" i="12"/>
  <c r="AY67" i="12" s="1"/>
  <c r="AX76" i="12"/>
  <c r="AY76" i="12" s="1"/>
  <c r="AW76" i="12"/>
  <c r="BH63" i="12"/>
  <c r="BI63" i="12" s="1"/>
  <c r="BG63" i="12"/>
  <c r="BG71" i="12"/>
  <c r="BH71" i="12"/>
  <c r="BI71" i="12" s="1"/>
  <c r="BR59" i="12"/>
  <c r="BS59" i="12" s="1"/>
  <c r="BQ59" i="12"/>
  <c r="BR67" i="12"/>
  <c r="BS67" i="12" s="1"/>
  <c r="BQ67" i="12"/>
  <c r="BR76" i="12"/>
  <c r="BS76" i="12" s="1"/>
  <c r="BQ76" i="12"/>
  <c r="S63" i="12"/>
  <c r="T63" i="12"/>
  <c r="U63" i="12" s="1"/>
  <c r="S71" i="12"/>
  <c r="T71" i="12"/>
  <c r="U71" i="12" s="1"/>
  <c r="J59" i="12"/>
  <c r="K59" i="12" s="1"/>
  <c r="I59" i="12"/>
  <c r="J67" i="12"/>
  <c r="K67" i="12" s="1"/>
  <c r="I67" i="12"/>
  <c r="J76" i="12"/>
  <c r="K76" i="12" s="1"/>
  <c r="I76" i="12"/>
  <c r="AD65" i="12"/>
  <c r="AE65" i="12" s="1"/>
  <c r="AC65" i="12"/>
  <c r="AM65" i="12"/>
  <c r="AN65" i="12"/>
  <c r="AO65" i="12" s="1"/>
  <c r="AX74" i="12"/>
  <c r="AY74" i="12" s="1"/>
  <c r="AW74" i="12"/>
  <c r="BH61" i="12"/>
  <c r="BI61" i="12" s="1"/>
  <c r="BG61" i="12"/>
  <c r="BQ56" i="12"/>
  <c r="BR56" i="12"/>
  <c r="BS56" i="12" s="1"/>
  <c r="BR74" i="12"/>
  <c r="BS74" i="12" s="1"/>
  <c r="BQ74" i="12"/>
  <c r="T65" i="12"/>
  <c r="U65" i="12" s="1"/>
  <c r="S65" i="12"/>
  <c r="I61" i="12"/>
  <c r="J61" i="12"/>
  <c r="K61" i="12" s="1"/>
  <c r="AC66" i="12"/>
  <c r="AD66" i="12"/>
  <c r="AE66" i="12" s="1"/>
  <c r="AN70" i="12"/>
  <c r="AO70" i="12" s="1"/>
  <c r="AM70" i="12"/>
  <c r="AW70" i="12"/>
  <c r="AX70" i="12"/>
  <c r="AY70" i="12" s="1"/>
  <c r="BH58" i="12"/>
  <c r="BI58" i="12" s="1"/>
  <c r="BG58" i="12"/>
  <c r="BH75" i="12"/>
  <c r="BI75" i="12" s="1"/>
  <c r="BG75" i="12"/>
  <c r="BR62" i="12"/>
  <c r="BS62" i="12" s="1"/>
  <c r="BQ62" i="12"/>
  <c r="BR75" i="12"/>
  <c r="BS75" i="12" s="1"/>
  <c r="BQ75" i="12"/>
  <c r="T62" i="12"/>
  <c r="U62" i="12" s="1"/>
  <c r="S62" i="12"/>
  <c r="I62" i="12"/>
  <c r="J62" i="12"/>
  <c r="K62" i="12" s="1"/>
  <c r="AD64" i="12"/>
  <c r="AE64" i="12" s="1"/>
  <c r="AC64" i="12"/>
  <c r="AC73" i="12"/>
  <c r="AD73" i="12"/>
  <c r="AE73" i="12" s="1"/>
  <c r="AN60" i="12"/>
  <c r="AO60" i="12" s="1"/>
  <c r="AM60" i="12"/>
  <c r="AM68" i="12"/>
  <c r="AN68" i="12"/>
  <c r="AO68" i="12" s="1"/>
  <c r="AX64" i="12"/>
  <c r="AY64" i="12" s="1"/>
  <c r="AW64" i="12"/>
  <c r="AX73" i="12"/>
  <c r="AY73" i="12" s="1"/>
  <c r="AW73" i="12"/>
  <c r="BG60" i="12"/>
  <c r="BH60" i="12"/>
  <c r="BI60" i="12" s="1"/>
  <c r="BH68" i="12"/>
  <c r="BI68" i="12" s="1"/>
  <c r="BG68" i="12"/>
  <c r="BQ64" i="12"/>
  <c r="BR64" i="12"/>
  <c r="BS64" i="12" s="1"/>
  <c r="BR73" i="12"/>
  <c r="BS73" i="12" s="1"/>
  <c r="BQ73" i="12"/>
  <c r="T60" i="12"/>
  <c r="U60" i="12" s="1"/>
  <c r="S60" i="12"/>
  <c r="T68" i="12"/>
  <c r="U68" i="12" s="1"/>
  <c r="S68" i="12"/>
  <c r="J64" i="12"/>
  <c r="K64" i="12" s="1"/>
  <c r="I64" i="12"/>
  <c r="I73" i="12"/>
  <c r="J73" i="12"/>
  <c r="K73" i="12" s="1"/>
  <c r="AD56" i="12"/>
  <c r="AE56" i="12" s="1"/>
  <c r="AC56" i="12"/>
  <c r="AD69" i="12"/>
  <c r="AE69" i="12" s="1"/>
  <c r="AC69" i="12"/>
  <c r="AM61" i="12"/>
  <c r="AN61" i="12"/>
  <c r="AO61" i="12" s="1"/>
  <c r="AX65" i="12"/>
  <c r="AY65" i="12" s="1"/>
  <c r="AW65" i="12"/>
  <c r="BG65" i="12"/>
  <c r="BH65" i="12"/>
  <c r="BI65" i="12" s="1"/>
  <c r="BR61" i="12"/>
  <c r="BS61" i="12" s="1"/>
  <c r="BQ61" i="12"/>
  <c r="S61" i="12"/>
  <c r="T61" i="12"/>
  <c r="U61" i="12" s="1"/>
  <c r="J56" i="12"/>
  <c r="K56" i="12" s="1"/>
  <c r="I56" i="12"/>
  <c r="J69" i="12"/>
  <c r="K69" i="12" s="1"/>
  <c r="I69" i="12"/>
  <c r="AD62" i="12"/>
  <c r="AE62" i="12" s="1"/>
  <c r="AC62" i="12"/>
  <c r="AN66" i="12"/>
  <c r="AO66" i="12" s="1"/>
  <c r="AM66" i="12"/>
  <c r="AX58" i="12"/>
  <c r="AY58" i="12" s="1"/>
  <c r="AW58" i="12"/>
  <c r="AX75" i="12"/>
  <c r="AY75" i="12" s="1"/>
  <c r="AW75" i="12"/>
  <c r="BH62" i="12"/>
  <c r="BI62" i="12" s="1"/>
  <c r="BG62" i="12"/>
  <c r="BQ66" i="12"/>
  <c r="BR66" i="12"/>
  <c r="BS66" i="12" s="1"/>
  <c r="T58" i="12"/>
  <c r="U58" i="12" s="1"/>
  <c r="S58" i="12"/>
  <c r="T75" i="12"/>
  <c r="U75" i="12" s="1"/>
  <c r="S75" i="12"/>
  <c r="I66" i="12"/>
  <c r="J66" i="12"/>
  <c r="K66" i="12" s="1"/>
  <c r="AC63" i="12"/>
  <c r="AD63" i="12"/>
  <c r="AE63" i="12" s="1"/>
  <c r="AD71" i="12"/>
  <c r="AE71" i="12" s="1"/>
  <c r="AC71" i="12"/>
  <c r="AM59" i="12"/>
  <c r="AN59" i="12"/>
  <c r="AO59" i="12" s="1"/>
  <c r="AN67" i="12"/>
  <c r="AO67" i="12" s="1"/>
  <c r="AM67" i="12"/>
  <c r="AN76" i="12"/>
  <c r="AO76" i="12" s="1"/>
  <c r="AM76" i="12"/>
  <c r="AW63" i="12"/>
  <c r="AX63" i="12"/>
  <c r="AY63" i="12" s="1"/>
  <c r="AX71" i="12"/>
  <c r="AY71" i="12" s="1"/>
  <c r="AW71" i="12"/>
  <c r="BG59" i="12"/>
  <c r="BH59" i="12"/>
  <c r="BI59" i="12" s="1"/>
  <c r="BG67" i="12"/>
  <c r="BH67" i="12"/>
  <c r="BI67" i="12" s="1"/>
  <c r="BH76" i="12"/>
  <c r="BI76" i="12" s="1"/>
  <c r="BG76" i="12"/>
  <c r="BR63" i="12"/>
  <c r="BS63" i="12" s="1"/>
  <c r="BQ63" i="12"/>
  <c r="BR71" i="12"/>
  <c r="BS71" i="12" s="1"/>
  <c r="BQ71" i="12"/>
  <c r="S59" i="12"/>
  <c r="T59" i="12"/>
  <c r="U59" i="12" s="1"/>
  <c r="S67" i="12"/>
  <c r="T67" i="12"/>
  <c r="U67" i="12" s="1"/>
  <c r="T76" i="12"/>
  <c r="U76" i="12" s="1"/>
  <c r="S76" i="12"/>
  <c r="J63" i="12"/>
  <c r="K63" i="12" s="1"/>
  <c r="I63" i="12"/>
  <c r="J71" i="12"/>
  <c r="K71" i="12" s="1"/>
  <c r="I71" i="12"/>
  <c r="AN56" i="12"/>
  <c r="AO56" i="12" s="1"/>
  <c r="AM56" i="12"/>
  <c r="AN74" i="12"/>
  <c r="AO74" i="12" s="1"/>
  <c r="AM74" i="12"/>
  <c r="AW61" i="12"/>
  <c r="AX61" i="12"/>
  <c r="AY61" i="12" s="1"/>
  <c r="BH74" i="12"/>
  <c r="BI74" i="12" s="1"/>
  <c r="BG74" i="12"/>
  <c r="BR65" i="12"/>
  <c r="BS65" i="12" s="1"/>
  <c r="BQ65" i="12"/>
  <c r="T74" i="12"/>
  <c r="U74" i="12" s="1"/>
  <c r="S74" i="12"/>
  <c r="J74" i="12"/>
  <c r="K74" i="12" s="1"/>
  <c r="I74" i="12"/>
  <c r="AD58" i="12"/>
  <c r="AE58" i="12" s="1"/>
  <c r="AC58" i="12"/>
  <c r="AD75" i="12"/>
  <c r="AE75" i="12" s="1"/>
  <c r="AC75" i="12"/>
  <c r="AM62" i="12"/>
  <c r="AN62" i="12"/>
  <c r="AO62" i="12" s="1"/>
  <c r="AW62" i="12"/>
  <c r="AX62" i="12"/>
  <c r="AY62" i="12" s="1"/>
  <c r="BG66" i="12"/>
  <c r="BH66" i="12"/>
  <c r="BI66" i="12" s="1"/>
  <c r="BQ70" i="12"/>
  <c r="BR70" i="12"/>
  <c r="BS70" i="12" s="1"/>
  <c r="S70" i="12"/>
  <c r="T70" i="12"/>
  <c r="U70" i="12" s="1"/>
  <c r="I70" i="12"/>
  <c r="J70" i="12"/>
  <c r="K70" i="12" s="1"/>
  <c r="AC60" i="12"/>
  <c r="AD60" i="12"/>
  <c r="AE60" i="12" s="1"/>
  <c r="AD68" i="12"/>
  <c r="AE68" i="12" s="1"/>
  <c r="AC68" i="12"/>
  <c r="AM64" i="12"/>
  <c r="AN64" i="12"/>
  <c r="AO64" i="12" s="1"/>
  <c r="AN73" i="12"/>
  <c r="AO73" i="12" s="1"/>
  <c r="AM73" i="12"/>
  <c r="AW60" i="12"/>
  <c r="AX60" i="12"/>
  <c r="AY60" i="12" s="1"/>
  <c r="AW68" i="12"/>
  <c r="AX68" i="12"/>
  <c r="AY68" i="12" s="1"/>
  <c r="BH64" i="12"/>
  <c r="BI64" i="12" s="1"/>
  <c r="BG64" i="12"/>
  <c r="BG73" i="12"/>
  <c r="BH73" i="12"/>
  <c r="BI73" i="12" s="1"/>
  <c r="BQ60" i="12"/>
  <c r="BR60" i="12"/>
  <c r="BS60" i="12" s="1"/>
  <c r="BQ68" i="12"/>
  <c r="BR68" i="12"/>
  <c r="BS68" i="12" s="1"/>
  <c r="S64" i="12"/>
  <c r="T64" i="12"/>
  <c r="U64" i="12" s="1"/>
  <c r="T73" i="12"/>
  <c r="U73" i="12" s="1"/>
  <c r="S73" i="12"/>
  <c r="J60" i="12"/>
  <c r="K60" i="12" s="1"/>
  <c r="I60" i="12"/>
  <c r="J68" i="12"/>
  <c r="K68" i="12" s="1"/>
  <c r="I68" i="12"/>
  <c r="AC61" i="12"/>
  <c r="AD61" i="12"/>
  <c r="AE61" i="12" s="1"/>
  <c r="AC74" i="12"/>
  <c r="AD74" i="12"/>
  <c r="AE74" i="12" s="1"/>
  <c r="AN69" i="12"/>
  <c r="AO69" i="12" s="1"/>
  <c r="AM69" i="12"/>
  <c r="AW56" i="12"/>
  <c r="AX56" i="12"/>
  <c r="AY56" i="12" s="1"/>
  <c r="AX69" i="12"/>
  <c r="AY69" i="12" s="1"/>
  <c r="AW69" i="12"/>
  <c r="BH56" i="12"/>
  <c r="BI56" i="12" s="1"/>
  <c r="BG56" i="12"/>
  <c r="BH69" i="12"/>
  <c r="BI69" i="12" s="1"/>
  <c r="BG69" i="12"/>
  <c r="BR69" i="12"/>
  <c r="BS69" i="12" s="1"/>
  <c r="BQ69" i="12"/>
  <c r="S56" i="12"/>
  <c r="T56" i="12"/>
  <c r="U56" i="12" s="1"/>
  <c r="T69" i="12"/>
  <c r="U69" i="12" s="1"/>
  <c r="S69" i="12"/>
  <c r="J65" i="12"/>
  <c r="K65" i="12" s="1"/>
  <c r="I65" i="12"/>
  <c r="AC70" i="12"/>
  <c r="AD70" i="12"/>
  <c r="AE70" i="12" s="1"/>
  <c r="AN58" i="12"/>
  <c r="AO58" i="12" s="1"/>
  <c r="AM58" i="12"/>
  <c r="AN75" i="12"/>
  <c r="AO75" i="12" s="1"/>
  <c r="AM75" i="12"/>
  <c r="AW66" i="12"/>
  <c r="AX66" i="12"/>
  <c r="AY66" i="12" s="1"/>
  <c r="BH70" i="12"/>
  <c r="BI70" i="12" s="1"/>
  <c r="BG70" i="12"/>
  <c r="BQ58" i="12"/>
  <c r="BR58" i="12"/>
  <c r="BS58" i="12" s="1"/>
  <c r="S66" i="12"/>
  <c r="T66" i="12"/>
  <c r="U66" i="12" s="1"/>
  <c r="J58" i="12"/>
  <c r="K58" i="12" s="1"/>
  <c r="I58" i="12"/>
  <c r="J75" i="12"/>
  <c r="K75" i="12" s="1"/>
  <c r="I75" i="12"/>
  <c r="BW32" i="10"/>
  <c r="BW23" i="10"/>
  <c r="I42" i="10"/>
  <c r="CI38" i="10"/>
  <c r="CJ38" i="10" s="1"/>
  <c r="AP39" i="10"/>
  <c r="I34" i="10"/>
  <c r="I21" i="10"/>
  <c r="BB29" i="10"/>
  <c r="BC29" i="10" s="1"/>
  <c r="J37" i="10"/>
  <c r="K37" i="10" s="1"/>
  <c r="I51" i="10"/>
  <c r="AQ45" i="10"/>
  <c r="AR45" i="10" s="1"/>
  <c r="J13" i="10"/>
  <c r="K13" i="10" s="1"/>
  <c r="AF46" i="10"/>
  <c r="AG46" i="10" s="1"/>
  <c r="AE41" i="10"/>
  <c r="BM6" i="10"/>
  <c r="BN6" i="10" s="1"/>
  <c r="AE32" i="10"/>
  <c r="I24" i="10"/>
  <c r="CH33" i="10"/>
  <c r="AE12" i="10"/>
  <c r="BW5" i="10"/>
  <c r="J49" i="10"/>
  <c r="K49" i="10" s="1"/>
  <c r="T25" i="10"/>
  <c r="AF17" i="10"/>
  <c r="AG17" i="10" s="1"/>
  <c r="AP4" i="10"/>
  <c r="BL11" i="10"/>
  <c r="I29" i="10"/>
  <c r="J50" i="10"/>
  <c r="K50" i="10" s="1"/>
  <c r="I20" i="10"/>
  <c r="J33" i="10"/>
  <c r="K33" i="10" s="1"/>
  <c r="J38" i="10"/>
  <c r="K38" i="10" s="1"/>
  <c r="J25" i="10"/>
  <c r="K25" i="10" s="1"/>
  <c r="T33" i="10"/>
  <c r="J52" i="10"/>
  <c r="K52" i="10" s="1"/>
  <c r="BM35" i="10"/>
  <c r="BN35" i="10" s="1"/>
  <c r="U54" i="10"/>
  <c r="V54" i="10" s="1"/>
  <c r="BW25" i="10"/>
  <c r="I58" i="10"/>
  <c r="I28" i="10"/>
  <c r="AP27" i="10"/>
  <c r="BM29" i="10"/>
  <c r="BN29" i="10" s="1"/>
  <c r="CH26" i="10"/>
  <c r="BM17" i="10"/>
  <c r="BN17" i="10" s="1"/>
  <c r="AE51" i="10"/>
  <c r="BB42" i="10"/>
  <c r="BC42" i="10" s="1"/>
  <c r="CH5" i="10"/>
  <c r="J41" i="10"/>
  <c r="K41" i="10" s="1"/>
  <c r="AP10" i="10"/>
  <c r="AQ58" i="10"/>
  <c r="AR58" i="10" s="1"/>
  <c r="AQ56" i="10"/>
  <c r="AR56" i="10" s="1"/>
  <c r="I46" i="10"/>
  <c r="AE18" i="10"/>
  <c r="AP52" i="10"/>
  <c r="U15" i="10"/>
  <c r="V15" i="10" s="1"/>
  <c r="I56" i="10"/>
  <c r="I17" i="10"/>
  <c r="CI20" i="10"/>
  <c r="CJ20" i="10" s="1"/>
  <c r="BL37" i="10"/>
  <c r="U44" i="10"/>
  <c r="V44" i="10" s="1"/>
  <c r="BX37" i="10"/>
  <c r="BL25" i="10"/>
  <c r="CH49" i="10"/>
  <c r="BL5" i="10"/>
  <c r="BW58" i="10"/>
  <c r="U20" i="10"/>
  <c r="V20" i="10" s="1"/>
  <c r="U49" i="10"/>
  <c r="V49" i="10" s="1"/>
  <c r="CH25" i="10"/>
  <c r="CI39" i="10"/>
  <c r="CJ39" i="10" s="1"/>
  <c r="AQ31" i="10"/>
  <c r="AR31" i="10" s="1"/>
  <c r="BW9" i="10"/>
  <c r="CH8" i="10"/>
  <c r="BM22" i="10"/>
  <c r="BN22" i="10" s="1"/>
  <c r="AP26" i="10"/>
  <c r="BB53" i="10"/>
  <c r="BC53" i="10" s="1"/>
  <c r="CI59" i="10"/>
  <c r="CJ59" i="10" s="1"/>
  <c r="I53" i="10"/>
  <c r="AP3" i="10"/>
  <c r="J31" i="10"/>
  <c r="K31" i="10" s="1"/>
  <c r="BX26" i="10"/>
  <c r="BM50" i="10"/>
  <c r="BN50" i="10" s="1"/>
  <c r="AE35" i="10"/>
  <c r="BM24" i="10"/>
  <c r="BN24" i="10" s="1"/>
  <c r="I45" i="10"/>
  <c r="CH50" i="10"/>
  <c r="BB13" i="10"/>
  <c r="BC13" i="10" s="1"/>
  <c r="AE28" i="10"/>
  <c r="AF55" i="10"/>
  <c r="AG55" i="10" s="1"/>
  <c r="BA43" i="10"/>
  <c r="T38" i="10"/>
  <c r="BW38" i="10"/>
  <c r="T8" i="10"/>
  <c r="I3" i="10"/>
  <c r="J3" i="10"/>
  <c r="K3" i="10" s="1"/>
  <c r="I10" i="10"/>
  <c r="J10" i="10"/>
  <c r="K10" i="10" s="1"/>
  <c r="AP23" i="10"/>
  <c r="AQ23" i="10"/>
  <c r="AR23" i="10" s="1"/>
  <c r="BX43" i="10"/>
  <c r="BW43" i="10"/>
  <c r="CI23" i="10"/>
  <c r="CJ23" i="10" s="1"/>
  <c r="CH23" i="10"/>
  <c r="AF15" i="10"/>
  <c r="AG15" i="10" s="1"/>
  <c r="AE15" i="10"/>
  <c r="AP49" i="10"/>
  <c r="AQ49" i="10"/>
  <c r="AR49" i="10" s="1"/>
  <c r="AQ54" i="10"/>
  <c r="AR54" i="10" s="1"/>
  <c r="AP54" i="10"/>
  <c r="BA51" i="10"/>
  <c r="BB51" i="10"/>
  <c r="BC51" i="10" s="1"/>
  <c r="BM9" i="10"/>
  <c r="BN9" i="10" s="1"/>
  <c r="BL9" i="10"/>
  <c r="CI37" i="10"/>
  <c r="CJ37" i="10" s="1"/>
  <c r="CH37" i="10"/>
  <c r="BX35" i="10"/>
  <c r="BW35" i="10"/>
  <c r="AF31" i="10"/>
  <c r="AG31" i="10" s="1"/>
  <c r="AE31" i="10"/>
  <c r="AQ38" i="10"/>
  <c r="AR38" i="10" s="1"/>
  <c r="AP38" i="10"/>
  <c r="BM44" i="10"/>
  <c r="BN44" i="10" s="1"/>
  <c r="BL44" i="10"/>
  <c r="BW28" i="10"/>
  <c r="BX28" i="10"/>
  <c r="CI13" i="10"/>
  <c r="CJ13" i="10" s="1"/>
  <c r="CH13" i="10"/>
  <c r="U14" i="10"/>
  <c r="V14" i="10" s="1"/>
  <c r="T14" i="10"/>
  <c r="AE47" i="10"/>
  <c r="AF47" i="10"/>
  <c r="AG47" i="10" s="1"/>
  <c r="BX18" i="10"/>
  <c r="BW18" i="10"/>
  <c r="U29" i="10"/>
  <c r="V29" i="10" s="1"/>
  <c r="T29" i="10"/>
  <c r="AE5" i="10"/>
  <c r="AF5" i="10"/>
  <c r="AG5" i="10" s="1"/>
  <c r="AF56" i="10"/>
  <c r="AG56" i="10" s="1"/>
  <c r="AE56" i="10"/>
  <c r="AQ57" i="10"/>
  <c r="AR57" i="10" s="1"/>
  <c r="AP57" i="10"/>
  <c r="BL28" i="10"/>
  <c r="BM28" i="10"/>
  <c r="BN28" i="10" s="1"/>
  <c r="BX42" i="10"/>
  <c r="BW42" i="10"/>
  <c r="BX53" i="10"/>
  <c r="BW53" i="10"/>
  <c r="CH30" i="10"/>
  <c r="CI30" i="10"/>
  <c r="CJ30" i="10" s="1"/>
  <c r="BX3" i="10"/>
  <c r="BY3" i="10" s="1"/>
  <c r="BW3" i="10"/>
  <c r="T60" i="10"/>
  <c r="U60" i="10"/>
  <c r="V60" i="10" s="1"/>
  <c r="AF57" i="10"/>
  <c r="AG57" i="10" s="1"/>
  <c r="AE57" i="10"/>
  <c r="CI27" i="10"/>
  <c r="CJ27" i="10" s="1"/>
  <c r="CH27" i="10"/>
  <c r="U52" i="10"/>
  <c r="V52" i="10" s="1"/>
  <c r="T52" i="10"/>
  <c r="BA34" i="10"/>
  <c r="BB34" i="10"/>
  <c r="BC34" i="10" s="1"/>
  <c r="CI12" i="10"/>
  <c r="CJ12" i="10" s="1"/>
  <c r="CH12" i="10"/>
  <c r="BM46" i="10"/>
  <c r="BN46" i="10" s="1"/>
  <c r="BL46" i="10"/>
  <c r="AF33" i="10"/>
  <c r="AG33" i="10" s="1"/>
  <c r="AE33" i="10"/>
  <c r="CI17" i="10"/>
  <c r="CJ17" i="10" s="1"/>
  <c r="CH17" i="10"/>
  <c r="BX30" i="10"/>
  <c r="BW30" i="10"/>
  <c r="BX46" i="10"/>
  <c r="BW46" i="10"/>
  <c r="AP12" i="10"/>
  <c r="AQ12" i="10"/>
  <c r="AR12" i="10" s="1"/>
  <c r="BB39" i="10"/>
  <c r="BC39" i="10" s="1"/>
  <c r="BA39" i="10"/>
  <c r="AP19" i="10"/>
  <c r="AQ19" i="10"/>
  <c r="AR19" i="10" s="1"/>
  <c r="AF53" i="10"/>
  <c r="AG53" i="10" s="1"/>
  <c r="AE53" i="10"/>
  <c r="CH35" i="10"/>
  <c r="CI35" i="10"/>
  <c r="CJ35" i="10" s="1"/>
  <c r="J39" i="10"/>
  <c r="K39" i="10" s="1"/>
  <c r="I39" i="10"/>
  <c r="J26" i="10"/>
  <c r="K26" i="10" s="1"/>
  <c r="I26" i="10"/>
  <c r="CI19" i="10"/>
  <c r="CJ19" i="10" s="1"/>
  <c r="CH19" i="10"/>
  <c r="AF40" i="10"/>
  <c r="AG40" i="10" s="1"/>
  <c r="AE40" i="10"/>
  <c r="CI44" i="10"/>
  <c r="CJ44" i="10" s="1"/>
  <c r="CH44" i="10"/>
  <c r="AQ34" i="10"/>
  <c r="AR34" i="10" s="1"/>
  <c r="AP34" i="10"/>
  <c r="BM27" i="10"/>
  <c r="BN27" i="10" s="1"/>
  <c r="BL27" i="10"/>
  <c r="CI48" i="10"/>
  <c r="CJ48" i="10" s="1"/>
  <c r="CH48" i="10"/>
  <c r="BB48" i="10"/>
  <c r="BC48" i="10" s="1"/>
  <c r="BA48" i="10"/>
  <c r="U10" i="10"/>
  <c r="V10" i="10" s="1"/>
  <c r="T10" i="10"/>
  <c r="I6" i="10"/>
  <c r="J6" i="10"/>
  <c r="K6" i="10" s="1"/>
  <c r="I11" i="10"/>
  <c r="J11" i="10"/>
  <c r="K11" i="10" s="1"/>
  <c r="AE30" i="10"/>
  <c r="AF30" i="10"/>
  <c r="AG30" i="10" s="1"/>
  <c r="BM34" i="10"/>
  <c r="BN34" i="10" s="1"/>
  <c r="BL34" i="10"/>
  <c r="CI36" i="10"/>
  <c r="CJ36" i="10" s="1"/>
  <c r="CH36" i="10"/>
  <c r="U48" i="10"/>
  <c r="V48" i="10" s="1"/>
  <c r="T48" i="10"/>
  <c r="AP7" i="10"/>
  <c r="AQ7" i="10"/>
  <c r="AR7" i="10" s="1"/>
  <c r="BA46" i="10"/>
  <c r="BB46" i="10"/>
  <c r="BC46" i="10" s="1"/>
  <c r="BL26" i="10"/>
  <c r="BM26" i="10"/>
  <c r="BN26" i="10" s="1"/>
  <c r="BM59" i="10"/>
  <c r="BN59" i="10" s="1"/>
  <c r="BL59" i="10"/>
  <c r="BM38" i="10"/>
  <c r="BN38" i="10" s="1"/>
  <c r="BL38" i="10"/>
  <c r="U9" i="10"/>
  <c r="V9" i="10" s="1"/>
  <c r="T9" i="10"/>
  <c r="AF45" i="10"/>
  <c r="AG45" i="10" s="1"/>
  <c r="AE45" i="10"/>
  <c r="BW41" i="10"/>
  <c r="BX41" i="10"/>
  <c r="CI29" i="10"/>
  <c r="CJ29" i="10" s="1"/>
  <c r="CH29" i="10"/>
  <c r="BM21" i="10"/>
  <c r="BN21" i="10" s="1"/>
  <c r="BL21" i="10"/>
  <c r="U42" i="10"/>
  <c r="V42" i="10" s="1"/>
  <c r="T42" i="10"/>
  <c r="T53" i="10"/>
  <c r="U53" i="10"/>
  <c r="V53" i="10" s="1"/>
  <c r="AE21" i="10"/>
  <c r="AF21" i="10"/>
  <c r="AG21" i="10" s="1"/>
  <c r="AQ14" i="10"/>
  <c r="AR14" i="10" s="1"/>
  <c r="AP14" i="10"/>
  <c r="BB6" i="10"/>
  <c r="BC6" i="10" s="1"/>
  <c r="BA6" i="10"/>
  <c r="BL41" i="10"/>
  <c r="BM41" i="10"/>
  <c r="BN41" i="10" s="1"/>
  <c r="CH43" i="10"/>
  <c r="CI43" i="10"/>
  <c r="CJ43" i="10" s="1"/>
  <c r="CI4" i="10"/>
  <c r="CJ4" i="10" s="1"/>
  <c r="CH4" i="10"/>
  <c r="U4" i="10"/>
  <c r="V4" i="10" s="1"/>
  <c r="T4" i="10"/>
  <c r="I9" i="10"/>
  <c r="J9" i="10"/>
  <c r="K9" i="10" s="1"/>
  <c r="CI40" i="10"/>
  <c r="CJ40" i="10" s="1"/>
  <c r="CH40" i="10"/>
  <c r="AP11" i="10"/>
  <c r="AQ11" i="10"/>
  <c r="AR11" i="10" s="1"/>
  <c r="BL30" i="10"/>
  <c r="BM30" i="10"/>
  <c r="BN30" i="10" s="1"/>
  <c r="BX44" i="10"/>
  <c r="BW44" i="10"/>
  <c r="CI28" i="10"/>
  <c r="CJ28" i="10" s="1"/>
  <c r="CH28" i="10"/>
  <c r="BB41" i="10"/>
  <c r="BC41" i="10" s="1"/>
  <c r="BA41" i="10"/>
  <c r="BL51" i="10"/>
  <c r="BM51" i="10"/>
  <c r="BN51" i="10" s="1"/>
  <c r="U12" i="10"/>
  <c r="V12" i="10" s="1"/>
  <c r="T12" i="10"/>
  <c r="AF49" i="10"/>
  <c r="AG49" i="10" s="1"/>
  <c r="AE49" i="10"/>
  <c r="AQ13" i="10"/>
  <c r="AR13" i="10" s="1"/>
  <c r="AP13" i="10"/>
  <c r="BW45" i="10"/>
  <c r="BX45" i="10"/>
  <c r="CI51" i="10"/>
  <c r="CJ51" i="10" s="1"/>
  <c r="CH51" i="10"/>
  <c r="BA3" i="10"/>
  <c r="BB3" i="10"/>
  <c r="BC3" i="10" s="1"/>
  <c r="U46" i="10"/>
  <c r="V46" i="10" s="1"/>
  <c r="T46" i="10"/>
  <c r="AE25" i="10"/>
  <c r="AF25" i="10"/>
  <c r="AG25" i="10" s="1"/>
  <c r="AP18" i="10"/>
  <c r="AQ18" i="10"/>
  <c r="AR18" i="10" s="1"/>
  <c r="BL31" i="10"/>
  <c r="BM31" i="10"/>
  <c r="BN31" i="10" s="1"/>
  <c r="CH47" i="10"/>
  <c r="CI47" i="10"/>
  <c r="CJ47" i="10" s="1"/>
  <c r="BX6" i="10"/>
  <c r="BW6" i="10"/>
  <c r="BX60" i="10"/>
  <c r="BW60" i="10"/>
  <c r="BM60" i="10"/>
  <c r="BN60" i="10" s="1"/>
  <c r="BL60" i="10"/>
  <c r="AP72" i="10"/>
  <c r="AQ72" i="10"/>
  <c r="AR72" i="10" s="1"/>
  <c r="AQ65" i="10"/>
  <c r="AR65" i="10" s="1"/>
  <c r="AP65" i="10"/>
  <c r="U61" i="10"/>
  <c r="V61" i="10" s="1"/>
  <c r="T61" i="10"/>
  <c r="I44" i="10"/>
  <c r="J44" i="10"/>
  <c r="K44" i="10" s="1"/>
  <c r="I15" i="10"/>
  <c r="J15" i="10"/>
  <c r="K15" i="10" s="1"/>
  <c r="BX22" i="10"/>
  <c r="BW22" i="10"/>
  <c r="AP28" i="10"/>
  <c r="AQ28" i="10"/>
  <c r="AR28" i="10" s="1"/>
  <c r="BB4" i="10"/>
  <c r="BC4" i="10" s="1"/>
  <c r="BA4" i="10"/>
  <c r="BL47" i="10"/>
  <c r="BM47" i="10"/>
  <c r="BN47" i="10" s="1"/>
  <c r="BW48" i="10"/>
  <c r="BX48" i="10"/>
  <c r="CI31" i="10"/>
  <c r="CJ31" i="10" s="1"/>
  <c r="CH31" i="10"/>
  <c r="BB11" i="10"/>
  <c r="BC11" i="10" s="1"/>
  <c r="BA11" i="10"/>
  <c r="BM36" i="10"/>
  <c r="BN36" i="10" s="1"/>
  <c r="BL36" i="10"/>
  <c r="BM52" i="10"/>
  <c r="BN52" i="10" s="1"/>
  <c r="BL52" i="10"/>
  <c r="BW20" i="10"/>
  <c r="BX20" i="10"/>
  <c r="CI56" i="10"/>
  <c r="CJ56" i="10" s="1"/>
  <c r="CH56" i="10"/>
  <c r="AE26" i="10"/>
  <c r="AF26" i="10"/>
  <c r="AG26" i="10" s="1"/>
  <c r="BL42" i="10"/>
  <c r="BM42" i="10"/>
  <c r="BN42" i="10" s="1"/>
  <c r="U21" i="10"/>
  <c r="V21" i="10" s="1"/>
  <c r="T21" i="10"/>
  <c r="AP35" i="10"/>
  <c r="AQ35" i="10"/>
  <c r="AR35" i="10" s="1"/>
  <c r="BA15" i="10"/>
  <c r="BB15" i="10"/>
  <c r="BC15" i="10" s="1"/>
  <c r="BM49" i="10"/>
  <c r="BN49" i="10" s="1"/>
  <c r="BL49" i="10"/>
  <c r="BX56" i="10"/>
  <c r="BW56" i="10"/>
  <c r="BW11" i="10"/>
  <c r="BX11" i="10"/>
  <c r="AQ63" i="10"/>
  <c r="AR63" i="10" s="1"/>
  <c r="AP63" i="10"/>
  <c r="J35" i="10"/>
  <c r="K35" i="10" s="1"/>
  <c r="I35" i="10"/>
  <c r="J22" i="10"/>
  <c r="K22" i="10" s="1"/>
  <c r="I22" i="10"/>
  <c r="I54" i="10"/>
  <c r="J54" i="10"/>
  <c r="K54" i="10" s="1"/>
  <c r="BW52" i="10"/>
  <c r="BX52" i="10"/>
  <c r="BB14" i="10"/>
  <c r="BC14" i="10" s="1"/>
  <c r="BA14" i="10"/>
  <c r="BB57" i="10"/>
  <c r="BC57" i="10" s="1"/>
  <c r="BA57" i="10"/>
  <c r="BM40" i="10"/>
  <c r="BN40" i="10" s="1"/>
  <c r="BL40" i="10"/>
  <c r="U47" i="10"/>
  <c r="V47" i="10" s="1"/>
  <c r="T47" i="10"/>
  <c r="AQ9" i="10"/>
  <c r="AR9" i="10" s="1"/>
  <c r="AP9" i="10"/>
  <c r="AQ59" i="10"/>
  <c r="AR59" i="10" s="1"/>
  <c r="AP59" i="10"/>
  <c r="U18" i="10"/>
  <c r="V18" i="10" s="1"/>
  <c r="T18" i="10"/>
  <c r="AQ66" i="10"/>
  <c r="AR66" i="10" s="1"/>
  <c r="AP66" i="10"/>
  <c r="AF65" i="10"/>
  <c r="AG65" i="10" s="1"/>
  <c r="AE65" i="10"/>
  <c r="J12" i="10"/>
  <c r="K12" i="10" s="1"/>
  <c r="I12" i="10"/>
  <c r="AF19" i="10"/>
  <c r="AG19" i="10" s="1"/>
  <c r="AE19" i="10"/>
  <c r="U22" i="10"/>
  <c r="V22" i="10" s="1"/>
  <c r="T22" i="10"/>
  <c r="BM48" i="10"/>
  <c r="BN48" i="10" s="1"/>
  <c r="BL48" i="10"/>
  <c r="U26" i="10"/>
  <c r="V26" i="10" s="1"/>
  <c r="T26" i="10"/>
  <c r="T51" i="10"/>
  <c r="U51" i="10"/>
  <c r="V51" i="10" s="1"/>
  <c r="CH32" i="10"/>
  <c r="CI32" i="10"/>
  <c r="CJ32" i="10" s="1"/>
  <c r="T7" i="10"/>
  <c r="U7" i="10"/>
  <c r="V7" i="10" s="1"/>
  <c r="I19" i="10"/>
  <c r="J19" i="10"/>
  <c r="K19" i="10" s="1"/>
  <c r="U65" i="10"/>
  <c r="V65" i="10" s="1"/>
  <c r="T65" i="10"/>
  <c r="AQ50" i="10"/>
  <c r="AR50" i="10" s="1"/>
  <c r="AP50" i="10"/>
  <c r="CI52" i="10"/>
  <c r="CJ52" i="10" s="1"/>
  <c r="CH52" i="10"/>
  <c r="AF36" i="10"/>
  <c r="AG36" i="10" s="1"/>
  <c r="AE36" i="10"/>
  <c r="AQ46" i="10"/>
  <c r="AR46" i="10" s="1"/>
  <c r="AP46" i="10"/>
  <c r="BM58" i="10"/>
  <c r="BN58" i="10" s="1"/>
  <c r="BL58" i="10"/>
  <c r="BX39" i="10"/>
  <c r="BW39" i="10"/>
  <c r="AE42" i="10"/>
  <c r="AF42" i="10"/>
  <c r="AG42" i="10" s="1"/>
  <c r="BX10" i="10"/>
  <c r="BW10" i="10"/>
  <c r="J8" i="10"/>
  <c r="K8" i="10" s="1"/>
  <c r="I8" i="10"/>
  <c r="I5" i="10"/>
  <c r="J5" i="10"/>
  <c r="K5" i="10" s="1"/>
  <c r="U30" i="10"/>
  <c r="V30" i="10" s="1"/>
  <c r="T30" i="10"/>
  <c r="AF44" i="10"/>
  <c r="AG44" i="10" s="1"/>
  <c r="AE44" i="10"/>
  <c r="AP20" i="10"/>
  <c r="AQ20" i="10"/>
  <c r="AR20" i="10" s="1"/>
  <c r="BL39" i="10"/>
  <c r="BM39" i="10"/>
  <c r="BN39" i="10" s="1"/>
  <c r="BW27" i="10"/>
  <c r="BX27" i="10"/>
  <c r="BW50" i="10"/>
  <c r="BX50" i="10"/>
  <c r="CI9" i="10"/>
  <c r="CJ9" i="10" s="1"/>
  <c r="CH9" i="10"/>
  <c r="AP36" i="10"/>
  <c r="AQ36" i="10"/>
  <c r="AR36" i="10" s="1"/>
  <c r="U24" i="10"/>
  <c r="V24" i="10" s="1"/>
  <c r="T24" i="10"/>
  <c r="AP8" i="10"/>
  <c r="AQ8" i="10"/>
  <c r="AR8" i="10" s="1"/>
  <c r="BM15" i="10"/>
  <c r="BN15" i="10" s="1"/>
  <c r="BL15" i="10"/>
  <c r="CI42" i="10"/>
  <c r="CJ42" i="10" s="1"/>
  <c r="CH42" i="10"/>
  <c r="CH53" i="10"/>
  <c r="CI53" i="10"/>
  <c r="CJ53" i="10" s="1"/>
  <c r="BA45" i="10"/>
  <c r="BB45" i="10"/>
  <c r="BC45" i="10" s="1"/>
  <c r="AE34" i="10"/>
  <c r="AF34" i="10"/>
  <c r="AG34" i="10" s="1"/>
  <c r="AQ30" i="10"/>
  <c r="AR30" i="10" s="1"/>
  <c r="AP30" i="10"/>
  <c r="BA23" i="10"/>
  <c r="BB23" i="10"/>
  <c r="BC23" i="10" s="1"/>
  <c r="BB58" i="10"/>
  <c r="BC58" i="10" s="1"/>
  <c r="BA58" i="10"/>
  <c r="BX13" i="10"/>
  <c r="BW13" i="10"/>
  <c r="CI3" i="10"/>
  <c r="CJ3" i="10" s="1"/>
  <c r="CH3" i="10"/>
  <c r="T3" i="10"/>
  <c r="U3" i="10"/>
  <c r="V3" i="10" s="1"/>
  <c r="BX66" i="10"/>
  <c r="BW66" i="10"/>
  <c r="AQ61" i="10"/>
  <c r="AR61" i="10" s="1"/>
  <c r="AP61" i="10"/>
  <c r="AF66" i="10"/>
  <c r="AG66" i="10" s="1"/>
  <c r="AE66" i="10"/>
  <c r="AF64" i="10"/>
  <c r="AG64" i="10" s="1"/>
  <c r="AE64" i="10"/>
  <c r="AP60" i="10"/>
  <c r="AQ60" i="10"/>
  <c r="AR60" i="10" s="1"/>
  <c r="U66" i="10"/>
  <c r="V66" i="10" s="1"/>
  <c r="T66" i="10"/>
  <c r="AF11" i="10"/>
  <c r="AG11" i="10" s="1"/>
  <c r="AE11" i="10"/>
  <c r="AE39" i="10"/>
  <c r="AF39" i="10"/>
  <c r="AG39" i="10" s="1"/>
  <c r="AF48" i="10"/>
  <c r="AG48" i="10" s="1"/>
  <c r="AE48" i="10"/>
  <c r="AP24" i="10"/>
  <c r="AQ24" i="10"/>
  <c r="AR24" i="10" s="1"/>
  <c r="BA56" i="10"/>
  <c r="BB56" i="10"/>
  <c r="BC56" i="10" s="1"/>
  <c r="BL43" i="10"/>
  <c r="BM43" i="10"/>
  <c r="BN43" i="10" s="1"/>
  <c r="CI41" i="10"/>
  <c r="CJ41" i="10" s="1"/>
  <c r="CH41" i="10"/>
  <c r="U28" i="10"/>
  <c r="V28" i="10" s="1"/>
  <c r="T28" i="10"/>
  <c r="AF4" i="10"/>
  <c r="AG4" i="10" s="1"/>
  <c r="AE4" i="10"/>
  <c r="AQ29" i="10"/>
  <c r="AR29" i="10" s="1"/>
  <c r="AP29" i="10"/>
  <c r="BA5" i="10"/>
  <c r="BB5" i="10"/>
  <c r="BC5" i="10" s="1"/>
  <c r="BM19" i="10"/>
  <c r="BN19" i="10" s="1"/>
  <c r="BL19" i="10"/>
  <c r="CI46" i="10"/>
  <c r="CJ46" i="10" s="1"/>
  <c r="CH46" i="10"/>
  <c r="AP6" i="10"/>
  <c r="AQ6" i="10"/>
  <c r="AR6" i="10" s="1"/>
  <c r="AE38" i="10"/>
  <c r="AF38" i="10"/>
  <c r="AG38" i="10" s="1"/>
  <c r="AQ32" i="10"/>
  <c r="AR32" i="10" s="1"/>
  <c r="AP32" i="10"/>
  <c r="BB10" i="10"/>
  <c r="BC10" i="10" s="1"/>
  <c r="BA10" i="10"/>
  <c r="BM45" i="10"/>
  <c r="BN45" i="10" s="1"/>
  <c r="BL45" i="10"/>
  <c r="BX17" i="10"/>
  <c r="BW17" i="10"/>
  <c r="BX7" i="10"/>
  <c r="BW7" i="10"/>
  <c r="I40" i="10"/>
  <c r="J40" i="10"/>
  <c r="K40" i="10" s="1"/>
  <c r="I27" i="10"/>
  <c r="J27" i="10"/>
  <c r="K27" i="10" s="1"/>
  <c r="BB63" i="10"/>
  <c r="BC63" i="10" s="1"/>
  <c r="BA63" i="10"/>
  <c r="U63" i="10"/>
  <c r="V63" i="10" s="1"/>
  <c r="T63" i="10"/>
  <c r="AE59" i="10"/>
  <c r="AF59" i="10"/>
  <c r="AG59" i="10" s="1"/>
  <c r="BM8" i="10"/>
  <c r="BN8" i="10" s="1"/>
  <c r="BL8" i="10"/>
  <c r="U27" i="10"/>
  <c r="V27" i="10" s="1"/>
  <c r="T27" i="10"/>
  <c r="U50" i="10"/>
  <c r="V50" i="10" s="1"/>
  <c r="T50" i="10"/>
  <c r="AF3" i="10"/>
  <c r="AG3" i="10" s="1"/>
  <c r="AE3" i="10"/>
  <c r="AP41" i="10"/>
  <c r="AQ41" i="10"/>
  <c r="AR41" i="10" s="1"/>
  <c r="BA25" i="10"/>
  <c r="BB25" i="10"/>
  <c r="BC25" i="10" s="1"/>
  <c r="CI45" i="10"/>
  <c r="CJ45" i="10" s="1"/>
  <c r="CH45" i="10"/>
  <c r="AP15" i="10"/>
  <c r="AQ15" i="10"/>
  <c r="AR15" i="10" s="1"/>
  <c r="BM53" i="10"/>
  <c r="BN53" i="10" s="1"/>
  <c r="BL53" i="10"/>
  <c r="U31" i="10"/>
  <c r="V31" i="10" s="1"/>
  <c r="T31" i="10"/>
  <c r="AE8" i="10"/>
  <c r="AF8" i="10"/>
  <c r="AG8" i="10" s="1"/>
  <c r="AQ17" i="10"/>
  <c r="AR17" i="10" s="1"/>
  <c r="AP17" i="10"/>
  <c r="BA9" i="10"/>
  <c r="BB9" i="10"/>
  <c r="BC9" i="10" s="1"/>
  <c r="BW33" i="10"/>
  <c r="BX33" i="10"/>
  <c r="CI21" i="10"/>
  <c r="CJ21" i="10" s="1"/>
  <c r="CH21" i="10"/>
  <c r="U35" i="10"/>
  <c r="V35" i="10" s="1"/>
  <c r="T35" i="10"/>
  <c r="U34" i="10"/>
  <c r="V34" i="10" s="1"/>
  <c r="T34" i="10"/>
  <c r="AE13" i="10"/>
  <c r="AF13" i="10"/>
  <c r="AG13" i="10" s="1"/>
  <c r="BM7" i="10"/>
  <c r="BN7" i="10" s="1"/>
  <c r="BL7" i="10"/>
  <c r="BX21" i="10"/>
  <c r="BW21" i="10"/>
  <c r="CH10" i="10"/>
  <c r="CI10" i="10"/>
  <c r="CJ10" i="10" s="1"/>
  <c r="U6" i="10"/>
  <c r="V6" i="10" s="1"/>
  <c r="T6" i="10"/>
  <c r="AQ73" i="10"/>
  <c r="AR73" i="10" s="1"/>
  <c r="AP73" i="10"/>
  <c r="BB64" i="10"/>
  <c r="BC64" i="10" s="1"/>
  <c r="BA64" i="10"/>
  <c r="J47" i="10"/>
  <c r="K47" i="10" s="1"/>
  <c r="I47" i="10"/>
  <c r="J32" i="10"/>
  <c r="K32" i="10" s="1"/>
  <c r="I32" i="10"/>
  <c r="J18" i="10"/>
  <c r="K18" i="10" s="1"/>
  <c r="I18" i="10"/>
  <c r="AF7" i="10"/>
  <c r="AG7" i="10" s="1"/>
  <c r="AE7" i="10"/>
  <c r="U43" i="10"/>
  <c r="V43" i="10" s="1"/>
  <c r="T43" i="10"/>
  <c r="BB30" i="10"/>
  <c r="BC30" i="10" s="1"/>
  <c r="BA30" i="10"/>
  <c r="BW24" i="10"/>
  <c r="BX24" i="10"/>
  <c r="BA19" i="10"/>
  <c r="BB19" i="10"/>
  <c r="BC19" i="10" s="1"/>
  <c r="AF63" i="10"/>
  <c r="AG63" i="10" s="1"/>
  <c r="AE63" i="10"/>
  <c r="J57" i="10"/>
  <c r="K57" i="10" s="1"/>
  <c r="I57" i="10"/>
  <c r="U36" i="10"/>
  <c r="V36" i="10" s="1"/>
  <c r="T36" i="10"/>
  <c r="BL14" i="10"/>
  <c r="BM14" i="10"/>
  <c r="BN14" i="10" s="1"/>
  <c r="U55" i="10"/>
  <c r="V55" i="10" s="1"/>
  <c r="T55" i="10"/>
  <c r="BW31" i="10"/>
  <c r="BX31" i="10"/>
  <c r="AE9" i="10"/>
  <c r="AF9" i="10"/>
  <c r="AG9" i="10" s="1"/>
  <c r="BA40" i="10"/>
  <c r="BB40" i="10"/>
  <c r="BC40" i="10" s="1"/>
  <c r="CI7" i="10"/>
  <c r="CJ7" i="10" s="1"/>
  <c r="CH7" i="10"/>
  <c r="I48" i="10"/>
  <c r="J48" i="10"/>
  <c r="K48" i="10" s="1"/>
  <c r="BL10" i="10"/>
  <c r="BM10" i="10"/>
  <c r="BN10" i="10" s="1"/>
  <c r="AF52" i="10"/>
  <c r="AG52" i="10" s="1"/>
  <c r="AE52" i="10"/>
  <c r="BL32" i="10"/>
  <c r="BM32" i="10"/>
  <c r="BN32" i="10" s="1"/>
  <c r="BW19" i="10"/>
  <c r="BX19" i="10"/>
  <c r="U32" i="10"/>
  <c r="V32" i="10" s="1"/>
  <c r="T32" i="10"/>
  <c r="BL13" i="10"/>
  <c r="BM13" i="10"/>
  <c r="BN13" i="10" s="1"/>
  <c r="AF37" i="10"/>
  <c r="AG37" i="10" s="1"/>
  <c r="AE37" i="10"/>
  <c r="BM23" i="10"/>
  <c r="BN23" i="10" s="1"/>
  <c r="BL23" i="10"/>
  <c r="BL4" i="10"/>
  <c r="BM4" i="10"/>
  <c r="BN4" i="10" s="1"/>
  <c r="T56" i="10"/>
  <c r="U56" i="10"/>
  <c r="V56" i="10" s="1"/>
  <c r="AP22" i="10"/>
  <c r="AQ22" i="10"/>
  <c r="AR22" i="10" s="1"/>
  <c r="BL33" i="10"/>
  <c r="BM33" i="10"/>
  <c r="BN33" i="10" s="1"/>
  <c r="J4" i="10"/>
  <c r="K4" i="10" s="1"/>
  <c r="I4" i="10"/>
  <c r="I7" i="10"/>
  <c r="J7" i="10"/>
  <c r="K7" i="10" s="1"/>
  <c r="BA7" i="10"/>
  <c r="BB7" i="10"/>
  <c r="BC7" i="10" s="1"/>
  <c r="U19" i="10"/>
  <c r="V19" i="10" s="1"/>
  <c r="T19" i="10"/>
  <c r="AP33" i="10"/>
  <c r="AQ33" i="10"/>
  <c r="AR33" i="10" s="1"/>
  <c r="BA17" i="10"/>
  <c r="BB17" i="10"/>
  <c r="BC17" i="10" s="1"/>
  <c r="BW40" i="10"/>
  <c r="BX40" i="10"/>
  <c r="CI24" i="10"/>
  <c r="CJ24" i="10" s="1"/>
  <c r="CH24" i="10"/>
  <c r="AE43" i="10"/>
  <c r="AF43" i="10"/>
  <c r="AG43" i="10" s="1"/>
  <c r="BL56" i="10"/>
  <c r="BM56" i="10"/>
  <c r="BN56" i="10" s="1"/>
  <c r="U37" i="10"/>
  <c r="V37" i="10" s="1"/>
  <c r="T37" i="10"/>
  <c r="AQ25" i="10"/>
  <c r="AR25" i="10" s="1"/>
  <c r="AP25" i="10"/>
  <c r="BB47" i="10"/>
  <c r="BC47" i="10" s="1"/>
  <c r="BA47" i="10"/>
  <c r="BW12" i="10"/>
  <c r="BX12" i="10"/>
  <c r="U59" i="10"/>
  <c r="V59" i="10" s="1"/>
  <c r="T59" i="10"/>
  <c r="AP40" i="10"/>
  <c r="AQ40" i="10"/>
  <c r="AR40" i="10" s="1"/>
  <c r="U13" i="10"/>
  <c r="V13" i="10" s="1"/>
  <c r="T13" i="10"/>
  <c r="AQ43" i="10"/>
  <c r="AR43" i="10" s="1"/>
  <c r="AP43" i="10"/>
  <c r="BA36" i="10"/>
  <c r="BB36" i="10"/>
  <c r="BC36" i="10" s="1"/>
  <c r="BB52" i="10"/>
  <c r="BC52" i="10" s="1"/>
  <c r="BA52" i="10"/>
  <c r="BL12" i="10"/>
  <c r="BM12" i="10"/>
  <c r="BN12" i="10" s="1"/>
  <c r="BX29" i="10"/>
  <c r="BW29" i="10"/>
  <c r="CH14" i="10"/>
  <c r="CI14" i="10"/>
  <c r="CJ14" i="10" s="1"/>
  <c r="BW8" i="10"/>
  <c r="BX8" i="10"/>
  <c r="BM66" i="10"/>
  <c r="BN66" i="10" s="1"/>
  <c r="BL66" i="10"/>
  <c r="BB66" i="10"/>
  <c r="BC66" i="10" s="1"/>
  <c r="BA66" i="10"/>
  <c r="U39" i="10"/>
  <c r="V39" i="10" s="1"/>
  <c r="T39" i="10"/>
  <c r="BB49" i="10"/>
  <c r="BC49" i="10" s="1"/>
  <c r="BA49" i="10"/>
  <c r="BX59" i="10"/>
  <c r="BW59" i="10"/>
  <c r="U23" i="10"/>
  <c r="V23" i="10" s="1"/>
  <c r="T23" i="10"/>
  <c r="U58" i="10"/>
  <c r="V58" i="10" s="1"/>
  <c r="T58" i="10"/>
  <c r="AP37" i="10"/>
  <c r="AQ37" i="10"/>
  <c r="AR37" i="10" s="1"/>
  <c r="BA21" i="10"/>
  <c r="BB21" i="10"/>
  <c r="BC21" i="10" s="1"/>
  <c r="BX15" i="10"/>
  <c r="BW15" i="10"/>
  <c r="AE10" i="10"/>
  <c r="AF10" i="10"/>
  <c r="AG10" i="10" s="1"/>
  <c r="AP48" i="10"/>
  <c r="AQ48" i="10"/>
  <c r="AR48" i="10" s="1"/>
  <c r="BX47" i="10"/>
  <c r="BW47" i="10"/>
  <c r="U41" i="10"/>
  <c r="V41" i="10" s="1"/>
  <c r="T41" i="10"/>
  <c r="AF20" i="10"/>
  <c r="AG20" i="10" s="1"/>
  <c r="AE20" i="10"/>
  <c r="AQ42" i="10"/>
  <c r="AR42" i="10" s="1"/>
  <c r="AP42" i="10"/>
  <c r="AP53" i="10"/>
  <c r="AQ53" i="10"/>
  <c r="AR53" i="10" s="1"/>
  <c r="AE14" i="10"/>
  <c r="AF14" i="10"/>
  <c r="AG14" i="10" s="1"/>
  <c r="U17" i="10"/>
  <c r="V17" i="10" s="1"/>
  <c r="T17" i="10"/>
  <c r="AP47" i="10"/>
  <c r="AQ47" i="10"/>
  <c r="AR47" i="10" s="1"/>
  <c r="BB27" i="10"/>
  <c r="BC27" i="10" s="1"/>
  <c r="BA27" i="10"/>
  <c r="BB50" i="10"/>
  <c r="BC50" i="10" s="1"/>
  <c r="BA50" i="10"/>
  <c r="BM3" i="10"/>
  <c r="BN3" i="10" s="1"/>
  <c r="BL3" i="10"/>
  <c r="BX51" i="10"/>
  <c r="BW51" i="10"/>
  <c r="CH18" i="10"/>
  <c r="CI18" i="10"/>
  <c r="CJ18" i="10" s="1"/>
  <c r="CH6" i="10"/>
  <c r="CI6" i="10"/>
  <c r="CJ6" i="10" s="1"/>
  <c r="U5" i="10"/>
  <c r="V5" i="10" s="1"/>
  <c r="T5" i="10"/>
  <c r="AQ75" i="10"/>
  <c r="AR75" i="10" s="1"/>
  <c r="AP75" i="10"/>
  <c r="BX64" i="10"/>
  <c r="BW64" i="10"/>
  <c r="BW61" i="10"/>
  <c r="BX61" i="10"/>
  <c r="BM64" i="10"/>
  <c r="BN64" i="10" s="1"/>
  <c r="BL64" i="10"/>
  <c r="BB60" i="10"/>
  <c r="BC60" i="10" s="1"/>
  <c r="BA60" i="10"/>
  <c r="AQ64" i="10"/>
  <c r="AR64" i="10" s="1"/>
  <c r="AP64" i="10"/>
  <c r="AF60" i="10"/>
  <c r="AG60" i="10" s="1"/>
  <c r="AE60" i="10"/>
  <c r="I36" i="10"/>
  <c r="J36" i="10"/>
  <c r="K36" i="10" s="1"/>
  <c r="I23" i="10"/>
  <c r="J23" i="10"/>
  <c r="K23" i="10" s="1"/>
  <c r="AE6" i="10"/>
  <c r="AF6" i="10"/>
  <c r="AG6" i="10" s="1"/>
  <c r="AP44" i="10"/>
  <c r="AQ44" i="10"/>
  <c r="AR44" i="10" s="1"/>
  <c r="CI15" i="10"/>
  <c r="CJ15" i="10" s="1"/>
  <c r="CH15" i="10"/>
  <c r="U40" i="10"/>
  <c r="V40" i="10" s="1"/>
  <c r="T40" i="10"/>
  <c r="AF23" i="10"/>
  <c r="AG23" i="10" s="1"/>
  <c r="AE23" i="10"/>
  <c r="AF58" i="10"/>
  <c r="AG58" i="10" s="1"/>
  <c r="AE58" i="10"/>
  <c r="AQ55" i="10"/>
  <c r="AR55" i="10" s="1"/>
  <c r="AP55" i="10"/>
  <c r="BA38" i="10"/>
  <c r="BB38" i="10"/>
  <c r="BC38" i="10" s="1"/>
  <c r="BL18" i="10"/>
  <c r="BM18" i="10"/>
  <c r="BN18" i="10" s="1"/>
  <c r="AE22" i="10"/>
  <c r="AF22" i="10"/>
  <c r="AG22" i="10" s="1"/>
  <c r="BB54" i="10"/>
  <c r="BC54" i="10" s="1"/>
  <c r="BA54" i="10"/>
  <c r="BX14" i="10"/>
  <c r="BW14" i="10"/>
  <c r="U45" i="10"/>
  <c r="V45" i="10" s="1"/>
  <c r="T45" i="10"/>
  <c r="AE24" i="10"/>
  <c r="AF24" i="10"/>
  <c r="AG24" i="10" s="1"/>
  <c r="AP51" i="10"/>
  <c r="AQ51" i="10"/>
  <c r="AR51" i="10" s="1"/>
  <c r="BB26" i="10"/>
  <c r="BC26" i="10" s="1"/>
  <c r="BA26" i="10"/>
  <c r="BB59" i="10"/>
  <c r="BC59" i="10" s="1"/>
  <c r="BA59" i="10"/>
  <c r="BW49" i="10"/>
  <c r="BX49" i="10"/>
  <c r="CI34" i="10"/>
  <c r="CJ34" i="10" s="1"/>
  <c r="CH34" i="10"/>
  <c r="AE29" i="10"/>
  <c r="AF29" i="10"/>
  <c r="AG29" i="10" s="1"/>
  <c r="AQ5" i="10"/>
  <c r="AR5" i="10" s="1"/>
  <c r="AP5" i="10"/>
  <c r="BA44" i="10"/>
  <c r="BB44" i="10"/>
  <c r="BC44" i="10" s="1"/>
  <c r="BM20" i="10"/>
  <c r="BN20" i="10" s="1"/>
  <c r="BL20" i="10"/>
  <c r="BX34" i="10"/>
  <c r="BW34" i="10"/>
  <c r="CH22" i="10"/>
  <c r="CI22" i="10"/>
  <c r="CJ22" i="10" s="1"/>
  <c r="CI11" i="10"/>
  <c r="CJ11" i="10" s="1"/>
  <c r="CH11" i="10"/>
  <c r="T11" i="10"/>
  <c r="U11" i="10"/>
  <c r="V11" i="10" s="1"/>
  <c r="J43" i="10"/>
  <c r="K43" i="10" s="1"/>
  <c r="I43" i="10"/>
  <c r="J30" i="10"/>
  <c r="K30" i="10" s="1"/>
  <c r="I30" i="10"/>
  <c r="I14" i="10"/>
  <c r="J14" i="10"/>
  <c r="K14" i="10" s="1"/>
  <c r="J55" i="10"/>
  <c r="K55" i="10" s="1"/>
  <c r="I55" i="10"/>
  <c r="AF27" i="10"/>
  <c r="AG27" i="10" s="1"/>
  <c r="AE27" i="10"/>
  <c r="AF50" i="10"/>
  <c r="AG50" i="10" s="1"/>
  <c r="AE50" i="10"/>
  <c r="BX36" i="10"/>
  <c r="BW36" i="10"/>
  <c r="AQ21" i="10"/>
  <c r="AR21" i="10" s="1"/>
  <c r="AP21" i="10"/>
  <c r="U57" i="10"/>
  <c r="V57" i="10" s="1"/>
  <c r="T57" i="10"/>
  <c r="BW4" i="10"/>
  <c r="BX4" i="10"/>
  <c r="U64" i="10"/>
  <c r="V64" i="10" s="1"/>
  <c r="T64" i="10"/>
  <c r="BR53" i="12"/>
  <c r="BS53" i="12" s="1"/>
  <c r="BQ53" i="12"/>
  <c r="BQ47" i="12"/>
  <c r="BR47" i="12"/>
  <c r="BS47" i="12" s="1"/>
  <c r="BQ18" i="12"/>
  <c r="BR18" i="12"/>
  <c r="BS18" i="12" s="1"/>
  <c r="BQ2" i="12"/>
  <c r="BR2" i="12"/>
  <c r="BS2" i="12" s="1"/>
  <c r="BQ51" i="12"/>
  <c r="BR51" i="12"/>
  <c r="BS51" i="12" s="1"/>
  <c r="BQ35" i="12"/>
  <c r="BR35" i="12"/>
  <c r="BS35" i="12" s="1"/>
  <c r="BR17" i="12"/>
  <c r="BS17" i="12" s="1"/>
  <c r="BQ17" i="12"/>
  <c r="BQ50" i="12"/>
  <c r="BR50" i="12"/>
  <c r="BS50" i="12" s="1"/>
  <c r="BR29" i="12"/>
  <c r="BS29" i="12" s="1"/>
  <c r="BQ29" i="12"/>
  <c r="BQ22" i="12"/>
  <c r="BR22" i="12"/>
  <c r="BS22" i="12" s="1"/>
  <c r="BQ14" i="12"/>
  <c r="BR14" i="12"/>
  <c r="BS14" i="12" s="1"/>
  <c r="BQ6" i="12"/>
  <c r="BR6" i="12"/>
  <c r="BS6" i="12" s="1"/>
  <c r="BQ54" i="12"/>
  <c r="BR54" i="12"/>
  <c r="BS54" i="12" s="1"/>
  <c r="BQ38" i="12"/>
  <c r="BR38" i="12"/>
  <c r="BS38" i="12" s="1"/>
  <c r="BR21" i="12"/>
  <c r="BS21" i="12" s="1"/>
  <c r="BQ21" i="12"/>
  <c r="BR13" i="12"/>
  <c r="BS13" i="12" s="1"/>
  <c r="BQ13" i="12"/>
  <c r="BR5" i="12"/>
  <c r="BS5" i="12" s="1"/>
  <c r="BQ5" i="12"/>
  <c r="BQ26" i="12"/>
  <c r="BR26" i="12"/>
  <c r="BS26" i="12" s="1"/>
  <c r="BQ10" i="12"/>
  <c r="BR10" i="12"/>
  <c r="BS10" i="12" s="1"/>
  <c r="BR41" i="12"/>
  <c r="BS41" i="12" s="1"/>
  <c r="BQ41" i="12"/>
  <c r="BR25" i="12"/>
  <c r="BS25" i="12" s="1"/>
  <c r="BQ25" i="12"/>
  <c r="BR9" i="12"/>
  <c r="BS9" i="12" s="1"/>
  <c r="BQ9" i="12"/>
  <c r="BR37" i="12"/>
  <c r="BS37" i="12" s="1"/>
  <c r="BQ37" i="12"/>
  <c r="BQ31" i="12"/>
  <c r="BR31" i="12"/>
  <c r="BS31" i="12" s="1"/>
  <c r="BQ24" i="12"/>
  <c r="BR24" i="12"/>
  <c r="BS24" i="12" s="1"/>
  <c r="BQ16" i="12"/>
  <c r="BR16" i="12"/>
  <c r="BS16" i="12" s="1"/>
  <c r="BQ8" i="12"/>
  <c r="BR8" i="12"/>
  <c r="BS8" i="12" s="1"/>
  <c r="BR49" i="12"/>
  <c r="BS49" i="12" s="1"/>
  <c r="BQ49" i="12"/>
  <c r="BQ43" i="12"/>
  <c r="BR43" i="12"/>
  <c r="BS43" i="12" s="1"/>
  <c r="BR33" i="12"/>
  <c r="BS33" i="12" s="1"/>
  <c r="BQ33" i="12"/>
  <c r="BQ27" i="12"/>
  <c r="BR27" i="12"/>
  <c r="BS27" i="12" s="1"/>
  <c r="BQ19" i="12"/>
  <c r="BR19" i="12"/>
  <c r="BS19" i="12" s="1"/>
  <c r="BR11" i="12"/>
  <c r="BS11" i="12" s="1"/>
  <c r="BQ11" i="12"/>
  <c r="BR3" i="12"/>
  <c r="BS3" i="12" s="1"/>
  <c r="BQ3" i="12"/>
  <c r="BR45" i="12"/>
  <c r="BS45" i="12" s="1"/>
  <c r="BQ45" i="12"/>
  <c r="BQ39" i="12"/>
  <c r="BR39" i="12"/>
  <c r="BS39" i="12" s="1"/>
  <c r="BQ34" i="12"/>
  <c r="BR34" i="12"/>
  <c r="BS34" i="12" s="1"/>
  <c r="BQ20" i="12"/>
  <c r="BR20" i="12"/>
  <c r="BS20" i="12" s="1"/>
  <c r="BQ12" i="12"/>
  <c r="BR12" i="12"/>
  <c r="BS12" i="12" s="1"/>
  <c r="BQ4" i="12"/>
  <c r="BR4" i="12"/>
  <c r="BS4" i="12" s="1"/>
  <c r="BQ46" i="12"/>
  <c r="BR46" i="12"/>
  <c r="BS46" i="12" s="1"/>
  <c r="BQ30" i="12"/>
  <c r="BR30" i="12"/>
  <c r="BS30" i="12" s="1"/>
  <c r="BQ23" i="12"/>
  <c r="BR23" i="12"/>
  <c r="BS23" i="12" s="1"/>
  <c r="BR15" i="12"/>
  <c r="BS15" i="12" s="1"/>
  <c r="BQ15" i="12"/>
  <c r="BR7" i="12"/>
  <c r="BS7" i="12" s="1"/>
  <c r="BQ7" i="12"/>
  <c r="BQ42" i="12"/>
  <c r="BR42" i="12"/>
  <c r="BS42" i="12" s="1"/>
  <c r="BG38" i="12"/>
  <c r="BH38" i="12"/>
  <c r="BI38" i="12" s="1"/>
  <c r="BG14" i="12"/>
  <c r="BH14" i="12"/>
  <c r="BI14" i="12" s="1"/>
  <c r="BH6" i="12"/>
  <c r="BI6" i="12" s="1"/>
  <c r="BG6" i="12"/>
  <c r="BH49" i="12"/>
  <c r="BI49" i="12" s="1"/>
  <c r="BG49" i="12"/>
  <c r="BH25" i="12"/>
  <c r="BI25" i="12" s="1"/>
  <c r="BG25" i="12"/>
  <c r="BH51" i="12"/>
  <c r="BI51" i="12" s="1"/>
  <c r="BG51" i="12"/>
  <c r="BH43" i="12"/>
  <c r="BI43" i="12" s="1"/>
  <c r="BG43" i="12"/>
  <c r="BH35" i="12"/>
  <c r="BI35" i="12" s="1"/>
  <c r="BG35" i="12"/>
  <c r="BH27" i="12"/>
  <c r="BI27" i="12" s="1"/>
  <c r="BG27" i="12"/>
  <c r="BH19" i="12"/>
  <c r="BI19" i="12" s="1"/>
  <c r="BG19" i="12"/>
  <c r="BH11" i="12"/>
  <c r="BI11" i="12" s="1"/>
  <c r="BG11" i="12"/>
  <c r="BH3" i="12"/>
  <c r="BI3" i="12" s="1"/>
  <c r="BG3" i="12"/>
  <c r="BG52" i="12"/>
  <c r="BH52" i="12"/>
  <c r="BI52" i="12" s="1"/>
  <c r="BG46" i="12"/>
  <c r="BH46" i="12"/>
  <c r="BI46" i="12" s="1"/>
  <c r="BG22" i="12"/>
  <c r="BH22" i="12"/>
  <c r="BI22" i="12" s="1"/>
  <c r="BH33" i="12"/>
  <c r="BI33" i="12" s="1"/>
  <c r="BG33" i="12"/>
  <c r="BH9" i="12"/>
  <c r="BI9" i="12" s="1"/>
  <c r="BG9" i="12"/>
  <c r="BH47" i="12"/>
  <c r="BI47" i="12" s="1"/>
  <c r="BG47" i="12"/>
  <c r="BH39" i="12"/>
  <c r="BI39" i="12" s="1"/>
  <c r="BG39" i="12"/>
  <c r="BH31" i="12"/>
  <c r="BI31" i="12" s="1"/>
  <c r="BG31" i="12"/>
  <c r="BH23" i="12"/>
  <c r="BI23" i="12" s="1"/>
  <c r="BG23" i="12"/>
  <c r="BH15" i="12"/>
  <c r="BI15" i="12" s="1"/>
  <c r="BG15" i="12"/>
  <c r="BH7" i="12"/>
  <c r="BI7" i="12" s="1"/>
  <c r="BG7" i="12"/>
  <c r="BG48" i="12"/>
  <c r="BH48" i="12"/>
  <c r="BI48" i="12" s="1"/>
  <c r="BG30" i="12"/>
  <c r="BH30" i="12"/>
  <c r="BI30" i="12" s="1"/>
  <c r="BH41" i="12"/>
  <c r="BI41" i="12" s="1"/>
  <c r="BG41" i="12"/>
  <c r="BH17" i="12"/>
  <c r="BI17" i="12" s="1"/>
  <c r="BG17" i="12"/>
  <c r="BH50" i="12"/>
  <c r="BI50" i="12" s="1"/>
  <c r="BG50" i="12"/>
  <c r="BH42" i="12"/>
  <c r="BI42" i="12" s="1"/>
  <c r="BG42" i="12"/>
  <c r="BH34" i="12"/>
  <c r="BI34" i="12" s="1"/>
  <c r="BG34" i="12"/>
  <c r="BH26" i="12"/>
  <c r="BI26" i="12" s="1"/>
  <c r="BG26" i="12"/>
  <c r="BH18" i="12"/>
  <c r="BI18" i="12" s="1"/>
  <c r="BG18" i="12"/>
  <c r="BH10" i="12"/>
  <c r="BI10" i="12" s="1"/>
  <c r="BG10" i="12"/>
  <c r="BG2" i="12"/>
  <c r="BH2" i="12"/>
  <c r="BI2" i="12" s="1"/>
  <c r="BH53" i="12"/>
  <c r="BI53" i="12" s="1"/>
  <c r="BG53" i="12"/>
  <c r="BH45" i="12"/>
  <c r="BI45" i="12" s="1"/>
  <c r="BG45" i="12"/>
  <c r="BH37" i="12"/>
  <c r="BI37" i="12" s="1"/>
  <c r="BG37" i="12"/>
  <c r="BH29" i="12"/>
  <c r="BI29" i="12" s="1"/>
  <c r="BG29" i="12"/>
  <c r="BH21" i="12"/>
  <c r="BI21" i="12" s="1"/>
  <c r="BG21" i="12"/>
  <c r="BH13" i="12"/>
  <c r="BI13" i="12" s="1"/>
  <c r="BG13" i="12"/>
  <c r="BH5" i="12"/>
  <c r="BI5" i="12" s="1"/>
  <c r="BG5" i="12"/>
  <c r="AX15" i="12"/>
  <c r="AY15" i="12" s="1"/>
  <c r="AW15" i="12"/>
  <c r="AX9" i="12"/>
  <c r="AY9" i="12" s="1"/>
  <c r="AW9" i="12"/>
  <c r="AW11" i="12"/>
  <c r="AX11" i="12"/>
  <c r="AY11" i="12" s="1"/>
  <c r="AW3" i="12"/>
  <c r="AX3" i="12"/>
  <c r="AY3" i="12" s="1"/>
  <c r="AX5" i="12"/>
  <c r="AY5" i="12" s="1"/>
  <c r="AW5" i="12"/>
  <c r="AX7" i="12"/>
  <c r="AY7" i="12" s="1"/>
  <c r="AW7" i="12"/>
  <c r="AN21" i="12"/>
  <c r="AO21" i="12" s="1"/>
  <c r="AM21" i="12"/>
  <c r="AN5" i="12"/>
  <c r="AO5" i="12" s="1"/>
  <c r="AM5" i="12"/>
  <c r="AN26" i="12"/>
  <c r="AO26" i="12" s="1"/>
  <c r="AM26" i="12"/>
  <c r="AN35" i="12"/>
  <c r="AO35" i="12" s="1"/>
  <c r="AM35" i="12"/>
  <c r="AN7" i="12"/>
  <c r="AO7" i="12" s="1"/>
  <c r="AM7" i="12"/>
  <c r="AN42" i="12"/>
  <c r="AO42" i="12" s="1"/>
  <c r="AM42" i="12"/>
  <c r="AN14" i="12"/>
  <c r="AO14" i="12" s="1"/>
  <c r="AM14" i="12"/>
  <c r="AN34" i="12"/>
  <c r="AO34" i="12" s="1"/>
  <c r="AM34" i="12"/>
  <c r="AM20" i="12"/>
  <c r="AN20" i="12"/>
  <c r="AO20" i="12" s="1"/>
  <c r="AM4" i="12"/>
  <c r="AN4" i="12"/>
  <c r="AO4" i="12" s="1"/>
  <c r="AM48" i="12"/>
  <c r="AN48" i="12"/>
  <c r="AO48" i="12" s="1"/>
  <c r="AN25" i="12"/>
  <c r="AO25" i="12" s="1"/>
  <c r="AM25" i="12"/>
  <c r="AN17" i="12"/>
  <c r="AO17" i="12" s="1"/>
  <c r="AM17" i="12"/>
  <c r="AN9" i="12"/>
  <c r="AO9" i="12" s="1"/>
  <c r="AM9" i="12"/>
  <c r="AN47" i="12"/>
  <c r="AO47" i="12" s="1"/>
  <c r="AM47" i="12"/>
  <c r="AN33" i="12"/>
  <c r="AO33" i="12" s="1"/>
  <c r="AM33" i="12"/>
  <c r="AM19" i="12"/>
  <c r="AN19" i="12"/>
  <c r="AO19" i="12" s="1"/>
  <c r="AM3" i="12"/>
  <c r="AN3" i="12"/>
  <c r="AO3" i="12" s="1"/>
  <c r="AN18" i="12"/>
  <c r="AO18" i="12" s="1"/>
  <c r="AM18" i="12"/>
  <c r="AN2" i="12"/>
  <c r="AO2" i="12" s="1"/>
  <c r="AM2" i="12"/>
  <c r="AM13" i="12"/>
  <c r="AN13" i="12"/>
  <c r="AO13" i="12" s="1"/>
  <c r="AM51" i="12"/>
  <c r="AN51" i="12"/>
  <c r="AO51" i="12" s="1"/>
  <c r="AM27" i="12"/>
  <c r="AN27" i="12"/>
  <c r="AO27" i="12" s="1"/>
  <c r="AN11" i="12"/>
  <c r="AO11" i="12" s="1"/>
  <c r="AM11" i="12"/>
  <c r="AN45" i="12"/>
  <c r="AO45" i="12" s="1"/>
  <c r="AM45" i="12"/>
  <c r="AN10" i="12"/>
  <c r="AO10" i="12" s="1"/>
  <c r="AM10" i="12"/>
  <c r="AN41" i="12"/>
  <c r="AO41" i="12" s="1"/>
  <c r="AM41" i="12"/>
  <c r="AN53" i="12"/>
  <c r="AO53" i="12" s="1"/>
  <c r="AM53" i="12"/>
  <c r="AM23" i="12"/>
  <c r="AN23" i="12"/>
  <c r="AO23" i="12" s="1"/>
  <c r="AN29" i="12"/>
  <c r="AO29" i="12" s="1"/>
  <c r="AM29" i="12"/>
  <c r="AM12" i="12"/>
  <c r="AN12" i="12"/>
  <c r="AO12" i="12" s="1"/>
  <c r="AN50" i="12"/>
  <c r="AO50" i="12" s="1"/>
  <c r="AM50" i="12"/>
  <c r="AN38" i="12"/>
  <c r="AO38" i="12" s="1"/>
  <c r="AM38" i="12"/>
  <c r="AN46" i="12"/>
  <c r="AO46" i="12" s="1"/>
  <c r="AM46" i="12"/>
  <c r="AN30" i="12"/>
  <c r="AO30" i="12" s="1"/>
  <c r="AM30" i="12"/>
  <c r="AN15" i="12"/>
  <c r="AO15" i="12" s="1"/>
  <c r="AM15" i="12"/>
  <c r="AN49" i="12"/>
  <c r="AO49" i="12" s="1"/>
  <c r="AM49" i="12"/>
  <c r="AN39" i="12"/>
  <c r="AO39" i="12" s="1"/>
  <c r="AM39" i="12"/>
  <c r="AN22" i="12"/>
  <c r="AO22" i="12" s="1"/>
  <c r="AM22" i="12"/>
  <c r="AN6" i="12"/>
  <c r="AO6" i="12" s="1"/>
  <c r="AM6" i="12"/>
  <c r="AN37" i="12"/>
  <c r="AO37" i="12" s="1"/>
  <c r="AM37" i="12"/>
  <c r="AM31" i="12"/>
  <c r="AN31" i="12"/>
  <c r="AO31" i="12" s="1"/>
  <c r="AM24" i="12"/>
  <c r="AN24" i="12"/>
  <c r="AO24" i="12" s="1"/>
  <c r="AM16" i="12"/>
  <c r="AN16" i="12"/>
  <c r="AO16" i="12" s="1"/>
  <c r="AM8" i="12"/>
  <c r="AN8" i="12"/>
  <c r="AO8" i="12" s="1"/>
  <c r="AM43" i="12"/>
  <c r="AN43" i="12"/>
  <c r="AO43" i="12" s="1"/>
  <c r="AD13" i="12"/>
  <c r="AE13" i="12" s="1"/>
  <c r="AC13" i="12"/>
  <c r="AD5" i="12"/>
  <c r="AE5" i="12" s="1"/>
  <c r="AC5" i="12"/>
  <c r="AD35" i="12"/>
  <c r="AE35" i="12" s="1"/>
  <c r="AC35" i="12"/>
  <c r="AD53" i="12"/>
  <c r="AE53" i="12" s="1"/>
  <c r="AC53" i="12"/>
  <c r="AD19" i="12"/>
  <c r="AE19" i="12" s="1"/>
  <c r="AC19" i="12"/>
  <c r="AC11" i="12"/>
  <c r="AD11" i="12"/>
  <c r="AE11" i="12" s="1"/>
  <c r="AC3" i="12"/>
  <c r="AD3" i="12"/>
  <c r="AE3" i="12" s="1"/>
  <c r="AD18" i="12"/>
  <c r="AE18" i="12" s="1"/>
  <c r="AC18" i="12"/>
  <c r="AD33" i="12"/>
  <c r="AE33" i="12" s="1"/>
  <c r="AC33" i="12"/>
  <c r="AC27" i="12"/>
  <c r="AD27" i="12"/>
  <c r="AE27" i="12" s="1"/>
  <c r="AC20" i="12"/>
  <c r="AD20" i="12"/>
  <c r="AE20" i="12" s="1"/>
  <c r="AC12" i="12"/>
  <c r="AD12" i="12"/>
  <c r="AE12" i="12" s="1"/>
  <c r="AD4" i="12"/>
  <c r="AE4" i="12" s="1"/>
  <c r="AC4" i="12"/>
  <c r="AC47" i="12"/>
  <c r="AD47" i="12"/>
  <c r="AE47" i="12" s="1"/>
  <c r="AC31" i="12"/>
  <c r="AD31" i="12"/>
  <c r="AE31" i="12" s="1"/>
  <c r="AD14" i="12"/>
  <c r="AE14" i="12" s="1"/>
  <c r="AC14" i="12"/>
  <c r="AD45" i="12"/>
  <c r="AE45" i="12" s="1"/>
  <c r="AC45" i="12"/>
  <c r="AD25" i="12"/>
  <c r="AE25" i="12" s="1"/>
  <c r="AC25" i="12"/>
  <c r="AD17" i="12"/>
  <c r="AE17" i="12" s="1"/>
  <c r="AC17" i="12"/>
  <c r="AD9" i="12"/>
  <c r="AE9" i="12" s="1"/>
  <c r="AC9" i="12"/>
  <c r="AD51" i="12"/>
  <c r="AE51" i="12" s="1"/>
  <c r="AC51" i="12"/>
  <c r="AD37" i="12"/>
  <c r="AE37" i="12" s="1"/>
  <c r="AC37" i="12"/>
  <c r="AD23" i="12"/>
  <c r="AE23" i="12" s="1"/>
  <c r="AC23" i="12"/>
  <c r="AC15" i="12"/>
  <c r="AD15" i="12"/>
  <c r="AE15" i="12" s="1"/>
  <c r="AD7" i="12"/>
  <c r="AE7" i="12" s="1"/>
  <c r="AC7" i="12"/>
  <c r="AD39" i="12"/>
  <c r="AE39" i="12" s="1"/>
  <c r="AC39" i="12"/>
  <c r="AC6" i="12"/>
  <c r="AD6" i="12"/>
  <c r="AE6" i="12" s="1"/>
  <c r="AD41" i="12"/>
  <c r="AE41" i="12" s="1"/>
  <c r="AC41" i="12"/>
  <c r="AD21" i="12"/>
  <c r="AE21" i="12" s="1"/>
  <c r="AC21" i="12"/>
  <c r="AD10" i="12"/>
  <c r="AE10" i="12" s="1"/>
  <c r="AC10" i="12"/>
  <c r="AD49" i="12"/>
  <c r="AE49" i="12" s="1"/>
  <c r="AC49" i="12"/>
  <c r="AC43" i="12"/>
  <c r="AD43" i="12"/>
  <c r="AE43" i="12" s="1"/>
  <c r="AC24" i="12"/>
  <c r="AD24" i="12"/>
  <c r="AE24" i="12" s="1"/>
  <c r="AC16" i="12"/>
  <c r="AD16" i="12"/>
  <c r="AE16" i="12" s="1"/>
  <c r="AC8" i="12"/>
  <c r="AD8" i="12"/>
  <c r="AE8" i="12" s="1"/>
  <c r="AC22" i="12"/>
  <c r="AD22" i="12"/>
  <c r="AE22" i="12" s="1"/>
  <c r="AC2" i="12"/>
  <c r="AD2" i="12"/>
  <c r="AE2" i="12" s="1"/>
  <c r="AD29" i="12"/>
  <c r="AE29" i="12" s="1"/>
  <c r="AC29" i="12"/>
  <c r="S49" i="12"/>
  <c r="T49" i="12"/>
  <c r="U49" i="12" s="1"/>
  <c r="T26" i="12"/>
  <c r="U26" i="12" s="1"/>
  <c r="S26" i="12"/>
  <c r="T2" i="12"/>
  <c r="U2" i="12" s="1"/>
  <c r="S2" i="12"/>
  <c r="S44" i="12"/>
  <c r="T44" i="12"/>
  <c r="U44" i="12" s="1"/>
  <c r="S9" i="12"/>
  <c r="T9" i="12"/>
  <c r="U9" i="12" s="1"/>
  <c r="T47" i="12"/>
  <c r="U47" i="12" s="1"/>
  <c r="S47" i="12"/>
  <c r="T31" i="12"/>
  <c r="U31" i="12" s="1"/>
  <c r="S31" i="12"/>
  <c r="S7" i="12"/>
  <c r="T7" i="12"/>
  <c r="U7" i="12" s="1"/>
  <c r="S41" i="12"/>
  <c r="T41" i="12"/>
  <c r="U41" i="12" s="1"/>
  <c r="T18" i="12"/>
  <c r="U18" i="12" s="1"/>
  <c r="S18" i="12"/>
  <c r="S52" i="12"/>
  <c r="T52" i="12"/>
  <c r="U52" i="12" s="1"/>
  <c r="S25" i="12"/>
  <c r="T25" i="12"/>
  <c r="U25" i="12" s="1"/>
  <c r="S39" i="12"/>
  <c r="T39" i="12"/>
  <c r="U39" i="12" s="1"/>
  <c r="T24" i="12"/>
  <c r="U24" i="12" s="1"/>
  <c r="S24" i="12"/>
  <c r="S8" i="12"/>
  <c r="T8" i="12"/>
  <c r="U8" i="12" s="1"/>
  <c r="T46" i="12"/>
  <c r="U46" i="12" s="1"/>
  <c r="S46" i="12"/>
  <c r="S23" i="12"/>
  <c r="T23" i="12"/>
  <c r="U23" i="12" s="1"/>
  <c r="S53" i="12"/>
  <c r="T53" i="12"/>
  <c r="U53" i="12" s="1"/>
  <c r="S45" i="12"/>
  <c r="T45" i="12"/>
  <c r="U45" i="12" s="1"/>
  <c r="S37" i="12"/>
  <c r="T37" i="12"/>
  <c r="U37" i="12" s="1"/>
  <c r="S29" i="12"/>
  <c r="T29" i="12"/>
  <c r="U29" i="12" s="1"/>
  <c r="T22" i="12"/>
  <c r="U22" i="12" s="1"/>
  <c r="S22" i="12"/>
  <c r="T14" i="12"/>
  <c r="U14" i="12" s="1"/>
  <c r="S14" i="12"/>
  <c r="T6" i="12"/>
  <c r="U6" i="12" s="1"/>
  <c r="S6" i="12"/>
  <c r="S48" i="12"/>
  <c r="T48" i="12"/>
  <c r="U48" i="12" s="1"/>
  <c r="S40" i="12"/>
  <c r="T40" i="12"/>
  <c r="U40" i="12" s="1"/>
  <c r="S32" i="12"/>
  <c r="T32" i="12"/>
  <c r="U32" i="12" s="1"/>
  <c r="S21" i="12"/>
  <c r="T21" i="12"/>
  <c r="U21" i="12" s="1"/>
  <c r="S13" i="12"/>
  <c r="T13" i="12"/>
  <c r="U13" i="12" s="1"/>
  <c r="S5" i="12"/>
  <c r="T5" i="12"/>
  <c r="U5" i="12" s="1"/>
  <c r="S51" i="12"/>
  <c r="T51" i="12"/>
  <c r="U51" i="12" s="1"/>
  <c r="S43" i="12"/>
  <c r="T43" i="12"/>
  <c r="U43" i="12" s="1"/>
  <c r="T35" i="12"/>
  <c r="U35" i="12" s="1"/>
  <c r="S35" i="12"/>
  <c r="S20" i="12"/>
  <c r="T20" i="12"/>
  <c r="U20" i="12" s="1"/>
  <c r="S12" i="12"/>
  <c r="T12" i="12"/>
  <c r="U12" i="12" s="1"/>
  <c r="T4" i="12"/>
  <c r="U4" i="12" s="1"/>
  <c r="S4" i="12"/>
  <c r="T50" i="12"/>
  <c r="U50" i="12" s="1"/>
  <c r="S50" i="12"/>
  <c r="T42" i="12"/>
  <c r="U42" i="12" s="1"/>
  <c r="S42" i="12"/>
  <c r="T34" i="12"/>
  <c r="U34" i="12" s="1"/>
  <c r="S34" i="12"/>
  <c r="S27" i="12"/>
  <c r="T27" i="12"/>
  <c r="U27" i="12" s="1"/>
  <c r="S19" i="12"/>
  <c r="T19" i="12"/>
  <c r="U19" i="12" s="1"/>
  <c r="S11" i="12"/>
  <c r="T11" i="12"/>
  <c r="U11" i="12" s="1"/>
  <c r="S3" i="12"/>
  <c r="T3" i="12"/>
  <c r="U3" i="12" s="1"/>
  <c r="S33" i="12"/>
  <c r="T33" i="12"/>
  <c r="U33" i="12" s="1"/>
  <c r="T10" i="12"/>
  <c r="U10" i="12" s="1"/>
  <c r="S10" i="12"/>
  <c r="S36" i="12"/>
  <c r="T36" i="12"/>
  <c r="U36" i="12" s="1"/>
  <c r="S17" i="12"/>
  <c r="T17" i="12"/>
  <c r="U17" i="12" s="1"/>
  <c r="S16" i="12"/>
  <c r="T16" i="12"/>
  <c r="U16" i="12" s="1"/>
  <c r="T54" i="12"/>
  <c r="U54" i="12" s="1"/>
  <c r="S54" i="12"/>
  <c r="T38" i="12"/>
  <c r="U38" i="12" s="1"/>
  <c r="S38" i="12"/>
  <c r="T30" i="12"/>
  <c r="U30" i="12" s="1"/>
  <c r="S30" i="12"/>
  <c r="T15" i="12"/>
  <c r="U15" i="12" s="1"/>
  <c r="S15" i="12"/>
  <c r="J51" i="12"/>
  <c r="K51" i="12" s="1"/>
  <c r="I51" i="12"/>
  <c r="J43" i="12"/>
  <c r="K43" i="12" s="1"/>
  <c r="I43" i="12"/>
  <c r="J35" i="12"/>
  <c r="K35" i="12" s="1"/>
  <c r="I35" i="12"/>
  <c r="J27" i="12"/>
  <c r="K27" i="12" s="1"/>
  <c r="I27" i="12"/>
  <c r="J19" i="12"/>
  <c r="K19" i="12" s="1"/>
  <c r="I19" i="12"/>
  <c r="J11" i="12"/>
  <c r="K11" i="12" s="1"/>
  <c r="I11" i="12"/>
  <c r="I49" i="12"/>
  <c r="J49" i="12"/>
  <c r="K49" i="12" s="1"/>
  <c r="J21" i="12"/>
  <c r="K21" i="12" s="1"/>
  <c r="I21" i="12"/>
  <c r="I54" i="12"/>
  <c r="J54" i="12"/>
  <c r="K54" i="12" s="1"/>
  <c r="I46" i="12"/>
  <c r="J46" i="12"/>
  <c r="K46" i="12" s="1"/>
  <c r="I38" i="12"/>
  <c r="J38" i="12"/>
  <c r="K38" i="12" s="1"/>
  <c r="I30" i="12"/>
  <c r="J30" i="12"/>
  <c r="K30" i="12" s="1"/>
  <c r="I22" i="12"/>
  <c r="J22" i="12"/>
  <c r="K22" i="12" s="1"/>
  <c r="I14" i="12"/>
  <c r="J14" i="12"/>
  <c r="K14" i="12" s="1"/>
  <c r="J37" i="12"/>
  <c r="K37" i="12" s="1"/>
  <c r="I37" i="12"/>
  <c r="J17" i="12"/>
  <c r="K17" i="12" s="1"/>
  <c r="I17" i="12"/>
  <c r="J48" i="12"/>
  <c r="K48" i="12" s="1"/>
  <c r="I48" i="12"/>
  <c r="I40" i="12"/>
  <c r="J40" i="12"/>
  <c r="K40" i="12" s="1"/>
  <c r="J32" i="12"/>
  <c r="K32" i="12" s="1"/>
  <c r="I32" i="12"/>
  <c r="J24" i="12"/>
  <c r="K24" i="12" s="1"/>
  <c r="I24" i="12"/>
  <c r="I16" i="12"/>
  <c r="J16" i="12"/>
  <c r="K16" i="12" s="1"/>
  <c r="I41" i="12"/>
  <c r="J41" i="12"/>
  <c r="K41" i="12" s="1"/>
  <c r="J47" i="12"/>
  <c r="K47" i="12" s="1"/>
  <c r="I47" i="12"/>
  <c r="J39" i="12"/>
  <c r="K39" i="12" s="1"/>
  <c r="I39" i="12"/>
  <c r="J31" i="12"/>
  <c r="K31" i="12" s="1"/>
  <c r="I31" i="12"/>
  <c r="J23" i="12"/>
  <c r="K23" i="12" s="1"/>
  <c r="I23" i="12"/>
  <c r="J15" i="12"/>
  <c r="K15" i="12" s="1"/>
  <c r="I15" i="12"/>
  <c r="J33" i="12"/>
  <c r="K33" i="12" s="1"/>
  <c r="I33" i="12"/>
  <c r="J13" i="12"/>
  <c r="K13" i="12" s="1"/>
  <c r="I13" i="12"/>
  <c r="I50" i="12"/>
  <c r="J50" i="12"/>
  <c r="K50" i="12" s="1"/>
  <c r="I42" i="12"/>
  <c r="J42" i="12"/>
  <c r="K42" i="12" s="1"/>
  <c r="I34" i="12"/>
  <c r="J34" i="12"/>
  <c r="K34" i="12" s="1"/>
  <c r="I26" i="12"/>
  <c r="J26" i="12"/>
  <c r="K26" i="12" s="1"/>
  <c r="I18" i="12"/>
  <c r="J18" i="12"/>
  <c r="K18" i="12" s="1"/>
  <c r="J45" i="12"/>
  <c r="K45" i="12" s="1"/>
  <c r="I45" i="12"/>
  <c r="J29" i="12"/>
  <c r="K29" i="12" s="1"/>
  <c r="I29" i="12"/>
  <c r="I52" i="12"/>
  <c r="J52" i="12"/>
  <c r="K52" i="12" s="1"/>
  <c r="J44" i="12"/>
  <c r="K44" i="12" s="1"/>
  <c r="I44" i="12"/>
  <c r="J36" i="12"/>
  <c r="K36" i="12" s="1"/>
  <c r="I36" i="12"/>
  <c r="I28" i="12"/>
  <c r="J28" i="12"/>
  <c r="K28" i="12" s="1"/>
  <c r="I20" i="12"/>
  <c r="J20" i="12"/>
  <c r="K20" i="12" s="1"/>
  <c r="I12" i="12"/>
  <c r="J12" i="12"/>
  <c r="K12" i="12" s="1"/>
  <c r="J53" i="12"/>
  <c r="K53" i="12" s="1"/>
  <c r="I53" i="12"/>
  <c r="I25" i="12"/>
  <c r="J25" i="12"/>
  <c r="K25" i="12" s="1"/>
  <c r="CU21" i="13"/>
  <c r="CV21" i="13"/>
  <c r="CW21" i="13" s="1"/>
  <c r="CV31" i="13"/>
  <c r="CW31" i="13" s="1"/>
  <c r="CU31" i="13"/>
  <c r="CU15" i="13"/>
  <c r="CV15" i="13"/>
  <c r="CW15" i="13" s="1"/>
  <c r="CV34" i="13"/>
  <c r="CW34" i="13" s="1"/>
  <c r="CU34" i="13"/>
  <c r="CV18" i="13"/>
  <c r="CW18" i="13" s="1"/>
  <c r="CU18" i="13"/>
  <c r="CU33" i="13"/>
  <c r="CV33" i="13"/>
  <c r="CW33" i="13" s="1"/>
  <c r="CU13" i="13"/>
  <c r="CV13" i="13"/>
  <c r="CW13" i="13" s="1"/>
  <c r="CU40" i="13"/>
  <c r="CV40" i="13"/>
  <c r="CW40" i="13" s="1"/>
  <c r="CU24" i="13"/>
  <c r="CV24" i="13"/>
  <c r="CW24" i="13" s="1"/>
  <c r="CU8" i="13"/>
  <c r="CV8" i="13"/>
  <c r="CW8" i="13" s="1"/>
  <c r="CV14" i="13"/>
  <c r="CW14" i="13" s="1"/>
  <c r="CU14" i="13"/>
  <c r="CU41" i="13"/>
  <c r="CV41" i="13"/>
  <c r="CW41" i="13" s="1"/>
  <c r="CU9" i="13"/>
  <c r="CV9" i="13"/>
  <c r="CW9" i="13" s="1"/>
  <c r="CV39" i="13"/>
  <c r="CW39" i="13" s="1"/>
  <c r="CU39" i="13"/>
  <c r="CV23" i="13"/>
  <c r="CW23" i="13" s="1"/>
  <c r="CU23" i="13"/>
  <c r="CU7" i="13"/>
  <c r="CV7" i="13"/>
  <c r="CW7" i="13" s="1"/>
  <c r="CV42" i="13"/>
  <c r="CW42" i="13" s="1"/>
  <c r="CU42" i="13"/>
  <c r="CV26" i="13"/>
  <c r="CW26" i="13" s="1"/>
  <c r="CU26" i="13"/>
  <c r="CV10" i="13"/>
  <c r="CW10" i="13" s="1"/>
  <c r="CU10" i="13"/>
  <c r="CU37" i="13"/>
  <c r="CV37" i="13"/>
  <c r="CW37" i="13" s="1"/>
  <c r="CU25" i="13"/>
  <c r="CV25" i="13"/>
  <c r="CW25" i="13" s="1"/>
  <c r="CU5" i="13"/>
  <c r="CV5" i="13"/>
  <c r="CW5" i="13" s="1"/>
  <c r="CU32" i="13"/>
  <c r="CV32" i="13"/>
  <c r="CW32" i="13" s="1"/>
  <c r="CU16" i="13"/>
  <c r="CV16" i="13"/>
  <c r="CW16" i="13" s="1"/>
  <c r="CV30" i="13"/>
  <c r="CW30" i="13" s="1"/>
  <c r="CU30" i="13"/>
  <c r="CU44" i="13"/>
  <c r="CV44" i="13"/>
  <c r="CW44" i="13" s="1"/>
  <c r="CU36" i="13"/>
  <c r="CV36" i="13"/>
  <c r="CW36" i="13" s="1"/>
  <c r="CU28" i="13"/>
  <c r="CV28" i="13"/>
  <c r="CW28" i="13" s="1"/>
  <c r="CU20" i="13"/>
  <c r="CV20" i="13"/>
  <c r="CW20" i="13" s="1"/>
  <c r="CU12" i="13"/>
  <c r="CV12" i="13"/>
  <c r="CW12" i="13" s="1"/>
  <c r="CU4" i="13"/>
  <c r="CV4" i="13"/>
  <c r="CW4" i="13" s="1"/>
  <c r="CV38" i="13"/>
  <c r="CW38" i="13" s="1"/>
  <c r="CU38" i="13"/>
  <c r="CV22" i="13"/>
  <c r="CW22" i="13" s="1"/>
  <c r="CU22" i="13"/>
  <c r="CV6" i="13"/>
  <c r="CW6" i="13" s="1"/>
  <c r="CU6" i="13"/>
  <c r="CU29" i="13"/>
  <c r="CV29" i="13"/>
  <c r="CW29" i="13" s="1"/>
  <c r="CU17" i="13"/>
  <c r="CV17" i="13"/>
  <c r="CW17" i="13" s="1"/>
  <c r="CV43" i="13"/>
  <c r="CW43" i="13" s="1"/>
  <c r="CU43" i="13"/>
  <c r="CU35" i="13"/>
  <c r="CV35" i="13"/>
  <c r="CW35" i="13" s="1"/>
  <c r="CU27" i="13"/>
  <c r="CV27" i="13"/>
  <c r="CW27" i="13" s="1"/>
  <c r="CV19" i="13"/>
  <c r="CW19" i="13" s="1"/>
  <c r="CU19" i="13"/>
  <c r="CU11" i="13"/>
  <c r="CV11" i="13"/>
  <c r="CW11" i="13" s="1"/>
  <c r="E9" i="12"/>
  <c r="H9" i="12" s="1"/>
  <c r="J9" i="12" s="1"/>
  <c r="K9" i="12" s="1"/>
  <c r="I9" i="12" l="1"/>
  <c r="E2" i="12"/>
  <c r="H2" i="12" s="1"/>
  <c r="E10" i="12"/>
  <c r="H10" i="12" s="1"/>
  <c r="E3" i="12"/>
  <c r="H3" i="12" s="1"/>
  <c r="E7" i="12"/>
  <c r="H7" i="12" s="1"/>
  <c r="E4" i="12"/>
  <c r="H4" i="12" s="1"/>
  <c r="E8" i="12"/>
  <c r="H8" i="12" s="1"/>
  <c r="E6" i="12"/>
  <c r="H6" i="12" s="1"/>
  <c r="E5" i="12"/>
  <c r="H5" i="12" s="1"/>
  <c r="I5" i="12" l="1"/>
  <c r="J5" i="12"/>
  <c r="K5" i="12" s="1"/>
  <c r="I7" i="12"/>
  <c r="J7" i="12"/>
  <c r="K7" i="12" s="1"/>
  <c r="I6" i="12"/>
  <c r="J6" i="12"/>
  <c r="K6" i="12" s="1"/>
  <c r="J3" i="12"/>
  <c r="K3" i="12" s="1"/>
  <c r="I3" i="12"/>
  <c r="J8" i="12"/>
  <c r="K8" i="12" s="1"/>
  <c r="I8" i="12"/>
  <c r="J10" i="12"/>
  <c r="K10" i="12" s="1"/>
  <c r="I10" i="12"/>
  <c r="J4" i="12"/>
  <c r="K4" i="12" s="1"/>
  <c r="I4" i="12"/>
  <c r="I2" i="12"/>
  <c r="J2" i="12"/>
  <c r="K2" i="12" s="1"/>
  <c r="C51" i="2" l="1"/>
  <c r="AV12" i="13"/>
  <c r="AX12" i="13" s="1"/>
  <c r="AY12" i="13" s="1"/>
  <c r="AV9" i="13"/>
  <c r="AW9" i="13" s="1"/>
  <c r="AV6" i="13"/>
  <c r="AW6" i="13" s="1"/>
  <c r="AV5" i="13"/>
  <c r="AX5" i="13" s="1"/>
  <c r="AY5" i="13" s="1"/>
  <c r="AV8" i="13"/>
  <c r="AX8" i="13" s="1"/>
  <c r="AY8" i="13" s="1"/>
  <c r="AV7" i="13"/>
  <c r="AW7" i="13" s="1"/>
  <c r="AV4" i="13"/>
  <c r="AW4" i="13" s="1"/>
  <c r="AV11" i="13"/>
  <c r="AX11" i="13" s="1"/>
  <c r="AY11" i="13" s="1"/>
  <c r="AV10" i="13"/>
  <c r="AW10" i="13" s="1"/>
  <c r="AX6" i="13" l="1"/>
  <c r="AY6" i="13" s="1"/>
  <c r="AW11" i="13"/>
  <c r="AX9" i="13"/>
  <c r="AY9" i="13" s="1"/>
  <c r="AW12" i="13"/>
  <c r="AX4" i="13"/>
  <c r="AY4" i="13" s="1"/>
  <c r="AX7" i="13"/>
  <c r="AY7" i="13" s="1"/>
  <c r="AX10" i="13"/>
  <c r="AY10" i="13" s="1"/>
  <c r="AW8" i="13"/>
  <c r="AW5" i="13"/>
</calcChain>
</file>

<file path=xl/sharedStrings.xml><?xml version="1.0" encoding="utf-8"?>
<sst xmlns="http://schemas.openxmlformats.org/spreadsheetml/2006/main" count="650" uniqueCount="126">
  <si>
    <t>500ms</t>
  </si>
  <si>
    <t>1E-5 to 0.1</t>
  </si>
  <si>
    <t>441nm</t>
  </si>
  <si>
    <t>200C1</t>
  </si>
  <si>
    <t>200C8</t>
  </si>
  <si>
    <t>200C7</t>
  </si>
  <si>
    <t>200C5</t>
  </si>
  <si>
    <t>200C6</t>
  </si>
  <si>
    <t>443nm</t>
  </si>
  <si>
    <t>162C7</t>
  </si>
  <si>
    <t>162C1</t>
  </si>
  <si>
    <t>162C5</t>
  </si>
  <si>
    <t>If</t>
  </si>
  <si>
    <t>Ip+Ib</t>
  </si>
  <si>
    <t>C6018 200C3</t>
  </si>
  <si>
    <t>C6018 200C5</t>
  </si>
  <si>
    <t>C6018 200C7</t>
  </si>
  <si>
    <t>C6018 200C1</t>
  </si>
  <si>
    <t>C6018 200C6</t>
  </si>
  <si>
    <t>C6018 200C8</t>
  </si>
  <si>
    <t xml:space="preserve"> 6020 182C1</t>
  </si>
  <si>
    <t>C6020 182C2</t>
  </si>
  <si>
    <t>C6020 182C5</t>
  </si>
  <si>
    <t xml:space="preserve"> 6020 182C6</t>
  </si>
  <si>
    <t xml:space="preserve"> 6020 182C8</t>
  </si>
  <si>
    <t xml:space="preserve"> 6020 163C2</t>
  </si>
  <si>
    <t xml:space="preserve"> 6020 163C5</t>
  </si>
  <si>
    <t>182C1</t>
  </si>
  <si>
    <t>182C2</t>
  </si>
  <si>
    <t>182C5</t>
  </si>
  <si>
    <t>182C6</t>
  </si>
  <si>
    <t>182C8</t>
  </si>
  <si>
    <t>163C1</t>
  </si>
  <si>
    <t>163C3</t>
  </si>
  <si>
    <t>163C5</t>
  </si>
  <si>
    <t>454nm</t>
  </si>
  <si>
    <t>455.5nm</t>
  </si>
  <si>
    <t>C6012 144C2</t>
  </si>
  <si>
    <t>C6012 143C1</t>
  </si>
  <si>
    <t>C6012 143C2</t>
  </si>
  <si>
    <t>C6012 162C7</t>
  </si>
  <si>
    <t>C6012 162C3</t>
  </si>
  <si>
    <t>C6012 162C4</t>
  </si>
  <si>
    <t>C6012 162C8</t>
  </si>
  <si>
    <t>C6010 163C1</t>
  </si>
  <si>
    <t>C6010 163C2</t>
  </si>
  <si>
    <t>C6010 163C3</t>
  </si>
  <si>
    <t>C6010 163C8</t>
  </si>
  <si>
    <t>C6010 162C1</t>
  </si>
  <si>
    <t>C6010 162C2</t>
  </si>
  <si>
    <t>C6010 162C3</t>
  </si>
  <si>
    <t>C6010 162C4</t>
  </si>
  <si>
    <t>C6010 182C2</t>
  </si>
  <si>
    <t>C6010 182C6</t>
  </si>
  <si>
    <t>C6014 144C4</t>
  </si>
  <si>
    <t>C6014 144C7</t>
  </si>
  <si>
    <t>C6014 164C2</t>
  </si>
  <si>
    <t>C6014 163C3</t>
  </si>
  <si>
    <t>C6014 163C7</t>
  </si>
  <si>
    <t>C6014 162C1</t>
  </si>
  <si>
    <t>C6018 182C1</t>
  </si>
  <si>
    <t>C6018 182C5</t>
  </si>
  <si>
    <t>C6012 144C3</t>
  </si>
  <si>
    <t>area</t>
  </si>
  <si>
    <t>ABC analysis</t>
  </si>
  <si>
    <t>Wafer</t>
  </si>
  <si>
    <t>Device</t>
  </si>
  <si>
    <t>α</t>
  </si>
  <si>
    <t>β</t>
  </si>
  <si>
    <t>γ</t>
  </si>
  <si>
    <t>C6018</t>
  </si>
  <si>
    <t>182/162C1</t>
  </si>
  <si>
    <t>182/162C5</t>
  </si>
  <si>
    <t>182/162C7</t>
  </si>
  <si>
    <t>200C3</t>
  </si>
  <si>
    <t>C6020</t>
  </si>
  <si>
    <t>163C2</t>
  </si>
  <si>
    <t>C6012</t>
  </si>
  <si>
    <t>144C1</t>
  </si>
  <si>
    <t>144C2</t>
  </si>
  <si>
    <t>144C3</t>
  </si>
  <si>
    <t>143C1</t>
  </si>
  <si>
    <t>143C2</t>
  </si>
  <si>
    <t>162C3</t>
  </si>
  <si>
    <t>162C4</t>
  </si>
  <si>
    <t>162C8</t>
  </si>
  <si>
    <t>C6010</t>
  </si>
  <si>
    <t>163C8</t>
  </si>
  <si>
    <t>162C2</t>
  </si>
  <si>
    <t>C6014</t>
  </si>
  <si>
    <t>144C4</t>
  </si>
  <si>
    <t>144C7</t>
  </si>
  <si>
    <t>164C2</t>
  </si>
  <si>
    <t>163C7</t>
  </si>
  <si>
    <t>Avarages</t>
  </si>
  <si>
    <t>N</t>
  </si>
  <si>
    <r>
      <rPr>
        <sz val="11"/>
        <color theme="1"/>
        <rFont val="Calibri"/>
        <family val="2"/>
      </rPr>
      <t>√</t>
    </r>
    <r>
      <rPr>
        <sz val="11"/>
        <color theme="1"/>
        <rFont val="Calibri"/>
        <family val="2"/>
        <scheme val="minor"/>
      </rPr>
      <t>N</t>
    </r>
  </si>
  <si>
    <r>
      <t>1/</t>
    </r>
    <r>
      <rPr>
        <sz val="11"/>
        <color theme="1"/>
        <rFont val="Calibri"/>
        <family val="2"/>
      </rPr>
      <t>√</t>
    </r>
    <r>
      <rPr>
        <sz val="11"/>
        <color theme="1"/>
        <rFont val="Calibri"/>
        <family val="2"/>
        <scheme val="minor"/>
      </rPr>
      <t>N</t>
    </r>
  </si>
  <si>
    <t xml:space="preserve">C6020 </t>
  </si>
  <si>
    <t xml:space="preserve">C6012 </t>
  </si>
  <si>
    <t xml:space="preserve">C6010 </t>
  </si>
  <si>
    <t xml:space="preserve">C6014 </t>
  </si>
  <si>
    <r>
      <t>√P</t>
    </r>
    <r>
      <rPr>
        <vertAlign val="subscript"/>
        <sz val="9"/>
        <color theme="1"/>
        <rFont val="Calibri"/>
        <family val="2"/>
      </rPr>
      <t>l</t>
    </r>
  </si>
  <si>
    <r>
      <t>P</t>
    </r>
    <r>
      <rPr>
        <vertAlign val="subscript"/>
        <sz val="9"/>
        <color theme="1"/>
        <rFont val="Calibri"/>
        <family val="2"/>
      </rPr>
      <t xml:space="preserve">l </t>
    </r>
  </si>
  <si>
    <r>
      <t>P</t>
    </r>
    <r>
      <rPr>
        <vertAlign val="subscript"/>
        <sz val="9"/>
        <color theme="1"/>
        <rFont val="Calibri"/>
        <family val="2"/>
      </rPr>
      <t xml:space="preserve">l </t>
    </r>
    <r>
      <rPr>
        <sz val="9"/>
        <color theme="1"/>
        <rFont val="Calibri"/>
        <family val="2"/>
      </rPr>
      <t>(λ corr)</t>
    </r>
  </si>
  <si>
    <t>η</t>
  </si>
  <si>
    <t>η (blue corr)</t>
  </si>
  <si>
    <t>Jf</t>
  </si>
  <si>
    <t>STDEV</t>
  </si>
  <si>
    <t>STDEV of mean</t>
  </si>
  <si>
    <t>AVE</t>
  </si>
  <si>
    <t>range/2</t>
  </si>
  <si>
    <t>Long pulse only (values different because light extraction from front rear are different)</t>
  </si>
  <si>
    <t>α'</t>
  </si>
  <si>
    <t>β'</t>
  </si>
  <si>
    <t>γ'</t>
  </si>
  <si>
    <t>(max -min)/2</t>
  </si>
  <si>
    <t>standard deviation</t>
  </si>
  <si>
    <t>(max -min)/2 ratio</t>
  </si>
  <si>
    <t>ratios</t>
  </si>
  <si>
    <t>max</t>
  </si>
  <si>
    <t>min</t>
  </si>
  <si>
    <t>Error bars - st dev</t>
  </si>
  <si>
    <t>Error bars - max min</t>
  </si>
  <si>
    <t>Device name</t>
  </si>
  <si>
    <t>No of QWs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</si>
</sst>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"/>
    <numFmt numFmtId="165" formatCode="0.00000"/>
  </numFmts>
  <fonts count="17" x14ac:knownFonts="1"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1"/>
      <name val="Calibri"/>
      <family val="2"/>
    </font>
    <font>
      <sz val="11"/>
      <color theme="1"/>
      <name val="Calibri"/>
      <family val="2"/>
    </font>
    <font>
      <sz val="11"/>
      <color rgb="FFFF0000"/>
      <name val="Calibri"/>
      <family val="2"/>
      <scheme val="minor"/>
    </font>
    <font>
      <sz val="11"/>
      <color rgb="FFFFC000"/>
      <name val="Calibri"/>
      <family val="2"/>
      <scheme val="minor"/>
    </font>
    <font>
      <sz val="11"/>
      <color rgb="FF7030A0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color rgb="FF00B050"/>
      <name val="Calibri"/>
      <family val="2"/>
      <scheme val="minor"/>
    </font>
    <font>
      <sz val="9"/>
      <name val="Calibri"/>
      <family val="2"/>
      <scheme val="minor"/>
    </font>
    <font>
      <vertAlign val="subscript"/>
      <sz val="9"/>
      <color theme="1"/>
      <name val="Calibri"/>
      <family val="2"/>
    </font>
    <font>
      <sz val="9"/>
      <color rgb="FF0070C0"/>
      <name val="Calibri"/>
      <family val="2"/>
      <scheme val="minor"/>
    </font>
    <font>
      <sz val="11"/>
      <name val="Calibri"/>
      <family val="2"/>
      <scheme val="minor"/>
    </font>
    <font>
      <sz val="11"/>
      <color theme="2" tint="-0.249977111117893"/>
      <name val="Calibri"/>
      <family val="2"/>
    </font>
    <font>
      <sz val="11"/>
      <color theme="2" tint="-0.249977111117893"/>
      <name val="Calibri"/>
      <family val="2"/>
      <scheme val="minor"/>
    </font>
    <font>
      <sz val="11"/>
      <color rgb="FFFF0000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rgb="FFFF9797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AE78D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7030A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49">
    <xf numFmtId="0" fontId="0" fillId="0" borderId="0" xfId="0"/>
    <xf numFmtId="11" fontId="0" fillId="0" borderId="0" xfId="0" applyNumberFormat="1"/>
    <xf numFmtId="0" fontId="1" fillId="0" borderId="0" xfId="0" applyFont="1"/>
    <xf numFmtId="11" fontId="1" fillId="0" borderId="0" xfId="0" applyNumberFormat="1" applyFont="1"/>
    <xf numFmtId="11" fontId="2" fillId="0" borderId="0" xfId="0" applyNumberFormat="1" applyFont="1"/>
    <xf numFmtId="0" fontId="4" fillId="0" borderId="0" xfId="0" applyFont="1"/>
    <xf numFmtId="0" fontId="1" fillId="0" borderId="1" xfId="0" applyFont="1" applyBorder="1"/>
    <xf numFmtId="0" fontId="1" fillId="2" borderId="1" xfId="0" applyFont="1" applyFill="1" applyBorder="1"/>
    <xf numFmtId="0" fontId="2" fillId="0" borderId="1" xfId="0" applyFont="1" applyBorder="1"/>
    <xf numFmtId="0" fontId="1" fillId="3" borderId="1" xfId="0" applyFont="1" applyFill="1" applyBorder="1"/>
    <xf numFmtId="0" fontId="1" fillId="4" borderId="1" xfId="0" applyFont="1" applyFill="1" applyBorder="1"/>
    <xf numFmtId="0" fontId="1" fillId="5" borderId="1" xfId="0" applyFont="1" applyFill="1" applyBorder="1"/>
    <xf numFmtId="0" fontId="1" fillId="6" borderId="1" xfId="0" applyFont="1" applyFill="1" applyBorder="1"/>
    <xf numFmtId="164" fontId="5" fillId="0" borderId="0" xfId="0" applyNumberFormat="1" applyFont="1"/>
    <xf numFmtId="2" fontId="5" fillId="0" borderId="0" xfId="0" applyNumberFormat="1" applyFont="1"/>
    <xf numFmtId="2" fontId="6" fillId="0" borderId="0" xfId="0" applyNumberFormat="1" applyFont="1"/>
    <xf numFmtId="164" fontId="6" fillId="0" borderId="0" xfId="0" applyNumberFormat="1" applyFont="1"/>
    <xf numFmtId="164" fontId="7" fillId="0" borderId="0" xfId="0" applyNumberFormat="1" applyFont="1"/>
    <xf numFmtId="2" fontId="7" fillId="0" borderId="0" xfId="0" applyNumberFormat="1" applyFont="1"/>
    <xf numFmtId="164" fontId="8" fillId="0" borderId="0" xfId="0" applyNumberFormat="1" applyFont="1"/>
    <xf numFmtId="2" fontId="8" fillId="0" borderId="0" xfId="0" applyNumberFormat="1" applyFont="1"/>
    <xf numFmtId="164" fontId="9" fillId="0" borderId="0" xfId="0" applyNumberFormat="1" applyFont="1"/>
    <xf numFmtId="2" fontId="9" fillId="0" borderId="0" xfId="0" applyNumberFormat="1" applyFont="1"/>
    <xf numFmtId="0" fontId="2" fillId="0" borderId="0" xfId="0" applyFont="1"/>
    <xf numFmtId="11" fontId="10" fillId="0" borderId="0" xfId="0" applyNumberFormat="1" applyFont="1"/>
    <xf numFmtId="0" fontId="10" fillId="0" borderId="0" xfId="0" applyFont="1"/>
    <xf numFmtId="0" fontId="4" fillId="7" borderId="0" xfId="0" applyFont="1" applyFill="1"/>
    <xf numFmtId="164" fontId="0" fillId="0" borderId="0" xfId="0" applyNumberFormat="1"/>
    <xf numFmtId="0" fontId="1" fillId="6" borderId="2" xfId="0" applyFont="1" applyFill="1" applyBorder="1"/>
    <xf numFmtId="0" fontId="3" fillId="0" borderId="0" xfId="0" applyFont="1"/>
    <xf numFmtId="2" fontId="2" fillId="0" borderId="0" xfId="0" applyNumberFormat="1" applyFont="1"/>
    <xf numFmtId="2" fontId="10" fillId="0" borderId="0" xfId="0" applyNumberFormat="1" applyFont="1"/>
    <xf numFmtId="2" fontId="1" fillId="0" borderId="0" xfId="0" applyNumberFormat="1" applyFont="1"/>
    <xf numFmtId="0" fontId="12" fillId="0" borderId="0" xfId="0" applyFont="1"/>
    <xf numFmtId="11" fontId="12" fillId="0" borderId="0" xfId="0" applyNumberFormat="1" applyFont="1"/>
    <xf numFmtId="2" fontId="12" fillId="0" borderId="0" xfId="0" applyNumberFormat="1" applyFont="1"/>
    <xf numFmtId="165" fontId="0" fillId="0" borderId="0" xfId="0" applyNumberFormat="1"/>
    <xf numFmtId="0" fontId="0" fillId="4" borderId="0" xfId="0" applyFill="1"/>
    <xf numFmtId="0" fontId="0" fillId="3" borderId="0" xfId="0" applyFill="1"/>
    <xf numFmtId="0" fontId="0" fillId="8" borderId="0" xfId="0" applyFill="1"/>
    <xf numFmtId="0" fontId="0" fillId="5" borderId="0" xfId="0" applyFill="1"/>
    <xf numFmtId="0" fontId="0" fillId="9" borderId="0" xfId="0" applyFill="1"/>
    <xf numFmtId="0" fontId="14" fillId="0" borderId="0" xfId="0" applyFont="1"/>
    <xf numFmtId="0" fontId="15" fillId="0" borderId="0" xfId="0" applyFont="1"/>
    <xf numFmtId="0" fontId="13" fillId="0" borderId="0" xfId="0" applyFont="1"/>
    <xf numFmtId="0" fontId="16" fillId="0" borderId="0" xfId="0" applyFont="1"/>
    <xf numFmtId="0" fontId="5" fillId="0" borderId="0" xfId="0" applyFont="1"/>
    <xf numFmtId="0" fontId="8" fillId="0" borderId="0" xfId="0" applyFont="1"/>
    <xf numFmtId="0" fontId="0" fillId="0" borderId="0" xfId="0" applyAlignment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α</a:t>
            </a:r>
            <a:r>
              <a:rPr lang="en-GB"/>
              <a:t>: long pulse only blue shift corr</a:t>
            </a:r>
            <a:endParaRPr lang="el-GR"/>
          </a:p>
        </c:rich>
      </c:tx>
      <c:layout>
        <c:manualLayout>
          <c:xMode val="edge"/>
          <c:yMode val="edge"/>
          <c:x val="0.12275337268844456"/>
          <c:y val="4.930441946181314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'[1]ABC analysis'!$J$46</c:f>
              <c:strCache>
                <c:ptCount val="1"/>
                <c:pt idx="0">
                  <c:v>α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413-4462-8C81-109B0F51AA6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413-4462-8C81-109B0F51AA6F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413-4462-8C81-109B0F51AA6F}"/>
              </c:ext>
            </c:extLst>
          </c:dPt>
          <c:dPt>
            <c:idx val="4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413-4462-8C81-109B0F51AA6F}"/>
              </c:ext>
            </c:extLst>
          </c:dPt>
          <c:cat>
            <c:strRef>
              <c:f>'[1]ABC analysis'!$I$47:$I$51</c:f>
              <c:strCache>
                <c:ptCount val="5"/>
                <c:pt idx="0">
                  <c:v>C6018</c:v>
                </c:pt>
                <c:pt idx="1">
                  <c:v>C6020 </c:v>
                </c:pt>
                <c:pt idx="2">
                  <c:v>C6012 </c:v>
                </c:pt>
                <c:pt idx="3">
                  <c:v>C6010 </c:v>
                </c:pt>
                <c:pt idx="4">
                  <c:v>C6014 </c:v>
                </c:pt>
              </c:strCache>
            </c:strRef>
          </c:cat>
          <c:val>
            <c:numRef>
              <c:f>'[1]ABC analysis'!$J$47:$J$51</c:f>
              <c:numCache>
                <c:formatCode>General</c:formatCode>
                <c:ptCount val="5"/>
                <c:pt idx="0">
                  <c:v>2.5533333333333335E-2</c:v>
                </c:pt>
                <c:pt idx="1">
                  <c:v>1.9356666666666664E-2</c:v>
                </c:pt>
                <c:pt idx="2">
                  <c:v>2.6754499999999997E-2</c:v>
                </c:pt>
                <c:pt idx="3">
                  <c:v>3.0537500000000002E-2</c:v>
                </c:pt>
                <c:pt idx="4">
                  <c:v>3.388E-2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413-4462-8C81-109B0F51AA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67285560"/>
        <c:axId val="267284384"/>
      </c:barChart>
      <c:catAx>
        <c:axId val="267285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7284384"/>
        <c:crosses val="autoZero"/>
        <c:auto val="1"/>
        <c:lblAlgn val="ctr"/>
        <c:lblOffset val="100"/>
        <c:noMultiLvlLbl val="0"/>
      </c:catAx>
      <c:valAx>
        <c:axId val="267284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7285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l-GR" sz="1200"/>
              <a:t>β</a:t>
            </a:r>
            <a:r>
              <a:rPr lang="en-GB" sz="1200"/>
              <a:t>: </a:t>
            </a:r>
            <a:r>
              <a:rPr lang="en-GB" sz="1200" b="0" i="0" baseline="0">
                <a:effectLst/>
              </a:rPr>
              <a:t>long to short pulse blue shift corr</a:t>
            </a:r>
            <a:endParaRPr lang="en-GB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'ABC '!$K$46</c:f>
              <c:strCache>
                <c:ptCount val="1"/>
                <c:pt idx="0">
                  <c:v>β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FA2-484F-9053-F3DAF0D49AA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FA2-484F-9053-F3DAF0D49AA3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FA2-484F-9053-F3DAF0D49AA3}"/>
              </c:ext>
            </c:extLst>
          </c:dPt>
          <c:dPt>
            <c:idx val="4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FA2-484F-9053-F3DAF0D49AA3}"/>
              </c:ext>
            </c:extLst>
          </c:dPt>
          <c:cat>
            <c:strRef>
              <c:f>'ABC '!$I$47:$I$51</c:f>
              <c:strCache>
                <c:ptCount val="5"/>
                <c:pt idx="0">
                  <c:v>C6018</c:v>
                </c:pt>
                <c:pt idx="1">
                  <c:v>C6020 </c:v>
                </c:pt>
                <c:pt idx="2">
                  <c:v>C6012 </c:v>
                </c:pt>
                <c:pt idx="3">
                  <c:v>C6010 </c:v>
                </c:pt>
                <c:pt idx="4">
                  <c:v>C6014 </c:v>
                </c:pt>
              </c:strCache>
            </c:strRef>
          </c:cat>
          <c:val>
            <c:numRef>
              <c:f>'ABC '!$K$47:$K$51</c:f>
              <c:numCache>
                <c:formatCode>0.000</c:formatCode>
                <c:ptCount val="5"/>
                <c:pt idx="0">
                  <c:v>12.69</c:v>
                </c:pt>
                <c:pt idx="1">
                  <c:v>13.236666666666666</c:v>
                </c:pt>
                <c:pt idx="2">
                  <c:v>12.797499999999999</c:v>
                </c:pt>
                <c:pt idx="3">
                  <c:v>13.6775</c:v>
                </c:pt>
                <c:pt idx="4">
                  <c:v>15.393333333333333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FA2-484F-9053-F3DAF0D49A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70203128"/>
        <c:axId val="270890776"/>
      </c:barChart>
      <c:catAx>
        <c:axId val="270203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0890776"/>
        <c:crosses val="autoZero"/>
        <c:auto val="1"/>
        <c:lblAlgn val="ctr"/>
        <c:lblOffset val="100"/>
        <c:noMultiLvlLbl val="0"/>
      </c:catAx>
      <c:valAx>
        <c:axId val="270890776"/>
        <c:scaling>
          <c:orientation val="minMax"/>
          <c:max val="1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0203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800" b="0" i="0" baseline="0">
                <a:effectLst/>
              </a:rPr>
              <a:t>If vs efficiency</a:t>
            </a:r>
            <a:endParaRPr lang="en-GB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strRef>
              <c:f>'C6010'!$J$2</c:f>
              <c:strCache>
                <c:ptCount val="1"/>
                <c:pt idx="0">
                  <c:v>C6010 163C1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'C6010'!$B$3:$B$74</c:f>
              <c:numCache>
                <c:formatCode>0.00E+00</c:formatCode>
                <c:ptCount val="72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7.5431200000000004E-4</c:v>
                </c:pt>
                <c:pt idx="24">
                  <c:v>1.0985400000000001E-3</c:v>
                </c:pt>
                <c:pt idx="25">
                  <c:v>1.59986E-3</c:v>
                </c:pt>
                <c:pt idx="26">
                  <c:v>2.3299499999999999E-3</c:v>
                </c:pt>
                <c:pt idx="27">
                  <c:v>3.3932200000000002E-3</c:v>
                </c:pt>
                <c:pt idx="28">
                  <c:v>4.9417100000000002E-3</c:v>
                </c:pt>
                <c:pt idx="29">
                  <c:v>7.1968600000000002E-3</c:v>
                </c:pt>
                <c:pt idx="30">
                  <c:v>8.6851099999999994E-3</c:v>
                </c:pt>
                <c:pt idx="31">
                  <c:v>1.04811E-2</c:v>
                </c:pt>
                <c:pt idx="32">
                  <c:v>1.2648599999999999E-2</c:v>
                </c:pt>
                <c:pt idx="33">
                  <c:v>1.52642E-2</c:v>
                </c:pt>
                <c:pt idx="34">
                  <c:v>1.8420700000000002E-2</c:v>
                </c:pt>
                <c:pt idx="35">
                  <c:v>2.223E-2</c:v>
                </c:pt>
                <c:pt idx="36">
                  <c:v>2.6827E-2</c:v>
                </c:pt>
                <c:pt idx="37">
                  <c:v>3.2374600000000003E-2</c:v>
                </c:pt>
                <c:pt idx="38">
                  <c:v>3.9069399999999997E-2</c:v>
                </c:pt>
                <c:pt idx="39">
                  <c:v>4.7148700000000002E-2</c:v>
                </c:pt>
                <c:pt idx="40">
                  <c:v>5.6898700000000003E-2</c:v>
                </c:pt>
                <c:pt idx="41">
                  <c:v>6.8664900000000001E-2</c:v>
                </c:pt>
                <c:pt idx="42">
                  <c:v>0.08</c:v>
                </c:pt>
                <c:pt idx="43">
                  <c:v>0.09</c:v>
                </c:pt>
                <c:pt idx="44">
                  <c:v>0.105</c:v>
                </c:pt>
                <c:pt idx="45">
                  <c:v>0.115</c:v>
                </c:pt>
                <c:pt idx="46">
                  <c:v>0.13</c:v>
                </c:pt>
                <c:pt idx="47">
                  <c:v>0.14499999999999999</c:v>
                </c:pt>
                <c:pt idx="48">
                  <c:v>0.16</c:v>
                </c:pt>
                <c:pt idx="49">
                  <c:v>0.17499999999999999</c:v>
                </c:pt>
                <c:pt idx="50">
                  <c:v>0.19</c:v>
                </c:pt>
                <c:pt idx="51">
                  <c:v>0.21</c:v>
                </c:pt>
                <c:pt idx="52">
                  <c:v>0.23499999999999999</c:v>
                </c:pt>
                <c:pt idx="53">
                  <c:v>0.255</c:v>
                </c:pt>
                <c:pt idx="54">
                  <c:v>0.27500000000000002</c:v>
                </c:pt>
                <c:pt idx="55">
                  <c:v>0.315</c:v>
                </c:pt>
                <c:pt idx="56">
                  <c:v>0.36</c:v>
                </c:pt>
                <c:pt idx="57">
                  <c:v>0.40500000000000003</c:v>
                </c:pt>
                <c:pt idx="58">
                  <c:v>0.45</c:v>
                </c:pt>
                <c:pt idx="59">
                  <c:v>0.495</c:v>
                </c:pt>
                <c:pt idx="60">
                  <c:v>0.55359999999999998</c:v>
                </c:pt>
                <c:pt idx="61">
                  <c:v>0.61409999999999998</c:v>
                </c:pt>
                <c:pt idx="62">
                  <c:v>0.67449999999999999</c:v>
                </c:pt>
                <c:pt idx="63">
                  <c:v>0.7349</c:v>
                </c:pt>
                <c:pt idx="64">
                  <c:v>0.81540000000000001</c:v>
                </c:pt>
                <c:pt idx="65">
                  <c:v>0.89590000000000003</c:v>
                </c:pt>
                <c:pt idx="66">
                  <c:v>0.97650000000000003</c:v>
                </c:pt>
                <c:pt idx="67">
                  <c:v>1.0771999999999999</c:v>
                </c:pt>
                <c:pt idx="68">
                  <c:v>1.1778</c:v>
                </c:pt>
                <c:pt idx="69">
                  <c:v>1.2785</c:v>
                </c:pt>
                <c:pt idx="70">
                  <c:v>1.3792</c:v>
                </c:pt>
                <c:pt idx="71">
                  <c:v>1.4799</c:v>
                </c:pt>
              </c:numCache>
            </c:numRef>
          </c:xVal>
          <c:yVal>
            <c:numRef>
              <c:f>'C6010'!$J$3:$J$74</c:f>
              <c:numCache>
                <c:formatCode>0.00E+00</c:formatCode>
                <c:ptCount val="72"/>
                <c:pt idx="0">
                  <c:v>5.681253237738302E-3</c:v>
                </c:pt>
                <c:pt idx="1">
                  <c:v>6.9066170240256949E-3</c:v>
                </c:pt>
                <c:pt idx="2">
                  <c:v>7.6151294071237826E-3</c:v>
                </c:pt>
                <c:pt idx="3">
                  <c:v>9.7263146213714281E-3</c:v>
                </c:pt>
                <c:pt idx="4">
                  <c:v>1.1099105845043776E-2</c:v>
                </c:pt>
                <c:pt idx="5">
                  <c:v>1.3230747508258658E-2</c:v>
                </c:pt>
                <c:pt idx="6">
                  <c:v>1.4047214969505345E-2</c:v>
                </c:pt>
                <c:pt idx="7">
                  <c:v>1.5605199589466131E-2</c:v>
                </c:pt>
                <c:pt idx="8">
                  <c:v>1.7619515839380658E-2</c:v>
                </c:pt>
                <c:pt idx="9">
                  <c:v>1.887697482261164E-2</c:v>
                </c:pt>
                <c:pt idx="10">
                  <c:v>2.1335955734094962E-2</c:v>
                </c:pt>
                <c:pt idx="11">
                  <c:v>2.3658782739521902E-2</c:v>
                </c:pt>
                <c:pt idx="12">
                  <c:v>2.6154711520965358E-2</c:v>
                </c:pt>
                <c:pt idx="13">
                  <c:v>2.8456637268957519E-2</c:v>
                </c:pt>
                <c:pt idx="14">
                  <c:v>3.0907898568253326E-2</c:v>
                </c:pt>
                <c:pt idx="15">
                  <c:v>3.2683857435107821E-2</c:v>
                </c:pt>
                <c:pt idx="16">
                  <c:v>3.4665601868943442E-2</c:v>
                </c:pt>
                <c:pt idx="17">
                  <c:v>3.6475592333629597E-2</c:v>
                </c:pt>
                <c:pt idx="18">
                  <c:v>3.8637897031635775E-2</c:v>
                </c:pt>
                <c:pt idx="19">
                  <c:v>4.0613705231812416E-2</c:v>
                </c:pt>
                <c:pt idx="20">
                  <c:v>4.2417198012342547E-2</c:v>
                </c:pt>
                <c:pt idx="21">
                  <c:v>4.4270214179337401E-2</c:v>
                </c:pt>
                <c:pt idx="22">
                  <c:v>4.59742776685911E-2</c:v>
                </c:pt>
                <c:pt idx="23">
                  <c:v>4.749381378117383E-2</c:v>
                </c:pt>
                <c:pt idx="24">
                  <c:v>5.0071955110198962E-2</c:v>
                </c:pt>
                <c:pt idx="25">
                  <c:v>5.2383407085137591E-2</c:v>
                </c:pt>
                <c:pt idx="26">
                  <c:v>5.4199267155345662E-2</c:v>
                </c:pt>
                <c:pt idx="27">
                  <c:v>5.5548153139446076E-2</c:v>
                </c:pt>
                <c:pt idx="28">
                  <c:v>5.6064213609177148E-2</c:v>
                </c:pt>
                <c:pt idx="29">
                  <c:v>5.634191711236871E-2</c:v>
                </c:pt>
                <c:pt idx="30">
                  <c:v>5.6329622933720111E-2</c:v>
                </c:pt>
                <c:pt idx="31">
                  <c:v>5.6271256933134985E-2</c:v>
                </c:pt>
                <c:pt idx="32">
                  <c:v>5.6074626697662347E-2</c:v>
                </c:pt>
                <c:pt idx="33">
                  <c:v>5.5870435385122659E-2</c:v>
                </c:pt>
                <c:pt idx="34">
                  <c:v>5.5608659470288091E-2</c:v>
                </c:pt>
                <c:pt idx="35">
                  <c:v>5.5232601365549271E-2</c:v>
                </c:pt>
                <c:pt idx="36">
                  <c:v>5.4791155687720083E-2</c:v>
                </c:pt>
                <c:pt idx="37">
                  <c:v>5.4242780088785983E-2</c:v>
                </c:pt>
                <c:pt idx="38">
                  <c:v>5.3571210208351365E-2</c:v>
                </c:pt>
                <c:pt idx="39">
                  <c:v>5.2783742761381411E-2</c:v>
                </c:pt>
                <c:pt idx="40">
                  <c:v>5.1862434005650999E-2</c:v>
                </c:pt>
                <c:pt idx="41">
                  <c:v>5.0800707156063808E-2</c:v>
                </c:pt>
                <c:pt idx="42">
                  <c:v>5.0125510693109443E-2</c:v>
                </c:pt>
                <c:pt idx="43">
                  <c:v>4.9403479251763929E-2</c:v>
                </c:pt>
                <c:pt idx="44">
                  <c:v>4.8609211967024599E-2</c:v>
                </c:pt>
                <c:pt idx="45">
                  <c:v>4.7936974442678762E-2</c:v>
                </c:pt>
                <c:pt idx="46">
                  <c:v>4.7104896977484434E-2</c:v>
                </c:pt>
                <c:pt idx="47">
                  <c:v>4.658112945367366E-2</c:v>
                </c:pt>
                <c:pt idx="48">
                  <c:v>4.5675854268226089E-2</c:v>
                </c:pt>
                <c:pt idx="49">
                  <c:v>4.5038167541059888E-2</c:v>
                </c:pt>
                <c:pt idx="50">
                  <c:v>4.4587344688417636E-2</c:v>
                </c:pt>
                <c:pt idx="51">
                  <c:v>4.3858608297067447E-2</c:v>
                </c:pt>
                <c:pt idx="52">
                  <c:v>4.2961563258484867E-2</c:v>
                </c:pt>
                <c:pt idx="53">
                  <c:v>4.2235783544790233E-2</c:v>
                </c:pt>
                <c:pt idx="54">
                  <c:v>4.1612038156989585E-2</c:v>
                </c:pt>
                <c:pt idx="55">
                  <c:v>4.0552332107772718E-2</c:v>
                </c:pt>
                <c:pt idx="56">
                  <c:v>3.9420004238372282E-2</c:v>
                </c:pt>
                <c:pt idx="57">
                  <c:v>3.8392155281332989E-2</c:v>
                </c:pt>
                <c:pt idx="58">
                  <c:v>3.7494819926114052E-2</c:v>
                </c:pt>
                <c:pt idx="59">
                  <c:v>3.6614689449006317E-2</c:v>
                </c:pt>
                <c:pt idx="60">
                  <c:v>3.5839520755218887E-2</c:v>
                </c:pt>
                <c:pt idx="61">
                  <c:v>3.4908638601081475E-2</c:v>
                </c:pt>
                <c:pt idx="62">
                  <c:v>3.4073594618567064E-2</c:v>
                </c:pt>
                <c:pt idx="63">
                  <c:v>3.3386652526572677E-2</c:v>
                </c:pt>
                <c:pt idx="64">
                  <c:v>3.247420705524777E-2</c:v>
                </c:pt>
                <c:pt idx="65">
                  <c:v>3.1673522248025485E-2</c:v>
                </c:pt>
                <c:pt idx="66">
                  <c:v>3.0905538684764471E-2</c:v>
                </c:pt>
                <c:pt idx="67">
                  <c:v>3.0026524061541739E-2</c:v>
                </c:pt>
                <c:pt idx="68">
                  <c:v>2.9257119002381621E-2</c:v>
                </c:pt>
                <c:pt idx="69">
                  <c:v>2.856787681140047E-2</c:v>
                </c:pt>
                <c:pt idx="70">
                  <c:v>2.7853946160722974E-2</c:v>
                </c:pt>
                <c:pt idx="71">
                  <c:v>2.7228000721457386E-2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9AD3-4544-8CAD-40C9B2BC8708}"/>
            </c:ext>
          </c:extLst>
        </c:ser>
        <c:ser>
          <c:idx val="2"/>
          <c:order val="1"/>
          <c:tx>
            <c:strRef>
              <c:f>'C6010'!$T$2</c:f>
              <c:strCache>
                <c:ptCount val="1"/>
                <c:pt idx="0">
                  <c:v>C6010 163C2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'C6010'!$M$3:$M$74</c:f>
              <c:numCache>
                <c:formatCode>0.00E+00</c:formatCode>
                <c:ptCount val="72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7.5431200000000004E-4</c:v>
                </c:pt>
                <c:pt idx="24">
                  <c:v>1.0985400000000001E-3</c:v>
                </c:pt>
                <c:pt idx="25">
                  <c:v>1.59986E-3</c:v>
                </c:pt>
                <c:pt idx="26">
                  <c:v>2.3299499999999999E-3</c:v>
                </c:pt>
                <c:pt idx="27">
                  <c:v>3.3932200000000002E-3</c:v>
                </c:pt>
                <c:pt idx="28">
                  <c:v>4.9417100000000002E-3</c:v>
                </c:pt>
                <c:pt idx="29">
                  <c:v>7.1968600000000002E-3</c:v>
                </c:pt>
                <c:pt idx="30">
                  <c:v>8.6851099999999994E-3</c:v>
                </c:pt>
                <c:pt idx="31">
                  <c:v>1.04811E-2</c:v>
                </c:pt>
                <c:pt idx="32">
                  <c:v>1.2648599999999999E-2</c:v>
                </c:pt>
                <c:pt idx="33">
                  <c:v>1.52642E-2</c:v>
                </c:pt>
                <c:pt idx="34">
                  <c:v>1.8420700000000002E-2</c:v>
                </c:pt>
                <c:pt idx="35">
                  <c:v>2.223E-2</c:v>
                </c:pt>
                <c:pt idx="36">
                  <c:v>2.6827E-2</c:v>
                </c:pt>
                <c:pt idx="37">
                  <c:v>3.2374600000000003E-2</c:v>
                </c:pt>
                <c:pt idx="38">
                  <c:v>3.9069399999999997E-2</c:v>
                </c:pt>
                <c:pt idx="39">
                  <c:v>4.7148700000000002E-2</c:v>
                </c:pt>
                <c:pt idx="40">
                  <c:v>5.6898700000000003E-2</c:v>
                </c:pt>
                <c:pt idx="41">
                  <c:v>6.8664900000000001E-2</c:v>
                </c:pt>
                <c:pt idx="42">
                  <c:v>0.08</c:v>
                </c:pt>
                <c:pt idx="43">
                  <c:v>0.09</c:v>
                </c:pt>
                <c:pt idx="44">
                  <c:v>0.105</c:v>
                </c:pt>
                <c:pt idx="45">
                  <c:v>0.115</c:v>
                </c:pt>
                <c:pt idx="46">
                  <c:v>0.13</c:v>
                </c:pt>
                <c:pt idx="47">
                  <c:v>0.14499999999999999</c:v>
                </c:pt>
                <c:pt idx="48">
                  <c:v>0.16</c:v>
                </c:pt>
                <c:pt idx="49">
                  <c:v>0.17499999999999999</c:v>
                </c:pt>
                <c:pt idx="50">
                  <c:v>0.19</c:v>
                </c:pt>
                <c:pt idx="51">
                  <c:v>0.21</c:v>
                </c:pt>
                <c:pt idx="52">
                  <c:v>0.23499999999999999</c:v>
                </c:pt>
                <c:pt idx="53">
                  <c:v>0.255</c:v>
                </c:pt>
                <c:pt idx="54">
                  <c:v>0.27500000000000002</c:v>
                </c:pt>
                <c:pt idx="55">
                  <c:v>0.315</c:v>
                </c:pt>
                <c:pt idx="56">
                  <c:v>0.36</c:v>
                </c:pt>
                <c:pt idx="57">
                  <c:v>0.40500000000000003</c:v>
                </c:pt>
                <c:pt idx="58">
                  <c:v>0.45</c:v>
                </c:pt>
                <c:pt idx="59">
                  <c:v>0.495</c:v>
                </c:pt>
                <c:pt idx="60">
                  <c:v>0.55359999999999998</c:v>
                </c:pt>
                <c:pt idx="61">
                  <c:v>0.61409999999999998</c:v>
                </c:pt>
                <c:pt idx="62">
                  <c:v>0.67449999999999999</c:v>
                </c:pt>
                <c:pt idx="63">
                  <c:v>0.7349</c:v>
                </c:pt>
                <c:pt idx="64">
                  <c:v>0.81540000000000001</c:v>
                </c:pt>
                <c:pt idx="65">
                  <c:v>0.89590000000000003</c:v>
                </c:pt>
                <c:pt idx="66">
                  <c:v>0.97650000000000003</c:v>
                </c:pt>
                <c:pt idx="67">
                  <c:v>1.0771999999999999</c:v>
                </c:pt>
                <c:pt idx="68">
                  <c:v>1.1778</c:v>
                </c:pt>
                <c:pt idx="69">
                  <c:v>1.2785</c:v>
                </c:pt>
                <c:pt idx="70">
                  <c:v>1.3792</c:v>
                </c:pt>
                <c:pt idx="71">
                  <c:v>1.4799</c:v>
                </c:pt>
              </c:numCache>
            </c:numRef>
          </c:xVal>
          <c:yVal>
            <c:numRef>
              <c:f>'C6010'!$T$3:$T$74</c:f>
              <c:numCache>
                <c:formatCode>0.00E+00</c:formatCode>
                <c:ptCount val="72"/>
                <c:pt idx="0">
                  <c:v>1.820412326975965E-3</c:v>
                </c:pt>
                <c:pt idx="1">
                  <c:v>4.3273955517697188E-3</c:v>
                </c:pt>
                <c:pt idx="2">
                  <c:v>4.4499503626708086E-3</c:v>
                </c:pt>
                <c:pt idx="3">
                  <c:v>5.0713295904407357E-3</c:v>
                </c:pt>
                <c:pt idx="4">
                  <c:v>6.6563395126187346E-3</c:v>
                </c:pt>
                <c:pt idx="5">
                  <c:v>9.3632524322071631E-3</c:v>
                </c:pt>
                <c:pt idx="6">
                  <c:v>1.1492196122054229E-2</c:v>
                </c:pt>
                <c:pt idx="7">
                  <c:v>1.4131435557991099E-2</c:v>
                </c:pt>
                <c:pt idx="8">
                  <c:v>1.6364322490697084E-2</c:v>
                </c:pt>
                <c:pt idx="9">
                  <c:v>1.726968024185949E-2</c:v>
                </c:pt>
                <c:pt idx="10">
                  <c:v>1.9582195521118347E-2</c:v>
                </c:pt>
                <c:pt idx="11">
                  <c:v>2.2103261886524953E-2</c:v>
                </c:pt>
                <c:pt idx="12">
                  <c:v>2.4912986682761807E-2</c:v>
                </c:pt>
                <c:pt idx="13">
                  <c:v>2.7172070652785315E-2</c:v>
                </c:pt>
                <c:pt idx="14">
                  <c:v>2.9507405690485208E-2</c:v>
                </c:pt>
                <c:pt idx="15">
                  <c:v>3.1574382691204675E-2</c:v>
                </c:pt>
                <c:pt idx="16">
                  <c:v>3.4037038800572655E-2</c:v>
                </c:pt>
                <c:pt idx="17">
                  <c:v>3.6287913604329772E-2</c:v>
                </c:pt>
                <c:pt idx="18">
                  <c:v>3.8349784554966772E-2</c:v>
                </c:pt>
                <c:pt idx="19">
                  <c:v>4.0304918829898888E-2</c:v>
                </c:pt>
                <c:pt idx="20">
                  <c:v>4.2186196154398586E-2</c:v>
                </c:pt>
                <c:pt idx="21">
                  <c:v>4.4122404876889752E-2</c:v>
                </c:pt>
                <c:pt idx="22">
                  <c:v>4.5861359663049904E-2</c:v>
                </c:pt>
                <c:pt idx="23">
                  <c:v>4.7361443166259384E-2</c:v>
                </c:pt>
                <c:pt idx="24">
                  <c:v>5.0329556934158096E-2</c:v>
                </c:pt>
                <c:pt idx="25">
                  <c:v>5.237067696958609E-2</c:v>
                </c:pt>
                <c:pt idx="26">
                  <c:v>5.422803115459969E-2</c:v>
                </c:pt>
                <c:pt idx="27">
                  <c:v>5.5412229283736243E-2</c:v>
                </c:pt>
                <c:pt idx="28">
                  <c:v>5.6126718859864123E-2</c:v>
                </c:pt>
                <c:pt idx="29">
                  <c:v>5.643703261454424E-2</c:v>
                </c:pt>
                <c:pt idx="30">
                  <c:v>5.6374352624993705E-2</c:v>
                </c:pt>
                <c:pt idx="31">
                  <c:v>5.6365656948907258E-2</c:v>
                </c:pt>
                <c:pt idx="32">
                  <c:v>5.6184161288232226E-2</c:v>
                </c:pt>
                <c:pt idx="33">
                  <c:v>5.6008760624154691E-2</c:v>
                </c:pt>
                <c:pt idx="34">
                  <c:v>5.5756970088824319E-2</c:v>
                </c:pt>
                <c:pt idx="35">
                  <c:v>5.5391970362115836E-2</c:v>
                </c:pt>
                <c:pt idx="36">
                  <c:v>5.4878746626306693E-2</c:v>
                </c:pt>
                <c:pt idx="37">
                  <c:v>5.4351350175758317E-2</c:v>
                </c:pt>
                <c:pt idx="38">
                  <c:v>5.3657378252425843E-2</c:v>
                </c:pt>
                <c:pt idx="39">
                  <c:v>5.2870807639960098E-2</c:v>
                </c:pt>
                <c:pt idx="40">
                  <c:v>5.1919390009935236E-2</c:v>
                </c:pt>
                <c:pt idx="41">
                  <c:v>5.083262246304214E-2</c:v>
                </c:pt>
                <c:pt idx="42">
                  <c:v>5.0292004158564531E-2</c:v>
                </c:pt>
                <c:pt idx="43">
                  <c:v>4.9370913223351895E-2</c:v>
                </c:pt>
                <c:pt idx="44">
                  <c:v>4.848755959406683E-2</c:v>
                </c:pt>
                <c:pt idx="45">
                  <c:v>4.781936906537939E-2</c:v>
                </c:pt>
                <c:pt idx="46">
                  <c:v>4.7041463666657478E-2</c:v>
                </c:pt>
                <c:pt idx="47">
                  <c:v>4.6400596238000066E-2</c:v>
                </c:pt>
                <c:pt idx="48">
                  <c:v>4.5735386925293608E-2</c:v>
                </c:pt>
                <c:pt idx="49">
                  <c:v>4.4962125235859719E-2</c:v>
                </c:pt>
                <c:pt idx="50">
                  <c:v>4.4412049344107071E-2</c:v>
                </c:pt>
                <c:pt idx="51">
                  <c:v>4.3728024205412865E-2</c:v>
                </c:pt>
                <c:pt idx="52">
                  <c:v>4.2914182665228687E-2</c:v>
                </c:pt>
                <c:pt idx="53">
                  <c:v>4.2127957422444469E-2</c:v>
                </c:pt>
                <c:pt idx="54">
                  <c:v>4.1465964565331428E-2</c:v>
                </c:pt>
                <c:pt idx="55">
                  <c:v>4.0455328279510254E-2</c:v>
                </c:pt>
                <c:pt idx="56">
                  <c:v>3.9312157643938903E-2</c:v>
                </c:pt>
                <c:pt idx="57">
                  <c:v>3.8325681753527678E-2</c:v>
                </c:pt>
                <c:pt idx="58">
                  <c:v>3.7403287964465758E-2</c:v>
                </c:pt>
                <c:pt idx="59">
                  <c:v>3.6472290574028808E-2</c:v>
                </c:pt>
                <c:pt idx="60">
                  <c:v>3.5854443149265114E-2</c:v>
                </c:pt>
                <c:pt idx="61">
                  <c:v>3.4934356243972987E-2</c:v>
                </c:pt>
                <c:pt idx="62">
                  <c:v>3.4098155382683848E-2</c:v>
                </c:pt>
                <c:pt idx="63">
                  <c:v>3.3403065801335327E-2</c:v>
                </c:pt>
                <c:pt idx="64">
                  <c:v>3.2450134941678664E-2</c:v>
                </c:pt>
                <c:pt idx="65">
                  <c:v>3.1624586065543185E-2</c:v>
                </c:pt>
                <c:pt idx="66">
                  <c:v>3.0846639992719985E-2</c:v>
                </c:pt>
                <c:pt idx="67">
                  <c:v>3.0005420235240398E-2</c:v>
                </c:pt>
                <c:pt idx="68">
                  <c:v>2.9237794617307387E-2</c:v>
                </c:pt>
                <c:pt idx="69">
                  <c:v>2.8450846477397977E-2</c:v>
                </c:pt>
                <c:pt idx="70">
                  <c:v>2.7859458628050799E-2</c:v>
                </c:pt>
                <c:pt idx="71">
                  <c:v>2.7230571826341376E-2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9AD3-4544-8CAD-40C9B2BC8708}"/>
            </c:ext>
          </c:extLst>
        </c:ser>
        <c:ser>
          <c:idx val="3"/>
          <c:order val="2"/>
          <c:tx>
            <c:strRef>
              <c:f>'C6010'!$AD$2</c:f>
              <c:strCache>
                <c:ptCount val="1"/>
                <c:pt idx="0">
                  <c:v>C6010 163C3</c:v>
                </c:pt>
              </c:strCache>
            </c:strRef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'C6010'!$W$3:$W$74</c:f>
              <c:numCache>
                <c:formatCode>0.00E+00</c:formatCode>
                <c:ptCount val="72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7.5431200000000004E-4</c:v>
                </c:pt>
                <c:pt idx="24">
                  <c:v>1.0985400000000001E-3</c:v>
                </c:pt>
                <c:pt idx="25">
                  <c:v>1.59986E-3</c:v>
                </c:pt>
                <c:pt idx="26">
                  <c:v>2.3299499999999999E-3</c:v>
                </c:pt>
                <c:pt idx="27">
                  <c:v>3.3932200000000002E-3</c:v>
                </c:pt>
                <c:pt idx="28">
                  <c:v>4.9417100000000002E-3</c:v>
                </c:pt>
                <c:pt idx="29">
                  <c:v>7.1968600000000002E-3</c:v>
                </c:pt>
                <c:pt idx="30">
                  <c:v>8.6851099999999994E-3</c:v>
                </c:pt>
                <c:pt idx="31">
                  <c:v>1.04811E-2</c:v>
                </c:pt>
                <c:pt idx="32">
                  <c:v>1.2648599999999999E-2</c:v>
                </c:pt>
                <c:pt idx="33">
                  <c:v>1.52642E-2</c:v>
                </c:pt>
                <c:pt idx="34">
                  <c:v>1.8420700000000002E-2</c:v>
                </c:pt>
                <c:pt idx="35">
                  <c:v>2.223E-2</c:v>
                </c:pt>
                <c:pt idx="36">
                  <c:v>2.6827E-2</c:v>
                </c:pt>
                <c:pt idx="37">
                  <c:v>3.2374600000000003E-2</c:v>
                </c:pt>
                <c:pt idx="38">
                  <c:v>3.9069399999999997E-2</c:v>
                </c:pt>
                <c:pt idx="39">
                  <c:v>4.7148700000000002E-2</c:v>
                </c:pt>
                <c:pt idx="40">
                  <c:v>5.6898700000000003E-2</c:v>
                </c:pt>
                <c:pt idx="41">
                  <c:v>6.8664900000000001E-2</c:v>
                </c:pt>
                <c:pt idx="42">
                  <c:v>0.08</c:v>
                </c:pt>
                <c:pt idx="43">
                  <c:v>0.09</c:v>
                </c:pt>
                <c:pt idx="44">
                  <c:v>0.105</c:v>
                </c:pt>
                <c:pt idx="45">
                  <c:v>0.115</c:v>
                </c:pt>
                <c:pt idx="46">
                  <c:v>0.13</c:v>
                </c:pt>
                <c:pt idx="47">
                  <c:v>0.14499999999999999</c:v>
                </c:pt>
                <c:pt idx="48">
                  <c:v>0.16</c:v>
                </c:pt>
                <c:pt idx="49">
                  <c:v>0.17499999999999999</c:v>
                </c:pt>
                <c:pt idx="50">
                  <c:v>0.19</c:v>
                </c:pt>
                <c:pt idx="51">
                  <c:v>0.21</c:v>
                </c:pt>
                <c:pt idx="52">
                  <c:v>0.23499999999999999</c:v>
                </c:pt>
                <c:pt idx="53">
                  <c:v>0.255</c:v>
                </c:pt>
                <c:pt idx="54">
                  <c:v>0.27500000000000002</c:v>
                </c:pt>
                <c:pt idx="55">
                  <c:v>0.315</c:v>
                </c:pt>
                <c:pt idx="56">
                  <c:v>0.36</c:v>
                </c:pt>
                <c:pt idx="57">
                  <c:v>0.40500000000000003</c:v>
                </c:pt>
                <c:pt idx="58">
                  <c:v>0.45</c:v>
                </c:pt>
                <c:pt idx="59">
                  <c:v>0.495</c:v>
                </c:pt>
                <c:pt idx="60">
                  <c:v>0.55359999999999998</c:v>
                </c:pt>
                <c:pt idx="61">
                  <c:v>0.61409999999999998</c:v>
                </c:pt>
                <c:pt idx="62">
                  <c:v>0.67449999999999999</c:v>
                </c:pt>
                <c:pt idx="63">
                  <c:v>0.7349</c:v>
                </c:pt>
                <c:pt idx="64">
                  <c:v>0.81540000000000001</c:v>
                </c:pt>
                <c:pt idx="65">
                  <c:v>0.89590000000000003</c:v>
                </c:pt>
                <c:pt idx="66">
                  <c:v>0.97650000000000003</c:v>
                </c:pt>
                <c:pt idx="67">
                  <c:v>1.0771999999999999</c:v>
                </c:pt>
                <c:pt idx="68">
                  <c:v>1.1778</c:v>
                </c:pt>
                <c:pt idx="69">
                  <c:v>1.2785</c:v>
                </c:pt>
                <c:pt idx="70">
                  <c:v>1.3792</c:v>
                </c:pt>
                <c:pt idx="71">
                  <c:v>1.4799</c:v>
                </c:pt>
              </c:numCache>
            </c:numRef>
          </c:xVal>
          <c:yVal>
            <c:numRef>
              <c:f>'C6010'!$AD$3:$AD$74</c:f>
              <c:numCache>
                <c:formatCode>0.00E+00</c:formatCode>
                <c:ptCount val="72"/>
                <c:pt idx="0">
                  <c:v>7.1578279961011246E-3</c:v>
                </c:pt>
                <c:pt idx="1">
                  <c:v>7.4787359800690088E-3</c:v>
                </c:pt>
                <c:pt idx="2">
                  <c:v>6.6808798068818424E-3</c:v>
                </c:pt>
                <c:pt idx="3">
                  <c:v>7.5676566423209558E-3</c:v>
                </c:pt>
                <c:pt idx="4">
                  <c:v>9.7921325951096372E-3</c:v>
                </c:pt>
                <c:pt idx="5">
                  <c:v>1.2951913316667512E-2</c:v>
                </c:pt>
                <c:pt idx="6">
                  <c:v>1.4677429771606279E-2</c:v>
                </c:pt>
                <c:pt idx="7">
                  <c:v>1.5910318426167018E-2</c:v>
                </c:pt>
                <c:pt idx="8">
                  <c:v>1.7775291427867684E-2</c:v>
                </c:pt>
                <c:pt idx="9">
                  <c:v>1.9324333487070938E-2</c:v>
                </c:pt>
                <c:pt idx="10">
                  <c:v>2.2277019550114761E-2</c:v>
                </c:pt>
                <c:pt idx="11">
                  <c:v>2.4164294698618791E-2</c:v>
                </c:pt>
                <c:pt idx="12">
                  <c:v>2.5998078093435489E-2</c:v>
                </c:pt>
                <c:pt idx="13">
                  <c:v>2.7646667614897896E-2</c:v>
                </c:pt>
                <c:pt idx="14">
                  <c:v>3.0184431833413988E-2</c:v>
                </c:pt>
                <c:pt idx="15">
                  <c:v>3.2363354966501508E-2</c:v>
                </c:pt>
                <c:pt idx="16">
                  <c:v>3.4480025051786371E-2</c:v>
                </c:pt>
                <c:pt idx="17">
                  <c:v>3.6193260426723516E-2</c:v>
                </c:pt>
                <c:pt idx="18">
                  <c:v>3.8086946170798573E-2</c:v>
                </c:pt>
                <c:pt idx="19">
                  <c:v>4.006379227240759E-2</c:v>
                </c:pt>
                <c:pt idx="20">
                  <c:v>4.1877227156768823E-2</c:v>
                </c:pt>
                <c:pt idx="21">
                  <c:v>4.3649188840804008E-2</c:v>
                </c:pt>
                <c:pt idx="22">
                  <c:v>4.5187702661419006E-2</c:v>
                </c:pt>
                <c:pt idx="23">
                  <c:v>4.6574344584576981E-2</c:v>
                </c:pt>
                <c:pt idx="24">
                  <c:v>4.9364498015364987E-2</c:v>
                </c:pt>
                <c:pt idx="25">
                  <c:v>5.1031695126734694E-2</c:v>
                </c:pt>
                <c:pt idx="26">
                  <c:v>5.3102227191926907E-2</c:v>
                </c:pt>
                <c:pt idx="27">
                  <c:v>5.4307449134245567E-2</c:v>
                </c:pt>
                <c:pt idx="28">
                  <c:v>5.4834752559725156E-2</c:v>
                </c:pt>
                <c:pt idx="29">
                  <c:v>5.5100383017834181E-2</c:v>
                </c:pt>
                <c:pt idx="30">
                  <c:v>5.4996202285987769E-2</c:v>
                </c:pt>
                <c:pt idx="31">
                  <c:v>5.4931101469799404E-2</c:v>
                </c:pt>
                <c:pt idx="32">
                  <c:v>5.4769923726439081E-2</c:v>
                </c:pt>
                <c:pt idx="33">
                  <c:v>5.4557632454541573E-2</c:v>
                </c:pt>
                <c:pt idx="34">
                  <c:v>5.426316765322959E-2</c:v>
                </c:pt>
                <c:pt idx="35">
                  <c:v>5.384998233249115E-2</c:v>
                </c:pt>
                <c:pt idx="36">
                  <c:v>5.3426122430325469E-2</c:v>
                </c:pt>
                <c:pt idx="37">
                  <c:v>5.2870054090975914E-2</c:v>
                </c:pt>
                <c:pt idx="38">
                  <c:v>5.2205381051106337E-2</c:v>
                </c:pt>
                <c:pt idx="39">
                  <c:v>5.1423230467011666E-2</c:v>
                </c:pt>
                <c:pt idx="40">
                  <c:v>5.0532148249833674E-2</c:v>
                </c:pt>
                <c:pt idx="41">
                  <c:v>4.9471628326036438E-2</c:v>
                </c:pt>
                <c:pt idx="42">
                  <c:v>4.8477042425251957E-2</c:v>
                </c:pt>
                <c:pt idx="43">
                  <c:v>4.7557799591511976E-2</c:v>
                </c:pt>
                <c:pt idx="44">
                  <c:v>4.662851557283279E-2</c:v>
                </c:pt>
                <c:pt idx="45">
                  <c:v>4.63288487400417E-2</c:v>
                </c:pt>
                <c:pt idx="46">
                  <c:v>4.5498674928330353E-2</c:v>
                </c:pt>
                <c:pt idx="47">
                  <c:v>4.4768169132895171E-2</c:v>
                </c:pt>
                <c:pt idx="48">
                  <c:v>4.4097546615738233E-2</c:v>
                </c:pt>
                <c:pt idx="49">
                  <c:v>4.3462401994411808E-2</c:v>
                </c:pt>
                <c:pt idx="50">
                  <c:v>4.295515026028144E-2</c:v>
                </c:pt>
                <c:pt idx="51">
                  <c:v>4.2129251407587838E-2</c:v>
                </c:pt>
                <c:pt idx="52">
                  <c:v>4.1388527562379769E-2</c:v>
                </c:pt>
                <c:pt idx="53">
                  <c:v>4.0726217831949463E-2</c:v>
                </c:pt>
                <c:pt idx="54">
                  <c:v>4.0164827572968957E-2</c:v>
                </c:pt>
                <c:pt idx="55">
                  <c:v>3.9012100590727211E-2</c:v>
                </c:pt>
                <c:pt idx="56">
                  <c:v>3.8011776591828653E-2</c:v>
                </c:pt>
                <c:pt idx="57">
                  <c:v>3.7027601474440675E-2</c:v>
                </c:pt>
                <c:pt idx="58">
                  <c:v>3.6106862544028881E-2</c:v>
                </c:pt>
                <c:pt idx="59">
                  <c:v>3.5242206675286845E-2</c:v>
                </c:pt>
                <c:pt idx="60">
                  <c:v>3.4487009222119482E-2</c:v>
                </c:pt>
                <c:pt idx="61">
                  <c:v>3.3625205755828586E-2</c:v>
                </c:pt>
                <c:pt idx="62">
                  <c:v>3.2854487599679245E-2</c:v>
                </c:pt>
                <c:pt idx="63">
                  <c:v>3.2136166155593386E-2</c:v>
                </c:pt>
                <c:pt idx="64">
                  <c:v>3.1204865989738297E-2</c:v>
                </c:pt>
                <c:pt idx="65">
                  <c:v>3.04248058674427E-2</c:v>
                </c:pt>
                <c:pt idx="66">
                  <c:v>2.9680290893681127E-2</c:v>
                </c:pt>
                <c:pt idx="67">
                  <c:v>2.8844709788666885E-2</c:v>
                </c:pt>
                <c:pt idx="68">
                  <c:v>2.8107318090465037E-2</c:v>
                </c:pt>
                <c:pt idx="69">
                  <c:v>2.7377969405273601E-2</c:v>
                </c:pt>
                <c:pt idx="70">
                  <c:v>2.6782873758928273E-2</c:v>
                </c:pt>
                <c:pt idx="71">
                  <c:v>2.6202644093722045E-2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9AD3-4544-8CAD-40C9B2BC8708}"/>
            </c:ext>
          </c:extLst>
        </c:ser>
        <c:ser>
          <c:idx val="4"/>
          <c:order val="3"/>
          <c:tx>
            <c:strRef>
              <c:f>'C6010'!$AN$2</c:f>
              <c:strCache>
                <c:ptCount val="1"/>
                <c:pt idx="0">
                  <c:v>C6010 163C8</c:v>
                </c:pt>
              </c:strCache>
            </c:strRef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xVal>
            <c:numRef>
              <c:f>'C6010'!$AG$3:$AG$74</c:f>
              <c:numCache>
                <c:formatCode>0.00E+00</c:formatCode>
                <c:ptCount val="72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7.5431200000000004E-4</c:v>
                </c:pt>
                <c:pt idx="24">
                  <c:v>1.0985400000000001E-3</c:v>
                </c:pt>
                <c:pt idx="25">
                  <c:v>1.59986E-3</c:v>
                </c:pt>
                <c:pt idx="26">
                  <c:v>2.3299499999999999E-3</c:v>
                </c:pt>
                <c:pt idx="27">
                  <c:v>3.3932200000000002E-3</c:v>
                </c:pt>
                <c:pt idx="28">
                  <c:v>4.9417100000000002E-3</c:v>
                </c:pt>
                <c:pt idx="29">
                  <c:v>7.1968600000000002E-3</c:v>
                </c:pt>
                <c:pt idx="30">
                  <c:v>8.6851099999999994E-3</c:v>
                </c:pt>
                <c:pt idx="31">
                  <c:v>1.04811E-2</c:v>
                </c:pt>
                <c:pt idx="32">
                  <c:v>1.2648599999999999E-2</c:v>
                </c:pt>
                <c:pt idx="33">
                  <c:v>1.52642E-2</c:v>
                </c:pt>
                <c:pt idx="34">
                  <c:v>1.8420700000000002E-2</c:v>
                </c:pt>
                <c:pt idx="35">
                  <c:v>2.223E-2</c:v>
                </c:pt>
                <c:pt idx="36">
                  <c:v>2.6827E-2</c:v>
                </c:pt>
                <c:pt idx="37">
                  <c:v>3.2374600000000003E-2</c:v>
                </c:pt>
                <c:pt idx="38">
                  <c:v>3.9069399999999997E-2</c:v>
                </c:pt>
                <c:pt idx="39">
                  <c:v>4.7148700000000002E-2</c:v>
                </c:pt>
                <c:pt idx="40">
                  <c:v>5.6898700000000003E-2</c:v>
                </c:pt>
                <c:pt idx="41">
                  <c:v>6.8664900000000001E-2</c:v>
                </c:pt>
                <c:pt idx="42">
                  <c:v>0.08</c:v>
                </c:pt>
                <c:pt idx="43">
                  <c:v>0.09</c:v>
                </c:pt>
                <c:pt idx="44">
                  <c:v>0.105</c:v>
                </c:pt>
                <c:pt idx="45">
                  <c:v>0.115</c:v>
                </c:pt>
                <c:pt idx="46">
                  <c:v>0.13</c:v>
                </c:pt>
                <c:pt idx="47">
                  <c:v>0.14499999999999999</c:v>
                </c:pt>
                <c:pt idx="48">
                  <c:v>0.16</c:v>
                </c:pt>
                <c:pt idx="49">
                  <c:v>0.17499999999999999</c:v>
                </c:pt>
                <c:pt idx="50">
                  <c:v>0.19</c:v>
                </c:pt>
                <c:pt idx="51">
                  <c:v>0.21</c:v>
                </c:pt>
                <c:pt idx="52">
                  <c:v>0.23499999999999999</c:v>
                </c:pt>
                <c:pt idx="53">
                  <c:v>0.255</c:v>
                </c:pt>
                <c:pt idx="54">
                  <c:v>0.27500000000000002</c:v>
                </c:pt>
                <c:pt idx="55">
                  <c:v>0.315</c:v>
                </c:pt>
                <c:pt idx="56">
                  <c:v>0.36</c:v>
                </c:pt>
                <c:pt idx="57">
                  <c:v>0.40500000000000003</c:v>
                </c:pt>
                <c:pt idx="58">
                  <c:v>0.45</c:v>
                </c:pt>
                <c:pt idx="59">
                  <c:v>0.495</c:v>
                </c:pt>
                <c:pt idx="60">
                  <c:v>0.55359999999999998</c:v>
                </c:pt>
                <c:pt idx="61">
                  <c:v>0.61409999999999998</c:v>
                </c:pt>
                <c:pt idx="62">
                  <c:v>0.67449999999999999</c:v>
                </c:pt>
                <c:pt idx="63">
                  <c:v>0.7349</c:v>
                </c:pt>
                <c:pt idx="64">
                  <c:v>0.81540000000000001</c:v>
                </c:pt>
                <c:pt idx="65">
                  <c:v>0.89590000000000003</c:v>
                </c:pt>
                <c:pt idx="66">
                  <c:v>0.97650000000000003</c:v>
                </c:pt>
                <c:pt idx="67">
                  <c:v>1.0771999999999999</c:v>
                </c:pt>
                <c:pt idx="68">
                  <c:v>1.1778</c:v>
                </c:pt>
                <c:pt idx="69">
                  <c:v>1.2785</c:v>
                </c:pt>
                <c:pt idx="70">
                  <c:v>1.3792</c:v>
                </c:pt>
                <c:pt idx="71">
                  <c:v>1.4799</c:v>
                </c:pt>
              </c:numCache>
            </c:numRef>
          </c:xVal>
          <c:yVal>
            <c:numRef>
              <c:f>'C6010'!$AN$3:$AN$74</c:f>
              <c:numCache>
                <c:formatCode>0.00E+00</c:formatCode>
                <c:ptCount val="72"/>
                <c:pt idx="0">
                  <c:v>2.9160015188661971E-3</c:v>
                </c:pt>
                <c:pt idx="1">
                  <c:v>4.0992084891461307E-3</c:v>
                </c:pt>
                <c:pt idx="2">
                  <c:v>5.1399849148167417E-3</c:v>
                </c:pt>
                <c:pt idx="3">
                  <c:v>7.7072901425468982E-3</c:v>
                </c:pt>
                <c:pt idx="4">
                  <c:v>9.4832364769343973E-3</c:v>
                </c:pt>
                <c:pt idx="5">
                  <c:v>1.1767926012769041E-2</c:v>
                </c:pt>
                <c:pt idx="6">
                  <c:v>1.3399658247313628E-2</c:v>
                </c:pt>
                <c:pt idx="7">
                  <c:v>1.5616058974694497E-2</c:v>
                </c:pt>
                <c:pt idx="8">
                  <c:v>1.7848098757801377E-2</c:v>
                </c:pt>
                <c:pt idx="9">
                  <c:v>1.9176493634829435E-2</c:v>
                </c:pt>
                <c:pt idx="10">
                  <c:v>2.133630291224484E-2</c:v>
                </c:pt>
                <c:pt idx="11">
                  <c:v>2.3116634161204939E-2</c:v>
                </c:pt>
                <c:pt idx="12">
                  <c:v>2.5103416916496795E-2</c:v>
                </c:pt>
                <c:pt idx="13">
                  <c:v>2.7264279962848668E-2</c:v>
                </c:pt>
                <c:pt idx="14">
                  <c:v>2.9564522897218067E-2</c:v>
                </c:pt>
                <c:pt idx="15">
                  <c:v>3.1398848884097399E-2</c:v>
                </c:pt>
                <c:pt idx="16">
                  <c:v>3.3557424186720065E-2</c:v>
                </c:pt>
                <c:pt idx="17">
                  <c:v>3.5507258936789313E-2</c:v>
                </c:pt>
                <c:pt idx="18">
                  <c:v>3.7640506549318747E-2</c:v>
                </c:pt>
                <c:pt idx="19">
                  <c:v>3.9584619195118839E-2</c:v>
                </c:pt>
                <c:pt idx="20">
                  <c:v>4.1296617085445714E-2</c:v>
                </c:pt>
                <c:pt idx="21">
                  <c:v>4.311866791013335E-2</c:v>
                </c:pt>
                <c:pt idx="22">
                  <c:v>4.4797176863372097E-2</c:v>
                </c:pt>
                <c:pt idx="23">
                  <c:v>4.6265245032103407E-2</c:v>
                </c:pt>
                <c:pt idx="24">
                  <c:v>4.9171957112245306E-2</c:v>
                </c:pt>
                <c:pt idx="25">
                  <c:v>5.1141042104464393E-2</c:v>
                </c:pt>
                <c:pt idx="26">
                  <c:v>5.2852770304087512E-2</c:v>
                </c:pt>
                <c:pt idx="27">
                  <c:v>5.3850091649581211E-2</c:v>
                </c:pt>
                <c:pt idx="28">
                  <c:v>5.4720783820345648E-2</c:v>
                </c:pt>
                <c:pt idx="29">
                  <c:v>5.4920675810254525E-2</c:v>
                </c:pt>
                <c:pt idx="30">
                  <c:v>5.4901349961939523E-2</c:v>
                </c:pt>
                <c:pt idx="31">
                  <c:v>5.4708596551173008E-2</c:v>
                </c:pt>
                <c:pt idx="32">
                  <c:v>5.4646129476373845E-2</c:v>
                </c:pt>
                <c:pt idx="33">
                  <c:v>5.4405289128439373E-2</c:v>
                </c:pt>
                <c:pt idx="34">
                  <c:v>5.4136678256006911E-2</c:v>
                </c:pt>
                <c:pt idx="35">
                  <c:v>5.3754178782664017E-2</c:v>
                </c:pt>
                <c:pt idx="36">
                  <c:v>5.3274838436752396E-2</c:v>
                </c:pt>
                <c:pt idx="37">
                  <c:v>5.2729866255195178E-2</c:v>
                </c:pt>
                <c:pt idx="38">
                  <c:v>5.2057119806711488E-2</c:v>
                </c:pt>
                <c:pt idx="39">
                  <c:v>5.1269895577256169E-2</c:v>
                </c:pt>
                <c:pt idx="40">
                  <c:v>5.0341718840913402E-2</c:v>
                </c:pt>
                <c:pt idx="41">
                  <c:v>4.9280182035164745E-2</c:v>
                </c:pt>
                <c:pt idx="42">
                  <c:v>4.8462405637080083E-2</c:v>
                </c:pt>
                <c:pt idx="43">
                  <c:v>4.7626188251177252E-2</c:v>
                </c:pt>
                <c:pt idx="44">
                  <c:v>4.6658579090287866E-2</c:v>
                </c:pt>
                <c:pt idx="45">
                  <c:v>4.5885911096191341E-2</c:v>
                </c:pt>
                <c:pt idx="46">
                  <c:v>4.5315171422009498E-2</c:v>
                </c:pt>
                <c:pt idx="47">
                  <c:v>4.4827160268157529E-2</c:v>
                </c:pt>
                <c:pt idx="48">
                  <c:v>4.4021861687373313E-2</c:v>
                </c:pt>
                <c:pt idx="49">
                  <c:v>4.3462401994411808E-2</c:v>
                </c:pt>
                <c:pt idx="50">
                  <c:v>4.2811018532737187E-2</c:v>
                </c:pt>
                <c:pt idx="51">
                  <c:v>4.2086899810294454E-2</c:v>
                </c:pt>
                <c:pt idx="52">
                  <c:v>4.1227433545308771E-2</c:v>
                </c:pt>
                <c:pt idx="53">
                  <c:v>4.0694161417198012E-2</c:v>
                </c:pt>
                <c:pt idx="54">
                  <c:v>4.005932997899362E-2</c:v>
                </c:pt>
                <c:pt idx="55">
                  <c:v>3.9012100590727211E-2</c:v>
                </c:pt>
                <c:pt idx="56">
                  <c:v>3.7924669727093997E-2</c:v>
                </c:pt>
                <c:pt idx="57">
                  <c:v>3.7009136605605869E-2</c:v>
                </c:pt>
                <c:pt idx="58">
                  <c:v>3.6043622279617327E-2</c:v>
                </c:pt>
                <c:pt idx="59">
                  <c:v>3.5172522119446784E-2</c:v>
                </c:pt>
                <c:pt idx="60">
                  <c:v>3.4468017084242464E-2</c:v>
                </c:pt>
                <c:pt idx="61">
                  <c:v>3.3632553653797602E-2</c:v>
                </c:pt>
                <c:pt idx="62">
                  <c:v>3.284220721762085E-2</c:v>
                </c:pt>
                <c:pt idx="63">
                  <c:v>3.2124882029194064E-2</c:v>
                </c:pt>
                <c:pt idx="64">
                  <c:v>3.1233567355916852E-2</c:v>
                </c:pt>
                <c:pt idx="65">
                  <c:v>3.0436618049421188E-2</c:v>
                </c:pt>
                <c:pt idx="66">
                  <c:v>2.9707415291333198E-2</c:v>
                </c:pt>
                <c:pt idx="67">
                  <c:v>2.8867220536721645E-2</c:v>
                </c:pt>
                <c:pt idx="68">
                  <c:v>2.8132439791061531E-2</c:v>
                </c:pt>
                <c:pt idx="69">
                  <c:v>2.7380345655710202E-2</c:v>
                </c:pt>
                <c:pt idx="70">
                  <c:v>2.6783976252393839E-2</c:v>
                </c:pt>
                <c:pt idx="71">
                  <c:v>2.6079231059290515E-2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3-9AD3-4544-8CAD-40C9B2BC8708}"/>
            </c:ext>
          </c:extLst>
        </c:ser>
        <c:ser>
          <c:idx val="5"/>
          <c:order val="4"/>
          <c:tx>
            <c:strRef>
              <c:f>'C6010'!$AX$2</c:f>
              <c:strCache>
                <c:ptCount val="1"/>
                <c:pt idx="0">
                  <c:v>C6010 162C1</c:v>
                </c:pt>
              </c:strCache>
            </c:strRef>
          </c:tx>
          <c:spPr>
            <a:ln w="19050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'C6010'!$AQ$3:$AQ$74</c:f>
              <c:numCache>
                <c:formatCode>0.00E+00</c:formatCode>
                <c:ptCount val="72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7.5431200000000004E-4</c:v>
                </c:pt>
                <c:pt idx="24">
                  <c:v>1.0985400000000001E-3</c:v>
                </c:pt>
                <c:pt idx="25">
                  <c:v>1.59986E-3</c:v>
                </c:pt>
                <c:pt idx="26">
                  <c:v>2.3299499999999999E-3</c:v>
                </c:pt>
                <c:pt idx="27">
                  <c:v>3.3932200000000002E-3</c:v>
                </c:pt>
                <c:pt idx="28">
                  <c:v>4.9417100000000002E-3</c:v>
                </c:pt>
                <c:pt idx="29">
                  <c:v>7.1968600000000002E-3</c:v>
                </c:pt>
                <c:pt idx="30">
                  <c:v>8.6851099999999994E-3</c:v>
                </c:pt>
                <c:pt idx="31">
                  <c:v>1.04811E-2</c:v>
                </c:pt>
                <c:pt idx="32">
                  <c:v>1.2648599999999999E-2</c:v>
                </c:pt>
                <c:pt idx="33">
                  <c:v>1.52642E-2</c:v>
                </c:pt>
                <c:pt idx="34">
                  <c:v>1.8420700000000002E-2</c:v>
                </c:pt>
                <c:pt idx="35">
                  <c:v>2.223E-2</c:v>
                </c:pt>
                <c:pt idx="36">
                  <c:v>2.6827E-2</c:v>
                </c:pt>
                <c:pt idx="37">
                  <c:v>3.2374600000000003E-2</c:v>
                </c:pt>
                <c:pt idx="38">
                  <c:v>3.9069399999999997E-2</c:v>
                </c:pt>
                <c:pt idx="39">
                  <c:v>4.7148700000000002E-2</c:v>
                </c:pt>
                <c:pt idx="40">
                  <c:v>5.6898700000000003E-2</c:v>
                </c:pt>
                <c:pt idx="41">
                  <c:v>6.8664900000000001E-2</c:v>
                </c:pt>
                <c:pt idx="42">
                  <c:v>0.08</c:v>
                </c:pt>
                <c:pt idx="43">
                  <c:v>0.09</c:v>
                </c:pt>
                <c:pt idx="44">
                  <c:v>0.105</c:v>
                </c:pt>
                <c:pt idx="45">
                  <c:v>0.115</c:v>
                </c:pt>
                <c:pt idx="46">
                  <c:v>0.13</c:v>
                </c:pt>
                <c:pt idx="47">
                  <c:v>0.14499999999999999</c:v>
                </c:pt>
                <c:pt idx="48">
                  <c:v>0.16</c:v>
                </c:pt>
                <c:pt idx="49">
                  <c:v>0.17499999999999999</c:v>
                </c:pt>
                <c:pt idx="50">
                  <c:v>0.19</c:v>
                </c:pt>
                <c:pt idx="51">
                  <c:v>0.21</c:v>
                </c:pt>
                <c:pt idx="52">
                  <c:v>0.23499999999999999</c:v>
                </c:pt>
                <c:pt idx="53">
                  <c:v>0.255</c:v>
                </c:pt>
                <c:pt idx="54">
                  <c:v>0.27500000000000002</c:v>
                </c:pt>
                <c:pt idx="55">
                  <c:v>0.315</c:v>
                </c:pt>
                <c:pt idx="56">
                  <c:v>0.36</c:v>
                </c:pt>
                <c:pt idx="57">
                  <c:v>0.40500000000000003</c:v>
                </c:pt>
                <c:pt idx="58">
                  <c:v>0.45</c:v>
                </c:pt>
                <c:pt idx="59">
                  <c:v>0.495</c:v>
                </c:pt>
                <c:pt idx="60">
                  <c:v>0.55359999999999998</c:v>
                </c:pt>
                <c:pt idx="61">
                  <c:v>0.61409999999999998</c:v>
                </c:pt>
                <c:pt idx="62">
                  <c:v>0.67449999999999999</c:v>
                </c:pt>
                <c:pt idx="63">
                  <c:v>0.7349</c:v>
                </c:pt>
                <c:pt idx="64">
                  <c:v>0.81540000000000001</c:v>
                </c:pt>
                <c:pt idx="65">
                  <c:v>0.89590000000000003</c:v>
                </c:pt>
                <c:pt idx="66">
                  <c:v>0.97650000000000003</c:v>
                </c:pt>
                <c:pt idx="67">
                  <c:v>1.0771999999999999</c:v>
                </c:pt>
                <c:pt idx="68">
                  <c:v>1.1778</c:v>
                </c:pt>
                <c:pt idx="69">
                  <c:v>1.2785</c:v>
                </c:pt>
                <c:pt idx="70">
                  <c:v>1.3792</c:v>
                </c:pt>
                <c:pt idx="71">
                  <c:v>1.4799</c:v>
                </c:pt>
              </c:numCache>
            </c:numRef>
          </c:xVal>
          <c:yVal>
            <c:numRef>
              <c:f>'C6010'!$AX$3:$AX$74</c:f>
              <c:numCache>
                <c:formatCode>0.00E+00</c:formatCode>
                <c:ptCount val="72"/>
                <c:pt idx="0">
                  <c:v>9.4864404312159836E-3</c:v>
                </c:pt>
                <c:pt idx="1">
                  <c:v>8.9521236406762388E-3</c:v>
                </c:pt>
                <c:pt idx="2">
                  <c:v>9.5473952239573806E-3</c:v>
                </c:pt>
                <c:pt idx="3">
                  <c:v>1.17722337565692E-2</c:v>
                </c:pt>
                <c:pt idx="4">
                  <c:v>1.3472837541709368E-2</c:v>
                </c:pt>
                <c:pt idx="5">
                  <c:v>1.3984377091705837E-2</c:v>
                </c:pt>
                <c:pt idx="6">
                  <c:v>1.4858863754783151E-2</c:v>
                </c:pt>
                <c:pt idx="7">
                  <c:v>1.7254616337576804E-2</c:v>
                </c:pt>
                <c:pt idx="8">
                  <c:v>1.9408491381346097E-2</c:v>
                </c:pt>
                <c:pt idx="9">
                  <c:v>2.0256188776935007E-2</c:v>
                </c:pt>
                <c:pt idx="10">
                  <c:v>2.191091914409531E-2</c:v>
                </c:pt>
                <c:pt idx="11">
                  <c:v>2.4523934532573254E-2</c:v>
                </c:pt>
                <c:pt idx="12">
                  <c:v>2.6230852643929371E-2</c:v>
                </c:pt>
                <c:pt idx="13">
                  <c:v>2.776948084076087E-2</c:v>
                </c:pt>
                <c:pt idx="14">
                  <c:v>2.9800321644026503E-2</c:v>
                </c:pt>
                <c:pt idx="15">
                  <c:v>3.2093391519184909E-2</c:v>
                </c:pt>
                <c:pt idx="16">
                  <c:v>3.4142764294768958E-2</c:v>
                </c:pt>
                <c:pt idx="17">
                  <c:v>3.5922428426708071E-2</c:v>
                </c:pt>
                <c:pt idx="18">
                  <c:v>3.7793432794867472E-2</c:v>
                </c:pt>
                <c:pt idx="19">
                  <c:v>3.98190673021281E-2</c:v>
                </c:pt>
                <c:pt idx="20">
                  <c:v>4.1746439335181185E-2</c:v>
                </c:pt>
                <c:pt idx="21">
                  <c:v>4.3420938729711318E-2</c:v>
                </c:pt>
                <c:pt idx="22">
                  <c:v>4.5020873194369343E-2</c:v>
                </c:pt>
                <c:pt idx="23">
                  <c:v>4.6605478412356613E-2</c:v>
                </c:pt>
                <c:pt idx="24">
                  <c:v>4.9046580019884038E-2</c:v>
                </c:pt>
                <c:pt idx="25">
                  <c:v>5.1835743977736104E-2</c:v>
                </c:pt>
                <c:pt idx="26">
                  <c:v>5.3740414282376463E-2</c:v>
                </c:pt>
                <c:pt idx="27">
                  <c:v>5.5143742725820621E-2</c:v>
                </c:pt>
                <c:pt idx="28">
                  <c:v>5.5988087864549251E-2</c:v>
                </c:pt>
                <c:pt idx="29">
                  <c:v>5.6442373342489721E-2</c:v>
                </c:pt>
                <c:pt idx="30">
                  <c:v>5.6459854510809211E-2</c:v>
                </c:pt>
                <c:pt idx="31">
                  <c:v>5.6449783344067951E-2</c:v>
                </c:pt>
                <c:pt idx="32">
                  <c:v>5.6288578541614655E-2</c:v>
                </c:pt>
                <c:pt idx="33">
                  <c:v>5.6142128303484785E-2</c:v>
                </c:pt>
                <c:pt idx="34">
                  <c:v>5.5882647437663462E-2</c:v>
                </c:pt>
                <c:pt idx="35">
                  <c:v>5.5497679772200735E-2</c:v>
                </c:pt>
                <c:pt idx="36">
                  <c:v>5.5082846567348936E-2</c:v>
                </c:pt>
                <c:pt idx="37">
                  <c:v>5.4524089431346685E-2</c:v>
                </c:pt>
                <c:pt idx="38">
                  <c:v>5.3857791944318861E-2</c:v>
                </c:pt>
                <c:pt idx="39">
                  <c:v>5.3082923374812983E-2</c:v>
                </c:pt>
                <c:pt idx="40">
                  <c:v>5.215535571480253E-2</c:v>
                </c:pt>
                <c:pt idx="41">
                  <c:v>5.1104174868787801E-2</c:v>
                </c:pt>
                <c:pt idx="42">
                  <c:v>5.0195808595965632E-2</c:v>
                </c:pt>
                <c:pt idx="43">
                  <c:v>4.9464926051302913E-2</c:v>
                </c:pt>
                <c:pt idx="44">
                  <c:v>4.8792678113776133E-2</c:v>
                </c:pt>
                <c:pt idx="45">
                  <c:v>4.7976829282901916E-2</c:v>
                </c:pt>
                <c:pt idx="46">
                  <c:v>4.7125775416806952E-2</c:v>
                </c:pt>
                <c:pt idx="47">
                  <c:v>4.6528343896173968E-2</c:v>
                </c:pt>
                <c:pt idx="48">
                  <c:v>4.5753292963797376E-2</c:v>
                </c:pt>
                <c:pt idx="49">
                  <c:v>4.5215846373272695E-2</c:v>
                </c:pt>
                <c:pt idx="50">
                  <c:v>4.4626864692432072E-2</c:v>
                </c:pt>
                <c:pt idx="51">
                  <c:v>4.3851936583051726E-2</c:v>
                </c:pt>
                <c:pt idx="52">
                  <c:v>4.2983418989619868E-2</c:v>
                </c:pt>
                <c:pt idx="53">
                  <c:v>4.2320661914297626E-2</c:v>
                </c:pt>
                <c:pt idx="54">
                  <c:v>4.170692954295125E-2</c:v>
                </c:pt>
                <c:pt idx="55">
                  <c:v>4.0669908832441308E-2</c:v>
                </c:pt>
                <c:pt idx="56">
                  <c:v>3.9478600724575964E-2</c:v>
                </c:pt>
                <c:pt idx="57">
                  <c:v>3.8484984423019279E-2</c:v>
                </c:pt>
                <c:pt idx="58">
                  <c:v>3.7575239867743727E-2</c:v>
                </c:pt>
                <c:pt idx="59">
                  <c:v>3.6751993756968845E-2</c:v>
                </c:pt>
                <c:pt idx="60">
                  <c:v>3.5945730062259554E-2</c:v>
                </c:pt>
                <c:pt idx="61">
                  <c:v>3.5041266712038284E-2</c:v>
                </c:pt>
                <c:pt idx="62">
                  <c:v>3.4216737180041271E-2</c:v>
                </c:pt>
                <c:pt idx="63">
                  <c:v>3.3513773581879798E-2</c:v>
                </c:pt>
                <c:pt idx="64">
                  <c:v>3.2560200266705128E-2</c:v>
                </c:pt>
                <c:pt idx="65">
                  <c:v>3.1750607464802898E-2</c:v>
                </c:pt>
                <c:pt idx="66">
                  <c:v>3.0993470624446944E-2</c:v>
                </c:pt>
                <c:pt idx="67">
                  <c:v>3.0182561009604997E-2</c:v>
                </c:pt>
                <c:pt idx="68">
                  <c:v>2.9430662788435456E-2</c:v>
                </c:pt>
                <c:pt idx="69">
                  <c:v>2.8677390338808541E-2</c:v>
                </c:pt>
                <c:pt idx="70">
                  <c:v>2.7997469683152667E-2</c:v>
                </c:pt>
                <c:pt idx="71">
                  <c:v>2.7418554393077717E-2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4-9AD3-4544-8CAD-40C9B2BC8708}"/>
            </c:ext>
          </c:extLst>
        </c:ser>
        <c:ser>
          <c:idx val="6"/>
          <c:order val="5"/>
          <c:tx>
            <c:strRef>
              <c:f>'C6010'!$BH$2</c:f>
              <c:strCache>
                <c:ptCount val="1"/>
                <c:pt idx="0">
                  <c:v>C6010 162C2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'C6010'!$BA$3:$BA$74</c:f>
              <c:numCache>
                <c:formatCode>0.00E+00</c:formatCode>
                <c:ptCount val="72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7.5431200000000004E-4</c:v>
                </c:pt>
                <c:pt idx="24">
                  <c:v>1.0985400000000001E-3</c:v>
                </c:pt>
                <c:pt idx="25">
                  <c:v>1.59986E-3</c:v>
                </c:pt>
                <c:pt idx="26">
                  <c:v>2.3299499999999999E-3</c:v>
                </c:pt>
                <c:pt idx="27">
                  <c:v>3.3932200000000002E-3</c:v>
                </c:pt>
                <c:pt idx="28">
                  <c:v>4.9417100000000002E-3</c:v>
                </c:pt>
                <c:pt idx="29">
                  <c:v>7.1968600000000002E-3</c:v>
                </c:pt>
                <c:pt idx="30">
                  <c:v>8.6851099999999994E-3</c:v>
                </c:pt>
                <c:pt idx="31">
                  <c:v>1.04811E-2</c:v>
                </c:pt>
                <c:pt idx="32">
                  <c:v>1.2648599999999999E-2</c:v>
                </c:pt>
                <c:pt idx="33">
                  <c:v>1.52642E-2</c:v>
                </c:pt>
                <c:pt idx="34">
                  <c:v>1.8420700000000002E-2</c:v>
                </c:pt>
                <c:pt idx="35">
                  <c:v>2.223E-2</c:v>
                </c:pt>
                <c:pt idx="36">
                  <c:v>2.6827E-2</c:v>
                </c:pt>
                <c:pt idx="37">
                  <c:v>3.2374600000000003E-2</c:v>
                </c:pt>
                <c:pt idx="38">
                  <c:v>3.9069399999999997E-2</c:v>
                </c:pt>
                <c:pt idx="39">
                  <c:v>4.7148700000000002E-2</c:v>
                </c:pt>
                <c:pt idx="40">
                  <c:v>5.6898700000000003E-2</c:v>
                </c:pt>
                <c:pt idx="41">
                  <c:v>6.8664900000000001E-2</c:v>
                </c:pt>
                <c:pt idx="42">
                  <c:v>0.08</c:v>
                </c:pt>
                <c:pt idx="43">
                  <c:v>0.09</c:v>
                </c:pt>
                <c:pt idx="44">
                  <c:v>0.105</c:v>
                </c:pt>
                <c:pt idx="45">
                  <c:v>0.115</c:v>
                </c:pt>
                <c:pt idx="46">
                  <c:v>0.13</c:v>
                </c:pt>
                <c:pt idx="47">
                  <c:v>0.14499999999999999</c:v>
                </c:pt>
                <c:pt idx="48">
                  <c:v>0.16</c:v>
                </c:pt>
                <c:pt idx="49">
                  <c:v>0.17499999999999999</c:v>
                </c:pt>
                <c:pt idx="50">
                  <c:v>0.19</c:v>
                </c:pt>
                <c:pt idx="51">
                  <c:v>0.21</c:v>
                </c:pt>
                <c:pt idx="52">
                  <c:v>0.23499999999999999</c:v>
                </c:pt>
                <c:pt idx="53">
                  <c:v>0.255</c:v>
                </c:pt>
                <c:pt idx="54">
                  <c:v>0.27500000000000002</c:v>
                </c:pt>
                <c:pt idx="55">
                  <c:v>0.315</c:v>
                </c:pt>
                <c:pt idx="56">
                  <c:v>0.36</c:v>
                </c:pt>
                <c:pt idx="57">
                  <c:v>0.40500000000000003</c:v>
                </c:pt>
                <c:pt idx="58">
                  <c:v>0.45</c:v>
                </c:pt>
                <c:pt idx="59">
                  <c:v>0.495</c:v>
                </c:pt>
                <c:pt idx="60">
                  <c:v>0.55359999999999998</c:v>
                </c:pt>
                <c:pt idx="61">
                  <c:v>0.61409999999999998</c:v>
                </c:pt>
                <c:pt idx="62">
                  <c:v>0.67449999999999999</c:v>
                </c:pt>
                <c:pt idx="63">
                  <c:v>0.7349</c:v>
                </c:pt>
                <c:pt idx="64">
                  <c:v>0.81540000000000001</c:v>
                </c:pt>
                <c:pt idx="65">
                  <c:v>0.89590000000000003</c:v>
                </c:pt>
                <c:pt idx="66">
                  <c:v>0.97650000000000003</c:v>
                </c:pt>
                <c:pt idx="67">
                  <c:v>1.0771999999999999</c:v>
                </c:pt>
                <c:pt idx="68">
                  <c:v>1.1778</c:v>
                </c:pt>
                <c:pt idx="69">
                  <c:v>1.2785</c:v>
                </c:pt>
                <c:pt idx="70">
                  <c:v>1.3792</c:v>
                </c:pt>
                <c:pt idx="71">
                  <c:v>1.4799</c:v>
                </c:pt>
              </c:numCache>
            </c:numRef>
          </c:xVal>
          <c:yVal>
            <c:numRef>
              <c:f>'C6010'!$BH$3:$BH$74</c:f>
              <c:numCache>
                <c:formatCode>0.00E+00</c:formatCode>
                <c:ptCount val="72"/>
                <c:pt idx="0">
                  <c:v>7.7356942240939782E-3</c:v>
                </c:pt>
                <c:pt idx="1">
                  <c:v>8.3034338629157413E-3</c:v>
                </c:pt>
                <c:pt idx="2">
                  <c:v>1.0553377492720719E-2</c:v>
                </c:pt>
                <c:pt idx="3">
                  <c:v>1.2751144550656362E-2</c:v>
                </c:pt>
                <c:pt idx="4">
                  <c:v>1.3135865037650867E-2</c:v>
                </c:pt>
                <c:pt idx="5">
                  <c:v>1.378129418394348E-2</c:v>
                </c:pt>
                <c:pt idx="6">
                  <c:v>1.5869282827681897E-2</c:v>
                </c:pt>
                <c:pt idx="7">
                  <c:v>1.8212741297255797E-2</c:v>
                </c:pt>
                <c:pt idx="8">
                  <c:v>1.8865722368603226E-2</c:v>
                </c:pt>
                <c:pt idx="9">
                  <c:v>2.0194377730812903E-2</c:v>
                </c:pt>
                <c:pt idx="10">
                  <c:v>2.2811708867980854E-2</c:v>
                </c:pt>
                <c:pt idx="11">
                  <c:v>2.4722556316402317E-2</c:v>
                </c:pt>
                <c:pt idx="12">
                  <c:v>2.6032215950226416E-2</c:v>
                </c:pt>
                <c:pt idx="13">
                  <c:v>2.7916287590296043E-2</c:v>
                </c:pt>
                <c:pt idx="14">
                  <c:v>3.0263648988553077E-2</c:v>
                </c:pt>
                <c:pt idx="15">
                  <c:v>3.2353142280038952E-2</c:v>
                </c:pt>
                <c:pt idx="16">
                  <c:v>3.4131137730872778E-2</c:v>
                </c:pt>
                <c:pt idx="17">
                  <c:v>3.5929998080454557E-2</c:v>
                </c:pt>
                <c:pt idx="18">
                  <c:v>3.800099113154496E-2</c:v>
                </c:pt>
                <c:pt idx="19">
                  <c:v>4.0023867237533414E-2</c:v>
                </c:pt>
                <c:pt idx="20">
                  <c:v>4.1783924761434443E-2</c:v>
                </c:pt>
                <c:pt idx="21">
                  <c:v>4.3441985388260433E-2</c:v>
                </c:pt>
                <c:pt idx="22">
                  <c:v>4.5081061105690733E-2</c:v>
                </c:pt>
                <c:pt idx="23">
                  <c:v>4.670789361835663E-2</c:v>
                </c:pt>
                <c:pt idx="24">
                  <c:v>4.9437936295022342E-2</c:v>
                </c:pt>
                <c:pt idx="25">
                  <c:v>5.1516555242351124E-2</c:v>
                </c:pt>
                <c:pt idx="26">
                  <c:v>5.376793086280908E-2</c:v>
                </c:pt>
                <c:pt idx="27">
                  <c:v>5.5215224396066576E-2</c:v>
                </c:pt>
                <c:pt idx="28">
                  <c:v>5.6027250923959236E-2</c:v>
                </c:pt>
                <c:pt idx="29">
                  <c:v>5.6411215120978186E-2</c:v>
                </c:pt>
                <c:pt idx="30">
                  <c:v>5.6366531457095324E-2</c:v>
                </c:pt>
                <c:pt idx="31">
                  <c:v>5.6370534077858178E-2</c:v>
                </c:pt>
                <c:pt idx="32">
                  <c:v>5.6295797116909775E-2</c:v>
                </c:pt>
                <c:pt idx="33">
                  <c:v>5.6077476644390285E-2</c:v>
                </c:pt>
                <c:pt idx="34">
                  <c:v>5.5837342447954921E-2</c:v>
                </c:pt>
                <c:pt idx="35">
                  <c:v>5.5456708906045697E-2</c:v>
                </c:pt>
                <c:pt idx="36">
                  <c:v>5.4992206174591447E-2</c:v>
                </c:pt>
                <c:pt idx="37">
                  <c:v>5.4458442290154001E-2</c:v>
                </c:pt>
                <c:pt idx="38">
                  <c:v>5.3788958029761608E-2</c:v>
                </c:pt>
                <c:pt idx="39">
                  <c:v>5.3005423479412214E-2</c:v>
                </c:pt>
                <c:pt idx="40">
                  <c:v>5.2091387637971345E-2</c:v>
                </c:pt>
                <c:pt idx="41">
                  <c:v>5.1034824559552223E-2</c:v>
                </c:pt>
                <c:pt idx="42">
                  <c:v>4.9944467844893856E-2</c:v>
                </c:pt>
                <c:pt idx="43">
                  <c:v>4.9439338467742802E-2</c:v>
                </c:pt>
                <c:pt idx="44">
                  <c:v>4.8597756900474062E-2</c:v>
                </c:pt>
                <c:pt idx="45">
                  <c:v>4.8112904351437044E-2</c:v>
                </c:pt>
                <c:pt idx="46">
                  <c:v>4.7163670796424736E-2</c:v>
                </c:pt>
                <c:pt idx="47">
                  <c:v>4.6680429318489182E-2</c:v>
                </c:pt>
                <c:pt idx="48">
                  <c:v>4.578697740292529E-2</c:v>
                </c:pt>
                <c:pt idx="49">
                  <c:v>4.5220128988007813E-2</c:v>
                </c:pt>
                <c:pt idx="50">
                  <c:v>4.4701894373801523E-2</c:v>
                </c:pt>
                <c:pt idx="51">
                  <c:v>4.3805426411265842E-2</c:v>
                </c:pt>
                <c:pt idx="52">
                  <c:v>4.289056148435326E-2</c:v>
                </c:pt>
                <c:pt idx="53">
                  <c:v>4.2314753682842314E-2</c:v>
                </c:pt>
                <c:pt idx="54">
                  <c:v>4.1690477105261727E-2</c:v>
                </c:pt>
                <c:pt idx="55">
                  <c:v>4.0600358923481475E-2</c:v>
                </c:pt>
                <c:pt idx="56">
                  <c:v>3.9480702998431039E-2</c:v>
                </c:pt>
                <c:pt idx="57">
                  <c:v>3.8488727734411449E-2</c:v>
                </c:pt>
                <c:pt idx="58">
                  <c:v>3.7593795541752489E-2</c:v>
                </c:pt>
                <c:pt idx="59">
                  <c:v>3.6684432122320559E-2</c:v>
                </c:pt>
                <c:pt idx="60">
                  <c:v>3.5908604566441286E-2</c:v>
                </c:pt>
                <c:pt idx="61">
                  <c:v>3.500651093917477E-2</c:v>
                </c:pt>
                <c:pt idx="62">
                  <c:v>3.4207684833818169E-2</c:v>
                </c:pt>
                <c:pt idx="63">
                  <c:v>3.3494018619634407E-2</c:v>
                </c:pt>
                <c:pt idx="64">
                  <c:v>3.2567707373804489E-2</c:v>
                </c:pt>
                <c:pt idx="65">
                  <c:v>3.1755738323290573E-2</c:v>
                </c:pt>
                <c:pt idx="66">
                  <c:v>3.1034314550356653E-2</c:v>
                </c:pt>
                <c:pt idx="67">
                  <c:v>3.0116255482749672E-2</c:v>
                </c:pt>
                <c:pt idx="68">
                  <c:v>2.9355586232443571E-2</c:v>
                </c:pt>
                <c:pt idx="69">
                  <c:v>2.8664144709125063E-2</c:v>
                </c:pt>
                <c:pt idx="70">
                  <c:v>2.7951099607251687E-2</c:v>
                </c:pt>
                <c:pt idx="71">
                  <c:v>2.7347157336287415E-2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5-9AD3-4544-8CAD-40C9B2BC8708}"/>
            </c:ext>
          </c:extLst>
        </c:ser>
        <c:ser>
          <c:idx val="7"/>
          <c:order val="6"/>
          <c:tx>
            <c:strRef>
              <c:f>'C6010'!$BR$2</c:f>
              <c:strCache>
                <c:ptCount val="1"/>
                <c:pt idx="0">
                  <c:v>C6010 162C3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xVal>
            <c:numRef>
              <c:f>'C6010'!$BK$3:$BK$74</c:f>
              <c:numCache>
                <c:formatCode>0.00E+00</c:formatCode>
                <c:ptCount val="72"/>
                <c:pt idx="0">
                  <c:v>1.20679E-5</c:v>
                </c:pt>
                <c:pt idx="1">
                  <c:v>1.45635E-5</c:v>
                </c:pt>
                <c:pt idx="2">
                  <c:v>1.7575100000000001E-5</c:v>
                </c:pt>
                <c:pt idx="3">
                  <c:v>2.1209500000000001E-5</c:v>
                </c:pt>
                <c:pt idx="4">
                  <c:v>2.5595499999999999E-5</c:v>
                </c:pt>
                <c:pt idx="5">
                  <c:v>3.0888400000000001E-5</c:v>
                </c:pt>
                <c:pt idx="6">
                  <c:v>3.72759E-5</c:v>
                </c:pt>
                <c:pt idx="7">
                  <c:v>4.4984300000000002E-5</c:v>
                </c:pt>
                <c:pt idx="8">
                  <c:v>5.4286799999999997E-5</c:v>
                </c:pt>
                <c:pt idx="9">
                  <c:v>6.5512900000000001E-5</c:v>
                </c:pt>
                <c:pt idx="10">
                  <c:v>7.9060400000000006E-5</c:v>
                </c:pt>
                <c:pt idx="11">
                  <c:v>9.5409500000000002E-5</c:v>
                </c:pt>
                <c:pt idx="12">
                  <c:v>1.1514E-4</c:v>
                </c:pt>
                <c:pt idx="13">
                  <c:v>1.3894999999999999E-4</c:v>
                </c:pt>
                <c:pt idx="14">
                  <c:v>1.6768299999999999E-4</c:v>
                </c:pt>
                <c:pt idx="15">
                  <c:v>2.0235899999999999E-4</c:v>
                </c:pt>
                <c:pt idx="16">
                  <c:v>2.44205E-4</c:v>
                </c:pt>
                <c:pt idx="17">
                  <c:v>2.9470499999999998E-4</c:v>
                </c:pt>
                <c:pt idx="18">
                  <c:v>3.5564800000000002E-4</c:v>
                </c:pt>
                <c:pt idx="19">
                  <c:v>4.2919300000000002E-4</c:v>
                </c:pt>
                <c:pt idx="20">
                  <c:v>5.1794700000000005E-4</c:v>
                </c:pt>
                <c:pt idx="21">
                  <c:v>6.2505500000000001E-4</c:v>
                </c:pt>
                <c:pt idx="22">
                  <c:v>7.5431200000000004E-4</c:v>
                </c:pt>
                <c:pt idx="23">
                  <c:v>9.1029800000000003E-4</c:v>
                </c:pt>
                <c:pt idx="24">
                  <c:v>1.3257099999999999E-3</c:v>
                </c:pt>
                <c:pt idx="25">
                  <c:v>1.9307E-3</c:v>
                </c:pt>
                <c:pt idx="26">
                  <c:v>2.8117699999999999E-3</c:v>
                </c:pt>
                <c:pt idx="27">
                  <c:v>4.0949100000000002E-3</c:v>
                </c:pt>
                <c:pt idx="28">
                  <c:v>5.9636200000000002E-3</c:v>
                </c:pt>
                <c:pt idx="29">
                  <c:v>8.6851099999999994E-3</c:v>
                </c:pt>
                <c:pt idx="30">
                  <c:v>1.04811E-2</c:v>
                </c:pt>
                <c:pt idx="31">
                  <c:v>1.2648599999999999E-2</c:v>
                </c:pt>
                <c:pt idx="32">
                  <c:v>1.52642E-2</c:v>
                </c:pt>
                <c:pt idx="33">
                  <c:v>1.8420700000000002E-2</c:v>
                </c:pt>
                <c:pt idx="34">
                  <c:v>2.223E-2</c:v>
                </c:pt>
                <c:pt idx="35">
                  <c:v>2.6827E-2</c:v>
                </c:pt>
                <c:pt idx="36">
                  <c:v>3.2374600000000003E-2</c:v>
                </c:pt>
                <c:pt idx="37">
                  <c:v>3.9069399999999997E-2</c:v>
                </c:pt>
                <c:pt idx="38">
                  <c:v>4.7148700000000002E-2</c:v>
                </c:pt>
                <c:pt idx="39">
                  <c:v>5.6898700000000003E-2</c:v>
                </c:pt>
                <c:pt idx="40">
                  <c:v>6.8664900000000001E-2</c:v>
                </c:pt>
                <c:pt idx="41">
                  <c:v>8.2864300000000002E-2</c:v>
                </c:pt>
                <c:pt idx="42">
                  <c:v>0.08</c:v>
                </c:pt>
                <c:pt idx="43">
                  <c:v>0.09</c:v>
                </c:pt>
                <c:pt idx="44">
                  <c:v>0.105</c:v>
                </c:pt>
                <c:pt idx="45">
                  <c:v>0.115</c:v>
                </c:pt>
                <c:pt idx="46">
                  <c:v>0.13</c:v>
                </c:pt>
                <c:pt idx="47">
                  <c:v>0.14499999999999999</c:v>
                </c:pt>
                <c:pt idx="48">
                  <c:v>0.16</c:v>
                </c:pt>
                <c:pt idx="49">
                  <c:v>0.17499999999999999</c:v>
                </c:pt>
                <c:pt idx="50">
                  <c:v>0.19</c:v>
                </c:pt>
                <c:pt idx="51">
                  <c:v>0.21</c:v>
                </c:pt>
                <c:pt idx="52">
                  <c:v>0.23499999999999999</c:v>
                </c:pt>
                <c:pt idx="53">
                  <c:v>0.255</c:v>
                </c:pt>
                <c:pt idx="54">
                  <c:v>0.27500000000000002</c:v>
                </c:pt>
                <c:pt idx="55">
                  <c:v>0.315</c:v>
                </c:pt>
                <c:pt idx="56">
                  <c:v>0.36</c:v>
                </c:pt>
                <c:pt idx="57">
                  <c:v>0.40500000000000003</c:v>
                </c:pt>
                <c:pt idx="58">
                  <c:v>0.45</c:v>
                </c:pt>
                <c:pt idx="59">
                  <c:v>0.495</c:v>
                </c:pt>
                <c:pt idx="60">
                  <c:v>0.55359999999999998</c:v>
                </c:pt>
                <c:pt idx="61">
                  <c:v>0.61409999999999998</c:v>
                </c:pt>
                <c:pt idx="62">
                  <c:v>0.67449999999999999</c:v>
                </c:pt>
                <c:pt idx="63">
                  <c:v>0.7349</c:v>
                </c:pt>
                <c:pt idx="64">
                  <c:v>0.81540000000000001</c:v>
                </c:pt>
                <c:pt idx="65">
                  <c:v>0.89590000000000003</c:v>
                </c:pt>
                <c:pt idx="66">
                  <c:v>0.97650000000000003</c:v>
                </c:pt>
                <c:pt idx="67">
                  <c:v>1.0771999999999999</c:v>
                </c:pt>
                <c:pt idx="68">
                  <c:v>1.1778</c:v>
                </c:pt>
                <c:pt idx="69">
                  <c:v>1.2785</c:v>
                </c:pt>
                <c:pt idx="70">
                  <c:v>1.3792</c:v>
                </c:pt>
                <c:pt idx="71">
                  <c:v>1.4799</c:v>
                </c:pt>
              </c:numCache>
            </c:numRef>
          </c:xVal>
          <c:yVal>
            <c:numRef>
              <c:f>'C6010'!$BR$3:$BR$74</c:f>
              <c:numCache>
                <c:formatCode>0.00E+00</c:formatCode>
                <c:ptCount val="72"/>
                <c:pt idx="0">
                  <c:v>1.1024048458454496E-2</c:v>
                </c:pt>
                <c:pt idx="1">
                  <c:v>1.2262832187561275E-2</c:v>
                </c:pt>
                <c:pt idx="2">
                  <c:v>1.2875649805004309E-2</c:v>
                </c:pt>
                <c:pt idx="3">
                  <c:v>1.3727550062555488E-2</c:v>
                </c:pt>
                <c:pt idx="4">
                  <c:v>1.4767166436533528E-2</c:v>
                </c:pt>
                <c:pt idx="5">
                  <c:v>1.5945168584508902E-2</c:v>
                </c:pt>
                <c:pt idx="6">
                  <c:v>1.7419231126229739E-2</c:v>
                </c:pt>
                <c:pt idx="7">
                  <c:v>1.9332619364324545E-2</c:v>
                </c:pt>
                <c:pt idx="8">
                  <c:v>2.1699201620551504E-2</c:v>
                </c:pt>
                <c:pt idx="9">
                  <c:v>2.3853521973061276E-2</c:v>
                </c:pt>
                <c:pt idx="10">
                  <c:v>2.5789022761933261E-2</c:v>
                </c:pt>
                <c:pt idx="11">
                  <c:v>2.7480270896939413E-2</c:v>
                </c:pt>
                <c:pt idx="12">
                  <c:v>2.9356148699848369E-2</c:v>
                </c:pt>
                <c:pt idx="13">
                  <c:v>3.1261515109450348E-2</c:v>
                </c:pt>
                <c:pt idx="14">
                  <c:v>3.3293527214095307E-2</c:v>
                </c:pt>
                <c:pt idx="15">
                  <c:v>3.5323704797640708E-2</c:v>
                </c:pt>
                <c:pt idx="16">
                  <c:v>3.7369380100984603E-2</c:v>
                </c:pt>
                <c:pt idx="17">
                  <c:v>3.9381468705384774E-2</c:v>
                </c:pt>
                <c:pt idx="18">
                  <c:v>4.128215913543231E-2</c:v>
                </c:pt>
                <c:pt idx="19">
                  <c:v>4.3103576697759549E-2</c:v>
                </c:pt>
                <c:pt idx="20">
                  <c:v>4.4783055863196558E-2</c:v>
                </c:pt>
                <c:pt idx="21">
                  <c:v>4.6365748301768858E-2</c:v>
                </c:pt>
                <c:pt idx="22">
                  <c:v>4.7806945024476619E-2</c:v>
                </c:pt>
                <c:pt idx="23">
                  <c:v>4.9247153823445425E-2</c:v>
                </c:pt>
                <c:pt idx="24">
                  <c:v>5.1271051908249772E-2</c:v>
                </c:pt>
                <c:pt idx="25">
                  <c:v>5.2971378199492172E-2</c:v>
                </c:pt>
                <c:pt idx="26">
                  <c:v>5.4544217113511609E-2</c:v>
                </c:pt>
                <c:pt idx="27">
                  <c:v>5.5115596267997898E-2</c:v>
                </c:pt>
                <c:pt idx="28">
                  <c:v>5.5558784281236152E-2</c:v>
                </c:pt>
                <c:pt idx="29">
                  <c:v>5.54980440376244E-2</c:v>
                </c:pt>
                <c:pt idx="30">
                  <c:v>5.5432476385178731E-2</c:v>
                </c:pt>
                <c:pt idx="31">
                  <c:v>5.5268341884203209E-2</c:v>
                </c:pt>
                <c:pt idx="32">
                  <c:v>5.5060428870216602E-2</c:v>
                </c:pt>
                <c:pt idx="33">
                  <c:v>5.4761439223630658E-2</c:v>
                </c:pt>
                <c:pt idx="34">
                  <c:v>5.4398742083578151E-2</c:v>
                </c:pt>
                <c:pt idx="35">
                  <c:v>5.396300992759951E-2</c:v>
                </c:pt>
                <c:pt idx="36">
                  <c:v>5.3464006726270975E-2</c:v>
                </c:pt>
                <c:pt idx="37">
                  <c:v>5.2837851607455633E-2</c:v>
                </c:pt>
                <c:pt idx="38">
                  <c:v>5.2118763410612889E-2</c:v>
                </c:pt>
                <c:pt idx="39">
                  <c:v>5.1278882603010001E-2</c:v>
                </c:pt>
                <c:pt idx="40">
                  <c:v>5.0314734867265017E-2</c:v>
                </c:pt>
                <c:pt idx="41">
                  <c:v>4.9203321436660521E-2</c:v>
                </c:pt>
                <c:pt idx="42">
                  <c:v>4.9784017845132165E-2</c:v>
                </c:pt>
                <c:pt idx="43">
                  <c:v>4.9021683071568067E-2</c:v>
                </c:pt>
                <c:pt idx="44">
                  <c:v>4.8015119673803848E-2</c:v>
                </c:pt>
                <c:pt idx="45">
                  <c:v>4.7647657212350265E-2</c:v>
                </c:pt>
                <c:pt idx="46">
                  <c:v>4.6864526966411621E-2</c:v>
                </c:pt>
                <c:pt idx="47">
                  <c:v>4.6288100483296353E-2</c:v>
                </c:pt>
                <c:pt idx="48">
                  <c:v>4.5379957096796236E-2</c:v>
                </c:pt>
                <c:pt idx="49">
                  <c:v>4.4774737055556554E-2</c:v>
                </c:pt>
                <c:pt idx="50">
                  <c:v>4.4081912269853918E-2</c:v>
                </c:pt>
                <c:pt idx="51">
                  <c:v>4.3390412570714798E-2</c:v>
                </c:pt>
                <c:pt idx="52">
                  <c:v>4.254154534386842E-2</c:v>
                </c:pt>
                <c:pt idx="53">
                  <c:v>4.1924810406792669E-2</c:v>
                </c:pt>
                <c:pt idx="54">
                  <c:v>4.1290134454816559E-2</c:v>
                </c:pt>
                <c:pt idx="55">
                  <c:v>4.0228626651454803E-2</c:v>
                </c:pt>
                <c:pt idx="56">
                  <c:v>3.9150646003183236E-2</c:v>
                </c:pt>
                <c:pt idx="57">
                  <c:v>3.8155573020507288E-2</c:v>
                </c:pt>
                <c:pt idx="58">
                  <c:v>3.72850966014249E-2</c:v>
                </c:pt>
                <c:pt idx="59">
                  <c:v>3.6388082224886056E-2</c:v>
                </c:pt>
                <c:pt idx="60">
                  <c:v>3.5588225287713326E-2</c:v>
                </c:pt>
                <c:pt idx="61">
                  <c:v>3.4682537484982706E-2</c:v>
                </c:pt>
                <c:pt idx="62">
                  <c:v>3.3894247345843322E-2</c:v>
                </c:pt>
                <c:pt idx="63">
                  <c:v>3.316546240544789E-2</c:v>
                </c:pt>
                <c:pt idx="64">
                  <c:v>3.223833304982001E-2</c:v>
                </c:pt>
                <c:pt idx="65">
                  <c:v>3.1417956806185428E-2</c:v>
                </c:pt>
                <c:pt idx="66">
                  <c:v>3.0673788358192101E-2</c:v>
                </c:pt>
                <c:pt idx="67">
                  <c:v>2.979970006421458E-2</c:v>
                </c:pt>
                <c:pt idx="68">
                  <c:v>2.8997830122151822E-2</c:v>
                </c:pt>
                <c:pt idx="69">
                  <c:v>2.8358893152328528E-2</c:v>
                </c:pt>
                <c:pt idx="70">
                  <c:v>2.7705282337415173E-2</c:v>
                </c:pt>
                <c:pt idx="71">
                  <c:v>2.6948480340341537E-2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6-9AD3-4544-8CAD-40C9B2BC8708}"/>
            </c:ext>
          </c:extLst>
        </c:ser>
        <c:ser>
          <c:idx val="8"/>
          <c:order val="7"/>
          <c:tx>
            <c:strRef>
              <c:f>'C6010'!$CB$2</c:f>
              <c:strCache>
                <c:ptCount val="1"/>
                <c:pt idx="0">
                  <c:v>C6010 162C4</c:v>
                </c:pt>
              </c:strCache>
            </c:strRef>
          </c:tx>
          <c:spPr>
            <a:ln w="19050" cap="rnd">
              <a:solidFill>
                <a:srgbClr val="FFFF00"/>
              </a:solidFill>
              <a:round/>
            </a:ln>
            <a:effectLst/>
          </c:spPr>
          <c:marker>
            <c:symbol val="none"/>
          </c:marker>
          <c:xVal>
            <c:numRef>
              <c:f>'C6010'!$BU$3:$BU$74</c:f>
              <c:numCache>
                <c:formatCode>0.00E+00</c:formatCode>
                <c:ptCount val="72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7.5431200000000004E-4</c:v>
                </c:pt>
                <c:pt idx="24">
                  <c:v>1.0985400000000001E-3</c:v>
                </c:pt>
                <c:pt idx="25">
                  <c:v>1.59986E-3</c:v>
                </c:pt>
                <c:pt idx="26">
                  <c:v>2.3299499999999999E-3</c:v>
                </c:pt>
                <c:pt idx="27">
                  <c:v>3.3932200000000002E-3</c:v>
                </c:pt>
                <c:pt idx="28">
                  <c:v>4.9417100000000002E-3</c:v>
                </c:pt>
                <c:pt idx="29">
                  <c:v>7.1968600000000002E-3</c:v>
                </c:pt>
                <c:pt idx="30">
                  <c:v>8.6851099999999994E-3</c:v>
                </c:pt>
                <c:pt idx="31">
                  <c:v>1.04811E-2</c:v>
                </c:pt>
                <c:pt idx="32">
                  <c:v>1.2648599999999999E-2</c:v>
                </c:pt>
                <c:pt idx="33">
                  <c:v>1.52642E-2</c:v>
                </c:pt>
                <c:pt idx="34">
                  <c:v>1.8420700000000002E-2</c:v>
                </c:pt>
                <c:pt idx="35">
                  <c:v>2.223E-2</c:v>
                </c:pt>
                <c:pt idx="36">
                  <c:v>2.6827E-2</c:v>
                </c:pt>
                <c:pt idx="37">
                  <c:v>3.2374600000000003E-2</c:v>
                </c:pt>
                <c:pt idx="38">
                  <c:v>3.9069399999999997E-2</c:v>
                </c:pt>
                <c:pt idx="39">
                  <c:v>4.7148700000000002E-2</c:v>
                </c:pt>
                <c:pt idx="40">
                  <c:v>5.6898700000000003E-2</c:v>
                </c:pt>
                <c:pt idx="41">
                  <c:v>6.8664900000000001E-2</c:v>
                </c:pt>
                <c:pt idx="42">
                  <c:v>0.08</c:v>
                </c:pt>
                <c:pt idx="43">
                  <c:v>0.09</c:v>
                </c:pt>
                <c:pt idx="44">
                  <c:v>0.105</c:v>
                </c:pt>
                <c:pt idx="45">
                  <c:v>0.115</c:v>
                </c:pt>
                <c:pt idx="46">
                  <c:v>0.13</c:v>
                </c:pt>
                <c:pt idx="47">
                  <c:v>0.14499999999999999</c:v>
                </c:pt>
                <c:pt idx="48">
                  <c:v>0.16</c:v>
                </c:pt>
                <c:pt idx="49">
                  <c:v>0.17499999999999999</c:v>
                </c:pt>
                <c:pt idx="50">
                  <c:v>0.19</c:v>
                </c:pt>
                <c:pt idx="51">
                  <c:v>0.21</c:v>
                </c:pt>
                <c:pt idx="52">
                  <c:v>0.23499999999999999</c:v>
                </c:pt>
                <c:pt idx="53">
                  <c:v>0.255</c:v>
                </c:pt>
                <c:pt idx="54">
                  <c:v>0.27500000000000002</c:v>
                </c:pt>
                <c:pt idx="55">
                  <c:v>0.315</c:v>
                </c:pt>
                <c:pt idx="56">
                  <c:v>0.36</c:v>
                </c:pt>
                <c:pt idx="57">
                  <c:v>0.40500000000000003</c:v>
                </c:pt>
                <c:pt idx="58">
                  <c:v>0.45</c:v>
                </c:pt>
                <c:pt idx="59">
                  <c:v>0.495</c:v>
                </c:pt>
                <c:pt idx="60">
                  <c:v>0.55359999999999998</c:v>
                </c:pt>
                <c:pt idx="61">
                  <c:v>0.61409999999999998</c:v>
                </c:pt>
                <c:pt idx="62">
                  <c:v>0.67449999999999999</c:v>
                </c:pt>
                <c:pt idx="63">
                  <c:v>0.7349</c:v>
                </c:pt>
                <c:pt idx="64">
                  <c:v>0.81540000000000001</c:v>
                </c:pt>
                <c:pt idx="65">
                  <c:v>0.89590000000000003</c:v>
                </c:pt>
                <c:pt idx="66">
                  <c:v>0.97650000000000003</c:v>
                </c:pt>
                <c:pt idx="67">
                  <c:v>1.0771999999999999</c:v>
                </c:pt>
                <c:pt idx="68">
                  <c:v>1.1778</c:v>
                </c:pt>
                <c:pt idx="69">
                  <c:v>1.2785</c:v>
                </c:pt>
                <c:pt idx="70">
                  <c:v>1.3792</c:v>
                </c:pt>
                <c:pt idx="71">
                  <c:v>1.4799</c:v>
                </c:pt>
              </c:numCache>
            </c:numRef>
          </c:xVal>
          <c:yVal>
            <c:numRef>
              <c:f>'C6010'!$CB$3:$CB$74</c:f>
              <c:numCache>
                <c:formatCode>0.00E+00</c:formatCode>
                <c:ptCount val="72"/>
                <c:pt idx="0">
                  <c:v>7.495195755196713E-3</c:v>
                </c:pt>
                <c:pt idx="1">
                  <c:v>8.486482029411371E-3</c:v>
                </c:pt>
                <c:pt idx="2">
                  <c:v>9.5993725137812329E-3</c:v>
                </c:pt>
                <c:pt idx="3">
                  <c:v>1.0722079457487771E-2</c:v>
                </c:pt>
                <c:pt idx="4">
                  <c:v>1.2402768021423604E-2</c:v>
                </c:pt>
                <c:pt idx="5">
                  <c:v>1.4052237687673068E-2</c:v>
                </c:pt>
                <c:pt idx="6">
                  <c:v>1.6127301068758898E-2</c:v>
                </c:pt>
                <c:pt idx="7">
                  <c:v>1.7628926694304478E-2</c:v>
                </c:pt>
                <c:pt idx="8">
                  <c:v>1.885220866375098E-2</c:v>
                </c:pt>
                <c:pt idx="9">
                  <c:v>1.998571714947419E-2</c:v>
                </c:pt>
                <c:pt idx="10">
                  <c:v>2.1506122933080633E-2</c:v>
                </c:pt>
                <c:pt idx="11">
                  <c:v>2.3471232806072381E-2</c:v>
                </c:pt>
                <c:pt idx="12">
                  <c:v>2.5719543356180413E-2</c:v>
                </c:pt>
                <c:pt idx="13">
                  <c:v>2.777365851511554E-2</c:v>
                </c:pt>
                <c:pt idx="14">
                  <c:v>2.97675577090355E-2</c:v>
                </c:pt>
                <c:pt idx="15">
                  <c:v>3.1668004597918305E-2</c:v>
                </c:pt>
                <c:pt idx="16">
                  <c:v>3.3554263404386886E-2</c:v>
                </c:pt>
                <c:pt idx="17">
                  <c:v>3.5339689930656816E-2</c:v>
                </c:pt>
                <c:pt idx="18">
                  <c:v>3.7195260402359681E-2</c:v>
                </c:pt>
                <c:pt idx="19">
                  <c:v>3.9001073675968861E-2</c:v>
                </c:pt>
                <c:pt idx="20">
                  <c:v>4.0798731101262878E-2</c:v>
                </c:pt>
                <c:pt idx="21">
                  <c:v>4.2533286889747786E-2</c:v>
                </c:pt>
                <c:pt idx="22">
                  <c:v>4.4213839678177456E-2</c:v>
                </c:pt>
                <c:pt idx="23">
                  <c:v>4.5773773711040334E-2</c:v>
                </c:pt>
                <c:pt idx="24">
                  <c:v>4.8095623534114888E-2</c:v>
                </c:pt>
                <c:pt idx="25">
                  <c:v>5.1053779193410018E-2</c:v>
                </c:pt>
                <c:pt idx="26">
                  <c:v>5.2789139908048156E-2</c:v>
                </c:pt>
                <c:pt idx="27">
                  <c:v>5.4207227009090544E-2</c:v>
                </c:pt>
                <c:pt idx="28">
                  <c:v>5.5045783091399375E-2</c:v>
                </c:pt>
                <c:pt idx="29">
                  <c:v>5.5327388989824304E-2</c:v>
                </c:pt>
                <c:pt idx="30">
                  <c:v>5.5424558468450361E-2</c:v>
                </c:pt>
                <c:pt idx="31">
                  <c:v>5.5401666433717765E-2</c:v>
                </c:pt>
                <c:pt idx="32">
                  <c:v>5.5334966675166769E-2</c:v>
                </c:pt>
                <c:pt idx="33">
                  <c:v>5.5163118454995483E-2</c:v>
                </c:pt>
                <c:pt idx="34">
                  <c:v>5.493045601135791E-2</c:v>
                </c:pt>
                <c:pt idx="35">
                  <c:v>5.4590549005583987E-2</c:v>
                </c:pt>
                <c:pt idx="36">
                  <c:v>5.4183358092987632E-2</c:v>
                </c:pt>
                <c:pt idx="37">
                  <c:v>5.3649527110110493E-2</c:v>
                </c:pt>
                <c:pt idx="38">
                  <c:v>5.3007407938819036E-2</c:v>
                </c:pt>
                <c:pt idx="39">
                  <c:v>5.2270257052032899E-2</c:v>
                </c:pt>
                <c:pt idx="40">
                  <c:v>5.1398194807368118E-2</c:v>
                </c:pt>
                <c:pt idx="41">
                  <c:v>5.0383459630651925E-2</c:v>
                </c:pt>
                <c:pt idx="42">
                  <c:v>4.9509490677909856E-2</c:v>
                </c:pt>
                <c:pt idx="43">
                  <c:v>4.8764981830045663E-2</c:v>
                </c:pt>
                <c:pt idx="44">
                  <c:v>4.8019372500275895E-2</c:v>
                </c:pt>
                <c:pt idx="45">
                  <c:v>4.7556940499993518E-2</c:v>
                </c:pt>
                <c:pt idx="46">
                  <c:v>4.6672753378648887E-2</c:v>
                </c:pt>
                <c:pt idx="47">
                  <c:v>4.6026719774435954E-2</c:v>
                </c:pt>
                <c:pt idx="48">
                  <c:v>4.5340658584480324E-2</c:v>
                </c:pt>
                <c:pt idx="49">
                  <c:v>4.4611997695622435E-2</c:v>
                </c:pt>
                <c:pt idx="50">
                  <c:v>4.3987137935492505E-2</c:v>
                </c:pt>
                <c:pt idx="51">
                  <c:v>4.3268770582967082E-2</c:v>
                </c:pt>
                <c:pt idx="52">
                  <c:v>4.2368638265096112E-2</c:v>
                </c:pt>
                <c:pt idx="53">
                  <c:v>4.176233404177198E-2</c:v>
                </c:pt>
                <c:pt idx="54">
                  <c:v>4.1183193609834641E-2</c:v>
                </c:pt>
                <c:pt idx="55">
                  <c:v>4.005355274269385E-2</c:v>
                </c:pt>
                <c:pt idx="56">
                  <c:v>3.8953032260805577E-2</c:v>
                </c:pt>
                <c:pt idx="57">
                  <c:v>3.7987124007859113E-2</c:v>
                </c:pt>
                <c:pt idx="58">
                  <c:v>3.7079297307873176E-2</c:v>
                </c:pt>
                <c:pt idx="59">
                  <c:v>3.620996518808603E-2</c:v>
                </c:pt>
                <c:pt idx="60">
                  <c:v>3.5420473047349327E-2</c:v>
                </c:pt>
                <c:pt idx="61">
                  <c:v>3.4564616112767198E-2</c:v>
                </c:pt>
                <c:pt idx="62">
                  <c:v>3.3768646041997807E-2</c:v>
                </c:pt>
                <c:pt idx="63">
                  <c:v>3.3070846533641014E-2</c:v>
                </c:pt>
                <c:pt idx="64">
                  <c:v>3.2134171938816368E-2</c:v>
                </c:pt>
                <c:pt idx="65">
                  <c:v>3.1317905065675798E-2</c:v>
                </c:pt>
                <c:pt idx="66">
                  <c:v>3.059052958614538E-2</c:v>
                </c:pt>
                <c:pt idx="67">
                  <c:v>2.9749792678409496E-2</c:v>
                </c:pt>
                <c:pt idx="68">
                  <c:v>2.893711603774099E-2</c:v>
                </c:pt>
                <c:pt idx="69">
                  <c:v>2.8233059670335476E-2</c:v>
                </c:pt>
                <c:pt idx="70">
                  <c:v>2.7596340592828533E-2</c:v>
                </c:pt>
                <c:pt idx="71">
                  <c:v>2.6959424414740047E-2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7-9AD3-4544-8CAD-40C9B2BC8708}"/>
            </c:ext>
          </c:extLst>
        </c:ser>
        <c:ser>
          <c:idx val="9"/>
          <c:order val="8"/>
          <c:tx>
            <c:strRef>
              <c:f>'C6010'!$CL$2</c:f>
              <c:strCache>
                <c:ptCount val="1"/>
                <c:pt idx="0">
                  <c:v>C6010 182C2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'C6010'!$CE$3:$CE$74</c:f>
              <c:numCache>
                <c:formatCode>0.00E+00</c:formatCode>
                <c:ptCount val="72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7.5431200000000004E-4</c:v>
                </c:pt>
                <c:pt idx="24">
                  <c:v>1.0985400000000001E-3</c:v>
                </c:pt>
                <c:pt idx="25">
                  <c:v>1.59986E-3</c:v>
                </c:pt>
                <c:pt idx="26">
                  <c:v>2.3299499999999999E-3</c:v>
                </c:pt>
                <c:pt idx="27">
                  <c:v>3.3932200000000002E-3</c:v>
                </c:pt>
                <c:pt idx="28">
                  <c:v>4.9417100000000002E-3</c:v>
                </c:pt>
                <c:pt idx="29">
                  <c:v>7.1968600000000002E-3</c:v>
                </c:pt>
                <c:pt idx="30">
                  <c:v>8.6851099999999994E-3</c:v>
                </c:pt>
                <c:pt idx="31">
                  <c:v>1.04811E-2</c:v>
                </c:pt>
                <c:pt idx="32">
                  <c:v>1.2648599999999999E-2</c:v>
                </c:pt>
                <c:pt idx="33">
                  <c:v>1.52642E-2</c:v>
                </c:pt>
                <c:pt idx="34">
                  <c:v>1.8420700000000002E-2</c:v>
                </c:pt>
                <c:pt idx="35">
                  <c:v>2.223E-2</c:v>
                </c:pt>
                <c:pt idx="36">
                  <c:v>2.6827E-2</c:v>
                </c:pt>
                <c:pt idx="37">
                  <c:v>3.2374600000000003E-2</c:v>
                </c:pt>
                <c:pt idx="38">
                  <c:v>3.9069399999999997E-2</c:v>
                </c:pt>
                <c:pt idx="39">
                  <c:v>4.7148700000000002E-2</c:v>
                </c:pt>
                <c:pt idx="40">
                  <c:v>5.6898700000000003E-2</c:v>
                </c:pt>
                <c:pt idx="41">
                  <c:v>6.8664900000000001E-2</c:v>
                </c:pt>
                <c:pt idx="42">
                  <c:v>0.08</c:v>
                </c:pt>
                <c:pt idx="43">
                  <c:v>0.09</c:v>
                </c:pt>
                <c:pt idx="44">
                  <c:v>0.105</c:v>
                </c:pt>
                <c:pt idx="45">
                  <c:v>0.115</c:v>
                </c:pt>
                <c:pt idx="46">
                  <c:v>0.13</c:v>
                </c:pt>
                <c:pt idx="47">
                  <c:v>0.14499999999999999</c:v>
                </c:pt>
                <c:pt idx="48">
                  <c:v>0.16</c:v>
                </c:pt>
                <c:pt idx="49">
                  <c:v>0.17499999999999999</c:v>
                </c:pt>
                <c:pt idx="50">
                  <c:v>0.19</c:v>
                </c:pt>
                <c:pt idx="51">
                  <c:v>0.21</c:v>
                </c:pt>
                <c:pt idx="52">
                  <c:v>0.23499999999999999</c:v>
                </c:pt>
                <c:pt idx="53">
                  <c:v>0.255</c:v>
                </c:pt>
                <c:pt idx="54">
                  <c:v>0.27500000000000002</c:v>
                </c:pt>
                <c:pt idx="55">
                  <c:v>0.315</c:v>
                </c:pt>
                <c:pt idx="56">
                  <c:v>0.36</c:v>
                </c:pt>
                <c:pt idx="57">
                  <c:v>0.40500000000000003</c:v>
                </c:pt>
                <c:pt idx="58">
                  <c:v>0.45</c:v>
                </c:pt>
                <c:pt idx="59">
                  <c:v>0.495</c:v>
                </c:pt>
                <c:pt idx="60">
                  <c:v>0.55359999999999998</c:v>
                </c:pt>
                <c:pt idx="61">
                  <c:v>0.61409999999999998</c:v>
                </c:pt>
                <c:pt idx="62">
                  <c:v>0.67449999999999999</c:v>
                </c:pt>
                <c:pt idx="63">
                  <c:v>0.7349</c:v>
                </c:pt>
                <c:pt idx="64">
                  <c:v>0.81540000000000001</c:v>
                </c:pt>
                <c:pt idx="65">
                  <c:v>0.89590000000000003</c:v>
                </c:pt>
                <c:pt idx="66">
                  <c:v>0.97650000000000003</c:v>
                </c:pt>
                <c:pt idx="67">
                  <c:v>1.0771999999999999</c:v>
                </c:pt>
                <c:pt idx="68">
                  <c:v>1.1778</c:v>
                </c:pt>
                <c:pt idx="69">
                  <c:v>1.2785</c:v>
                </c:pt>
                <c:pt idx="70">
                  <c:v>1.3792</c:v>
                </c:pt>
                <c:pt idx="71">
                  <c:v>1.4799</c:v>
                </c:pt>
              </c:numCache>
            </c:numRef>
          </c:xVal>
          <c:yVal>
            <c:numRef>
              <c:f>'C6010'!$CL$3:$CL$74</c:f>
              <c:numCache>
                <c:formatCode>0.00E+00</c:formatCode>
                <c:ptCount val="72"/>
                <c:pt idx="0">
                  <c:v>3.96531510302176E-3</c:v>
                </c:pt>
                <c:pt idx="1">
                  <c:v>4.9210823404324325E-3</c:v>
                </c:pt>
                <c:pt idx="2">
                  <c:v>6.0620578910641513E-3</c:v>
                </c:pt>
                <c:pt idx="3">
                  <c:v>8.4222198290513552E-3</c:v>
                </c:pt>
                <c:pt idx="4">
                  <c:v>1.0501509073354121E-2</c:v>
                </c:pt>
                <c:pt idx="5">
                  <c:v>1.3128429980269677E-2</c:v>
                </c:pt>
                <c:pt idx="6">
                  <c:v>1.4917793889623535E-2</c:v>
                </c:pt>
                <c:pt idx="7">
                  <c:v>1.6880604439992376E-2</c:v>
                </c:pt>
                <c:pt idx="8">
                  <c:v>1.922499332081774E-2</c:v>
                </c:pt>
                <c:pt idx="9">
                  <c:v>2.0692351133998085E-2</c:v>
                </c:pt>
                <c:pt idx="10">
                  <c:v>2.2951357700948635E-2</c:v>
                </c:pt>
                <c:pt idx="11">
                  <c:v>2.4904781114005448E-2</c:v>
                </c:pt>
                <c:pt idx="12">
                  <c:v>2.7045076277428914E-2</c:v>
                </c:pt>
                <c:pt idx="13">
                  <c:v>2.9252350387524762E-2</c:v>
                </c:pt>
                <c:pt idx="14">
                  <c:v>3.1619084830357469E-2</c:v>
                </c:pt>
                <c:pt idx="15">
                  <c:v>3.3693492006579243E-2</c:v>
                </c:pt>
                <c:pt idx="16">
                  <c:v>3.583711793746671E-2</c:v>
                </c:pt>
                <c:pt idx="17">
                  <c:v>3.7847000276817144E-2</c:v>
                </c:pt>
                <c:pt idx="18">
                  <c:v>4.0047619151025955E-2</c:v>
                </c:pt>
                <c:pt idx="19">
                  <c:v>4.2031666613556361E-2</c:v>
                </c:pt>
                <c:pt idx="20">
                  <c:v>4.3783611054825873E-2</c:v>
                </c:pt>
                <c:pt idx="21">
                  <c:v>4.562453605623832E-2</c:v>
                </c:pt>
                <c:pt idx="22">
                  <c:v>4.7284292257892449E-2</c:v>
                </c:pt>
                <c:pt idx="23">
                  <c:v>4.8751118768271616E-2</c:v>
                </c:pt>
                <c:pt idx="24">
                  <c:v>5.1790403495612536E-2</c:v>
                </c:pt>
                <c:pt idx="25">
                  <c:v>5.3594136851355438E-2</c:v>
                </c:pt>
                <c:pt idx="26">
                  <c:v>5.5335431757502149E-2</c:v>
                </c:pt>
                <c:pt idx="27">
                  <c:v>5.6645283649039854E-2</c:v>
                </c:pt>
                <c:pt idx="28">
                  <c:v>5.7301068689567719E-2</c:v>
                </c:pt>
                <c:pt idx="29">
                  <c:v>5.7421525115711705E-2</c:v>
                </c:pt>
                <c:pt idx="30">
                  <c:v>5.7395022344191117E-2</c:v>
                </c:pt>
                <c:pt idx="31">
                  <c:v>5.7298571160167865E-2</c:v>
                </c:pt>
                <c:pt idx="32">
                  <c:v>5.7118092935732806E-2</c:v>
                </c:pt>
                <c:pt idx="33">
                  <c:v>5.6884063920013141E-2</c:v>
                </c:pt>
                <c:pt idx="34">
                  <c:v>5.6607836083511345E-2</c:v>
                </c:pt>
                <c:pt idx="35">
                  <c:v>5.6198957776875579E-2</c:v>
                </c:pt>
                <c:pt idx="36">
                  <c:v>5.5695089396245581E-2</c:v>
                </c:pt>
                <c:pt idx="37">
                  <c:v>5.5118202939676446E-2</c:v>
                </c:pt>
                <c:pt idx="38">
                  <c:v>5.4415915741579321E-2</c:v>
                </c:pt>
                <c:pt idx="39">
                  <c:v>5.3591215875032634E-2</c:v>
                </c:pt>
                <c:pt idx="40">
                  <c:v>5.2640044542859386E-2</c:v>
                </c:pt>
                <c:pt idx="41">
                  <c:v>5.1565547209470833E-2</c:v>
                </c:pt>
                <c:pt idx="42">
                  <c:v>5.0816153602264803E-2</c:v>
                </c:pt>
                <c:pt idx="43">
                  <c:v>5.0117799182830401E-2</c:v>
                </c:pt>
                <c:pt idx="44">
                  <c:v>4.9637800458268294E-2</c:v>
                </c:pt>
                <c:pt idx="45">
                  <c:v>4.8926012263176062E-2</c:v>
                </c:pt>
                <c:pt idx="46">
                  <c:v>4.7959505357171757E-2</c:v>
                </c:pt>
                <c:pt idx="47">
                  <c:v>4.7350037235190129E-2</c:v>
                </c:pt>
                <c:pt idx="48">
                  <c:v>4.6565546539764469E-2</c:v>
                </c:pt>
                <c:pt idx="49">
                  <c:v>4.5905919365076396E-2</c:v>
                </c:pt>
                <c:pt idx="50">
                  <c:v>4.535047919423689E-2</c:v>
                </c:pt>
                <c:pt idx="51">
                  <c:v>4.4579934304798417E-2</c:v>
                </c:pt>
                <c:pt idx="52">
                  <c:v>4.3774221616195076E-2</c:v>
                </c:pt>
                <c:pt idx="53">
                  <c:v>4.3028954353903102E-2</c:v>
                </c:pt>
                <c:pt idx="54">
                  <c:v>4.2427051739881566E-2</c:v>
                </c:pt>
                <c:pt idx="55">
                  <c:v>4.1327108988620964E-2</c:v>
                </c:pt>
                <c:pt idx="56">
                  <c:v>4.0208405879236589E-2</c:v>
                </c:pt>
                <c:pt idx="57">
                  <c:v>3.9160161167493039E-2</c:v>
                </c:pt>
                <c:pt idx="58">
                  <c:v>3.8272176855720909E-2</c:v>
                </c:pt>
                <c:pt idx="59">
                  <c:v>3.7361439753277818E-2</c:v>
                </c:pt>
                <c:pt idx="60">
                  <c:v>3.6592059012113987E-2</c:v>
                </c:pt>
                <c:pt idx="61">
                  <c:v>3.5658553580052516E-2</c:v>
                </c:pt>
                <c:pt idx="62">
                  <c:v>3.4870093214400703E-2</c:v>
                </c:pt>
                <c:pt idx="63">
                  <c:v>3.4108461766344675E-2</c:v>
                </c:pt>
                <c:pt idx="64">
                  <c:v>3.3146993703979132E-2</c:v>
                </c:pt>
                <c:pt idx="65">
                  <c:v>3.231877750079281E-2</c:v>
                </c:pt>
                <c:pt idx="66">
                  <c:v>3.1504554681581837E-2</c:v>
                </c:pt>
                <c:pt idx="67">
                  <c:v>3.0644478204701078E-2</c:v>
                </c:pt>
                <c:pt idx="68">
                  <c:v>2.9881540315872465E-2</c:v>
                </c:pt>
                <c:pt idx="69">
                  <c:v>2.9124362443810392E-2</c:v>
                </c:pt>
                <c:pt idx="70">
                  <c:v>2.8495973791745777E-2</c:v>
                </c:pt>
                <c:pt idx="71">
                  <c:v>2.7828654296482108E-2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8-9AD3-4544-8CAD-40C9B2BC8708}"/>
            </c:ext>
          </c:extLst>
        </c:ser>
        <c:ser>
          <c:idx val="0"/>
          <c:order val="9"/>
          <c:tx>
            <c:strRef>
              <c:f>'C6010'!$CV$2</c:f>
              <c:strCache>
                <c:ptCount val="1"/>
                <c:pt idx="0">
                  <c:v>C6010 182C6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'C6010'!$CO$3:$CO$74</c:f>
              <c:numCache>
                <c:formatCode>0.00E+00</c:formatCode>
                <c:ptCount val="72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7.5431200000000004E-4</c:v>
                </c:pt>
                <c:pt idx="24">
                  <c:v>1.0985400000000001E-3</c:v>
                </c:pt>
                <c:pt idx="25">
                  <c:v>1.59986E-3</c:v>
                </c:pt>
                <c:pt idx="26">
                  <c:v>2.3299499999999999E-3</c:v>
                </c:pt>
                <c:pt idx="27">
                  <c:v>3.3932200000000002E-3</c:v>
                </c:pt>
                <c:pt idx="28">
                  <c:v>4.9417100000000002E-3</c:v>
                </c:pt>
                <c:pt idx="29">
                  <c:v>7.1968600000000002E-3</c:v>
                </c:pt>
                <c:pt idx="30">
                  <c:v>8.6851099999999994E-3</c:v>
                </c:pt>
                <c:pt idx="31">
                  <c:v>1.04811E-2</c:v>
                </c:pt>
                <c:pt idx="32">
                  <c:v>1.2648599999999999E-2</c:v>
                </c:pt>
                <c:pt idx="33">
                  <c:v>1.52642E-2</c:v>
                </c:pt>
                <c:pt idx="34">
                  <c:v>1.8420700000000002E-2</c:v>
                </c:pt>
                <c:pt idx="35">
                  <c:v>2.223E-2</c:v>
                </c:pt>
                <c:pt idx="36">
                  <c:v>2.6827E-2</c:v>
                </c:pt>
                <c:pt idx="37">
                  <c:v>3.2374600000000003E-2</c:v>
                </c:pt>
                <c:pt idx="38">
                  <c:v>3.9069399999999997E-2</c:v>
                </c:pt>
                <c:pt idx="39">
                  <c:v>4.7148700000000002E-2</c:v>
                </c:pt>
                <c:pt idx="40">
                  <c:v>5.6898700000000003E-2</c:v>
                </c:pt>
                <c:pt idx="41">
                  <c:v>6.8664900000000001E-2</c:v>
                </c:pt>
                <c:pt idx="42">
                  <c:v>0.08</c:v>
                </c:pt>
                <c:pt idx="43">
                  <c:v>0.09</c:v>
                </c:pt>
                <c:pt idx="44">
                  <c:v>0.105</c:v>
                </c:pt>
                <c:pt idx="45">
                  <c:v>0.115</c:v>
                </c:pt>
                <c:pt idx="46">
                  <c:v>0.13</c:v>
                </c:pt>
                <c:pt idx="47">
                  <c:v>0.14499999999999999</c:v>
                </c:pt>
                <c:pt idx="48">
                  <c:v>0.16</c:v>
                </c:pt>
                <c:pt idx="49">
                  <c:v>0.17499999999999999</c:v>
                </c:pt>
                <c:pt idx="50">
                  <c:v>0.19</c:v>
                </c:pt>
                <c:pt idx="51">
                  <c:v>0.21</c:v>
                </c:pt>
                <c:pt idx="52">
                  <c:v>0.23499999999999999</c:v>
                </c:pt>
                <c:pt idx="53">
                  <c:v>0.255</c:v>
                </c:pt>
                <c:pt idx="54">
                  <c:v>0.27500000000000002</c:v>
                </c:pt>
                <c:pt idx="55">
                  <c:v>0.315</c:v>
                </c:pt>
                <c:pt idx="56">
                  <c:v>0.36</c:v>
                </c:pt>
                <c:pt idx="57">
                  <c:v>0.40500000000000003</c:v>
                </c:pt>
                <c:pt idx="58">
                  <c:v>0.45</c:v>
                </c:pt>
                <c:pt idx="59">
                  <c:v>0.495</c:v>
                </c:pt>
                <c:pt idx="60">
                  <c:v>0.55359999999999998</c:v>
                </c:pt>
                <c:pt idx="61">
                  <c:v>0.61409999999999998</c:v>
                </c:pt>
                <c:pt idx="62">
                  <c:v>0.67449999999999999</c:v>
                </c:pt>
                <c:pt idx="63">
                  <c:v>0.7349</c:v>
                </c:pt>
                <c:pt idx="64">
                  <c:v>0.81540000000000001</c:v>
                </c:pt>
                <c:pt idx="65">
                  <c:v>0.89590000000000003</c:v>
                </c:pt>
                <c:pt idx="66">
                  <c:v>0.97650000000000003</c:v>
                </c:pt>
                <c:pt idx="67">
                  <c:v>1.0771999999999999</c:v>
                </c:pt>
                <c:pt idx="68">
                  <c:v>1.1778</c:v>
                </c:pt>
                <c:pt idx="69">
                  <c:v>1.2785</c:v>
                </c:pt>
                <c:pt idx="70">
                  <c:v>1.3792</c:v>
                </c:pt>
                <c:pt idx="71">
                  <c:v>1.4799</c:v>
                </c:pt>
              </c:numCache>
            </c:numRef>
          </c:xVal>
          <c:yVal>
            <c:numRef>
              <c:f>'C6010'!$CV$3:$CV$74</c:f>
              <c:numCache>
                <c:formatCode>0.00E+00</c:formatCode>
                <c:ptCount val="72"/>
                <c:pt idx="0">
                  <c:v>8.5453465614807999E-3</c:v>
                </c:pt>
                <c:pt idx="1">
                  <c:v>1.1110151799915589E-2</c:v>
                </c:pt>
                <c:pt idx="2">
                  <c:v>1.2987000990660679E-2</c:v>
                </c:pt>
                <c:pt idx="3">
                  <c:v>1.3945024103629649E-2</c:v>
                </c:pt>
                <c:pt idx="4">
                  <c:v>1.5280875073470829E-2</c:v>
                </c:pt>
                <c:pt idx="5">
                  <c:v>1.598677116083308E-2</c:v>
                </c:pt>
                <c:pt idx="6">
                  <c:v>1.7182683699184718E-2</c:v>
                </c:pt>
                <c:pt idx="7">
                  <c:v>1.8458296684931583E-2</c:v>
                </c:pt>
                <c:pt idx="8">
                  <c:v>2.0262643255422208E-2</c:v>
                </c:pt>
                <c:pt idx="9">
                  <c:v>2.2556257147169457E-2</c:v>
                </c:pt>
                <c:pt idx="10">
                  <c:v>2.4752994683039251E-2</c:v>
                </c:pt>
                <c:pt idx="11">
                  <c:v>2.702057308486067E-2</c:v>
                </c:pt>
                <c:pt idx="12">
                  <c:v>2.8984293991402611E-2</c:v>
                </c:pt>
                <c:pt idx="13">
                  <c:v>3.0878315411508567E-2</c:v>
                </c:pt>
                <c:pt idx="14">
                  <c:v>3.2752663928586778E-2</c:v>
                </c:pt>
                <c:pt idx="15">
                  <c:v>3.4649663448427757E-2</c:v>
                </c:pt>
                <c:pt idx="16">
                  <c:v>3.6673488324634504E-2</c:v>
                </c:pt>
                <c:pt idx="17">
                  <c:v>3.8649516804022274E-2</c:v>
                </c:pt>
                <c:pt idx="18">
                  <c:v>4.0706197857672967E-2</c:v>
                </c:pt>
                <c:pt idx="19">
                  <c:v>4.2652521445688221E-2</c:v>
                </c:pt>
                <c:pt idx="20">
                  <c:v>4.4558840235991465E-2</c:v>
                </c:pt>
                <c:pt idx="21">
                  <c:v>4.6336251460392261E-2</c:v>
                </c:pt>
                <c:pt idx="22">
                  <c:v>4.7989519010813442E-2</c:v>
                </c:pt>
                <c:pt idx="23">
                  <c:v>4.9497908378255462E-2</c:v>
                </c:pt>
                <c:pt idx="24">
                  <c:v>5.2274565440475547E-2</c:v>
                </c:pt>
                <c:pt idx="25">
                  <c:v>5.4566162075136419E-2</c:v>
                </c:pt>
                <c:pt idx="26">
                  <c:v>5.5815809081295867E-2</c:v>
                </c:pt>
                <c:pt idx="27">
                  <c:v>5.7189359659210105E-2</c:v>
                </c:pt>
                <c:pt idx="28">
                  <c:v>5.7830620227859293E-2</c:v>
                </c:pt>
                <c:pt idx="29">
                  <c:v>5.8001037001418801E-2</c:v>
                </c:pt>
                <c:pt idx="30">
                  <c:v>5.7865892319433634E-2</c:v>
                </c:pt>
                <c:pt idx="31">
                  <c:v>5.7687892371514664E-2</c:v>
                </c:pt>
                <c:pt idx="32">
                  <c:v>5.7539700581508826E-2</c:v>
                </c:pt>
                <c:pt idx="33">
                  <c:v>5.7269673859208531E-2</c:v>
                </c:pt>
                <c:pt idx="34">
                  <c:v>5.6994807895688317E-2</c:v>
                </c:pt>
                <c:pt idx="35">
                  <c:v>5.651337361332915E-2</c:v>
                </c:pt>
                <c:pt idx="36">
                  <c:v>5.6097068377390029E-2</c:v>
                </c:pt>
                <c:pt idx="37">
                  <c:v>5.5533704311518634E-2</c:v>
                </c:pt>
                <c:pt idx="38">
                  <c:v>5.4826152366429279E-2</c:v>
                </c:pt>
                <c:pt idx="39">
                  <c:v>5.4030964064587864E-2</c:v>
                </c:pt>
                <c:pt idx="40">
                  <c:v>5.3083683814005342E-2</c:v>
                </c:pt>
                <c:pt idx="41">
                  <c:v>5.1958808306347914E-2</c:v>
                </c:pt>
                <c:pt idx="42">
                  <c:v>5.0759268456376641E-2</c:v>
                </c:pt>
                <c:pt idx="43">
                  <c:v>5.0048915011601434E-2</c:v>
                </c:pt>
                <c:pt idx="44">
                  <c:v>4.9139633614231334E-2</c:v>
                </c:pt>
                <c:pt idx="45">
                  <c:v>4.8611978866666961E-2</c:v>
                </c:pt>
                <c:pt idx="46">
                  <c:v>4.7781693675418041E-2</c:v>
                </c:pt>
                <c:pt idx="47">
                  <c:v>4.7201268151853146E-2</c:v>
                </c:pt>
                <c:pt idx="48">
                  <c:v>4.6400438836841459E-2</c:v>
                </c:pt>
                <c:pt idx="49">
                  <c:v>4.5884389527647881E-2</c:v>
                </c:pt>
                <c:pt idx="50">
                  <c:v>4.5386213243680786E-2</c:v>
                </c:pt>
                <c:pt idx="51">
                  <c:v>4.4472018704932038E-2</c:v>
                </c:pt>
                <c:pt idx="52">
                  <c:v>4.3680858931274172E-2</c:v>
                </c:pt>
                <c:pt idx="53">
                  <c:v>4.3031924530913784E-2</c:v>
                </c:pt>
                <c:pt idx="54">
                  <c:v>4.243532265775924E-2</c:v>
                </c:pt>
                <c:pt idx="55">
                  <c:v>4.127888317732669E-2</c:v>
                </c:pt>
                <c:pt idx="56">
                  <c:v>4.017458710753561E-2</c:v>
                </c:pt>
                <c:pt idx="57">
                  <c:v>3.9133816032637457E-2</c:v>
                </c:pt>
                <c:pt idx="58">
                  <c:v>3.8243344674273275E-2</c:v>
                </c:pt>
                <c:pt idx="59">
                  <c:v>3.7336738995621011E-2</c:v>
                </c:pt>
                <c:pt idx="60">
                  <c:v>3.6563027570077851E-2</c:v>
                </c:pt>
                <c:pt idx="61">
                  <c:v>3.5641081849743454E-2</c:v>
                </c:pt>
                <c:pt idx="62">
                  <c:v>3.4814348391474681E-2</c:v>
                </c:pt>
                <c:pt idx="63">
                  <c:v>3.4075010824650996E-2</c:v>
                </c:pt>
                <c:pt idx="64">
                  <c:v>3.3135672364978518E-2</c:v>
                </c:pt>
                <c:pt idx="65">
                  <c:v>3.2317917753047321E-2</c:v>
                </c:pt>
                <c:pt idx="66">
                  <c:v>3.1550356515684656E-2</c:v>
                </c:pt>
                <c:pt idx="67">
                  <c:v>3.063157587012762E-2</c:v>
                </c:pt>
                <c:pt idx="68">
                  <c:v>2.9479199194919412E-2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9-9AD3-4544-8CAD-40C9B2BC87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0521216"/>
        <c:axId val="320521608"/>
      </c:scatterChart>
      <c:valAx>
        <c:axId val="320521216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0521608"/>
        <c:crosses val="autoZero"/>
        <c:crossBetween val="midCat"/>
      </c:valAx>
      <c:valAx>
        <c:axId val="320521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052121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800" b="0" i="0" baseline="0">
                <a:effectLst/>
              </a:rPr>
              <a:t>√P</a:t>
            </a:r>
            <a:r>
              <a:rPr lang="en-GB" sz="1800" b="0" i="0" baseline="-25000">
                <a:effectLst/>
              </a:rPr>
              <a:t>l </a:t>
            </a:r>
            <a:r>
              <a:rPr lang="en-GB" sz="1800" b="0" i="0" baseline="0">
                <a:effectLst/>
              </a:rPr>
              <a:t>vs efficiency</a:t>
            </a:r>
            <a:endParaRPr lang="en-GB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strRef>
              <c:f>'C6010'!$J$2</c:f>
              <c:strCache>
                <c:ptCount val="1"/>
                <c:pt idx="0">
                  <c:v>C6010 163C1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'C6010'!$I$3:$I$74</c:f>
              <c:numCache>
                <c:formatCode>0.00E+00</c:formatCode>
                <c:ptCount val="72"/>
                <c:pt idx="0">
                  <c:v>2.383537966498185E-4</c:v>
                </c:pt>
                <c:pt idx="1">
                  <c:v>2.8870116657928431E-4</c:v>
                </c:pt>
                <c:pt idx="2">
                  <c:v>3.330209259500778E-4</c:v>
                </c:pt>
                <c:pt idx="3">
                  <c:v>4.1345005998556219E-4</c:v>
                </c:pt>
                <c:pt idx="4">
                  <c:v>4.8518706229706496E-4</c:v>
                </c:pt>
                <c:pt idx="5">
                  <c:v>5.8193435871035709E-4</c:v>
                </c:pt>
                <c:pt idx="6">
                  <c:v>6.587078220759709E-4</c:v>
                </c:pt>
                <c:pt idx="7">
                  <c:v>7.6269119529268233E-4</c:v>
                </c:pt>
                <c:pt idx="8">
                  <c:v>8.9028174550164244E-4</c:v>
                </c:pt>
                <c:pt idx="9">
                  <c:v>1.0123095163042544E-3</c:v>
                </c:pt>
                <c:pt idx="10">
                  <c:v>1.182277604631074E-3</c:v>
                </c:pt>
                <c:pt idx="11">
                  <c:v>1.3676523048273992E-3</c:v>
                </c:pt>
                <c:pt idx="12">
                  <c:v>1.5796860285700904E-3</c:v>
                </c:pt>
                <c:pt idx="13">
                  <c:v>1.8101097246155462E-3</c:v>
                </c:pt>
                <c:pt idx="14">
                  <c:v>2.0723543389244031E-3</c:v>
                </c:pt>
                <c:pt idx="15">
                  <c:v>2.3410525979334989E-3</c:v>
                </c:pt>
                <c:pt idx="16">
                  <c:v>2.6485649942181006E-3</c:v>
                </c:pt>
                <c:pt idx="17">
                  <c:v>2.9845472061661238E-3</c:v>
                </c:pt>
                <c:pt idx="18">
                  <c:v>3.3744305363584267E-3</c:v>
                </c:pt>
                <c:pt idx="19">
                  <c:v>3.8005503599194187E-3</c:v>
                </c:pt>
                <c:pt idx="20">
                  <c:v>4.2667510434183219E-3</c:v>
                </c:pt>
                <c:pt idx="21">
                  <c:v>4.7884887619733712E-3</c:v>
                </c:pt>
                <c:pt idx="22">
                  <c:v>5.3606391529500671E-3</c:v>
                </c:pt>
                <c:pt idx="23">
                  <c:v>5.9854117369571823E-3</c:v>
                </c:pt>
                <c:pt idx="24">
                  <c:v>7.4166060679233849E-3</c:v>
                </c:pt>
                <c:pt idx="25">
                  <c:v>9.1545681306781611E-3</c:v>
                </c:pt>
                <c:pt idx="26">
                  <c:v>1.1237507842426523E-2</c:v>
                </c:pt>
                <c:pt idx="27">
                  <c:v>1.3729060572225298E-2</c:v>
                </c:pt>
                <c:pt idx="28">
                  <c:v>1.6644911685996019E-2</c:v>
                </c:pt>
                <c:pt idx="29">
                  <c:v>2.0136655372462474E-2</c:v>
                </c:pt>
                <c:pt idx="30">
                  <c:v>2.2118521004757117E-2</c:v>
                </c:pt>
                <c:pt idx="31">
                  <c:v>2.4285482722027189E-2</c:v>
                </c:pt>
                <c:pt idx="32">
                  <c:v>2.6632039412107587E-2</c:v>
                </c:pt>
                <c:pt idx="33">
                  <c:v>2.9203039222067097E-2</c:v>
                </c:pt>
                <c:pt idx="34">
                  <c:v>3.200547505512668E-2</c:v>
                </c:pt>
                <c:pt idx="35">
                  <c:v>3.5040272949224585E-2</c:v>
                </c:pt>
                <c:pt idx="36">
                  <c:v>3.8339044506018494E-2</c:v>
                </c:pt>
                <c:pt idx="37">
                  <c:v>4.1905707347119327E-2</c:v>
                </c:pt>
                <c:pt idx="38">
                  <c:v>4.5749262727547452E-2</c:v>
                </c:pt>
                <c:pt idx="39">
                  <c:v>4.9886720200205022E-2</c:v>
                </c:pt>
                <c:pt idx="40">
                  <c:v>5.4322233696317522E-2</c:v>
                </c:pt>
                <c:pt idx="41">
                  <c:v>5.9061201112070229E-2</c:v>
                </c:pt>
                <c:pt idx="42">
                  <c:v>6.3324883382827921E-2</c:v>
                </c:pt>
                <c:pt idx="43">
                  <c:v>6.6680680355397939E-2</c:v>
                </c:pt>
                <c:pt idx="44">
                  <c:v>7.1442055237357097E-2</c:v>
                </c:pt>
                <c:pt idx="45">
                  <c:v>7.4247909471634677E-2</c:v>
                </c:pt>
                <c:pt idx="46">
                  <c:v>7.8253668329816825E-2</c:v>
                </c:pt>
                <c:pt idx="47">
                  <c:v>8.2184328011991922E-2</c:v>
                </c:pt>
                <c:pt idx="48">
                  <c:v>8.5487640527249165E-2</c:v>
                </c:pt>
                <c:pt idx="49">
                  <c:v>8.8778822472960747E-2</c:v>
                </c:pt>
                <c:pt idx="50">
                  <c:v>9.2041270584446791E-2</c:v>
                </c:pt>
                <c:pt idx="51">
                  <c:v>9.5970348245612638E-2</c:v>
                </c:pt>
                <c:pt idx="52">
                  <c:v>0.10047869110285992</c:v>
                </c:pt>
                <c:pt idx="53">
                  <c:v>0.1037792118100803</c:v>
                </c:pt>
                <c:pt idx="54">
                  <c:v>0.10697341021567994</c:v>
                </c:pt>
                <c:pt idx="55">
                  <c:v>0.1130220536618779</c:v>
                </c:pt>
                <c:pt idx="56">
                  <c:v>0.11912682958013288</c:v>
                </c:pt>
                <c:pt idx="57">
                  <c:v>0.12469491925872465</c:v>
                </c:pt>
                <c:pt idx="58">
                  <c:v>0.12989483810664426</c:v>
                </c:pt>
                <c:pt idx="59">
                  <c:v>0.13462641374283921</c:v>
                </c:pt>
                <c:pt idx="60">
                  <c:v>0.1408572280363673</c:v>
                </c:pt>
                <c:pt idx="61">
                  <c:v>0.14641514595465913</c:v>
                </c:pt>
                <c:pt idx="62">
                  <c:v>0.15160026243454686</c:v>
                </c:pt>
                <c:pt idx="63">
                  <c:v>0.15663923819330283</c:v>
                </c:pt>
                <c:pt idx="64">
                  <c:v>0.16272513153428095</c:v>
                </c:pt>
                <c:pt idx="65">
                  <c:v>0.16845268944723332</c:v>
                </c:pt>
                <c:pt idx="66">
                  <c:v>0.17372178483331474</c:v>
                </c:pt>
                <c:pt idx="67">
                  <c:v>0.17984596664671898</c:v>
                </c:pt>
                <c:pt idx="68">
                  <c:v>0.18563144873917531</c:v>
                </c:pt>
                <c:pt idx="69">
                  <c:v>0.19111261209919009</c:v>
                </c:pt>
                <c:pt idx="70">
                  <c:v>0.19600041465483975</c:v>
                </c:pt>
                <c:pt idx="71">
                  <c:v>0.20073544347644434</c:v>
                </c:pt>
              </c:numCache>
            </c:numRef>
          </c:xVal>
          <c:yVal>
            <c:numRef>
              <c:f>'C6010'!$J$3:$J$74</c:f>
              <c:numCache>
                <c:formatCode>0.00E+00</c:formatCode>
                <c:ptCount val="72"/>
                <c:pt idx="0">
                  <c:v>5.681253237738302E-3</c:v>
                </c:pt>
                <c:pt idx="1">
                  <c:v>6.9066170240256949E-3</c:v>
                </c:pt>
                <c:pt idx="2">
                  <c:v>7.6151294071237826E-3</c:v>
                </c:pt>
                <c:pt idx="3">
                  <c:v>9.7263146213714281E-3</c:v>
                </c:pt>
                <c:pt idx="4">
                  <c:v>1.1099105845043776E-2</c:v>
                </c:pt>
                <c:pt idx="5">
                  <c:v>1.3230747508258658E-2</c:v>
                </c:pt>
                <c:pt idx="6">
                  <c:v>1.4047214969505345E-2</c:v>
                </c:pt>
                <c:pt idx="7">
                  <c:v>1.5605199589466131E-2</c:v>
                </c:pt>
                <c:pt idx="8">
                  <c:v>1.7619515839380658E-2</c:v>
                </c:pt>
                <c:pt idx="9">
                  <c:v>1.887697482261164E-2</c:v>
                </c:pt>
                <c:pt idx="10">
                  <c:v>2.1335955734094962E-2</c:v>
                </c:pt>
                <c:pt idx="11">
                  <c:v>2.3658782739521902E-2</c:v>
                </c:pt>
                <c:pt idx="12">
                  <c:v>2.6154711520965358E-2</c:v>
                </c:pt>
                <c:pt idx="13">
                  <c:v>2.8456637268957519E-2</c:v>
                </c:pt>
                <c:pt idx="14">
                  <c:v>3.0907898568253326E-2</c:v>
                </c:pt>
                <c:pt idx="15">
                  <c:v>3.2683857435107821E-2</c:v>
                </c:pt>
                <c:pt idx="16">
                  <c:v>3.4665601868943442E-2</c:v>
                </c:pt>
                <c:pt idx="17">
                  <c:v>3.6475592333629597E-2</c:v>
                </c:pt>
                <c:pt idx="18">
                  <c:v>3.8637897031635775E-2</c:v>
                </c:pt>
                <c:pt idx="19">
                  <c:v>4.0613705231812416E-2</c:v>
                </c:pt>
                <c:pt idx="20">
                  <c:v>4.2417198012342547E-2</c:v>
                </c:pt>
                <c:pt idx="21">
                  <c:v>4.4270214179337401E-2</c:v>
                </c:pt>
                <c:pt idx="22">
                  <c:v>4.59742776685911E-2</c:v>
                </c:pt>
                <c:pt idx="23">
                  <c:v>4.749381378117383E-2</c:v>
                </c:pt>
                <c:pt idx="24">
                  <c:v>5.0071955110198962E-2</c:v>
                </c:pt>
                <c:pt idx="25">
                  <c:v>5.2383407085137591E-2</c:v>
                </c:pt>
                <c:pt idx="26">
                  <c:v>5.4199267155345662E-2</c:v>
                </c:pt>
                <c:pt idx="27">
                  <c:v>5.5548153139446076E-2</c:v>
                </c:pt>
                <c:pt idx="28">
                  <c:v>5.6064213609177148E-2</c:v>
                </c:pt>
                <c:pt idx="29">
                  <c:v>5.634191711236871E-2</c:v>
                </c:pt>
                <c:pt idx="30">
                  <c:v>5.6329622933720111E-2</c:v>
                </c:pt>
                <c:pt idx="31">
                  <c:v>5.6271256933134985E-2</c:v>
                </c:pt>
                <c:pt idx="32">
                  <c:v>5.6074626697662347E-2</c:v>
                </c:pt>
                <c:pt idx="33">
                  <c:v>5.5870435385122659E-2</c:v>
                </c:pt>
                <c:pt idx="34">
                  <c:v>5.5608659470288091E-2</c:v>
                </c:pt>
                <c:pt idx="35">
                  <c:v>5.5232601365549271E-2</c:v>
                </c:pt>
                <c:pt idx="36">
                  <c:v>5.4791155687720083E-2</c:v>
                </c:pt>
                <c:pt idx="37">
                  <c:v>5.4242780088785983E-2</c:v>
                </c:pt>
                <c:pt idx="38">
                  <c:v>5.3571210208351365E-2</c:v>
                </c:pt>
                <c:pt idx="39">
                  <c:v>5.2783742761381411E-2</c:v>
                </c:pt>
                <c:pt idx="40">
                  <c:v>5.1862434005650999E-2</c:v>
                </c:pt>
                <c:pt idx="41">
                  <c:v>5.0800707156063808E-2</c:v>
                </c:pt>
                <c:pt idx="42">
                  <c:v>5.0125510693109443E-2</c:v>
                </c:pt>
                <c:pt idx="43">
                  <c:v>4.9403479251763929E-2</c:v>
                </c:pt>
                <c:pt idx="44">
                  <c:v>4.8609211967024599E-2</c:v>
                </c:pt>
                <c:pt idx="45">
                  <c:v>4.7936974442678762E-2</c:v>
                </c:pt>
                <c:pt idx="46">
                  <c:v>4.7104896977484434E-2</c:v>
                </c:pt>
                <c:pt idx="47">
                  <c:v>4.658112945367366E-2</c:v>
                </c:pt>
                <c:pt idx="48">
                  <c:v>4.5675854268226089E-2</c:v>
                </c:pt>
                <c:pt idx="49">
                  <c:v>4.5038167541059888E-2</c:v>
                </c:pt>
                <c:pt idx="50">
                  <c:v>4.4587344688417636E-2</c:v>
                </c:pt>
                <c:pt idx="51">
                  <c:v>4.3858608297067447E-2</c:v>
                </c:pt>
                <c:pt idx="52">
                  <c:v>4.2961563258484867E-2</c:v>
                </c:pt>
                <c:pt idx="53">
                  <c:v>4.2235783544790233E-2</c:v>
                </c:pt>
                <c:pt idx="54">
                  <c:v>4.1612038156989585E-2</c:v>
                </c:pt>
                <c:pt idx="55">
                  <c:v>4.0552332107772718E-2</c:v>
                </c:pt>
                <c:pt idx="56">
                  <c:v>3.9420004238372282E-2</c:v>
                </c:pt>
                <c:pt idx="57">
                  <c:v>3.8392155281332989E-2</c:v>
                </c:pt>
                <c:pt idx="58">
                  <c:v>3.7494819926114052E-2</c:v>
                </c:pt>
                <c:pt idx="59">
                  <c:v>3.6614689449006317E-2</c:v>
                </c:pt>
                <c:pt idx="60">
                  <c:v>3.5839520755218887E-2</c:v>
                </c:pt>
                <c:pt idx="61">
                  <c:v>3.4908638601081475E-2</c:v>
                </c:pt>
                <c:pt idx="62">
                  <c:v>3.4073594618567064E-2</c:v>
                </c:pt>
                <c:pt idx="63">
                  <c:v>3.3386652526572677E-2</c:v>
                </c:pt>
                <c:pt idx="64">
                  <c:v>3.247420705524777E-2</c:v>
                </c:pt>
                <c:pt idx="65">
                  <c:v>3.1673522248025485E-2</c:v>
                </c:pt>
                <c:pt idx="66">
                  <c:v>3.0905538684764471E-2</c:v>
                </c:pt>
                <c:pt idx="67">
                  <c:v>3.0026524061541739E-2</c:v>
                </c:pt>
                <c:pt idx="68">
                  <c:v>2.9257119002381621E-2</c:v>
                </c:pt>
                <c:pt idx="69">
                  <c:v>2.856787681140047E-2</c:v>
                </c:pt>
                <c:pt idx="70">
                  <c:v>2.7853946160722974E-2</c:v>
                </c:pt>
                <c:pt idx="71">
                  <c:v>2.7228000721457386E-2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D88F-4E8C-B2EA-38186203DA67}"/>
            </c:ext>
          </c:extLst>
        </c:ser>
        <c:ser>
          <c:idx val="2"/>
          <c:order val="1"/>
          <c:tx>
            <c:strRef>
              <c:f>'C6010'!$T$2</c:f>
              <c:strCache>
                <c:ptCount val="1"/>
                <c:pt idx="0">
                  <c:v>C6010 163C2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'C6010'!$S$3:$S$74</c:f>
              <c:numCache>
                <c:formatCode>0.00E+00</c:formatCode>
                <c:ptCount val="72"/>
                <c:pt idx="0">
                  <c:v>1.3492265662133862E-4</c:v>
                </c:pt>
                <c:pt idx="1">
                  <c:v>2.2852259577381358E-4</c:v>
                </c:pt>
                <c:pt idx="2">
                  <c:v>2.5457189968014206E-4</c:v>
                </c:pt>
                <c:pt idx="3">
                  <c:v>2.9854501282881109E-4</c:v>
                </c:pt>
                <c:pt idx="4">
                  <c:v>3.7573612135764517E-4</c:v>
                </c:pt>
                <c:pt idx="5">
                  <c:v>4.8954788083348743E-4</c:v>
                </c:pt>
                <c:pt idx="6">
                  <c:v>5.9579824663761791E-4</c:v>
                </c:pt>
                <c:pt idx="7">
                  <c:v>7.257836996765086E-4</c:v>
                </c:pt>
                <c:pt idx="8">
                  <c:v>8.579846107117918E-4</c:v>
                </c:pt>
                <c:pt idx="9">
                  <c:v>9.6825393226868833E-4</c:v>
                </c:pt>
                <c:pt idx="10">
                  <c:v>1.1326457596951812E-3</c:v>
                </c:pt>
                <c:pt idx="11">
                  <c:v>1.3219276553780913E-3</c:v>
                </c:pt>
                <c:pt idx="12">
                  <c:v>1.5417313653516174E-3</c:v>
                </c:pt>
                <c:pt idx="13">
                  <c:v>1.7687826929732497E-3</c:v>
                </c:pt>
                <c:pt idx="14">
                  <c:v>2.0248590125470263E-3</c:v>
                </c:pt>
                <c:pt idx="15">
                  <c:v>2.3009752742716018E-3</c:v>
                </c:pt>
                <c:pt idx="16">
                  <c:v>2.6244430141736897E-3</c:v>
                </c:pt>
                <c:pt idx="17">
                  <c:v>2.976859073208766E-3</c:v>
                </c:pt>
                <c:pt idx="18">
                  <c:v>3.3618258814625546E-3</c:v>
                </c:pt>
                <c:pt idx="19">
                  <c:v>3.7860749823551937E-3</c:v>
                </c:pt>
                <c:pt idx="20">
                  <c:v>4.2551169297793444E-3</c:v>
                </c:pt>
                <c:pt idx="21">
                  <c:v>4.7804881799634671E-3</c:v>
                </c:pt>
                <c:pt idx="22">
                  <c:v>5.3540519388765419E-3</c:v>
                </c:pt>
                <c:pt idx="23">
                  <c:v>5.9770649082662181E-3</c:v>
                </c:pt>
                <c:pt idx="24">
                  <c:v>7.4356594512154763E-3</c:v>
                </c:pt>
                <c:pt idx="25">
                  <c:v>9.1534557002567064E-3</c:v>
                </c:pt>
                <c:pt idx="26">
                  <c:v>1.1240489366066744E-2</c:v>
                </c:pt>
                <c:pt idx="27">
                  <c:v>1.3712253084382578E-2</c:v>
                </c:pt>
                <c:pt idx="28">
                  <c:v>1.6654187697302415E-2</c:v>
                </c:pt>
                <c:pt idx="29">
                  <c:v>2.0153645390904071E-2</c:v>
                </c:pt>
                <c:pt idx="30">
                  <c:v>2.2127301094504479E-2</c:v>
                </c:pt>
                <c:pt idx="31">
                  <c:v>2.4305844709600032E-2</c:v>
                </c:pt>
                <c:pt idx="32">
                  <c:v>2.6658037858595933E-2</c:v>
                </c:pt>
                <c:pt idx="33">
                  <c:v>2.9239167633830176E-2</c:v>
                </c:pt>
                <c:pt idx="34">
                  <c:v>3.2048126605391559E-2</c:v>
                </c:pt>
                <c:pt idx="35">
                  <c:v>3.5090789406193687E-2</c:v>
                </c:pt>
                <c:pt idx="36">
                  <c:v>3.8369677295280055E-2</c:v>
                </c:pt>
                <c:pt idx="37">
                  <c:v>4.1947624740861139E-2</c:v>
                </c:pt>
                <c:pt idx="38">
                  <c:v>4.5786041255991172E-2</c:v>
                </c:pt>
                <c:pt idx="39">
                  <c:v>4.9927846420351307E-2</c:v>
                </c:pt>
                <c:pt idx="40">
                  <c:v>5.4352054205506366E-2</c:v>
                </c:pt>
                <c:pt idx="41">
                  <c:v>5.9079750660971334E-2</c:v>
                </c:pt>
                <c:pt idx="42">
                  <c:v>6.3429963997192709E-2</c:v>
                </c:pt>
                <c:pt idx="43">
                  <c:v>6.6658699283001846E-2</c:v>
                </c:pt>
                <c:pt idx="44">
                  <c:v>7.1352601616037917E-2</c:v>
                </c:pt>
                <c:pt idx="45">
                  <c:v>7.4156776106561087E-2</c:v>
                </c:pt>
                <c:pt idx="46">
                  <c:v>7.820096084234178E-2</c:v>
                </c:pt>
                <c:pt idx="47">
                  <c:v>8.2024913620862838E-2</c:v>
                </c:pt>
                <c:pt idx="48">
                  <c:v>8.5543333510256531E-2</c:v>
                </c:pt>
                <c:pt idx="49">
                  <c:v>8.8703843864149715E-2</c:v>
                </c:pt>
                <c:pt idx="50">
                  <c:v>9.1860162069203555E-2</c:v>
                </c:pt>
                <c:pt idx="51">
                  <c:v>9.5827371262790575E-2</c:v>
                </c:pt>
                <c:pt idx="52">
                  <c:v>0.10042326884905083</c:v>
                </c:pt>
                <c:pt idx="53">
                  <c:v>0.10364665524136965</c:v>
                </c:pt>
                <c:pt idx="54">
                  <c:v>0.10678548710131983</c:v>
                </c:pt>
                <c:pt idx="55">
                  <c:v>0.11288679465750513</c:v>
                </c:pt>
                <c:pt idx="56">
                  <c:v>0.11896376234727113</c:v>
                </c:pt>
                <c:pt idx="57">
                  <c:v>0.12458692190667009</c:v>
                </c:pt>
                <c:pt idx="58">
                  <c:v>0.12973619226726824</c:v>
                </c:pt>
                <c:pt idx="59">
                  <c:v>0.1343643696600563</c:v>
                </c:pt>
                <c:pt idx="60">
                  <c:v>0.14088654913593834</c:v>
                </c:pt>
                <c:pt idx="61">
                  <c:v>0.14646906898531106</c:v>
                </c:pt>
                <c:pt idx="62">
                  <c:v>0.1516548904770969</c:v>
                </c:pt>
                <c:pt idx="63">
                  <c:v>0.1566777363169424</c:v>
                </c:pt>
                <c:pt idx="64">
                  <c:v>0.16266480882921414</c:v>
                </c:pt>
                <c:pt idx="65">
                  <c:v>0.16832250787140779</c:v>
                </c:pt>
                <c:pt idx="66">
                  <c:v>0.17355616944635263</c:v>
                </c:pt>
                <c:pt idx="67">
                  <c:v>0.17978275411562966</c:v>
                </c:pt>
                <c:pt idx="68">
                  <c:v>0.18557013364295624</c:v>
                </c:pt>
                <c:pt idx="69">
                  <c:v>0.19072075718535023</c:v>
                </c:pt>
                <c:pt idx="70">
                  <c:v>0.1960198085393608</c:v>
                </c:pt>
                <c:pt idx="71">
                  <c:v>0.20074492084683637</c:v>
                </c:pt>
              </c:numCache>
            </c:numRef>
          </c:xVal>
          <c:yVal>
            <c:numRef>
              <c:f>'C6010'!$T$3:$T$74</c:f>
              <c:numCache>
                <c:formatCode>0.00E+00</c:formatCode>
                <c:ptCount val="72"/>
                <c:pt idx="0">
                  <c:v>1.820412326975965E-3</c:v>
                </c:pt>
                <c:pt idx="1">
                  <c:v>4.3273955517697188E-3</c:v>
                </c:pt>
                <c:pt idx="2">
                  <c:v>4.4499503626708086E-3</c:v>
                </c:pt>
                <c:pt idx="3">
                  <c:v>5.0713295904407357E-3</c:v>
                </c:pt>
                <c:pt idx="4">
                  <c:v>6.6563395126187346E-3</c:v>
                </c:pt>
                <c:pt idx="5">
                  <c:v>9.3632524322071631E-3</c:v>
                </c:pt>
                <c:pt idx="6">
                  <c:v>1.1492196122054229E-2</c:v>
                </c:pt>
                <c:pt idx="7">
                  <c:v>1.4131435557991099E-2</c:v>
                </c:pt>
                <c:pt idx="8">
                  <c:v>1.6364322490697084E-2</c:v>
                </c:pt>
                <c:pt idx="9">
                  <c:v>1.726968024185949E-2</c:v>
                </c:pt>
                <c:pt idx="10">
                  <c:v>1.9582195521118347E-2</c:v>
                </c:pt>
                <c:pt idx="11">
                  <c:v>2.2103261886524953E-2</c:v>
                </c:pt>
                <c:pt idx="12">
                  <c:v>2.4912986682761807E-2</c:v>
                </c:pt>
                <c:pt idx="13">
                  <c:v>2.7172070652785315E-2</c:v>
                </c:pt>
                <c:pt idx="14">
                  <c:v>2.9507405690485208E-2</c:v>
                </c:pt>
                <c:pt idx="15">
                  <c:v>3.1574382691204675E-2</c:v>
                </c:pt>
                <c:pt idx="16">
                  <c:v>3.4037038800572655E-2</c:v>
                </c:pt>
                <c:pt idx="17">
                  <c:v>3.6287913604329772E-2</c:v>
                </c:pt>
                <c:pt idx="18">
                  <c:v>3.8349784554966772E-2</c:v>
                </c:pt>
                <c:pt idx="19">
                  <c:v>4.0304918829898888E-2</c:v>
                </c:pt>
                <c:pt idx="20">
                  <c:v>4.2186196154398586E-2</c:v>
                </c:pt>
                <c:pt idx="21">
                  <c:v>4.4122404876889752E-2</c:v>
                </c:pt>
                <c:pt idx="22">
                  <c:v>4.5861359663049904E-2</c:v>
                </c:pt>
                <c:pt idx="23">
                  <c:v>4.7361443166259384E-2</c:v>
                </c:pt>
                <c:pt idx="24">
                  <c:v>5.0329556934158096E-2</c:v>
                </c:pt>
                <c:pt idx="25">
                  <c:v>5.237067696958609E-2</c:v>
                </c:pt>
                <c:pt idx="26">
                  <c:v>5.422803115459969E-2</c:v>
                </c:pt>
                <c:pt idx="27">
                  <c:v>5.5412229283736243E-2</c:v>
                </c:pt>
                <c:pt idx="28">
                  <c:v>5.6126718859864123E-2</c:v>
                </c:pt>
                <c:pt idx="29">
                  <c:v>5.643703261454424E-2</c:v>
                </c:pt>
                <c:pt idx="30">
                  <c:v>5.6374352624993705E-2</c:v>
                </c:pt>
                <c:pt idx="31">
                  <c:v>5.6365656948907258E-2</c:v>
                </c:pt>
                <c:pt idx="32">
                  <c:v>5.6184161288232226E-2</c:v>
                </c:pt>
                <c:pt idx="33">
                  <c:v>5.6008760624154691E-2</c:v>
                </c:pt>
                <c:pt idx="34">
                  <c:v>5.5756970088824319E-2</c:v>
                </c:pt>
                <c:pt idx="35">
                  <c:v>5.5391970362115836E-2</c:v>
                </c:pt>
                <c:pt idx="36">
                  <c:v>5.4878746626306693E-2</c:v>
                </c:pt>
                <c:pt idx="37">
                  <c:v>5.4351350175758317E-2</c:v>
                </c:pt>
                <c:pt idx="38">
                  <c:v>5.3657378252425843E-2</c:v>
                </c:pt>
                <c:pt idx="39">
                  <c:v>5.2870807639960098E-2</c:v>
                </c:pt>
                <c:pt idx="40">
                  <c:v>5.1919390009935236E-2</c:v>
                </c:pt>
                <c:pt idx="41">
                  <c:v>5.083262246304214E-2</c:v>
                </c:pt>
                <c:pt idx="42">
                  <c:v>5.0292004158564531E-2</c:v>
                </c:pt>
                <c:pt idx="43">
                  <c:v>4.9370913223351895E-2</c:v>
                </c:pt>
                <c:pt idx="44">
                  <c:v>4.848755959406683E-2</c:v>
                </c:pt>
                <c:pt idx="45">
                  <c:v>4.781936906537939E-2</c:v>
                </c:pt>
                <c:pt idx="46">
                  <c:v>4.7041463666657478E-2</c:v>
                </c:pt>
                <c:pt idx="47">
                  <c:v>4.6400596238000066E-2</c:v>
                </c:pt>
                <c:pt idx="48">
                  <c:v>4.5735386925293608E-2</c:v>
                </c:pt>
                <c:pt idx="49">
                  <c:v>4.4962125235859719E-2</c:v>
                </c:pt>
                <c:pt idx="50">
                  <c:v>4.4412049344107071E-2</c:v>
                </c:pt>
                <c:pt idx="51">
                  <c:v>4.3728024205412865E-2</c:v>
                </c:pt>
                <c:pt idx="52">
                  <c:v>4.2914182665228687E-2</c:v>
                </c:pt>
                <c:pt idx="53">
                  <c:v>4.2127957422444469E-2</c:v>
                </c:pt>
                <c:pt idx="54">
                  <c:v>4.1465964565331428E-2</c:v>
                </c:pt>
                <c:pt idx="55">
                  <c:v>4.0455328279510254E-2</c:v>
                </c:pt>
                <c:pt idx="56">
                  <c:v>3.9312157643938903E-2</c:v>
                </c:pt>
                <c:pt idx="57">
                  <c:v>3.8325681753527678E-2</c:v>
                </c:pt>
                <c:pt idx="58">
                  <c:v>3.7403287964465758E-2</c:v>
                </c:pt>
                <c:pt idx="59">
                  <c:v>3.6472290574028808E-2</c:v>
                </c:pt>
                <c:pt idx="60">
                  <c:v>3.5854443149265114E-2</c:v>
                </c:pt>
                <c:pt idx="61">
                  <c:v>3.4934356243972987E-2</c:v>
                </c:pt>
                <c:pt idx="62">
                  <c:v>3.4098155382683848E-2</c:v>
                </c:pt>
                <c:pt idx="63">
                  <c:v>3.3403065801335327E-2</c:v>
                </c:pt>
                <c:pt idx="64">
                  <c:v>3.2450134941678664E-2</c:v>
                </c:pt>
                <c:pt idx="65">
                  <c:v>3.1624586065543185E-2</c:v>
                </c:pt>
                <c:pt idx="66">
                  <c:v>3.0846639992719985E-2</c:v>
                </c:pt>
                <c:pt idx="67">
                  <c:v>3.0005420235240398E-2</c:v>
                </c:pt>
                <c:pt idx="68">
                  <c:v>2.9237794617307387E-2</c:v>
                </c:pt>
                <c:pt idx="69">
                  <c:v>2.8450846477397977E-2</c:v>
                </c:pt>
                <c:pt idx="70">
                  <c:v>2.7859458628050799E-2</c:v>
                </c:pt>
                <c:pt idx="71">
                  <c:v>2.7230571826341376E-2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D88F-4E8C-B2EA-38186203DA67}"/>
            </c:ext>
          </c:extLst>
        </c:ser>
        <c:ser>
          <c:idx val="3"/>
          <c:order val="2"/>
          <c:tx>
            <c:strRef>
              <c:f>'C6010'!$AD$2</c:f>
              <c:strCache>
                <c:ptCount val="1"/>
                <c:pt idx="0">
                  <c:v>C6010 163C3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'C6010'!$AC$3:$AC$74</c:f>
              <c:numCache>
                <c:formatCode>0.00E+00</c:formatCode>
                <c:ptCount val="72"/>
                <c:pt idx="0">
                  <c:v>2.6754117432838494E-4</c:v>
                </c:pt>
                <c:pt idx="1">
                  <c:v>3.0042076814673581E-4</c:v>
                </c:pt>
                <c:pt idx="2">
                  <c:v>3.119246592809291E-4</c:v>
                </c:pt>
                <c:pt idx="3">
                  <c:v>3.6469483442250048E-4</c:v>
                </c:pt>
                <c:pt idx="4">
                  <c:v>4.5572605397977615E-4</c:v>
                </c:pt>
                <c:pt idx="5">
                  <c:v>5.7576965645713156E-4</c:v>
                </c:pt>
                <c:pt idx="6">
                  <c:v>6.7332185599257321E-4</c:v>
                </c:pt>
                <c:pt idx="7">
                  <c:v>7.701113157342639E-4</c:v>
                </c:pt>
                <c:pt idx="8">
                  <c:v>8.94208612225709E-4</c:v>
                </c:pt>
                <c:pt idx="9">
                  <c:v>1.0242344590697594E-3</c:v>
                </c:pt>
                <c:pt idx="10">
                  <c:v>1.2080695981956972E-3</c:v>
                </c:pt>
                <c:pt idx="11">
                  <c:v>1.3821862409207672E-3</c:v>
                </c:pt>
                <c:pt idx="12">
                  <c:v>1.5749487711845212E-3</c:v>
                </c:pt>
                <c:pt idx="13">
                  <c:v>1.7841629155375199E-3</c:v>
                </c:pt>
                <c:pt idx="14">
                  <c:v>2.0479567386184876E-3</c:v>
                </c:pt>
                <c:pt idx="15">
                  <c:v>2.3295459752595295E-3</c:v>
                </c:pt>
                <c:pt idx="16">
                  <c:v>2.6414661439159953E-3</c:v>
                </c:pt>
                <c:pt idx="17">
                  <c:v>2.9729741274535197E-3</c:v>
                </c:pt>
                <c:pt idx="18">
                  <c:v>3.3502855805535733E-3</c:v>
                </c:pt>
                <c:pt idx="19">
                  <c:v>3.7747327844626587E-3</c:v>
                </c:pt>
                <c:pt idx="20">
                  <c:v>4.2395061923642804E-3</c:v>
                </c:pt>
                <c:pt idx="21">
                  <c:v>4.7547835295129806E-3</c:v>
                </c:pt>
                <c:pt idx="22">
                  <c:v>5.3145836607426979E-3</c:v>
                </c:pt>
                <c:pt idx="23">
                  <c:v>5.9271904821999299E-3</c:v>
                </c:pt>
                <c:pt idx="24">
                  <c:v>7.3640257773719842E-3</c:v>
                </c:pt>
                <c:pt idx="25">
                  <c:v>9.0356830270576539E-3</c:v>
                </c:pt>
                <c:pt idx="26">
                  <c:v>1.1123198022413792E-2</c:v>
                </c:pt>
                <c:pt idx="27">
                  <c:v>1.3574870995751847E-2</c:v>
                </c:pt>
                <c:pt idx="28">
                  <c:v>1.6461392561746391E-2</c:v>
                </c:pt>
                <c:pt idx="29">
                  <c:v>1.9913556752266286E-2</c:v>
                </c:pt>
                <c:pt idx="30">
                  <c:v>2.1855161093802426E-2</c:v>
                </c:pt>
                <c:pt idx="31">
                  <c:v>2.3994548706218973E-2</c:v>
                </c:pt>
                <c:pt idx="32">
                  <c:v>2.6320388622629365E-2</c:v>
                </c:pt>
                <c:pt idx="33">
                  <c:v>2.8857903827419856E-2</c:v>
                </c:pt>
                <c:pt idx="34">
                  <c:v>3.1615906319285653E-2</c:v>
                </c:pt>
                <c:pt idx="35">
                  <c:v>3.4598917717918259E-2</c:v>
                </c:pt>
                <c:pt idx="36">
                  <c:v>3.7858454622954979E-2</c:v>
                </c:pt>
                <c:pt idx="37">
                  <c:v>4.1372054012022527E-2</c:v>
                </c:pt>
                <c:pt idx="38">
                  <c:v>4.5162295274245021E-2</c:v>
                </c:pt>
                <c:pt idx="39">
                  <c:v>4.9239602621467135E-2</c:v>
                </c:pt>
                <c:pt idx="40">
                  <c:v>5.3621017741393266E-2</c:v>
                </c:pt>
                <c:pt idx="41">
                  <c:v>5.8283483182154268E-2</c:v>
                </c:pt>
                <c:pt idx="42">
                  <c:v>6.2274901798558921E-2</c:v>
                </c:pt>
                <c:pt idx="43">
                  <c:v>6.5423252466046633E-2</c:v>
                </c:pt>
                <c:pt idx="44">
                  <c:v>6.9971380829217902E-2</c:v>
                </c:pt>
                <c:pt idx="45">
                  <c:v>7.2991900955549832E-2</c:v>
                </c:pt>
                <c:pt idx="46">
                  <c:v>7.6907917282181978E-2</c:v>
                </c:pt>
                <c:pt idx="47">
                  <c:v>8.0569128853859404E-2</c:v>
                </c:pt>
                <c:pt idx="48">
                  <c:v>8.3997663411062309E-2</c:v>
                </c:pt>
                <c:pt idx="49">
                  <c:v>8.7211927790996943E-2</c:v>
                </c:pt>
                <c:pt idx="50">
                  <c:v>9.0340901863184178E-2</c:v>
                </c:pt>
                <c:pt idx="51">
                  <c:v>9.4059251515167003E-2</c:v>
                </c:pt>
                <c:pt idx="52">
                  <c:v>9.8622025821614737E-2</c:v>
                </c:pt>
                <c:pt idx="53">
                  <c:v>0.10190773055635727</c:v>
                </c:pt>
                <c:pt idx="54">
                  <c:v>0.10509675343494899</c:v>
                </c:pt>
                <c:pt idx="55">
                  <c:v>0.11085491277376512</c:v>
                </c:pt>
                <c:pt idx="56">
                  <c:v>0.11697965452615389</c:v>
                </c:pt>
                <c:pt idx="57">
                  <c:v>0.12245888533360277</c:v>
                </c:pt>
                <c:pt idx="58">
                  <c:v>0.12746798870623555</c:v>
                </c:pt>
                <c:pt idx="59">
                  <c:v>0.13207911380784998</c:v>
                </c:pt>
                <c:pt idx="60">
                  <c:v>0.13817383364937569</c:v>
                </c:pt>
                <c:pt idx="61">
                  <c:v>0.14369843024422477</c:v>
                </c:pt>
                <c:pt idx="62">
                  <c:v>0.14886353444004899</c:v>
                </c:pt>
                <c:pt idx="63">
                  <c:v>0.15367780746661366</c:v>
                </c:pt>
                <c:pt idx="64">
                  <c:v>0.1595131584792697</c:v>
                </c:pt>
                <c:pt idx="65">
                  <c:v>0.16509870858562739</c:v>
                </c:pt>
                <c:pt idx="66">
                  <c:v>0.17024336714738586</c:v>
                </c:pt>
                <c:pt idx="67">
                  <c:v>0.17627115868556592</c:v>
                </c:pt>
                <c:pt idx="68">
                  <c:v>0.18194724303201112</c:v>
                </c:pt>
                <c:pt idx="69">
                  <c:v>0.1870901758100684</c:v>
                </c:pt>
                <c:pt idx="70">
                  <c:v>0.19219505583732863</c:v>
                </c:pt>
                <c:pt idx="71">
                  <c:v>0.19691950892255256</c:v>
                </c:pt>
              </c:numCache>
            </c:numRef>
          </c:xVal>
          <c:yVal>
            <c:numRef>
              <c:f>'C6010'!$AD$3:$AD$74</c:f>
              <c:numCache>
                <c:formatCode>0.00E+00</c:formatCode>
                <c:ptCount val="72"/>
                <c:pt idx="0">
                  <c:v>7.1578279961011246E-3</c:v>
                </c:pt>
                <c:pt idx="1">
                  <c:v>7.4787359800690088E-3</c:v>
                </c:pt>
                <c:pt idx="2">
                  <c:v>6.6808798068818424E-3</c:v>
                </c:pt>
                <c:pt idx="3">
                  <c:v>7.5676566423209558E-3</c:v>
                </c:pt>
                <c:pt idx="4">
                  <c:v>9.7921325951096372E-3</c:v>
                </c:pt>
                <c:pt idx="5">
                  <c:v>1.2951913316667512E-2</c:v>
                </c:pt>
                <c:pt idx="6">
                  <c:v>1.4677429771606279E-2</c:v>
                </c:pt>
                <c:pt idx="7">
                  <c:v>1.5910318426167018E-2</c:v>
                </c:pt>
                <c:pt idx="8">
                  <c:v>1.7775291427867684E-2</c:v>
                </c:pt>
                <c:pt idx="9">
                  <c:v>1.9324333487070938E-2</c:v>
                </c:pt>
                <c:pt idx="10">
                  <c:v>2.2277019550114761E-2</c:v>
                </c:pt>
                <c:pt idx="11">
                  <c:v>2.4164294698618791E-2</c:v>
                </c:pt>
                <c:pt idx="12">
                  <c:v>2.5998078093435489E-2</c:v>
                </c:pt>
                <c:pt idx="13">
                  <c:v>2.7646667614897896E-2</c:v>
                </c:pt>
                <c:pt idx="14">
                  <c:v>3.0184431833413988E-2</c:v>
                </c:pt>
                <c:pt idx="15">
                  <c:v>3.2363354966501508E-2</c:v>
                </c:pt>
                <c:pt idx="16">
                  <c:v>3.4480025051786371E-2</c:v>
                </c:pt>
                <c:pt idx="17">
                  <c:v>3.6193260426723516E-2</c:v>
                </c:pt>
                <c:pt idx="18">
                  <c:v>3.8086946170798573E-2</c:v>
                </c:pt>
                <c:pt idx="19">
                  <c:v>4.006379227240759E-2</c:v>
                </c:pt>
                <c:pt idx="20">
                  <c:v>4.1877227156768823E-2</c:v>
                </c:pt>
                <c:pt idx="21">
                  <c:v>4.3649188840804008E-2</c:v>
                </c:pt>
                <c:pt idx="22">
                  <c:v>4.5187702661419006E-2</c:v>
                </c:pt>
                <c:pt idx="23">
                  <c:v>4.6574344584576981E-2</c:v>
                </c:pt>
                <c:pt idx="24">
                  <c:v>4.9364498015364987E-2</c:v>
                </c:pt>
                <c:pt idx="25">
                  <c:v>5.1031695126734694E-2</c:v>
                </c:pt>
                <c:pt idx="26">
                  <c:v>5.3102227191926907E-2</c:v>
                </c:pt>
                <c:pt idx="27">
                  <c:v>5.4307449134245567E-2</c:v>
                </c:pt>
                <c:pt idx="28">
                  <c:v>5.4834752559725156E-2</c:v>
                </c:pt>
                <c:pt idx="29">
                  <c:v>5.5100383017834181E-2</c:v>
                </c:pt>
                <c:pt idx="30">
                  <c:v>5.4996202285987769E-2</c:v>
                </c:pt>
                <c:pt idx="31">
                  <c:v>5.4931101469799404E-2</c:v>
                </c:pt>
                <c:pt idx="32">
                  <c:v>5.4769923726439081E-2</c:v>
                </c:pt>
                <c:pt idx="33">
                  <c:v>5.4557632454541573E-2</c:v>
                </c:pt>
                <c:pt idx="34">
                  <c:v>5.426316765322959E-2</c:v>
                </c:pt>
                <c:pt idx="35">
                  <c:v>5.384998233249115E-2</c:v>
                </c:pt>
                <c:pt idx="36">
                  <c:v>5.3426122430325469E-2</c:v>
                </c:pt>
                <c:pt idx="37">
                  <c:v>5.2870054090975914E-2</c:v>
                </c:pt>
                <c:pt idx="38">
                  <c:v>5.2205381051106337E-2</c:v>
                </c:pt>
                <c:pt idx="39">
                  <c:v>5.1423230467011666E-2</c:v>
                </c:pt>
                <c:pt idx="40">
                  <c:v>5.0532148249833674E-2</c:v>
                </c:pt>
                <c:pt idx="41">
                  <c:v>4.9471628326036438E-2</c:v>
                </c:pt>
                <c:pt idx="42">
                  <c:v>4.8477042425251957E-2</c:v>
                </c:pt>
                <c:pt idx="43">
                  <c:v>4.7557799591511976E-2</c:v>
                </c:pt>
                <c:pt idx="44">
                  <c:v>4.662851557283279E-2</c:v>
                </c:pt>
                <c:pt idx="45">
                  <c:v>4.63288487400417E-2</c:v>
                </c:pt>
                <c:pt idx="46">
                  <c:v>4.5498674928330353E-2</c:v>
                </c:pt>
                <c:pt idx="47">
                  <c:v>4.4768169132895171E-2</c:v>
                </c:pt>
                <c:pt idx="48">
                  <c:v>4.4097546615738233E-2</c:v>
                </c:pt>
                <c:pt idx="49">
                  <c:v>4.3462401994411808E-2</c:v>
                </c:pt>
                <c:pt idx="50">
                  <c:v>4.295515026028144E-2</c:v>
                </c:pt>
                <c:pt idx="51">
                  <c:v>4.2129251407587838E-2</c:v>
                </c:pt>
                <c:pt idx="52">
                  <c:v>4.1388527562379769E-2</c:v>
                </c:pt>
                <c:pt idx="53">
                  <c:v>4.0726217831949463E-2</c:v>
                </c:pt>
                <c:pt idx="54">
                  <c:v>4.0164827572968957E-2</c:v>
                </c:pt>
                <c:pt idx="55">
                  <c:v>3.9012100590727211E-2</c:v>
                </c:pt>
                <c:pt idx="56">
                  <c:v>3.8011776591828653E-2</c:v>
                </c:pt>
                <c:pt idx="57">
                  <c:v>3.7027601474440675E-2</c:v>
                </c:pt>
                <c:pt idx="58">
                  <c:v>3.6106862544028881E-2</c:v>
                </c:pt>
                <c:pt idx="59">
                  <c:v>3.5242206675286845E-2</c:v>
                </c:pt>
                <c:pt idx="60">
                  <c:v>3.4487009222119482E-2</c:v>
                </c:pt>
                <c:pt idx="61">
                  <c:v>3.3625205755828586E-2</c:v>
                </c:pt>
                <c:pt idx="62">
                  <c:v>3.2854487599679245E-2</c:v>
                </c:pt>
                <c:pt idx="63">
                  <c:v>3.2136166155593386E-2</c:v>
                </c:pt>
                <c:pt idx="64">
                  <c:v>3.1204865989738297E-2</c:v>
                </c:pt>
                <c:pt idx="65">
                  <c:v>3.04248058674427E-2</c:v>
                </c:pt>
                <c:pt idx="66">
                  <c:v>2.9680290893681127E-2</c:v>
                </c:pt>
                <c:pt idx="67">
                  <c:v>2.8844709788666885E-2</c:v>
                </c:pt>
                <c:pt idx="68">
                  <c:v>2.8107318090465037E-2</c:v>
                </c:pt>
                <c:pt idx="69">
                  <c:v>2.7377969405273601E-2</c:v>
                </c:pt>
                <c:pt idx="70">
                  <c:v>2.6782873758928273E-2</c:v>
                </c:pt>
                <c:pt idx="71">
                  <c:v>2.6202644093722045E-2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D88F-4E8C-B2EA-38186203DA67}"/>
            </c:ext>
          </c:extLst>
        </c:ser>
        <c:ser>
          <c:idx val="4"/>
          <c:order val="3"/>
          <c:tx>
            <c:strRef>
              <c:f>'C6010'!$AN$2</c:f>
              <c:strCache>
                <c:ptCount val="1"/>
                <c:pt idx="0">
                  <c:v>C6010 163C8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'C6010'!$AM$3:$AM$74</c:f>
              <c:numCache>
                <c:formatCode>0.00E+00</c:formatCode>
                <c:ptCount val="72"/>
                <c:pt idx="0">
                  <c:v>1.7076303812201858E-4</c:v>
                </c:pt>
                <c:pt idx="1">
                  <c:v>2.224159124841714E-4</c:v>
                </c:pt>
                <c:pt idx="2">
                  <c:v>2.7359855684366033E-4</c:v>
                </c:pt>
                <c:pt idx="3">
                  <c:v>3.680440122923833E-4</c:v>
                </c:pt>
                <c:pt idx="4">
                  <c:v>4.4848043887949017E-4</c:v>
                </c:pt>
                <c:pt idx="5">
                  <c:v>5.4882233032178091E-4</c:v>
                </c:pt>
                <c:pt idx="6">
                  <c:v>6.4334594411274743E-4</c:v>
                </c:pt>
                <c:pt idx="7">
                  <c:v>7.6295652086787657E-4</c:v>
                </c:pt>
                <c:pt idx="8">
                  <c:v>8.9603807338224444E-4</c:v>
                </c:pt>
                <c:pt idx="9">
                  <c:v>1.0203090093962998E-3</c:v>
                </c:pt>
                <c:pt idx="10">
                  <c:v>1.1822872235880777E-3</c:v>
                </c:pt>
                <c:pt idx="11">
                  <c:v>1.3518913948385525E-3</c:v>
                </c:pt>
                <c:pt idx="12">
                  <c:v>1.5476125019831357E-3</c:v>
                </c:pt>
                <c:pt idx="13">
                  <c:v>1.7717813620541322E-3</c:v>
                </c:pt>
                <c:pt idx="14">
                  <c:v>2.0268178153372467E-3</c:v>
                </c:pt>
                <c:pt idx="15">
                  <c:v>2.2945703688124503E-3</c:v>
                </c:pt>
                <c:pt idx="16">
                  <c:v>2.6058869509248644E-3</c:v>
                </c:pt>
                <c:pt idx="17">
                  <c:v>2.9446646954549229E-3</c:v>
                </c:pt>
                <c:pt idx="18">
                  <c:v>3.3305923621207356E-3</c:v>
                </c:pt>
                <c:pt idx="19">
                  <c:v>3.7520915030827308E-3</c:v>
                </c:pt>
                <c:pt idx="20">
                  <c:v>4.2100141302320714E-3</c:v>
                </c:pt>
                <c:pt idx="21">
                  <c:v>4.7257998992815851E-3</c:v>
                </c:pt>
                <c:pt idx="22">
                  <c:v>5.2915687073244212E-3</c:v>
                </c:pt>
                <c:pt idx="23">
                  <c:v>5.9074892730038861E-3</c:v>
                </c:pt>
                <c:pt idx="24">
                  <c:v>7.3496504519661313E-3</c:v>
                </c:pt>
                <c:pt idx="25">
                  <c:v>9.0453583467571038E-3</c:v>
                </c:pt>
                <c:pt idx="26">
                  <c:v>1.1097040694257577E-2</c:v>
                </c:pt>
                <c:pt idx="27">
                  <c:v>1.3517588837776949E-2</c:v>
                </c:pt>
                <c:pt idx="28">
                  <c:v>1.6444276956219153E-2</c:v>
                </c:pt>
                <c:pt idx="29">
                  <c:v>1.9881056684990069E-2</c:v>
                </c:pt>
                <c:pt idx="30">
                  <c:v>2.1836306087979727E-2</c:v>
                </c:pt>
                <c:pt idx="31">
                  <c:v>2.3945903017269978E-2</c:v>
                </c:pt>
                <c:pt idx="32">
                  <c:v>2.6290626338960853E-2</c:v>
                </c:pt>
                <c:pt idx="33">
                  <c:v>2.881758515757912E-2</c:v>
                </c:pt>
                <c:pt idx="34">
                  <c:v>3.1579035912301483E-2</c:v>
                </c:pt>
                <c:pt idx="35">
                  <c:v>3.4568126856088413E-2</c:v>
                </c:pt>
                <c:pt idx="36">
                  <c:v>3.7804815708355949E-2</c:v>
                </c:pt>
                <c:pt idx="37">
                  <c:v>4.1317167473889617E-2</c:v>
                </c:pt>
                <c:pt idx="38">
                  <c:v>4.5098120100247344E-2</c:v>
                </c:pt>
                <c:pt idx="39">
                  <c:v>4.9166135963723837E-2</c:v>
                </c:pt>
                <c:pt idx="40">
                  <c:v>5.3519887498139226E-2</c:v>
                </c:pt>
                <c:pt idx="41">
                  <c:v>5.817060057646288E-2</c:v>
                </c:pt>
                <c:pt idx="42">
                  <c:v>6.2265499684547677E-2</c:v>
                </c:pt>
                <c:pt idx="43">
                  <c:v>6.5470275259891436E-2</c:v>
                </c:pt>
                <c:pt idx="44">
                  <c:v>6.9993934054889545E-2</c:v>
                </c:pt>
                <c:pt idx="45">
                  <c:v>7.2642134991078036E-2</c:v>
                </c:pt>
                <c:pt idx="46">
                  <c:v>7.6752669561789416E-2</c:v>
                </c:pt>
                <c:pt idx="47">
                  <c:v>8.0622194455886906E-2</c:v>
                </c:pt>
                <c:pt idx="48">
                  <c:v>8.3925549566146604E-2</c:v>
                </c:pt>
                <c:pt idx="49">
                  <c:v>8.7211927790996943E-2</c:v>
                </c:pt>
                <c:pt idx="50">
                  <c:v>9.0189209560900721E-2</c:v>
                </c:pt>
                <c:pt idx="51">
                  <c:v>9.4011961792964602E-2</c:v>
                </c:pt>
                <c:pt idx="52">
                  <c:v>9.8429908478813291E-2</c:v>
                </c:pt>
                <c:pt idx="53">
                  <c:v>0.10186761586188955</c:v>
                </c:pt>
                <c:pt idx="54">
                  <c:v>0.104958638254425</c:v>
                </c:pt>
                <c:pt idx="55">
                  <c:v>0.11085491277376512</c:v>
                </c:pt>
                <c:pt idx="56">
                  <c:v>0.11684554378218212</c:v>
                </c:pt>
                <c:pt idx="57">
                  <c:v>0.12242834771926957</c:v>
                </c:pt>
                <c:pt idx="58">
                  <c:v>0.12735631129169767</c:v>
                </c:pt>
                <c:pt idx="59">
                  <c:v>0.13194846891542986</c:v>
                </c:pt>
                <c:pt idx="60">
                  <c:v>0.13813578196049214</c:v>
                </c:pt>
                <c:pt idx="61">
                  <c:v>0.14371413012921558</c:v>
                </c:pt>
                <c:pt idx="62">
                  <c:v>0.14883571066207621</c:v>
                </c:pt>
                <c:pt idx="63">
                  <c:v>0.15365082428433216</c:v>
                </c:pt>
                <c:pt idx="64">
                  <c:v>0.15958649949796694</c:v>
                </c:pt>
                <c:pt idx="65">
                  <c:v>0.1651307545870134</c:v>
                </c:pt>
                <c:pt idx="66">
                  <c:v>0.17032114088388109</c:v>
                </c:pt>
                <c:pt idx="67">
                  <c:v>0.17633992730563477</c:v>
                </c:pt>
                <c:pt idx="68">
                  <c:v>0.182028535086981</c:v>
                </c:pt>
                <c:pt idx="69">
                  <c:v>0.18709829481004228</c:v>
                </c:pt>
                <c:pt idx="70">
                  <c:v>0.19219901156692137</c:v>
                </c:pt>
                <c:pt idx="71">
                  <c:v>0.19645522147462519</c:v>
                </c:pt>
              </c:numCache>
            </c:numRef>
          </c:xVal>
          <c:yVal>
            <c:numRef>
              <c:f>'C6010'!$AN$3:$AN$74</c:f>
              <c:numCache>
                <c:formatCode>0.00E+00</c:formatCode>
                <c:ptCount val="72"/>
                <c:pt idx="0">
                  <c:v>2.9160015188661971E-3</c:v>
                </c:pt>
                <c:pt idx="1">
                  <c:v>4.0992084891461307E-3</c:v>
                </c:pt>
                <c:pt idx="2">
                  <c:v>5.1399849148167417E-3</c:v>
                </c:pt>
                <c:pt idx="3">
                  <c:v>7.7072901425468982E-3</c:v>
                </c:pt>
                <c:pt idx="4">
                  <c:v>9.4832364769343973E-3</c:v>
                </c:pt>
                <c:pt idx="5">
                  <c:v>1.1767926012769041E-2</c:v>
                </c:pt>
                <c:pt idx="6">
                  <c:v>1.3399658247313628E-2</c:v>
                </c:pt>
                <c:pt idx="7">
                  <c:v>1.5616058974694497E-2</c:v>
                </c:pt>
                <c:pt idx="8">
                  <c:v>1.7848098757801377E-2</c:v>
                </c:pt>
                <c:pt idx="9">
                  <c:v>1.9176493634829435E-2</c:v>
                </c:pt>
                <c:pt idx="10">
                  <c:v>2.133630291224484E-2</c:v>
                </c:pt>
                <c:pt idx="11">
                  <c:v>2.3116634161204939E-2</c:v>
                </c:pt>
                <c:pt idx="12">
                  <c:v>2.5103416916496795E-2</c:v>
                </c:pt>
                <c:pt idx="13">
                  <c:v>2.7264279962848668E-2</c:v>
                </c:pt>
                <c:pt idx="14">
                  <c:v>2.9564522897218067E-2</c:v>
                </c:pt>
                <c:pt idx="15">
                  <c:v>3.1398848884097399E-2</c:v>
                </c:pt>
                <c:pt idx="16">
                  <c:v>3.3557424186720065E-2</c:v>
                </c:pt>
                <c:pt idx="17">
                  <c:v>3.5507258936789313E-2</c:v>
                </c:pt>
                <c:pt idx="18">
                  <c:v>3.7640506549318747E-2</c:v>
                </c:pt>
                <c:pt idx="19">
                  <c:v>3.9584619195118839E-2</c:v>
                </c:pt>
                <c:pt idx="20">
                  <c:v>4.1296617085445714E-2</c:v>
                </c:pt>
                <c:pt idx="21">
                  <c:v>4.311866791013335E-2</c:v>
                </c:pt>
                <c:pt idx="22">
                  <c:v>4.4797176863372097E-2</c:v>
                </c:pt>
                <c:pt idx="23">
                  <c:v>4.6265245032103407E-2</c:v>
                </c:pt>
                <c:pt idx="24">
                  <c:v>4.9171957112245306E-2</c:v>
                </c:pt>
                <c:pt idx="25">
                  <c:v>5.1141042104464393E-2</c:v>
                </c:pt>
                <c:pt idx="26">
                  <c:v>5.2852770304087512E-2</c:v>
                </c:pt>
                <c:pt idx="27">
                  <c:v>5.3850091649581211E-2</c:v>
                </c:pt>
                <c:pt idx="28">
                  <c:v>5.4720783820345648E-2</c:v>
                </c:pt>
                <c:pt idx="29">
                  <c:v>5.4920675810254525E-2</c:v>
                </c:pt>
                <c:pt idx="30">
                  <c:v>5.4901349961939523E-2</c:v>
                </c:pt>
                <c:pt idx="31">
                  <c:v>5.4708596551173008E-2</c:v>
                </c:pt>
                <c:pt idx="32">
                  <c:v>5.4646129476373845E-2</c:v>
                </c:pt>
                <c:pt idx="33">
                  <c:v>5.4405289128439373E-2</c:v>
                </c:pt>
                <c:pt idx="34">
                  <c:v>5.4136678256006911E-2</c:v>
                </c:pt>
                <c:pt idx="35">
                  <c:v>5.3754178782664017E-2</c:v>
                </c:pt>
                <c:pt idx="36">
                  <c:v>5.3274838436752396E-2</c:v>
                </c:pt>
                <c:pt idx="37">
                  <c:v>5.2729866255195178E-2</c:v>
                </c:pt>
                <c:pt idx="38">
                  <c:v>5.2057119806711488E-2</c:v>
                </c:pt>
                <c:pt idx="39">
                  <c:v>5.1269895577256169E-2</c:v>
                </c:pt>
                <c:pt idx="40">
                  <c:v>5.0341718840913402E-2</c:v>
                </c:pt>
                <c:pt idx="41">
                  <c:v>4.9280182035164745E-2</c:v>
                </c:pt>
                <c:pt idx="42">
                  <c:v>4.8462405637080083E-2</c:v>
                </c:pt>
                <c:pt idx="43">
                  <c:v>4.7626188251177252E-2</c:v>
                </c:pt>
                <c:pt idx="44">
                  <c:v>4.6658579090287866E-2</c:v>
                </c:pt>
                <c:pt idx="45">
                  <c:v>4.5885911096191341E-2</c:v>
                </c:pt>
                <c:pt idx="46">
                  <c:v>4.5315171422009498E-2</c:v>
                </c:pt>
                <c:pt idx="47">
                  <c:v>4.4827160268157529E-2</c:v>
                </c:pt>
                <c:pt idx="48">
                  <c:v>4.4021861687373313E-2</c:v>
                </c:pt>
                <c:pt idx="49">
                  <c:v>4.3462401994411808E-2</c:v>
                </c:pt>
                <c:pt idx="50">
                  <c:v>4.2811018532737187E-2</c:v>
                </c:pt>
                <c:pt idx="51">
                  <c:v>4.2086899810294454E-2</c:v>
                </c:pt>
                <c:pt idx="52">
                  <c:v>4.1227433545308771E-2</c:v>
                </c:pt>
                <c:pt idx="53">
                  <c:v>4.0694161417198012E-2</c:v>
                </c:pt>
                <c:pt idx="54">
                  <c:v>4.005932997899362E-2</c:v>
                </c:pt>
                <c:pt idx="55">
                  <c:v>3.9012100590727211E-2</c:v>
                </c:pt>
                <c:pt idx="56">
                  <c:v>3.7924669727093997E-2</c:v>
                </c:pt>
                <c:pt idx="57">
                  <c:v>3.7009136605605869E-2</c:v>
                </c:pt>
                <c:pt idx="58">
                  <c:v>3.6043622279617327E-2</c:v>
                </c:pt>
                <c:pt idx="59">
                  <c:v>3.5172522119446784E-2</c:v>
                </c:pt>
                <c:pt idx="60">
                  <c:v>3.4468017084242464E-2</c:v>
                </c:pt>
                <c:pt idx="61">
                  <c:v>3.3632553653797602E-2</c:v>
                </c:pt>
                <c:pt idx="62">
                  <c:v>3.284220721762085E-2</c:v>
                </c:pt>
                <c:pt idx="63">
                  <c:v>3.2124882029194064E-2</c:v>
                </c:pt>
                <c:pt idx="64">
                  <c:v>3.1233567355916852E-2</c:v>
                </c:pt>
                <c:pt idx="65">
                  <c:v>3.0436618049421188E-2</c:v>
                </c:pt>
                <c:pt idx="66">
                  <c:v>2.9707415291333198E-2</c:v>
                </c:pt>
                <c:pt idx="67">
                  <c:v>2.8867220536721645E-2</c:v>
                </c:pt>
                <c:pt idx="68">
                  <c:v>2.8132439791061531E-2</c:v>
                </c:pt>
                <c:pt idx="69">
                  <c:v>2.7380345655710202E-2</c:v>
                </c:pt>
                <c:pt idx="70">
                  <c:v>2.6783976252393839E-2</c:v>
                </c:pt>
                <c:pt idx="71">
                  <c:v>2.6079231059290515E-2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3-D88F-4E8C-B2EA-38186203DA67}"/>
            </c:ext>
          </c:extLst>
        </c:ser>
        <c:ser>
          <c:idx val="5"/>
          <c:order val="4"/>
          <c:tx>
            <c:strRef>
              <c:f>'C6010'!$AX$2</c:f>
              <c:strCache>
                <c:ptCount val="1"/>
                <c:pt idx="0">
                  <c:v>C6010 162C1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'C6010'!$AW$3:$AW$74</c:f>
              <c:numCache>
                <c:formatCode>0.00E+00</c:formatCode>
                <c:ptCount val="72"/>
                <c:pt idx="0">
                  <c:v>3.0800065635020949E-4</c:v>
                </c:pt>
                <c:pt idx="1">
                  <c:v>3.2868424495755309E-4</c:v>
                </c:pt>
                <c:pt idx="2">
                  <c:v>3.728853581787616E-4</c:v>
                </c:pt>
                <c:pt idx="3">
                  <c:v>4.5486062205370045E-4</c:v>
                </c:pt>
                <c:pt idx="4">
                  <c:v>5.3455789942800848E-4</c:v>
                </c:pt>
                <c:pt idx="5">
                  <c:v>5.9827846681186579E-4</c:v>
                </c:pt>
                <c:pt idx="6">
                  <c:v>6.7747068364855747E-4</c:v>
                </c:pt>
                <c:pt idx="7">
                  <c:v>8.0198588088437018E-4</c:v>
                </c:pt>
                <c:pt idx="8">
                  <c:v>9.3438610801203979E-4</c:v>
                </c:pt>
                <c:pt idx="9">
                  <c:v>1.0486389602221136E-3</c:v>
                </c:pt>
                <c:pt idx="10">
                  <c:v>1.1981017714681843E-3</c:v>
                </c:pt>
                <c:pt idx="11">
                  <c:v>1.392433866910402E-3</c:v>
                </c:pt>
                <c:pt idx="12">
                  <c:v>1.5819837342182059E-3</c:v>
                </c:pt>
                <c:pt idx="13">
                  <c:v>1.7881213672469793E-3</c:v>
                </c:pt>
                <c:pt idx="14">
                  <c:v>2.0348844420353413E-3</c:v>
                </c:pt>
                <c:pt idx="15">
                  <c:v>2.3198095116003562E-3</c:v>
                </c:pt>
                <c:pt idx="16">
                  <c:v>2.6285158625972095E-3</c:v>
                </c:pt>
                <c:pt idx="17">
                  <c:v>2.9618299468308854E-3</c:v>
                </c:pt>
                <c:pt idx="18">
                  <c:v>3.337351286845815E-3</c:v>
                </c:pt>
                <c:pt idx="19">
                  <c:v>3.763186369005295E-3</c:v>
                </c:pt>
                <c:pt idx="20">
                  <c:v>4.2328807610874679E-3</c:v>
                </c:pt>
                <c:pt idx="21">
                  <c:v>4.7423353901045202E-3</c:v>
                </c:pt>
                <c:pt idx="22">
                  <c:v>5.3047640752918058E-3</c:v>
                </c:pt>
                <c:pt idx="23">
                  <c:v>5.9291712432836298E-3</c:v>
                </c:pt>
                <c:pt idx="24">
                  <c:v>7.340274519051955E-3</c:v>
                </c:pt>
                <c:pt idx="25">
                  <c:v>9.1065873608185896E-3</c:v>
                </c:pt>
                <c:pt idx="26">
                  <c:v>1.1189838169393829E-2</c:v>
                </c:pt>
                <c:pt idx="27">
                  <c:v>1.3678993043791969E-2</c:v>
                </c:pt>
                <c:pt idx="28">
                  <c:v>1.6633607356226782E-2</c:v>
                </c:pt>
                <c:pt idx="29">
                  <c:v>2.0154598954423047E-2</c:v>
                </c:pt>
                <c:pt idx="30">
                  <c:v>2.2144074760765558E-2</c:v>
                </c:pt>
                <c:pt idx="31">
                  <c:v>2.4323976323938293E-2</c:v>
                </c:pt>
                <c:pt idx="32">
                  <c:v>2.668279810180085E-2</c:v>
                </c:pt>
                <c:pt idx="33">
                  <c:v>2.9273958988323606E-2</c:v>
                </c:pt>
                <c:pt idx="34">
                  <c:v>3.208422484111105E-2</c:v>
                </c:pt>
                <c:pt idx="35">
                  <c:v>3.5124256879484617E-2</c:v>
                </c:pt>
                <c:pt idx="36">
                  <c:v>3.8440961549657808E-2</c:v>
                </c:pt>
                <c:pt idx="37">
                  <c:v>4.201423075225913E-2</c:v>
                </c:pt>
                <c:pt idx="38">
                  <c:v>4.5871468437247258E-2</c:v>
                </c:pt>
                <c:pt idx="39">
                  <c:v>5.0027900508836515E-2</c:v>
                </c:pt>
                <c:pt idx="40">
                  <c:v>5.4475425085168769E-2</c:v>
                </c:pt>
                <c:pt idx="41">
                  <c:v>5.9237345120690781E-2</c:v>
                </c:pt>
                <c:pt idx="42">
                  <c:v>6.3369272425026713E-2</c:v>
                </c:pt>
                <c:pt idx="43">
                  <c:v>6.6722135342158095E-2</c:v>
                </c:pt>
                <c:pt idx="44">
                  <c:v>7.1576750428798408E-2</c:v>
                </c:pt>
                <c:pt idx="45">
                  <c:v>7.4278767945717306E-2</c:v>
                </c:pt>
                <c:pt idx="46">
                  <c:v>7.8271008708109185E-2</c:v>
                </c:pt>
                <c:pt idx="47">
                  <c:v>8.2137749329679252E-2</c:v>
                </c:pt>
                <c:pt idx="48">
                  <c:v>8.5560077572472901E-2</c:v>
                </c:pt>
                <c:pt idx="49">
                  <c:v>8.8953769539703714E-2</c:v>
                </c:pt>
                <c:pt idx="50">
                  <c:v>9.2082051951300981E-2</c:v>
                </c:pt>
                <c:pt idx="51">
                  <c:v>9.5963048526195027E-2</c:v>
                </c:pt>
                <c:pt idx="52">
                  <c:v>0.10050424599269758</c:v>
                </c:pt>
                <c:pt idx="53">
                  <c:v>0.10388343846901629</c:v>
                </c:pt>
                <c:pt idx="54">
                  <c:v>0.10709531093522066</c:v>
                </c:pt>
                <c:pt idx="55">
                  <c:v>0.1131857821557947</c:v>
                </c:pt>
                <c:pt idx="56">
                  <c:v>0.11921533567812216</c:v>
                </c:pt>
                <c:pt idx="57">
                  <c:v>0.12484557938238265</c:v>
                </c:pt>
                <c:pt idx="58">
                  <c:v>0.13003406453881491</c:v>
                </c:pt>
                <c:pt idx="59">
                  <c:v>0.134878600636645</c:v>
                </c:pt>
                <c:pt idx="60">
                  <c:v>0.14106578664746067</c:v>
                </c:pt>
                <c:pt idx="61">
                  <c:v>0.14669301921994349</c:v>
                </c:pt>
                <c:pt idx="62">
                  <c:v>0.15191836369556458</c:v>
                </c:pt>
                <c:pt idx="63">
                  <c:v>0.15693716005243458</c:v>
                </c:pt>
                <c:pt idx="64">
                  <c:v>0.16294044095150645</c:v>
                </c:pt>
                <c:pt idx="65">
                  <c:v>0.16865755016517026</c:v>
                </c:pt>
                <c:pt idx="66">
                  <c:v>0.17396874450536351</c:v>
                </c:pt>
                <c:pt idx="67">
                  <c:v>0.18031265823437495</c:v>
                </c:pt>
                <c:pt idx="68">
                  <c:v>0.18618118764316463</c:v>
                </c:pt>
                <c:pt idx="69">
                  <c:v>0.19147857203396604</c:v>
                </c:pt>
                <c:pt idx="70">
                  <c:v>0.19650473324325843</c:v>
                </c:pt>
                <c:pt idx="71">
                  <c:v>0.20143663680253329</c:v>
                </c:pt>
              </c:numCache>
            </c:numRef>
          </c:xVal>
          <c:yVal>
            <c:numRef>
              <c:f>'C6010'!$AX$3:$AX$74</c:f>
              <c:numCache>
                <c:formatCode>0.00E+00</c:formatCode>
                <c:ptCount val="72"/>
                <c:pt idx="0">
                  <c:v>9.4864404312159836E-3</c:v>
                </c:pt>
                <c:pt idx="1">
                  <c:v>8.9521236406762388E-3</c:v>
                </c:pt>
                <c:pt idx="2">
                  <c:v>9.5473952239573806E-3</c:v>
                </c:pt>
                <c:pt idx="3">
                  <c:v>1.17722337565692E-2</c:v>
                </c:pt>
                <c:pt idx="4">
                  <c:v>1.3472837541709368E-2</c:v>
                </c:pt>
                <c:pt idx="5">
                  <c:v>1.3984377091705837E-2</c:v>
                </c:pt>
                <c:pt idx="6">
                  <c:v>1.4858863754783151E-2</c:v>
                </c:pt>
                <c:pt idx="7">
                  <c:v>1.7254616337576804E-2</c:v>
                </c:pt>
                <c:pt idx="8">
                  <c:v>1.9408491381346097E-2</c:v>
                </c:pt>
                <c:pt idx="9">
                  <c:v>2.0256188776935007E-2</c:v>
                </c:pt>
                <c:pt idx="10">
                  <c:v>2.191091914409531E-2</c:v>
                </c:pt>
                <c:pt idx="11">
                  <c:v>2.4523934532573254E-2</c:v>
                </c:pt>
                <c:pt idx="12">
                  <c:v>2.6230852643929371E-2</c:v>
                </c:pt>
                <c:pt idx="13">
                  <c:v>2.776948084076087E-2</c:v>
                </c:pt>
                <c:pt idx="14">
                  <c:v>2.9800321644026503E-2</c:v>
                </c:pt>
                <c:pt idx="15">
                  <c:v>3.2093391519184909E-2</c:v>
                </c:pt>
                <c:pt idx="16">
                  <c:v>3.4142764294768958E-2</c:v>
                </c:pt>
                <c:pt idx="17">
                  <c:v>3.5922428426708071E-2</c:v>
                </c:pt>
                <c:pt idx="18">
                  <c:v>3.7793432794867472E-2</c:v>
                </c:pt>
                <c:pt idx="19">
                  <c:v>3.98190673021281E-2</c:v>
                </c:pt>
                <c:pt idx="20">
                  <c:v>4.1746439335181185E-2</c:v>
                </c:pt>
                <c:pt idx="21">
                  <c:v>4.3420938729711318E-2</c:v>
                </c:pt>
                <c:pt idx="22">
                  <c:v>4.5020873194369343E-2</c:v>
                </c:pt>
                <c:pt idx="23">
                  <c:v>4.6605478412356613E-2</c:v>
                </c:pt>
                <c:pt idx="24">
                  <c:v>4.9046580019884038E-2</c:v>
                </c:pt>
                <c:pt idx="25">
                  <c:v>5.1835743977736104E-2</c:v>
                </c:pt>
                <c:pt idx="26">
                  <c:v>5.3740414282376463E-2</c:v>
                </c:pt>
                <c:pt idx="27">
                  <c:v>5.5143742725820621E-2</c:v>
                </c:pt>
                <c:pt idx="28">
                  <c:v>5.5988087864549251E-2</c:v>
                </c:pt>
                <c:pt idx="29">
                  <c:v>5.6442373342489721E-2</c:v>
                </c:pt>
                <c:pt idx="30">
                  <c:v>5.6459854510809211E-2</c:v>
                </c:pt>
                <c:pt idx="31">
                  <c:v>5.6449783344067951E-2</c:v>
                </c:pt>
                <c:pt idx="32">
                  <c:v>5.6288578541614655E-2</c:v>
                </c:pt>
                <c:pt idx="33">
                  <c:v>5.6142128303484785E-2</c:v>
                </c:pt>
                <c:pt idx="34">
                  <c:v>5.5882647437663462E-2</c:v>
                </c:pt>
                <c:pt idx="35">
                  <c:v>5.5497679772200735E-2</c:v>
                </c:pt>
                <c:pt idx="36">
                  <c:v>5.5082846567348936E-2</c:v>
                </c:pt>
                <c:pt idx="37">
                  <c:v>5.4524089431346685E-2</c:v>
                </c:pt>
                <c:pt idx="38">
                  <c:v>5.3857791944318861E-2</c:v>
                </c:pt>
                <c:pt idx="39">
                  <c:v>5.3082923374812983E-2</c:v>
                </c:pt>
                <c:pt idx="40">
                  <c:v>5.215535571480253E-2</c:v>
                </c:pt>
                <c:pt idx="41">
                  <c:v>5.1104174868787801E-2</c:v>
                </c:pt>
                <c:pt idx="42">
                  <c:v>5.0195808595965632E-2</c:v>
                </c:pt>
                <c:pt idx="43">
                  <c:v>4.9464926051302913E-2</c:v>
                </c:pt>
                <c:pt idx="44">
                  <c:v>4.8792678113776133E-2</c:v>
                </c:pt>
                <c:pt idx="45">
                  <c:v>4.7976829282901916E-2</c:v>
                </c:pt>
                <c:pt idx="46">
                  <c:v>4.7125775416806952E-2</c:v>
                </c:pt>
                <c:pt idx="47">
                  <c:v>4.6528343896173968E-2</c:v>
                </c:pt>
                <c:pt idx="48">
                  <c:v>4.5753292963797376E-2</c:v>
                </c:pt>
                <c:pt idx="49">
                  <c:v>4.5215846373272695E-2</c:v>
                </c:pt>
                <c:pt idx="50">
                  <c:v>4.4626864692432072E-2</c:v>
                </c:pt>
                <c:pt idx="51">
                  <c:v>4.3851936583051726E-2</c:v>
                </c:pt>
                <c:pt idx="52">
                  <c:v>4.2983418989619868E-2</c:v>
                </c:pt>
                <c:pt idx="53">
                  <c:v>4.2320661914297626E-2</c:v>
                </c:pt>
                <c:pt idx="54">
                  <c:v>4.170692954295125E-2</c:v>
                </c:pt>
                <c:pt idx="55">
                  <c:v>4.0669908832441308E-2</c:v>
                </c:pt>
                <c:pt idx="56">
                  <c:v>3.9478600724575964E-2</c:v>
                </c:pt>
                <c:pt idx="57">
                  <c:v>3.8484984423019279E-2</c:v>
                </c:pt>
                <c:pt idx="58">
                  <c:v>3.7575239867743727E-2</c:v>
                </c:pt>
                <c:pt idx="59">
                  <c:v>3.6751993756968845E-2</c:v>
                </c:pt>
                <c:pt idx="60">
                  <c:v>3.5945730062259554E-2</c:v>
                </c:pt>
                <c:pt idx="61">
                  <c:v>3.5041266712038284E-2</c:v>
                </c:pt>
                <c:pt idx="62">
                  <c:v>3.4216737180041271E-2</c:v>
                </c:pt>
                <c:pt idx="63">
                  <c:v>3.3513773581879798E-2</c:v>
                </c:pt>
                <c:pt idx="64">
                  <c:v>3.2560200266705128E-2</c:v>
                </c:pt>
                <c:pt idx="65">
                  <c:v>3.1750607464802898E-2</c:v>
                </c:pt>
                <c:pt idx="66">
                  <c:v>3.0993470624446944E-2</c:v>
                </c:pt>
                <c:pt idx="67">
                  <c:v>3.0182561009604997E-2</c:v>
                </c:pt>
                <c:pt idx="68">
                  <c:v>2.9430662788435456E-2</c:v>
                </c:pt>
                <c:pt idx="69">
                  <c:v>2.8677390338808541E-2</c:v>
                </c:pt>
                <c:pt idx="70">
                  <c:v>2.7997469683152667E-2</c:v>
                </c:pt>
                <c:pt idx="71">
                  <c:v>2.7418554393077717E-2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4-D88F-4E8C-B2EA-38186203DA67}"/>
            </c:ext>
          </c:extLst>
        </c:ser>
        <c:ser>
          <c:idx val="6"/>
          <c:order val="5"/>
          <c:tx>
            <c:strRef>
              <c:f>'C6010'!$BH$2</c:f>
              <c:strCache>
                <c:ptCount val="1"/>
                <c:pt idx="0">
                  <c:v>C6010 162C2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'C6010'!$BG$3:$BG$74</c:f>
              <c:numCache>
                <c:formatCode>0.00E+00</c:formatCode>
                <c:ptCount val="72"/>
                <c:pt idx="0">
                  <c:v>2.7813116014021119E-4</c:v>
                </c:pt>
                <c:pt idx="1">
                  <c:v>3.1655174855666309E-4</c:v>
                </c:pt>
                <c:pt idx="2">
                  <c:v>3.920384077041919E-4</c:v>
                </c:pt>
                <c:pt idx="3">
                  <c:v>4.7339480414580027E-4</c:v>
                </c:pt>
                <c:pt idx="4">
                  <c:v>5.278305878935552E-4</c:v>
                </c:pt>
                <c:pt idx="5">
                  <c:v>5.939184416105677E-4</c:v>
                </c:pt>
                <c:pt idx="6">
                  <c:v>7.0012624268382445E-4</c:v>
                </c:pt>
                <c:pt idx="7">
                  <c:v>8.2395165108298512E-4</c:v>
                </c:pt>
                <c:pt idx="8">
                  <c:v>9.2122815564113004E-4</c:v>
                </c:pt>
                <c:pt idx="9">
                  <c:v>1.0470377954004783E-3</c:v>
                </c:pt>
                <c:pt idx="10">
                  <c:v>1.2224815752792117E-3</c:v>
                </c:pt>
                <c:pt idx="11">
                  <c:v>1.3980612259115457E-3</c:v>
                </c:pt>
                <c:pt idx="12">
                  <c:v>1.5759824579300136E-3</c:v>
                </c:pt>
                <c:pt idx="13">
                  <c:v>1.792841697737613E-3</c:v>
                </c:pt>
                <c:pt idx="14">
                  <c:v>2.0506423449639993E-3</c:v>
                </c:pt>
                <c:pt idx="15">
                  <c:v>2.3291783866728139E-3</c:v>
                </c:pt>
                <c:pt idx="16">
                  <c:v>2.6280682829945049E-3</c:v>
                </c:pt>
                <c:pt idx="17">
                  <c:v>2.9621419920789426E-3</c:v>
                </c:pt>
                <c:pt idx="18">
                  <c:v>3.3465029645021916E-3</c:v>
                </c:pt>
                <c:pt idx="19">
                  <c:v>3.7728514859843455E-3</c:v>
                </c:pt>
                <c:pt idx="20">
                  <c:v>4.234780752309892E-3</c:v>
                </c:pt>
                <c:pt idx="21">
                  <c:v>4.7434845847639613E-3</c:v>
                </c:pt>
                <c:pt idx="22">
                  <c:v>5.3083088313904195E-3</c:v>
                </c:pt>
                <c:pt idx="23">
                  <c:v>5.9356823239666246E-3</c:v>
                </c:pt>
                <c:pt idx="24">
                  <c:v>7.3695013764524019E-3</c:v>
                </c:pt>
                <c:pt idx="25">
                  <c:v>9.078506268656087E-3</c:v>
                </c:pt>
                <c:pt idx="26">
                  <c:v>1.1192702556299887E-2</c:v>
                </c:pt>
                <c:pt idx="27">
                  <c:v>1.3687856067522812E-2</c:v>
                </c:pt>
                <c:pt idx="28">
                  <c:v>1.6639423853109778E-2</c:v>
                </c:pt>
                <c:pt idx="29">
                  <c:v>2.0149035154457474E-2</c:v>
                </c:pt>
                <c:pt idx="30">
                  <c:v>2.2125766111557203E-2</c:v>
                </c:pt>
                <c:pt idx="31">
                  <c:v>2.4306896237969985E-2</c:v>
                </c:pt>
                <c:pt idx="32">
                  <c:v>2.6684508978299468E-2</c:v>
                </c:pt>
                <c:pt idx="33">
                  <c:v>2.9257098608633465E-2</c:v>
                </c:pt>
                <c:pt idx="34">
                  <c:v>3.2071216597301749E-2</c:v>
                </c:pt>
                <c:pt idx="35">
                  <c:v>3.5111289338066121E-2</c:v>
                </c:pt>
                <c:pt idx="36">
                  <c:v>3.8409320679306018E-2</c:v>
                </c:pt>
                <c:pt idx="37">
                  <c:v>4.1988930514682318E-2</c:v>
                </c:pt>
                <c:pt idx="38">
                  <c:v>4.5842145639661852E-2</c:v>
                </c:pt>
                <c:pt idx="39">
                  <c:v>4.9991367354812001E-2</c:v>
                </c:pt>
                <c:pt idx="40">
                  <c:v>5.4442008025022741E-2</c:v>
                </c:pt>
                <c:pt idx="41">
                  <c:v>5.9197137810025897E-2</c:v>
                </c:pt>
                <c:pt idx="42">
                  <c:v>6.3210421827349872E-2</c:v>
                </c:pt>
                <c:pt idx="43">
                  <c:v>6.670487584949733E-2</c:v>
                </c:pt>
                <c:pt idx="44">
                  <c:v>7.1433636856524221E-2</c:v>
                </c:pt>
                <c:pt idx="45">
                  <c:v>7.4384030546988111E-2</c:v>
                </c:pt>
                <c:pt idx="46">
                  <c:v>7.8302472525043645E-2</c:v>
                </c:pt>
                <c:pt idx="47">
                  <c:v>8.2271880075642678E-2</c:v>
                </c:pt>
                <c:pt idx="48">
                  <c:v>8.5591567250915823E-2</c:v>
                </c:pt>
                <c:pt idx="49">
                  <c:v>8.8957982064013605E-2</c:v>
                </c:pt>
                <c:pt idx="50">
                  <c:v>9.215942670732219E-2</c:v>
                </c:pt>
                <c:pt idx="51">
                  <c:v>9.5912144936737942E-2</c:v>
                </c:pt>
                <c:pt idx="52">
                  <c:v>0.10039562713994576</c:v>
                </c:pt>
                <c:pt idx="53">
                  <c:v>0.10387618682414555</c:v>
                </c:pt>
                <c:pt idx="54">
                  <c:v>0.10707418551615032</c:v>
                </c:pt>
                <c:pt idx="55">
                  <c:v>0.11308896082684934</c:v>
                </c:pt>
                <c:pt idx="56">
                  <c:v>0.11921850980210738</c:v>
                </c:pt>
                <c:pt idx="57">
                  <c:v>0.12485165089992459</c:v>
                </c:pt>
                <c:pt idx="58">
                  <c:v>0.13006616775237373</c:v>
                </c:pt>
                <c:pt idx="59">
                  <c:v>0.13475456912679687</c:v>
                </c:pt>
                <c:pt idx="60">
                  <c:v>0.14099291999239499</c:v>
                </c:pt>
                <c:pt idx="61">
                  <c:v>0.1466202522428168</c:v>
                </c:pt>
                <c:pt idx="62">
                  <c:v>0.15189826668007228</c:v>
                </c:pt>
                <c:pt idx="63">
                  <c:v>0.15689089930129577</c:v>
                </c:pt>
                <c:pt idx="64">
                  <c:v>0.1629592237113327</c:v>
                </c:pt>
                <c:pt idx="65">
                  <c:v>0.16867117703933895</c:v>
                </c:pt>
                <c:pt idx="66">
                  <c:v>0.17408333682010829</c:v>
                </c:pt>
                <c:pt idx="67">
                  <c:v>0.18011449249301939</c:v>
                </c:pt>
                <c:pt idx="68">
                  <c:v>0.18594356526799211</c:v>
                </c:pt>
                <c:pt idx="69">
                  <c:v>0.19143434647579935</c:v>
                </c:pt>
                <c:pt idx="70">
                  <c:v>0.19634193789998489</c:v>
                </c:pt>
                <c:pt idx="71">
                  <c:v>0.20117419849963797</c:v>
                </c:pt>
              </c:numCache>
            </c:numRef>
          </c:xVal>
          <c:yVal>
            <c:numRef>
              <c:f>'C6010'!$BH$3:$BH$74</c:f>
              <c:numCache>
                <c:formatCode>0.00E+00</c:formatCode>
                <c:ptCount val="72"/>
                <c:pt idx="0">
                  <c:v>7.7356942240939782E-3</c:v>
                </c:pt>
                <c:pt idx="1">
                  <c:v>8.3034338629157413E-3</c:v>
                </c:pt>
                <c:pt idx="2">
                  <c:v>1.0553377492720719E-2</c:v>
                </c:pt>
                <c:pt idx="3">
                  <c:v>1.2751144550656362E-2</c:v>
                </c:pt>
                <c:pt idx="4">
                  <c:v>1.3135865037650867E-2</c:v>
                </c:pt>
                <c:pt idx="5">
                  <c:v>1.378129418394348E-2</c:v>
                </c:pt>
                <c:pt idx="6">
                  <c:v>1.5869282827681897E-2</c:v>
                </c:pt>
                <c:pt idx="7">
                  <c:v>1.8212741297255797E-2</c:v>
                </c:pt>
                <c:pt idx="8">
                  <c:v>1.8865722368603226E-2</c:v>
                </c:pt>
                <c:pt idx="9">
                  <c:v>2.0194377730812903E-2</c:v>
                </c:pt>
                <c:pt idx="10">
                  <c:v>2.2811708867980854E-2</c:v>
                </c:pt>
                <c:pt idx="11">
                  <c:v>2.4722556316402317E-2</c:v>
                </c:pt>
                <c:pt idx="12">
                  <c:v>2.6032215950226416E-2</c:v>
                </c:pt>
                <c:pt idx="13">
                  <c:v>2.7916287590296043E-2</c:v>
                </c:pt>
                <c:pt idx="14">
                  <c:v>3.0263648988553077E-2</c:v>
                </c:pt>
                <c:pt idx="15">
                  <c:v>3.2353142280038952E-2</c:v>
                </c:pt>
                <c:pt idx="16">
                  <c:v>3.4131137730872778E-2</c:v>
                </c:pt>
                <c:pt idx="17">
                  <c:v>3.5929998080454557E-2</c:v>
                </c:pt>
                <c:pt idx="18">
                  <c:v>3.800099113154496E-2</c:v>
                </c:pt>
                <c:pt idx="19">
                  <c:v>4.0023867237533414E-2</c:v>
                </c:pt>
                <c:pt idx="20">
                  <c:v>4.1783924761434443E-2</c:v>
                </c:pt>
                <c:pt idx="21">
                  <c:v>4.3441985388260433E-2</c:v>
                </c:pt>
                <c:pt idx="22">
                  <c:v>4.5081061105690733E-2</c:v>
                </c:pt>
                <c:pt idx="23">
                  <c:v>4.670789361835663E-2</c:v>
                </c:pt>
                <c:pt idx="24">
                  <c:v>4.9437936295022342E-2</c:v>
                </c:pt>
                <c:pt idx="25">
                  <c:v>5.1516555242351124E-2</c:v>
                </c:pt>
                <c:pt idx="26">
                  <c:v>5.376793086280908E-2</c:v>
                </c:pt>
                <c:pt idx="27">
                  <c:v>5.5215224396066576E-2</c:v>
                </c:pt>
                <c:pt idx="28">
                  <c:v>5.6027250923959236E-2</c:v>
                </c:pt>
                <c:pt idx="29">
                  <c:v>5.6411215120978186E-2</c:v>
                </c:pt>
                <c:pt idx="30">
                  <c:v>5.6366531457095324E-2</c:v>
                </c:pt>
                <c:pt idx="31">
                  <c:v>5.6370534077858178E-2</c:v>
                </c:pt>
                <c:pt idx="32">
                  <c:v>5.6295797116909775E-2</c:v>
                </c:pt>
                <c:pt idx="33">
                  <c:v>5.6077476644390285E-2</c:v>
                </c:pt>
                <c:pt idx="34">
                  <c:v>5.5837342447954921E-2</c:v>
                </c:pt>
                <c:pt idx="35">
                  <c:v>5.5456708906045697E-2</c:v>
                </c:pt>
                <c:pt idx="36">
                  <c:v>5.4992206174591447E-2</c:v>
                </c:pt>
                <c:pt idx="37">
                  <c:v>5.4458442290154001E-2</c:v>
                </c:pt>
                <c:pt idx="38">
                  <c:v>5.3788958029761608E-2</c:v>
                </c:pt>
                <c:pt idx="39">
                  <c:v>5.3005423479412214E-2</c:v>
                </c:pt>
                <c:pt idx="40">
                  <c:v>5.2091387637971345E-2</c:v>
                </c:pt>
                <c:pt idx="41">
                  <c:v>5.1034824559552223E-2</c:v>
                </c:pt>
                <c:pt idx="42">
                  <c:v>4.9944467844893856E-2</c:v>
                </c:pt>
                <c:pt idx="43">
                  <c:v>4.9439338467742802E-2</c:v>
                </c:pt>
                <c:pt idx="44">
                  <c:v>4.8597756900474062E-2</c:v>
                </c:pt>
                <c:pt idx="45">
                  <c:v>4.8112904351437044E-2</c:v>
                </c:pt>
                <c:pt idx="46">
                  <c:v>4.7163670796424736E-2</c:v>
                </c:pt>
                <c:pt idx="47">
                  <c:v>4.6680429318489182E-2</c:v>
                </c:pt>
                <c:pt idx="48">
                  <c:v>4.578697740292529E-2</c:v>
                </c:pt>
                <c:pt idx="49">
                  <c:v>4.5220128988007813E-2</c:v>
                </c:pt>
                <c:pt idx="50">
                  <c:v>4.4701894373801523E-2</c:v>
                </c:pt>
                <c:pt idx="51">
                  <c:v>4.3805426411265842E-2</c:v>
                </c:pt>
                <c:pt idx="52">
                  <c:v>4.289056148435326E-2</c:v>
                </c:pt>
                <c:pt idx="53">
                  <c:v>4.2314753682842314E-2</c:v>
                </c:pt>
                <c:pt idx="54">
                  <c:v>4.1690477105261727E-2</c:v>
                </c:pt>
                <c:pt idx="55">
                  <c:v>4.0600358923481475E-2</c:v>
                </c:pt>
                <c:pt idx="56">
                  <c:v>3.9480702998431039E-2</c:v>
                </c:pt>
                <c:pt idx="57">
                  <c:v>3.8488727734411449E-2</c:v>
                </c:pt>
                <c:pt idx="58">
                  <c:v>3.7593795541752489E-2</c:v>
                </c:pt>
                <c:pt idx="59">
                  <c:v>3.6684432122320559E-2</c:v>
                </c:pt>
                <c:pt idx="60">
                  <c:v>3.5908604566441286E-2</c:v>
                </c:pt>
                <c:pt idx="61">
                  <c:v>3.500651093917477E-2</c:v>
                </c:pt>
                <c:pt idx="62">
                  <c:v>3.4207684833818169E-2</c:v>
                </c:pt>
                <c:pt idx="63">
                  <c:v>3.3494018619634407E-2</c:v>
                </c:pt>
                <c:pt idx="64">
                  <c:v>3.2567707373804489E-2</c:v>
                </c:pt>
                <c:pt idx="65">
                  <c:v>3.1755738323290573E-2</c:v>
                </c:pt>
                <c:pt idx="66">
                  <c:v>3.1034314550356653E-2</c:v>
                </c:pt>
                <c:pt idx="67">
                  <c:v>3.0116255482749672E-2</c:v>
                </c:pt>
                <c:pt idx="68">
                  <c:v>2.9355586232443571E-2</c:v>
                </c:pt>
                <c:pt idx="69">
                  <c:v>2.8664144709125063E-2</c:v>
                </c:pt>
                <c:pt idx="70">
                  <c:v>2.7951099607251687E-2</c:v>
                </c:pt>
                <c:pt idx="71">
                  <c:v>2.7347157336287415E-2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5-D88F-4E8C-B2EA-38186203DA67}"/>
            </c:ext>
          </c:extLst>
        </c:ser>
        <c:ser>
          <c:idx val="7"/>
          <c:order val="6"/>
          <c:tx>
            <c:strRef>
              <c:f>'C6010'!$BR$2</c:f>
              <c:strCache>
                <c:ptCount val="1"/>
                <c:pt idx="0">
                  <c:v>C6010 162C3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'C6010'!$BQ$3:$BQ$74</c:f>
              <c:numCache>
                <c:formatCode>0.00E+00</c:formatCode>
                <c:ptCount val="72"/>
                <c:pt idx="0">
                  <c:v>3.6474253164634228E-4</c:v>
                </c:pt>
                <c:pt idx="1">
                  <c:v>4.2259881278057163E-4</c:v>
                </c:pt>
                <c:pt idx="2">
                  <c:v>4.7570036040340695E-4</c:v>
                </c:pt>
                <c:pt idx="3">
                  <c:v>5.3958731735630205E-4</c:v>
                </c:pt>
                <c:pt idx="4">
                  <c:v>6.1479509474807452E-4</c:v>
                </c:pt>
                <c:pt idx="5">
                  <c:v>7.0179822264362056E-4</c:v>
                </c:pt>
                <c:pt idx="6">
                  <c:v>8.0580240601417106E-4</c:v>
                </c:pt>
                <c:pt idx="7">
                  <c:v>9.325579602740972E-4</c:v>
                </c:pt>
                <c:pt idx="8">
                  <c:v>1.0853479711753992E-3</c:v>
                </c:pt>
                <c:pt idx="9">
                  <c:v>1.2500853569532627E-3</c:v>
                </c:pt>
                <c:pt idx="10">
                  <c:v>1.4278972144967398E-3</c:v>
                </c:pt>
                <c:pt idx="11">
                  <c:v>1.6192216976503066E-3</c:v>
                </c:pt>
                <c:pt idx="12">
                  <c:v>1.8384958420677869E-3</c:v>
                </c:pt>
                <c:pt idx="13">
                  <c:v>2.0841755023169534E-3</c:v>
                </c:pt>
                <c:pt idx="14">
                  <c:v>2.3627861781890342E-3</c:v>
                </c:pt>
                <c:pt idx="15">
                  <c:v>2.6735873988231198E-3</c:v>
                </c:pt>
                <c:pt idx="16">
                  <c:v>3.0208921641728531E-3</c:v>
                </c:pt>
                <c:pt idx="17">
                  <c:v>3.4067456222648057E-3</c:v>
                </c:pt>
                <c:pt idx="18">
                  <c:v>3.8316990137794269E-3</c:v>
                </c:pt>
                <c:pt idx="19">
                  <c:v>4.301133966018905E-3</c:v>
                </c:pt>
                <c:pt idx="20">
                  <c:v>4.8161446651004032E-3</c:v>
                </c:pt>
                <c:pt idx="21">
                  <c:v>5.3834136757973687E-3</c:v>
                </c:pt>
                <c:pt idx="22">
                  <c:v>6.0051105164936813E-3</c:v>
                </c:pt>
                <c:pt idx="23">
                  <c:v>6.6954899470594922E-3</c:v>
                </c:pt>
                <c:pt idx="24">
                  <c:v>8.2444251603908565E-3</c:v>
                </c:pt>
                <c:pt idx="25">
                  <c:v>1.0112954063465312E-2</c:v>
                </c:pt>
                <c:pt idx="26">
                  <c:v>1.2384094369523292E-2</c:v>
                </c:pt>
                <c:pt idx="27">
                  <c:v>1.5023095763316804E-2</c:v>
                </c:pt>
                <c:pt idx="28">
                  <c:v>1.8202512934077691E-2</c:v>
                </c:pt>
                <c:pt idx="29">
                  <c:v>2.1954649103358769E-2</c:v>
                </c:pt>
                <c:pt idx="30">
                  <c:v>2.4103803190382567E-2</c:v>
                </c:pt>
                <c:pt idx="31">
                  <c:v>2.6439878009486592E-2</c:v>
                </c:pt>
                <c:pt idx="32">
                  <c:v>2.8990574302016858E-2</c:v>
                </c:pt>
                <c:pt idx="33">
                  <c:v>3.1760731155103049E-2</c:v>
                </c:pt>
                <c:pt idx="34">
                  <c:v>3.4774761487578063E-2</c:v>
                </c:pt>
                <c:pt idx="35">
                  <c:v>3.8048201893489161E-2</c:v>
                </c:pt>
                <c:pt idx="36">
                  <c:v>4.1603795886437242E-2</c:v>
                </c:pt>
                <c:pt idx="37">
                  <c:v>4.5435043299113589E-2</c:v>
                </c:pt>
                <c:pt idx="38">
                  <c:v>4.9571483137162281E-2</c:v>
                </c:pt>
                <c:pt idx="39">
                  <c:v>5.4015754716229644E-2</c:v>
                </c:pt>
                <c:pt idx="40">
                  <c:v>5.8778025130037041E-2</c:v>
                </c:pt>
                <c:pt idx="41">
                  <c:v>6.3852946592337215E-2</c:v>
                </c:pt>
                <c:pt idx="42">
                  <c:v>6.3108806260383135E-2</c:v>
                </c:pt>
                <c:pt idx="43">
                  <c:v>6.6422522358317027E-2</c:v>
                </c:pt>
                <c:pt idx="44">
                  <c:v>7.1004137666402262E-2</c:v>
                </c:pt>
                <c:pt idx="45">
                  <c:v>7.4023513692746859E-2</c:v>
                </c:pt>
                <c:pt idx="46">
                  <c:v>7.8053753949656454E-2</c:v>
                </c:pt>
                <c:pt idx="47">
                  <c:v>8.1925420780597585E-2</c:v>
                </c:pt>
                <c:pt idx="48">
                  <c:v>8.5210287732687517E-2</c:v>
                </c:pt>
                <c:pt idx="49">
                  <c:v>8.8518805825216582E-2</c:v>
                </c:pt>
                <c:pt idx="50">
                  <c:v>9.1518103844388327E-2</c:v>
                </c:pt>
                <c:pt idx="51">
                  <c:v>9.5456726530140909E-2</c:v>
                </c:pt>
                <c:pt idx="52">
                  <c:v>9.9986314842627724E-2</c:v>
                </c:pt>
                <c:pt idx="53">
                  <c:v>0.10339645377735221</c:v>
                </c:pt>
                <c:pt idx="54">
                  <c:v>0.10655884278216686</c:v>
                </c:pt>
                <c:pt idx="55">
                  <c:v>0.11257005549971211</c:v>
                </c:pt>
                <c:pt idx="56">
                  <c:v>0.11871913308791454</c:v>
                </c:pt>
                <c:pt idx="57">
                  <c:v>0.12431012458084599</c:v>
                </c:pt>
                <c:pt idx="58">
                  <c:v>0.12953105214828298</c:v>
                </c:pt>
                <c:pt idx="59">
                  <c:v>0.13420916772455821</c:v>
                </c:pt>
                <c:pt idx="60">
                  <c:v>0.14036253602467469</c:v>
                </c:pt>
                <c:pt idx="61">
                  <c:v>0.14594021470974983</c:v>
                </c:pt>
                <c:pt idx="62">
                  <c:v>0.15120076003370922</c:v>
                </c:pt>
                <c:pt idx="63">
                  <c:v>0.15611950013295472</c:v>
                </c:pt>
                <c:pt idx="64">
                  <c:v>0.16213308351111821</c:v>
                </c:pt>
                <c:pt idx="65">
                  <c:v>0.16777171246268402</c:v>
                </c:pt>
                <c:pt idx="66">
                  <c:v>0.17306921832542779</c:v>
                </c:pt>
                <c:pt idx="67">
                  <c:v>0.17916538981949595</c:v>
                </c:pt>
                <c:pt idx="68">
                  <c:v>0.18480704618025368</c:v>
                </c:pt>
                <c:pt idx="69">
                  <c:v>0.1904123023736965</c:v>
                </c:pt>
                <c:pt idx="70">
                  <c:v>0.19547666203350977</c:v>
                </c:pt>
                <c:pt idx="71">
                  <c:v>0.19970241875268172</c:v>
                </c:pt>
              </c:numCache>
            </c:numRef>
          </c:xVal>
          <c:yVal>
            <c:numRef>
              <c:f>'C6010'!$BR$3:$BR$74</c:f>
              <c:numCache>
                <c:formatCode>0.00E+00</c:formatCode>
                <c:ptCount val="72"/>
                <c:pt idx="0">
                  <c:v>1.1024048458454496E-2</c:v>
                </c:pt>
                <c:pt idx="1">
                  <c:v>1.2262832187561275E-2</c:v>
                </c:pt>
                <c:pt idx="2">
                  <c:v>1.2875649805004309E-2</c:v>
                </c:pt>
                <c:pt idx="3">
                  <c:v>1.3727550062555488E-2</c:v>
                </c:pt>
                <c:pt idx="4">
                  <c:v>1.4767166436533528E-2</c:v>
                </c:pt>
                <c:pt idx="5">
                  <c:v>1.5945168584508902E-2</c:v>
                </c:pt>
                <c:pt idx="6">
                  <c:v>1.7419231126229739E-2</c:v>
                </c:pt>
                <c:pt idx="7">
                  <c:v>1.9332619364324545E-2</c:v>
                </c:pt>
                <c:pt idx="8">
                  <c:v>2.1699201620551504E-2</c:v>
                </c:pt>
                <c:pt idx="9">
                  <c:v>2.3853521973061276E-2</c:v>
                </c:pt>
                <c:pt idx="10">
                  <c:v>2.5789022761933261E-2</c:v>
                </c:pt>
                <c:pt idx="11">
                  <c:v>2.7480270896939413E-2</c:v>
                </c:pt>
                <c:pt idx="12">
                  <c:v>2.9356148699848369E-2</c:v>
                </c:pt>
                <c:pt idx="13">
                  <c:v>3.1261515109450348E-2</c:v>
                </c:pt>
                <c:pt idx="14">
                  <c:v>3.3293527214095307E-2</c:v>
                </c:pt>
                <c:pt idx="15">
                  <c:v>3.5323704797640708E-2</c:v>
                </c:pt>
                <c:pt idx="16">
                  <c:v>3.7369380100984603E-2</c:v>
                </c:pt>
                <c:pt idx="17">
                  <c:v>3.9381468705384774E-2</c:v>
                </c:pt>
                <c:pt idx="18">
                  <c:v>4.128215913543231E-2</c:v>
                </c:pt>
                <c:pt idx="19">
                  <c:v>4.3103576697759549E-2</c:v>
                </c:pt>
                <c:pt idx="20">
                  <c:v>4.4783055863196558E-2</c:v>
                </c:pt>
                <c:pt idx="21">
                  <c:v>4.6365748301768858E-2</c:v>
                </c:pt>
                <c:pt idx="22">
                  <c:v>4.7806945024476619E-2</c:v>
                </c:pt>
                <c:pt idx="23">
                  <c:v>4.9247153823445425E-2</c:v>
                </c:pt>
                <c:pt idx="24">
                  <c:v>5.1271051908249772E-2</c:v>
                </c:pt>
                <c:pt idx="25">
                  <c:v>5.2971378199492172E-2</c:v>
                </c:pt>
                <c:pt idx="26">
                  <c:v>5.4544217113511609E-2</c:v>
                </c:pt>
                <c:pt idx="27">
                  <c:v>5.5115596267997898E-2</c:v>
                </c:pt>
                <c:pt idx="28">
                  <c:v>5.5558784281236152E-2</c:v>
                </c:pt>
                <c:pt idx="29">
                  <c:v>5.54980440376244E-2</c:v>
                </c:pt>
                <c:pt idx="30">
                  <c:v>5.5432476385178731E-2</c:v>
                </c:pt>
                <c:pt idx="31">
                  <c:v>5.5268341884203209E-2</c:v>
                </c:pt>
                <c:pt idx="32">
                  <c:v>5.5060428870216602E-2</c:v>
                </c:pt>
                <c:pt idx="33">
                  <c:v>5.4761439223630658E-2</c:v>
                </c:pt>
                <c:pt idx="34">
                  <c:v>5.4398742083578151E-2</c:v>
                </c:pt>
                <c:pt idx="35">
                  <c:v>5.396300992759951E-2</c:v>
                </c:pt>
                <c:pt idx="36">
                  <c:v>5.3464006726270975E-2</c:v>
                </c:pt>
                <c:pt idx="37">
                  <c:v>5.2837851607455633E-2</c:v>
                </c:pt>
                <c:pt idx="38">
                  <c:v>5.2118763410612889E-2</c:v>
                </c:pt>
                <c:pt idx="39">
                  <c:v>5.1278882603010001E-2</c:v>
                </c:pt>
                <c:pt idx="40">
                  <c:v>5.0314734867265017E-2</c:v>
                </c:pt>
                <c:pt idx="41">
                  <c:v>4.9203321436660521E-2</c:v>
                </c:pt>
                <c:pt idx="42">
                  <c:v>4.9784017845132165E-2</c:v>
                </c:pt>
                <c:pt idx="43">
                  <c:v>4.9021683071568067E-2</c:v>
                </c:pt>
                <c:pt idx="44">
                  <c:v>4.8015119673803848E-2</c:v>
                </c:pt>
                <c:pt idx="45">
                  <c:v>4.7647657212350265E-2</c:v>
                </c:pt>
                <c:pt idx="46">
                  <c:v>4.6864526966411621E-2</c:v>
                </c:pt>
                <c:pt idx="47">
                  <c:v>4.6288100483296353E-2</c:v>
                </c:pt>
                <c:pt idx="48">
                  <c:v>4.5379957096796236E-2</c:v>
                </c:pt>
                <c:pt idx="49">
                  <c:v>4.4774737055556554E-2</c:v>
                </c:pt>
                <c:pt idx="50">
                  <c:v>4.4081912269853918E-2</c:v>
                </c:pt>
                <c:pt idx="51">
                  <c:v>4.3390412570714798E-2</c:v>
                </c:pt>
                <c:pt idx="52">
                  <c:v>4.254154534386842E-2</c:v>
                </c:pt>
                <c:pt idx="53">
                  <c:v>4.1924810406792669E-2</c:v>
                </c:pt>
                <c:pt idx="54">
                  <c:v>4.1290134454816559E-2</c:v>
                </c:pt>
                <c:pt idx="55">
                  <c:v>4.0228626651454803E-2</c:v>
                </c:pt>
                <c:pt idx="56">
                  <c:v>3.9150646003183236E-2</c:v>
                </c:pt>
                <c:pt idx="57">
                  <c:v>3.8155573020507288E-2</c:v>
                </c:pt>
                <c:pt idx="58">
                  <c:v>3.72850966014249E-2</c:v>
                </c:pt>
                <c:pt idx="59">
                  <c:v>3.6388082224886056E-2</c:v>
                </c:pt>
                <c:pt idx="60">
                  <c:v>3.5588225287713326E-2</c:v>
                </c:pt>
                <c:pt idx="61">
                  <c:v>3.4682537484982706E-2</c:v>
                </c:pt>
                <c:pt idx="62">
                  <c:v>3.3894247345843322E-2</c:v>
                </c:pt>
                <c:pt idx="63">
                  <c:v>3.316546240544789E-2</c:v>
                </c:pt>
                <c:pt idx="64">
                  <c:v>3.223833304982001E-2</c:v>
                </c:pt>
                <c:pt idx="65">
                  <c:v>3.1417956806185428E-2</c:v>
                </c:pt>
                <c:pt idx="66">
                  <c:v>3.0673788358192101E-2</c:v>
                </c:pt>
                <c:pt idx="67">
                  <c:v>2.979970006421458E-2</c:v>
                </c:pt>
                <c:pt idx="68">
                  <c:v>2.8997830122151822E-2</c:v>
                </c:pt>
                <c:pt idx="69">
                  <c:v>2.8358893152328528E-2</c:v>
                </c:pt>
                <c:pt idx="70">
                  <c:v>2.7705282337415173E-2</c:v>
                </c:pt>
                <c:pt idx="71">
                  <c:v>2.6948480340341537E-2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6-D88F-4E8C-B2EA-38186203DA67}"/>
            </c:ext>
          </c:extLst>
        </c:ser>
        <c:ser>
          <c:idx val="8"/>
          <c:order val="7"/>
          <c:tx>
            <c:strRef>
              <c:f>'C6010'!$CB$2</c:f>
              <c:strCache>
                <c:ptCount val="1"/>
                <c:pt idx="0">
                  <c:v>C6010 162C4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'C6010'!$CA$3:$CA$74</c:f>
              <c:numCache>
                <c:formatCode>0.00E+00</c:formatCode>
                <c:ptCount val="72"/>
                <c:pt idx="0">
                  <c:v>2.7377355159322302E-4</c:v>
                </c:pt>
                <c:pt idx="1">
                  <c:v>3.2002190000488012E-4</c:v>
                </c:pt>
                <c:pt idx="2">
                  <c:v>3.7389899920226179E-4</c:v>
                </c:pt>
                <c:pt idx="3">
                  <c:v>4.3409862781779591E-4</c:v>
                </c:pt>
                <c:pt idx="4">
                  <c:v>5.1289034729694804E-4</c:v>
                </c:pt>
                <c:pt idx="5">
                  <c:v>5.997283132676295E-4</c:v>
                </c:pt>
                <c:pt idx="6">
                  <c:v>7.0579496054608683E-4</c:v>
                </c:pt>
                <c:pt idx="7">
                  <c:v>8.1063808728940457E-4</c:v>
                </c:pt>
                <c:pt idx="8">
                  <c:v>9.2089815408261794E-4</c:v>
                </c:pt>
                <c:pt idx="9">
                  <c:v>1.041614434303824E-3</c:v>
                </c:pt>
                <c:pt idx="10">
                  <c:v>1.1869829321024873E-3</c:v>
                </c:pt>
                <c:pt idx="11">
                  <c:v>1.3622206334295503E-3</c:v>
                </c:pt>
                <c:pt idx="12">
                  <c:v>1.5664893143081107E-3</c:v>
                </c:pt>
                <c:pt idx="13">
                  <c:v>1.7882558657614975E-3</c:v>
                </c:pt>
                <c:pt idx="14">
                  <c:v>2.0337655085261139E-3</c:v>
                </c:pt>
                <c:pt idx="15">
                  <c:v>2.3043840858226593E-3</c:v>
                </c:pt>
                <c:pt idx="16">
                  <c:v>2.6057642234569738E-3</c:v>
                </c:pt>
                <c:pt idx="17">
                  <c:v>2.9377081168005864E-3</c:v>
                </c:pt>
                <c:pt idx="18">
                  <c:v>3.3108351237833345E-3</c:v>
                </c:pt>
                <c:pt idx="19">
                  <c:v>3.7243326718636419E-3</c:v>
                </c:pt>
                <c:pt idx="20">
                  <c:v>4.1845584949363919E-3</c:v>
                </c:pt>
                <c:pt idx="21">
                  <c:v>4.6936114394657983E-3</c:v>
                </c:pt>
                <c:pt idx="22">
                  <c:v>5.2570030968264805E-3</c:v>
                </c:pt>
                <c:pt idx="23">
                  <c:v>5.8760281479518341E-3</c:v>
                </c:pt>
                <c:pt idx="24">
                  <c:v>7.268766489382265E-3</c:v>
                </c:pt>
                <c:pt idx="25">
                  <c:v>9.0376379204064692E-3</c:v>
                </c:pt>
                <c:pt idx="26">
                  <c:v>1.1090358719570653E-2</c:v>
                </c:pt>
                <c:pt idx="27">
                  <c:v>1.3562339283168898E-2</c:v>
                </c:pt>
                <c:pt idx="28">
                  <c:v>1.6493037826931678E-2</c:v>
                </c:pt>
                <c:pt idx="29">
                  <c:v>1.9954535141799394E-2</c:v>
                </c:pt>
                <c:pt idx="30">
                  <c:v>2.1940109092707875E-2</c:v>
                </c:pt>
                <c:pt idx="31">
                  <c:v>2.409710368609554E-2</c:v>
                </c:pt>
                <c:pt idx="32">
                  <c:v>2.6455809560236753E-2</c:v>
                </c:pt>
                <c:pt idx="33">
                  <c:v>2.9017595915594767E-2</c:v>
                </c:pt>
                <c:pt idx="34">
                  <c:v>3.1809706868319625E-2</c:v>
                </c:pt>
                <c:pt idx="35">
                  <c:v>3.4836014473445899E-2</c:v>
                </c:pt>
                <c:pt idx="36">
                  <c:v>3.8125804221820415E-2</c:v>
                </c:pt>
                <c:pt idx="37">
                  <c:v>4.1675916071263308E-2</c:v>
                </c:pt>
                <c:pt idx="38">
                  <c:v>4.5507885291726051E-2</c:v>
                </c:pt>
                <c:pt idx="39">
                  <c:v>4.96434755901436E-2</c:v>
                </c:pt>
                <c:pt idx="40">
                  <c:v>5.4078558291489214E-2</c:v>
                </c:pt>
                <c:pt idx="41">
                  <c:v>5.8818153806395108E-2</c:v>
                </c:pt>
                <c:pt idx="42">
                  <c:v>6.2934563271963589E-2</c:v>
                </c:pt>
                <c:pt idx="43">
                  <c:v>6.6248383864846924E-2</c:v>
                </c:pt>
                <c:pt idx="44">
                  <c:v>7.1007282109153913E-2</c:v>
                </c:pt>
                <c:pt idx="45">
                  <c:v>7.3953013173901544E-2</c:v>
                </c:pt>
                <c:pt idx="46">
                  <c:v>7.7893888972270189E-2</c:v>
                </c:pt>
                <c:pt idx="47">
                  <c:v>8.1693784141103495E-2</c:v>
                </c:pt>
                <c:pt idx="48">
                  <c:v>8.5173384184948603E-2</c:v>
                </c:pt>
                <c:pt idx="49">
                  <c:v>8.8357793073016069E-2</c:v>
                </c:pt>
                <c:pt idx="50">
                  <c:v>9.141967079214175E-2</c:v>
                </c:pt>
                <c:pt idx="51">
                  <c:v>9.5322829492326164E-2</c:v>
                </c:pt>
                <c:pt idx="52">
                  <c:v>9.9782914330548519E-2</c:v>
                </c:pt>
                <c:pt idx="53">
                  <c:v>0.10319590680182938</c:v>
                </c:pt>
                <c:pt idx="54">
                  <c:v>0.10642076039337685</c:v>
                </c:pt>
                <c:pt idx="55">
                  <c:v>0.11232483747572736</c:v>
                </c:pt>
                <c:pt idx="56">
                  <c:v>0.11841913533669297</c:v>
                </c:pt>
                <c:pt idx="57">
                  <c:v>0.12403541922847257</c:v>
                </c:pt>
                <c:pt idx="58">
                  <c:v>0.12917307687185797</c:v>
                </c:pt>
                <c:pt idx="59">
                  <c:v>0.13388029268007515</c:v>
                </c:pt>
                <c:pt idx="60">
                  <c:v>0.1400313317761871</c:v>
                </c:pt>
                <c:pt idx="61">
                  <c:v>0.14569190353224964</c:v>
                </c:pt>
                <c:pt idx="62">
                  <c:v>0.15092034904322055</c:v>
                </c:pt>
                <c:pt idx="63">
                  <c:v>0.15589664883368334</c:v>
                </c:pt>
                <c:pt idx="64">
                  <c:v>0.1618709479768092</c:v>
                </c:pt>
                <c:pt idx="65">
                  <c:v>0.16750436158004647</c:v>
                </c:pt>
                <c:pt idx="66">
                  <c:v>0.17283417526887143</c:v>
                </c:pt>
                <c:pt idx="67">
                  <c:v>0.17901529731613081</c:v>
                </c:pt>
                <c:pt idx="68">
                  <c:v>0.18461347531870834</c:v>
                </c:pt>
                <c:pt idx="69">
                  <c:v>0.18998938598912285</c:v>
                </c:pt>
                <c:pt idx="70">
                  <c:v>0.19509196022806555</c:v>
                </c:pt>
                <c:pt idx="71">
                  <c:v>0.19974296531135657</c:v>
                </c:pt>
              </c:numCache>
            </c:numRef>
          </c:xVal>
          <c:yVal>
            <c:numRef>
              <c:f>'C6010'!$CB$3:$CB$74</c:f>
              <c:numCache>
                <c:formatCode>0.00E+00</c:formatCode>
                <c:ptCount val="72"/>
                <c:pt idx="0">
                  <c:v>7.495195755196713E-3</c:v>
                </c:pt>
                <c:pt idx="1">
                  <c:v>8.486482029411371E-3</c:v>
                </c:pt>
                <c:pt idx="2">
                  <c:v>9.5993725137812329E-3</c:v>
                </c:pt>
                <c:pt idx="3">
                  <c:v>1.0722079457487771E-2</c:v>
                </c:pt>
                <c:pt idx="4">
                  <c:v>1.2402768021423604E-2</c:v>
                </c:pt>
                <c:pt idx="5">
                  <c:v>1.4052237687673068E-2</c:v>
                </c:pt>
                <c:pt idx="6">
                  <c:v>1.6127301068758898E-2</c:v>
                </c:pt>
                <c:pt idx="7">
                  <c:v>1.7628926694304478E-2</c:v>
                </c:pt>
                <c:pt idx="8">
                  <c:v>1.885220866375098E-2</c:v>
                </c:pt>
                <c:pt idx="9">
                  <c:v>1.998571714947419E-2</c:v>
                </c:pt>
                <c:pt idx="10">
                  <c:v>2.1506122933080633E-2</c:v>
                </c:pt>
                <c:pt idx="11">
                  <c:v>2.3471232806072381E-2</c:v>
                </c:pt>
                <c:pt idx="12">
                  <c:v>2.5719543356180413E-2</c:v>
                </c:pt>
                <c:pt idx="13">
                  <c:v>2.777365851511554E-2</c:v>
                </c:pt>
                <c:pt idx="14">
                  <c:v>2.97675577090355E-2</c:v>
                </c:pt>
                <c:pt idx="15">
                  <c:v>3.1668004597918305E-2</c:v>
                </c:pt>
                <c:pt idx="16">
                  <c:v>3.3554263404386886E-2</c:v>
                </c:pt>
                <c:pt idx="17">
                  <c:v>3.5339689930656816E-2</c:v>
                </c:pt>
                <c:pt idx="18">
                  <c:v>3.7195260402359681E-2</c:v>
                </c:pt>
                <c:pt idx="19">
                  <c:v>3.9001073675968861E-2</c:v>
                </c:pt>
                <c:pt idx="20">
                  <c:v>4.0798731101262878E-2</c:v>
                </c:pt>
                <c:pt idx="21">
                  <c:v>4.2533286889747786E-2</c:v>
                </c:pt>
                <c:pt idx="22">
                  <c:v>4.4213839678177456E-2</c:v>
                </c:pt>
                <c:pt idx="23">
                  <c:v>4.5773773711040334E-2</c:v>
                </c:pt>
                <c:pt idx="24">
                  <c:v>4.8095623534114888E-2</c:v>
                </c:pt>
                <c:pt idx="25">
                  <c:v>5.1053779193410018E-2</c:v>
                </c:pt>
                <c:pt idx="26">
                  <c:v>5.2789139908048156E-2</c:v>
                </c:pt>
                <c:pt idx="27">
                  <c:v>5.4207227009090544E-2</c:v>
                </c:pt>
                <c:pt idx="28">
                  <c:v>5.5045783091399375E-2</c:v>
                </c:pt>
                <c:pt idx="29">
                  <c:v>5.5327388989824304E-2</c:v>
                </c:pt>
                <c:pt idx="30">
                  <c:v>5.5424558468450361E-2</c:v>
                </c:pt>
                <c:pt idx="31">
                  <c:v>5.5401666433717765E-2</c:v>
                </c:pt>
                <c:pt idx="32">
                  <c:v>5.5334966675166769E-2</c:v>
                </c:pt>
                <c:pt idx="33">
                  <c:v>5.5163118454995483E-2</c:v>
                </c:pt>
                <c:pt idx="34">
                  <c:v>5.493045601135791E-2</c:v>
                </c:pt>
                <c:pt idx="35">
                  <c:v>5.4590549005583987E-2</c:v>
                </c:pt>
                <c:pt idx="36">
                  <c:v>5.4183358092987632E-2</c:v>
                </c:pt>
                <c:pt idx="37">
                  <c:v>5.3649527110110493E-2</c:v>
                </c:pt>
                <c:pt idx="38">
                  <c:v>5.3007407938819036E-2</c:v>
                </c:pt>
                <c:pt idx="39">
                  <c:v>5.2270257052032899E-2</c:v>
                </c:pt>
                <c:pt idx="40">
                  <c:v>5.1398194807368118E-2</c:v>
                </c:pt>
                <c:pt idx="41">
                  <c:v>5.0383459630651925E-2</c:v>
                </c:pt>
                <c:pt idx="42">
                  <c:v>4.9509490677909856E-2</c:v>
                </c:pt>
                <c:pt idx="43">
                  <c:v>4.8764981830045663E-2</c:v>
                </c:pt>
                <c:pt idx="44">
                  <c:v>4.8019372500275895E-2</c:v>
                </c:pt>
                <c:pt idx="45">
                  <c:v>4.7556940499993518E-2</c:v>
                </c:pt>
                <c:pt idx="46">
                  <c:v>4.6672753378648887E-2</c:v>
                </c:pt>
                <c:pt idx="47">
                  <c:v>4.6026719774435954E-2</c:v>
                </c:pt>
                <c:pt idx="48">
                  <c:v>4.5340658584480324E-2</c:v>
                </c:pt>
                <c:pt idx="49">
                  <c:v>4.4611997695622435E-2</c:v>
                </c:pt>
                <c:pt idx="50">
                  <c:v>4.3987137935492505E-2</c:v>
                </c:pt>
                <c:pt idx="51">
                  <c:v>4.3268770582967082E-2</c:v>
                </c:pt>
                <c:pt idx="52">
                  <c:v>4.2368638265096112E-2</c:v>
                </c:pt>
                <c:pt idx="53">
                  <c:v>4.176233404177198E-2</c:v>
                </c:pt>
                <c:pt idx="54">
                  <c:v>4.1183193609834641E-2</c:v>
                </c:pt>
                <c:pt idx="55">
                  <c:v>4.005355274269385E-2</c:v>
                </c:pt>
                <c:pt idx="56">
                  <c:v>3.8953032260805577E-2</c:v>
                </c:pt>
                <c:pt idx="57">
                  <c:v>3.7987124007859113E-2</c:v>
                </c:pt>
                <c:pt idx="58">
                  <c:v>3.7079297307873176E-2</c:v>
                </c:pt>
                <c:pt idx="59">
                  <c:v>3.620996518808603E-2</c:v>
                </c:pt>
                <c:pt idx="60">
                  <c:v>3.5420473047349327E-2</c:v>
                </c:pt>
                <c:pt idx="61">
                  <c:v>3.4564616112767198E-2</c:v>
                </c:pt>
                <c:pt idx="62">
                  <c:v>3.3768646041997807E-2</c:v>
                </c:pt>
                <c:pt idx="63">
                  <c:v>3.3070846533641014E-2</c:v>
                </c:pt>
                <c:pt idx="64">
                  <c:v>3.2134171938816368E-2</c:v>
                </c:pt>
                <c:pt idx="65">
                  <c:v>3.1317905065675798E-2</c:v>
                </c:pt>
                <c:pt idx="66">
                  <c:v>3.059052958614538E-2</c:v>
                </c:pt>
                <c:pt idx="67">
                  <c:v>2.9749792678409496E-2</c:v>
                </c:pt>
                <c:pt idx="68">
                  <c:v>2.893711603774099E-2</c:v>
                </c:pt>
                <c:pt idx="69">
                  <c:v>2.8233059670335476E-2</c:v>
                </c:pt>
                <c:pt idx="70">
                  <c:v>2.7596340592828533E-2</c:v>
                </c:pt>
                <c:pt idx="71">
                  <c:v>2.6959424414740047E-2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7-D88F-4E8C-B2EA-38186203DA67}"/>
            </c:ext>
          </c:extLst>
        </c:ser>
        <c:ser>
          <c:idx val="9"/>
          <c:order val="8"/>
          <c:tx>
            <c:strRef>
              <c:f>'C6010'!$CL$2</c:f>
              <c:strCache>
                <c:ptCount val="1"/>
                <c:pt idx="0">
                  <c:v>C6010 182C2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'C6010'!$CK$3:$CK$74</c:f>
              <c:numCache>
                <c:formatCode>0.00E+00</c:formatCode>
                <c:ptCount val="72"/>
                <c:pt idx="0">
                  <c:v>1.991309896279773E-4</c:v>
                </c:pt>
                <c:pt idx="1">
                  <c:v>2.4369474671421325E-4</c:v>
                </c:pt>
                <c:pt idx="2">
                  <c:v>2.9712754853179258E-4</c:v>
                </c:pt>
                <c:pt idx="3">
                  <c:v>3.8473543600448413E-4</c:v>
                </c:pt>
                <c:pt idx="4">
                  <c:v>4.7194465426711235E-4</c:v>
                </c:pt>
                <c:pt idx="5">
                  <c:v>5.7967985091772207E-4</c:v>
                </c:pt>
                <c:pt idx="6">
                  <c:v>6.7881277594064745E-4</c:v>
                </c:pt>
                <c:pt idx="7">
                  <c:v>7.9324631927586773E-4</c:v>
                </c:pt>
                <c:pt idx="8">
                  <c:v>9.2995852974294584E-4</c:v>
                </c:pt>
                <c:pt idx="9">
                  <c:v>1.0598686369268256E-3</c:v>
                </c:pt>
                <c:pt idx="10">
                  <c:v>1.2262177628490291E-3</c:v>
                </c:pt>
                <c:pt idx="11">
                  <c:v>1.4032041750172055E-3</c:v>
                </c:pt>
                <c:pt idx="12">
                  <c:v>1.6063490296605388E-3</c:v>
                </c:pt>
                <c:pt idx="13">
                  <c:v>1.835242660690842E-3</c:v>
                </c:pt>
                <c:pt idx="14">
                  <c:v>2.0960610289727181E-3</c:v>
                </c:pt>
                <c:pt idx="15">
                  <c:v>2.3769362255094744E-3</c:v>
                </c:pt>
                <c:pt idx="16">
                  <c:v>2.6929469635898562E-3</c:v>
                </c:pt>
                <c:pt idx="17">
                  <c:v>3.0401359677817257E-3</c:v>
                </c:pt>
                <c:pt idx="18">
                  <c:v>3.4354379054063987E-3</c:v>
                </c:pt>
                <c:pt idx="19">
                  <c:v>3.8663261848656916E-3</c:v>
                </c:pt>
                <c:pt idx="20">
                  <c:v>4.3349301470097393E-3</c:v>
                </c:pt>
                <c:pt idx="21">
                  <c:v>4.8611821172139264E-3</c:v>
                </c:pt>
                <c:pt idx="22">
                  <c:v>5.4364771035346933E-3</c:v>
                </c:pt>
                <c:pt idx="23">
                  <c:v>6.0641202082686741E-3</c:v>
                </c:pt>
                <c:pt idx="24">
                  <c:v>7.5427998684885044E-3</c:v>
                </c:pt>
                <c:pt idx="25">
                  <c:v>9.2597578684871402E-3</c:v>
                </c:pt>
                <c:pt idx="26">
                  <c:v>1.1354681379210608E-2</c:v>
                </c:pt>
                <c:pt idx="27">
                  <c:v>1.3863978843881544E-2</c:v>
                </c:pt>
                <c:pt idx="28">
                  <c:v>1.6827515091478115E-2</c:v>
                </c:pt>
                <c:pt idx="29">
                  <c:v>2.032866639118909E-2</c:v>
                </c:pt>
                <c:pt idx="30">
                  <c:v>2.2326712308617176E-2</c:v>
                </c:pt>
                <c:pt idx="31">
                  <c:v>2.4506163595855543E-2</c:v>
                </c:pt>
                <c:pt idx="32">
                  <c:v>2.6878688775811031E-2</c:v>
                </c:pt>
                <c:pt idx="33">
                  <c:v>2.9466756327900509E-2</c:v>
                </c:pt>
                <c:pt idx="34">
                  <c:v>3.2291732163876527E-2</c:v>
                </c:pt>
                <c:pt idx="35">
                  <c:v>3.5345478231026163E-2</c:v>
                </c:pt>
                <c:pt idx="36">
                  <c:v>3.8654005785081061E-2</c:v>
                </c:pt>
                <c:pt idx="37">
                  <c:v>4.2242511441566176E-2</c:v>
                </c:pt>
                <c:pt idx="38">
                  <c:v>4.6108536937036496E-2</c:v>
                </c:pt>
                <c:pt idx="39">
                  <c:v>5.026684951264751E-2</c:v>
                </c:pt>
                <c:pt idx="40">
                  <c:v>5.4727964537618183E-2</c:v>
                </c:pt>
                <c:pt idx="41">
                  <c:v>5.9504143911021809E-2</c:v>
                </c:pt>
                <c:pt idx="42">
                  <c:v>6.3759644667933837E-2</c:v>
                </c:pt>
                <c:pt idx="43">
                  <c:v>6.7161014930201407E-2</c:v>
                </c:pt>
                <c:pt idx="44">
                  <c:v>7.2193968225317623E-2</c:v>
                </c:pt>
                <c:pt idx="45">
                  <c:v>7.5009942076135788E-2</c:v>
                </c:pt>
                <c:pt idx="46">
                  <c:v>7.8960342555186067E-2</c:v>
                </c:pt>
                <c:pt idx="47">
                  <c:v>8.2859853965008695E-2</c:v>
                </c:pt>
                <c:pt idx="48">
                  <c:v>8.6316206162935102E-2</c:v>
                </c:pt>
                <c:pt idx="49">
                  <c:v>8.9629994359524359E-2</c:v>
                </c:pt>
                <c:pt idx="50">
                  <c:v>9.2825594783470189E-2</c:v>
                </c:pt>
                <c:pt idx="51">
                  <c:v>9.6756323845047287E-2</c:v>
                </c:pt>
                <c:pt idx="52">
                  <c:v>0.10142456349329704</c:v>
                </c:pt>
                <c:pt idx="53">
                  <c:v>0.10474914491414854</c:v>
                </c:pt>
                <c:pt idx="54">
                  <c:v>0.1080159211804789</c:v>
                </c:pt>
                <c:pt idx="55">
                  <c:v>0.1140966227870729</c:v>
                </c:pt>
                <c:pt idx="56">
                  <c:v>0.12031220269168531</c:v>
                </c:pt>
                <c:pt idx="57">
                  <c:v>0.12593595702909746</c:v>
                </c:pt>
                <c:pt idx="58">
                  <c:v>0.13123444511664767</c:v>
                </c:pt>
                <c:pt idx="59">
                  <c:v>0.13599232580507079</c:v>
                </c:pt>
                <c:pt idx="60">
                  <c:v>0.14232836635437893</c:v>
                </c:pt>
                <c:pt idx="61">
                  <c:v>0.147979450443331</c:v>
                </c:pt>
                <c:pt idx="62">
                  <c:v>0.15336191793634193</c:v>
                </c:pt>
                <c:pt idx="63">
                  <c:v>0.15832343020566067</c:v>
                </c:pt>
                <c:pt idx="64">
                  <c:v>0.16440212488354458</c:v>
                </c:pt>
                <c:pt idx="65">
                  <c:v>0.17015990351125695</c:v>
                </c:pt>
                <c:pt idx="66">
                  <c:v>0.17539725666772746</c:v>
                </c:pt>
                <c:pt idx="67">
                  <c:v>0.18168718150189903</c:v>
                </c:pt>
                <c:pt idx="68">
                  <c:v>0.18760191412678759</c:v>
                </c:pt>
                <c:pt idx="69">
                  <c:v>0.19296501595991847</c:v>
                </c:pt>
                <c:pt idx="70">
                  <c:v>0.19824643011559068</c:v>
                </c:pt>
                <c:pt idx="71">
                  <c:v>0.20293749159128746</c:v>
                </c:pt>
              </c:numCache>
            </c:numRef>
          </c:xVal>
          <c:yVal>
            <c:numRef>
              <c:f>'C6010'!$CL$3:$CL$74</c:f>
              <c:numCache>
                <c:formatCode>0.00E+00</c:formatCode>
                <c:ptCount val="72"/>
                <c:pt idx="0">
                  <c:v>3.96531510302176E-3</c:v>
                </c:pt>
                <c:pt idx="1">
                  <c:v>4.9210823404324325E-3</c:v>
                </c:pt>
                <c:pt idx="2">
                  <c:v>6.0620578910641513E-3</c:v>
                </c:pt>
                <c:pt idx="3">
                  <c:v>8.4222198290513552E-3</c:v>
                </c:pt>
                <c:pt idx="4">
                  <c:v>1.0501509073354121E-2</c:v>
                </c:pt>
                <c:pt idx="5">
                  <c:v>1.3128429980269677E-2</c:v>
                </c:pt>
                <c:pt idx="6">
                  <c:v>1.4917793889623535E-2</c:v>
                </c:pt>
                <c:pt idx="7">
                  <c:v>1.6880604439992376E-2</c:v>
                </c:pt>
                <c:pt idx="8">
                  <c:v>1.922499332081774E-2</c:v>
                </c:pt>
                <c:pt idx="9">
                  <c:v>2.0692351133998085E-2</c:v>
                </c:pt>
                <c:pt idx="10">
                  <c:v>2.2951357700948635E-2</c:v>
                </c:pt>
                <c:pt idx="11">
                  <c:v>2.4904781114005448E-2</c:v>
                </c:pt>
                <c:pt idx="12">
                  <c:v>2.7045076277428914E-2</c:v>
                </c:pt>
                <c:pt idx="13">
                  <c:v>2.9252350387524762E-2</c:v>
                </c:pt>
                <c:pt idx="14">
                  <c:v>3.1619084830357469E-2</c:v>
                </c:pt>
                <c:pt idx="15">
                  <c:v>3.3693492006579243E-2</c:v>
                </c:pt>
                <c:pt idx="16">
                  <c:v>3.583711793746671E-2</c:v>
                </c:pt>
                <c:pt idx="17">
                  <c:v>3.7847000276817144E-2</c:v>
                </c:pt>
                <c:pt idx="18">
                  <c:v>4.0047619151025955E-2</c:v>
                </c:pt>
                <c:pt idx="19">
                  <c:v>4.2031666613556361E-2</c:v>
                </c:pt>
                <c:pt idx="20">
                  <c:v>4.3783611054825873E-2</c:v>
                </c:pt>
                <c:pt idx="21">
                  <c:v>4.562453605623832E-2</c:v>
                </c:pt>
                <c:pt idx="22">
                  <c:v>4.7284292257892449E-2</c:v>
                </c:pt>
                <c:pt idx="23">
                  <c:v>4.8751118768271616E-2</c:v>
                </c:pt>
                <c:pt idx="24">
                  <c:v>5.1790403495612536E-2</c:v>
                </c:pt>
                <c:pt idx="25">
                  <c:v>5.3594136851355438E-2</c:v>
                </c:pt>
                <c:pt idx="26">
                  <c:v>5.5335431757502149E-2</c:v>
                </c:pt>
                <c:pt idx="27">
                  <c:v>5.6645283649039854E-2</c:v>
                </c:pt>
                <c:pt idx="28">
                  <c:v>5.7301068689567719E-2</c:v>
                </c:pt>
                <c:pt idx="29">
                  <c:v>5.7421525115711705E-2</c:v>
                </c:pt>
                <c:pt idx="30">
                  <c:v>5.7395022344191117E-2</c:v>
                </c:pt>
                <c:pt idx="31">
                  <c:v>5.7298571160167865E-2</c:v>
                </c:pt>
                <c:pt idx="32">
                  <c:v>5.7118092935732806E-2</c:v>
                </c:pt>
                <c:pt idx="33">
                  <c:v>5.6884063920013141E-2</c:v>
                </c:pt>
                <c:pt idx="34">
                  <c:v>5.6607836083511345E-2</c:v>
                </c:pt>
                <c:pt idx="35">
                  <c:v>5.6198957776875579E-2</c:v>
                </c:pt>
                <c:pt idx="36">
                  <c:v>5.5695089396245581E-2</c:v>
                </c:pt>
                <c:pt idx="37">
                  <c:v>5.5118202939676446E-2</c:v>
                </c:pt>
                <c:pt idx="38">
                  <c:v>5.4415915741579321E-2</c:v>
                </c:pt>
                <c:pt idx="39">
                  <c:v>5.3591215875032634E-2</c:v>
                </c:pt>
                <c:pt idx="40">
                  <c:v>5.2640044542859386E-2</c:v>
                </c:pt>
                <c:pt idx="41">
                  <c:v>5.1565547209470833E-2</c:v>
                </c:pt>
                <c:pt idx="42">
                  <c:v>5.0816153602264803E-2</c:v>
                </c:pt>
                <c:pt idx="43">
                  <c:v>5.0117799182830401E-2</c:v>
                </c:pt>
                <c:pt idx="44">
                  <c:v>4.9637800458268294E-2</c:v>
                </c:pt>
                <c:pt idx="45">
                  <c:v>4.8926012263176062E-2</c:v>
                </c:pt>
                <c:pt idx="46">
                  <c:v>4.7959505357171757E-2</c:v>
                </c:pt>
                <c:pt idx="47">
                  <c:v>4.7350037235190129E-2</c:v>
                </c:pt>
                <c:pt idx="48">
                  <c:v>4.6565546539764469E-2</c:v>
                </c:pt>
                <c:pt idx="49">
                  <c:v>4.5905919365076396E-2</c:v>
                </c:pt>
                <c:pt idx="50">
                  <c:v>4.535047919423689E-2</c:v>
                </c:pt>
                <c:pt idx="51">
                  <c:v>4.4579934304798417E-2</c:v>
                </c:pt>
                <c:pt idx="52">
                  <c:v>4.3774221616195076E-2</c:v>
                </c:pt>
                <c:pt idx="53">
                  <c:v>4.3028954353903102E-2</c:v>
                </c:pt>
                <c:pt idx="54">
                  <c:v>4.2427051739881566E-2</c:v>
                </c:pt>
                <c:pt idx="55">
                  <c:v>4.1327108988620964E-2</c:v>
                </c:pt>
                <c:pt idx="56">
                  <c:v>4.0208405879236589E-2</c:v>
                </c:pt>
                <c:pt idx="57">
                  <c:v>3.9160161167493039E-2</c:v>
                </c:pt>
                <c:pt idx="58">
                  <c:v>3.8272176855720909E-2</c:v>
                </c:pt>
                <c:pt idx="59">
                  <c:v>3.7361439753277818E-2</c:v>
                </c:pt>
                <c:pt idx="60">
                  <c:v>3.6592059012113987E-2</c:v>
                </c:pt>
                <c:pt idx="61">
                  <c:v>3.5658553580052516E-2</c:v>
                </c:pt>
                <c:pt idx="62">
                  <c:v>3.4870093214400703E-2</c:v>
                </c:pt>
                <c:pt idx="63">
                  <c:v>3.4108461766344675E-2</c:v>
                </c:pt>
                <c:pt idx="64">
                  <c:v>3.3146993703979132E-2</c:v>
                </c:pt>
                <c:pt idx="65">
                  <c:v>3.231877750079281E-2</c:v>
                </c:pt>
                <c:pt idx="66">
                  <c:v>3.1504554681581837E-2</c:v>
                </c:pt>
                <c:pt idx="67">
                  <c:v>3.0644478204701078E-2</c:v>
                </c:pt>
                <c:pt idx="68">
                  <c:v>2.9881540315872465E-2</c:v>
                </c:pt>
                <c:pt idx="69">
                  <c:v>2.9124362443810392E-2</c:v>
                </c:pt>
                <c:pt idx="70">
                  <c:v>2.8495973791745777E-2</c:v>
                </c:pt>
                <c:pt idx="71">
                  <c:v>2.7828654296482108E-2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8-D88F-4E8C-B2EA-38186203DA67}"/>
            </c:ext>
          </c:extLst>
        </c:ser>
        <c:ser>
          <c:idx val="0"/>
          <c:order val="9"/>
          <c:tx>
            <c:strRef>
              <c:f>'C6010'!$CV$2</c:f>
              <c:strCache>
                <c:ptCount val="1"/>
                <c:pt idx="0">
                  <c:v>C6010 182C6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'C6010'!$CU$3:$CU$74</c:f>
              <c:numCache>
                <c:formatCode>0.00E+00</c:formatCode>
                <c:ptCount val="72"/>
                <c:pt idx="0">
                  <c:v>2.9232424739458068E-4</c:v>
                </c:pt>
                <c:pt idx="1">
                  <c:v>3.6616417206794186E-4</c:v>
                </c:pt>
                <c:pt idx="2">
                  <c:v>4.3489790632686057E-4</c:v>
                </c:pt>
                <c:pt idx="3">
                  <c:v>4.950607974013913E-4</c:v>
                </c:pt>
                <c:pt idx="4">
                  <c:v>5.6929756706908523E-4</c:v>
                </c:pt>
                <c:pt idx="5">
                  <c:v>6.3967913929336719E-4</c:v>
                </c:pt>
                <c:pt idx="6">
                  <c:v>7.2852289406297817E-4</c:v>
                </c:pt>
                <c:pt idx="7">
                  <c:v>8.2948756554745366E-4</c:v>
                </c:pt>
                <c:pt idx="8">
                  <c:v>9.5472552233345548E-4</c:v>
                </c:pt>
                <c:pt idx="9">
                  <c:v>1.1065744532099766E-3</c:v>
                </c:pt>
                <c:pt idx="10">
                  <c:v>1.2734364787340129E-3</c:v>
                </c:pt>
                <c:pt idx="11">
                  <c:v>1.4615941010822117E-3</c:v>
                </c:pt>
                <c:pt idx="12">
                  <c:v>1.6629422712688276E-3</c:v>
                </c:pt>
                <c:pt idx="13">
                  <c:v>1.8855580703020251E-3</c:v>
                </c:pt>
                <c:pt idx="14">
                  <c:v>2.1333032257222911E-3</c:v>
                </c:pt>
                <c:pt idx="15">
                  <c:v>2.4104272476104128E-3</c:v>
                </c:pt>
                <c:pt idx="16">
                  <c:v>2.7241898656086205E-3</c:v>
                </c:pt>
                <c:pt idx="17">
                  <c:v>3.0721987649119089E-3</c:v>
                </c:pt>
                <c:pt idx="18">
                  <c:v>3.4635704178846301E-3</c:v>
                </c:pt>
                <c:pt idx="19">
                  <c:v>3.8947764951427094E-3</c:v>
                </c:pt>
                <c:pt idx="20">
                  <c:v>4.3731387260645968E-3</c:v>
                </c:pt>
                <c:pt idx="21">
                  <c:v>4.8989511566411639E-3</c:v>
                </c:pt>
                <c:pt idx="22">
                  <c:v>5.4768685218201099E-3</c:v>
                </c:pt>
                <c:pt idx="23">
                  <c:v>6.1103900255727239E-3</c:v>
                </c:pt>
                <c:pt idx="24">
                  <c:v>7.5779747372883219E-3</c:v>
                </c:pt>
                <c:pt idx="25">
                  <c:v>9.3433516501054241E-3</c:v>
                </c:pt>
                <c:pt idx="26">
                  <c:v>1.1403860941320062E-2</c:v>
                </c:pt>
                <c:pt idx="27">
                  <c:v>1.3930401249885982E-2</c:v>
                </c:pt>
                <c:pt idx="28">
                  <c:v>1.6905092554795866E-2</c:v>
                </c:pt>
                <c:pt idx="29">
                  <c:v>2.0430989774213849E-2</c:v>
                </c:pt>
                <c:pt idx="30">
                  <c:v>2.2418109644714388E-2</c:v>
                </c:pt>
                <c:pt idx="31">
                  <c:v>2.4589277515516442E-2</c:v>
                </c:pt>
                <c:pt idx="32">
                  <c:v>2.6977706662636696E-2</c:v>
                </c:pt>
                <c:pt idx="33">
                  <c:v>2.9566463361750436E-2</c:v>
                </c:pt>
                <c:pt idx="34">
                  <c:v>3.2401917501964382E-2</c:v>
                </c:pt>
                <c:pt idx="35">
                  <c:v>3.5444213849714697E-2</c:v>
                </c:pt>
                <c:pt idx="36">
                  <c:v>3.8793247522735733E-2</c:v>
                </c:pt>
                <c:pt idx="37">
                  <c:v>4.2401432329624095E-2</c:v>
                </c:pt>
                <c:pt idx="38">
                  <c:v>4.6282014619773972E-2</c:v>
                </c:pt>
                <c:pt idx="39">
                  <c:v>5.0472663050328874E-2</c:v>
                </c:pt>
                <c:pt idx="40">
                  <c:v>5.4958098586358917E-2</c:v>
                </c:pt>
                <c:pt idx="41">
                  <c:v>5.9730615068610743E-2</c:v>
                </c:pt>
                <c:pt idx="42">
                  <c:v>6.3723947433520875E-2</c:v>
                </c:pt>
                <c:pt idx="43">
                  <c:v>6.711484449094797E-2</c:v>
                </c:pt>
                <c:pt idx="44">
                  <c:v>7.1830783996099407E-2</c:v>
                </c:pt>
                <c:pt idx="45">
                  <c:v>7.4768827526360881E-2</c:v>
                </c:pt>
                <c:pt idx="46">
                  <c:v>7.8813832401453149E-2</c:v>
                </c:pt>
                <c:pt idx="47">
                  <c:v>8.2729582871054697E-2</c:v>
                </c:pt>
                <c:pt idx="48">
                  <c:v>8.6163044362967081E-2</c:v>
                </c:pt>
                <c:pt idx="49">
                  <c:v>8.9608973698722713E-2</c:v>
                </c:pt>
                <c:pt idx="50">
                  <c:v>9.2862158688560265E-2</c:v>
                </c:pt>
                <c:pt idx="51">
                  <c:v>9.663914283578745E-2</c:v>
                </c:pt>
                <c:pt idx="52">
                  <c:v>0.10131634541795036</c:v>
                </c:pt>
                <c:pt idx="53">
                  <c:v>0.10475276013252832</c:v>
                </c:pt>
                <c:pt idx="54">
                  <c:v>0.10802644921908612</c:v>
                </c:pt>
                <c:pt idx="55">
                  <c:v>0.11403003201287767</c:v>
                </c:pt>
                <c:pt idx="56">
                  <c:v>0.12026159552705434</c:v>
                </c:pt>
                <c:pt idx="57">
                  <c:v>0.12589358797499645</c:v>
                </c:pt>
                <c:pt idx="58">
                  <c:v>0.13118500334803126</c:v>
                </c:pt>
                <c:pt idx="59">
                  <c:v>0.13594736408931363</c:v>
                </c:pt>
                <c:pt idx="60">
                  <c:v>0.14227189484502939</c:v>
                </c:pt>
                <c:pt idx="61">
                  <c:v>0.14794319303005277</c:v>
                </c:pt>
                <c:pt idx="62">
                  <c:v>0.15323928344275717</c:v>
                </c:pt>
                <c:pt idx="63">
                  <c:v>0.15824577547295227</c:v>
                </c:pt>
                <c:pt idx="64">
                  <c:v>0.16437404675435682</c:v>
                </c:pt>
                <c:pt idx="65">
                  <c:v>0.17015764018978136</c:v>
                </c:pt>
                <c:pt idx="66">
                  <c:v>0.17552470805435361</c:v>
                </c:pt>
                <c:pt idx="67">
                  <c:v>0.18164892933155832</c:v>
                </c:pt>
                <c:pt idx="68">
                  <c:v>0.18633464737341812</c:v>
                </c:pt>
              </c:numCache>
            </c:numRef>
          </c:xVal>
          <c:yVal>
            <c:numRef>
              <c:f>'C6010'!$CV$3:$CV$74</c:f>
              <c:numCache>
                <c:formatCode>0.00E+00</c:formatCode>
                <c:ptCount val="72"/>
                <c:pt idx="0">
                  <c:v>8.5453465614807999E-3</c:v>
                </c:pt>
                <c:pt idx="1">
                  <c:v>1.1110151799915589E-2</c:v>
                </c:pt>
                <c:pt idx="2">
                  <c:v>1.2987000990660679E-2</c:v>
                </c:pt>
                <c:pt idx="3">
                  <c:v>1.3945024103629649E-2</c:v>
                </c:pt>
                <c:pt idx="4">
                  <c:v>1.5280875073470829E-2</c:v>
                </c:pt>
                <c:pt idx="5">
                  <c:v>1.598677116083308E-2</c:v>
                </c:pt>
                <c:pt idx="6">
                  <c:v>1.7182683699184718E-2</c:v>
                </c:pt>
                <c:pt idx="7">
                  <c:v>1.8458296684931583E-2</c:v>
                </c:pt>
                <c:pt idx="8">
                  <c:v>2.0262643255422208E-2</c:v>
                </c:pt>
                <c:pt idx="9">
                  <c:v>2.2556257147169457E-2</c:v>
                </c:pt>
                <c:pt idx="10">
                  <c:v>2.4752994683039251E-2</c:v>
                </c:pt>
                <c:pt idx="11">
                  <c:v>2.702057308486067E-2</c:v>
                </c:pt>
                <c:pt idx="12">
                  <c:v>2.8984293991402611E-2</c:v>
                </c:pt>
                <c:pt idx="13">
                  <c:v>3.0878315411508567E-2</c:v>
                </c:pt>
                <c:pt idx="14">
                  <c:v>3.2752663928586778E-2</c:v>
                </c:pt>
                <c:pt idx="15">
                  <c:v>3.4649663448427757E-2</c:v>
                </c:pt>
                <c:pt idx="16">
                  <c:v>3.6673488324634504E-2</c:v>
                </c:pt>
                <c:pt idx="17">
                  <c:v>3.8649516804022274E-2</c:v>
                </c:pt>
                <c:pt idx="18">
                  <c:v>4.0706197857672967E-2</c:v>
                </c:pt>
                <c:pt idx="19">
                  <c:v>4.2652521445688221E-2</c:v>
                </c:pt>
                <c:pt idx="20">
                  <c:v>4.4558840235991465E-2</c:v>
                </c:pt>
                <c:pt idx="21">
                  <c:v>4.6336251460392261E-2</c:v>
                </c:pt>
                <c:pt idx="22">
                  <c:v>4.7989519010813442E-2</c:v>
                </c:pt>
                <c:pt idx="23">
                  <c:v>4.9497908378255462E-2</c:v>
                </c:pt>
                <c:pt idx="24">
                  <c:v>5.2274565440475547E-2</c:v>
                </c:pt>
                <c:pt idx="25">
                  <c:v>5.4566162075136419E-2</c:v>
                </c:pt>
                <c:pt idx="26">
                  <c:v>5.5815809081295867E-2</c:v>
                </c:pt>
                <c:pt idx="27">
                  <c:v>5.7189359659210105E-2</c:v>
                </c:pt>
                <c:pt idx="28">
                  <c:v>5.7830620227859293E-2</c:v>
                </c:pt>
                <c:pt idx="29">
                  <c:v>5.8001037001418801E-2</c:v>
                </c:pt>
                <c:pt idx="30">
                  <c:v>5.7865892319433634E-2</c:v>
                </c:pt>
                <c:pt idx="31">
                  <c:v>5.7687892371514664E-2</c:v>
                </c:pt>
                <c:pt idx="32">
                  <c:v>5.7539700581508826E-2</c:v>
                </c:pt>
                <c:pt idx="33">
                  <c:v>5.7269673859208531E-2</c:v>
                </c:pt>
                <c:pt idx="34">
                  <c:v>5.6994807895688317E-2</c:v>
                </c:pt>
                <c:pt idx="35">
                  <c:v>5.651337361332915E-2</c:v>
                </c:pt>
                <c:pt idx="36">
                  <c:v>5.6097068377390029E-2</c:v>
                </c:pt>
                <c:pt idx="37">
                  <c:v>5.5533704311518634E-2</c:v>
                </c:pt>
                <c:pt idx="38">
                  <c:v>5.4826152366429279E-2</c:v>
                </c:pt>
                <c:pt idx="39">
                  <c:v>5.4030964064587864E-2</c:v>
                </c:pt>
                <c:pt idx="40">
                  <c:v>5.3083683814005342E-2</c:v>
                </c:pt>
                <c:pt idx="41">
                  <c:v>5.1958808306347914E-2</c:v>
                </c:pt>
                <c:pt idx="42">
                  <c:v>5.0759268456376641E-2</c:v>
                </c:pt>
                <c:pt idx="43">
                  <c:v>5.0048915011601434E-2</c:v>
                </c:pt>
                <c:pt idx="44">
                  <c:v>4.9139633614231334E-2</c:v>
                </c:pt>
                <c:pt idx="45">
                  <c:v>4.8611978866666961E-2</c:v>
                </c:pt>
                <c:pt idx="46">
                  <c:v>4.7781693675418041E-2</c:v>
                </c:pt>
                <c:pt idx="47">
                  <c:v>4.7201268151853146E-2</c:v>
                </c:pt>
                <c:pt idx="48">
                  <c:v>4.6400438836841459E-2</c:v>
                </c:pt>
                <c:pt idx="49">
                  <c:v>4.5884389527647881E-2</c:v>
                </c:pt>
                <c:pt idx="50">
                  <c:v>4.5386213243680786E-2</c:v>
                </c:pt>
                <c:pt idx="51">
                  <c:v>4.4472018704932038E-2</c:v>
                </c:pt>
                <c:pt idx="52">
                  <c:v>4.3680858931274172E-2</c:v>
                </c:pt>
                <c:pt idx="53">
                  <c:v>4.3031924530913784E-2</c:v>
                </c:pt>
                <c:pt idx="54">
                  <c:v>4.243532265775924E-2</c:v>
                </c:pt>
                <c:pt idx="55">
                  <c:v>4.127888317732669E-2</c:v>
                </c:pt>
                <c:pt idx="56">
                  <c:v>4.017458710753561E-2</c:v>
                </c:pt>
                <c:pt idx="57">
                  <c:v>3.9133816032637457E-2</c:v>
                </c:pt>
                <c:pt idx="58">
                  <c:v>3.8243344674273275E-2</c:v>
                </c:pt>
                <c:pt idx="59">
                  <c:v>3.7336738995621011E-2</c:v>
                </c:pt>
                <c:pt idx="60">
                  <c:v>3.6563027570077851E-2</c:v>
                </c:pt>
                <c:pt idx="61">
                  <c:v>3.5641081849743454E-2</c:v>
                </c:pt>
                <c:pt idx="62">
                  <c:v>3.4814348391474681E-2</c:v>
                </c:pt>
                <c:pt idx="63">
                  <c:v>3.4075010824650996E-2</c:v>
                </c:pt>
                <c:pt idx="64">
                  <c:v>3.3135672364978518E-2</c:v>
                </c:pt>
                <c:pt idx="65">
                  <c:v>3.2317917753047321E-2</c:v>
                </c:pt>
                <c:pt idx="66">
                  <c:v>3.1550356515684656E-2</c:v>
                </c:pt>
                <c:pt idx="67">
                  <c:v>3.063157587012762E-2</c:v>
                </c:pt>
                <c:pt idx="68">
                  <c:v>2.9479199194919412E-2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9-D88F-4E8C-B2EA-38186203DA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0522392"/>
        <c:axId val="320522784"/>
      </c:scatterChart>
      <c:valAx>
        <c:axId val="3205223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0522784"/>
        <c:crosses val="autoZero"/>
        <c:crossBetween val="midCat"/>
      </c:valAx>
      <c:valAx>
        <c:axId val="320522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05223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800" b="0" i="0" baseline="0">
                <a:effectLst/>
              </a:rPr>
              <a:t>√P</a:t>
            </a:r>
            <a:r>
              <a:rPr lang="en-GB" sz="1800" b="0" i="0" baseline="-25000">
                <a:effectLst/>
              </a:rPr>
              <a:t>l </a:t>
            </a:r>
            <a:r>
              <a:rPr lang="en-GB" sz="1800" b="0" i="0" baseline="0">
                <a:effectLst/>
              </a:rPr>
              <a:t>vs efficiency</a:t>
            </a:r>
            <a:endParaRPr lang="en-GB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strRef>
              <c:f>'C6010'!$J$2</c:f>
              <c:strCache>
                <c:ptCount val="1"/>
                <c:pt idx="0">
                  <c:v>C6010 163C1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'C6010'!$I$3:$I$74</c:f>
              <c:numCache>
                <c:formatCode>0.00E+00</c:formatCode>
                <c:ptCount val="72"/>
                <c:pt idx="0">
                  <c:v>2.383537966498185E-4</c:v>
                </c:pt>
                <c:pt idx="1">
                  <c:v>2.8870116657928431E-4</c:v>
                </c:pt>
                <c:pt idx="2">
                  <c:v>3.330209259500778E-4</c:v>
                </c:pt>
                <c:pt idx="3">
                  <c:v>4.1345005998556219E-4</c:v>
                </c:pt>
                <c:pt idx="4">
                  <c:v>4.8518706229706496E-4</c:v>
                </c:pt>
                <c:pt idx="5">
                  <c:v>5.8193435871035709E-4</c:v>
                </c:pt>
                <c:pt idx="6">
                  <c:v>6.587078220759709E-4</c:v>
                </c:pt>
                <c:pt idx="7">
                  <c:v>7.6269119529268233E-4</c:v>
                </c:pt>
                <c:pt idx="8">
                  <c:v>8.9028174550164244E-4</c:v>
                </c:pt>
                <c:pt idx="9">
                  <c:v>1.0123095163042544E-3</c:v>
                </c:pt>
                <c:pt idx="10">
                  <c:v>1.182277604631074E-3</c:v>
                </c:pt>
                <c:pt idx="11">
                  <c:v>1.3676523048273992E-3</c:v>
                </c:pt>
                <c:pt idx="12">
                  <c:v>1.5796860285700904E-3</c:v>
                </c:pt>
                <c:pt idx="13">
                  <c:v>1.8101097246155462E-3</c:v>
                </c:pt>
                <c:pt idx="14">
                  <c:v>2.0723543389244031E-3</c:v>
                </c:pt>
                <c:pt idx="15">
                  <c:v>2.3410525979334989E-3</c:v>
                </c:pt>
                <c:pt idx="16">
                  <c:v>2.6485649942181006E-3</c:v>
                </c:pt>
                <c:pt idx="17">
                  <c:v>2.9845472061661238E-3</c:v>
                </c:pt>
                <c:pt idx="18">
                  <c:v>3.3744305363584267E-3</c:v>
                </c:pt>
                <c:pt idx="19">
                  <c:v>3.8005503599194187E-3</c:v>
                </c:pt>
                <c:pt idx="20">
                  <c:v>4.2667510434183219E-3</c:v>
                </c:pt>
                <c:pt idx="21">
                  <c:v>4.7884887619733712E-3</c:v>
                </c:pt>
                <c:pt idx="22">
                  <c:v>5.3606391529500671E-3</c:v>
                </c:pt>
                <c:pt idx="23">
                  <c:v>5.9854117369571823E-3</c:v>
                </c:pt>
                <c:pt idx="24">
                  <c:v>7.4166060679233849E-3</c:v>
                </c:pt>
                <c:pt idx="25">
                  <c:v>9.1545681306781611E-3</c:v>
                </c:pt>
                <c:pt idx="26">
                  <c:v>1.1237507842426523E-2</c:v>
                </c:pt>
                <c:pt idx="27">
                  <c:v>1.3729060572225298E-2</c:v>
                </c:pt>
                <c:pt idx="28">
                  <c:v>1.6644911685996019E-2</c:v>
                </c:pt>
                <c:pt idx="29">
                  <c:v>2.0136655372462474E-2</c:v>
                </c:pt>
                <c:pt idx="30">
                  <c:v>2.2118521004757117E-2</c:v>
                </c:pt>
                <c:pt idx="31">
                  <c:v>2.4285482722027189E-2</c:v>
                </c:pt>
                <c:pt idx="32">
                  <c:v>2.6632039412107587E-2</c:v>
                </c:pt>
                <c:pt idx="33">
                  <c:v>2.9203039222067097E-2</c:v>
                </c:pt>
                <c:pt idx="34">
                  <c:v>3.200547505512668E-2</c:v>
                </c:pt>
                <c:pt idx="35">
                  <c:v>3.5040272949224585E-2</c:v>
                </c:pt>
                <c:pt idx="36">
                  <c:v>3.8339044506018494E-2</c:v>
                </c:pt>
                <c:pt idx="37">
                  <c:v>4.1905707347119327E-2</c:v>
                </c:pt>
                <c:pt idx="38">
                  <c:v>4.5749262727547452E-2</c:v>
                </c:pt>
                <c:pt idx="39">
                  <c:v>4.9886720200205022E-2</c:v>
                </c:pt>
                <c:pt idx="40">
                  <c:v>5.4322233696317522E-2</c:v>
                </c:pt>
                <c:pt idx="41">
                  <c:v>5.9061201112070229E-2</c:v>
                </c:pt>
                <c:pt idx="42">
                  <c:v>6.3324883382827921E-2</c:v>
                </c:pt>
                <c:pt idx="43">
                  <c:v>6.6680680355397939E-2</c:v>
                </c:pt>
                <c:pt idx="44">
                  <c:v>7.1442055237357097E-2</c:v>
                </c:pt>
                <c:pt idx="45">
                  <c:v>7.4247909471634677E-2</c:v>
                </c:pt>
                <c:pt idx="46">
                  <c:v>7.8253668329816825E-2</c:v>
                </c:pt>
                <c:pt idx="47">
                  <c:v>8.2184328011991922E-2</c:v>
                </c:pt>
                <c:pt idx="48">
                  <c:v>8.5487640527249165E-2</c:v>
                </c:pt>
                <c:pt idx="49">
                  <c:v>8.8778822472960747E-2</c:v>
                </c:pt>
                <c:pt idx="50">
                  <c:v>9.2041270584446791E-2</c:v>
                </c:pt>
                <c:pt idx="51">
                  <c:v>9.5970348245612638E-2</c:v>
                </c:pt>
                <c:pt idx="52">
                  <c:v>0.10047869110285992</c:v>
                </c:pt>
                <c:pt idx="53">
                  <c:v>0.1037792118100803</c:v>
                </c:pt>
                <c:pt idx="54">
                  <c:v>0.10697341021567994</c:v>
                </c:pt>
                <c:pt idx="55">
                  <c:v>0.1130220536618779</c:v>
                </c:pt>
                <c:pt idx="56">
                  <c:v>0.11912682958013288</c:v>
                </c:pt>
                <c:pt idx="57">
                  <c:v>0.12469491925872465</c:v>
                </c:pt>
                <c:pt idx="58">
                  <c:v>0.12989483810664426</c:v>
                </c:pt>
                <c:pt idx="59">
                  <c:v>0.13462641374283921</c:v>
                </c:pt>
                <c:pt idx="60">
                  <c:v>0.1408572280363673</c:v>
                </c:pt>
                <c:pt idx="61">
                  <c:v>0.14641514595465913</c:v>
                </c:pt>
                <c:pt idx="62">
                  <c:v>0.15160026243454686</c:v>
                </c:pt>
                <c:pt idx="63">
                  <c:v>0.15663923819330283</c:v>
                </c:pt>
                <c:pt idx="64">
                  <c:v>0.16272513153428095</c:v>
                </c:pt>
                <c:pt idx="65">
                  <c:v>0.16845268944723332</c:v>
                </c:pt>
                <c:pt idx="66">
                  <c:v>0.17372178483331474</c:v>
                </c:pt>
                <c:pt idx="67">
                  <c:v>0.17984596664671898</c:v>
                </c:pt>
                <c:pt idx="68">
                  <c:v>0.18563144873917531</c:v>
                </c:pt>
                <c:pt idx="69">
                  <c:v>0.19111261209919009</c:v>
                </c:pt>
                <c:pt idx="70">
                  <c:v>0.19600041465483975</c:v>
                </c:pt>
                <c:pt idx="71">
                  <c:v>0.20073544347644434</c:v>
                </c:pt>
              </c:numCache>
            </c:numRef>
          </c:xVal>
          <c:yVal>
            <c:numRef>
              <c:f>'C6010'!$J$3:$J$74</c:f>
              <c:numCache>
                <c:formatCode>0.00E+00</c:formatCode>
                <c:ptCount val="72"/>
                <c:pt idx="0">
                  <c:v>5.681253237738302E-3</c:v>
                </c:pt>
                <c:pt idx="1">
                  <c:v>6.9066170240256949E-3</c:v>
                </c:pt>
                <c:pt idx="2">
                  <c:v>7.6151294071237826E-3</c:v>
                </c:pt>
                <c:pt idx="3">
                  <c:v>9.7263146213714281E-3</c:v>
                </c:pt>
                <c:pt idx="4">
                  <c:v>1.1099105845043776E-2</c:v>
                </c:pt>
                <c:pt idx="5">
                  <c:v>1.3230747508258658E-2</c:v>
                </c:pt>
                <c:pt idx="6">
                  <c:v>1.4047214969505345E-2</c:v>
                </c:pt>
                <c:pt idx="7">
                  <c:v>1.5605199589466131E-2</c:v>
                </c:pt>
                <c:pt idx="8">
                  <c:v>1.7619515839380658E-2</c:v>
                </c:pt>
                <c:pt idx="9">
                  <c:v>1.887697482261164E-2</c:v>
                </c:pt>
                <c:pt idx="10">
                  <c:v>2.1335955734094962E-2</c:v>
                </c:pt>
                <c:pt idx="11">
                  <c:v>2.3658782739521902E-2</c:v>
                </c:pt>
                <c:pt idx="12">
                  <c:v>2.6154711520965358E-2</c:v>
                </c:pt>
                <c:pt idx="13">
                  <c:v>2.8456637268957519E-2</c:v>
                </c:pt>
                <c:pt idx="14">
                  <c:v>3.0907898568253326E-2</c:v>
                </c:pt>
                <c:pt idx="15">
                  <c:v>3.2683857435107821E-2</c:v>
                </c:pt>
                <c:pt idx="16">
                  <c:v>3.4665601868943442E-2</c:v>
                </c:pt>
                <c:pt idx="17">
                  <c:v>3.6475592333629597E-2</c:v>
                </c:pt>
                <c:pt idx="18">
                  <c:v>3.8637897031635775E-2</c:v>
                </c:pt>
                <c:pt idx="19">
                  <c:v>4.0613705231812416E-2</c:v>
                </c:pt>
                <c:pt idx="20">
                  <c:v>4.2417198012342547E-2</c:v>
                </c:pt>
                <c:pt idx="21">
                  <c:v>4.4270214179337401E-2</c:v>
                </c:pt>
                <c:pt idx="22">
                  <c:v>4.59742776685911E-2</c:v>
                </c:pt>
                <c:pt idx="23">
                  <c:v>4.749381378117383E-2</c:v>
                </c:pt>
                <c:pt idx="24">
                  <c:v>5.0071955110198962E-2</c:v>
                </c:pt>
                <c:pt idx="25">
                  <c:v>5.2383407085137591E-2</c:v>
                </c:pt>
                <c:pt idx="26">
                  <c:v>5.4199267155345662E-2</c:v>
                </c:pt>
                <c:pt idx="27">
                  <c:v>5.5548153139446076E-2</c:v>
                </c:pt>
                <c:pt idx="28">
                  <c:v>5.6064213609177148E-2</c:v>
                </c:pt>
                <c:pt idx="29">
                  <c:v>5.634191711236871E-2</c:v>
                </c:pt>
                <c:pt idx="30">
                  <c:v>5.6329622933720111E-2</c:v>
                </c:pt>
                <c:pt idx="31">
                  <c:v>5.6271256933134985E-2</c:v>
                </c:pt>
                <c:pt idx="32">
                  <c:v>5.6074626697662347E-2</c:v>
                </c:pt>
                <c:pt idx="33">
                  <c:v>5.5870435385122659E-2</c:v>
                </c:pt>
                <c:pt idx="34">
                  <c:v>5.5608659470288091E-2</c:v>
                </c:pt>
                <c:pt idx="35">
                  <c:v>5.5232601365549271E-2</c:v>
                </c:pt>
                <c:pt idx="36">
                  <c:v>5.4791155687720083E-2</c:v>
                </c:pt>
                <c:pt idx="37">
                  <c:v>5.4242780088785983E-2</c:v>
                </c:pt>
                <c:pt idx="38">
                  <c:v>5.3571210208351365E-2</c:v>
                </c:pt>
                <c:pt idx="39">
                  <c:v>5.2783742761381411E-2</c:v>
                </c:pt>
                <c:pt idx="40">
                  <c:v>5.1862434005650999E-2</c:v>
                </c:pt>
                <c:pt idx="41">
                  <c:v>5.0800707156063808E-2</c:v>
                </c:pt>
                <c:pt idx="42">
                  <c:v>5.0125510693109443E-2</c:v>
                </c:pt>
                <c:pt idx="43">
                  <c:v>4.9403479251763929E-2</c:v>
                </c:pt>
                <c:pt idx="44">
                  <c:v>4.8609211967024599E-2</c:v>
                </c:pt>
                <c:pt idx="45">
                  <c:v>4.7936974442678762E-2</c:v>
                </c:pt>
                <c:pt idx="46">
                  <c:v>4.7104896977484434E-2</c:v>
                </c:pt>
                <c:pt idx="47">
                  <c:v>4.658112945367366E-2</c:v>
                </c:pt>
                <c:pt idx="48">
                  <c:v>4.5675854268226089E-2</c:v>
                </c:pt>
                <c:pt idx="49">
                  <c:v>4.5038167541059888E-2</c:v>
                </c:pt>
                <c:pt idx="50">
                  <c:v>4.4587344688417636E-2</c:v>
                </c:pt>
                <c:pt idx="51">
                  <c:v>4.3858608297067447E-2</c:v>
                </c:pt>
                <c:pt idx="52">
                  <c:v>4.2961563258484867E-2</c:v>
                </c:pt>
                <c:pt idx="53">
                  <c:v>4.2235783544790233E-2</c:v>
                </c:pt>
                <c:pt idx="54">
                  <c:v>4.1612038156989585E-2</c:v>
                </c:pt>
                <c:pt idx="55">
                  <c:v>4.0552332107772718E-2</c:v>
                </c:pt>
                <c:pt idx="56">
                  <c:v>3.9420004238372282E-2</c:v>
                </c:pt>
                <c:pt idx="57">
                  <c:v>3.8392155281332989E-2</c:v>
                </c:pt>
                <c:pt idx="58">
                  <c:v>3.7494819926114052E-2</c:v>
                </c:pt>
                <c:pt idx="59">
                  <c:v>3.6614689449006317E-2</c:v>
                </c:pt>
                <c:pt idx="60">
                  <c:v>3.5839520755218887E-2</c:v>
                </c:pt>
                <c:pt idx="61">
                  <c:v>3.4908638601081475E-2</c:v>
                </c:pt>
                <c:pt idx="62">
                  <c:v>3.4073594618567064E-2</c:v>
                </c:pt>
                <c:pt idx="63">
                  <c:v>3.3386652526572677E-2</c:v>
                </c:pt>
                <c:pt idx="64">
                  <c:v>3.247420705524777E-2</c:v>
                </c:pt>
                <c:pt idx="65">
                  <c:v>3.1673522248025485E-2</c:v>
                </c:pt>
                <c:pt idx="66">
                  <c:v>3.0905538684764471E-2</c:v>
                </c:pt>
                <c:pt idx="67">
                  <c:v>3.0026524061541739E-2</c:v>
                </c:pt>
                <c:pt idx="68">
                  <c:v>2.9257119002381621E-2</c:v>
                </c:pt>
                <c:pt idx="69">
                  <c:v>2.856787681140047E-2</c:v>
                </c:pt>
                <c:pt idx="70">
                  <c:v>2.7853946160722974E-2</c:v>
                </c:pt>
                <c:pt idx="71">
                  <c:v>2.7228000721457386E-2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37D1-4FA5-A65E-0C2BAC418DB2}"/>
            </c:ext>
          </c:extLst>
        </c:ser>
        <c:ser>
          <c:idx val="2"/>
          <c:order val="1"/>
          <c:tx>
            <c:strRef>
              <c:f>'C6010'!$T$2</c:f>
              <c:strCache>
                <c:ptCount val="1"/>
                <c:pt idx="0">
                  <c:v>C6010 163C2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'C6010'!$S$3:$S$74</c:f>
              <c:numCache>
                <c:formatCode>0.00E+00</c:formatCode>
                <c:ptCount val="72"/>
                <c:pt idx="0">
                  <c:v>1.3492265662133862E-4</c:v>
                </c:pt>
                <c:pt idx="1">
                  <c:v>2.2852259577381358E-4</c:v>
                </c:pt>
                <c:pt idx="2">
                  <c:v>2.5457189968014206E-4</c:v>
                </c:pt>
                <c:pt idx="3">
                  <c:v>2.9854501282881109E-4</c:v>
                </c:pt>
                <c:pt idx="4">
                  <c:v>3.7573612135764517E-4</c:v>
                </c:pt>
                <c:pt idx="5">
                  <c:v>4.8954788083348743E-4</c:v>
                </c:pt>
                <c:pt idx="6">
                  <c:v>5.9579824663761791E-4</c:v>
                </c:pt>
                <c:pt idx="7">
                  <c:v>7.257836996765086E-4</c:v>
                </c:pt>
                <c:pt idx="8">
                  <c:v>8.579846107117918E-4</c:v>
                </c:pt>
                <c:pt idx="9">
                  <c:v>9.6825393226868833E-4</c:v>
                </c:pt>
                <c:pt idx="10">
                  <c:v>1.1326457596951812E-3</c:v>
                </c:pt>
                <c:pt idx="11">
                  <c:v>1.3219276553780913E-3</c:v>
                </c:pt>
                <c:pt idx="12">
                  <c:v>1.5417313653516174E-3</c:v>
                </c:pt>
                <c:pt idx="13">
                  <c:v>1.7687826929732497E-3</c:v>
                </c:pt>
                <c:pt idx="14">
                  <c:v>2.0248590125470263E-3</c:v>
                </c:pt>
                <c:pt idx="15">
                  <c:v>2.3009752742716018E-3</c:v>
                </c:pt>
                <c:pt idx="16">
                  <c:v>2.6244430141736897E-3</c:v>
                </c:pt>
                <c:pt idx="17">
                  <c:v>2.976859073208766E-3</c:v>
                </c:pt>
                <c:pt idx="18">
                  <c:v>3.3618258814625546E-3</c:v>
                </c:pt>
                <c:pt idx="19">
                  <c:v>3.7860749823551937E-3</c:v>
                </c:pt>
                <c:pt idx="20">
                  <c:v>4.2551169297793444E-3</c:v>
                </c:pt>
                <c:pt idx="21">
                  <c:v>4.7804881799634671E-3</c:v>
                </c:pt>
                <c:pt idx="22">
                  <c:v>5.3540519388765419E-3</c:v>
                </c:pt>
                <c:pt idx="23">
                  <c:v>5.9770649082662181E-3</c:v>
                </c:pt>
                <c:pt idx="24">
                  <c:v>7.4356594512154763E-3</c:v>
                </c:pt>
                <c:pt idx="25">
                  <c:v>9.1534557002567064E-3</c:v>
                </c:pt>
                <c:pt idx="26">
                  <c:v>1.1240489366066744E-2</c:v>
                </c:pt>
                <c:pt idx="27">
                  <c:v>1.3712253084382578E-2</c:v>
                </c:pt>
                <c:pt idx="28">
                  <c:v>1.6654187697302415E-2</c:v>
                </c:pt>
                <c:pt idx="29">
                  <c:v>2.0153645390904071E-2</c:v>
                </c:pt>
                <c:pt idx="30">
                  <c:v>2.2127301094504479E-2</c:v>
                </c:pt>
                <c:pt idx="31">
                  <c:v>2.4305844709600032E-2</c:v>
                </c:pt>
                <c:pt idx="32">
                  <c:v>2.6658037858595933E-2</c:v>
                </c:pt>
                <c:pt idx="33">
                  <c:v>2.9239167633830176E-2</c:v>
                </c:pt>
                <c:pt idx="34">
                  <c:v>3.2048126605391559E-2</c:v>
                </c:pt>
                <c:pt idx="35">
                  <c:v>3.5090789406193687E-2</c:v>
                </c:pt>
                <c:pt idx="36">
                  <c:v>3.8369677295280055E-2</c:v>
                </c:pt>
                <c:pt idx="37">
                  <c:v>4.1947624740861139E-2</c:v>
                </c:pt>
                <c:pt idx="38">
                  <c:v>4.5786041255991172E-2</c:v>
                </c:pt>
                <c:pt idx="39">
                  <c:v>4.9927846420351307E-2</c:v>
                </c:pt>
                <c:pt idx="40">
                  <c:v>5.4352054205506366E-2</c:v>
                </c:pt>
                <c:pt idx="41">
                  <c:v>5.9079750660971334E-2</c:v>
                </c:pt>
                <c:pt idx="42">
                  <c:v>6.3429963997192709E-2</c:v>
                </c:pt>
                <c:pt idx="43">
                  <c:v>6.6658699283001846E-2</c:v>
                </c:pt>
                <c:pt idx="44">
                  <c:v>7.1352601616037917E-2</c:v>
                </c:pt>
                <c:pt idx="45">
                  <c:v>7.4156776106561087E-2</c:v>
                </c:pt>
                <c:pt idx="46">
                  <c:v>7.820096084234178E-2</c:v>
                </c:pt>
                <c:pt idx="47">
                  <c:v>8.2024913620862838E-2</c:v>
                </c:pt>
                <c:pt idx="48">
                  <c:v>8.5543333510256531E-2</c:v>
                </c:pt>
                <c:pt idx="49">
                  <c:v>8.8703843864149715E-2</c:v>
                </c:pt>
                <c:pt idx="50">
                  <c:v>9.1860162069203555E-2</c:v>
                </c:pt>
                <c:pt idx="51">
                  <c:v>9.5827371262790575E-2</c:v>
                </c:pt>
                <c:pt idx="52">
                  <c:v>0.10042326884905083</c:v>
                </c:pt>
                <c:pt idx="53">
                  <c:v>0.10364665524136965</c:v>
                </c:pt>
                <c:pt idx="54">
                  <c:v>0.10678548710131983</c:v>
                </c:pt>
                <c:pt idx="55">
                  <c:v>0.11288679465750513</c:v>
                </c:pt>
                <c:pt idx="56">
                  <c:v>0.11896376234727113</c:v>
                </c:pt>
                <c:pt idx="57">
                  <c:v>0.12458692190667009</c:v>
                </c:pt>
                <c:pt idx="58">
                  <c:v>0.12973619226726824</c:v>
                </c:pt>
                <c:pt idx="59">
                  <c:v>0.1343643696600563</c:v>
                </c:pt>
                <c:pt idx="60">
                  <c:v>0.14088654913593834</c:v>
                </c:pt>
                <c:pt idx="61">
                  <c:v>0.14646906898531106</c:v>
                </c:pt>
                <c:pt idx="62">
                  <c:v>0.1516548904770969</c:v>
                </c:pt>
                <c:pt idx="63">
                  <c:v>0.1566777363169424</c:v>
                </c:pt>
                <c:pt idx="64">
                  <c:v>0.16266480882921414</c:v>
                </c:pt>
                <c:pt idx="65">
                  <c:v>0.16832250787140779</c:v>
                </c:pt>
                <c:pt idx="66">
                  <c:v>0.17355616944635263</c:v>
                </c:pt>
                <c:pt idx="67">
                  <c:v>0.17978275411562966</c:v>
                </c:pt>
                <c:pt idx="68">
                  <c:v>0.18557013364295624</c:v>
                </c:pt>
                <c:pt idx="69">
                  <c:v>0.19072075718535023</c:v>
                </c:pt>
                <c:pt idx="70">
                  <c:v>0.1960198085393608</c:v>
                </c:pt>
                <c:pt idx="71">
                  <c:v>0.20074492084683637</c:v>
                </c:pt>
              </c:numCache>
            </c:numRef>
          </c:xVal>
          <c:yVal>
            <c:numRef>
              <c:f>'C6010'!$T$3:$T$74</c:f>
              <c:numCache>
                <c:formatCode>0.00E+00</c:formatCode>
                <c:ptCount val="72"/>
                <c:pt idx="0">
                  <c:v>1.820412326975965E-3</c:v>
                </c:pt>
                <c:pt idx="1">
                  <c:v>4.3273955517697188E-3</c:v>
                </c:pt>
                <c:pt idx="2">
                  <c:v>4.4499503626708086E-3</c:v>
                </c:pt>
                <c:pt idx="3">
                  <c:v>5.0713295904407357E-3</c:v>
                </c:pt>
                <c:pt idx="4">
                  <c:v>6.6563395126187346E-3</c:v>
                </c:pt>
                <c:pt idx="5">
                  <c:v>9.3632524322071631E-3</c:v>
                </c:pt>
                <c:pt idx="6">
                  <c:v>1.1492196122054229E-2</c:v>
                </c:pt>
                <c:pt idx="7">
                  <c:v>1.4131435557991099E-2</c:v>
                </c:pt>
                <c:pt idx="8">
                  <c:v>1.6364322490697084E-2</c:v>
                </c:pt>
                <c:pt idx="9">
                  <c:v>1.726968024185949E-2</c:v>
                </c:pt>
                <c:pt idx="10">
                  <c:v>1.9582195521118347E-2</c:v>
                </c:pt>
                <c:pt idx="11">
                  <c:v>2.2103261886524953E-2</c:v>
                </c:pt>
                <c:pt idx="12">
                  <c:v>2.4912986682761807E-2</c:v>
                </c:pt>
                <c:pt idx="13">
                  <c:v>2.7172070652785315E-2</c:v>
                </c:pt>
                <c:pt idx="14">
                  <c:v>2.9507405690485208E-2</c:v>
                </c:pt>
                <c:pt idx="15">
                  <c:v>3.1574382691204675E-2</c:v>
                </c:pt>
                <c:pt idx="16">
                  <c:v>3.4037038800572655E-2</c:v>
                </c:pt>
                <c:pt idx="17">
                  <c:v>3.6287913604329772E-2</c:v>
                </c:pt>
                <c:pt idx="18">
                  <c:v>3.8349784554966772E-2</c:v>
                </c:pt>
                <c:pt idx="19">
                  <c:v>4.0304918829898888E-2</c:v>
                </c:pt>
                <c:pt idx="20">
                  <c:v>4.2186196154398586E-2</c:v>
                </c:pt>
                <c:pt idx="21">
                  <c:v>4.4122404876889752E-2</c:v>
                </c:pt>
                <c:pt idx="22">
                  <c:v>4.5861359663049904E-2</c:v>
                </c:pt>
                <c:pt idx="23">
                  <c:v>4.7361443166259384E-2</c:v>
                </c:pt>
                <c:pt idx="24">
                  <c:v>5.0329556934158096E-2</c:v>
                </c:pt>
                <c:pt idx="25">
                  <c:v>5.237067696958609E-2</c:v>
                </c:pt>
                <c:pt idx="26">
                  <c:v>5.422803115459969E-2</c:v>
                </c:pt>
                <c:pt idx="27">
                  <c:v>5.5412229283736243E-2</c:v>
                </c:pt>
                <c:pt idx="28">
                  <c:v>5.6126718859864123E-2</c:v>
                </c:pt>
                <c:pt idx="29">
                  <c:v>5.643703261454424E-2</c:v>
                </c:pt>
                <c:pt idx="30">
                  <c:v>5.6374352624993705E-2</c:v>
                </c:pt>
                <c:pt idx="31">
                  <c:v>5.6365656948907258E-2</c:v>
                </c:pt>
                <c:pt idx="32">
                  <c:v>5.6184161288232226E-2</c:v>
                </c:pt>
                <c:pt idx="33">
                  <c:v>5.6008760624154691E-2</c:v>
                </c:pt>
                <c:pt idx="34">
                  <c:v>5.5756970088824319E-2</c:v>
                </c:pt>
                <c:pt idx="35">
                  <c:v>5.5391970362115836E-2</c:v>
                </c:pt>
                <c:pt idx="36">
                  <c:v>5.4878746626306693E-2</c:v>
                </c:pt>
                <c:pt idx="37">
                  <c:v>5.4351350175758317E-2</c:v>
                </c:pt>
                <c:pt idx="38">
                  <c:v>5.3657378252425843E-2</c:v>
                </c:pt>
                <c:pt idx="39">
                  <c:v>5.2870807639960098E-2</c:v>
                </c:pt>
                <c:pt idx="40">
                  <c:v>5.1919390009935236E-2</c:v>
                </c:pt>
                <c:pt idx="41">
                  <c:v>5.083262246304214E-2</c:v>
                </c:pt>
                <c:pt idx="42">
                  <c:v>5.0292004158564531E-2</c:v>
                </c:pt>
                <c:pt idx="43">
                  <c:v>4.9370913223351895E-2</c:v>
                </c:pt>
                <c:pt idx="44">
                  <c:v>4.848755959406683E-2</c:v>
                </c:pt>
                <c:pt idx="45">
                  <c:v>4.781936906537939E-2</c:v>
                </c:pt>
                <c:pt idx="46">
                  <c:v>4.7041463666657478E-2</c:v>
                </c:pt>
                <c:pt idx="47">
                  <c:v>4.6400596238000066E-2</c:v>
                </c:pt>
                <c:pt idx="48">
                  <c:v>4.5735386925293608E-2</c:v>
                </c:pt>
                <c:pt idx="49">
                  <c:v>4.4962125235859719E-2</c:v>
                </c:pt>
                <c:pt idx="50">
                  <c:v>4.4412049344107071E-2</c:v>
                </c:pt>
                <c:pt idx="51">
                  <c:v>4.3728024205412865E-2</c:v>
                </c:pt>
                <c:pt idx="52">
                  <c:v>4.2914182665228687E-2</c:v>
                </c:pt>
                <c:pt idx="53">
                  <c:v>4.2127957422444469E-2</c:v>
                </c:pt>
                <c:pt idx="54">
                  <c:v>4.1465964565331428E-2</c:v>
                </c:pt>
                <c:pt idx="55">
                  <c:v>4.0455328279510254E-2</c:v>
                </c:pt>
                <c:pt idx="56">
                  <c:v>3.9312157643938903E-2</c:v>
                </c:pt>
                <c:pt idx="57">
                  <c:v>3.8325681753527678E-2</c:v>
                </c:pt>
                <c:pt idx="58">
                  <c:v>3.7403287964465758E-2</c:v>
                </c:pt>
                <c:pt idx="59">
                  <c:v>3.6472290574028808E-2</c:v>
                </c:pt>
                <c:pt idx="60">
                  <c:v>3.5854443149265114E-2</c:v>
                </c:pt>
                <c:pt idx="61">
                  <c:v>3.4934356243972987E-2</c:v>
                </c:pt>
                <c:pt idx="62">
                  <c:v>3.4098155382683848E-2</c:v>
                </c:pt>
                <c:pt idx="63">
                  <c:v>3.3403065801335327E-2</c:v>
                </c:pt>
                <c:pt idx="64">
                  <c:v>3.2450134941678664E-2</c:v>
                </c:pt>
                <c:pt idx="65">
                  <c:v>3.1624586065543185E-2</c:v>
                </c:pt>
                <c:pt idx="66">
                  <c:v>3.0846639992719985E-2</c:v>
                </c:pt>
                <c:pt idx="67">
                  <c:v>3.0005420235240398E-2</c:v>
                </c:pt>
                <c:pt idx="68">
                  <c:v>2.9237794617307387E-2</c:v>
                </c:pt>
                <c:pt idx="69">
                  <c:v>2.8450846477397977E-2</c:v>
                </c:pt>
                <c:pt idx="70">
                  <c:v>2.7859458628050799E-2</c:v>
                </c:pt>
                <c:pt idx="71">
                  <c:v>2.7230571826341376E-2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37D1-4FA5-A65E-0C2BAC418DB2}"/>
            </c:ext>
          </c:extLst>
        </c:ser>
        <c:ser>
          <c:idx val="3"/>
          <c:order val="2"/>
          <c:tx>
            <c:strRef>
              <c:f>'C6010'!$AD$2</c:f>
              <c:strCache>
                <c:ptCount val="1"/>
                <c:pt idx="0">
                  <c:v>C6010 163C3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'C6010'!$AC$3:$AC$74</c:f>
              <c:numCache>
                <c:formatCode>0.00E+00</c:formatCode>
                <c:ptCount val="72"/>
                <c:pt idx="0">
                  <c:v>2.6754117432838494E-4</c:v>
                </c:pt>
                <c:pt idx="1">
                  <c:v>3.0042076814673581E-4</c:v>
                </c:pt>
                <c:pt idx="2">
                  <c:v>3.119246592809291E-4</c:v>
                </c:pt>
                <c:pt idx="3">
                  <c:v>3.6469483442250048E-4</c:v>
                </c:pt>
                <c:pt idx="4">
                  <c:v>4.5572605397977615E-4</c:v>
                </c:pt>
                <c:pt idx="5">
                  <c:v>5.7576965645713156E-4</c:v>
                </c:pt>
                <c:pt idx="6">
                  <c:v>6.7332185599257321E-4</c:v>
                </c:pt>
                <c:pt idx="7">
                  <c:v>7.701113157342639E-4</c:v>
                </c:pt>
                <c:pt idx="8">
                  <c:v>8.94208612225709E-4</c:v>
                </c:pt>
                <c:pt idx="9">
                  <c:v>1.0242344590697594E-3</c:v>
                </c:pt>
                <c:pt idx="10">
                  <c:v>1.2080695981956972E-3</c:v>
                </c:pt>
                <c:pt idx="11">
                  <c:v>1.3821862409207672E-3</c:v>
                </c:pt>
                <c:pt idx="12">
                  <c:v>1.5749487711845212E-3</c:v>
                </c:pt>
                <c:pt idx="13">
                  <c:v>1.7841629155375199E-3</c:v>
                </c:pt>
                <c:pt idx="14">
                  <c:v>2.0479567386184876E-3</c:v>
                </c:pt>
                <c:pt idx="15">
                  <c:v>2.3295459752595295E-3</c:v>
                </c:pt>
                <c:pt idx="16">
                  <c:v>2.6414661439159953E-3</c:v>
                </c:pt>
                <c:pt idx="17">
                  <c:v>2.9729741274535197E-3</c:v>
                </c:pt>
                <c:pt idx="18">
                  <c:v>3.3502855805535733E-3</c:v>
                </c:pt>
                <c:pt idx="19">
                  <c:v>3.7747327844626587E-3</c:v>
                </c:pt>
                <c:pt idx="20">
                  <c:v>4.2395061923642804E-3</c:v>
                </c:pt>
                <c:pt idx="21">
                  <c:v>4.7547835295129806E-3</c:v>
                </c:pt>
                <c:pt idx="22">
                  <c:v>5.3145836607426979E-3</c:v>
                </c:pt>
                <c:pt idx="23">
                  <c:v>5.9271904821999299E-3</c:v>
                </c:pt>
                <c:pt idx="24">
                  <c:v>7.3640257773719842E-3</c:v>
                </c:pt>
                <c:pt idx="25">
                  <c:v>9.0356830270576539E-3</c:v>
                </c:pt>
                <c:pt idx="26">
                  <c:v>1.1123198022413792E-2</c:v>
                </c:pt>
                <c:pt idx="27">
                  <c:v>1.3574870995751847E-2</c:v>
                </c:pt>
                <c:pt idx="28">
                  <c:v>1.6461392561746391E-2</c:v>
                </c:pt>
                <c:pt idx="29">
                  <c:v>1.9913556752266286E-2</c:v>
                </c:pt>
                <c:pt idx="30">
                  <c:v>2.1855161093802426E-2</c:v>
                </c:pt>
                <c:pt idx="31">
                  <c:v>2.3994548706218973E-2</c:v>
                </c:pt>
                <c:pt idx="32">
                  <c:v>2.6320388622629365E-2</c:v>
                </c:pt>
                <c:pt idx="33">
                  <c:v>2.8857903827419856E-2</c:v>
                </c:pt>
                <c:pt idx="34">
                  <c:v>3.1615906319285653E-2</c:v>
                </c:pt>
                <c:pt idx="35">
                  <c:v>3.4598917717918259E-2</c:v>
                </c:pt>
                <c:pt idx="36">
                  <c:v>3.7858454622954979E-2</c:v>
                </c:pt>
                <c:pt idx="37">
                  <c:v>4.1372054012022527E-2</c:v>
                </c:pt>
                <c:pt idx="38">
                  <c:v>4.5162295274245021E-2</c:v>
                </c:pt>
                <c:pt idx="39">
                  <c:v>4.9239602621467135E-2</c:v>
                </c:pt>
                <c:pt idx="40">
                  <c:v>5.3621017741393266E-2</c:v>
                </c:pt>
                <c:pt idx="41">
                  <c:v>5.8283483182154268E-2</c:v>
                </c:pt>
                <c:pt idx="42">
                  <c:v>6.2274901798558921E-2</c:v>
                </c:pt>
                <c:pt idx="43">
                  <c:v>6.5423252466046633E-2</c:v>
                </c:pt>
                <c:pt idx="44">
                  <c:v>6.9971380829217902E-2</c:v>
                </c:pt>
                <c:pt idx="45">
                  <c:v>7.2991900955549832E-2</c:v>
                </c:pt>
                <c:pt idx="46">
                  <c:v>7.6907917282181978E-2</c:v>
                </c:pt>
                <c:pt idx="47">
                  <c:v>8.0569128853859404E-2</c:v>
                </c:pt>
                <c:pt idx="48">
                  <c:v>8.3997663411062309E-2</c:v>
                </c:pt>
                <c:pt idx="49">
                  <c:v>8.7211927790996943E-2</c:v>
                </c:pt>
                <c:pt idx="50">
                  <c:v>9.0340901863184178E-2</c:v>
                </c:pt>
                <c:pt idx="51">
                  <c:v>9.4059251515167003E-2</c:v>
                </c:pt>
                <c:pt idx="52">
                  <c:v>9.8622025821614737E-2</c:v>
                </c:pt>
                <c:pt idx="53">
                  <c:v>0.10190773055635727</c:v>
                </c:pt>
                <c:pt idx="54">
                  <c:v>0.10509675343494899</c:v>
                </c:pt>
                <c:pt idx="55">
                  <c:v>0.11085491277376512</c:v>
                </c:pt>
                <c:pt idx="56">
                  <c:v>0.11697965452615389</c:v>
                </c:pt>
                <c:pt idx="57">
                  <c:v>0.12245888533360277</c:v>
                </c:pt>
                <c:pt idx="58">
                  <c:v>0.12746798870623555</c:v>
                </c:pt>
                <c:pt idx="59">
                  <c:v>0.13207911380784998</c:v>
                </c:pt>
                <c:pt idx="60">
                  <c:v>0.13817383364937569</c:v>
                </c:pt>
                <c:pt idx="61">
                  <c:v>0.14369843024422477</c:v>
                </c:pt>
                <c:pt idx="62">
                  <c:v>0.14886353444004899</c:v>
                </c:pt>
                <c:pt idx="63">
                  <c:v>0.15367780746661366</c:v>
                </c:pt>
                <c:pt idx="64">
                  <c:v>0.1595131584792697</c:v>
                </c:pt>
                <c:pt idx="65">
                  <c:v>0.16509870858562739</c:v>
                </c:pt>
                <c:pt idx="66">
                  <c:v>0.17024336714738586</c:v>
                </c:pt>
                <c:pt idx="67">
                  <c:v>0.17627115868556592</c:v>
                </c:pt>
                <c:pt idx="68">
                  <c:v>0.18194724303201112</c:v>
                </c:pt>
                <c:pt idx="69">
                  <c:v>0.1870901758100684</c:v>
                </c:pt>
                <c:pt idx="70">
                  <c:v>0.19219505583732863</c:v>
                </c:pt>
                <c:pt idx="71">
                  <c:v>0.19691950892255256</c:v>
                </c:pt>
              </c:numCache>
            </c:numRef>
          </c:xVal>
          <c:yVal>
            <c:numRef>
              <c:f>'C6010'!$AD$3:$AD$74</c:f>
              <c:numCache>
                <c:formatCode>0.00E+00</c:formatCode>
                <c:ptCount val="72"/>
                <c:pt idx="0">
                  <c:v>7.1578279961011246E-3</c:v>
                </c:pt>
                <c:pt idx="1">
                  <c:v>7.4787359800690088E-3</c:v>
                </c:pt>
                <c:pt idx="2">
                  <c:v>6.6808798068818424E-3</c:v>
                </c:pt>
                <c:pt idx="3">
                  <c:v>7.5676566423209558E-3</c:v>
                </c:pt>
                <c:pt idx="4">
                  <c:v>9.7921325951096372E-3</c:v>
                </c:pt>
                <c:pt idx="5">
                  <c:v>1.2951913316667512E-2</c:v>
                </c:pt>
                <c:pt idx="6">
                  <c:v>1.4677429771606279E-2</c:v>
                </c:pt>
                <c:pt idx="7">
                  <c:v>1.5910318426167018E-2</c:v>
                </c:pt>
                <c:pt idx="8">
                  <c:v>1.7775291427867684E-2</c:v>
                </c:pt>
                <c:pt idx="9">
                  <c:v>1.9324333487070938E-2</c:v>
                </c:pt>
                <c:pt idx="10">
                  <c:v>2.2277019550114761E-2</c:v>
                </c:pt>
                <c:pt idx="11">
                  <c:v>2.4164294698618791E-2</c:v>
                </c:pt>
                <c:pt idx="12">
                  <c:v>2.5998078093435489E-2</c:v>
                </c:pt>
                <c:pt idx="13">
                  <c:v>2.7646667614897896E-2</c:v>
                </c:pt>
                <c:pt idx="14">
                  <c:v>3.0184431833413988E-2</c:v>
                </c:pt>
                <c:pt idx="15">
                  <c:v>3.2363354966501508E-2</c:v>
                </c:pt>
                <c:pt idx="16">
                  <c:v>3.4480025051786371E-2</c:v>
                </c:pt>
                <c:pt idx="17">
                  <c:v>3.6193260426723516E-2</c:v>
                </c:pt>
                <c:pt idx="18">
                  <c:v>3.8086946170798573E-2</c:v>
                </c:pt>
                <c:pt idx="19">
                  <c:v>4.006379227240759E-2</c:v>
                </c:pt>
                <c:pt idx="20">
                  <c:v>4.1877227156768823E-2</c:v>
                </c:pt>
                <c:pt idx="21">
                  <c:v>4.3649188840804008E-2</c:v>
                </c:pt>
                <c:pt idx="22">
                  <c:v>4.5187702661419006E-2</c:v>
                </c:pt>
                <c:pt idx="23">
                  <c:v>4.6574344584576981E-2</c:v>
                </c:pt>
                <c:pt idx="24">
                  <c:v>4.9364498015364987E-2</c:v>
                </c:pt>
                <c:pt idx="25">
                  <c:v>5.1031695126734694E-2</c:v>
                </c:pt>
                <c:pt idx="26">
                  <c:v>5.3102227191926907E-2</c:v>
                </c:pt>
                <c:pt idx="27">
                  <c:v>5.4307449134245567E-2</c:v>
                </c:pt>
                <c:pt idx="28">
                  <c:v>5.4834752559725156E-2</c:v>
                </c:pt>
                <c:pt idx="29">
                  <c:v>5.5100383017834181E-2</c:v>
                </c:pt>
                <c:pt idx="30">
                  <c:v>5.4996202285987769E-2</c:v>
                </c:pt>
                <c:pt idx="31">
                  <c:v>5.4931101469799404E-2</c:v>
                </c:pt>
                <c:pt idx="32">
                  <c:v>5.4769923726439081E-2</c:v>
                </c:pt>
                <c:pt idx="33">
                  <c:v>5.4557632454541573E-2</c:v>
                </c:pt>
                <c:pt idx="34">
                  <c:v>5.426316765322959E-2</c:v>
                </c:pt>
                <c:pt idx="35">
                  <c:v>5.384998233249115E-2</c:v>
                </c:pt>
                <c:pt idx="36">
                  <c:v>5.3426122430325469E-2</c:v>
                </c:pt>
                <c:pt idx="37">
                  <c:v>5.2870054090975914E-2</c:v>
                </c:pt>
                <c:pt idx="38">
                  <c:v>5.2205381051106337E-2</c:v>
                </c:pt>
                <c:pt idx="39">
                  <c:v>5.1423230467011666E-2</c:v>
                </c:pt>
                <c:pt idx="40">
                  <c:v>5.0532148249833674E-2</c:v>
                </c:pt>
                <c:pt idx="41">
                  <c:v>4.9471628326036438E-2</c:v>
                </c:pt>
                <c:pt idx="42">
                  <c:v>4.8477042425251957E-2</c:v>
                </c:pt>
                <c:pt idx="43">
                  <c:v>4.7557799591511976E-2</c:v>
                </c:pt>
                <c:pt idx="44">
                  <c:v>4.662851557283279E-2</c:v>
                </c:pt>
                <c:pt idx="45">
                  <c:v>4.63288487400417E-2</c:v>
                </c:pt>
                <c:pt idx="46">
                  <c:v>4.5498674928330353E-2</c:v>
                </c:pt>
                <c:pt idx="47">
                  <c:v>4.4768169132895171E-2</c:v>
                </c:pt>
                <c:pt idx="48">
                  <c:v>4.4097546615738233E-2</c:v>
                </c:pt>
                <c:pt idx="49">
                  <c:v>4.3462401994411808E-2</c:v>
                </c:pt>
                <c:pt idx="50">
                  <c:v>4.295515026028144E-2</c:v>
                </c:pt>
                <c:pt idx="51">
                  <c:v>4.2129251407587838E-2</c:v>
                </c:pt>
                <c:pt idx="52">
                  <c:v>4.1388527562379769E-2</c:v>
                </c:pt>
                <c:pt idx="53">
                  <c:v>4.0726217831949463E-2</c:v>
                </c:pt>
                <c:pt idx="54">
                  <c:v>4.0164827572968957E-2</c:v>
                </c:pt>
                <c:pt idx="55">
                  <c:v>3.9012100590727211E-2</c:v>
                </c:pt>
                <c:pt idx="56">
                  <c:v>3.8011776591828653E-2</c:v>
                </c:pt>
                <c:pt idx="57">
                  <c:v>3.7027601474440675E-2</c:v>
                </c:pt>
                <c:pt idx="58">
                  <c:v>3.6106862544028881E-2</c:v>
                </c:pt>
                <c:pt idx="59">
                  <c:v>3.5242206675286845E-2</c:v>
                </c:pt>
                <c:pt idx="60">
                  <c:v>3.4487009222119482E-2</c:v>
                </c:pt>
                <c:pt idx="61">
                  <c:v>3.3625205755828586E-2</c:v>
                </c:pt>
                <c:pt idx="62">
                  <c:v>3.2854487599679245E-2</c:v>
                </c:pt>
                <c:pt idx="63">
                  <c:v>3.2136166155593386E-2</c:v>
                </c:pt>
                <c:pt idx="64">
                  <c:v>3.1204865989738297E-2</c:v>
                </c:pt>
                <c:pt idx="65">
                  <c:v>3.04248058674427E-2</c:v>
                </c:pt>
                <c:pt idx="66">
                  <c:v>2.9680290893681127E-2</c:v>
                </c:pt>
                <c:pt idx="67">
                  <c:v>2.8844709788666885E-2</c:v>
                </c:pt>
                <c:pt idx="68">
                  <c:v>2.8107318090465037E-2</c:v>
                </c:pt>
                <c:pt idx="69">
                  <c:v>2.7377969405273601E-2</c:v>
                </c:pt>
                <c:pt idx="70">
                  <c:v>2.6782873758928273E-2</c:v>
                </c:pt>
                <c:pt idx="71">
                  <c:v>2.6202644093722045E-2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37D1-4FA5-A65E-0C2BAC418DB2}"/>
            </c:ext>
          </c:extLst>
        </c:ser>
        <c:ser>
          <c:idx val="4"/>
          <c:order val="3"/>
          <c:tx>
            <c:strRef>
              <c:f>'C6010'!$AN$2</c:f>
              <c:strCache>
                <c:ptCount val="1"/>
                <c:pt idx="0">
                  <c:v>C6010 163C8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'C6010'!$AM$3:$AM$74</c:f>
              <c:numCache>
                <c:formatCode>0.00E+00</c:formatCode>
                <c:ptCount val="72"/>
                <c:pt idx="0">
                  <c:v>1.7076303812201858E-4</c:v>
                </c:pt>
                <c:pt idx="1">
                  <c:v>2.224159124841714E-4</c:v>
                </c:pt>
                <c:pt idx="2">
                  <c:v>2.7359855684366033E-4</c:v>
                </c:pt>
                <c:pt idx="3">
                  <c:v>3.680440122923833E-4</c:v>
                </c:pt>
                <c:pt idx="4">
                  <c:v>4.4848043887949017E-4</c:v>
                </c:pt>
                <c:pt idx="5">
                  <c:v>5.4882233032178091E-4</c:v>
                </c:pt>
                <c:pt idx="6">
                  <c:v>6.4334594411274743E-4</c:v>
                </c:pt>
                <c:pt idx="7">
                  <c:v>7.6295652086787657E-4</c:v>
                </c:pt>
                <c:pt idx="8">
                  <c:v>8.9603807338224444E-4</c:v>
                </c:pt>
                <c:pt idx="9">
                  <c:v>1.0203090093962998E-3</c:v>
                </c:pt>
                <c:pt idx="10">
                  <c:v>1.1822872235880777E-3</c:v>
                </c:pt>
                <c:pt idx="11">
                  <c:v>1.3518913948385525E-3</c:v>
                </c:pt>
                <c:pt idx="12">
                  <c:v>1.5476125019831357E-3</c:v>
                </c:pt>
                <c:pt idx="13">
                  <c:v>1.7717813620541322E-3</c:v>
                </c:pt>
                <c:pt idx="14">
                  <c:v>2.0268178153372467E-3</c:v>
                </c:pt>
                <c:pt idx="15">
                  <c:v>2.2945703688124503E-3</c:v>
                </c:pt>
                <c:pt idx="16">
                  <c:v>2.6058869509248644E-3</c:v>
                </c:pt>
                <c:pt idx="17">
                  <c:v>2.9446646954549229E-3</c:v>
                </c:pt>
                <c:pt idx="18">
                  <c:v>3.3305923621207356E-3</c:v>
                </c:pt>
                <c:pt idx="19">
                  <c:v>3.7520915030827308E-3</c:v>
                </c:pt>
                <c:pt idx="20">
                  <c:v>4.2100141302320714E-3</c:v>
                </c:pt>
                <c:pt idx="21">
                  <c:v>4.7257998992815851E-3</c:v>
                </c:pt>
                <c:pt idx="22">
                  <c:v>5.2915687073244212E-3</c:v>
                </c:pt>
                <c:pt idx="23">
                  <c:v>5.9074892730038861E-3</c:v>
                </c:pt>
                <c:pt idx="24">
                  <c:v>7.3496504519661313E-3</c:v>
                </c:pt>
                <c:pt idx="25">
                  <c:v>9.0453583467571038E-3</c:v>
                </c:pt>
                <c:pt idx="26">
                  <c:v>1.1097040694257577E-2</c:v>
                </c:pt>
                <c:pt idx="27">
                  <c:v>1.3517588837776949E-2</c:v>
                </c:pt>
                <c:pt idx="28">
                  <c:v>1.6444276956219153E-2</c:v>
                </c:pt>
                <c:pt idx="29">
                  <c:v>1.9881056684990069E-2</c:v>
                </c:pt>
                <c:pt idx="30">
                  <c:v>2.1836306087979727E-2</c:v>
                </c:pt>
                <c:pt idx="31">
                  <c:v>2.3945903017269978E-2</c:v>
                </c:pt>
                <c:pt idx="32">
                  <c:v>2.6290626338960853E-2</c:v>
                </c:pt>
                <c:pt idx="33">
                  <c:v>2.881758515757912E-2</c:v>
                </c:pt>
                <c:pt idx="34">
                  <c:v>3.1579035912301483E-2</c:v>
                </c:pt>
                <c:pt idx="35">
                  <c:v>3.4568126856088413E-2</c:v>
                </c:pt>
                <c:pt idx="36">
                  <c:v>3.7804815708355949E-2</c:v>
                </c:pt>
                <c:pt idx="37">
                  <c:v>4.1317167473889617E-2</c:v>
                </c:pt>
                <c:pt idx="38">
                  <c:v>4.5098120100247344E-2</c:v>
                </c:pt>
                <c:pt idx="39">
                  <c:v>4.9166135963723837E-2</c:v>
                </c:pt>
                <c:pt idx="40">
                  <c:v>5.3519887498139226E-2</c:v>
                </c:pt>
                <c:pt idx="41">
                  <c:v>5.817060057646288E-2</c:v>
                </c:pt>
                <c:pt idx="42">
                  <c:v>6.2265499684547677E-2</c:v>
                </c:pt>
                <c:pt idx="43">
                  <c:v>6.5470275259891436E-2</c:v>
                </c:pt>
                <c:pt idx="44">
                  <c:v>6.9993934054889545E-2</c:v>
                </c:pt>
                <c:pt idx="45">
                  <c:v>7.2642134991078036E-2</c:v>
                </c:pt>
                <c:pt idx="46">
                  <c:v>7.6752669561789416E-2</c:v>
                </c:pt>
                <c:pt idx="47">
                  <c:v>8.0622194455886906E-2</c:v>
                </c:pt>
                <c:pt idx="48">
                  <c:v>8.3925549566146604E-2</c:v>
                </c:pt>
                <c:pt idx="49">
                  <c:v>8.7211927790996943E-2</c:v>
                </c:pt>
                <c:pt idx="50">
                  <c:v>9.0189209560900721E-2</c:v>
                </c:pt>
                <c:pt idx="51">
                  <c:v>9.4011961792964602E-2</c:v>
                </c:pt>
                <c:pt idx="52">
                  <c:v>9.8429908478813291E-2</c:v>
                </c:pt>
                <c:pt idx="53">
                  <c:v>0.10186761586188955</c:v>
                </c:pt>
                <c:pt idx="54">
                  <c:v>0.104958638254425</c:v>
                </c:pt>
                <c:pt idx="55">
                  <c:v>0.11085491277376512</c:v>
                </c:pt>
                <c:pt idx="56">
                  <c:v>0.11684554378218212</c:v>
                </c:pt>
                <c:pt idx="57">
                  <c:v>0.12242834771926957</c:v>
                </c:pt>
                <c:pt idx="58">
                  <c:v>0.12735631129169767</c:v>
                </c:pt>
                <c:pt idx="59">
                  <c:v>0.13194846891542986</c:v>
                </c:pt>
                <c:pt idx="60">
                  <c:v>0.13813578196049214</c:v>
                </c:pt>
                <c:pt idx="61">
                  <c:v>0.14371413012921558</c:v>
                </c:pt>
                <c:pt idx="62">
                  <c:v>0.14883571066207621</c:v>
                </c:pt>
                <c:pt idx="63">
                  <c:v>0.15365082428433216</c:v>
                </c:pt>
                <c:pt idx="64">
                  <c:v>0.15958649949796694</c:v>
                </c:pt>
                <c:pt idx="65">
                  <c:v>0.1651307545870134</c:v>
                </c:pt>
                <c:pt idx="66">
                  <c:v>0.17032114088388109</c:v>
                </c:pt>
                <c:pt idx="67">
                  <c:v>0.17633992730563477</c:v>
                </c:pt>
                <c:pt idx="68">
                  <c:v>0.182028535086981</c:v>
                </c:pt>
                <c:pt idx="69">
                  <c:v>0.18709829481004228</c:v>
                </c:pt>
                <c:pt idx="70">
                  <c:v>0.19219901156692137</c:v>
                </c:pt>
                <c:pt idx="71">
                  <c:v>0.19645522147462519</c:v>
                </c:pt>
              </c:numCache>
            </c:numRef>
          </c:xVal>
          <c:yVal>
            <c:numRef>
              <c:f>'C6010'!$AN$3:$AN$74</c:f>
              <c:numCache>
                <c:formatCode>0.00E+00</c:formatCode>
                <c:ptCount val="72"/>
                <c:pt idx="0">
                  <c:v>2.9160015188661971E-3</c:v>
                </c:pt>
                <c:pt idx="1">
                  <c:v>4.0992084891461307E-3</c:v>
                </c:pt>
                <c:pt idx="2">
                  <c:v>5.1399849148167417E-3</c:v>
                </c:pt>
                <c:pt idx="3">
                  <c:v>7.7072901425468982E-3</c:v>
                </c:pt>
                <c:pt idx="4">
                  <c:v>9.4832364769343973E-3</c:v>
                </c:pt>
                <c:pt idx="5">
                  <c:v>1.1767926012769041E-2</c:v>
                </c:pt>
                <c:pt idx="6">
                  <c:v>1.3399658247313628E-2</c:v>
                </c:pt>
                <c:pt idx="7">
                  <c:v>1.5616058974694497E-2</c:v>
                </c:pt>
                <c:pt idx="8">
                  <c:v>1.7848098757801377E-2</c:v>
                </c:pt>
                <c:pt idx="9">
                  <c:v>1.9176493634829435E-2</c:v>
                </c:pt>
                <c:pt idx="10">
                  <c:v>2.133630291224484E-2</c:v>
                </c:pt>
                <c:pt idx="11">
                  <c:v>2.3116634161204939E-2</c:v>
                </c:pt>
                <c:pt idx="12">
                  <c:v>2.5103416916496795E-2</c:v>
                </c:pt>
                <c:pt idx="13">
                  <c:v>2.7264279962848668E-2</c:v>
                </c:pt>
                <c:pt idx="14">
                  <c:v>2.9564522897218067E-2</c:v>
                </c:pt>
                <c:pt idx="15">
                  <c:v>3.1398848884097399E-2</c:v>
                </c:pt>
                <c:pt idx="16">
                  <c:v>3.3557424186720065E-2</c:v>
                </c:pt>
                <c:pt idx="17">
                  <c:v>3.5507258936789313E-2</c:v>
                </c:pt>
                <c:pt idx="18">
                  <c:v>3.7640506549318747E-2</c:v>
                </c:pt>
                <c:pt idx="19">
                  <c:v>3.9584619195118839E-2</c:v>
                </c:pt>
                <c:pt idx="20">
                  <c:v>4.1296617085445714E-2</c:v>
                </c:pt>
                <c:pt idx="21">
                  <c:v>4.311866791013335E-2</c:v>
                </c:pt>
                <c:pt idx="22">
                  <c:v>4.4797176863372097E-2</c:v>
                </c:pt>
                <c:pt idx="23">
                  <c:v>4.6265245032103407E-2</c:v>
                </c:pt>
                <c:pt idx="24">
                  <c:v>4.9171957112245306E-2</c:v>
                </c:pt>
                <c:pt idx="25">
                  <c:v>5.1141042104464393E-2</c:v>
                </c:pt>
                <c:pt idx="26">
                  <c:v>5.2852770304087512E-2</c:v>
                </c:pt>
                <c:pt idx="27">
                  <c:v>5.3850091649581211E-2</c:v>
                </c:pt>
                <c:pt idx="28">
                  <c:v>5.4720783820345648E-2</c:v>
                </c:pt>
                <c:pt idx="29">
                  <c:v>5.4920675810254525E-2</c:v>
                </c:pt>
                <c:pt idx="30">
                  <c:v>5.4901349961939523E-2</c:v>
                </c:pt>
                <c:pt idx="31">
                  <c:v>5.4708596551173008E-2</c:v>
                </c:pt>
                <c:pt idx="32">
                  <c:v>5.4646129476373845E-2</c:v>
                </c:pt>
                <c:pt idx="33">
                  <c:v>5.4405289128439373E-2</c:v>
                </c:pt>
                <c:pt idx="34">
                  <c:v>5.4136678256006911E-2</c:v>
                </c:pt>
                <c:pt idx="35">
                  <c:v>5.3754178782664017E-2</c:v>
                </c:pt>
                <c:pt idx="36">
                  <c:v>5.3274838436752396E-2</c:v>
                </c:pt>
                <c:pt idx="37">
                  <c:v>5.2729866255195178E-2</c:v>
                </c:pt>
                <c:pt idx="38">
                  <c:v>5.2057119806711488E-2</c:v>
                </c:pt>
                <c:pt idx="39">
                  <c:v>5.1269895577256169E-2</c:v>
                </c:pt>
                <c:pt idx="40">
                  <c:v>5.0341718840913402E-2</c:v>
                </c:pt>
                <c:pt idx="41">
                  <c:v>4.9280182035164745E-2</c:v>
                </c:pt>
                <c:pt idx="42">
                  <c:v>4.8462405637080083E-2</c:v>
                </c:pt>
                <c:pt idx="43">
                  <c:v>4.7626188251177252E-2</c:v>
                </c:pt>
                <c:pt idx="44">
                  <c:v>4.6658579090287866E-2</c:v>
                </c:pt>
                <c:pt idx="45">
                  <c:v>4.5885911096191341E-2</c:v>
                </c:pt>
                <c:pt idx="46">
                  <c:v>4.5315171422009498E-2</c:v>
                </c:pt>
                <c:pt idx="47">
                  <c:v>4.4827160268157529E-2</c:v>
                </c:pt>
                <c:pt idx="48">
                  <c:v>4.4021861687373313E-2</c:v>
                </c:pt>
                <c:pt idx="49">
                  <c:v>4.3462401994411808E-2</c:v>
                </c:pt>
                <c:pt idx="50">
                  <c:v>4.2811018532737187E-2</c:v>
                </c:pt>
                <c:pt idx="51">
                  <c:v>4.2086899810294454E-2</c:v>
                </c:pt>
                <c:pt idx="52">
                  <c:v>4.1227433545308771E-2</c:v>
                </c:pt>
                <c:pt idx="53">
                  <c:v>4.0694161417198012E-2</c:v>
                </c:pt>
                <c:pt idx="54">
                  <c:v>4.005932997899362E-2</c:v>
                </c:pt>
                <c:pt idx="55">
                  <c:v>3.9012100590727211E-2</c:v>
                </c:pt>
                <c:pt idx="56">
                  <c:v>3.7924669727093997E-2</c:v>
                </c:pt>
                <c:pt idx="57">
                  <c:v>3.7009136605605869E-2</c:v>
                </c:pt>
                <c:pt idx="58">
                  <c:v>3.6043622279617327E-2</c:v>
                </c:pt>
                <c:pt idx="59">
                  <c:v>3.5172522119446784E-2</c:v>
                </c:pt>
                <c:pt idx="60">
                  <c:v>3.4468017084242464E-2</c:v>
                </c:pt>
                <c:pt idx="61">
                  <c:v>3.3632553653797602E-2</c:v>
                </c:pt>
                <c:pt idx="62">
                  <c:v>3.284220721762085E-2</c:v>
                </c:pt>
                <c:pt idx="63">
                  <c:v>3.2124882029194064E-2</c:v>
                </c:pt>
                <c:pt idx="64">
                  <c:v>3.1233567355916852E-2</c:v>
                </c:pt>
                <c:pt idx="65">
                  <c:v>3.0436618049421188E-2</c:v>
                </c:pt>
                <c:pt idx="66">
                  <c:v>2.9707415291333198E-2</c:v>
                </c:pt>
                <c:pt idx="67">
                  <c:v>2.8867220536721645E-2</c:v>
                </c:pt>
                <c:pt idx="68">
                  <c:v>2.8132439791061531E-2</c:v>
                </c:pt>
                <c:pt idx="69">
                  <c:v>2.7380345655710202E-2</c:v>
                </c:pt>
                <c:pt idx="70">
                  <c:v>2.6783976252393839E-2</c:v>
                </c:pt>
                <c:pt idx="71">
                  <c:v>2.6079231059290515E-2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3-37D1-4FA5-A65E-0C2BAC418DB2}"/>
            </c:ext>
          </c:extLst>
        </c:ser>
        <c:ser>
          <c:idx val="5"/>
          <c:order val="4"/>
          <c:tx>
            <c:strRef>
              <c:f>'C6010'!$AX$2</c:f>
              <c:strCache>
                <c:ptCount val="1"/>
                <c:pt idx="0">
                  <c:v>C6010 162C1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'C6010'!$AW$3:$AW$74</c:f>
              <c:numCache>
                <c:formatCode>0.00E+00</c:formatCode>
                <c:ptCount val="72"/>
                <c:pt idx="0">
                  <c:v>3.0800065635020949E-4</c:v>
                </c:pt>
                <c:pt idx="1">
                  <c:v>3.2868424495755309E-4</c:v>
                </c:pt>
                <c:pt idx="2">
                  <c:v>3.728853581787616E-4</c:v>
                </c:pt>
                <c:pt idx="3">
                  <c:v>4.5486062205370045E-4</c:v>
                </c:pt>
                <c:pt idx="4">
                  <c:v>5.3455789942800848E-4</c:v>
                </c:pt>
                <c:pt idx="5">
                  <c:v>5.9827846681186579E-4</c:v>
                </c:pt>
                <c:pt idx="6">
                  <c:v>6.7747068364855747E-4</c:v>
                </c:pt>
                <c:pt idx="7">
                  <c:v>8.0198588088437018E-4</c:v>
                </c:pt>
                <c:pt idx="8">
                  <c:v>9.3438610801203979E-4</c:v>
                </c:pt>
                <c:pt idx="9">
                  <c:v>1.0486389602221136E-3</c:v>
                </c:pt>
                <c:pt idx="10">
                  <c:v>1.1981017714681843E-3</c:v>
                </c:pt>
                <c:pt idx="11">
                  <c:v>1.392433866910402E-3</c:v>
                </c:pt>
                <c:pt idx="12">
                  <c:v>1.5819837342182059E-3</c:v>
                </c:pt>
                <c:pt idx="13">
                  <c:v>1.7881213672469793E-3</c:v>
                </c:pt>
                <c:pt idx="14">
                  <c:v>2.0348844420353413E-3</c:v>
                </c:pt>
                <c:pt idx="15">
                  <c:v>2.3198095116003562E-3</c:v>
                </c:pt>
                <c:pt idx="16">
                  <c:v>2.6285158625972095E-3</c:v>
                </c:pt>
                <c:pt idx="17">
                  <c:v>2.9618299468308854E-3</c:v>
                </c:pt>
                <c:pt idx="18">
                  <c:v>3.337351286845815E-3</c:v>
                </c:pt>
                <c:pt idx="19">
                  <c:v>3.763186369005295E-3</c:v>
                </c:pt>
                <c:pt idx="20">
                  <c:v>4.2328807610874679E-3</c:v>
                </c:pt>
                <c:pt idx="21">
                  <c:v>4.7423353901045202E-3</c:v>
                </c:pt>
                <c:pt idx="22">
                  <c:v>5.3047640752918058E-3</c:v>
                </c:pt>
                <c:pt idx="23">
                  <c:v>5.9291712432836298E-3</c:v>
                </c:pt>
                <c:pt idx="24">
                  <c:v>7.340274519051955E-3</c:v>
                </c:pt>
                <c:pt idx="25">
                  <c:v>9.1065873608185896E-3</c:v>
                </c:pt>
                <c:pt idx="26">
                  <c:v>1.1189838169393829E-2</c:v>
                </c:pt>
                <c:pt idx="27">
                  <c:v>1.3678993043791969E-2</c:v>
                </c:pt>
                <c:pt idx="28">
                  <c:v>1.6633607356226782E-2</c:v>
                </c:pt>
                <c:pt idx="29">
                  <c:v>2.0154598954423047E-2</c:v>
                </c:pt>
                <c:pt idx="30">
                  <c:v>2.2144074760765558E-2</c:v>
                </c:pt>
                <c:pt idx="31">
                  <c:v>2.4323976323938293E-2</c:v>
                </c:pt>
                <c:pt idx="32">
                  <c:v>2.668279810180085E-2</c:v>
                </c:pt>
                <c:pt idx="33">
                  <c:v>2.9273958988323606E-2</c:v>
                </c:pt>
                <c:pt idx="34">
                  <c:v>3.208422484111105E-2</c:v>
                </c:pt>
                <c:pt idx="35">
                  <c:v>3.5124256879484617E-2</c:v>
                </c:pt>
                <c:pt idx="36">
                  <c:v>3.8440961549657808E-2</c:v>
                </c:pt>
                <c:pt idx="37">
                  <c:v>4.201423075225913E-2</c:v>
                </c:pt>
                <c:pt idx="38">
                  <c:v>4.5871468437247258E-2</c:v>
                </c:pt>
                <c:pt idx="39">
                  <c:v>5.0027900508836515E-2</c:v>
                </c:pt>
                <c:pt idx="40">
                  <c:v>5.4475425085168769E-2</c:v>
                </c:pt>
                <c:pt idx="41">
                  <c:v>5.9237345120690781E-2</c:v>
                </c:pt>
                <c:pt idx="42">
                  <c:v>6.3369272425026713E-2</c:v>
                </c:pt>
                <c:pt idx="43">
                  <c:v>6.6722135342158095E-2</c:v>
                </c:pt>
                <c:pt idx="44">
                  <c:v>7.1576750428798408E-2</c:v>
                </c:pt>
                <c:pt idx="45">
                  <c:v>7.4278767945717306E-2</c:v>
                </c:pt>
                <c:pt idx="46">
                  <c:v>7.8271008708109185E-2</c:v>
                </c:pt>
                <c:pt idx="47">
                  <c:v>8.2137749329679252E-2</c:v>
                </c:pt>
                <c:pt idx="48">
                  <c:v>8.5560077572472901E-2</c:v>
                </c:pt>
                <c:pt idx="49">
                  <c:v>8.8953769539703714E-2</c:v>
                </c:pt>
                <c:pt idx="50">
                  <c:v>9.2082051951300981E-2</c:v>
                </c:pt>
                <c:pt idx="51">
                  <c:v>9.5963048526195027E-2</c:v>
                </c:pt>
                <c:pt idx="52">
                  <c:v>0.10050424599269758</c:v>
                </c:pt>
                <c:pt idx="53">
                  <c:v>0.10388343846901629</c:v>
                </c:pt>
                <c:pt idx="54">
                  <c:v>0.10709531093522066</c:v>
                </c:pt>
                <c:pt idx="55">
                  <c:v>0.1131857821557947</c:v>
                </c:pt>
                <c:pt idx="56">
                  <c:v>0.11921533567812216</c:v>
                </c:pt>
                <c:pt idx="57">
                  <c:v>0.12484557938238265</c:v>
                </c:pt>
                <c:pt idx="58">
                  <c:v>0.13003406453881491</c:v>
                </c:pt>
                <c:pt idx="59">
                  <c:v>0.134878600636645</c:v>
                </c:pt>
                <c:pt idx="60">
                  <c:v>0.14106578664746067</c:v>
                </c:pt>
                <c:pt idx="61">
                  <c:v>0.14669301921994349</c:v>
                </c:pt>
                <c:pt idx="62">
                  <c:v>0.15191836369556458</c:v>
                </c:pt>
                <c:pt idx="63">
                  <c:v>0.15693716005243458</c:v>
                </c:pt>
                <c:pt idx="64">
                  <c:v>0.16294044095150645</c:v>
                </c:pt>
                <c:pt idx="65">
                  <c:v>0.16865755016517026</c:v>
                </c:pt>
                <c:pt idx="66">
                  <c:v>0.17396874450536351</c:v>
                </c:pt>
                <c:pt idx="67">
                  <c:v>0.18031265823437495</c:v>
                </c:pt>
                <c:pt idx="68">
                  <c:v>0.18618118764316463</c:v>
                </c:pt>
                <c:pt idx="69">
                  <c:v>0.19147857203396604</c:v>
                </c:pt>
                <c:pt idx="70">
                  <c:v>0.19650473324325843</c:v>
                </c:pt>
                <c:pt idx="71">
                  <c:v>0.20143663680253329</c:v>
                </c:pt>
              </c:numCache>
            </c:numRef>
          </c:xVal>
          <c:yVal>
            <c:numRef>
              <c:f>'C6010'!$AX$3:$AX$74</c:f>
              <c:numCache>
                <c:formatCode>0.00E+00</c:formatCode>
                <c:ptCount val="72"/>
                <c:pt idx="0">
                  <c:v>9.4864404312159836E-3</c:v>
                </c:pt>
                <c:pt idx="1">
                  <c:v>8.9521236406762388E-3</c:v>
                </c:pt>
                <c:pt idx="2">
                  <c:v>9.5473952239573806E-3</c:v>
                </c:pt>
                <c:pt idx="3">
                  <c:v>1.17722337565692E-2</c:v>
                </c:pt>
                <c:pt idx="4">
                  <c:v>1.3472837541709368E-2</c:v>
                </c:pt>
                <c:pt idx="5">
                  <c:v>1.3984377091705837E-2</c:v>
                </c:pt>
                <c:pt idx="6">
                  <c:v>1.4858863754783151E-2</c:v>
                </c:pt>
                <c:pt idx="7">
                  <c:v>1.7254616337576804E-2</c:v>
                </c:pt>
                <c:pt idx="8">
                  <c:v>1.9408491381346097E-2</c:v>
                </c:pt>
                <c:pt idx="9">
                  <c:v>2.0256188776935007E-2</c:v>
                </c:pt>
                <c:pt idx="10">
                  <c:v>2.191091914409531E-2</c:v>
                </c:pt>
                <c:pt idx="11">
                  <c:v>2.4523934532573254E-2</c:v>
                </c:pt>
                <c:pt idx="12">
                  <c:v>2.6230852643929371E-2</c:v>
                </c:pt>
                <c:pt idx="13">
                  <c:v>2.776948084076087E-2</c:v>
                </c:pt>
                <c:pt idx="14">
                  <c:v>2.9800321644026503E-2</c:v>
                </c:pt>
                <c:pt idx="15">
                  <c:v>3.2093391519184909E-2</c:v>
                </c:pt>
                <c:pt idx="16">
                  <c:v>3.4142764294768958E-2</c:v>
                </c:pt>
                <c:pt idx="17">
                  <c:v>3.5922428426708071E-2</c:v>
                </c:pt>
                <c:pt idx="18">
                  <c:v>3.7793432794867472E-2</c:v>
                </c:pt>
                <c:pt idx="19">
                  <c:v>3.98190673021281E-2</c:v>
                </c:pt>
                <c:pt idx="20">
                  <c:v>4.1746439335181185E-2</c:v>
                </c:pt>
                <c:pt idx="21">
                  <c:v>4.3420938729711318E-2</c:v>
                </c:pt>
                <c:pt idx="22">
                  <c:v>4.5020873194369343E-2</c:v>
                </c:pt>
                <c:pt idx="23">
                  <c:v>4.6605478412356613E-2</c:v>
                </c:pt>
                <c:pt idx="24">
                  <c:v>4.9046580019884038E-2</c:v>
                </c:pt>
                <c:pt idx="25">
                  <c:v>5.1835743977736104E-2</c:v>
                </c:pt>
                <c:pt idx="26">
                  <c:v>5.3740414282376463E-2</c:v>
                </c:pt>
                <c:pt idx="27">
                  <c:v>5.5143742725820621E-2</c:v>
                </c:pt>
                <c:pt idx="28">
                  <c:v>5.5988087864549251E-2</c:v>
                </c:pt>
                <c:pt idx="29">
                  <c:v>5.6442373342489721E-2</c:v>
                </c:pt>
                <c:pt idx="30">
                  <c:v>5.6459854510809211E-2</c:v>
                </c:pt>
                <c:pt idx="31">
                  <c:v>5.6449783344067951E-2</c:v>
                </c:pt>
                <c:pt idx="32">
                  <c:v>5.6288578541614655E-2</c:v>
                </c:pt>
                <c:pt idx="33">
                  <c:v>5.6142128303484785E-2</c:v>
                </c:pt>
                <c:pt idx="34">
                  <c:v>5.5882647437663462E-2</c:v>
                </c:pt>
                <c:pt idx="35">
                  <c:v>5.5497679772200735E-2</c:v>
                </c:pt>
                <c:pt idx="36">
                  <c:v>5.5082846567348936E-2</c:v>
                </c:pt>
                <c:pt idx="37">
                  <c:v>5.4524089431346685E-2</c:v>
                </c:pt>
                <c:pt idx="38">
                  <c:v>5.3857791944318861E-2</c:v>
                </c:pt>
                <c:pt idx="39">
                  <c:v>5.3082923374812983E-2</c:v>
                </c:pt>
                <c:pt idx="40">
                  <c:v>5.215535571480253E-2</c:v>
                </c:pt>
                <c:pt idx="41">
                  <c:v>5.1104174868787801E-2</c:v>
                </c:pt>
                <c:pt idx="42">
                  <c:v>5.0195808595965632E-2</c:v>
                </c:pt>
                <c:pt idx="43">
                  <c:v>4.9464926051302913E-2</c:v>
                </c:pt>
                <c:pt idx="44">
                  <c:v>4.8792678113776133E-2</c:v>
                </c:pt>
                <c:pt idx="45">
                  <c:v>4.7976829282901916E-2</c:v>
                </c:pt>
                <c:pt idx="46">
                  <c:v>4.7125775416806952E-2</c:v>
                </c:pt>
                <c:pt idx="47">
                  <c:v>4.6528343896173968E-2</c:v>
                </c:pt>
                <c:pt idx="48">
                  <c:v>4.5753292963797376E-2</c:v>
                </c:pt>
                <c:pt idx="49">
                  <c:v>4.5215846373272695E-2</c:v>
                </c:pt>
                <c:pt idx="50">
                  <c:v>4.4626864692432072E-2</c:v>
                </c:pt>
                <c:pt idx="51">
                  <c:v>4.3851936583051726E-2</c:v>
                </c:pt>
                <c:pt idx="52">
                  <c:v>4.2983418989619868E-2</c:v>
                </c:pt>
                <c:pt idx="53">
                  <c:v>4.2320661914297626E-2</c:v>
                </c:pt>
                <c:pt idx="54">
                  <c:v>4.170692954295125E-2</c:v>
                </c:pt>
                <c:pt idx="55">
                  <c:v>4.0669908832441308E-2</c:v>
                </c:pt>
                <c:pt idx="56">
                  <c:v>3.9478600724575964E-2</c:v>
                </c:pt>
                <c:pt idx="57">
                  <c:v>3.8484984423019279E-2</c:v>
                </c:pt>
                <c:pt idx="58">
                  <c:v>3.7575239867743727E-2</c:v>
                </c:pt>
                <c:pt idx="59">
                  <c:v>3.6751993756968845E-2</c:v>
                </c:pt>
                <c:pt idx="60">
                  <c:v>3.5945730062259554E-2</c:v>
                </c:pt>
                <c:pt idx="61">
                  <c:v>3.5041266712038284E-2</c:v>
                </c:pt>
                <c:pt idx="62">
                  <c:v>3.4216737180041271E-2</c:v>
                </c:pt>
                <c:pt idx="63">
                  <c:v>3.3513773581879798E-2</c:v>
                </c:pt>
                <c:pt idx="64">
                  <c:v>3.2560200266705128E-2</c:v>
                </c:pt>
                <c:pt idx="65">
                  <c:v>3.1750607464802898E-2</c:v>
                </c:pt>
                <c:pt idx="66">
                  <c:v>3.0993470624446944E-2</c:v>
                </c:pt>
                <c:pt idx="67">
                  <c:v>3.0182561009604997E-2</c:v>
                </c:pt>
                <c:pt idx="68">
                  <c:v>2.9430662788435456E-2</c:v>
                </c:pt>
                <c:pt idx="69">
                  <c:v>2.8677390338808541E-2</c:v>
                </c:pt>
                <c:pt idx="70">
                  <c:v>2.7997469683152667E-2</c:v>
                </c:pt>
                <c:pt idx="71">
                  <c:v>2.7418554393077717E-2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4-37D1-4FA5-A65E-0C2BAC418DB2}"/>
            </c:ext>
          </c:extLst>
        </c:ser>
        <c:ser>
          <c:idx val="6"/>
          <c:order val="5"/>
          <c:tx>
            <c:strRef>
              <c:f>'C6010'!$BH$2</c:f>
              <c:strCache>
                <c:ptCount val="1"/>
                <c:pt idx="0">
                  <c:v>C6010 162C2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'C6010'!$BG$3:$BG$74</c:f>
              <c:numCache>
                <c:formatCode>0.00E+00</c:formatCode>
                <c:ptCount val="72"/>
                <c:pt idx="0">
                  <c:v>2.7813116014021119E-4</c:v>
                </c:pt>
                <c:pt idx="1">
                  <c:v>3.1655174855666309E-4</c:v>
                </c:pt>
                <c:pt idx="2">
                  <c:v>3.920384077041919E-4</c:v>
                </c:pt>
                <c:pt idx="3">
                  <c:v>4.7339480414580027E-4</c:v>
                </c:pt>
                <c:pt idx="4">
                  <c:v>5.278305878935552E-4</c:v>
                </c:pt>
                <c:pt idx="5">
                  <c:v>5.939184416105677E-4</c:v>
                </c:pt>
                <c:pt idx="6">
                  <c:v>7.0012624268382445E-4</c:v>
                </c:pt>
                <c:pt idx="7">
                  <c:v>8.2395165108298512E-4</c:v>
                </c:pt>
                <c:pt idx="8">
                  <c:v>9.2122815564113004E-4</c:v>
                </c:pt>
                <c:pt idx="9">
                  <c:v>1.0470377954004783E-3</c:v>
                </c:pt>
                <c:pt idx="10">
                  <c:v>1.2224815752792117E-3</c:v>
                </c:pt>
                <c:pt idx="11">
                  <c:v>1.3980612259115457E-3</c:v>
                </c:pt>
                <c:pt idx="12">
                  <c:v>1.5759824579300136E-3</c:v>
                </c:pt>
                <c:pt idx="13">
                  <c:v>1.792841697737613E-3</c:v>
                </c:pt>
                <c:pt idx="14">
                  <c:v>2.0506423449639993E-3</c:v>
                </c:pt>
                <c:pt idx="15">
                  <c:v>2.3291783866728139E-3</c:v>
                </c:pt>
                <c:pt idx="16">
                  <c:v>2.6280682829945049E-3</c:v>
                </c:pt>
                <c:pt idx="17">
                  <c:v>2.9621419920789426E-3</c:v>
                </c:pt>
                <c:pt idx="18">
                  <c:v>3.3465029645021916E-3</c:v>
                </c:pt>
                <c:pt idx="19">
                  <c:v>3.7728514859843455E-3</c:v>
                </c:pt>
                <c:pt idx="20">
                  <c:v>4.234780752309892E-3</c:v>
                </c:pt>
                <c:pt idx="21">
                  <c:v>4.7434845847639613E-3</c:v>
                </c:pt>
                <c:pt idx="22">
                  <c:v>5.3083088313904195E-3</c:v>
                </c:pt>
                <c:pt idx="23">
                  <c:v>5.9356823239666246E-3</c:v>
                </c:pt>
                <c:pt idx="24">
                  <c:v>7.3695013764524019E-3</c:v>
                </c:pt>
                <c:pt idx="25">
                  <c:v>9.078506268656087E-3</c:v>
                </c:pt>
                <c:pt idx="26">
                  <c:v>1.1192702556299887E-2</c:v>
                </c:pt>
                <c:pt idx="27">
                  <c:v>1.3687856067522812E-2</c:v>
                </c:pt>
                <c:pt idx="28">
                  <c:v>1.6639423853109778E-2</c:v>
                </c:pt>
                <c:pt idx="29">
                  <c:v>2.0149035154457474E-2</c:v>
                </c:pt>
                <c:pt idx="30">
                  <c:v>2.2125766111557203E-2</c:v>
                </c:pt>
                <c:pt idx="31">
                  <c:v>2.4306896237969985E-2</c:v>
                </c:pt>
                <c:pt idx="32">
                  <c:v>2.6684508978299468E-2</c:v>
                </c:pt>
                <c:pt idx="33">
                  <c:v>2.9257098608633465E-2</c:v>
                </c:pt>
                <c:pt idx="34">
                  <c:v>3.2071216597301749E-2</c:v>
                </c:pt>
                <c:pt idx="35">
                  <c:v>3.5111289338066121E-2</c:v>
                </c:pt>
                <c:pt idx="36">
                  <c:v>3.8409320679306018E-2</c:v>
                </c:pt>
                <c:pt idx="37">
                  <c:v>4.1988930514682318E-2</c:v>
                </c:pt>
                <c:pt idx="38">
                  <c:v>4.5842145639661852E-2</c:v>
                </c:pt>
                <c:pt idx="39">
                  <c:v>4.9991367354812001E-2</c:v>
                </c:pt>
                <c:pt idx="40">
                  <c:v>5.4442008025022741E-2</c:v>
                </c:pt>
                <c:pt idx="41">
                  <c:v>5.9197137810025897E-2</c:v>
                </c:pt>
                <c:pt idx="42">
                  <c:v>6.3210421827349872E-2</c:v>
                </c:pt>
                <c:pt idx="43">
                  <c:v>6.670487584949733E-2</c:v>
                </c:pt>
                <c:pt idx="44">
                  <c:v>7.1433636856524221E-2</c:v>
                </c:pt>
                <c:pt idx="45">
                  <c:v>7.4384030546988111E-2</c:v>
                </c:pt>
                <c:pt idx="46">
                  <c:v>7.8302472525043645E-2</c:v>
                </c:pt>
                <c:pt idx="47">
                  <c:v>8.2271880075642678E-2</c:v>
                </c:pt>
                <c:pt idx="48">
                  <c:v>8.5591567250915823E-2</c:v>
                </c:pt>
                <c:pt idx="49">
                  <c:v>8.8957982064013605E-2</c:v>
                </c:pt>
                <c:pt idx="50">
                  <c:v>9.215942670732219E-2</c:v>
                </c:pt>
                <c:pt idx="51">
                  <c:v>9.5912144936737942E-2</c:v>
                </c:pt>
                <c:pt idx="52">
                  <c:v>0.10039562713994576</c:v>
                </c:pt>
                <c:pt idx="53">
                  <c:v>0.10387618682414555</c:v>
                </c:pt>
                <c:pt idx="54">
                  <c:v>0.10707418551615032</c:v>
                </c:pt>
                <c:pt idx="55">
                  <c:v>0.11308896082684934</c:v>
                </c:pt>
                <c:pt idx="56">
                  <c:v>0.11921850980210738</c:v>
                </c:pt>
                <c:pt idx="57">
                  <c:v>0.12485165089992459</c:v>
                </c:pt>
                <c:pt idx="58">
                  <c:v>0.13006616775237373</c:v>
                </c:pt>
                <c:pt idx="59">
                  <c:v>0.13475456912679687</c:v>
                </c:pt>
                <c:pt idx="60">
                  <c:v>0.14099291999239499</c:v>
                </c:pt>
                <c:pt idx="61">
                  <c:v>0.1466202522428168</c:v>
                </c:pt>
                <c:pt idx="62">
                  <c:v>0.15189826668007228</c:v>
                </c:pt>
                <c:pt idx="63">
                  <c:v>0.15689089930129577</c:v>
                </c:pt>
                <c:pt idx="64">
                  <c:v>0.1629592237113327</c:v>
                </c:pt>
                <c:pt idx="65">
                  <c:v>0.16867117703933895</c:v>
                </c:pt>
                <c:pt idx="66">
                  <c:v>0.17408333682010829</c:v>
                </c:pt>
                <c:pt idx="67">
                  <c:v>0.18011449249301939</c:v>
                </c:pt>
                <c:pt idx="68">
                  <c:v>0.18594356526799211</c:v>
                </c:pt>
                <c:pt idx="69">
                  <c:v>0.19143434647579935</c:v>
                </c:pt>
                <c:pt idx="70">
                  <c:v>0.19634193789998489</c:v>
                </c:pt>
                <c:pt idx="71">
                  <c:v>0.20117419849963797</c:v>
                </c:pt>
              </c:numCache>
            </c:numRef>
          </c:xVal>
          <c:yVal>
            <c:numRef>
              <c:f>'C6010'!$BH$3:$BH$74</c:f>
              <c:numCache>
                <c:formatCode>0.00E+00</c:formatCode>
                <c:ptCount val="72"/>
                <c:pt idx="0">
                  <c:v>7.7356942240939782E-3</c:v>
                </c:pt>
                <c:pt idx="1">
                  <c:v>8.3034338629157413E-3</c:v>
                </c:pt>
                <c:pt idx="2">
                  <c:v>1.0553377492720719E-2</c:v>
                </c:pt>
                <c:pt idx="3">
                  <c:v>1.2751144550656362E-2</c:v>
                </c:pt>
                <c:pt idx="4">
                  <c:v>1.3135865037650867E-2</c:v>
                </c:pt>
                <c:pt idx="5">
                  <c:v>1.378129418394348E-2</c:v>
                </c:pt>
                <c:pt idx="6">
                  <c:v>1.5869282827681897E-2</c:v>
                </c:pt>
                <c:pt idx="7">
                  <c:v>1.8212741297255797E-2</c:v>
                </c:pt>
                <c:pt idx="8">
                  <c:v>1.8865722368603226E-2</c:v>
                </c:pt>
                <c:pt idx="9">
                  <c:v>2.0194377730812903E-2</c:v>
                </c:pt>
                <c:pt idx="10">
                  <c:v>2.2811708867980854E-2</c:v>
                </c:pt>
                <c:pt idx="11">
                  <c:v>2.4722556316402317E-2</c:v>
                </c:pt>
                <c:pt idx="12">
                  <c:v>2.6032215950226416E-2</c:v>
                </c:pt>
                <c:pt idx="13">
                  <c:v>2.7916287590296043E-2</c:v>
                </c:pt>
                <c:pt idx="14">
                  <c:v>3.0263648988553077E-2</c:v>
                </c:pt>
                <c:pt idx="15">
                  <c:v>3.2353142280038952E-2</c:v>
                </c:pt>
                <c:pt idx="16">
                  <c:v>3.4131137730872778E-2</c:v>
                </c:pt>
                <c:pt idx="17">
                  <c:v>3.5929998080454557E-2</c:v>
                </c:pt>
                <c:pt idx="18">
                  <c:v>3.800099113154496E-2</c:v>
                </c:pt>
                <c:pt idx="19">
                  <c:v>4.0023867237533414E-2</c:v>
                </c:pt>
                <c:pt idx="20">
                  <c:v>4.1783924761434443E-2</c:v>
                </c:pt>
                <c:pt idx="21">
                  <c:v>4.3441985388260433E-2</c:v>
                </c:pt>
                <c:pt idx="22">
                  <c:v>4.5081061105690733E-2</c:v>
                </c:pt>
                <c:pt idx="23">
                  <c:v>4.670789361835663E-2</c:v>
                </c:pt>
                <c:pt idx="24">
                  <c:v>4.9437936295022342E-2</c:v>
                </c:pt>
                <c:pt idx="25">
                  <c:v>5.1516555242351124E-2</c:v>
                </c:pt>
                <c:pt idx="26">
                  <c:v>5.376793086280908E-2</c:v>
                </c:pt>
                <c:pt idx="27">
                  <c:v>5.5215224396066576E-2</c:v>
                </c:pt>
                <c:pt idx="28">
                  <c:v>5.6027250923959236E-2</c:v>
                </c:pt>
                <c:pt idx="29">
                  <c:v>5.6411215120978186E-2</c:v>
                </c:pt>
                <c:pt idx="30">
                  <c:v>5.6366531457095324E-2</c:v>
                </c:pt>
                <c:pt idx="31">
                  <c:v>5.6370534077858178E-2</c:v>
                </c:pt>
                <c:pt idx="32">
                  <c:v>5.6295797116909775E-2</c:v>
                </c:pt>
                <c:pt idx="33">
                  <c:v>5.6077476644390285E-2</c:v>
                </c:pt>
                <c:pt idx="34">
                  <c:v>5.5837342447954921E-2</c:v>
                </c:pt>
                <c:pt idx="35">
                  <c:v>5.5456708906045697E-2</c:v>
                </c:pt>
                <c:pt idx="36">
                  <c:v>5.4992206174591447E-2</c:v>
                </c:pt>
                <c:pt idx="37">
                  <c:v>5.4458442290154001E-2</c:v>
                </c:pt>
                <c:pt idx="38">
                  <c:v>5.3788958029761608E-2</c:v>
                </c:pt>
                <c:pt idx="39">
                  <c:v>5.3005423479412214E-2</c:v>
                </c:pt>
                <c:pt idx="40">
                  <c:v>5.2091387637971345E-2</c:v>
                </c:pt>
                <c:pt idx="41">
                  <c:v>5.1034824559552223E-2</c:v>
                </c:pt>
                <c:pt idx="42">
                  <c:v>4.9944467844893856E-2</c:v>
                </c:pt>
                <c:pt idx="43">
                  <c:v>4.9439338467742802E-2</c:v>
                </c:pt>
                <c:pt idx="44">
                  <c:v>4.8597756900474062E-2</c:v>
                </c:pt>
                <c:pt idx="45">
                  <c:v>4.8112904351437044E-2</c:v>
                </c:pt>
                <c:pt idx="46">
                  <c:v>4.7163670796424736E-2</c:v>
                </c:pt>
                <c:pt idx="47">
                  <c:v>4.6680429318489182E-2</c:v>
                </c:pt>
                <c:pt idx="48">
                  <c:v>4.578697740292529E-2</c:v>
                </c:pt>
                <c:pt idx="49">
                  <c:v>4.5220128988007813E-2</c:v>
                </c:pt>
                <c:pt idx="50">
                  <c:v>4.4701894373801523E-2</c:v>
                </c:pt>
                <c:pt idx="51">
                  <c:v>4.3805426411265842E-2</c:v>
                </c:pt>
                <c:pt idx="52">
                  <c:v>4.289056148435326E-2</c:v>
                </c:pt>
                <c:pt idx="53">
                  <c:v>4.2314753682842314E-2</c:v>
                </c:pt>
                <c:pt idx="54">
                  <c:v>4.1690477105261727E-2</c:v>
                </c:pt>
                <c:pt idx="55">
                  <c:v>4.0600358923481475E-2</c:v>
                </c:pt>
                <c:pt idx="56">
                  <c:v>3.9480702998431039E-2</c:v>
                </c:pt>
                <c:pt idx="57">
                  <c:v>3.8488727734411449E-2</c:v>
                </c:pt>
                <c:pt idx="58">
                  <c:v>3.7593795541752489E-2</c:v>
                </c:pt>
                <c:pt idx="59">
                  <c:v>3.6684432122320559E-2</c:v>
                </c:pt>
                <c:pt idx="60">
                  <c:v>3.5908604566441286E-2</c:v>
                </c:pt>
                <c:pt idx="61">
                  <c:v>3.500651093917477E-2</c:v>
                </c:pt>
                <c:pt idx="62">
                  <c:v>3.4207684833818169E-2</c:v>
                </c:pt>
                <c:pt idx="63">
                  <c:v>3.3494018619634407E-2</c:v>
                </c:pt>
                <c:pt idx="64">
                  <c:v>3.2567707373804489E-2</c:v>
                </c:pt>
                <c:pt idx="65">
                  <c:v>3.1755738323290573E-2</c:v>
                </c:pt>
                <c:pt idx="66">
                  <c:v>3.1034314550356653E-2</c:v>
                </c:pt>
                <c:pt idx="67">
                  <c:v>3.0116255482749672E-2</c:v>
                </c:pt>
                <c:pt idx="68">
                  <c:v>2.9355586232443571E-2</c:v>
                </c:pt>
                <c:pt idx="69">
                  <c:v>2.8664144709125063E-2</c:v>
                </c:pt>
                <c:pt idx="70">
                  <c:v>2.7951099607251687E-2</c:v>
                </c:pt>
                <c:pt idx="71">
                  <c:v>2.7347157336287415E-2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5-37D1-4FA5-A65E-0C2BAC418DB2}"/>
            </c:ext>
          </c:extLst>
        </c:ser>
        <c:ser>
          <c:idx val="7"/>
          <c:order val="6"/>
          <c:tx>
            <c:strRef>
              <c:f>'C6010'!$BR$2</c:f>
              <c:strCache>
                <c:ptCount val="1"/>
                <c:pt idx="0">
                  <c:v>C6010 162C3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'C6010'!$BQ$3:$BQ$74</c:f>
              <c:numCache>
                <c:formatCode>0.00E+00</c:formatCode>
                <c:ptCount val="72"/>
                <c:pt idx="0">
                  <c:v>3.6474253164634228E-4</c:v>
                </c:pt>
                <c:pt idx="1">
                  <c:v>4.2259881278057163E-4</c:v>
                </c:pt>
                <c:pt idx="2">
                  <c:v>4.7570036040340695E-4</c:v>
                </c:pt>
                <c:pt idx="3">
                  <c:v>5.3958731735630205E-4</c:v>
                </c:pt>
                <c:pt idx="4">
                  <c:v>6.1479509474807452E-4</c:v>
                </c:pt>
                <c:pt idx="5">
                  <c:v>7.0179822264362056E-4</c:v>
                </c:pt>
                <c:pt idx="6">
                  <c:v>8.0580240601417106E-4</c:v>
                </c:pt>
                <c:pt idx="7">
                  <c:v>9.325579602740972E-4</c:v>
                </c:pt>
                <c:pt idx="8">
                  <c:v>1.0853479711753992E-3</c:v>
                </c:pt>
                <c:pt idx="9">
                  <c:v>1.2500853569532627E-3</c:v>
                </c:pt>
                <c:pt idx="10">
                  <c:v>1.4278972144967398E-3</c:v>
                </c:pt>
                <c:pt idx="11">
                  <c:v>1.6192216976503066E-3</c:v>
                </c:pt>
                <c:pt idx="12">
                  <c:v>1.8384958420677869E-3</c:v>
                </c:pt>
                <c:pt idx="13">
                  <c:v>2.0841755023169534E-3</c:v>
                </c:pt>
                <c:pt idx="14">
                  <c:v>2.3627861781890342E-3</c:v>
                </c:pt>
                <c:pt idx="15">
                  <c:v>2.6735873988231198E-3</c:v>
                </c:pt>
                <c:pt idx="16">
                  <c:v>3.0208921641728531E-3</c:v>
                </c:pt>
                <c:pt idx="17">
                  <c:v>3.4067456222648057E-3</c:v>
                </c:pt>
                <c:pt idx="18">
                  <c:v>3.8316990137794269E-3</c:v>
                </c:pt>
                <c:pt idx="19">
                  <c:v>4.301133966018905E-3</c:v>
                </c:pt>
                <c:pt idx="20">
                  <c:v>4.8161446651004032E-3</c:v>
                </c:pt>
                <c:pt idx="21">
                  <c:v>5.3834136757973687E-3</c:v>
                </c:pt>
                <c:pt idx="22">
                  <c:v>6.0051105164936813E-3</c:v>
                </c:pt>
                <c:pt idx="23">
                  <c:v>6.6954899470594922E-3</c:v>
                </c:pt>
                <c:pt idx="24">
                  <c:v>8.2444251603908565E-3</c:v>
                </c:pt>
                <c:pt idx="25">
                  <c:v>1.0112954063465312E-2</c:v>
                </c:pt>
                <c:pt idx="26">
                  <c:v>1.2384094369523292E-2</c:v>
                </c:pt>
                <c:pt idx="27">
                  <c:v>1.5023095763316804E-2</c:v>
                </c:pt>
                <c:pt idx="28">
                  <c:v>1.8202512934077691E-2</c:v>
                </c:pt>
                <c:pt idx="29">
                  <c:v>2.1954649103358769E-2</c:v>
                </c:pt>
                <c:pt idx="30">
                  <c:v>2.4103803190382567E-2</c:v>
                </c:pt>
                <c:pt idx="31">
                  <c:v>2.6439878009486592E-2</c:v>
                </c:pt>
                <c:pt idx="32">
                  <c:v>2.8990574302016858E-2</c:v>
                </c:pt>
                <c:pt idx="33">
                  <c:v>3.1760731155103049E-2</c:v>
                </c:pt>
                <c:pt idx="34">
                  <c:v>3.4774761487578063E-2</c:v>
                </c:pt>
                <c:pt idx="35">
                  <c:v>3.8048201893489161E-2</c:v>
                </c:pt>
                <c:pt idx="36">
                  <c:v>4.1603795886437242E-2</c:v>
                </c:pt>
                <c:pt idx="37">
                  <c:v>4.5435043299113589E-2</c:v>
                </c:pt>
                <c:pt idx="38">
                  <c:v>4.9571483137162281E-2</c:v>
                </c:pt>
                <c:pt idx="39">
                  <c:v>5.4015754716229644E-2</c:v>
                </c:pt>
                <c:pt idx="40">
                  <c:v>5.8778025130037041E-2</c:v>
                </c:pt>
                <c:pt idx="41">
                  <c:v>6.3852946592337215E-2</c:v>
                </c:pt>
                <c:pt idx="42">
                  <c:v>6.3108806260383135E-2</c:v>
                </c:pt>
                <c:pt idx="43">
                  <c:v>6.6422522358317027E-2</c:v>
                </c:pt>
                <c:pt idx="44">
                  <c:v>7.1004137666402262E-2</c:v>
                </c:pt>
                <c:pt idx="45">
                  <c:v>7.4023513692746859E-2</c:v>
                </c:pt>
                <c:pt idx="46">
                  <c:v>7.8053753949656454E-2</c:v>
                </c:pt>
                <c:pt idx="47">
                  <c:v>8.1925420780597585E-2</c:v>
                </c:pt>
                <c:pt idx="48">
                  <c:v>8.5210287732687517E-2</c:v>
                </c:pt>
                <c:pt idx="49">
                  <c:v>8.8518805825216582E-2</c:v>
                </c:pt>
                <c:pt idx="50">
                  <c:v>9.1518103844388327E-2</c:v>
                </c:pt>
                <c:pt idx="51">
                  <c:v>9.5456726530140909E-2</c:v>
                </c:pt>
                <c:pt idx="52">
                  <c:v>9.9986314842627724E-2</c:v>
                </c:pt>
                <c:pt idx="53">
                  <c:v>0.10339645377735221</c:v>
                </c:pt>
                <c:pt idx="54">
                  <c:v>0.10655884278216686</c:v>
                </c:pt>
                <c:pt idx="55">
                  <c:v>0.11257005549971211</c:v>
                </c:pt>
                <c:pt idx="56">
                  <c:v>0.11871913308791454</c:v>
                </c:pt>
                <c:pt idx="57">
                  <c:v>0.12431012458084599</c:v>
                </c:pt>
                <c:pt idx="58">
                  <c:v>0.12953105214828298</c:v>
                </c:pt>
                <c:pt idx="59">
                  <c:v>0.13420916772455821</c:v>
                </c:pt>
                <c:pt idx="60">
                  <c:v>0.14036253602467469</c:v>
                </c:pt>
                <c:pt idx="61">
                  <c:v>0.14594021470974983</c:v>
                </c:pt>
                <c:pt idx="62">
                  <c:v>0.15120076003370922</c:v>
                </c:pt>
                <c:pt idx="63">
                  <c:v>0.15611950013295472</c:v>
                </c:pt>
                <c:pt idx="64">
                  <c:v>0.16213308351111821</c:v>
                </c:pt>
                <c:pt idx="65">
                  <c:v>0.16777171246268402</c:v>
                </c:pt>
                <c:pt idx="66">
                  <c:v>0.17306921832542779</c:v>
                </c:pt>
                <c:pt idx="67">
                  <c:v>0.17916538981949595</c:v>
                </c:pt>
                <c:pt idx="68">
                  <c:v>0.18480704618025368</c:v>
                </c:pt>
                <c:pt idx="69">
                  <c:v>0.1904123023736965</c:v>
                </c:pt>
                <c:pt idx="70">
                  <c:v>0.19547666203350977</c:v>
                </c:pt>
                <c:pt idx="71">
                  <c:v>0.19970241875268172</c:v>
                </c:pt>
              </c:numCache>
            </c:numRef>
          </c:xVal>
          <c:yVal>
            <c:numRef>
              <c:f>'C6010'!$BR$3:$BR$74</c:f>
              <c:numCache>
                <c:formatCode>0.00E+00</c:formatCode>
                <c:ptCount val="72"/>
                <c:pt idx="0">
                  <c:v>1.1024048458454496E-2</c:v>
                </c:pt>
                <c:pt idx="1">
                  <c:v>1.2262832187561275E-2</c:v>
                </c:pt>
                <c:pt idx="2">
                  <c:v>1.2875649805004309E-2</c:v>
                </c:pt>
                <c:pt idx="3">
                  <c:v>1.3727550062555488E-2</c:v>
                </c:pt>
                <c:pt idx="4">
                  <c:v>1.4767166436533528E-2</c:v>
                </c:pt>
                <c:pt idx="5">
                  <c:v>1.5945168584508902E-2</c:v>
                </c:pt>
                <c:pt idx="6">
                  <c:v>1.7419231126229739E-2</c:v>
                </c:pt>
                <c:pt idx="7">
                  <c:v>1.9332619364324545E-2</c:v>
                </c:pt>
                <c:pt idx="8">
                  <c:v>2.1699201620551504E-2</c:v>
                </c:pt>
                <c:pt idx="9">
                  <c:v>2.3853521973061276E-2</c:v>
                </c:pt>
                <c:pt idx="10">
                  <c:v>2.5789022761933261E-2</c:v>
                </c:pt>
                <c:pt idx="11">
                  <c:v>2.7480270896939413E-2</c:v>
                </c:pt>
                <c:pt idx="12">
                  <c:v>2.9356148699848369E-2</c:v>
                </c:pt>
                <c:pt idx="13">
                  <c:v>3.1261515109450348E-2</c:v>
                </c:pt>
                <c:pt idx="14">
                  <c:v>3.3293527214095307E-2</c:v>
                </c:pt>
                <c:pt idx="15">
                  <c:v>3.5323704797640708E-2</c:v>
                </c:pt>
                <c:pt idx="16">
                  <c:v>3.7369380100984603E-2</c:v>
                </c:pt>
                <c:pt idx="17">
                  <c:v>3.9381468705384774E-2</c:v>
                </c:pt>
                <c:pt idx="18">
                  <c:v>4.128215913543231E-2</c:v>
                </c:pt>
                <c:pt idx="19">
                  <c:v>4.3103576697759549E-2</c:v>
                </c:pt>
                <c:pt idx="20">
                  <c:v>4.4783055863196558E-2</c:v>
                </c:pt>
                <c:pt idx="21">
                  <c:v>4.6365748301768858E-2</c:v>
                </c:pt>
                <c:pt idx="22">
                  <c:v>4.7806945024476619E-2</c:v>
                </c:pt>
                <c:pt idx="23">
                  <c:v>4.9247153823445425E-2</c:v>
                </c:pt>
                <c:pt idx="24">
                  <c:v>5.1271051908249772E-2</c:v>
                </c:pt>
                <c:pt idx="25">
                  <c:v>5.2971378199492172E-2</c:v>
                </c:pt>
                <c:pt idx="26">
                  <c:v>5.4544217113511609E-2</c:v>
                </c:pt>
                <c:pt idx="27">
                  <c:v>5.5115596267997898E-2</c:v>
                </c:pt>
                <c:pt idx="28">
                  <c:v>5.5558784281236152E-2</c:v>
                </c:pt>
                <c:pt idx="29">
                  <c:v>5.54980440376244E-2</c:v>
                </c:pt>
                <c:pt idx="30">
                  <c:v>5.5432476385178731E-2</c:v>
                </c:pt>
                <c:pt idx="31">
                  <c:v>5.5268341884203209E-2</c:v>
                </c:pt>
                <c:pt idx="32">
                  <c:v>5.5060428870216602E-2</c:v>
                </c:pt>
                <c:pt idx="33">
                  <c:v>5.4761439223630658E-2</c:v>
                </c:pt>
                <c:pt idx="34">
                  <c:v>5.4398742083578151E-2</c:v>
                </c:pt>
                <c:pt idx="35">
                  <c:v>5.396300992759951E-2</c:v>
                </c:pt>
                <c:pt idx="36">
                  <c:v>5.3464006726270975E-2</c:v>
                </c:pt>
                <c:pt idx="37">
                  <c:v>5.2837851607455633E-2</c:v>
                </c:pt>
                <c:pt idx="38">
                  <c:v>5.2118763410612889E-2</c:v>
                </c:pt>
                <c:pt idx="39">
                  <c:v>5.1278882603010001E-2</c:v>
                </c:pt>
                <c:pt idx="40">
                  <c:v>5.0314734867265017E-2</c:v>
                </c:pt>
                <c:pt idx="41">
                  <c:v>4.9203321436660521E-2</c:v>
                </c:pt>
                <c:pt idx="42">
                  <c:v>4.9784017845132165E-2</c:v>
                </c:pt>
                <c:pt idx="43">
                  <c:v>4.9021683071568067E-2</c:v>
                </c:pt>
                <c:pt idx="44">
                  <c:v>4.8015119673803848E-2</c:v>
                </c:pt>
                <c:pt idx="45">
                  <c:v>4.7647657212350265E-2</c:v>
                </c:pt>
                <c:pt idx="46">
                  <c:v>4.6864526966411621E-2</c:v>
                </c:pt>
                <c:pt idx="47">
                  <c:v>4.6288100483296353E-2</c:v>
                </c:pt>
                <c:pt idx="48">
                  <c:v>4.5379957096796236E-2</c:v>
                </c:pt>
                <c:pt idx="49">
                  <c:v>4.4774737055556554E-2</c:v>
                </c:pt>
                <c:pt idx="50">
                  <c:v>4.4081912269853918E-2</c:v>
                </c:pt>
                <c:pt idx="51">
                  <c:v>4.3390412570714798E-2</c:v>
                </c:pt>
                <c:pt idx="52">
                  <c:v>4.254154534386842E-2</c:v>
                </c:pt>
                <c:pt idx="53">
                  <c:v>4.1924810406792669E-2</c:v>
                </c:pt>
                <c:pt idx="54">
                  <c:v>4.1290134454816559E-2</c:v>
                </c:pt>
                <c:pt idx="55">
                  <c:v>4.0228626651454803E-2</c:v>
                </c:pt>
                <c:pt idx="56">
                  <c:v>3.9150646003183236E-2</c:v>
                </c:pt>
                <c:pt idx="57">
                  <c:v>3.8155573020507288E-2</c:v>
                </c:pt>
                <c:pt idx="58">
                  <c:v>3.72850966014249E-2</c:v>
                </c:pt>
                <c:pt idx="59">
                  <c:v>3.6388082224886056E-2</c:v>
                </c:pt>
                <c:pt idx="60">
                  <c:v>3.5588225287713326E-2</c:v>
                </c:pt>
                <c:pt idx="61">
                  <c:v>3.4682537484982706E-2</c:v>
                </c:pt>
                <c:pt idx="62">
                  <c:v>3.3894247345843322E-2</c:v>
                </c:pt>
                <c:pt idx="63">
                  <c:v>3.316546240544789E-2</c:v>
                </c:pt>
                <c:pt idx="64">
                  <c:v>3.223833304982001E-2</c:v>
                </c:pt>
                <c:pt idx="65">
                  <c:v>3.1417956806185428E-2</c:v>
                </c:pt>
                <c:pt idx="66">
                  <c:v>3.0673788358192101E-2</c:v>
                </c:pt>
                <c:pt idx="67">
                  <c:v>2.979970006421458E-2</c:v>
                </c:pt>
                <c:pt idx="68">
                  <c:v>2.8997830122151822E-2</c:v>
                </c:pt>
                <c:pt idx="69">
                  <c:v>2.8358893152328528E-2</c:v>
                </c:pt>
                <c:pt idx="70">
                  <c:v>2.7705282337415173E-2</c:v>
                </c:pt>
                <c:pt idx="71">
                  <c:v>2.6948480340341537E-2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6-37D1-4FA5-A65E-0C2BAC418DB2}"/>
            </c:ext>
          </c:extLst>
        </c:ser>
        <c:ser>
          <c:idx val="8"/>
          <c:order val="7"/>
          <c:tx>
            <c:strRef>
              <c:f>'C6010'!$CB$2</c:f>
              <c:strCache>
                <c:ptCount val="1"/>
                <c:pt idx="0">
                  <c:v>C6010 162C4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'C6010'!$CA$3:$CA$74</c:f>
              <c:numCache>
                <c:formatCode>0.00E+00</c:formatCode>
                <c:ptCount val="72"/>
                <c:pt idx="0">
                  <c:v>2.7377355159322302E-4</c:v>
                </c:pt>
                <c:pt idx="1">
                  <c:v>3.2002190000488012E-4</c:v>
                </c:pt>
                <c:pt idx="2">
                  <c:v>3.7389899920226179E-4</c:v>
                </c:pt>
                <c:pt idx="3">
                  <c:v>4.3409862781779591E-4</c:v>
                </c:pt>
                <c:pt idx="4">
                  <c:v>5.1289034729694804E-4</c:v>
                </c:pt>
                <c:pt idx="5">
                  <c:v>5.997283132676295E-4</c:v>
                </c:pt>
                <c:pt idx="6">
                  <c:v>7.0579496054608683E-4</c:v>
                </c:pt>
                <c:pt idx="7">
                  <c:v>8.1063808728940457E-4</c:v>
                </c:pt>
                <c:pt idx="8">
                  <c:v>9.2089815408261794E-4</c:v>
                </c:pt>
                <c:pt idx="9">
                  <c:v>1.041614434303824E-3</c:v>
                </c:pt>
                <c:pt idx="10">
                  <c:v>1.1869829321024873E-3</c:v>
                </c:pt>
                <c:pt idx="11">
                  <c:v>1.3622206334295503E-3</c:v>
                </c:pt>
                <c:pt idx="12">
                  <c:v>1.5664893143081107E-3</c:v>
                </c:pt>
                <c:pt idx="13">
                  <c:v>1.7882558657614975E-3</c:v>
                </c:pt>
                <c:pt idx="14">
                  <c:v>2.0337655085261139E-3</c:v>
                </c:pt>
                <c:pt idx="15">
                  <c:v>2.3043840858226593E-3</c:v>
                </c:pt>
                <c:pt idx="16">
                  <c:v>2.6057642234569738E-3</c:v>
                </c:pt>
                <c:pt idx="17">
                  <c:v>2.9377081168005864E-3</c:v>
                </c:pt>
                <c:pt idx="18">
                  <c:v>3.3108351237833345E-3</c:v>
                </c:pt>
                <c:pt idx="19">
                  <c:v>3.7243326718636419E-3</c:v>
                </c:pt>
                <c:pt idx="20">
                  <c:v>4.1845584949363919E-3</c:v>
                </c:pt>
                <c:pt idx="21">
                  <c:v>4.6936114394657983E-3</c:v>
                </c:pt>
                <c:pt idx="22">
                  <c:v>5.2570030968264805E-3</c:v>
                </c:pt>
                <c:pt idx="23">
                  <c:v>5.8760281479518341E-3</c:v>
                </c:pt>
                <c:pt idx="24">
                  <c:v>7.268766489382265E-3</c:v>
                </c:pt>
                <c:pt idx="25">
                  <c:v>9.0376379204064692E-3</c:v>
                </c:pt>
                <c:pt idx="26">
                  <c:v>1.1090358719570653E-2</c:v>
                </c:pt>
                <c:pt idx="27">
                  <c:v>1.3562339283168898E-2</c:v>
                </c:pt>
                <c:pt idx="28">
                  <c:v>1.6493037826931678E-2</c:v>
                </c:pt>
                <c:pt idx="29">
                  <c:v>1.9954535141799394E-2</c:v>
                </c:pt>
                <c:pt idx="30">
                  <c:v>2.1940109092707875E-2</c:v>
                </c:pt>
                <c:pt idx="31">
                  <c:v>2.409710368609554E-2</c:v>
                </c:pt>
                <c:pt idx="32">
                  <c:v>2.6455809560236753E-2</c:v>
                </c:pt>
                <c:pt idx="33">
                  <c:v>2.9017595915594767E-2</c:v>
                </c:pt>
                <c:pt idx="34">
                  <c:v>3.1809706868319625E-2</c:v>
                </c:pt>
                <c:pt idx="35">
                  <c:v>3.4836014473445899E-2</c:v>
                </c:pt>
                <c:pt idx="36">
                  <c:v>3.8125804221820415E-2</c:v>
                </c:pt>
                <c:pt idx="37">
                  <c:v>4.1675916071263308E-2</c:v>
                </c:pt>
                <c:pt idx="38">
                  <c:v>4.5507885291726051E-2</c:v>
                </c:pt>
                <c:pt idx="39">
                  <c:v>4.96434755901436E-2</c:v>
                </c:pt>
                <c:pt idx="40">
                  <c:v>5.4078558291489214E-2</c:v>
                </c:pt>
                <c:pt idx="41">
                  <c:v>5.8818153806395108E-2</c:v>
                </c:pt>
                <c:pt idx="42">
                  <c:v>6.2934563271963589E-2</c:v>
                </c:pt>
                <c:pt idx="43">
                  <c:v>6.6248383864846924E-2</c:v>
                </c:pt>
                <c:pt idx="44">
                  <c:v>7.1007282109153913E-2</c:v>
                </c:pt>
                <c:pt idx="45">
                  <c:v>7.3953013173901544E-2</c:v>
                </c:pt>
                <c:pt idx="46">
                  <c:v>7.7893888972270189E-2</c:v>
                </c:pt>
                <c:pt idx="47">
                  <c:v>8.1693784141103495E-2</c:v>
                </c:pt>
                <c:pt idx="48">
                  <c:v>8.5173384184948603E-2</c:v>
                </c:pt>
                <c:pt idx="49">
                  <c:v>8.8357793073016069E-2</c:v>
                </c:pt>
                <c:pt idx="50">
                  <c:v>9.141967079214175E-2</c:v>
                </c:pt>
                <c:pt idx="51">
                  <c:v>9.5322829492326164E-2</c:v>
                </c:pt>
                <c:pt idx="52">
                  <c:v>9.9782914330548519E-2</c:v>
                </c:pt>
                <c:pt idx="53">
                  <c:v>0.10319590680182938</c:v>
                </c:pt>
                <c:pt idx="54">
                  <c:v>0.10642076039337685</c:v>
                </c:pt>
                <c:pt idx="55">
                  <c:v>0.11232483747572736</c:v>
                </c:pt>
                <c:pt idx="56">
                  <c:v>0.11841913533669297</c:v>
                </c:pt>
                <c:pt idx="57">
                  <c:v>0.12403541922847257</c:v>
                </c:pt>
                <c:pt idx="58">
                  <c:v>0.12917307687185797</c:v>
                </c:pt>
                <c:pt idx="59">
                  <c:v>0.13388029268007515</c:v>
                </c:pt>
                <c:pt idx="60">
                  <c:v>0.1400313317761871</c:v>
                </c:pt>
                <c:pt idx="61">
                  <c:v>0.14569190353224964</c:v>
                </c:pt>
                <c:pt idx="62">
                  <c:v>0.15092034904322055</c:v>
                </c:pt>
                <c:pt idx="63">
                  <c:v>0.15589664883368334</c:v>
                </c:pt>
                <c:pt idx="64">
                  <c:v>0.1618709479768092</c:v>
                </c:pt>
                <c:pt idx="65">
                  <c:v>0.16750436158004647</c:v>
                </c:pt>
                <c:pt idx="66">
                  <c:v>0.17283417526887143</c:v>
                </c:pt>
                <c:pt idx="67">
                  <c:v>0.17901529731613081</c:v>
                </c:pt>
                <c:pt idx="68">
                  <c:v>0.18461347531870834</c:v>
                </c:pt>
                <c:pt idx="69">
                  <c:v>0.18998938598912285</c:v>
                </c:pt>
                <c:pt idx="70">
                  <c:v>0.19509196022806555</c:v>
                </c:pt>
                <c:pt idx="71">
                  <c:v>0.19974296531135657</c:v>
                </c:pt>
              </c:numCache>
            </c:numRef>
          </c:xVal>
          <c:yVal>
            <c:numRef>
              <c:f>'C6010'!$CB$3:$CB$74</c:f>
              <c:numCache>
                <c:formatCode>0.00E+00</c:formatCode>
                <c:ptCount val="72"/>
                <c:pt idx="0">
                  <c:v>7.495195755196713E-3</c:v>
                </c:pt>
                <c:pt idx="1">
                  <c:v>8.486482029411371E-3</c:v>
                </c:pt>
                <c:pt idx="2">
                  <c:v>9.5993725137812329E-3</c:v>
                </c:pt>
                <c:pt idx="3">
                  <c:v>1.0722079457487771E-2</c:v>
                </c:pt>
                <c:pt idx="4">
                  <c:v>1.2402768021423604E-2</c:v>
                </c:pt>
                <c:pt idx="5">
                  <c:v>1.4052237687673068E-2</c:v>
                </c:pt>
                <c:pt idx="6">
                  <c:v>1.6127301068758898E-2</c:v>
                </c:pt>
                <c:pt idx="7">
                  <c:v>1.7628926694304478E-2</c:v>
                </c:pt>
                <c:pt idx="8">
                  <c:v>1.885220866375098E-2</c:v>
                </c:pt>
                <c:pt idx="9">
                  <c:v>1.998571714947419E-2</c:v>
                </c:pt>
                <c:pt idx="10">
                  <c:v>2.1506122933080633E-2</c:v>
                </c:pt>
                <c:pt idx="11">
                  <c:v>2.3471232806072381E-2</c:v>
                </c:pt>
                <c:pt idx="12">
                  <c:v>2.5719543356180413E-2</c:v>
                </c:pt>
                <c:pt idx="13">
                  <c:v>2.777365851511554E-2</c:v>
                </c:pt>
                <c:pt idx="14">
                  <c:v>2.97675577090355E-2</c:v>
                </c:pt>
                <c:pt idx="15">
                  <c:v>3.1668004597918305E-2</c:v>
                </c:pt>
                <c:pt idx="16">
                  <c:v>3.3554263404386886E-2</c:v>
                </c:pt>
                <c:pt idx="17">
                  <c:v>3.5339689930656816E-2</c:v>
                </c:pt>
                <c:pt idx="18">
                  <c:v>3.7195260402359681E-2</c:v>
                </c:pt>
                <c:pt idx="19">
                  <c:v>3.9001073675968861E-2</c:v>
                </c:pt>
                <c:pt idx="20">
                  <c:v>4.0798731101262878E-2</c:v>
                </c:pt>
                <c:pt idx="21">
                  <c:v>4.2533286889747786E-2</c:v>
                </c:pt>
                <c:pt idx="22">
                  <c:v>4.4213839678177456E-2</c:v>
                </c:pt>
                <c:pt idx="23">
                  <c:v>4.5773773711040334E-2</c:v>
                </c:pt>
                <c:pt idx="24">
                  <c:v>4.8095623534114888E-2</c:v>
                </c:pt>
                <c:pt idx="25">
                  <c:v>5.1053779193410018E-2</c:v>
                </c:pt>
                <c:pt idx="26">
                  <c:v>5.2789139908048156E-2</c:v>
                </c:pt>
                <c:pt idx="27">
                  <c:v>5.4207227009090544E-2</c:v>
                </c:pt>
                <c:pt idx="28">
                  <c:v>5.5045783091399375E-2</c:v>
                </c:pt>
                <c:pt idx="29">
                  <c:v>5.5327388989824304E-2</c:v>
                </c:pt>
                <c:pt idx="30">
                  <c:v>5.5424558468450361E-2</c:v>
                </c:pt>
                <c:pt idx="31">
                  <c:v>5.5401666433717765E-2</c:v>
                </c:pt>
                <c:pt idx="32">
                  <c:v>5.5334966675166769E-2</c:v>
                </c:pt>
                <c:pt idx="33">
                  <c:v>5.5163118454995483E-2</c:v>
                </c:pt>
                <c:pt idx="34">
                  <c:v>5.493045601135791E-2</c:v>
                </c:pt>
                <c:pt idx="35">
                  <c:v>5.4590549005583987E-2</c:v>
                </c:pt>
                <c:pt idx="36">
                  <c:v>5.4183358092987632E-2</c:v>
                </c:pt>
                <c:pt idx="37">
                  <c:v>5.3649527110110493E-2</c:v>
                </c:pt>
                <c:pt idx="38">
                  <c:v>5.3007407938819036E-2</c:v>
                </c:pt>
                <c:pt idx="39">
                  <c:v>5.2270257052032899E-2</c:v>
                </c:pt>
                <c:pt idx="40">
                  <c:v>5.1398194807368118E-2</c:v>
                </c:pt>
                <c:pt idx="41">
                  <c:v>5.0383459630651925E-2</c:v>
                </c:pt>
                <c:pt idx="42">
                  <c:v>4.9509490677909856E-2</c:v>
                </c:pt>
                <c:pt idx="43">
                  <c:v>4.8764981830045663E-2</c:v>
                </c:pt>
                <c:pt idx="44">
                  <c:v>4.8019372500275895E-2</c:v>
                </c:pt>
                <c:pt idx="45">
                  <c:v>4.7556940499993518E-2</c:v>
                </c:pt>
                <c:pt idx="46">
                  <c:v>4.6672753378648887E-2</c:v>
                </c:pt>
                <c:pt idx="47">
                  <c:v>4.6026719774435954E-2</c:v>
                </c:pt>
                <c:pt idx="48">
                  <c:v>4.5340658584480324E-2</c:v>
                </c:pt>
                <c:pt idx="49">
                  <c:v>4.4611997695622435E-2</c:v>
                </c:pt>
                <c:pt idx="50">
                  <c:v>4.3987137935492505E-2</c:v>
                </c:pt>
                <c:pt idx="51">
                  <c:v>4.3268770582967082E-2</c:v>
                </c:pt>
                <c:pt idx="52">
                  <c:v>4.2368638265096112E-2</c:v>
                </c:pt>
                <c:pt idx="53">
                  <c:v>4.176233404177198E-2</c:v>
                </c:pt>
                <c:pt idx="54">
                  <c:v>4.1183193609834641E-2</c:v>
                </c:pt>
                <c:pt idx="55">
                  <c:v>4.005355274269385E-2</c:v>
                </c:pt>
                <c:pt idx="56">
                  <c:v>3.8953032260805577E-2</c:v>
                </c:pt>
                <c:pt idx="57">
                  <c:v>3.7987124007859113E-2</c:v>
                </c:pt>
                <c:pt idx="58">
                  <c:v>3.7079297307873176E-2</c:v>
                </c:pt>
                <c:pt idx="59">
                  <c:v>3.620996518808603E-2</c:v>
                </c:pt>
                <c:pt idx="60">
                  <c:v>3.5420473047349327E-2</c:v>
                </c:pt>
                <c:pt idx="61">
                  <c:v>3.4564616112767198E-2</c:v>
                </c:pt>
                <c:pt idx="62">
                  <c:v>3.3768646041997807E-2</c:v>
                </c:pt>
                <c:pt idx="63">
                  <c:v>3.3070846533641014E-2</c:v>
                </c:pt>
                <c:pt idx="64">
                  <c:v>3.2134171938816368E-2</c:v>
                </c:pt>
                <c:pt idx="65">
                  <c:v>3.1317905065675798E-2</c:v>
                </c:pt>
                <c:pt idx="66">
                  <c:v>3.059052958614538E-2</c:v>
                </c:pt>
                <c:pt idx="67">
                  <c:v>2.9749792678409496E-2</c:v>
                </c:pt>
                <c:pt idx="68">
                  <c:v>2.893711603774099E-2</c:v>
                </c:pt>
                <c:pt idx="69">
                  <c:v>2.8233059670335476E-2</c:v>
                </c:pt>
                <c:pt idx="70">
                  <c:v>2.7596340592828533E-2</c:v>
                </c:pt>
                <c:pt idx="71">
                  <c:v>2.6959424414740047E-2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7-37D1-4FA5-A65E-0C2BAC418DB2}"/>
            </c:ext>
          </c:extLst>
        </c:ser>
        <c:ser>
          <c:idx val="9"/>
          <c:order val="8"/>
          <c:tx>
            <c:strRef>
              <c:f>'C6010'!$CL$2</c:f>
              <c:strCache>
                <c:ptCount val="1"/>
                <c:pt idx="0">
                  <c:v>C6010 182C2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'C6010'!$CK$3:$CK$74</c:f>
              <c:numCache>
                <c:formatCode>0.00E+00</c:formatCode>
                <c:ptCount val="72"/>
                <c:pt idx="0">
                  <c:v>1.991309896279773E-4</c:v>
                </c:pt>
                <c:pt idx="1">
                  <c:v>2.4369474671421325E-4</c:v>
                </c:pt>
                <c:pt idx="2">
                  <c:v>2.9712754853179258E-4</c:v>
                </c:pt>
                <c:pt idx="3">
                  <c:v>3.8473543600448413E-4</c:v>
                </c:pt>
                <c:pt idx="4">
                  <c:v>4.7194465426711235E-4</c:v>
                </c:pt>
                <c:pt idx="5">
                  <c:v>5.7967985091772207E-4</c:v>
                </c:pt>
                <c:pt idx="6">
                  <c:v>6.7881277594064745E-4</c:v>
                </c:pt>
                <c:pt idx="7">
                  <c:v>7.9324631927586773E-4</c:v>
                </c:pt>
                <c:pt idx="8">
                  <c:v>9.2995852974294584E-4</c:v>
                </c:pt>
                <c:pt idx="9">
                  <c:v>1.0598686369268256E-3</c:v>
                </c:pt>
                <c:pt idx="10">
                  <c:v>1.2262177628490291E-3</c:v>
                </c:pt>
                <c:pt idx="11">
                  <c:v>1.4032041750172055E-3</c:v>
                </c:pt>
                <c:pt idx="12">
                  <c:v>1.6063490296605388E-3</c:v>
                </c:pt>
                <c:pt idx="13">
                  <c:v>1.835242660690842E-3</c:v>
                </c:pt>
                <c:pt idx="14">
                  <c:v>2.0960610289727181E-3</c:v>
                </c:pt>
                <c:pt idx="15">
                  <c:v>2.3769362255094744E-3</c:v>
                </c:pt>
                <c:pt idx="16">
                  <c:v>2.6929469635898562E-3</c:v>
                </c:pt>
                <c:pt idx="17">
                  <c:v>3.0401359677817257E-3</c:v>
                </c:pt>
                <c:pt idx="18">
                  <c:v>3.4354379054063987E-3</c:v>
                </c:pt>
                <c:pt idx="19">
                  <c:v>3.8663261848656916E-3</c:v>
                </c:pt>
                <c:pt idx="20">
                  <c:v>4.3349301470097393E-3</c:v>
                </c:pt>
                <c:pt idx="21">
                  <c:v>4.8611821172139264E-3</c:v>
                </c:pt>
                <c:pt idx="22">
                  <c:v>5.4364771035346933E-3</c:v>
                </c:pt>
                <c:pt idx="23">
                  <c:v>6.0641202082686741E-3</c:v>
                </c:pt>
                <c:pt idx="24">
                  <c:v>7.5427998684885044E-3</c:v>
                </c:pt>
                <c:pt idx="25">
                  <c:v>9.2597578684871402E-3</c:v>
                </c:pt>
                <c:pt idx="26">
                  <c:v>1.1354681379210608E-2</c:v>
                </c:pt>
                <c:pt idx="27">
                  <c:v>1.3863978843881544E-2</c:v>
                </c:pt>
                <c:pt idx="28">
                  <c:v>1.6827515091478115E-2</c:v>
                </c:pt>
                <c:pt idx="29">
                  <c:v>2.032866639118909E-2</c:v>
                </c:pt>
                <c:pt idx="30">
                  <c:v>2.2326712308617176E-2</c:v>
                </c:pt>
                <c:pt idx="31">
                  <c:v>2.4506163595855543E-2</c:v>
                </c:pt>
                <c:pt idx="32">
                  <c:v>2.6878688775811031E-2</c:v>
                </c:pt>
                <c:pt idx="33">
                  <c:v>2.9466756327900509E-2</c:v>
                </c:pt>
                <c:pt idx="34">
                  <c:v>3.2291732163876527E-2</c:v>
                </c:pt>
                <c:pt idx="35">
                  <c:v>3.5345478231026163E-2</c:v>
                </c:pt>
                <c:pt idx="36">
                  <c:v>3.8654005785081061E-2</c:v>
                </c:pt>
                <c:pt idx="37">
                  <c:v>4.2242511441566176E-2</c:v>
                </c:pt>
                <c:pt idx="38">
                  <c:v>4.6108536937036496E-2</c:v>
                </c:pt>
                <c:pt idx="39">
                  <c:v>5.026684951264751E-2</c:v>
                </c:pt>
                <c:pt idx="40">
                  <c:v>5.4727964537618183E-2</c:v>
                </c:pt>
                <c:pt idx="41">
                  <c:v>5.9504143911021809E-2</c:v>
                </c:pt>
                <c:pt idx="42">
                  <c:v>6.3759644667933837E-2</c:v>
                </c:pt>
                <c:pt idx="43">
                  <c:v>6.7161014930201407E-2</c:v>
                </c:pt>
                <c:pt idx="44">
                  <c:v>7.2193968225317623E-2</c:v>
                </c:pt>
                <c:pt idx="45">
                  <c:v>7.5009942076135788E-2</c:v>
                </c:pt>
                <c:pt idx="46">
                  <c:v>7.8960342555186067E-2</c:v>
                </c:pt>
                <c:pt idx="47">
                  <c:v>8.2859853965008695E-2</c:v>
                </c:pt>
                <c:pt idx="48">
                  <c:v>8.6316206162935102E-2</c:v>
                </c:pt>
                <c:pt idx="49">
                  <c:v>8.9629994359524359E-2</c:v>
                </c:pt>
                <c:pt idx="50">
                  <c:v>9.2825594783470189E-2</c:v>
                </c:pt>
                <c:pt idx="51">
                  <c:v>9.6756323845047287E-2</c:v>
                </c:pt>
                <c:pt idx="52">
                  <c:v>0.10142456349329704</c:v>
                </c:pt>
                <c:pt idx="53">
                  <c:v>0.10474914491414854</c:v>
                </c:pt>
                <c:pt idx="54">
                  <c:v>0.1080159211804789</c:v>
                </c:pt>
                <c:pt idx="55">
                  <c:v>0.1140966227870729</c:v>
                </c:pt>
                <c:pt idx="56">
                  <c:v>0.12031220269168531</c:v>
                </c:pt>
                <c:pt idx="57">
                  <c:v>0.12593595702909746</c:v>
                </c:pt>
                <c:pt idx="58">
                  <c:v>0.13123444511664767</c:v>
                </c:pt>
                <c:pt idx="59">
                  <c:v>0.13599232580507079</c:v>
                </c:pt>
                <c:pt idx="60">
                  <c:v>0.14232836635437893</c:v>
                </c:pt>
                <c:pt idx="61">
                  <c:v>0.147979450443331</c:v>
                </c:pt>
                <c:pt idx="62">
                  <c:v>0.15336191793634193</c:v>
                </c:pt>
                <c:pt idx="63">
                  <c:v>0.15832343020566067</c:v>
                </c:pt>
                <c:pt idx="64">
                  <c:v>0.16440212488354458</c:v>
                </c:pt>
                <c:pt idx="65">
                  <c:v>0.17015990351125695</c:v>
                </c:pt>
                <c:pt idx="66">
                  <c:v>0.17539725666772746</c:v>
                </c:pt>
                <c:pt idx="67">
                  <c:v>0.18168718150189903</c:v>
                </c:pt>
                <c:pt idx="68">
                  <c:v>0.18760191412678759</c:v>
                </c:pt>
                <c:pt idx="69">
                  <c:v>0.19296501595991847</c:v>
                </c:pt>
                <c:pt idx="70">
                  <c:v>0.19824643011559068</c:v>
                </c:pt>
                <c:pt idx="71">
                  <c:v>0.20293749159128746</c:v>
                </c:pt>
              </c:numCache>
            </c:numRef>
          </c:xVal>
          <c:yVal>
            <c:numRef>
              <c:f>'C6010'!$CL$3:$CL$74</c:f>
              <c:numCache>
                <c:formatCode>0.00E+00</c:formatCode>
                <c:ptCount val="72"/>
                <c:pt idx="0">
                  <c:v>3.96531510302176E-3</c:v>
                </c:pt>
                <c:pt idx="1">
                  <c:v>4.9210823404324325E-3</c:v>
                </c:pt>
                <c:pt idx="2">
                  <c:v>6.0620578910641513E-3</c:v>
                </c:pt>
                <c:pt idx="3">
                  <c:v>8.4222198290513552E-3</c:v>
                </c:pt>
                <c:pt idx="4">
                  <c:v>1.0501509073354121E-2</c:v>
                </c:pt>
                <c:pt idx="5">
                  <c:v>1.3128429980269677E-2</c:v>
                </c:pt>
                <c:pt idx="6">
                  <c:v>1.4917793889623535E-2</c:v>
                </c:pt>
                <c:pt idx="7">
                  <c:v>1.6880604439992376E-2</c:v>
                </c:pt>
                <c:pt idx="8">
                  <c:v>1.922499332081774E-2</c:v>
                </c:pt>
                <c:pt idx="9">
                  <c:v>2.0692351133998085E-2</c:v>
                </c:pt>
                <c:pt idx="10">
                  <c:v>2.2951357700948635E-2</c:v>
                </c:pt>
                <c:pt idx="11">
                  <c:v>2.4904781114005448E-2</c:v>
                </c:pt>
                <c:pt idx="12">
                  <c:v>2.7045076277428914E-2</c:v>
                </c:pt>
                <c:pt idx="13">
                  <c:v>2.9252350387524762E-2</c:v>
                </c:pt>
                <c:pt idx="14">
                  <c:v>3.1619084830357469E-2</c:v>
                </c:pt>
                <c:pt idx="15">
                  <c:v>3.3693492006579243E-2</c:v>
                </c:pt>
                <c:pt idx="16">
                  <c:v>3.583711793746671E-2</c:v>
                </c:pt>
                <c:pt idx="17">
                  <c:v>3.7847000276817144E-2</c:v>
                </c:pt>
                <c:pt idx="18">
                  <c:v>4.0047619151025955E-2</c:v>
                </c:pt>
                <c:pt idx="19">
                  <c:v>4.2031666613556361E-2</c:v>
                </c:pt>
                <c:pt idx="20">
                  <c:v>4.3783611054825873E-2</c:v>
                </c:pt>
                <c:pt idx="21">
                  <c:v>4.562453605623832E-2</c:v>
                </c:pt>
                <c:pt idx="22">
                  <c:v>4.7284292257892449E-2</c:v>
                </c:pt>
                <c:pt idx="23">
                  <c:v>4.8751118768271616E-2</c:v>
                </c:pt>
                <c:pt idx="24">
                  <c:v>5.1790403495612536E-2</c:v>
                </c:pt>
                <c:pt idx="25">
                  <c:v>5.3594136851355438E-2</c:v>
                </c:pt>
                <c:pt idx="26">
                  <c:v>5.5335431757502149E-2</c:v>
                </c:pt>
                <c:pt idx="27">
                  <c:v>5.6645283649039854E-2</c:v>
                </c:pt>
                <c:pt idx="28">
                  <c:v>5.7301068689567719E-2</c:v>
                </c:pt>
                <c:pt idx="29">
                  <c:v>5.7421525115711705E-2</c:v>
                </c:pt>
                <c:pt idx="30">
                  <c:v>5.7395022344191117E-2</c:v>
                </c:pt>
                <c:pt idx="31">
                  <c:v>5.7298571160167865E-2</c:v>
                </c:pt>
                <c:pt idx="32">
                  <c:v>5.7118092935732806E-2</c:v>
                </c:pt>
                <c:pt idx="33">
                  <c:v>5.6884063920013141E-2</c:v>
                </c:pt>
                <c:pt idx="34">
                  <c:v>5.6607836083511345E-2</c:v>
                </c:pt>
                <c:pt idx="35">
                  <c:v>5.6198957776875579E-2</c:v>
                </c:pt>
                <c:pt idx="36">
                  <c:v>5.5695089396245581E-2</c:v>
                </c:pt>
                <c:pt idx="37">
                  <c:v>5.5118202939676446E-2</c:v>
                </c:pt>
                <c:pt idx="38">
                  <c:v>5.4415915741579321E-2</c:v>
                </c:pt>
                <c:pt idx="39">
                  <c:v>5.3591215875032634E-2</c:v>
                </c:pt>
                <c:pt idx="40">
                  <c:v>5.2640044542859386E-2</c:v>
                </c:pt>
                <c:pt idx="41">
                  <c:v>5.1565547209470833E-2</c:v>
                </c:pt>
                <c:pt idx="42">
                  <c:v>5.0816153602264803E-2</c:v>
                </c:pt>
                <c:pt idx="43">
                  <c:v>5.0117799182830401E-2</c:v>
                </c:pt>
                <c:pt idx="44">
                  <c:v>4.9637800458268294E-2</c:v>
                </c:pt>
                <c:pt idx="45">
                  <c:v>4.8926012263176062E-2</c:v>
                </c:pt>
                <c:pt idx="46">
                  <c:v>4.7959505357171757E-2</c:v>
                </c:pt>
                <c:pt idx="47">
                  <c:v>4.7350037235190129E-2</c:v>
                </c:pt>
                <c:pt idx="48">
                  <c:v>4.6565546539764469E-2</c:v>
                </c:pt>
                <c:pt idx="49">
                  <c:v>4.5905919365076396E-2</c:v>
                </c:pt>
                <c:pt idx="50">
                  <c:v>4.535047919423689E-2</c:v>
                </c:pt>
                <c:pt idx="51">
                  <c:v>4.4579934304798417E-2</c:v>
                </c:pt>
                <c:pt idx="52">
                  <c:v>4.3774221616195076E-2</c:v>
                </c:pt>
                <c:pt idx="53">
                  <c:v>4.3028954353903102E-2</c:v>
                </c:pt>
                <c:pt idx="54">
                  <c:v>4.2427051739881566E-2</c:v>
                </c:pt>
                <c:pt idx="55">
                  <c:v>4.1327108988620964E-2</c:v>
                </c:pt>
                <c:pt idx="56">
                  <c:v>4.0208405879236589E-2</c:v>
                </c:pt>
                <c:pt idx="57">
                  <c:v>3.9160161167493039E-2</c:v>
                </c:pt>
                <c:pt idx="58">
                  <c:v>3.8272176855720909E-2</c:v>
                </c:pt>
                <c:pt idx="59">
                  <c:v>3.7361439753277818E-2</c:v>
                </c:pt>
                <c:pt idx="60">
                  <c:v>3.6592059012113987E-2</c:v>
                </c:pt>
                <c:pt idx="61">
                  <c:v>3.5658553580052516E-2</c:v>
                </c:pt>
                <c:pt idx="62">
                  <c:v>3.4870093214400703E-2</c:v>
                </c:pt>
                <c:pt idx="63">
                  <c:v>3.4108461766344675E-2</c:v>
                </c:pt>
                <c:pt idx="64">
                  <c:v>3.3146993703979132E-2</c:v>
                </c:pt>
                <c:pt idx="65">
                  <c:v>3.231877750079281E-2</c:v>
                </c:pt>
                <c:pt idx="66">
                  <c:v>3.1504554681581837E-2</c:v>
                </c:pt>
                <c:pt idx="67">
                  <c:v>3.0644478204701078E-2</c:v>
                </c:pt>
                <c:pt idx="68">
                  <c:v>2.9881540315872465E-2</c:v>
                </c:pt>
                <c:pt idx="69">
                  <c:v>2.9124362443810392E-2</c:v>
                </c:pt>
                <c:pt idx="70">
                  <c:v>2.8495973791745777E-2</c:v>
                </c:pt>
                <c:pt idx="71">
                  <c:v>2.7828654296482108E-2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8-37D1-4FA5-A65E-0C2BAC418DB2}"/>
            </c:ext>
          </c:extLst>
        </c:ser>
        <c:ser>
          <c:idx val="0"/>
          <c:order val="9"/>
          <c:tx>
            <c:strRef>
              <c:f>'C6010'!$CV$2</c:f>
              <c:strCache>
                <c:ptCount val="1"/>
                <c:pt idx="0">
                  <c:v>C6010 182C6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'C6010'!$CU$3:$CU$74</c:f>
              <c:numCache>
                <c:formatCode>0.00E+00</c:formatCode>
                <c:ptCount val="72"/>
                <c:pt idx="0">
                  <c:v>2.9232424739458068E-4</c:v>
                </c:pt>
                <c:pt idx="1">
                  <c:v>3.6616417206794186E-4</c:v>
                </c:pt>
                <c:pt idx="2">
                  <c:v>4.3489790632686057E-4</c:v>
                </c:pt>
                <c:pt idx="3">
                  <c:v>4.950607974013913E-4</c:v>
                </c:pt>
                <c:pt idx="4">
                  <c:v>5.6929756706908523E-4</c:v>
                </c:pt>
                <c:pt idx="5">
                  <c:v>6.3967913929336719E-4</c:v>
                </c:pt>
                <c:pt idx="6">
                  <c:v>7.2852289406297817E-4</c:v>
                </c:pt>
                <c:pt idx="7">
                  <c:v>8.2948756554745366E-4</c:v>
                </c:pt>
                <c:pt idx="8">
                  <c:v>9.5472552233345548E-4</c:v>
                </c:pt>
                <c:pt idx="9">
                  <c:v>1.1065744532099766E-3</c:v>
                </c:pt>
                <c:pt idx="10">
                  <c:v>1.2734364787340129E-3</c:v>
                </c:pt>
                <c:pt idx="11">
                  <c:v>1.4615941010822117E-3</c:v>
                </c:pt>
                <c:pt idx="12">
                  <c:v>1.6629422712688276E-3</c:v>
                </c:pt>
                <c:pt idx="13">
                  <c:v>1.8855580703020251E-3</c:v>
                </c:pt>
                <c:pt idx="14">
                  <c:v>2.1333032257222911E-3</c:v>
                </c:pt>
                <c:pt idx="15">
                  <c:v>2.4104272476104128E-3</c:v>
                </c:pt>
                <c:pt idx="16">
                  <c:v>2.7241898656086205E-3</c:v>
                </c:pt>
                <c:pt idx="17">
                  <c:v>3.0721987649119089E-3</c:v>
                </c:pt>
                <c:pt idx="18">
                  <c:v>3.4635704178846301E-3</c:v>
                </c:pt>
                <c:pt idx="19">
                  <c:v>3.8947764951427094E-3</c:v>
                </c:pt>
                <c:pt idx="20">
                  <c:v>4.3731387260645968E-3</c:v>
                </c:pt>
                <c:pt idx="21">
                  <c:v>4.8989511566411639E-3</c:v>
                </c:pt>
                <c:pt idx="22">
                  <c:v>5.4768685218201099E-3</c:v>
                </c:pt>
                <c:pt idx="23">
                  <c:v>6.1103900255727239E-3</c:v>
                </c:pt>
                <c:pt idx="24">
                  <c:v>7.5779747372883219E-3</c:v>
                </c:pt>
                <c:pt idx="25">
                  <c:v>9.3433516501054241E-3</c:v>
                </c:pt>
                <c:pt idx="26">
                  <c:v>1.1403860941320062E-2</c:v>
                </c:pt>
                <c:pt idx="27">
                  <c:v>1.3930401249885982E-2</c:v>
                </c:pt>
                <c:pt idx="28">
                  <c:v>1.6905092554795866E-2</c:v>
                </c:pt>
                <c:pt idx="29">
                  <c:v>2.0430989774213849E-2</c:v>
                </c:pt>
                <c:pt idx="30">
                  <c:v>2.2418109644714388E-2</c:v>
                </c:pt>
                <c:pt idx="31">
                  <c:v>2.4589277515516442E-2</c:v>
                </c:pt>
                <c:pt idx="32">
                  <c:v>2.6977706662636696E-2</c:v>
                </c:pt>
                <c:pt idx="33">
                  <c:v>2.9566463361750436E-2</c:v>
                </c:pt>
                <c:pt idx="34">
                  <c:v>3.2401917501964382E-2</c:v>
                </c:pt>
                <c:pt idx="35">
                  <c:v>3.5444213849714697E-2</c:v>
                </c:pt>
                <c:pt idx="36">
                  <c:v>3.8793247522735733E-2</c:v>
                </c:pt>
                <c:pt idx="37">
                  <c:v>4.2401432329624095E-2</c:v>
                </c:pt>
                <c:pt idx="38">
                  <c:v>4.6282014619773972E-2</c:v>
                </c:pt>
                <c:pt idx="39">
                  <c:v>5.0472663050328874E-2</c:v>
                </c:pt>
                <c:pt idx="40">
                  <c:v>5.4958098586358917E-2</c:v>
                </c:pt>
                <c:pt idx="41">
                  <c:v>5.9730615068610743E-2</c:v>
                </c:pt>
                <c:pt idx="42">
                  <c:v>6.3723947433520875E-2</c:v>
                </c:pt>
                <c:pt idx="43">
                  <c:v>6.711484449094797E-2</c:v>
                </c:pt>
                <c:pt idx="44">
                  <c:v>7.1830783996099407E-2</c:v>
                </c:pt>
                <c:pt idx="45">
                  <c:v>7.4768827526360881E-2</c:v>
                </c:pt>
                <c:pt idx="46">
                  <c:v>7.8813832401453149E-2</c:v>
                </c:pt>
                <c:pt idx="47">
                  <c:v>8.2729582871054697E-2</c:v>
                </c:pt>
                <c:pt idx="48">
                  <c:v>8.6163044362967081E-2</c:v>
                </c:pt>
                <c:pt idx="49">
                  <c:v>8.9608973698722713E-2</c:v>
                </c:pt>
                <c:pt idx="50">
                  <c:v>9.2862158688560265E-2</c:v>
                </c:pt>
                <c:pt idx="51">
                  <c:v>9.663914283578745E-2</c:v>
                </c:pt>
                <c:pt idx="52">
                  <c:v>0.10131634541795036</c:v>
                </c:pt>
                <c:pt idx="53">
                  <c:v>0.10475276013252832</c:v>
                </c:pt>
                <c:pt idx="54">
                  <c:v>0.10802644921908612</c:v>
                </c:pt>
                <c:pt idx="55">
                  <c:v>0.11403003201287767</c:v>
                </c:pt>
                <c:pt idx="56">
                  <c:v>0.12026159552705434</c:v>
                </c:pt>
                <c:pt idx="57">
                  <c:v>0.12589358797499645</c:v>
                </c:pt>
                <c:pt idx="58">
                  <c:v>0.13118500334803126</c:v>
                </c:pt>
                <c:pt idx="59">
                  <c:v>0.13594736408931363</c:v>
                </c:pt>
                <c:pt idx="60">
                  <c:v>0.14227189484502939</c:v>
                </c:pt>
                <c:pt idx="61">
                  <c:v>0.14794319303005277</c:v>
                </c:pt>
                <c:pt idx="62">
                  <c:v>0.15323928344275717</c:v>
                </c:pt>
                <c:pt idx="63">
                  <c:v>0.15824577547295227</c:v>
                </c:pt>
                <c:pt idx="64">
                  <c:v>0.16437404675435682</c:v>
                </c:pt>
                <c:pt idx="65">
                  <c:v>0.17015764018978136</c:v>
                </c:pt>
                <c:pt idx="66">
                  <c:v>0.17552470805435361</c:v>
                </c:pt>
                <c:pt idx="67">
                  <c:v>0.18164892933155832</c:v>
                </c:pt>
                <c:pt idx="68">
                  <c:v>0.18633464737341812</c:v>
                </c:pt>
              </c:numCache>
            </c:numRef>
          </c:xVal>
          <c:yVal>
            <c:numRef>
              <c:f>'C6010'!$CV$3:$CV$74</c:f>
              <c:numCache>
                <c:formatCode>0.00E+00</c:formatCode>
                <c:ptCount val="72"/>
                <c:pt idx="0">
                  <c:v>8.5453465614807999E-3</c:v>
                </c:pt>
                <c:pt idx="1">
                  <c:v>1.1110151799915589E-2</c:v>
                </c:pt>
                <c:pt idx="2">
                  <c:v>1.2987000990660679E-2</c:v>
                </c:pt>
                <c:pt idx="3">
                  <c:v>1.3945024103629649E-2</c:v>
                </c:pt>
                <c:pt idx="4">
                  <c:v>1.5280875073470829E-2</c:v>
                </c:pt>
                <c:pt idx="5">
                  <c:v>1.598677116083308E-2</c:v>
                </c:pt>
                <c:pt idx="6">
                  <c:v>1.7182683699184718E-2</c:v>
                </c:pt>
                <c:pt idx="7">
                  <c:v>1.8458296684931583E-2</c:v>
                </c:pt>
                <c:pt idx="8">
                  <c:v>2.0262643255422208E-2</c:v>
                </c:pt>
                <c:pt idx="9">
                  <c:v>2.2556257147169457E-2</c:v>
                </c:pt>
                <c:pt idx="10">
                  <c:v>2.4752994683039251E-2</c:v>
                </c:pt>
                <c:pt idx="11">
                  <c:v>2.702057308486067E-2</c:v>
                </c:pt>
                <c:pt idx="12">
                  <c:v>2.8984293991402611E-2</c:v>
                </c:pt>
                <c:pt idx="13">
                  <c:v>3.0878315411508567E-2</c:v>
                </c:pt>
                <c:pt idx="14">
                  <c:v>3.2752663928586778E-2</c:v>
                </c:pt>
                <c:pt idx="15">
                  <c:v>3.4649663448427757E-2</c:v>
                </c:pt>
                <c:pt idx="16">
                  <c:v>3.6673488324634504E-2</c:v>
                </c:pt>
                <c:pt idx="17">
                  <c:v>3.8649516804022274E-2</c:v>
                </c:pt>
                <c:pt idx="18">
                  <c:v>4.0706197857672967E-2</c:v>
                </c:pt>
                <c:pt idx="19">
                  <c:v>4.2652521445688221E-2</c:v>
                </c:pt>
                <c:pt idx="20">
                  <c:v>4.4558840235991465E-2</c:v>
                </c:pt>
                <c:pt idx="21">
                  <c:v>4.6336251460392261E-2</c:v>
                </c:pt>
                <c:pt idx="22">
                  <c:v>4.7989519010813442E-2</c:v>
                </c:pt>
                <c:pt idx="23">
                  <c:v>4.9497908378255462E-2</c:v>
                </c:pt>
                <c:pt idx="24">
                  <c:v>5.2274565440475547E-2</c:v>
                </c:pt>
                <c:pt idx="25">
                  <c:v>5.4566162075136419E-2</c:v>
                </c:pt>
                <c:pt idx="26">
                  <c:v>5.5815809081295867E-2</c:v>
                </c:pt>
                <c:pt idx="27">
                  <c:v>5.7189359659210105E-2</c:v>
                </c:pt>
                <c:pt idx="28">
                  <c:v>5.7830620227859293E-2</c:v>
                </c:pt>
                <c:pt idx="29">
                  <c:v>5.8001037001418801E-2</c:v>
                </c:pt>
                <c:pt idx="30">
                  <c:v>5.7865892319433634E-2</c:v>
                </c:pt>
                <c:pt idx="31">
                  <c:v>5.7687892371514664E-2</c:v>
                </c:pt>
                <c:pt idx="32">
                  <c:v>5.7539700581508826E-2</c:v>
                </c:pt>
                <c:pt idx="33">
                  <c:v>5.7269673859208531E-2</c:v>
                </c:pt>
                <c:pt idx="34">
                  <c:v>5.6994807895688317E-2</c:v>
                </c:pt>
                <c:pt idx="35">
                  <c:v>5.651337361332915E-2</c:v>
                </c:pt>
                <c:pt idx="36">
                  <c:v>5.6097068377390029E-2</c:v>
                </c:pt>
                <c:pt idx="37">
                  <c:v>5.5533704311518634E-2</c:v>
                </c:pt>
                <c:pt idx="38">
                  <c:v>5.4826152366429279E-2</c:v>
                </c:pt>
                <c:pt idx="39">
                  <c:v>5.4030964064587864E-2</c:v>
                </c:pt>
                <c:pt idx="40">
                  <c:v>5.3083683814005342E-2</c:v>
                </c:pt>
                <c:pt idx="41">
                  <c:v>5.1958808306347914E-2</c:v>
                </c:pt>
                <c:pt idx="42">
                  <c:v>5.0759268456376641E-2</c:v>
                </c:pt>
                <c:pt idx="43">
                  <c:v>5.0048915011601434E-2</c:v>
                </c:pt>
                <c:pt idx="44">
                  <c:v>4.9139633614231334E-2</c:v>
                </c:pt>
                <c:pt idx="45">
                  <c:v>4.8611978866666961E-2</c:v>
                </c:pt>
                <c:pt idx="46">
                  <c:v>4.7781693675418041E-2</c:v>
                </c:pt>
                <c:pt idx="47">
                  <c:v>4.7201268151853146E-2</c:v>
                </c:pt>
                <c:pt idx="48">
                  <c:v>4.6400438836841459E-2</c:v>
                </c:pt>
                <c:pt idx="49">
                  <c:v>4.5884389527647881E-2</c:v>
                </c:pt>
                <c:pt idx="50">
                  <c:v>4.5386213243680786E-2</c:v>
                </c:pt>
                <c:pt idx="51">
                  <c:v>4.4472018704932038E-2</c:v>
                </c:pt>
                <c:pt idx="52">
                  <c:v>4.3680858931274172E-2</c:v>
                </c:pt>
                <c:pt idx="53">
                  <c:v>4.3031924530913784E-2</c:v>
                </c:pt>
                <c:pt idx="54">
                  <c:v>4.243532265775924E-2</c:v>
                </c:pt>
                <c:pt idx="55">
                  <c:v>4.127888317732669E-2</c:v>
                </c:pt>
                <c:pt idx="56">
                  <c:v>4.017458710753561E-2</c:v>
                </c:pt>
                <c:pt idx="57">
                  <c:v>3.9133816032637457E-2</c:v>
                </c:pt>
                <c:pt idx="58">
                  <c:v>3.8243344674273275E-2</c:v>
                </c:pt>
                <c:pt idx="59">
                  <c:v>3.7336738995621011E-2</c:v>
                </c:pt>
                <c:pt idx="60">
                  <c:v>3.6563027570077851E-2</c:v>
                </c:pt>
                <c:pt idx="61">
                  <c:v>3.5641081849743454E-2</c:v>
                </c:pt>
                <c:pt idx="62">
                  <c:v>3.4814348391474681E-2</c:v>
                </c:pt>
                <c:pt idx="63">
                  <c:v>3.4075010824650996E-2</c:v>
                </c:pt>
                <c:pt idx="64">
                  <c:v>3.3135672364978518E-2</c:v>
                </c:pt>
                <c:pt idx="65">
                  <c:v>3.2317917753047321E-2</c:v>
                </c:pt>
                <c:pt idx="66">
                  <c:v>3.1550356515684656E-2</c:v>
                </c:pt>
                <c:pt idx="67">
                  <c:v>3.063157587012762E-2</c:v>
                </c:pt>
                <c:pt idx="68">
                  <c:v>2.9479199194919412E-2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9-37D1-4FA5-A65E-0C2BAC418D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0523568"/>
        <c:axId val="320523960"/>
      </c:scatterChart>
      <c:valAx>
        <c:axId val="3205235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0523960"/>
        <c:crosses val="autoZero"/>
        <c:crossBetween val="midCat"/>
      </c:valAx>
      <c:valAx>
        <c:axId val="320523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05235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'C6014'!$AW$2</c:f>
              <c:strCache>
                <c:ptCount val="1"/>
                <c:pt idx="0">
                  <c:v>C6014 163C7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'C6014'!$AV$3:$AV$68</c:f>
              <c:numCache>
                <c:formatCode>0.00E+00</c:formatCode>
                <c:ptCount val="66"/>
                <c:pt idx="0">
                  <c:v>2.9602850325801587E-4</c:v>
                </c:pt>
                <c:pt idx="1">
                  <c:v>3.4696782788151708E-4</c:v>
                </c:pt>
                <c:pt idx="2">
                  <c:v>3.8330237066918585E-4</c:v>
                </c:pt>
                <c:pt idx="3">
                  <c:v>4.1922234181490501E-4</c:v>
                </c:pt>
                <c:pt idx="4">
                  <c:v>4.7559952038029717E-4</c:v>
                </c:pt>
                <c:pt idx="5">
                  <c:v>5.694736740845766E-4</c:v>
                </c:pt>
                <c:pt idx="6">
                  <c:v>6.7368886703872096E-4</c:v>
                </c:pt>
                <c:pt idx="7">
                  <c:v>7.7117630555955156E-4</c:v>
                </c:pt>
                <c:pt idx="8">
                  <c:v>8.7138636840243229E-4</c:v>
                </c:pt>
                <c:pt idx="9">
                  <c:v>9.9454022913769398E-4</c:v>
                </c:pt>
                <c:pt idx="10">
                  <c:v>1.1627859539301091E-3</c:v>
                </c:pt>
                <c:pt idx="11">
                  <c:v>1.3373110517563866E-3</c:v>
                </c:pt>
                <c:pt idx="12">
                  <c:v>1.5148086472989346E-3</c:v>
                </c:pt>
                <c:pt idx="13">
                  <c:v>1.7188853714626879E-3</c:v>
                </c:pt>
                <c:pt idx="14">
                  <c:v>1.957372597616496E-3</c:v>
                </c:pt>
                <c:pt idx="15">
                  <c:v>2.2318426229337683E-3</c:v>
                </c:pt>
                <c:pt idx="16">
                  <c:v>2.5363772594037227E-3</c:v>
                </c:pt>
                <c:pt idx="17">
                  <c:v>2.8685971230506362E-3</c:v>
                </c:pt>
                <c:pt idx="18">
                  <c:v>3.2329245974535769E-3</c:v>
                </c:pt>
                <c:pt idx="19">
                  <c:v>3.6352304489109901E-3</c:v>
                </c:pt>
                <c:pt idx="20">
                  <c:v>4.0849472613849296E-3</c:v>
                </c:pt>
                <c:pt idx="21">
                  <c:v>4.5840373643659168E-3</c:v>
                </c:pt>
                <c:pt idx="22">
                  <c:v>5.1335575995004141E-3</c:v>
                </c:pt>
                <c:pt idx="23">
                  <c:v>5.7342282159847718E-3</c:v>
                </c:pt>
                <c:pt idx="24">
                  <c:v>7.0748933195425136E-3</c:v>
                </c:pt>
                <c:pt idx="25">
                  <c:v>7.8954943760748426E-3</c:v>
                </c:pt>
                <c:pt idx="26">
                  <c:v>8.735506790640786E-3</c:v>
                </c:pt>
                <c:pt idx="27">
                  <c:v>1.0715110526183565E-2</c:v>
                </c:pt>
                <c:pt idx="28">
                  <c:v>1.3038631221841008E-2</c:v>
                </c:pt>
                <c:pt idx="29">
                  <c:v>1.5820992066375526E-2</c:v>
                </c:pt>
                <c:pt idx="30">
                  <c:v>1.9189020742874489E-2</c:v>
                </c:pt>
                <c:pt idx="31">
                  <c:v>2.2829937276966625E-2</c:v>
                </c:pt>
                <c:pt idx="32">
                  <c:v>2.579428433695968E-2</c:v>
                </c:pt>
                <c:pt idx="33">
                  <c:v>2.9142752477704013E-2</c:v>
                </c:pt>
                <c:pt idx="34">
                  <c:v>3.2872338164844125E-2</c:v>
                </c:pt>
                <c:pt idx="35">
                  <c:v>3.7074596783605619E-2</c:v>
                </c:pt>
                <c:pt idx="36">
                  <c:v>4.0136852341814411E-2</c:v>
                </c:pt>
                <c:pt idx="37">
                  <c:v>4.3428363751730613E-2</c:v>
                </c:pt>
                <c:pt idx="38">
                  <c:v>4.6931498026167202E-2</c:v>
                </c:pt>
                <c:pt idx="39">
                  <c:v>5.0682264205195046E-2</c:v>
                </c:pt>
                <c:pt idx="40">
                  <c:v>5.466150367783499E-2</c:v>
                </c:pt>
                <c:pt idx="41">
                  <c:v>5.890032075211861E-2</c:v>
                </c:pt>
                <c:pt idx="42">
                  <c:v>6.3387774794628496E-2</c:v>
                </c:pt>
                <c:pt idx="43">
                  <c:v>6.5376980083034456E-2</c:v>
                </c:pt>
                <c:pt idx="44">
                  <c:v>6.81059060411731E-2</c:v>
                </c:pt>
                <c:pt idx="45">
                  <c:v>7.0019087971589011E-2</c:v>
                </c:pt>
                <c:pt idx="46">
                  <c:v>7.2603596996910921E-2</c:v>
                </c:pt>
                <c:pt idx="47">
                  <c:v>7.5375405965197456E-2</c:v>
                </c:pt>
                <c:pt idx="48">
                  <c:v>7.8014653372310866E-2</c:v>
                </c:pt>
                <c:pt idx="49">
                  <c:v>8.0859004855986127E-2</c:v>
                </c:pt>
                <c:pt idx="50">
                  <c:v>8.366797681425979E-2</c:v>
                </c:pt>
                <c:pt idx="51">
                  <c:v>8.6622128038398333E-2</c:v>
                </c:pt>
                <c:pt idx="52">
                  <c:v>8.9670459461914889E-2</c:v>
                </c:pt>
                <c:pt idx="53">
                  <c:v>9.2708131682206929E-2</c:v>
                </c:pt>
                <c:pt idx="54">
                  <c:v>9.583802636925641E-2</c:v>
                </c:pt>
                <c:pt idx="55">
                  <c:v>9.905698596163369E-2</c:v>
                </c:pt>
                <c:pt idx="56">
                  <c:v>0.10230265547491435</c:v>
                </c:pt>
                <c:pt idx="57">
                  <c:v>0.1056266374037351</c:v>
                </c:pt>
                <c:pt idx="58">
                  <c:v>0.10897956139876494</c:v>
                </c:pt>
                <c:pt idx="59">
                  <c:v>0.11238893367689443</c:v>
                </c:pt>
                <c:pt idx="60">
                  <c:v>0.11583985233037884</c:v>
                </c:pt>
                <c:pt idx="61">
                  <c:v>0.11940572556558356</c:v>
                </c:pt>
                <c:pt idx="62">
                  <c:v>0.12291538422888097</c:v>
                </c:pt>
                <c:pt idx="63">
                  <c:v>0.12634529647217646</c:v>
                </c:pt>
                <c:pt idx="64">
                  <c:v>0.13003038018222954</c:v>
                </c:pt>
                <c:pt idx="65">
                  <c:v>0.13353921760082452</c:v>
                </c:pt>
              </c:numCache>
            </c:numRef>
          </c:xVal>
          <c:yVal>
            <c:numRef>
              <c:f>'C6014'!$AW$3:$AW$68</c:f>
              <c:numCache>
                <c:formatCode>0.00E+00</c:formatCode>
                <c:ptCount val="66"/>
                <c:pt idx="0">
                  <c:v>8.7632874741181092E-3</c:v>
                </c:pt>
                <c:pt idx="1">
                  <c:v>9.9757765298699921E-3</c:v>
                </c:pt>
                <c:pt idx="2">
                  <c:v>1.0088282855125343E-2</c:v>
                </c:pt>
                <c:pt idx="3">
                  <c:v>9.999793564575624E-3</c:v>
                </c:pt>
                <c:pt idx="4">
                  <c:v>1.0664791899194639E-2</c:v>
                </c:pt>
                <c:pt idx="5">
                  <c:v>1.267020630483431E-2</c:v>
                </c:pt>
                <c:pt idx="6">
                  <c:v>1.4693434738345638E-2</c:v>
                </c:pt>
                <c:pt idx="7">
                  <c:v>1.5954353731404979E-2</c:v>
                </c:pt>
                <c:pt idx="8">
                  <c:v>1.6879538039662269E-2</c:v>
                </c:pt>
                <c:pt idx="9">
                  <c:v>1.8220087891960054E-2</c:v>
                </c:pt>
                <c:pt idx="10">
                  <c:v>2.0638243378894139E-2</c:v>
                </c:pt>
                <c:pt idx="11">
                  <c:v>2.2620690625771853E-2</c:v>
                </c:pt>
                <c:pt idx="12">
                  <c:v>2.4050490128673014E-2</c:v>
                </c:pt>
                <c:pt idx="13">
                  <c:v>2.56606472140735E-2</c:v>
                </c:pt>
                <c:pt idx="14">
                  <c:v>2.7573281654551637E-2</c:v>
                </c:pt>
                <c:pt idx="15">
                  <c:v>2.9705584308152188E-2</c:v>
                </c:pt>
                <c:pt idx="16">
                  <c:v>3.1791072312179536E-2</c:v>
                </c:pt>
                <c:pt idx="17">
                  <c:v>3.3696482276670769E-2</c:v>
                </c:pt>
                <c:pt idx="18">
                  <c:v>3.5465300734023424E-2</c:v>
                </c:pt>
                <c:pt idx="19">
                  <c:v>3.715724653783966E-2</c:v>
                </c:pt>
                <c:pt idx="20">
                  <c:v>3.8879464782268676E-2</c:v>
                </c:pt>
                <c:pt idx="21">
                  <c:v>4.0570557524037827E-2</c:v>
                </c:pt>
                <c:pt idx="22">
                  <c:v>4.2161751569683402E-2</c:v>
                </c:pt>
                <c:pt idx="23">
                  <c:v>4.3591210577315354E-2</c:v>
                </c:pt>
                <c:pt idx="24">
                  <c:v>4.5564217491313279E-2</c:v>
                </c:pt>
                <c:pt idx="25">
                  <c:v>4.702297745557435E-2</c:v>
                </c:pt>
                <c:pt idx="26">
                  <c:v>4.7697347823766632E-2</c:v>
                </c:pt>
                <c:pt idx="27">
                  <c:v>4.9277277876490846E-2</c:v>
                </c:pt>
                <c:pt idx="28">
                  <c:v>5.0101645086132678E-2</c:v>
                </c:pt>
                <c:pt idx="29">
                  <c:v>5.0651250268493563E-2</c:v>
                </c:pt>
                <c:pt idx="30">
                  <c:v>5.1163773794469729E-2</c:v>
                </c:pt>
                <c:pt idx="31">
                  <c:v>5.2120603607023031E-2</c:v>
                </c:pt>
                <c:pt idx="32">
                  <c:v>5.2363402757366298E-2</c:v>
                </c:pt>
                <c:pt idx="33">
                  <c:v>5.2604522884900792E-2</c:v>
                </c:pt>
                <c:pt idx="34">
                  <c:v>5.267499336676696E-2</c:v>
                </c:pt>
                <c:pt idx="35">
                  <c:v>5.2732514642328712E-2</c:v>
                </c:pt>
                <c:pt idx="36">
                  <c:v>5.2682476614798905E-2</c:v>
                </c:pt>
                <c:pt idx="37">
                  <c:v>5.2575287631649301E-2</c:v>
                </c:pt>
                <c:pt idx="38">
                  <c:v>5.2337982985733986E-2</c:v>
                </c:pt>
                <c:pt idx="39">
                  <c:v>5.2030146365559068E-2</c:v>
                </c:pt>
                <c:pt idx="40">
                  <c:v>5.1589354076758104E-2</c:v>
                </c:pt>
                <c:pt idx="41">
                  <c:v>5.106070012043009E-2</c:v>
                </c:pt>
                <c:pt idx="42">
                  <c:v>5.0410003605906403E-2</c:v>
                </c:pt>
                <c:pt idx="43">
                  <c:v>4.9508804182704549E-2</c:v>
                </c:pt>
                <c:pt idx="44">
                  <c:v>4.9605474270545978E-2</c:v>
                </c:pt>
                <c:pt idx="45">
                  <c:v>4.8408549625019705E-2</c:v>
                </c:pt>
                <c:pt idx="46">
                  <c:v>4.8053988758738793E-2</c:v>
                </c:pt>
                <c:pt idx="47">
                  <c:v>4.7818838370015868E-2</c:v>
                </c:pt>
                <c:pt idx="48">
                  <c:v>4.7295635428887484E-2</c:v>
                </c:pt>
                <c:pt idx="49">
                  <c:v>4.6908679563931875E-2</c:v>
                </c:pt>
                <c:pt idx="50">
                  <c:v>4.6370551745050267E-2</c:v>
                </c:pt>
                <c:pt idx="51">
                  <c:v>4.5888944333753331E-2</c:v>
                </c:pt>
                <c:pt idx="52">
                  <c:v>4.540203555076127E-2</c:v>
                </c:pt>
                <c:pt idx="53">
                  <c:v>4.4806343830995674E-2</c:v>
                </c:pt>
                <c:pt idx="54">
                  <c:v>4.420867670544941E-2</c:v>
                </c:pt>
                <c:pt idx="55">
                  <c:v>4.3604154395631242E-2</c:v>
                </c:pt>
                <c:pt idx="56">
                  <c:v>4.2939746842729637E-2</c:v>
                </c:pt>
                <c:pt idx="57">
                  <c:v>4.226291347861711E-2</c:v>
                </c:pt>
                <c:pt idx="58">
                  <c:v>4.1536546716564114E-2</c:v>
                </c:pt>
                <c:pt idx="59">
                  <c:v>4.0786300067257919E-2</c:v>
                </c:pt>
                <c:pt idx="60">
                  <c:v>4.0004625030703532E-2</c:v>
                </c:pt>
                <c:pt idx="61">
                  <c:v>3.9243863515950404E-2</c:v>
                </c:pt>
                <c:pt idx="62">
                  <c:v>3.8393802585306051E-2</c:v>
                </c:pt>
                <c:pt idx="63">
                  <c:v>3.7453594441819102E-2</c:v>
                </c:pt>
                <c:pt idx="64">
                  <c:v>3.6626280552592969E-2</c:v>
                </c:pt>
                <c:pt idx="65">
                  <c:v>3.5665445274880719E-2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F919-451A-97FC-F5B286E2BD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0524744"/>
        <c:axId val="320525136"/>
      </c:scatterChart>
      <c:valAx>
        <c:axId val="3205247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0525136"/>
        <c:crosses val="autoZero"/>
        <c:crossBetween val="midCat"/>
      </c:valAx>
      <c:valAx>
        <c:axId val="320525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05247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8733621186597073"/>
          <c:y val="3.5511711175144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'C6014'!$AM$2</c:f>
              <c:strCache>
                <c:ptCount val="1"/>
                <c:pt idx="0">
                  <c:v>C6014 163C3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'C6014'!$AL$3:$AL$68</c:f>
              <c:numCache>
                <c:formatCode>0.00E+00</c:formatCode>
                <c:ptCount val="66"/>
                <c:pt idx="0">
                  <c:v>2.8589304814512337E-4</c:v>
                </c:pt>
                <c:pt idx="1">
                  <c:v>3.2046462397200982E-4</c:v>
                </c:pt>
                <c:pt idx="2">
                  <c:v>3.4978985737517501E-4</c:v>
                </c:pt>
                <c:pt idx="3">
                  <c:v>4.0813685234340996E-4</c:v>
                </c:pt>
                <c:pt idx="4">
                  <c:v>4.831152188497358E-4</c:v>
                </c:pt>
                <c:pt idx="5">
                  <c:v>5.6933224896432483E-4</c:v>
                </c:pt>
                <c:pt idx="6">
                  <c:v>6.7453967814488371E-4</c:v>
                </c:pt>
                <c:pt idx="7">
                  <c:v>7.7530707036707407E-4</c:v>
                </c:pt>
                <c:pt idx="8">
                  <c:v>8.7626156103236404E-4</c:v>
                </c:pt>
                <c:pt idx="9">
                  <c:v>9.9667771384603226E-4</c:v>
                </c:pt>
                <c:pt idx="10">
                  <c:v>1.1410888621490886E-3</c:v>
                </c:pt>
                <c:pt idx="11">
                  <c:v>1.3182887818916204E-3</c:v>
                </c:pt>
                <c:pt idx="12">
                  <c:v>1.517192158699554E-3</c:v>
                </c:pt>
                <c:pt idx="13">
                  <c:v>1.7318822858877188E-3</c:v>
                </c:pt>
                <c:pt idx="14">
                  <c:v>1.9678844476762871E-3</c:v>
                </c:pt>
                <c:pt idx="15">
                  <c:v>2.2312863311447348E-3</c:v>
                </c:pt>
                <c:pt idx="16">
                  <c:v>2.5241179682262559E-3</c:v>
                </c:pt>
                <c:pt idx="17">
                  <c:v>2.8508816811232602E-3</c:v>
                </c:pt>
                <c:pt idx="18">
                  <c:v>3.2164610570447126E-3</c:v>
                </c:pt>
                <c:pt idx="19">
                  <c:v>3.6226164498701714E-3</c:v>
                </c:pt>
                <c:pt idx="20">
                  <c:v>4.0728622416845786E-3</c:v>
                </c:pt>
                <c:pt idx="21">
                  <c:v>4.5680418959143203E-3</c:v>
                </c:pt>
                <c:pt idx="22">
                  <c:v>5.1122030855955385E-3</c:v>
                </c:pt>
                <c:pt idx="23">
                  <c:v>5.7069222608956052E-3</c:v>
                </c:pt>
                <c:pt idx="24">
                  <c:v>7.0531144455623874E-3</c:v>
                </c:pt>
                <c:pt idx="25">
                  <c:v>7.8269742451056185E-3</c:v>
                </c:pt>
                <c:pt idx="26">
                  <c:v>8.6968053297307359E-3</c:v>
                </c:pt>
                <c:pt idx="27">
                  <c:v>1.0619769916556445E-2</c:v>
                </c:pt>
                <c:pt idx="28">
                  <c:v>1.2906752886364451E-2</c:v>
                </c:pt>
                <c:pt idx="29">
                  <c:v>1.5636935650974907E-2</c:v>
                </c:pt>
                <c:pt idx="30">
                  <c:v>1.8958802881551131E-2</c:v>
                </c:pt>
                <c:pt idx="31">
                  <c:v>2.2529338160554441E-2</c:v>
                </c:pt>
                <c:pt idx="32">
                  <c:v>2.5446905147465563E-2</c:v>
                </c:pt>
                <c:pt idx="33">
                  <c:v>2.8749414317059106E-2</c:v>
                </c:pt>
                <c:pt idx="34">
                  <c:v>3.2433564332982792E-2</c:v>
                </c:pt>
                <c:pt idx="35">
                  <c:v>3.6580693981025779E-2</c:v>
                </c:pt>
                <c:pt idx="36">
                  <c:v>3.9612533705667821E-2</c:v>
                </c:pt>
                <c:pt idx="37">
                  <c:v>4.2857061940972135E-2</c:v>
                </c:pt>
                <c:pt idx="38">
                  <c:v>4.6330608313367487E-2</c:v>
                </c:pt>
                <c:pt idx="39">
                  <c:v>5.002864531179263E-2</c:v>
                </c:pt>
                <c:pt idx="40">
                  <c:v>5.3978286158693746E-2</c:v>
                </c:pt>
                <c:pt idx="41">
                  <c:v>5.8172993269757459E-2</c:v>
                </c:pt>
                <c:pt idx="42">
                  <c:v>6.2609542896682538E-2</c:v>
                </c:pt>
                <c:pt idx="43">
                  <c:v>6.4620753726955679E-2</c:v>
                </c:pt>
                <c:pt idx="44">
                  <c:v>6.7245176267864443E-2</c:v>
                </c:pt>
                <c:pt idx="45">
                  <c:v>6.9180162459562378E-2</c:v>
                </c:pt>
                <c:pt idx="46">
                  <c:v>7.1825286496382909E-2</c:v>
                </c:pt>
                <c:pt idx="47">
                  <c:v>7.4425580768341312E-2</c:v>
                </c:pt>
                <c:pt idx="48">
                  <c:v>7.7098191846859676E-2</c:v>
                </c:pt>
                <c:pt idx="49">
                  <c:v>7.9839180497791498E-2</c:v>
                </c:pt>
                <c:pt idx="50">
                  <c:v>8.267650095507724E-2</c:v>
                </c:pt>
                <c:pt idx="51">
                  <c:v>8.5579783645145152E-2</c:v>
                </c:pt>
                <c:pt idx="52">
                  <c:v>8.8529320901243519E-2</c:v>
                </c:pt>
                <c:pt idx="53">
                  <c:v>9.1595529290577932E-2</c:v>
                </c:pt>
                <c:pt idx="54">
                  <c:v>9.4720295644769248E-2</c:v>
                </c:pt>
                <c:pt idx="55">
                  <c:v>9.7863280824794313E-2</c:v>
                </c:pt>
                <c:pt idx="56">
                  <c:v>0.10107814111631055</c:v>
                </c:pt>
                <c:pt idx="57">
                  <c:v>0.10436014441510329</c:v>
                </c:pt>
                <c:pt idx="58">
                  <c:v>0.10767307913311853</c:v>
                </c:pt>
                <c:pt idx="59">
                  <c:v>0.11108887368512685</c:v>
                </c:pt>
                <c:pt idx="60">
                  <c:v>0.11446104330810866</c:v>
                </c:pt>
                <c:pt idx="61">
                  <c:v>0.11789927999096199</c:v>
                </c:pt>
                <c:pt idx="62">
                  <c:v>0.12141593807408539</c:v>
                </c:pt>
                <c:pt idx="63">
                  <c:v>0.12492712144431915</c:v>
                </c:pt>
                <c:pt idx="64">
                  <c:v>0.12834604037728314</c:v>
                </c:pt>
                <c:pt idx="65">
                  <c:v>0.13187891992624165</c:v>
                </c:pt>
              </c:numCache>
            </c:numRef>
          </c:xVal>
          <c:yVal>
            <c:numRef>
              <c:f>'C6014'!$AM$3:$AM$68</c:f>
              <c:numCache>
                <c:formatCode>0.00E+00</c:formatCode>
                <c:ptCount val="66"/>
                <c:pt idx="0">
                  <c:v>8.1734834977709812E-3</c:v>
                </c:pt>
                <c:pt idx="1">
                  <c:v>8.5099789704523275E-3</c:v>
                </c:pt>
                <c:pt idx="2">
                  <c:v>8.4013420072472471E-3</c:v>
                </c:pt>
                <c:pt idx="3">
                  <c:v>9.4779369813421492E-3</c:v>
                </c:pt>
                <c:pt idx="4">
                  <c:v>1.1004517536209159E-2</c:v>
                </c:pt>
                <c:pt idx="5">
                  <c:v>1.2663913957952608E-2</c:v>
                </c:pt>
                <c:pt idx="6">
                  <c:v>1.4730571262733045E-2</c:v>
                </c:pt>
                <c:pt idx="7">
                  <c:v>1.6125728778142851E-2</c:v>
                </c:pt>
                <c:pt idx="8">
                  <c:v>1.7068940126730336E-2</c:v>
                </c:pt>
                <c:pt idx="9">
                  <c:v>1.8298489969520278E-2</c:v>
                </c:pt>
                <c:pt idx="10">
                  <c:v>1.9875227494443103E-2</c:v>
                </c:pt>
                <c:pt idx="11">
                  <c:v>2.1981741965146802E-2</c:v>
                </c:pt>
                <c:pt idx="12">
                  <c:v>2.412623529543088E-2</c:v>
                </c:pt>
                <c:pt idx="13">
                  <c:v>2.6050167206632533E-2</c:v>
                </c:pt>
                <c:pt idx="14">
                  <c:v>2.7870235332178521E-2</c:v>
                </c:pt>
                <c:pt idx="15">
                  <c:v>2.9690777786378651E-2</c:v>
                </c:pt>
                <c:pt idx="16">
                  <c:v>3.1484497934476073E-2</c:v>
                </c:pt>
                <c:pt idx="17">
                  <c:v>3.3281572284614105E-2</c:v>
                </c:pt>
                <c:pt idx="18">
                  <c:v>3.5105009183709776E-2</c:v>
                </c:pt>
                <c:pt idx="19">
                  <c:v>3.6899827759104407E-2</c:v>
                </c:pt>
                <c:pt idx="20">
                  <c:v>3.8649760922801465E-2</c:v>
                </c:pt>
                <c:pt idx="21">
                  <c:v>4.0287918962419893E-2</c:v>
                </c:pt>
                <c:pt idx="22">
                  <c:v>4.18117131906353E-2</c:v>
                </c:pt>
                <c:pt idx="23">
                  <c:v>4.3177043043072107E-2</c:v>
                </c:pt>
                <c:pt idx="24">
                  <c:v>4.5284125641488537E-2</c:v>
                </c:pt>
                <c:pt idx="25">
                  <c:v>4.6210352063080676E-2</c:v>
                </c:pt>
                <c:pt idx="26">
                  <c:v>4.7275650958979488E-2</c:v>
                </c:pt>
                <c:pt idx="27">
                  <c:v>4.8404263216205196E-2</c:v>
                </c:pt>
                <c:pt idx="28">
                  <c:v>4.9093271308573293E-2</c:v>
                </c:pt>
                <c:pt idx="29">
                  <c:v>4.947958430436631E-2</c:v>
                </c:pt>
                <c:pt idx="30">
                  <c:v>4.9943476280143201E-2</c:v>
                </c:pt>
                <c:pt idx="31">
                  <c:v>5.0757107795261457E-2</c:v>
                </c:pt>
                <c:pt idx="32">
                  <c:v>5.0962513208731838E-2</c:v>
                </c:pt>
                <c:pt idx="33">
                  <c:v>5.1194104897734474E-2</c:v>
                </c:pt>
                <c:pt idx="34">
                  <c:v>5.1278186208729204E-2</c:v>
                </c:pt>
                <c:pt idx="35">
                  <c:v>5.1336882227171636E-2</c:v>
                </c:pt>
                <c:pt idx="36">
                  <c:v>5.1315055743935967E-2</c:v>
                </c:pt>
                <c:pt idx="37">
                  <c:v>5.1201126151633615E-2</c:v>
                </c:pt>
                <c:pt idx="38">
                  <c:v>5.1006338985271578E-2</c:v>
                </c:pt>
                <c:pt idx="39">
                  <c:v>5.0696796424764996E-2</c:v>
                </c:pt>
                <c:pt idx="40">
                  <c:v>5.0307776641409015E-2</c:v>
                </c:pt>
                <c:pt idx="41">
                  <c:v>4.9807445380628139E-2</c:v>
                </c:pt>
                <c:pt idx="42">
                  <c:v>4.9179802698039191E-2</c:v>
                </c:pt>
                <c:pt idx="43">
                  <c:v>4.8370075352217864E-2</c:v>
                </c:pt>
                <c:pt idx="44">
                  <c:v>4.8359558695060097E-2</c:v>
                </c:pt>
                <c:pt idx="45">
                  <c:v>4.7255496094191607E-2</c:v>
                </c:pt>
                <c:pt idx="46">
                  <c:v>4.7029233604881586E-2</c:v>
                </c:pt>
                <c:pt idx="47">
                  <c:v>4.662127624065663E-2</c:v>
                </c:pt>
                <c:pt idx="48">
                  <c:v>4.6190970160352944E-2</c:v>
                </c:pt>
                <c:pt idx="49">
                  <c:v>4.5732881401044111E-2</c:v>
                </c:pt>
                <c:pt idx="50">
                  <c:v>4.5278069818665841E-2</c:v>
                </c:pt>
                <c:pt idx="51">
                  <c:v>4.4791204124161245E-2</c:v>
                </c:pt>
                <c:pt idx="52">
                  <c:v>4.4253823554987255E-2</c:v>
                </c:pt>
                <c:pt idx="53">
                  <c:v>4.3737343596483812E-2</c:v>
                </c:pt>
                <c:pt idx="54">
                  <c:v>4.3183504315169166E-2</c:v>
                </c:pt>
                <c:pt idx="55">
                  <c:v>4.2559566165517433E-2</c:v>
                </c:pt>
                <c:pt idx="56">
                  <c:v>4.1917961915410674E-2</c:v>
                </c:pt>
                <c:pt idx="57">
                  <c:v>4.1255501126335137E-2</c:v>
                </c:pt>
                <c:pt idx="58">
                  <c:v>4.0546609205073983E-2</c:v>
                </c:pt>
                <c:pt idx="59">
                  <c:v>3.9848165791491169E-2</c:v>
                </c:pt>
                <c:pt idx="60">
                  <c:v>3.9057965182855377E-2</c:v>
                </c:pt>
                <c:pt idx="61">
                  <c:v>3.8259893651409541E-2</c:v>
                </c:pt>
                <c:pt idx="62">
                  <c:v>3.74627833334438E-2</c:v>
                </c:pt>
                <c:pt idx="63">
                  <c:v>3.6617510276280213E-2</c:v>
                </c:pt>
                <c:pt idx="64">
                  <c:v>3.5683553993165994E-2</c:v>
                </c:pt>
                <c:pt idx="65">
                  <c:v>3.4784099041824112E-2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418E-4E7E-9DDD-C1E10E8487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0525920"/>
        <c:axId val="320526312"/>
      </c:scatterChart>
      <c:valAx>
        <c:axId val="320525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0526312"/>
        <c:crosses val="autoZero"/>
        <c:crossBetween val="midCat"/>
      </c:valAx>
      <c:valAx>
        <c:axId val="320526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0525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'C6014'!$AW$2</c:f>
              <c:strCache>
                <c:ptCount val="1"/>
                <c:pt idx="0">
                  <c:v>C6014 163C7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'C6014'!$AV$3:$AV$68</c:f>
              <c:numCache>
                <c:formatCode>0.00E+00</c:formatCode>
                <c:ptCount val="66"/>
                <c:pt idx="0">
                  <c:v>2.9602850325801587E-4</c:v>
                </c:pt>
                <c:pt idx="1">
                  <c:v>3.4696782788151708E-4</c:v>
                </c:pt>
                <c:pt idx="2">
                  <c:v>3.8330237066918585E-4</c:v>
                </c:pt>
                <c:pt idx="3">
                  <c:v>4.1922234181490501E-4</c:v>
                </c:pt>
                <c:pt idx="4">
                  <c:v>4.7559952038029717E-4</c:v>
                </c:pt>
                <c:pt idx="5">
                  <c:v>5.694736740845766E-4</c:v>
                </c:pt>
                <c:pt idx="6">
                  <c:v>6.7368886703872096E-4</c:v>
                </c:pt>
                <c:pt idx="7">
                  <c:v>7.7117630555955156E-4</c:v>
                </c:pt>
                <c:pt idx="8">
                  <c:v>8.7138636840243229E-4</c:v>
                </c:pt>
                <c:pt idx="9">
                  <c:v>9.9454022913769398E-4</c:v>
                </c:pt>
                <c:pt idx="10">
                  <c:v>1.1627859539301091E-3</c:v>
                </c:pt>
                <c:pt idx="11">
                  <c:v>1.3373110517563866E-3</c:v>
                </c:pt>
                <c:pt idx="12">
                  <c:v>1.5148086472989346E-3</c:v>
                </c:pt>
                <c:pt idx="13">
                  <c:v>1.7188853714626879E-3</c:v>
                </c:pt>
                <c:pt idx="14">
                  <c:v>1.957372597616496E-3</c:v>
                </c:pt>
                <c:pt idx="15">
                  <c:v>2.2318426229337683E-3</c:v>
                </c:pt>
                <c:pt idx="16">
                  <c:v>2.5363772594037227E-3</c:v>
                </c:pt>
                <c:pt idx="17">
                  <c:v>2.8685971230506362E-3</c:v>
                </c:pt>
                <c:pt idx="18">
                  <c:v>3.2329245974535769E-3</c:v>
                </c:pt>
                <c:pt idx="19">
                  <c:v>3.6352304489109901E-3</c:v>
                </c:pt>
                <c:pt idx="20">
                  <c:v>4.0849472613849296E-3</c:v>
                </c:pt>
                <c:pt idx="21">
                  <c:v>4.5840373643659168E-3</c:v>
                </c:pt>
                <c:pt idx="22">
                  <c:v>5.1335575995004141E-3</c:v>
                </c:pt>
                <c:pt idx="23">
                  <c:v>5.7342282159847718E-3</c:v>
                </c:pt>
                <c:pt idx="24">
                  <c:v>7.0748933195425136E-3</c:v>
                </c:pt>
                <c:pt idx="25">
                  <c:v>7.8954943760748426E-3</c:v>
                </c:pt>
                <c:pt idx="26">
                  <c:v>8.735506790640786E-3</c:v>
                </c:pt>
                <c:pt idx="27">
                  <c:v>1.0715110526183565E-2</c:v>
                </c:pt>
                <c:pt idx="28">
                  <c:v>1.3038631221841008E-2</c:v>
                </c:pt>
                <c:pt idx="29">
                  <c:v>1.5820992066375526E-2</c:v>
                </c:pt>
                <c:pt idx="30">
                  <c:v>1.9189020742874489E-2</c:v>
                </c:pt>
                <c:pt idx="31">
                  <c:v>2.2829937276966625E-2</c:v>
                </c:pt>
                <c:pt idx="32">
                  <c:v>2.579428433695968E-2</c:v>
                </c:pt>
                <c:pt idx="33">
                  <c:v>2.9142752477704013E-2</c:v>
                </c:pt>
                <c:pt idx="34">
                  <c:v>3.2872338164844125E-2</c:v>
                </c:pt>
                <c:pt idx="35">
                  <c:v>3.7074596783605619E-2</c:v>
                </c:pt>
                <c:pt idx="36">
                  <c:v>4.0136852341814411E-2</c:v>
                </c:pt>
                <c:pt idx="37">
                  <c:v>4.3428363751730613E-2</c:v>
                </c:pt>
                <c:pt idx="38">
                  <c:v>4.6931498026167202E-2</c:v>
                </c:pt>
                <c:pt idx="39">
                  <c:v>5.0682264205195046E-2</c:v>
                </c:pt>
                <c:pt idx="40">
                  <c:v>5.466150367783499E-2</c:v>
                </c:pt>
                <c:pt idx="41">
                  <c:v>5.890032075211861E-2</c:v>
                </c:pt>
                <c:pt idx="42">
                  <c:v>6.3387774794628496E-2</c:v>
                </c:pt>
                <c:pt idx="43">
                  <c:v>6.5376980083034456E-2</c:v>
                </c:pt>
                <c:pt idx="44">
                  <c:v>6.81059060411731E-2</c:v>
                </c:pt>
                <c:pt idx="45">
                  <c:v>7.0019087971589011E-2</c:v>
                </c:pt>
                <c:pt idx="46">
                  <c:v>7.2603596996910921E-2</c:v>
                </c:pt>
                <c:pt idx="47">
                  <c:v>7.5375405965197456E-2</c:v>
                </c:pt>
                <c:pt idx="48">
                  <c:v>7.8014653372310866E-2</c:v>
                </c:pt>
                <c:pt idx="49">
                  <c:v>8.0859004855986127E-2</c:v>
                </c:pt>
                <c:pt idx="50">
                  <c:v>8.366797681425979E-2</c:v>
                </c:pt>
                <c:pt idx="51">
                  <c:v>8.6622128038398333E-2</c:v>
                </c:pt>
                <c:pt idx="52">
                  <c:v>8.9670459461914889E-2</c:v>
                </c:pt>
                <c:pt idx="53">
                  <c:v>9.2708131682206929E-2</c:v>
                </c:pt>
                <c:pt idx="54">
                  <c:v>9.583802636925641E-2</c:v>
                </c:pt>
                <c:pt idx="55">
                  <c:v>9.905698596163369E-2</c:v>
                </c:pt>
                <c:pt idx="56">
                  <c:v>0.10230265547491435</c:v>
                </c:pt>
                <c:pt idx="57">
                  <c:v>0.1056266374037351</c:v>
                </c:pt>
                <c:pt idx="58">
                  <c:v>0.10897956139876494</c:v>
                </c:pt>
                <c:pt idx="59">
                  <c:v>0.11238893367689443</c:v>
                </c:pt>
                <c:pt idx="60">
                  <c:v>0.11583985233037884</c:v>
                </c:pt>
                <c:pt idx="61">
                  <c:v>0.11940572556558356</c:v>
                </c:pt>
                <c:pt idx="62">
                  <c:v>0.12291538422888097</c:v>
                </c:pt>
                <c:pt idx="63">
                  <c:v>0.12634529647217646</c:v>
                </c:pt>
                <c:pt idx="64">
                  <c:v>0.13003038018222954</c:v>
                </c:pt>
                <c:pt idx="65">
                  <c:v>0.13353921760082452</c:v>
                </c:pt>
              </c:numCache>
            </c:numRef>
          </c:xVal>
          <c:yVal>
            <c:numRef>
              <c:f>'C6014'!$AW$3:$AW$68</c:f>
              <c:numCache>
                <c:formatCode>0.00E+00</c:formatCode>
                <c:ptCount val="66"/>
                <c:pt idx="0">
                  <c:v>8.7632874741181092E-3</c:v>
                </c:pt>
                <c:pt idx="1">
                  <c:v>9.9757765298699921E-3</c:v>
                </c:pt>
                <c:pt idx="2">
                  <c:v>1.0088282855125343E-2</c:v>
                </c:pt>
                <c:pt idx="3">
                  <c:v>9.999793564575624E-3</c:v>
                </c:pt>
                <c:pt idx="4">
                  <c:v>1.0664791899194639E-2</c:v>
                </c:pt>
                <c:pt idx="5">
                  <c:v>1.267020630483431E-2</c:v>
                </c:pt>
                <c:pt idx="6">
                  <c:v>1.4693434738345638E-2</c:v>
                </c:pt>
                <c:pt idx="7">
                  <c:v>1.5954353731404979E-2</c:v>
                </c:pt>
                <c:pt idx="8">
                  <c:v>1.6879538039662269E-2</c:v>
                </c:pt>
                <c:pt idx="9">
                  <c:v>1.8220087891960054E-2</c:v>
                </c:pt>
                <c:pt idx="10">
                  <c:v>2.0638243378894139E-2</c:v>
                </c:pt>
                <c:pt idx="11">
                  <c:v>2.2620690625771853E-2</c:v>
                </c:pt>
                <c:pt idx="12">
                  <c:v>2.4050490128673014E-2</c:v>
                </c:pt>
                <c:pt idx="13">
                  <c:v>2.56606472140735E-2</c:v>
                </c:pt>
                <c:pt idx="14">
                  <c:v>2.7573281654551637E-2</c:v>
                </c:pt>
                <c:pt idx="15">
                  <c:v>2.9705584308152188E-2</c:v>
                </c:pt>
                <c:pt idx="16">
                  <c:v>3.1791072312179536E-2</c:v>
                </c:pt>
                <c:pt idx="17">
                  <c:v>3.3696482276670769E-2</c:v>
                </c:pt>
                <c:pt idx="18">
                  <c:v>3.5465300734023424E-2</c:v>
                </c:pt>
                <c:pt idx="19">
                  <c:v>3.715724653783966E-2</c:v>
                </c:pt>
                <c:pt idx="20">
                  <c:v>3.8879464782268676E-2</c:v>
                </c:pt>
                <c:pt idx="21">
                  <c:v>4.0570557524037827E-2</c:v>
                </c:pt>
                <c:pt idx="22">
                  <c:v>4.2161751569683402E-2</c:v>
                </c:pt>
                <c:pt idx="23">
                  <c:v>4.3591210577315354E-2</c:v>
                </c:pt>
                <c:pt idx="24">
                  <c:v>4.5564217491313279E-2</c:v>
                </c:pt>
                <c:pt idx="25">
                  <c:v>4.702297745557435E-2</c:v>
                </c:pt>
                <c:pt idx="26">
                  <c:v>4.7697347823766632E-2</c:v>
                </c:pt>
                <c:pt idx="27">
                  <c:v>4.9277277876490846E-2</c:v>
                </c:pt>
                <c:pt idx="28">
                  <c:v>5.0101645086132678E-2</c:v>
                </c:pt>
                <c:pt idx="29">
                  <c:v>5.0651250268493563E-2</c:v>
                </c:pt>
                <c:pt idx="30">
                  <c:v>5.1163773794469729E-2</c:v>
                </c:pt>
                <c:pt idx="31">
                  <c:v>5.2120603607023031E-2</c:v>
                </c:pt>
                <c:pt idx="32">
                  <c:v>5.2363402757366298E-2</c:v>
                </c:pt>
                <c:pt idx="33">
                  <c:v>5.2604522884900792E-2</c:v>
                </c:pt>
                <c:pt idx="34">
                  <c:v>5.267499336676696E-2</c:v>
                </c:pt>
                <c:pt idx="35">
                  <c:v>5.2732514642328712E-2</c:v>
                </c:pt>
                <c:pt idx="36">
                  <c:v>5.2682476614798905E-2</c:v>
                </c:pt>
                <c:pt idx="37">
                  <c:v>5.2575287631649301E-2</c:v>
                </c:pt>
                <c:pt idx="38">
                  <c:v>5.2337982985733986E-2</c:v>
                </c:pt>
                <c:pt idx="39">
                  <c:v>5.2030146365559068E-2</c:v>
                </c:pt>
                <c:pt idx="40">
                  <c:v>5.1589354076758104E-2</c:v>
                </c:pt>
                <c:pt idx="41">
                  <c:v>5.106070012043009E-2</c:v>
                </c:pt>
                <c:pt idx="42">
                  <c:v>5.0410003605906403E-2</c:v>
                </c:pt>
                <c:pt idx="43">
                  <c:v>4.9508804182704549E-2</c:v>
                </c:pt>
                <c:pt idx="44">
                  <c:v>4.9605474270545978E-2</c:v>
                </c:pt>
                <c:pt idx="45">
                  <c:v>4.8408549625019705E-2</c:v>
                </c:pt>
                <c:pt idx="46">
                  <c:v>4.8053988758738793E-2</c:v>
                </c:pt>
                <c:pt idx="47">
                  <c:v>4.7818838370015868E-2</c:v>
                </c:pt>
                <c:pt idx="48">
                  <c:v>4.7295635428887484E-2</c:v>
                </c:pt>
                <c:pt idx="49">
                  <c:v>4.6908679563931875E-2</c:v>
                </c:pt>
                <c:pt idx="50">
                  <c:v>4.6370551745050267E-2</c:v>
                </c:pt>
                <c:pt idx="51">
                  <c:v>4.5888944333753331E-2</c:v>
                </c:pt>
                <c:pt idx="52">
                  <c:v>4.540203555076127E-2</c:v>
                </c:pt>
                <c:pt idx="53">
                  <c:v>4.4806343830995674E-2</c:v>
                </c:pt>
                <c:pt idx="54">
                  <c:v>4.420867670544941E-2</c:v>
                </c:pt>
                <c:pt idx="55">
                  <c:v>4.3604154395631242E-2</c:v>
                </c:pt>
                <c:pt idx="56">
                  <c:v>4.2939746842729637E-2</c:v>
                </c:pt>
                <c:pt idx="57">
                  <c:v>4.226291347861711E-2</c:v>
                </c:pt>
                <c:pt idx="58">
                  <c:v>4.1536546716564114E-2</c:v>
                </c:pt>
                <c:pt idx="59">
                  <c:v>4.0786300067257919E-2</c:v>
                </c:pt>
                <c:pt idx="60">
                  <c:v>4.0004625030703532E-2</c:v>
                </c:pt>
                <c:pt idx="61">
                  <c:v>3.9243863515950404E-2</c:v>
                </c:pt>
                <c:pt idx="62">
                  <c:v>3.8393802585306051E-2</c:v>
                </c:pt>
                <c:pt idx="63">
                  <c:v>3.7453594441819102E-2</c:v>
                </c:pt>
                <c:pt idx="64">
                  <c:v>3.6626280552592969E-2</c:v>
                </c:pt>
                <c:pt idx="65">
                  <c:v>3.5665445274880719E-2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7E9-475C-AB7C-42C30D2F70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2356712"/>
        <c:axId val="322357104"/>
      </c:scatterChart>
      <c:valAx>
        <c:axId val="322356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2357104"/>
        <c:crosses val="autoZero"/>
        <c:crossBetween val="midCat"/>
      </c:valAx>
      <c:valAx>
        <c:axId val="322357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2356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800" b="0" i="0" baseline="0">
                <a:effectLst/>
              </a:rPr>
              <a:t>C6014 144C7</a:t>
            </a:r>
            <a:endParaRPr lang="en-GB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'C6014'!$L$3:$L$68</c:f>
              <c:numCache>
                <c:formatCode>0.00E+00</c:formatCode>
                <c:ptCount val="66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7.5431200000000004E-4</c:v>
                </c:pt>
                <c:pt idx="24">
                  <c:v>1.0985400000000001E-3</c:v>
                </c:pt>
                <c:pt idx="25">
                  <c:v>1.3257099999999999E-3</c:v>
                </c:pt>
                <c:pt idx="26">
                  <c:v>1.59986E-3</c:v>
                </c:pt>
                <c:pt idx="27">
                  <c:v>2.3299499999999999E-3</c:v>
                </c:pt>
                <c:pt idx="28">
                  <c:v>3.3932200000000002E-3</c:v>
                </c:pt>
                <c:pt idx="29">
                  <c:v>4.9417100000000002E-3</c:v>
                </c:pt>
                <c:pt idx="30">
                  <c:v>7.1968600000000002E-3</c:v>
                </c:pt>
                <c:pt idx="31">
                  <c:v>0.01</c:v>
                </c:pt>
                <c:pt idx="32">
                  <c:v>1.27063E-2</c:v>
                </c:pt>
                <c:pt idx="33">
                  <c:v>1.6145E-2</c:v>
                </c:pt>
                <c:pt idx="34">
                  <c:v>2.0514299999999999E-2</c:v>
                </c:pt>
                <c:pt idx="35">
                  <c:v>2.6065999999999999E-2</c:v>
                </c:pt>
                <c:pt idx="36">
                  <c:v>3.05788E-2</c:v>
                </c:pt>
                <c:pt idx="37">
                  <c:v>3.5872800000000003E-2</c:v>
                </c:pt>
                <c:pt idx="38">
                  <c:v>4.2083500000000003E-2</c:v>
                </c:pt>
                <c:pt idx="39">
                  <c:v>4.9369299999999998E-2</c:v>
                </c:pt>
                <c:pt idx="40">
                  <c:v>5.7916599999999999E-2</c:v>
                </c:pt>
                <c:pt idx="41">
                  <c:v>6.7943600000000007E-2</c:v>
                </c:pt>
                <c:pt idx="42">
                  <c:v>7.9706600000000002E-2</c:v>
                </c:pt>
                <c:pt idx="43">
                  <c:v>8.6331099999999994E-2</c:v>
                </c:pt>
                <c:pt idx="44">
                  <c:v>9.3506099999999995E-2</c:v>
                </c:pt>
                <c:pt idx="45">
                  <c:v>0.10127700000000001</c:v>
                </c:pt>
                <c:pt idx="46">
                  <c:v>0.109695</c:v>
                </c:pt>
                <c:pt idx="47">
                  <c:v>0.118812</c:v>
                </c:pt>
                <c:pt idx="48">
                  <c:v>0.12868599999999999</c:v>
                </c:pt>
                <c:pt idx="49">
                  <c:v>0.139381</c:v>
                </c:pt>
                <c:pt idx="50">
                  <c:v>0.15096499999999999</c:v>
                </c:pt>
                <c:pt idx="51">
                  <c:v>0.16351199999999999</c:v>
                </c:pt>
                <c:pt idx="52">
                  <c:v>0.17710200000000001</c:v>
                </c:pt>
                <c:pt idx="53">
                  <c:v>0.19182099999999999</c:v>
                </c:pt>
                <c:pt idx="54">
                  <c:v>0.207763</c:v>
                </c:pt>
                <c:pt idx="55">
                  <c:v>0.22503100000000001</c:v>
                </c:pt>
                <c:pt idx="56">
                  <c:v>0.24373300000000001</c:v>
                </c:pt>
                <c:pt idx="57">
                  <c:v>0.26399</c:v>
                </c:pt>
                <c:pt idx="58">
                  <c:v>0.28593000000000002</c:v>
                </c:pt>
                <c:pt idx="59">
                  <c:v>0.30969400000000002</c:v>
                </c:pt>
                <c:pt idx="60">
                  <c:v>0.33543299999999998</c:v>
                </c:pt>
                <c:pt idx="61">
                  <c:v>0.363311</c:v>
                </c:pt>
                <c:pt idx="62">
                  <c:v>0.39350600000000002</c:v>
                </c:pt>
                <c:pt idx="63">
                  <c:v>0.42621100000000001</c:v>
                </c:pt>
                <c:pt idx="64">
                  <c:v>0.46163300000000002</c:v>
                </c:pt>
                <c:pt idx="65">
                  <c:v>0.5</c:v>
                </c:pt>
              </c:numCache>
            </c:numRef>
          </c:xVal>
          <c:yVal>
            <c:numRef>
              <c:f>'C6014'!$S$3:$S$68</c:f>
              <c:numCache>
                <c:formatCode>0.00E+00</c:formatCode>
                <c:ptCount val="66"/>
                <c:pt idx="0">
                  <c:v>5.8705943109814826E-3</c:v>
                </c:pt>
                <c:pt idx="1">
                  <c:v>7.4061631693466742E-3</c:v>
                </c:pt>
                <c:pt idx="2">
                  <c:v>8.7182363226845656E-3</c:v>
                </c:pt>
                <c:pt idx="3">
                  <c:v>1.0292328937105173E-2</c:v>
                </c:pt>
                <c:pt idx="4">
                  <c:v>1.1537334224542114E-2</c:v>
                </c:pt>
                <c:pt idx="5">
                  <c:v>1.3103377111563938E-2</c:v>
                </c:pt>
                <c:pt idx="6">
                  <c:v>1.4765661765547302E-2</c:v>
                </c:pt>
                <c:pt idx="7">
                  <c:v>1.6181190657993585E-2</c:v>
                </c:pt>
                <c:pt idx="8">
                  <c:v>1.8004897849617146E-2</c:v>
                </c:pt>
                <c:pt idx="9">
                  <c:v>1.9588000742262413E-2</c:v>
                </c:pt>
                <c:pt idx="10">
                  <c:v>2.1376601603766365E-2</c:v>
                </c:pt>
                <c:pt idx="11">
                  <c:v>2.3246951933123684E-2</c:v>
                </c:pt>
                <c:pt idx="12">
                  <c:v>2.5162902342804175E-2</c:v>
                </c:pt>
                <c:pt idx="13">
                  <c:v>2.7205995133994167E-2</c:v>
                </c:pt>
                <c:pt idx="14">
                  <c:v>2.9263728523644686E-2</c:v>
                </c:pt>
                <c:pt idx="15">
                  <c:v>3.1246891062521681E-2</c:v>
                </c:pt>
                <c:pt idx="16">
                  <c:v>3.3301454542804088E-2</c:v>
                </c:pt>
                <c:pt idx="17">
                  <c:v>3.5209000817878651E-2</c:v>
                </c:pt>
                <c:pt idx="18">
                  <c:v>3.7114360073243181E-2</c:v>
                </c:pt>
                <c:pt idx="19">
                  <c:v>3.8986922807010937E-2</c:v>
                </c:pt>
                <c:pt idx="20">
                  <c:v>4.0748249830012039E-2</c:v>
                </c:pt>
                <c:pt idx="21">
                  <c:v>4.2416265310193893E-2</c:v>
                </c:pt>
                <c:pt idx="22">
                  <c:v>4.400691673306565E-2</c:v>
                </c:pt>
                <c:pt idx="23">
                  <c:v>4.5440365025320208E-2</c:v>
                </c:pt>
                <c:pt idx="24">
                  <c:v>4.8028280664385511E-2</c:v>
                </c:pt>
                <c:pt idx="25">
                  <c:v>4.8580794724733305E-2</c:v>
                </c:pt>
                <c:pt idx="26">
                  <c:v>4.9650028538917201E-2</c:v>
                </c:pt>
                <c:pt idx="27">
                  <c:v>5.108177722775898E-2</c:v>
                </c:pt>
                <c:pt idx="28">
                  <c:v>5.2074459799498631E-2</c:v>
                </c:pt>
                <c:pt idx="29">
                  <c:v>5.2766305732520974E-2</c:v>
                </c:pt>
                <c:pt idx="30">
                  <c:v>5.3160692640195989E-2</c:v>
                </c:pt>
                <c:pt idx="31">
                  <c:v>5.4039639195505015E-2</c:v>
                </c:pt>
                <c:pt idx="32">
                  <c:v>5.4384142905001313E-2</c:v>
                </c:pt>
                <c:pt idx="33">
                  <c:v>5.4608289516425067E-2</c:v>
                </c:pt>
                <c:pt idx="34">
                  <c:v>5.4825180570150948E-2</c:v>
                </c:pt>
                <c:pt idx="35">
                  <c:v>5.4928494574370476E-2</c:v>
                </c:pt>
                <c:pt idx="36">
                  <c:v>5.4923545052936396E-2</c:v>
                </c:pt>
                <c:pt idx="37">
                  <c:v>5.4828059792242638E-2</c:v>
                </c:pt>
                <c:pt idx="38">
                  <c:v>5.4616707001636226E-2</c:v>
                </c:pt>
                <c:pt idx="39">
                  <c:v>5.4323034243836346E-2</c:v>
                </c:pt>
                <c:pt idx="40">
                  <c:v>5.3897277889928985E-2</c:v>
                </c:pt>
                <c:pt idx="41">
                  <c:v>5.3358632543853889E-2</c:v>
                </c:pt>
                <c:pt idx="42">
                  <c:v>5.2025842119444846E-2</c:v>
                </c:pt>
                <c:pt idx="43">
                  <c:v>5.2205937197320272E-2</c:v>
                </c:pt>
                <c:pt idx="44">
                  <c:v>5.1819999296655837E-2</c:v>
                </c:pt>
                <c:pt idx="45">
                  <c:v>5.0723552617852073E-2</c:v>
                </c:pt>
                <c:pt idx="46">
                  <c:v>5.0466064114308963E-2</c:v>
                </c:pt>
                <c:pt idx="47">
                  <c:v>4.9925043952082623E-2</c:v>
                </c:pt>
                <c:pt idx="48">
                  <c:v>4.9582722553602049E-2</c:v>
                </c:pt>
                <c:pt idx="49">
                  <c:v>4.9085467185744559E-2</c:v>
                </c:pt>
                <c:pt idx="50">
                  <c:v>4.8581102598275777E-2</c:v>
                </c:pt>
                <c:pt idx="51">
                  <c:v>4.8015219908451E-2</c:v>
                </c:pt>
                <c:pt idx="52">
                  <c:v>4.7480805326185198E-2</c:v>
                </c:pt>
                <c:pt idx="53">
                  <c:v>4.6897913172691361E-2</c:v>
                </c:pt>
                <c:pt idx="54">
                  <c:v>4.6307202152365702E-2</c:v>
                </c:pt>
                <c:pt idx="55">
                  <c:v>4.5670963775272223E-2</c:v>
                </c:pt>
                <c:pt idx="56">
                  <c:v>4.4929490035373276E-2</c:v>
                </c:pt>
                <c:pt idx="57">
                  <c:v>4.4186955882166201E-2</c:v>
                </c:pt>
                <c:pt idx="58">
                  <c:v>4.3420226170679511E-2</c:v>
                </c:pt>
                <c:pt idx="59">
                  <c:v>4.2607825835955696E-2</c:v>
                </c:pt>
                <c:pt idx="60">
                  <c:v>4.171372472387027E-2</c:v>
                </c:pt>
                <c:pt idx="61">
                  <c:v>4.0819975774637342E-2</c:v>
                </c:pt>
                <c:pt idx="62">
                  <c:v>3.9900794134067913E-2</c:v>
                </c:pt>
                <c:pt idx="63">
                  <c:v>3.8952484960553341E-2</c:v>
                </c:pt>
                <c:pt idx="64">
                  <c:v>3.7894727509446384E-2</c:v>
                </c:pt>
                <c:pt idx="65">
                  <c:v>3.6853926911521645E-2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7437-4962-911A-61AA7A7E9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2357888"/>
        <c:axId val="322358280"/>
      </c:scatterChart>
      <c:valAx>
        <c:axId val="3223578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2358280"/>
        <c:crosses val="autoZero"/>
        <c:crossBetween val="midCat"/>
      </c:valAx>
      <c:valAx>
        <c:axId val="322358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23578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C6014 163C3</a:t>
            </a:r>
            <a:endParaRPr lang="en-GB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'C6014'!$AF$3:$AF$68</c:f>
              <c:numCache>
                <c:formatCode>0.00E+00</c:formatCode>
                <c:ptCount val="66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7.5431200000000004E-4</c:v>
                </c:pt>
                <c:pt idx="24">
                  <c:v>1.0985400000000001E-3</c:v>
                </c:pt>
                <c:pt idx="25">
                  <c:v>1.3257099999999999E-3</c:v>
                </c:pt>
                <c:pt idx="26">
                  <c:v>1.59986E-3</c:v>
                </c:pt>
                <c:pt idx="27">
                  <c:v>2.3299499999999999E-3</c:v>
                </c:pt>
                <c:pt idx="28">
                  <c:v>3.3932200000000002E-3</c:v>
                </c:pt>
                <c:pt idx="29">
                  <c:v>4.9417100000000002E-3</c:v>
                </c:pt>
                <c:pt idx="30">
                  <c:v>7.1968600000000002E-3</c:v>
                </c:pt>
                <c:pt idx="31">
                  <c:v>0.01</c:v>
                </c:pt>
                <c:pt idx="32">
                  <c:v>1.27063E-2</c:v>
                </c:pt>
                <c:pt idx="33">
                  <c:v>1.6145E-2</c:v>
                </c:pt>
                <c:pt idx="34">
                  <c:v>2.0514299999999999E-2</c:v>
                </c:pt>
                <c:pt idx="35">
                  <c:v>2.6065999999999999E-2</c:v>
                </c:pt>
                <c:pt idx="36">
                  <c:v>3.05788E-2</c:v>
                </c:pt>
                <c:pt idx="37">
                  <c:v>3.5872800000000003E-2</c:v>
                </c:pt>
                <c:pt idx="38">
                  <c:v>4.2083500000000003E-2</c:v>
                </c:pt>
                <c:pt idx="39">
                  <c:v>4.9369299999999998E-2</c:v>
                </c:pt>
                <c:pt idx="40">
                  <c:v>5.7916599999999999E-2</c:v>
                </c:pt>
                <c:pt idx="41">
                  <c:v>6.7943600000000007E-2</c:v>
                </c:pt>
                <c:pt idx="42">
                  <c:v>7.9706600000000002E-2</c:v>
                </c:pt>
                <c:pt idx="43">
                  <c:v>8.6331099999999994E-2</c:v>
                </c:pt>
                <c:pt idx="44">
                  <c:v>9.3506099999999995E-2</c:v>
                </c:pt>
                <c:pt idx="45">
                  <c:v>0.10127700000000001</c:v>
                </c:pt>
                <c:pt idx="46">
                  <c:v>0.109695</c:v>
                </c:pt>
                <c:pt idx="47">
                  <c:v>0.118812</c:v>
                </c:pt>
                <c:pt idx="48">
                  <c:v>0.12868599999999999</c:v>
                </c:pt>
                <c:pt idx="49">
                  <c:v>0.139381</c:v>
                </c:pt>
                <c:pt idx="50">
                  <c:v>0.15096499999999999</c:v>
                </c:pt>
                <c:pt idx="51">
                  <c:v>0.16351199999999999</c:v>
                </c:pt>
                <c:pt idx="52">
                  <c:v>0.17710200000000001</c:v>
                </c:pt>
                <c:pt idx="53">
                  <c:v>0.19182099999999999</c:v>
                </c:pt>
                <c:pt idx="54">
                  <c:v>0.207763</c:v>
                </c:pt>
                <c:pt idx="55">
                  <c:v>0.22503100000000001</c:v>
                </c:pt>
                <c:pt idx="56">
                  <c:v>0.24373300000000001</c:v>
                </c:pt>
                <c:pt idx="57">
                  <c:v>0.26399</c:v>
                </c:pt>
                <c:pt idx="58">
                  <c:v>0.28593000000000002</c:v>
                </c:pt>
                <c:pt idx="59">
                  <c:v>0.30969400000000002</c:v>
                </c:pt>
                <c:pt idx="60">
                  <c:v>0.33543299999999998</c:v>
                </c:pt>
                <c:pt idx="61">
                  <c:v>0.363311</c:v>
                </c:pt>
                <c:pt idx="62">
                  <c:v>0.39350600000000002</c:v>
                </c:pt>
                <c:pt idx="63">
                  <c:v>0.42621100000000001</c:v>
                </c:pt>
                <c:pt idx="64">
                  <c:v>0.46163300000000002</c:v>
                </c:pt>
                <c:pt idx="65">
                  <c:v>0.5</c:v>
                </c:pt>
              </c:numCache>
            </c:numRef>
          </c:xVal>
          <c:yVal>
            <c:numRef>
              <c:f>'C6014'!$AM$3:$AM$68</c:f>
              <c:numCache>
                <c:formatCode>0.00E+00</c:formatCode>
                <c:ptCount val="66"/>
                <c:pt idx="0">
                  <c:v>8.1734834977709812E-3</c:v>
                </c:pt>
                <c:pt idx="1">
                  <c:v>8.5099789704523275E-3</c:v>
                </c:pt>
                <c:pt idx="2">
                  <c:v>8.4013420072472471E-3</c:v>
                </c:pt>
                <c:pt idx="3">
                  <c:v>9.4779369813421492E-3</c:v>
                </c:pt>
                <c:pt idx="4">
                  <c:v>1.1004517536209159E-2</c:v>
                </c:pt>
                <c:pt idx="5">
                  <c:v>1.2663913957952608E-2</c:v>
                </c:pt>
                <c:pt idx="6">
                  <c:v>1.4730571262733045E-2</c:v>
                </c:pt>
                <c:pt idx="7">
                  <c:v>1.6125728778142851E-2</c:v>
                </c:pt>
                <c:pt idx="8">
                  <c:v>1.7068940126730336E-2</c:v>
                </c:pt>
                <c:pt idx="9">
                  <c:v>1.8298489969520278E-2</c:v>
                </c:pt>
                <c:pt idx="10">
                  <c:v>1.9875227494443103E-2</c:v>
                </c:pt>
                <c:pt idx="11">
                  <c:v>2.1981741965146802E-2</c:v>
                </c:pt>
                <c:pt idx="12">
                  <c:v>2.412623529543088E-2</c:v>
                </c:pt>
                <c:pt idx="13">
                  <c:v>2.6050167206632533E-2</c:v>
                </c:pt>
                <c:pt idx="14">
                  <c:v>2.7870235332178521E-2</c:v>
                </c:pt>
                <c:pt idx="15">
                  <c:v>2.9690777786378651E-2</c:v>
                </c:pt>
                <c:pt idx="16">
                  <c:v>3.1484497934476073E-2</c:v>
                </c:pt>
                <c:pt idx="17">
                  <c:v>3.3281572284614105E-2</c:v>
                </c:pt>
                <c:pt idx="18">
                  <c:v>3.5105009183709776E-2</c:v>
                </c:pt>
                <c:pt idx="19">
                  <c:v>3.6899827759104407E-2</c:v>
                </c:pt>
                <c:pt idx="20">
                  <c:v>3.8649760922801465E-2</c:v>
                </c:pt>
                <c:pt idx="21">
                  <c:v>4.0287918962419893E-2</c:v>
                </c:pt>
                <c:pt idx="22">
                  <c:v>4.18117131906353E-2</c:v>
                </c:pt>
                <c:pt idx="23">
                  <c:v>4.3177043043072107E-2</c:v>
                </c:pt>
                <c:pt idx="24">
                  <c:v>4.5284125641488537E-2</c:v>
                </c:pt>
                <c:pt idx="25">
                  <c:v>4.6210352063080676E-2</c:v>
                </c:pt>
                <c:pt idx="26">
                  <c:v>4.7275650958979488E-2</c:v>
                </c:pt>
                <c:pt idx="27">
                  <c:v>4.8404263216205196E-2</c:v>
                </c:pt>
                <c:pt idx="28">
                  <c:v>4.9093271308573293E-2</c:v>
                </c:pt>
                <c:pt idx="29">
                  <c:v>4.947958430436631E-2</c:v>
                </c:pt>
                <c:pt idx="30">
                  <c:v>4.9943476280143201E-2</c:v>
                </c:pt>
                <c:pt idx="31">
                  <c:v>5.0757107795261457E-2</c:v>
                </c:pt>
                <c:pt idx="32">
                  <c:v>5.0962513208731838E-2</c:v>
                </c:pt>
                <c:pt idx="33">
                  <c:v>5.1194104897734474E-2</c:v>
                </c:pt>
                <c:pt idx="34">
                  <c:v>5.1278186208729204E-2</c:v>
                </c:pt>
                <c:pt idx="35">
                  <c:v>5.1336882227171636E-2</c:v>
                </c:pt>
                <c:pt idx="36">
                  <c:v>5.1315055743935967E-2</c:v>
                </c:pt>
                <c:pt idx="37">
                  <c:v>5.1201126151633615E-2</c:v>
                </c:pt>
                <c:pt idx="38">
                  <c:v>5.1006338985271578E-2</c:v>
                </c:pt>
                <c:pt idx="39">
                  <c:v>5.0696796424764996E-2</c:v>
                </c:pt>
                <c:pt idx="40">
                  <c:v>5.0307776641409015E-2</c:v>
                </c:pt>
                <c:pt idx="41">
                  <c:v>4.9807445380628139E-2</c:v>
                </c:pt>
                <c:pt idx="42">
                  <c:v>4.9179802698039191E-2</c:v>
                </c:pt>
                <c:pt idx="43">
                  <c:v>4.8370075352217864E-2</c:v>
                </c:pt>
                <c:pt idx="44">
                  <c:v>4.8359558695060097E-2</c:v>
                </c:pt>
                <c:pt idx="45">
                  <c:v>4.7255496094191607E-2</c:v>
                </c:pt>
                <c:pt idx="46">
                  <c:v>4.7029233604881586E-2</c:v>
                </c:pt>
                <c:pt idx="47">
                  <c:v>4.662127624065663E-2</c:v>
                </c:pt>
                <c:pt idx="48">
                  <c:v>4.6190970160352944E-2</c:v>
                </c:pt>
                <c:pt idx="49">
                  <c:v>4.5732881401044111E-2</c:v>
                </c:pt>
                <c:pt idx="50">
                  <c:v>4.5278069818665841E-2</c:v>
                </c:pt>
                <c:pt idx="51">
                  <c:v>4.4791204124161245E-2</c:v>
                </c:pt>
                <c:pt idx="52">
                  <c:v>4.4253823554987255E-2</c:v>
                </c:pt>
                <c:pt idx="53">
                  <c:v>4.3737343596483812E-2</c:v>
                </c:pt>
                <c:pt idx="54">
                  <c:v>4.3183504315169166E-2</c:v>
                </c:pt>
                <c:pt idx="55">
                  <c:v>4.2559566165517433E-2</c:v>
                </c:pt>
                <c:pt idx="56">
                  <c:v>4.1917961915410674E-2</c:v>
                </c:pt>
                <c:pt idx="57">
                  <c:v>4.1255501126335137E-2</c:v>
                </c:pt>
                <c:pt idx="58">
                  <c:v>4.0546609205073983E-2</c:v>
                </c:pt>
                <c:pt idx="59">
                  <c:v>3.9848165791491169E-2</c:v>
                </c:pt>
                <c:pt idx="60">
                  <c:v>3.9057965182855377E-2</c:v>
                </c:pt>
                <c:pt idx="61">
                  <c:v>3.8259893651409541E-2</c:v>
                </c:pt>
                <c:pt idx="62">
                  <c:v>3.74627833334438E-2</c:v>
                </c:pt>
                <c:pt idx="63">
                  <c:v>3.6617510276280213E-2</c:v>
                </c:pt>
                <c:pt idx="64">
                  <c:v>3.5683553993165994E-2</c:v>
                </c:pt>
                <c:pt idx="65">
                  <c:v>3.4784099041824112E-2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E070-47FE-A7C3-B19CA0A026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2359064"/>
        <c:axId val="322359456"/>
      </c:scatterChart>
      <c:valAx>
        <c:axId val="3223590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2359456"/>
        <c:crosses val="autoZero"/>
        <c:crossBetween val="midCat"/>
      </c:valAx>
      <c:valAx>
        <c:axId val="32235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23590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C6014 163C7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'C6014'!$AP$3:$AP$68</c:f>
              <c:numCache>
                <c:formatCode>0.00E+00</c:formatCode>
                <c:ptCount val="66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7.5431200000000004E-4</c:v>
                </c:pt>
                <c:pt idx="24">
                  <c:v>1.0985400000000001E-3</c:v>
                </c:pt>
                <c:pt idx="25">
                  <c:v>1.3257099999999999E-3</c:v>
                </c:pt>
                <c:pt idx="26">
                  <c:v>1.59986E-3</c:v>
                </c:pt>
                <c:pt idx="27">
                  <c:v>2.3299499999999999E-3</c:v>
                </c:pt>
                <c:pt idx="28">
                  <c:v>3.3932200000000002E-3</c:v>
                </c:pt>
                <c:pt idx="29">
                  <c:v>4.9417100000000002E-3</c:v>
                </c:pt>
                <c:pt idx="30">
                  <c:v>7.1968600000000002E-3</c:v>
                </c:pt>
                <c:pt idx="31">
                  <c:v>0.01</c:v>
                </c:pt>
                <c:pt idx="32">
                  <c:v>1.27063E-2</c:v>
                </c:pt>
                <c:pt idx="33">
                  <c:v>1.6145E-2</c:v>
                </c:pt>
                <c:pt idx="34">
                  <c:v>2.0514299999999999E-2</c:v>
                </c:pt>
                <c:pt idx="35">
                  <c:v>2.6065999999999999E-2</c:v>
                </c:pt>
                <c:pt idx="36">
                  <c:v>3.05788E-2</c:v>
                </c:pt>
                <c:pt idx="37">
                  <c:v>3.5872800000000003E-2</c:v>
                </c:pt>
                <c:pt idx="38">
                  <c:v>4.2083500000000003E-2</c:v>
                </c:pt>
                <c:pt idx="39">
                  <c:v>4.9369299999999998E-2</c:v>
                </c:pt>
                <c:pt idx="40">
                  <c:v>5.7916599999999999E-2</c:v>
                </c:pt>
                <c:pt idx="41">
                  <c:v>6.7943600000000007E-2</c:v>
                </c:pt>
                <c:pt idx="42">
                  <c:v>7.9706600000000002E-2</c:v>
                </c:pt>
                <c:pt idx="43">
                  <c:v>8.6331099999999994E-2</c:v>
                </c:pt>
                <c:pt idx="44">
                  <c:v>9.3506099999999995E-2</c:v>
                </c:pt>
                <c:pt idx="45">
                  <c:v>0.10127700000000001</c:v>
                </c:pt>
                <c:pt idx="46">
                  <c:v>0.109695</c:v>
                </c:pt>
                <c:pt idx="47">
                  <c:v>0.118812</c:v>
                </c:pt>
                <c:pt idx="48">
                  <c:v>0.12868599999999999</c:v>
                </c:pt>
                <c:pt idx="49">
                  <c:v>0.139381</c:v>
                </c:pt>
                <c:pt idx="50">
                  <c:v>0.15096499999999999</c:v>
                </c:pt>
                <c:pt idx="51">
                  <c:v>0.16351199999999999</c:v>
                </c:pt>
                <c:pt idx="52">
                  <c:v>0.17710200000000001</c:v>
                </c:pt>
                <c:pt idx="53">
                  <c:v>0.19182099999999999</c:v>
                </c:pt>
                <c:pt idx="54">
                  <c:v>0.207763</c:v>
                </c:pt>
                <c:pt idx="55">
                  <c:v>0.22503100000000001</c:v>
                </c:pt>
                <c:pt idx="56">
                  <c:v>0.24373300000000001</c:v>
                </c:pt>
                <c:pt idx="57">
                  <c:v>0.26399</c:v>
                </c:pt>
                <c:pt idx="58">
                  <c:v>0.28593000000000002</c:v>
                </c:pt>
                <c:pt idx="59">
                  <c:v>0.30969400000000002</c:v>
                </c:pt>
                <c:pt idx="60">
                  <c:v>0.33543299999999998</c:v>
                </c:pt>
                <c:pt idx="61">
                  <c:v>0.363311</c:v>
                </c:pt>
                <c:pt idx="62">
                  <c:v>0.39350600000000002</c:v>
                </c:pt>
                <c:pt idx="63">
                  <c:v>0.42621100000000001</c:v>
                </c:pt>
                <c:pt idx="64">
                  <c:v>0.46163300000000002</c:v>
                </c:pt>
                <c:pt idx="65">
                  <c:v>0.5</c:v>
                </c:pt>
              </c:numCache>
            </c:numRef>
          </c:xVal>
          <c:yVal>
            <c:numRef>
              <c:f>'C6014'!$AW$3:$AW$68</c:f>
              <c:numCache>
                <c:formatCode>0.00E+00</c:formatCode>
                <c:ptCount val="66"/>
                <c:pt idx="0">
                  <c:v>8.7632874741181092E-3</c:v>
                </c:pt>
                <c:pt idx="1">
                  <c:v>9.9757765298699921E-3</c:v>
                </c:pt>
                <c:pt idx="2">
                  <c:v>1.0088282855125343E-2</c:v>
                </c:pt>
                <c:pt idx="3">
                  <c:v>9.999793564575624E-3</c:v>
                </c:pt>
                <c:pt idx="4">
                  <c:v>1.0664791899194639E-2</c:v>
                </c:pt>
                <c:pt idx="5">
                  <c:v>1.267020630483431E-2</c:v>
                </c:pt>
                <c:pt idx="6">
                  <c:v>1.4693434738345638E-2</c:v>
                </c:pt>
                <c:pt idx="7">
                  <c:v>1.5954353731404979E-2</c:v>
                </c:pt>
                <c:pt idx="8">
                  <c:v>1.6879538039662269E-2</c:v>
                </c:pt>
                <c:pt idx="9">
                  <c:v>1.8220087891960054E-2</c:v>
                </c:pt>
                <c:pt idx="10">
                  <c:v>2.0638243378894139E-2</c:v>
                </c:pt>
                <c:pt idx="11">
                  <c:v>2.2620690625771853E-2</c:v>
                </c:pt>
                <c:pt idx="12">
                  <c:v>2.4050490128673014E-2</c:v>
                </c:pt>
                <c:pt idx="13">
                  <c:v>2.56606472140735E-2</c:v>
                </c:pt>
                <c:pt idx="14">
                  <c:v>2.7573281654551637E-2</c:v>
                </c:pt>
                <c:pt idx="15">
                  <c:v>2.9705584308152188E-2</c:v>
                </c:pt>
                <c:pt idx="16">
                  <c:v>3.1791072312179536E-2</c:v>
                </c:pt>
                <c:pt idx="17">
                  <c:v>3.3696482276670769E-2</c:v>
                </c:pt>
                <c:pt idx="18">
                  <c:v>3.5465300734023424E-2</c:v>
                </c:pt>
                <c:pt idx="19">
                  <c:v>3.715724653783966E-2</c:v>
                </c:pt>
                <c:pt idx="20">
                  <c:v>3.8879464782268676E-2</c:v>
                </c:pt>
                <c:pt idx="21">
                  <c:v>4.0570557524037827E-2</c:v>
                </c:pt>
                <c:pt idx="22">
                  <c:v>4.2161751569683402E-2</c:v>
                </c:pt>
                <c:pt idx="23">
                  <c:v>4.3591210577315354E-2</c:v>
                </c:pt>
                <c:pt idx="24">
                  <c:v>4.5564217491313279E-2</c:v>
                </c:pt>
                <c:pt idx="25">
                  <c:v>4.702297745557435E-2</c:v>
                </c:pt>
                <c:pt idx="26">
                  <c:v>4.7697347823766632E-2</c:v>
                </c:pt>
                <c:pt idx="27">
                  <c:v>4.9277277876490846E-2</c:v>
                </c:pt>
                <c:pt idx="28">
                  <c:v>5.0101645086132678E-2</c:v>
                </c:pt>
                <c:pt idx="29">
                  <c:v>5.0651250268493563E-2</c:v>
                </c:pt>
                <c:pt idx="30">
                  <c:v>5.1163773794469729E-2</c:v>
                </c:pt>
                <c:pt idx="31">
                  <c:v>5.2120603607023031E-2</c:v>
                </c:pt>
                <c:pt idx="32">
                  <c:v>5.2363402757366298E-2</c:v>
                </c:pt>
                <c:pt idx="33">
                  <c:v>5.2604522884900792E-2</c:v>
                </c:pt>
                <c:pt idx="34">
                  <c:v>5.267499336676696E-2</c:v>
                </c:pt>
                <c:pt idx="35">
                  <c:v>5.2732514642328712E-2</c:v>
                </c:pt>
                <c:pt idx="36">
                  <c:v>5.2682476614798905E-2</c:v>
                </c:pt>
                <c:pt idx="37">
                  <c:v>5.2575287631649301E-2</c:v>
                </c:pt>
                <c:pt idx="38">
                  <c:v>5.2337982985733986E-2</c:v>
                </c:pt>
                <c:pt idx="39">
                  <c:v>5.2030146365559068E-2</c:v>
                </c:pt>
                <c:pt idx="40">
                  <c:v>5.1589354076758104E-2</c:v>
                </c:pt>
                <c:pt idx="41">
                  <c:v>5.106070012043009E-2</c:v>
                </c:pt>
                <c:pt idx="42">
                  <c:v>5.0410003605906403E-2</c:v>
                </c:pt>
                <c:pt idx="43">
                  <c:v>4.9508804182704549E-2</c:v>
                </c:pt>
                <c:pt idx="44">
                  <c:v>4.9605474270545978E-2</c:v>
                </c:pt>
                <c:pt idx="45">
                  <c:v>4.8408549625019705E-2</c:v>
                </c:pt>
                <c:pt idx="46">
                  <c:v>4.8053988758738793E-2</c:v>
                </c:pt>
                <c:pt idx="47">
                  <c:v>4.7818838370015868E-2</c:v>
                </c:pt>
                <c:pt idx="48">
                  <c:v>4.7295635428887484E-2</c:v>
                </c:pt>
                <c:pt idx="49">
                  <c:v>4.6908679563931875E-2</c:v>
                </c:pt>
                <c:pt idx="50">
                  <c:v>4.6370551745050267E-2</c:v>
                </c:pt>
                <c:pt idx="51">
                  <c:v>4.5888944333753331E-2</c:v>
                </c:pt>
                <c:pt idx="52">
                  <c:v>4.540203555076127E-2</c:v>
                </c:pt>
                <c:pt idx="53">
                  <c:v>4.4806343830995674E-2</c:v>
                </c:pt>
                <c:pt idx="54">
                  <c:v>4.420867670544941E-2</c:v>
                </c:pt>
                <c:pt idx="55">
                  <c:v>4.3604154395631242E-2</c:v>
                </c:pt>
                <c:pt idx="56">
                  <c:v>4.2939746842729637E-2</c:v>
                </c:pt>
                <c:pt idx="57">
                  <c:v>4.226291347861711E-2</c:v>
                </c:pt>
                <c:pt idx="58">
                  <c:v>4.1536546716564114E-2</c:v>
                </c:pt>
                <c:pt idx="59">
                  <c:v>4.0786300067257919E-2</c:v>
                </c:pt>
                <c:pt idx="60">
                  <c:v>4.0004625030703532E-2</c:v>
                </c:pt>
                <c:pt idx="61">
                  <c:v>3.9243863515950404E-2</c:v>
                </c:pt>
                <c:pt idx="62">
                  <c:v>3.8393802585306051E-2</c:v>
                </c:pt>
                <c:pt idx="63">
                  <c:v>3.7453594441819102E-2</c:v>
                </c:pt>
                <c:pt idx="64">
                  <c:v>3.6626280552592969E-2</c:v>
                </c:pt>
                <c:pt idx="65">
                  <c:v>3.5665445274880719E-2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7D23-4439-8E37-0429F8AC01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2360240"/>
        <c:axId val="322360632"/>
      </c:scatterChart>
      <c:valAx>
        <c:axId val="3223602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2360632"/>
        <c:crosses val="autoZero"/>
        <c:crossBetween val="midCat"/>
      </c:valAx>
      <c:valAx>
        <c:axId val="322360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23602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800" b="0" i="0" baseline="0">
                <a:effectLst/>
              </a:rPr>
              <a:t>C6014 144C7</a:t>
            </a:r>
            <a:endParaRPr lang="en-GB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'C6014'!$R$3:$R$68</c:f>
              <c:numCache>
                <c:formatCode>0.00E+00</c:formatCode>
                <c:ptCount val="66"/>
                <c:pt idx="0">
                  <c:v>2.4229309340097755E-4</c:v>
                </c:pt>
                <c:pt idx="1">
                  <c:v>2.989595900976564E-4</c:v>
                </c:pt>
                <c:pt idx="2">
                  <c:v>3.563257423838708E-4</c:v>
                </c:pt>
                <c:pt idx="3">
                  <c:v>4.2531013425795196E-4</c:v>
                </c:pt>
                <c:pt idx="4">
                  <c:v>4.9467271021901536E-4</c:v>
                </c:pt>
                <c:pt idx="5">
                  <c:v>5.7912648778918297E-4</c:v>
                </c:pt>
                <c:pt idx="6">
                  <c:v>6.7534262924750371E-4</c:v>
                </c:pt>
                <c:pt idx="7">
                  <c:v>7.7663919862977753E-4</c:v>
                </c:pt>
                <c:pt idx="8">
                  <c:v>8.9996540285531678E-4</c:v>
                </c:pt>
                <c:pt idx="9">
                  <c:v>1.0311982732215232E-3</c:v>
                </c:pt>
                <c:pt idx="10">
                  <c:v>1.1834032124374962E-3</c:v>
                </c:pt>
                <c:pt idx="11">
                  <c:v>1.3556966174677622E-3</c:v>
                </c:pt>
                <c:pt idx="12">
                  <c:v>1.5494450397080159E-3</c:v>
                </c:pt>
                <c:pt idx="13">
                  <c:v>1.7698865160591761E-3</c:v>
                </c:pt>
                <c:pt idx="14">
                  <c:v>2.0164808648634454E-3</c:v>
                </c:pt>
                <c:pt idx="15">
                  <c:v>2.2890112350176053E-3</c:v>
                </c:pt>
                <c:pt idx="16">
                  <c:v>2.5959293210384778E-3</c:v>
                </c:pt>
                <c:pt idx="17">
                  <c:v>2.9322711410662652E-3</c:v>
                </c:pt>
                <c:pt idx="18">
                  <c:v>3.3072326022499732E-3</c:v>
                </c:pt>
                <c:pt idx="19">
                  <c:v>3.7236569555301178E-3</c:v>
                </c:pt>
                <c:pt idx="20">
                  <c:v>4.1819688651749138E-3</c:v>
                </c:pt>
                <c:pt idx="21">
                  <c:v>4.6871502396039107E-3</c:v>
                </c:pt>
                <c:pt idx="22">
                  <c:v>5.2446871535475163E-3</c:v>
                </c:pt>
                <c:pt idx="23">
                  <c:v>5.8545890225513986E-3</c:v>
                </c:pt>
                <c:pt idx="24">
                  <c:v>7.2636758904189866E-3</c:v>
                </c:pt>
                <c:pt idx="25">
                  <c:v>8.0252131046176078E-3</c:v>
                </c:pt>
                <c:pt idx="26">
                  <c:v>8.9125245951005416E-3</c:v>
                </c:pt>
                <c:pt idx="27">
                  <c:v>1.0909536509486416E-2</c:v>
                </c:pt>
                <c:pt idx="28">
                  <c:v>1.3292858928043084E-2</c:v>
                </c:pt>
                <c:pt idx="29">
                  <c:v>1.6147934254927353E-2</c:v>
                </c:pt>
                <c:pt idx="30">
                  <c:v>1.955990957122555E-2</c:v>
                </c:pt>
                <c:pt idx="31">
                  <c:v>2.3246427509513161E-2</c:v>
                </c:pt>
                <c:pt idx="32">
                  <c:v>2.6287282761704722E-2</c:v>
                </c:pt>
                <c:pt idx="33">
                  <c:v>2.9692605716620472E-2</c:v>
                </c:pt>
                <c:pt idx="34">
                  <c:v>3.3536550236573939E-2</c:v>
                </c:pt>
                <c:pt idx="35">
                  <c:v>3.7838685753809428E-2</c:v>
                </c:pt>
                <c:pt idx="36">
                  <c:v>4.0981655645724362E-2</c:v>
                </c:pt>
                <c:pt idx="37">
                  <c:v>4.4349025054843789E-2</c:v>
                </c:pt>
                <c:pt idx="38">
                  <c:v>4.7942279765394537E-2</c:v>
                </c:pt>
                <c:pt idx="39">
                  <c:v>5.1786969157252574E-2</c:v>
                </c:pt>
                <c:pt idx="40">
                  <c:v>5.5870807087779396E-2</c:v>
                </c:pt>
                <c:pt idx="41">
                  <c:v>6.0211108494252055E-2</c:v>
                </c:pt>
                <c:pt idx="42">
                  <c:v>6.4395675223401005E-2</c:v>
                </c:pt>
                <c:pt idx="43">
                  <c:v>6.7134164065515672E-2</c:v>
                </c:pt>
                <c:pt idx="44">
                  <c:v>6.9609525470534783E-2</c:v>
                </c:pt>
                <c:pt idx="45">
                  <c:v>7.1673769528874401E-2</c:v>
                </c:pt>
                <c:pt idx="46">
                  <c:v>7.4403460289284407E-2</c:v>
                </c:pt>
                <c:pt idx="47">
                  <c:v>7.7017493610444382E-2</c:v>
                </c:pt>
                <c:pt idx="48">
                  <c:v>7.9878671962751321E-2</c:v>
                </c:pt>
                <c:pt idx="49">
                  <c:v>8.2713853143329394E-2</c:v>
                </c:pt>
                <c:pt idx="50">
                  <c:v>8.563904573118912E-2</c:v>
                </c:pt>
                <c:pt idx="51">
                  <c:v>8.8606233627610193E-2</c:v>
                </c:pt>
                <c:pt idx="52">
                  <c:v>9.1700303079532142E-2</c:v>
                </c:pt>
                <c:pt idx="53">
                  <c:v>9.4847269874777249E-2</c:v>
                </c:pt>
                <c:pt idx="54">
                  <c:v>9.8086305062337606E-2</c:v>
                </c:pt>
                <c:pt idx="55">
                  <c:v>0.10137742672465741</c:v>
                </c:pt>
                <c:pt idx="56">
                  <c:v>0.10464606726863478</c:v>
                </c:pt>
                <c:pt idx="57">
                  <c:v>0.10800423363615454</c:v>
                </c:pt>
                <c:pt idx="58">
                  <c:v>0.11142327076954074</c:v>
                </c:pt>
                <c:pt idx="59">
                  <c:v>0.11487118008639272</c:v>
                </c:pt>
                <c:pt idx="60">
                  <c:v>0.11828846023726057</c:v>
                </c:pt>
                <c:pt idx="61">
                  <c:v>0.12177990892860475</c:v>
                </c:pt>
                <c:pt idx="62">
                  <c:v>0.12530443685887793</c:v>
                </c:pt>
                <c:pt idx="63">
                  <c:v>0.1288486614890601</c:v>
                </c:pt>
                <c:pt idx="64">
                  <c:v>0.13226283205938191</c:v>
                </c:pt>
                <c:pt idx="65">
                  <c:v>0.13574595189456229</c:v>
                </c:pt>
              </c:numCache>
            </c:numRef>
          </c:xVal>
          <c:yVal>
            <c:numRef>
              <c:f>'C6014'!$S$3:$S$68</c:f>
              <c:numCache>
                <c:formatCode>0.00E+00</c:formatCode>
                <c:ptCount val="66"/>
                <c:pt idx="0">
                  <c:v>5.8705943109814826E-3</c:v>
                </c:pt>
                <c:pt idx="1">
                  <c:v>7.4061631693466742E-3</c:v>
                </c:pt>
                <c:pt idx="2">
                  <c:v>8.7182363226845656E-3</c:v>
                </c:pt>
                <c:pt idx="3">
                  <c:v>1.0292328937105173E-2</c:v>
                </c:pt>
                <c:pt idx="4">
                  <c:v>1.1537334224542114E-2</c:v>
                </c:pt>
                <c:pt idx="5">
                  <c:v>1.3103377111563938E-2</c:v>
                </c:pt>
                <c:pt idx="6">
                  <c:v>1.4765661765547302E-2</c:v>
                </c:pt>
                <c:pt idx="7">
                  <c:v>1.6181190657993585E-2</c:v>
                </c:pt>
                <c:pt idx="8">
                  <c:v>1.8004897849617146E-2</c:v>
                </c:pt>
                <c:pt idx="9">
                  <c:v>1.9588000742262413E-2</c:v>
                </c:pt>
                <c:pt idx="10">
                  <c:v>2.1376601603766365E-2</c:v>
                </c:pt>
                <c:pt idx="11">
                  <c:v>2.3246951933123684E-2</c:v>
                </c:pt>
                <c:pt idx="12">
                  <c:v>2.5162902342804175E-2</c:v>
                </c:pt>
                <c:pt idx="13">
                  <c:v>2.7205995133994167E-2</c:v>
                </c:pt>
                <c:pt idx="14">
                  <c:v>2.9263728523644686E-2</c:v>
                </c:pt>
                <c:pt idx="15">
                  <c:v>3.1246891062521681E-2</c:v>
                </c:pt>
                <c:pt idx="16">
                  <c:v>3.3301454542804088E-2</c:v>
                </c:pt>
                <c:pt idx="17">
                  <c:v>3.5209000817878651E-2</c:v>
                </c:pt>
                <c:pt idx="18">
                  <c:v>3.7114360073243181E-2</c:v>
                </c:pt>
                <c:pt idx="19">
                  <c:v>3.8986922807010937E-2</c:v>
                </c:pt>
                <c:pt idx="20">
                  <c:v>4.0748249830012039E-2</c:v>
                </c:pt>
                <c:pt idx="21">
                  <c:v>4.2416265310193893E-2</c:v>
                </c:pt>
                <c:pt idx="22">
                  <c:v>4.400691673306565E-2</c:v>
                </c:pt>
                <c:pt idx="23">
                  <c:v>4.5440365025320208E-2</c:v>
                </c:pt>
                <c:pt idx="24">
                  <c:v>4.8028280664385511E-2</c:v>
                </c:pt>
                <c:pt idx="25">
                  <c:v>4.8580794724733305E-2</c:v>
                </c:pt>
                <c:pt idx="26">
                  <c:v>4.9650028538917201E-2</c:v>
                </c:pt>
                <c:pt idx="27">
                  <c:v>5.108177722775898E-2</c:v>
                </c:pt>
                <c:pt idx="28">
                  <c:v>5.2074459799498631E-2</c:v>
                </c:pt>
                <c:pt idx="29">
                  <c:v>5.2766305732520974E-2</c:v>
                </c:pt>
                <c:pt idx="30">
                  <c:v>5.3160692640195989E-2</c:v>
                </c:pt>
                <c:pt idx="31">
                  <c:v>5.4039639195505015E-2</c:v>
                </c:pt>
                <c:pt idx="32">
                  <c:v>5.4384142905001313E-2</c:v>
                </c:pt>
                <c:pt idx="33">
                  <c:v>5.4608289516425067E-2</c:v>
                </c:pt>
                <c:pt idx="34">
                  <c:v>5.4825180570150948E-2</c:v>
                </c:pt>
                <c:pt idx="35">
                  <c:v>5.4928494574370476E-2</c:v>
                </c:pt>
                <c:pt idx="36">
                  <c:v>5.4923545052936396E-2</c:v>
                </c:pt>
                <c:pt idx="37">
                  <c:v>5.4828059792242638E-2</c:v>
                </c:pt>
                <c:pt idx="38">
                  <c:v>5.4616707001636226E-2</c:v>
                </c:pt>
                <c:pt idx="39">
                  <c:v>5.4323034243836346E-2</c:v>
                </c:pt>
                <c:pt idx="40">
                  <c:v>5.3897277889928985E-2</c:v>
                </c:pt>
                <c:pt idx="41">
                  <c:v>5.3358632543853889E-2</c:v>
                </c:pt>
                <c:pt idx="42">
                  <c:v>5.2025842119444846E-2</c:v>
                </c:pt>
                <c:pt idx="43">
                  <c:v>5.2205937197320272E-2</c:v>
                </c:pt>
                <c:pt idx="44">
                  <c:v>5.1819999296655837E-2</c:v>
                </c:pt>
                <c:pt idx="45">
                  <c:v>5.0723552617852073E-2</c:v>
                </c:pt>
                <c:pt idx="46">
                  <c:v>5.0466064114308963E-2</c:v>
                </c:pt>
                <c:pt idx="47">
                  <c:v>4.9925043952082623E-2</c:v>
                </c:pt>
                <c:pt idx="48">
                  <c:v>4.9582722553602049E-2</c:v>
                </c:pt>
                <c:pt idx="49">
                  <c:v>4.9085467185744559E-2</c:v>
                </c:pt>
                <c:pt idx="50">
                  <c:v>4.8581102598275777E-2</c:v>
                </c:pt>
                <c:pt idx="51">
                  <c:v>4.8015219908451E-2</c:v>
                </c:pt>
                <c:pt idx="52">
                  <c:v>4.7480805326185198E-2</c:v>
                </c:pt>
                <c:pt idx="53">
                  <c:v>4.6897913172691361E-2</c:v>
                </c:pt>
                <c:pt idx="54">
                  <c:v>4.6307202152365702E-2</c:v>
                </c:pt>
                <c:pt idx="55">
                  <c:v>4.5670963775272223E-2</c:v>
                </c:pt>
                <c:pt idx="56">
                  <c:v>4.4929490035373276E-2</c:v>
                </c:pt>
                <c:pt idx="57">
                  <c:v>4.4186955882166201E-2</c:v>
                </c:pt>
                <c:pt idx="58">
                  <c:v>4.3420226170679511E-2</c:v>
                </c:pt>
                <c:pt idx="59">
                  <c:v>4.2607825835955696E-2</c:v>
                </c:pt>
                <c:pt idx="60">
                  <c:v>4.171372472387027E-2</c:v>
                </c:pt>
                <c:pt idx="61">
                  <c:v>4.0819975774637342E-2</c:v>
                </c:pt>
                <c:pt idx="62">
                  <c:v>3.9900794134067913E-2</c:v>
                </c:pt>
                <c:pt idx="63">
                  <c:v>3.8952484960553341E-2</c:v>
                </c:pt>
                <c:pt idx="64">
                  <c:v>3.7894727509446384E-2</c:v>
                </c:pt>
                <c:pt idx="65">
                  <c:v>3.6853926911521645E-2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F21F-483C-B779-8AFF7C5D77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2361416"/>
        <c:axId val="322361808"/>
      </c:scatterChart>
      <c:valAx>
        <c:axId val="322361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2361808"/>
        <c:crosses val="autoZero"/>
        <c:crossBetween val="midCat"/>
      </c:valAx>
      <c:valAx>
        <c:axId val="322361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23614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l-GR" sz="1200"/>
              <a:t>γ</a:t>
            </a:r>
            <a:r>
              <a:rPr lang="en-GB" sz="1200"/>
              <a:t>: </a:t>
            </a:r>
            <a:r>
              <a:rPr lang="en-GB" sz="1200" b="0" i="0" baseline="0">
                <a:effectLst/>
              </a:rPr>
              <a:t>long to short pulse blue shift corr</a:t>
            </a:r>
            <a:endParaRPr lang="en-GB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'ABC '!$L$46</c:f>
              <c:strCache>
                <c:ptCount val="1"/>
                <c:pt idx="0">
                  <c:v>γ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CB4-4692-A5F9-2F80A8D2A8A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CB4-4692-A5F9-2F80A8D2A8A6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CB4-4692-A5F9-2F80A8D2A8A6}"/>
              </c:ext>
            </c:extLst>
          </c:dPt>
          <c:dPt>
            <c:idx val="4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CB4-4692-A5F9-2F80A8D2A8A6}"/>
              </c:ext>
            </c:extLst>
          </c:dPt>
          <c:cat>
            <c:strRef>
              <c:f>'ABC '!$I$47:$I$51</c:f>
              <c:strCache>
                <c:ptCount val="5"/>
                <c:pt idx="0">
                  <c:v>C6018</c:v>
                </c:pt>
                <c:pt idx="1">
                  <c:v>C6020 </c:v>
                </c:pt>
                <c:pt idx="2">
                  <c:v>C6012 </c:v>
                </c:pt>
                <c:pt idx="3">
                  <c:v>C6010 </c:v>
                </c:pt>
                <c:pt idx="4">
                  <c:v>C6014 </c:v>
                </c:pt>
              </c:strCache>
            </c:strRef>
          </c:cat>
          <c:val>
            <c:numRef>
              <c:f>'ABC '!$L$47:$L$51</c:f>
              <c:numCache>
                <c:formatCode>0.000</c:formatCode>
                <c:ptCount val="5"/>
                <c:pt idx="0">
                  <c:v>152.70000000000002</c:v>
                </c:pt>
                <c:pt idx="1">
                  <c:v>151.46666666666667</c:v>
                </c:pt>
                <c:pt idx="2">
                  <c:v>113.5</c:v>
                </c:pt>
                <c:pt idx="3">
                  <c:v>97.4375</c:v>
                </c:pt>
                <c:pt idx="4">
                  <c:v>75.499000000000009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CB4-4692-A5F9-2F80A8D2A8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70891560"/>
        <c:axId val="270891952"/>
      </c:barChart>
      <c:catAx>
        <c:axId val="270891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0891952"/>
        <c:crosses val="autoZero"/>
        <c:auto val="1"/>
        <c:lblAlgn val="ctr"/>
        <c:lblOffset val="100"/>
        <c:noMultiLvlLbl val="0"/>
      </c:catAx>
      <c:valAx>
        <c:axId val="270891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0891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'C6014'!$I$2</c:f>
              <c:strCache>
                <c:ptCount val="1"/>
                <c:pt idx="0">
                  <c:v>C6014 144C4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'C6014'!$B$3:$B$67</c:f>
              <c:numCache>
                <c:formatCode>0.00E+00</c:formatCode>
                <c:ptCount val="65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7.5431200000000004E-4</c:v>
                </c:pt>
                <c:pt idx="24">
                  <c:v>1.0985400000000001E-3</c:v>
                </c:pt>
                <c:pt idx="25">
                  <c:v>1.3257099999999999E-3</c:v>
                </c:pt>
                <c:pt idx="26">
                  <c:v>1.59986E-3</c:v>
                </c:pt>
                <c:pt idx="27">
                  <c:v>2.3299499999999999E-3</c:v>
                </c:pt>
                <c:pt idx="28">
                  <c:v>3.3932200000000002E-3</c:v>
                </c:pt>
                <c:pt idx="29">
                  <c:v>4.9417100000000002E-3</c:v>
                </c:pt>
                <c:pt idx="30">
                  <c:v>7.1968600000000002E-3</c:v>
                </c:pt>
                <c:pt idx="31">
                  <c:v>0.01</c:v>
                </c:pt>
                <c:pt idx="32">
                  <c:v>1.27063E-2</c:v>
                </c:pt>
                <c:pt idx="33">
                  <c:v>1.6145E-2</c:v>
                </c:pt>
                <c:pt idx="34">
                  <c:v>2.0514299999999999E-2</c:v>
                </c:pt>
                <c:pt idx="35">
                  <c:v>2.6065999999999999E-2</c:v>
                </c:pt>
                <c:pt idx="36">
                  <c:v>3.05788E-2</c:v>
                </c:pt>
                <c:pt idx="37">
                  <c:v>3.5872800000000003E-2</c:v>
                </c:pt>
                <c:pt idx="38">
                  <c:v>4.2083500000000003E-2</c:v>
                </c:pt>
                <c:pt idx="39">
                  <c:v>4.9369299999999998E-2</c:v>
                </c:pt>
                <c:pt idx="40">
                  <c:v>5.7916599999999999E-2</c:v>
                </c:pt>
                <c:pt idx="41">
                  <c:v>6.7943600000000007E-2</c:v>
                </c:pt>
                <c:pt idx="42">
                  <c:v>7.9706600000000002E-2</c:v>
                </c:pt>
                <c:pt idx="43">
                  <c:v>8.6331099999999994E-2</c:v>
                </c:pt>
                <c:pt idx="44">
                  <c:v>9.3506099999999995E-2</c:v>
                </c:pt>
                <c:pt idx="45">
                  <c:v>0.10127700000000001</c:v>
                </c:pt>
                <c:pt idx="46">
                  <c:v>0.109695</c:v>
                </c:pt>
                <c:pt idx="47">
                  <c:v>0.118812</c:v>
                </c:pt>
                <c:pt idx="48">
                  <c:v>0.12868599999999999</c:v>
                </c:pt>
                <c:pt idx="49">
                  <c:v>0.139381</c:v>
                </c:pt>
                <c:pt idx="50">
                  <c:v>0.15096499999999999</c:v>
                </c:pt>
                <c:pt idx="51">
                  <c:v>0.16351199999999999</c:v>
                </c:pt>
                <c:pt idx="52">
                  <c:v>0.17710200000000001</c:v>
                </c:pt>
                <c:pt idx="53">
                  <c:v>0.19182099999999999</c:v>
                </c:pt>
                <c:pt idx="54">
                  <c:v>0.207763</c:v>
                </c:pt>
                <c:pt idx="55">
                  <c:v>0.22503100000000001</c:v>
                </c:pt>
                <c:pt idx="56">
                  <c:v>0.24373300000000001</c:v>
                </c:pt>
                <c:pt idx="58">
                  <c:v>0.26500000000000001</c:v>
                </c:pt>
                <c:pt idx="59">
                  <c:v>0.28499999999999998</c:v>
                </c:pt>
                <c:pt idx="60">
                  <c:v>0.3</c:v>
                </c:pt>
                <c:pt idx="61">
                  <c:v>0.315</c:v>
                </c:pt>
                <c:pt idx="62">
                  <c:v>0.33</c:v>
                </c:pt>
                <c:pt idx="63">
                  <c:v>0.34499999999999997</c:v>
                </c:pt>
                <c:pt idx="64">
                  <c:v>0.36</c:v>
                </c:pt>
              </c:numCache>
            </c:numRef>
          </c:xVal>
          <c:yVal>
            <c:numRef>
              <c:f>'C6014'!$I$3:$I$67</c:f>
              <c:numCache>
                <c:formatCode>0.00E+00</c:formatCode>
                <c:ptCount val="65"/>
                <c:pt idx="0">
                  <c:v>5.5781082910725272E-3</c:v>
                </c:pt>
                <c:pt idx="1">
                  <c:v>6.4233350460609576E-3</c:v>
                </c:pt>
                <c:pt idx="2">
                  <c:v>8.5378873751960731E-3</c:v>
                </c:pt>
                <c:pt idx="3">
                  <c:v>1.0521127683692906E-2</c:v>
                </c:pt>
                <c:pt idx="4">
                  <c:v>1.1634352212097902E-2</c:v>
                </c:pt>
                <c:pt idx="5">
                  <c:v>1.3180955231563117E-2</c:v>
                </c:pt>
                <c:pt idx="6">
                  <c:v>1.4021566385293701E-2</c:v>
                </c:pt>
                <c:pt idx="7">
                  <c:v>1.4988747800851149E-2</c:v>
                </c:pt>
                <c:pt idx="8">
                  <c:v>1.6150611827313983E-2</c:v>
                </c:pt>
                <c:pt idx="9">
                  <c:v>1.7619377684657541E-2</c:v>
                </c:pt>
                <c:pt idx="10">
                  <c:v>1.9310254546991069E-2</c:v>
                </c:pt>
                <c:pt idx="11">
                  <c:v>2.1317028653495398E-2</c:v>
                </c:pt>
                <c:pt idx="12">
                  <c:v>2.3492226886326587E-2</c:v>
                </c:pt>
                <c:pt idx="13">
                  <c:v>2.5361006141741867E-2</c:v>
                </c:pt>
                <c:pt idx="14">
                  <c:v>2.7236575582649268E-2</c:v>
                </c:pt>
                <c:pt idx="15">
                  <c:v>2.914435167691002E-2</c:v>
                </c:pt>
                <c:pt idx="16">
                  <c:v>3.0982742545090747E-2</c:v>
                </c:pt>
                <c:pt idx="17">
                  <c:v>3.2814280304131867E-2</c:v>
                </c:pt>
                <c:pt idx="18">
                  <c:v>3.4609981729199907E-2</c:v>
                </c:pt>
                <c:pt idx="19">
                  <c:v>3.6360602918066962E-2</c:v>
                </c:pt>
                <c:pt idx="20">
                  <c:v>3.8057221977026504E-2</c:v>
                </c:pt>
                <c:pt idx="21">
                  <c:v>3.967556046169806E-2</c:v>
                </c:pt>
                <c:pt idx="22">
                  <c:v>4.1174861952136869E-2</c:v>
                </c:pt>
                <c:pt idx="23">
                  <c:v>4.2555676517064753E-2</c:v>
                </c:pt>
                <c:pt idx="24">
                  <c:v>4.5404938039200746E-2</c:v>
                </c:pt>
                <c:pt idx="25">
                  <c:v>4.603261327025155E-2</c:v>
                </c:pt>
                <c:pt idx="26">
                  <c:v>4.6588320348310286E-2</c:v>
                </c:pt>
                <c:pt idx="27">
                  <c:v>4.8051405421598491E-2</c:v>
                </c:pt>
                <c:pt idx="28">
                  <c:v>4.886294999848232E-2</c:v>
                </c:pt>
                <c:pt idx="29">
                  <c:v>4.9550373843708632E-2</c:v>
                </c:pt>
                <c:pt idx="30">
                  <c:v>4.9933117645867768E-2</c:v>
                </c:pt>
                <c:pt idx="31">
                  <c:v>5.1017173573835346E-2</c:v>
                </c:pt>
                <c:pt idx="32">
                  <c:v>5.1288343891615601E-2</c:v>
                </c:pt>
                <c:pt idx="33">
                  <c:v>5.1537378173107065E-2</c:v>
                </c:pt>
                <c:pt idx="34">
                  <c:v>5.1718762145153682E-2</c:v>
                </c:pt>
                <c:pt idx="35">
                  <c:v>5.1754946125135835E-2</c:v>
                </c:pt>
                <c:pt idx="36">
                  <c:v>5.1694037151155718E-2</c:v>
                </c:pt>
                <c:pt idx="37">
                  <c:v>5.1594896978730376E-2</c:v>
                </c:pt>
                <c:pt idx="38">
                  <c:v>5.1355736289431721E-2</c:v>
                </c:pt>
                <c:pt idx="39">
                  <c:v>5.1028768765220535E-2</c:v>
                </c:pt>
                <c:pt idx="40">
                  <c:v>5.0578501689783104E-2</c:v>
                </c:pt>
                <c:pt idx="41">
                  <c:v>5.0026780666480981E-2</c:v>
                </c:pt>
                <c:pt idx="42">
                  <c:v>4.9360541276507221E-2</c:v>
                </c:pt>
                <c:pt idx="43">
                  <c:v>4.848497394040318E-2</c:v>
                </c:pt>
                <c:pt idx="44">
                  <c:v>4.850559790730305E-2</c:v>
                </c:pt>
                <c:pt idx="45">
                  <c:v>4.7571743677213146E-2</c:v>
                </c:pt>
                <c:pt idx="46">
                  <c:v>4.7196231162297715E-2</c:v>
                </c:pt>
                <c:pt idx="47">
                  <c:v>4.6817327268865346E-2</c:v>
                </c:pt>
                <c:pt idx="48">
                  <c:v>4.6337494324893098E-2</c:v>
                </c:pt>
                <c:pt idx="49">
                  <c:v>4.5804366696406341E-2</c:v>
                </c:pt>
                <c:pt idx="50">
                  <c:v>4.5286471324418154E-2</c:v>
                </c:pt>
                <c:pt idx="51">
                  <c:v>4.4870860880891233E-2</c:v>
                </c:pt>
                <c:pt idx="52">
                  <c:v>4.4200846344958737E-2</c:v>
                </c:pt>
                <c:pt idx="53">
                  <c:v>4.3705355311088191E-2</c:v>
                </c:pt>
                <c:pt idx="54">
                  <c:v>4.3047323701744244E-2</c:v>
                </c:pt>
                <c:pt idx="55">
                  <c:v>4.2366368792626542E-2</c:v>
                </c:pt>
                <c:pt idx="56">
                  <c:v>4.1671311940264327E-2</c:v>
                </c:pt>
                <c:pt idx="58">
                  <c:v>4.0994186284185545E-2</c:v>
                </c:pt>
                <c:pt idx="59">
                  <c:v>4.0456713069847425E-2</c:v>
                </c:pt>
                <c:pt idx="60">
                  <c:v>4.0089783525110508E-2</c:v>
                </c:pt>
                <c:pt idx="61">
                  <c:v>3.9703671060095549E-2</c:v>
                </c:pt>
                <c:pt idx="62">
                  <c:v>3.9371592087935496E-2</c:v>
                </c:pt>
                <c:pt idx="63">
                  <c:v>3.8863783150177376E-2</c:v>
                </c:pt>
                <c:pt idx="64">
                  <c:v>3.8547332661631503E-2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F791-4FBA-BD0C-07FC06BB1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2362592"/>
        <c:axId val="322362984"/>
      </c:scatterChart>
      <c:valAx>
        <c:axId val="3223625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2362984"/>
        <c:crosses val="autoZero"/>
        <c:crossBetween val="midCat"/>
      </c:valAx>
      <c:valAx>
        <c:axId val="322362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23625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'C6014'!$I$2</c:f>
              <c:strCache>
                <c:ptCount val="1"/>
                <c:pt idx="0">
                  <c:v>C6014 144C4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'C6014'!$H$3:$H$67</c:f>
              <c:numCache>
                <c:formatCode>0.00E+00</c:formatCode>
                <c:ptCount val="65"/>
                <c:pt idx="0">
                  <c:v>2.3618019161378729E-4</c:v>
                </c:pt>
                <c:pt idx="1">
                  <c:v>2.7841724982902735E-4</c:v>
                </c:pt>
                <c:pt idx="2">
                  <c:v>3.5262093356558968E-4</c:v>
                </c:pt>
                <c:pt idx="3">
                  <c:v>4.3001147793247474E-4</c:v>
                </c:pt>
                <c:pt idx="4">
                  <c:v>4.967482191638844E-4</c:v>
                </c:pt>
                <c:pt idx="5">
                  <c:v>5.8083830764634815E-4</c:v>
                </c:pt>
                <c:pt idx="6">
                  <c:v>6.5810618530409357E-4</c:v>
                </c:pt>
                <c:pt idx="7">
                  <c:v>7.4747512610771698E-4</c:v>
                </c:pt>
                <c:pt idx="8">
                  <c:v>8.5236375311450248E-4</c:v>
                </c:pt>
                <c:pt idx="9">
                  <c:v>9.7800799203864733E-4</c:v>
                </c:pt>
                <c:pt idx="10">
                  <c:v>1.1247536508549646E-3</c:v>
                </c:pt>
                <c:pt idx="11">
                  <c:v>1.2982036866982037E-3</c:v>
                </c:pt>
                <c:pt idx="12">
                  <c:v>1.4971244507758787E-3</c:v>
                </c:pt>
                <c:pt idx="13">
                  <c:v>1.7088201330626223E-3</c:v>
                </c:pt>
                <c:pt idx="14">
                  <c:v>1.9453848403874015E-3</c:v>
                </c:pt>
                <c:pt idx="15">
                  <c:v>2.2106587982407646E-3</c:v>
                </c:pt>
                <c:pt idx="16">
                  <c:v>2.5039242797421047E-3</c:v>
                </c:pt>
                <c:pt idx="17">
                  <c:v>2.8307969410875313E-3</c:v>
                </c:pt>
                <c:pt idx="18">
                  <c:v>3.1937023445374269E-3</c:v>
                </c:pt>
                <c:pt idx="19">
                  <c:v>3.5960500144748653E-3</c:v>
                </c:pt>
                <c:pt idx="20">
                  <c:v>4.0415211581762049E-3</c:v>
                </c:pt>
                <c:pt idx="21">
                  <c:v>4.5331928609375453E-3</c:v>
                </c:pt>
                <c:pt idx="22">
                  <c:v>5.0731206705037987E-3</c:v>
                </c:pt>
                <c:pt idx="23">
                  <c:v>5.6657089110666589E-3</c:v>
                </c:pt>
                <c:pt idx="24">
                  <c:v>7.0625165935085483E-3</c:v>
                </c:pt>
                <c:pt idx="25">
                  <c:v>7.8119073047819235E-3</c:v>
                </c:pt>
                <c:pt idx="26">
                  <c:v>8.6333533573257435E-3</c:v>
                </c:pt>
                <c:pt idx="27">
                  <c:v>1.0580991071825616E-2</c:v>
                </c:pt>
                <c:pt idx="28">
                  <c:v>1.2876441247248798E-2</c:v>
                </c:pt>
                <c:pt idx="29">
                  <c:v>1.5648117392427545E-2</c:v>
                </c:pt>
                <c:pt idx="30">
                  <c:v>1.8956836683920657E-2</c:v>
                </c:pt>
                <c:pt idx="31">
                  <c:v>2.2586981554389988E-2</c:v>
                </c:pt>
                <c:pt idx="32">
                  <c:v>2.552812339342701E-2</c:v>
                </c:pt>
                <c:pt idx="33">
                  <c:v>2.8845640408990982E-2</c:v>
                </c:pt>
                <c:pt idx="34">
                  <c:v>3.2572598948722623E-2</c:v>
                </c:pt>
                <c:pt idx="35">
                  <c:v>3.6729340120641843E-2</c:v>
                </c:pt>
                <c:pt idx="36">
                  <c:v>3.9758541512959961E-2</c:v>
                </c:pt>
                <c:pt idx="37">
                  <c:v>4.3021546001260798E-2</c:v>
                </c:pt>
                <c:pt idx="38">
                  <c:v>4.6489021587212395E-2</c:v>
                </c:pt>
                <c:pt idx="39">
                  <c:v>5.0192176619477287E-2</c:v>
                </c:pt>
                <c:pt idx="40">
                  <c:v>5.4123330006259705E-2</c:v>
                </c:pt>
                <c:pt idx="41">
                  <c:v>5.8300939742778737E-2</c:v>
                </c:pt>
                <c:pt idx="42">
                  <c:v>6.2724484209198961E-2</c:v>
                </c:pt>
                <c:pt idx="43">
                  <c:v>6.469745847980693E-2</c:v>
                </c:pt>
                <c:pt idx="44">
                  <c:v>6.7346635316696185E-2</c:v>
                </c:pt>
                <c:pt idx="45">
                  <c:v>6.9411263382804927E-2</c:v>
                </c:pt>
                <c:pt idx="46">
                  <c:v>7.1952696803860294E-2</c:v>
                </c:pt>
                <c:pt idx="47">
                  <c:v>7.4581903216989778E-2</c:v>
                </c:pt>
                <c:pt idx="48">
                  <c:v>7.7220378105090845E-2</c:v>
                </c:pt>
                <c:pt idx="49">
                  <c:v>7.9901554643897962E-2</c:v>
                </c:pt>
                <c:pt idx="50">
                  <c:v>8.2684171057650371E-2</c:v>
                </c:pt>
                <c:pt idx="51">
                  <c:v>8.5655847461549792E-2</c:v>
                </c:pt>
                <c:pt idx="52">
                  <c:v>8.8476314849709262E-2</c:v>
                </c:pt>
                <c:pt idx="53">
                  <c:v>9.1562027943510774E-2</c:v>
                </c:pt>
                <c:pt idx="54">
                  <c:v>9.457082591500135E-2</c:v>
                </c:pt>
                <c:pt idx="55">
                  <c:v>9.7640905033564415E-2</c:v>
                </c:pt>
                <c:pt idx="56">
                  <c:v>0.10078032483146919</c:v>
                </c:pt>
                <c:pt idx="58">
                  <c:v>0.1042279202771943</c:v>
                </c:pt>
                <c:pt idx="59">
                  <c:v>0.10737859761100679</c:v>
                </c:pt>
                <c:pt idx="60">
                  <c:v>0.10966738374527384</c:v>
                </c:pt>
                <c:pt idx="61">
                  <c:v>0.11183316316696983</c:v>
                </c:pt>
                <c:pt idx="62">
                  <c:v>0.11398519811369683</c:v>
                </c:pt>
                <c:pt idx="63">
                  <c:v>0.11579294100596631</c:v>
                </c:pt>
                <c:pt idx="64">
                  <c:v>0.11780084786701385</c:v>
                </c:pt>
              </c:numCache>
            </c:numRef>
          </c:xVal>
          <c:yVal>
            <c:numRef>
              <c:f>'C6014'!$I$3:$I$67</c:f>
              <c:numCache>
                <c:formatCode>0.00E+00</c:formatCode>
                <c:ptCount val="65"/>
                <c:pt idx="0">
                  <c:v>5.5781082910725272E-3</c:v>
                </c:pt>
                <c:pt idx="1">
                  <c:v>6.4233350460609576E-3</c:v>
                </c:pt>
                <c:pt idx="2">
                  <c:v>8.5378873751960731E-3</c:v>
                </c:pt>
                <c:pt idx="3">
                  <c:v>1.0521127683692906E-2</c:v>
                </c:pt>
                <c:pt idx="4">
                  <c:v>1.1634352212097902E-2</c:v>
                </c:pt>
                <c:pt idx="5">
                  <c:v>1.3180955231563117E-2</c:v>
                </c:pt>
                <c:pt idx="6">
                  <c:v>1.4021566385293701E-2</c:v>
                </c:pt>
                <c:pt idx="7">
                  <c:v>1.4988747800851149E-2</c:v>
                </c:pt>
                <c:pt idx="8">
                  <c:v>1.6150611827313983E-2</c:v>
                </c:pt>
                <c:pt idx="9">
                  <c:v>1.7619377684657541E-2</c:v>
                </c:pt>
                <c:pt idx="10">
                  <c:v>1.9310254546991069E-2</c:v>
                </c:pt>
                <c:pt idx="11">
                  <c:v>2.1317028653495398E-2</c:v>
                </c:pt>
                <c:pt idx="12">
                  <c:v>2.3492226886326587E-2</c:v>
                </c:pt>
                <c:pt idx="13">
                  <c:v>2.5361006141741867E-2</c:v>
                </c:pt>
                <c:pt idx="14">
                  <c:v>2.7236575582649268E-2</c:v>
                </c:pt>
                <c:pt idx="15">
                  <c:v>2.914435167691002E-2</c:v>
                </c:pt>
                <c:pt idx="16">
                  <c:v>3.0982742545090747E-2</c:v>
                </c:pt>
                <c:pt idx="17">
                  <c:v>3.2814280304131867E-2</c:v>
                </c:pt>
                <c:pt idx="18">
                  <c:v>3.4609981729199907E-2</c:v>
                </c:pt>
                <c:pt idx="19">
                  <c:v>3.6360602918066962E-2</c:v>
                </c:pt>
                <c:pt idx="20">
                  <c:v>3.8057221977026504E-2</c:v>
                </c:pt>
                <c:pt idx="21">
                  <c:v>3.967556046169806E-2</c:v>
                </c:pt>
                <c:pt idx="22">
                  <c:v>4.1174861952136869E-2</c:v>
                </c:pt>
                <c:pt idx="23">
                  <c:v>4.2555676517064753E-2</c:v>
                </c:pt>
                <c:pt idx="24">
                  <c:v>4.5404938039200746E-2</c:v>
                </c:pt>
                <c:pt idx="25">
                  <c:v>4.603261327025155E-2</c:v>
                </c:pt>
                <c:pt idx="26">
                  <c:v>4.6588320348310286E-2</c:v>
                </c:pt>
                <c:pt idx="27">
                  <c:v>4.8051405421598491E-2</c:v>
                </c:pt>
                <c:pt idx="28">
                  <c:v>4.886294999848232E-2</c:v>
                </c:pt>
                <c:pt idx="29">
                  <c:v>4.9550373843708632E-2</c:v>
                </c:pt>
                <c:pt idx="30">
                  <c:v>4.9933117645867768E-2</c:v>
                </c:pt>
                <c:pt idx="31">
                  <c:v>5.1017173573835346E-2</c:v>
                </c:pt>
                <c:pt idx="32">
                  <c:v>5.1288343891615601E-2</c:v>
                </c:pt>
                <c:pt idx="33">
                  <c:v>5.1537378173107065E-2</c:v>
                </c:pt>
                <c:pt idx="34">
                  <c:v>5.1718762145153682E-2</c:v>
                </c:pt>
                <c:pt idx="35">
                  <c:v>5.1754946125135835E-2</c:v>
                </c:pt>
                <c:pt idx="36">
                  <c:v>5.1694037151155718E-2</c:v>
                </c:pt>
                <c:pt idx="37">
                  <c:v>5.1594896978730376E-2</c:v>
                </c:pt>
                <c:pt idx="38">
                  <c:v>5.1355736289431721E-2</c:v>
                </c:pt>
                <c:pt idx="39">
                  <c:v>5.1028768765220535E-2</c:v>
                </c:pt>
                <c:pt idx="40">
                  <c:v>5.0578501689783104E-2</c:v>
                </c:pt>
                <c:pt idx="41">
                  <c:v>5.0026780666480981E-2</c:v>
                </c:pt>
                <c:pt idx="42">
                  <c:v>4.9360541276507221E-2</c:v>
                </c:pt>
                <c:pt idx="43">
                  <c:v>4.848497394040318E-2</c:v>
                </c:pt>
                <c:pt idx="44">
                  <c:v>4.850559790730305E-2</c:v>
                </c:pt>
                <c:pt idx="45">
                  <c:v>4.7571743677213146E-2</c:v>
                </c:pt>
                <c:pt idx="46">
                  <c:v>4.7196231162297715E-2</c:v>
                </c:pt>
                <c:pt idx="47">
                  <c:v>4.6817327268865346E-2</c:v>
                </c:pt>
                <c:pt idx="48">
                  <c:v>4.6337494324893098E-2</c:v>
                </c:pt>
                <c:pt idx="49">
                  <c:v>4.5804366696406341E-2</c:v>
                </c:pt>
                <c:pt idx="50">
                  <c:v>4.5286471324418154E-2</c:v>
                </c:pt>
                <c:pt idx="51">
                  <c:v>4.4870860880891233E-2</c:v>
                </c:pt>
                <c:pt idx="52">
                  <c:v>4.4200846344958737E-2</c:v>
                </c:pt>
                <c:pt idx="53">
                  <c:v>4.3705355311088191E-2</c:v>
                </c:pt>
                <c:pt idx="54">
                  <c:v>4.3047323701744244E-2</c:v>
                </c:pt>
                <c:pt idx="55">
                  <c:v>4.2366368792626542E-2</c:v>
                </c:pt>
                <c:pt idx="56">
                  <c:v>4.1671311940264327E-2</c:v>
                </c:pt>
                <c:pt idx="58">
                  <c:v>4.0994186284185545E-2</c:v>
                </c:pt>
                <c:pt idx="59">
                  <c:v>4.0456713069847425E-2</c:v>
                </c:pt>
                <c:pt idx="60">
                  <c:v>4.0089783525110508E-2</c:v>
                </c:pt>
                <c:pt idx="61">
                  <c:v>3.9703671060095549E-2</c:v>
                </c:pt>
                <c:pt idx="62">
                  <c:v>3.9371592087935496E-2</c:v>
                </c:pt>
                <c:pt idx="63">
                  <c:v>3.8863783150177376E-2</c:v>
                </c:pt>
                <c:pt idx="64">
                  <c:v>3.8547332661631503E-2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29A5-4B43-8AB6-A01955FD18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2363768"/>
        <c:axId val="322364160"/>
      </c:scatterChart>
      <c:valAx>
        <c:axId val="322363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2364160"/>
        <c:crosses val="autoZero"/>
        <c:crossBetween val="midCat"/>
      </c:valAx>
      <c:valAx>
        <c:axId val="322364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2363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'C6014'!$AC$2</c:f>
              <c:strCache>
                <c:ptCount val="1"/>
                <c:pt idx="0">
                  <c:v>C6014 164C2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'C6014'!$V$3:$V$76</c:f>
              <c:numCache>
                <c:formatCode>0.00E+00</c:formatCode>
                <c:ptCount val="74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7.5431200000000004E-4</c:v>
                </c:pt>
                <c:pt idx="24">
                  <c:v>1.0985400000000001E-3</c:v>
                </c:pt>
                <c:pt idx="25">
                  <c:v>1.3257099999999999E-3</c:v>
                </c:pt>
                <c:pt idx="26">
                  <c:v>1.59986E-3</c:v>
                </c:pt>
                <c:pt idx="27">
                  <c:v>2.3299499999999999E-3</c:v>
                </c:pt>
                <c:pt idx="28">
                  <c:v>3.3932200000000002E-3</c:v>
                </c:pt>
                <c:pt idx="29">
                  <c:v>4.9417100000000002E-3</c:v>
                </c:pt>
                <c:pt idx="30">
                  <c:v>7.1968600000000002E-3</c:v>
                </c:pt>
                <c:pt idx="31">
                  <c:v>0.01</c:v>
                </c:pt>
                <c:pt idx="32">
                  <c:v>1.27063E-2</c:v>
                </c:pt>
                <c:pt idx="33">
                  <c:v>1.6145E-2</c:v>
                </c:pt>
                <c:pt idx="34">
                  <c:v>2.0514299999999999E-2</c:v>
                </c:pt>
                <c:pt idx="35">
                  <c:v>2.6065999999999999E-2</c:v>
                </c:pt>
                <c:pt idx="36">
                  <c:v>3.05788E-2</c:v>
                </c:pt>
                <c:pt idx="37">
                  <c:v>3.5872800000000003E-2</c:v>
                </c:pt>
                <c:pt idx="38">
                  <c:v>4.2083500000000003E-2</c:v>
                </c:pt>
                <c:pt idx="39">
                  <c:v>4.9369299999999998E-2</c:v>
                </c:pt>
                <c:pt idx="40">
                  <c:v>5.7916599999999999E-2</c:v>
                </c:pt>
                <c:pt idx="41">
                  <c:v>6.7943600000000007E-2</c:v>
                </c:pt>
                <c:pt idx="42">
                  <c:v>7.9706600000000002E-2</c:v>
                </c:pt>
                <c:pt idx="43">
                  <c:v>8.6331099999999994E-2</c:v>
                </c:pt>
                <c:pt idx="44">
                  <c:v>9.3506099999999995E-2</c:v>
                </c:pt>
                <c:pt idx="45">
                  <c:v>0.10127700000000001</c:v>
                </c:pt>
                <c:pt idx="46">
                  <c:v>0.109695</c:v>
                </c:pt>
                <c:pt idx="47">
                  <c:v>0.118812</c:v>
                </c:pt>
                <c:pt idx="48">
                  <c:v>0.12868599999999999</c:v>
                </c:pt>
                <c:pt idx="50">
                  <c:v>0.13</c:v>
                </c:pt>
                <c:pt idx="51">
                  <c:v>0.14499999999999999</c:v>
                </c:pt>
                <c:pt idx="52">
                  <c:v>0.16</c:v>
                </c:pt>
                <c:pt idx="53">
                  <c:v>0.17499999999999999</c:v>
                </c:pt>
                <c:pt idx="54">
                  <c:v>0.19</c:v>
                </c:pt>
                <c:pt idx="55">
                  <c:v>0.20499999999999999</c:v>
                </c:pt>
                <c:pt idx="56">
                  <c:v>0.22</c:v>
                </c:pt>
                <c:pt idx="57">
                  <c:v>0.23499999999999999</c:v>
                </c:pt>
                <c:pt idx="58">
                  <c:v>0.25</c:v>
                </c:pt>
                <c:pt idx="59">
                  <c:v>0.26500000000000001</c:v>
                </c:pt>
                <c:pt idx="60">
                  <c:v>0.28000000000000003</c:v>
                </c:pt>
                <c:pt idx="61">
                  <c:v>0.29499999999999998</c:v>
                </c:pt>
                <c:pt idx="62">
                  <c:v>0.31</c:v>
                </c:pt>
                <c:pt idx="63">
                  <c:v>0.32500000000000001</c:v>
                </c:pt>
                <c:pt idx="64">
                  <c:v>0.34</c:v>
                </c:pt>
                <c:pt idx="65">
                  <c:v>0.35499999999999998</c:v>
                </c:pt>
                <c:pt idx="66">
                  <c:v>0.37</c:v>
                </c:pt>
                <c:pt idx="67">
                  <c:v>0.38500000000000001</c:v>
                </c:pt>
                <c:pt idx="68">
                  <c:v>0.4</c:v>
                </c:pt>
                <c:pt idx="69">
                  <c:v>0.41499999999999998</c:v>
                </c:pt>
                <c:pt idx="70">
                  <c:v>0.43</c:v>
                </c:pt>
                <c:pt idx="71">
                  <c:v>0.44500000000000001</c:v>
                </c:pt>
                <c:pt idx="72">
                  <c:v>0.47</c:v>
                </c:pt>
                <c:pt idx="73">
                  <c:v>0.495</c:v>
                </c:pt>
              </c:numCache>
            </c:numRef>
          </c:xVal>
          <c:yVal>
            <c:numRef>
              <c:f>'C6014'!$AC$3:$AC$76</c:f>
              <c:numCache>
                <c:formatCode>0.00E+00</c:formatCode>
                <c:ptCount val="74"/>
                <c:pt idx="0">
                  <c:v>9.5633397835920685E-3</c:v>
                </c:pt>
                <c:pt idx="1">
                  <c:v>7.2215114037847312E-3</c:v>
                </c:pt>
                <c:pt idx="2">
                  <c:v>1.043769236269617E-2</c:v>
                </c:pt>
                <c:pt idx="3">
                  <c:v>1.0976903164111963E-2</c:v>
                </c:pt>
                <c:pt idx="4">
                  <c:v>1.1660071695812365E-2</c:v>
                </c:pt>
                <c:pt idx="5">
                  <c:v>1.4119214352011742E-2</c:v>
                </c:pt>
                <c:pt idx="6">
                  <c:v>1.4289626734368292E-2</c:v>
                </c:pt>
                <c:pt idx="7">
                  <c:v>1.6869024008063123E-2</c:v>
                </c:pt>
                <c:pt idx="8">
                  <c:v>1.7985901687820646E-2</c:v>
                </c:pt>
                <c:pt idx="9">
                  <c:v>1.9499039978929832E-2</c:v>
                </c:pt>
                <c:pt idx="10">
                  <c:v>2.1860204270788323E-2</c:v>
                </c:pt>
                <c:pt idx="11">
                  <c:v>2.2932933975070565E-2</c:v>
                </c:pt>
                <c:pt idx="12">
                  <c:v>2.5521096069986128E-2</c:v>
                </c:pt>
                <c:pt idx="13">
                  <c:v>2.6979678355465313E-2</c:v>
                </c:pt>
                <c:pt idx="14">
                  <c:v>2.8882846256938526E-2</c:v>
                </c:pt>
                <c:pt idx="15">
                  <c:v>3.1209592349899302E-2</c:v>
                </c:pt>
                <c:pt idx="16">
                  <c:v>3.280223058196919E-2</c:v>
                </c:pt>
                <c:pt idx="17">
                  <c:v>3.4831321804378333E-2</c:v>
                </c:pt>
                <c:pt idx="18">
                  <c:v>3.6828857559727285E-2</c:v>
                </c:pt>
                <c:pt idx="19">
                  <c:v>3.8442606858387726E-2</c:v>
                </c:pt>
                <c:pt idx="20">
                  <c:v>4.0292837179543559E-2</c:v>
                </c:pt>
                <c:pt idx="21">
                  <c:v>4.1879225972928126E-2</c:v>
                </c:pt>
                <c:pt idx="22">
                  <c:v>4.3314549366157876E-2</c:v>
                </c:pt>
                <c:pt idx="23">
                  <c:v>4.4774885775034245E-2</c:v>
                </c:pt>
                <c:pt idx="24">
                  <c:v>4.7015416866960848E-2</c:v>
                </c:pt>
                <c:pt idx="25">
                  <c:v>4.7951265006524302E-2</c:v>
                </c:pt>
                <c:pt idx="26">
                  <c:v>4.8853114071714887E-2</c:v>
                </c:pt>
                <c:pt idx="27">
                  <c:v>4.990711332031899E-2</c:v>
                </c:pt>
                <c:pt idx="28">
                  <c:v>5.0657195306619648E-2</c:v>
                </c:pt>
                <c:pt idx="29">
                  <c:v>5.1186523571082068E-2</c:v>
                </c:pt>
                <c:pt idx="30">
                  <c:v>5.1441837307015972E-2</c:v>
                </c:pt>
                <c:pt idx="31">
                  <c:v>5.2376276082477233E-2</c:v>
                </c:pt>
                <c:pt idx="32">
                  <c:v>5.2584183608016533E-2</c:v>
                </c:pt>
                <c:pt idx="33">
                  <c:v>5.2732018809304705E-2</c:v>
                </c:pt>
                <c:pt idx="34">
                  <c:v>5.2887018519266735E-2</c:v>
                </c:pt>
                <c:pt idx="35">
                  <c:v>5.2903280829345686E-2</c:v>
                </c:pt>
                <c:pt idx="36">
                  <c:v>5.2838576171498772E-2</c:v>
                </c:pt>
                <c:pt idx="37">
                  <c:v>5.2718037339264119E-2</c:v>
                </c:pt>
                <c:pt idx="38">
                  <c:v>5.2490884279944514E-2</c:v>
                </c:pt>
                <c:pt idx="39">
                  <c:v>5.2185889669617243E-2</c:v>
                </c:pt>
                <c:pt idx="40">
                  <c:v>5.1749432144855806E-2</c:v>
                </c:pt>
                <c:pt idx="41">
                  <c:v>5.1218123262227633E-2</c:v>
                </c:pt>
                <c:pt idx="42">
                  <c:v>5.0557035829961211E-2</c:v>
                </c:pt>
                <c:pt idx="43">
                  <c:v>4.9559567897580856E-2</c:v>
                </c:pt>
                <c:pt idx="44">
                  <c:v>4.9738308441512342E-2</c:v>
                </c:pt>
                <c:pt idx="45">
                  <c:v>4.876316872639426E-2</c:v>
                </c:pt>
                <c:pt idx="46">
                  <c:v>4.8291182399026397E-2</c:v>
                </c:pt>
                <c:pt idx="47">
                  <c:v>4.7818696043435499E-2</c:v>
                </c:pt>
                <c:pt idx="48">
                  <c:v>4.7556494822307227E-2</c:v>
                </c:pt>
                <c:pt idx="50">
                  <c:v>4.7626522685266855E-2</c:v>
                </c:pt>
                <c:pt idx="51">
                  <c:v>4.7085096824751212E-2</c:v>
                </c:pt>
                <c:pt idx="52">
                  <c:v>4.6583150421673776E-2</c:v>
                </c:pt>
                <c:pt idx="53">
                  <c:v>4.6128107248929087E-2</c:v>
                </c:pt>
                <c:pt idx="54">
                  <c:v>4.564301220637685E-2</c:v>
                </c:pt>
                <c:pt idx="55">
                  <c:v>4.516286470782669E-2</c:v>
                </c:pt>
                <c:pt idx="56">
                  <c:v>4.4693061019073221E-2</c:v>
                </c:pt>
                <c:pt idx="57">
                  <c:v>4.4294537282092004E-2</c:v>
                </c:pt>
                <c:pt idx="58">
                  <c:v>4.3868220211572426E-2</c:v>
                </c:pt>
                <c:pt idx="59">
                  <c:v>4.3441025574640191E-2</c:v>
                </c:pt>
                <c:pt idx="60">
                  <c:v>4.3092652993743583E-2</c:v>
                </c:pt>
                <c:pt idx="61">
                  <c:v>4.269246748915205E-2</c:v>
                </c:pt>
                <c:pt idx="62">
                  <c:v>4.2286235050409765E-2</c:v>
                </c:pt>
                <c:pt idx="63">
                  <c:v>4.2026091658794888E-2</c:v>
                </c:pt>
                <c:pt idx="64">
                  <c:v>4.166905446711465E-2</c:v>
                </c:pt>
                <c:pt idx="65">
                  <c:v>4.1313387290509603E-2</c:v>
                </c:pt>
                <c:pt idx="66">
                  <c:v>4.09931755565386E-2</c:v>
                </c:pt>
                <c:pt idx="67">
                  <c:v>4.0599452335786101E-2</c:v>
                </c:pt>
                <c:pt idx="68">
                  <c:v>4.035528949019896E-2</c:v>
                </c:pt>
                <c:pt idx="69">
                  <c:v>4.0080599649552559E-2</c:v>
                </c:pt>
                <c:pt idx="70">
                  <c:v>3.980286424202284E-2</c:v>
                </c:pt>
                <c:pt idx="71">
                  <c:v>3.9468505863994016E-2</c:v>
                </c:pt>
                <c:pt idx="72">
                  <c:v>3.8989582956336588E-2</c:v>
                </c:pt>
                <c:pt idx="73">
                  <c:v>3.8482538521849713E-2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8E4A-4269-827D-36B8836A99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1996640"/>
        <c:axId val="321997032"/>
      </c:scatterChart>
      <c:valAx>
        <c:axId val="3219966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1997032"/>
        <c:crosses val="autoZero"/>
        <c:crossBetween val="midCat"/>
      </c:valAx>
      <c:valAx>
        <c:axId val="321997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19966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'C6014'!$AC$2</c:f>
              <c:strCache>
                <c:ptCount val="1"/>
                <c:pt idx="0">
                  <c:v>C6014 164C2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'C6014'!$AB$3:$AB$76</c:f>
              <c:numCache>
                <c:formatCode>0.00E+00</c:formatCode>
                <c:ptCount val="74"/>
                <c:pt idx="0">
                  <c:v>3.0924650011911322E-4</c:v>
                </c:pt>
                <c:pt idx="1">
                  <c:v>2.9520920966279786E-4</c:v>
                </c:pt>
                <c:pt idx="2">
                  <c:v>3.8988374257479071E-4</c:v>
                </c:pt>
                <c:pt idx="3">
                  <c:v>4.3922678743399081E-4</c:v>
                </c:pt>
                <c:pt idx="4">
                  <c:v>4.9729698433866694E-4</c:v>
                </c:pt>
                <c:pt idx="5">
                  <c:v>6.0115584580615745E-4</c:v>
                </c:pt>
                <c:pt idx="6">
                  <c:v>6.64367147307768E-4</c:v>
                </c:pt>
                <c:pt idx="7">
                  <c:v>7.9297418118256548E-4</c:v>
                </c:pt>
                <c:pt idx="8">
                  <c:v>8.9949052095918743E-4</c:v>
                </c:pt>
                <c:pt idx="9">
                  <c:v>1.0288539660846762E-3</c:v>
                </c:pt>
                <c:pt idx="10">
                  <c:v>1.1967144088594105E-3</c:v>
                </c:pt>
                <c:pt idx="11">
                  <c:v>1.3465091656734718E-3</c:v>
                </c:pt>
                <c:pt idx="12">
                  <c:v>1.5604342393991941E-3</c:v>
                </c:pt>
                <c:pt idx="13">
                  <c:v>1.7625096214909796E-3</c:v>
                </c:pt>
                <c:pt idx="14">
                  <c:v>2.0033151243380579E-3</c:v>
                </c:pt>
                <c:pt idx="15">
                  <c:v>2.2876446564115164E-3</c:v>
                </c:pt>
                <c:pt idx="16">
                  <c:v>2.5763979852376656E-3</c:v>
                </c:pt>
                <c:pt idx="17">
                  <c:v>2.9165018328878539E-3</c:v>
                </c:pt>
                <c:pt idx="18">
                  <c:v>3.2944875879473926E-3</c:v>
                </c:pt>
                <c:pt idx="19">
                  <c:v>3.6975716685375927E-3</c:v>
                </c:pt>
                <c:pt idx="20">
                  <c:v>4.1585338362937294E-3</c:v>
                </c:pt>
                <c:pt idx="21">
                  <c:v>4.6573833270410767E-3</c:v>
                </c:pt>
                <c:pt idx="22">
                  <c:v>5.2032658642494727E-3</c:v>
                </c:pt>
                <c:pt idx="23">
                  <c:v>5.8115603445836848E-3</c:v>
                </c:pt>
                <c:pt idx="24">
                  <c:v>7.1866762863670971E-3</c:v>
                </c:pt>
                <c:pt idx="25">
                  <c:v>7.973046565259689E-3</c:v>
                </c:pt>
                <c:pt idx="26">
                  <c:v>8.8407094216908736E-3</c:v>
                </c:pt>
                <c:pt idx="27">
                  <c:v>1.0783370469416194E-2</c:v>
                </c:pt>
                <c:pt idx="28">
                  <c:v>1.3110721118928888E-2</c:v>
                </c:pt>
                <c:pt idx="29">
                  <c:v>1.5904369066280247E-2</c:v>
                </c:pt>
                <c:pt idx="30">
                  <c:v>1.9241094075997108E-2</c:v>
                </c:pt>
                <c:pt idx="31">
                  <c:v>2.2885863777117356E-2</c:v>
                </c:pt>
                <c:pt idx="32">
                  <c:v>2.584860561381485E-2</c:v>
                </c:pt>
                <c:pt idx="33">
                  <c:v>2.9178047290321269E-2</c:v>
                </c:pt>
                <c:pt idx="34">
                  <c:v>3.2938429895940598E-2</c:v>
                </c:pt>
                <c:pt idx="35">
                  <c:v>3.713457846936901E-2</c:v>
                </c:pt>
                <c:pt idx="36">
                  <c:v>4.0196271630998648E-2</c:v>
                </c:pt>
                <c:pt idx="37">
                  <c:v>4.3487281012543816E-2</c:v>
                </c:pt>
                <c:pt idx="38">
                  <c:v>4.7000001368032375E-2</c:v>
                </c:pt>
                <c:pt idx="39">
                  <c:v>5.075806185096348E-2</c:v>
                </c:pt>
                <c:pt idx="40">
                  <c:v>5.4746243357519569E-2</c:v>
                </c:pt>
                <c:pt idx="41">
                  <c:v>5.8991047453655965E-2</c:v>
                </c:pt>
                <c:pt idx="42">
                  <c:v>6.3480149905969716E-2</c:v>
                </c:pt>
                <c:pt idx="43">
                  <c:v>6.5410488548266033E-2</c:v>
                </c:pt>
                <c:pt idx="44">
                  <c:v>6.8197032508481609E-2</c:v>
                </c:pt>
                <c:pt idx="45">
                  <c:v>7.0275084056179063E-2</c:v>
                </c:pt>
                <c:pt idx="46">
                  <c:v>7.2782561464001805E-2</c:v>
                </c:pt>
                <c:pt idx="47">
                  <c:v>7.5375293792546233E-2</c:v>
                </c:pt>
                <c:pt idx="48">
                  <c:v>7.8229502700090256E-2</c:v>
                </c:pt>
                <c:pt idx="50">
                  <c:v>7.8685754422796836E-2</c:v>
                </c:pt>
                <c:pt idx="51">
                  <c:v>8.2627713508174272E-2</c:v>
                </c:pt>
                <c:pt idx="52">
                  <c:v>8.633252033543215E-2</c:v>
                </c:pt>
                <c:pt idx="53">
                  <c:v>8.984664027420608E-2</c:v>
                </c:pt>
                <c:pt idx="54">
                  <c:v>9.3124499027976537E-2</c:v>
                </c:pt>
                <c:pt idx="55">
                  <c:v>9.6220513743715125E-2</c:v>
                </c:pt>
                <c:pt idx="56">
                  <c:v>9.9158829280080296E-2</c:v>
                </c:pt>
                <c:pt idx="57">
                  <c:v>0.10202556670409442</c:v>
                </c:pt>
                <c:pt idx="58">
                  <c:v>0.1047237081700849</c:v>
                </c:pt>
                <c:pt idx="59">
                  <c:v>0.10729339111650657</c:v>
                </c:pt>
                <c:pt idx="60">
                  <c:v>0.1098450856353993</c:v>
                </c:pt>
                <c:pt idx="61">
                  <c:v>0.11222423049101229</c:v>
                </c:pt>
                <c:pt idx="62">
                  <c:v>0.11449337476739441</c:v>
                </c:pt>
                <c:pt idx="63">
                  <c:v>0.11686949896832936</c:v>
                </c:pt>
                <c:pt idx="64">
                  <c:v>0.11902721755472141</c:v>
                </c:pt>
                <c:pt idx="65">
                  <c:v>0.12110430416847665</c:v>
                </c:pt>
                <c:pt idx="66">
                  <c:v>0.12315630294840488</c:v>
                </c:pt>
                <c:pt idx="67">
                  <c:v>0.1250231544525959</c:v>
                </c:pt>
                <c:pt idx="68">
                  <c:v>0.12705162649915028</c:v>
                </c:pt>
                <c:pt idx="69">
                  <c:v>0.12897072867346415</c:v>
                </c:pt>
                <c:pt idx="70">
                  <c:v>0.13082519491317343</c:v>
                </c:pt>
                <c:pt idx="71">
                  <c:v>0.13252729948760494</c:v>
                </c:pt>
                <c:pt idx="72">
                  <c:v>0.13537024780016543</c:v>
                </c:pt>
                <c:pt idx="73">
                  <c:v>0.13801759514031395</c:v>
                </c:pt>
              </c:numCache>
            </c:numRef>
          </c:xVal>
          <c:yVal>
            <c:numRef>
              <c:f>'C6014'!$AC$3:$AC$76</c:f>
              <c:numCache>
                <c:formatCode>0.00E+00</c:formatCode>
                <c:ptCount val="74"/>
                <c:pt idx="0">
                  <c:v>9.5633397835920685E-3</c:v>
                </c:pt>
                <c:pt idx="1">
                  <c:v>7.2215114037847312E-3</c:v>
                </c:pt>
                <c:pt idx="2">
                  <c:v>1.043769236269617E-2</c:v>
                </c:pt>
                <c:pt idx="3">
                  <c:v>1.0976903164111963E-2</c:v>
                </c:pt>
                <c:pt idx="4">
                  <c:v>1.1660071695812365E-2</c:v>
                </c:pt>
                <c:pt idx="5">
                  <c:v>1.4119214352011742E-2</c:v>
                </c:pt>
                <c:pt idx="6">
                  <c:v>1.4289626734368292E-2</c:v>
                </c:pt>
                <c:pt idx="7">
                  <c:v>1.6869024008063123E-2</c:v>
                </c:pt>
                <c:pt idx="8">
                  <c:v>1.7985901687820646E-2</c:v>
                </c:pt>
                <c:pt idx="9">
                  <c:v>1.9499039978929832E-2</c:v>
                </c:pt>
                <c:pt idx="10">
                  <c:v>2.1860204270788323E-2</c:v>
                </c:pt>
                <c:pt idx="11">
                  <c:v>2.2932933975070565E-2</c:v>
                </c:pt>
                <c:pt idx="12">
                  <c:v>2.5521096069986128E-2</c:v>
                </c:pt>
                <c:pt idx="13">
                  <c:v>2.6979678355465313E-2</c:v>
                </c:pt>
                <c:pt idx="14">
                  <c:v>2.8882846256938526E-2</c:v>
                </c:pt>
                <c:pt idx="15">
                  <c:v>3.1209592349899302E-2</c:v>
                </c:pt>
                <c:pt idx="16">
                  <c:v>3.280223058196919E-2</c:v>
                </c:pt>
                <c:pt idx="17">
                  <c:v>3.4831321804378333E-2</c:v>
                </c:pt>
                <c:pt idx="18">
                  <c:v>3.6828857559727285E-2</c:v>
                </c:pt>
                <c:pt idx="19">
                  <c:v>3.8442606858387726E-2</c:v>
                </c:pt>
                <c:pt idx="20">
                  <c:v>4.0292837179543559E-2</c:v>
                </c:pt>
                <c:pt idx="21">
                  <c:v>4.1879225972928126E-2</c:v>
                </c:pt>
                <c:pt idx="22">
                  <c:v>4.3314549366157876E-2</c:v>
                </c:pt>
                <c:pt idx="23">
                  <c:v>4.4774885775034245E-2</c:v>
                </c:pt>
                <c:pt idx="24">
                  <c:v>4.7015416866960848E-2</c:v>
                </c:pt>
                <c:pt idx="25">
                  <c:v>4.7951265006524302E-2</c:v>
                </c:pt>
                <c:pt idx="26">
                  <c:v>4.8853114071714887E-2</c:v>
                </c:pt>
                <c:pt idx="27">
                  <c:v>4.990711332031899E-2</c:v>
                </c:pt>
                <c:pt idx="28">
                  <c:v>5.0657195306619648E-2</c:v>
                </c:pt>
                <c:pt idx="29">
                  <c:v>5.1186523571082068E-2</c:v>
                </c:pt>
                <c:pt idx="30">
                  <c:v>5.1441837307015972E-2</c:v>
                </c:pt>
                <c:pt idx="31">
                  <c:v>5.2376276082477233E-2</c:v>
                </c:pt>
                <c:pt idx="32">
                  <c:v>5.2584183608016533E-2</c:v>
                </c:pt>
                <c:pt idx="33">
                  <c:v>5.2732018809304705E-2</c:v>
                </c:pt>
                <c:pt idx="34">
                  <c:v>5.2887018519266735E-2</c:v>
                </c:pt>
                <c:pt idx="35">
                  <c:v>5.2903280829345686E-2</c:v>
                </c:pt>
                <c:pt idx="36">
                  <c:v>5.2838576171498772E-2</c:v>
                </c:pt>
                <c:pt idx="37">
                  <c:v>5.2718037339264119E-2</c:v>
                </c:pt>
                <c:pt idx="38">
                  <c:v>5.2490884279944514E-2</c:v>
                </c:pt>
                <c:pt idx="39">
                  <c:v>5.2185889669617243E-2</c:v>
                </c:pt>
                <c:pt idx="40">
                  <c:v>5.1749432144855806E-2</c:v>
                </c:pt>
                <c:pt idx="41">
                  <c:v>5.1218123262227633E-2</c:v>
                </c:pt>
                <c:pt idx="42">
                  <c:v>5.0557035829961211E-2</c:v>
                </c:pt>
                <c:pt idx="43">
                  <c:v>4.9559567897580856E-2</c:v>
                </c:pt>
                <c:pt idx="44">
                  <c:v>4.9738308441512342E-2</c:v>
                </c:pt>
                <c:pt idx="45">
                  <c:v>4.876316872639426E-2</c:v>
                </c:pt>
                <c:pt idx="46">
                  <c:v>4.8291182399026397E-2</c:v>
                </c:pt>
                <c:pt idx="47">
                  <c:v>4.7818696043435499E-2</c:v>
                </c:pt>
                <c:pt idx="48">
                  <c:v>4.7556494822307227E-2</c:v>
                </c:pt>
                <c:pt idx="50">
                  <c:v>4.7626522685266855E-2</c:v>
                </c:pt>
                <c:pt idx="51">
                  <c:v>4.7085096824751212E-2</c:v>
                </c:pt>
                <c:pt idx="52">
                  <c:v>4.6583150421673776E-2</c:v>
                </c:pt>
                <c:pt idx="53">
                  <c:v>4.6128107248929087E-2</c:v>
                </c:pt>
                <c:pt idx="54">
                  <c:v>4.564301220637685E-2</c:v>
                </c:pt>
                <c:pt idx="55">
                  <c:v>4.516286470782669E-2</c:v>
                </c:pt>
                <c:pt idx="56">
                  <c:v>4.4693061019073221E-2</c:v>
                </c:pt>
                <c:pt idx="57">
                  <c:v>4.4294537282092004E-2</c:v>
                </c:pt>
                <c:pt idx="58">
                  <c:v>4.3868220211572426E-2</c:v>
                </c:pt>
                <c:pt idx="59">
                  <c:v>4.3441025574640191E-2</c:v>
                </c:pt>
                <c:pt idx="60">
                  <c:v>4.3092652993743583E-2</c:v>
                </c:pt>
                <c:pt idx="61">
                  <c:v>4.269246748915205E-2</c:v>
                </c:pt>
                <c:pt idx="62">
                  <c:v>4.2286235050409765E-2</c:v>
                </c:pt>
                <c:pt idx="63">
                  <c:v>4.2026091658794888E-2</c:v>
                </c:pt>
                <c:pt idx="64">
                  <c:v>4.166905446711465E-2</c:v>
                </c:pt>
                <c:pt idx="65">
                  <c:v>4.1313387290509603E-2</c:v>
                </c:pt>
                <c:pt idx="66">
                  <c:v>4.09931755565386E-2</c:v>
                </c:pt>
                <c:pt idx="67">
                  <c:v>4.0599452335786101E-2</c:v>
                </c:pt>
                <c:pt idx="68">
                  <c:v>4.035528949019896E-2</c:v>
                </c:pt>
                <c:pt idx="69">
                  <c:v>4.0080599649552559E-2</c:v>
                </c:pt>
                <c:pt idx="70">
                  <c:v>3.980286424202284E-2</c:v>
                </c:pt>
                <c:pt idx="71">
                  <c:v>3.9468505863994016E-2</c:v>
                </c:pt>
                <c:pt idx="72">
                  <c:v>3.8989582956336588E-2</c:v>
                </c:pt>
                <c:pt idx="73">
                  <c:v>3.8482538521849713E-2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0D27-47C8-B610-5481AFC65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1997816"/>
        <c:axId val="321998208"/>
      </c:scatterChart>
      <c:valAx>
        <c:axId val="3219978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1998208"/>
        <c:crosses val="autoZero"/>
        <c:crossBetween val="midCat"/>
      </c:valAx>
      <c:valAx>
        <c:axId val="321998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19978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'C6014'!$BG$2</c:f>
              <c:strCache>
                <c:ptCount val="1"/>
                <c:pt idx="0">
                  <c:v>C6014 162C1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'C6014'!$AZ$3:$AZ$76</c:f>
              <c:numCache>
                <c:formatCode>0.00E+00</c:formatCode>
                <c:ptCount val="74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7.5431200000000004E-4</c:v>
                </c:pt>
                <c:pt idx="24">
                  <c:v>1.0985400000000001E-3</c:v>
                </c:pt>
                <c:pt idx="25">
                  <c:v>1.3257099999999999E-3</c:v>
                </c:pt>
                <c:pt idx="26">
                  <c:v>1.59986E-3</c:v>
                </c:pt>
                <c:pt idx="27">
                  <c:v>2.3299499999999999E-3</c:v>
                </c:pt>
                <c:pt idx="28">
                  <c:v>3.3932200000000002E-3</c:v>
                </c:pt>
                <c:pt idx="29">
                  <c:v>4.9417100000000002E-3</c:v>
                </c:pt>
                <c:pt idx="30">
                  <c:v>7.1968600000000002E-3</c:v>
                </c:pt>
                <c:pt idx="31">
                  <c:v>0.01</c:v>
                </c:pt>
                <c:pt idx="32">
                  <c:v>1.27063E-2</c:v>
                </c:pt>
                <c:pt idx="33">
                  <c:v>1.6145E-2</c:v>
                </c:pt>
                <c:pt idx="34">
                  <c:v>2.0514299999999999E-2</c:v>
                </c:pt>
                <c:pt idx="35">
                  <c:v>2.6065999999999999E-2</c:v>
                </c:pt>
                <c:pt idx="36">
                  <c:v>3.05788E-2</c:v>
                </c:pt>
                <c:pt idx="37">
                  <c:v>3.5872800000000003E-2</c:v>
                </c:pt>
                <c:pt idx="38">
                  <c:v>4.2083500000000003E-2</c:v>
                </c:pt>
                <c:pt idx="39">
                  <c:v>4.9369299999999998E-2</c:v>
                </c:pt>
                <c:pt idx="40">
                  <c:v>5.7916599999999999E-2</c:v>
                </c:pt>
                <c:pt idx="41">
                  <c:v>6.7943600000000007E-2</c:v>
                </c:pt>
                <c:pt idx="42">
                  <c:v>7.9706600000000002E-2</c:v>
                </c:pt>
                <c:pt idx="43">
                  <c:v>8.6331099999999994E-2</c:v>
                </c:pt>
                <c:pt idx="44">
                  <c:v>9.3506099999999995E-2</c:v>
                </c:pt>
                <c:pt idx="45">
                  <c:v>0.10127700000000001</c:v>
                </c:pt>
                <c:pt idx="46">
                  <c:v>0.109695</c:v>
                </c:pt>
                <c:pt idx="47">
                  <c:v>0.118812</c:v>
                </c:pt>
                <c:pt idx="48">
                  <c:v>0.12868599999999999</c:v>
                </c:pt>
                <c:pt idx="49">
                  <c:v>0.139381</c:v>
                </c:pt>
                <c:pt idx="50">
                  <c:v>0.15096499999999999</c:v>
                </c:pt>
                <c:pt idx="51">
                  <c:v>0.16351199999999999</c:v>
                </c:pt>
                <c:pt idx="52">
                  <c:v>0.17710200000000001</c:v>
                </c:pt>
                <c:pt idx="53">
                  <c:v>0.19182099999999999</c:v>
                </c:pt>
                <c:pt idx="54">
                  <c:v>0.207763</c:v>
                </c:pt>
                <c:pt idx="55">
                  <c:v>0.22503100000000001</c:v>
                </c:pt>
                <c:pt idx="57">
                  <c:v>0.245</c:v>
                </c:pt>
                <c:pt idx="58">
                  <c:v>0.27</c:v>
                </c:pt>
                <c:pt idx="59">
                  <c:v>0.29499999999999998</c:v>
                </c:pt>
                <c:pt idx="60">
                  <c:v>0.32</c:v>
                </c:pt>
                <c:pt idx="61">
                  <c:v>0.34499999999999997</c:v>
                </c:pt>
                <c:pt idx="62">
                  <c:v>0.37</c:v>
                </c:pt>
                <c:pt idx="63">
                  <c:v>0.39500000000000002</c:v>
                </c:pt>
                <c:pt idx="64">
                  <c:v>0.42</c:v>
                </c:pt>
                <c:pt idx="65">
                  <c:v>0.44500000000000001</c:v>
                </c:pt>
                <c:pt idx="66">
                  <c:v>0.48499999999999999</c:v>
                </c:pt>
                <c:pt idx="67">
                  <c:v>0.5151</c:v>
                </c:pt>
                <c:pt idx="68">
                  <c:v>0.5353</c:v>
                </c:pt>
                <c:pt idx="69">
                  <c:v>0.57569999999999999</c:v>
                </c:pt>
                <c:pt idx="70">
                  <c:v>0.63629999999999998</c:v>
                </c:pt>
                <c:pt idx="71">
                  <c:v>0.69689999999999996</c:v>
                </c:pt>
                <c:pt idx="72">
                  <c:v>0.75760000000000005</c:v>
                </c:pt>
                <c:pt idx="73">
                  <c:v>0.81820000000000004</c:v>
                </c:pt>
              </c:numCache>
            </c:numRef>
          </c:xVal>
          <c:yVal>
            <c:numRef>
              <c:f>'C6014'!$BG$3:$BG$76</c:f>
              <c:numCache>
                <c:formatCode>0.00E+00</c:formatCode>
                <c:ptCount val="74"/>
                <c:pt idx="0">
                  <c:v>2.7369018453605267E-3</c:v>
                </c:pt>
                <c:pt idx="1">
                  <c:v>2.5074442689478858E-3</c:v>
                </c:pt>
                <c:pt idx="2">
                  <c:v>3.338185802274584E-3</c:v>
                </c:pt>
                <c:pt idx="3">
                  <c:v>5.7736504402948318E-3</c:v>
                </c:pt>
                <c:pt idx="4">
                  <c:v>7.3967004800047365E-3</c:v>
                </c:pt>
                <c:pt idx="5">
                  <c:v>8.0748067123742988E-3</c:v>
                </c:pt>
                <c:pt idx="6">
                  <c:v>9.2332926758204401E-3</c:v>
                </c:pt>
                <c:pt idx="7">
                  <c:v>1.1517598769815937E-2</c:v>
                </c:pt>
                <c:pt idx="8">
                  <c:v>1.3824730076343252E-2</c:v>
                </c:pt>
                <c:pt idx="9">
                  <c:v>1.5347368846056876E-2</c:v>
                </c:pt>
                <c:pt idx="10">
                  <c:v>1.6665297601676267E-2</c:v>
                </c:pt>
                <c:pt idx="11">
                  <c:v>1.885331396105509E-2</c:v>
                </c:pt>
                <c:pt idx="12">
                  <c:v>2.1414959667469216E-2</c:v>
                </c:pt>
                <c:pt idx="13">
                  <c:v>2.3546908737884582E-2</c:v>
                </c:pt>
                <c:pt idx="14">
                  <c:v>2.5334424370780085E-2</c:v>
                </c:pt>
                <c:pt idx="15">
                  <c:v>2.7440810014993478E-2</c:v>
                </c:pt>
                <c:pt idx="16">
                  <c:v>2.9798524303895013E-2</c:v>
                </c:pt>
                <c:pt idx="17">
                  <c:v>3.2116394662369853E-2</c:v>
                </c:pt>
                <c:pt idx="18">
                  <c:v>3.413059085296246E-2</c:v>
                </c:pt>
                <c:pt idx="19">
                  <c:v>3.6034981921788792E-2</c:v>
                </c:pt>
                <c:pt idx="20">
                  <c:v>3.7980545978646633E-2</c:v>
                </c:pt>
                <c:pt idx="21">
                  <c:v>3.9929985642273055E-2</c:v>
                </c:pt>
                <c:pt idx="22">
                  <c:v>4.1710575360398253E-2</c:v>
                </c:pt>
                <c:pt idx="23">
                  <c:v>4.3240038138517407E-2</c:v>
                </c:pt>
                <c:pt idx="24">
                  <c:v>4.6029592244668127E-2</c:v>
                </c:pt>
                <c:pt idx="25">
                  <c:v>4.7024041629062908E-2</c:v>
                </c:pt>
                <c:pt idx="26">
                  <c:v>4.7971116683695407E-2</c:v>
                </c:pt>
                <c:pt idx="27">
                  <c:v>4.950846875776059E-2</c:v>
                </c:pt>
                <c:pt idx="28">
                  <c:v>5.0552861097732306E-2</c:v>
                </c:pt>
                <c:pt idx="29">
                  <c:v>5.119073865594969E-2</c:v>
                </c:pt>
                <c:pt idx="30">
                  <c:v>5.1732230956336958E-2</c:v>
                </c:pt>
                <c:pt idx="31">
                  <c:v>5.2673902379315483E-2</c:v>
                </c:pt>
                <c:pt idx="32">
                  <c:v>5.2951755554897548E-2</c:v>
                </c:pt>
                <c:pt idx="33">
                  <c:v>5.3163367600152667E-2</c:v>
                </c:pt>
                <c:pt idx="34">
                  <c:v>5.3241714182918995E-2</c:v>
                </c:pt>
                <c:pt idx="35">
                  <c:v>5.3325096124939991E-2</c:v>
                </c:pt>
                <c:pt idx="36">
                  <c:v>5.3279805594773445E-2</c:v>
                </c:pt>
                <c:pt idx="37">
                  <c:v>5.3188375721791185E-2</c:v>
                </c:pt>
                <c:pt idx="38">
                  <c:v>5.2976600322741929E-2</c:v>
                </c:pt>
                <c:pt idx="39">
                  <c:v>5.266650076511821E-2</c:v>
                </c:pt>
                <c:pt idx="40">
                  <c:v>5.225512922998423E-2</c:v>
                </c:pt>
                <c:pt idx="41">
                  <c:v>5.1727337129088391E-2</c:v>
                </c:pt>
                <c:pt idx="42">
                  <c:v>5.1093207354482723E-2</c:v>
                </c:pt>
                <c:pt idx="43">
                  <c:v>5.0276836481224607E-2</c:v>
                </c:pt>
                <c:pt idx="44">
                  <c:v>5.0128158948376134E-2</c:v>
                </c:pt>
                <c:pt idx="45">
                  <c:v>4.9195327492668466E-2</c:v>
                </c:pt>
                <c:pt idx="46">
                  <c:v>4.8856910256999571E-2</c:v>
                </c:pt>
                <c:pt idx="47">
                  <c:v>4.8439347825208111E-2</c:v>
                </c:pt>
                <c:pt idx="48">
                  <c:v>4.798672567718943E-2</c:v>
                </c:pt>
                <c:pt idx="49">
                  <c:v>4.7535956481385387E-2</c:v>
                </c:pt>
                <c:pt idx="50">
                  <c:v>4.7122234782094534E-2</c:v>
                </c:pt>
                <c:pt idx="51">
                  <c:v>4.666952261720924E-2</c:v>
                </c:pt>
                <c:pt idx="52">
                  <c:v>4.6062771803500088E-2</c:v>
                </c:pt>
                <c:pt idx="53">
                  <c:v>4.5453422865197331E-2</c:v>
                </c:pt>
                <c:pt idx="54">
                  <c:v>4.4893960785560613E-2</c:v>
                </c:pt>
                <c:pt idx="55">
                  <c:v>4.4291902464080428E-2</c:v>
                </c:pt>
                <c:pt idx="57">
                  <c:v>4.3338475830964132E-2</c:v>
                </c:pt>
                <c:pt idx="58">
                  <c:v>4.2717473657254985E-2</c:v>
                </c:pt>
                <c:pt idx="59">
                  <c:v>4.2087642067599823E-2</c:v>
                </c:pt>
                <c:pt idx="60">
                  <c:v>4.1516348596767332E-2</c:v>
                </c:pt>
                <c:pt idx="61">
                  <c:v>4.0951308528959798E-2</c:v>
                </c:pt>
                <c:pt idx="62">
                  <c:v>4.0482651026818743E-2</c:v>
                </c:pt>
                <c:pt idx="63">
                  <c:v>3.9889511674131628E-2</c:v>
                </c:pt>
                <c:pt idx="64">
                  <c:v>3.9405834340037499E-2</c:v>
                </c:pt>
                <c:pt idx="65">
                  <c:v>3.9001326897065265E-2</c:v>
                </c:pt>
                <c:pt idx="66">
                  <c:v>3.8276164724136572E-2</c:v>
                </c:pt>
                <c:pt idx="67">
                  <c:v>3.8078828985583353E-2</c:v>
                </c:pt>
                <c:pt idx="68">
                  <c:v>3.7814656865634948E-2</c:v>
                </c:pt>
                <c:pt idx="69">
                  <c:v>3.7200859585856262E-2</c:v>
                </c:pt>
                <c:pt idx="70">
                  <c:v>3.6392719483851657E-2</c:v>
                </c:pt>
                <c:pt idx="71">
                  <c:v>3.5635691632490279E-2</c:v>
                </c:pt>
                <c:pt idx="72">
                  <c:v>3.4898497218233661E-2</c:v>
                </c:pt>
                <c:pt idx="73">
                  <c:v>3.4038629422223826E-2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2F0C-44E2-BDF4-161D2A57B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1998992"/>
        <c:axId val="321999384"/>
      </c:scatterChart>
      <c:valAx>
        <c:axId val="3219989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1999384"/>
        <c:crosses val="autoZero"/>
        <c:crossBetween val="midCat"/>
      </c:valAx>
      <c:valAx>
        <c:axId val="321999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19989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'C6014'!$BG$2</c:f>
              <c:strCache>
                <c:ptCount val="1"/>
                <c:pt idx="0">
                  <c:v>C6014 162C1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'C6014'!$BF$3:$BF$76</c:f>
              <c:numCache>
                <c:formatCode>0.00E+00</c:formatCode>
                <c:ptCount val="74"/>
                <c:pt idx="0">
                  <c:v>1.6543584392024984E-4</c:v>
                </c:pt>
                <c:pt idx="1">
                  <c:v>1.7395282893139792E-4</c:v>
                </c:pt>
                <c:pt idx="2">
                  <c:v>2.2048961184469872E-4</c:v>
                </c:pt>
                <c:pt idx="3">
                  <c:v>3.1854745934197263E-4</c:v>
                </c:pt>
                <c:pt idx="4">
                  <c:v>3.9608120231924724E-4</c:v>
                </c:pt>
                <c:pt idx="5">
                  <c:v>4.5461930800019519E-4</c:v>
                </c:pt>
                <c:pt idx="6">
                  <c:v>5.3404273002055939E-4</c:v>
                </c:pt>
                <c:pt idx="7">
                  <c:v>6.5523191312983372E-4</c:v>
                </c:pt>
                <c:pt idx="8">
                  <c:v>7.8860370603570443E-4</c:v>
                </c:pt>
                <c:pt idx="9">
                  <c:v>9.1277573536554981E-4</c:v>
                </c:pt>
                <c:pt idx="10">
                  <c:v>1.044888498955203E-3</c:v>
                </c:pt>
                <c:pt idx="11">
                  <c:v>1.2208810519811501E-3</c:v>
                </c:pt>
                <c:pt idx="12">
                  <c:v>1.4294021807711797E-3</c:v>
                </c:pt>
                <c:pt idx="13">
                  <c:v>1.6465694859555825E-3</c:v>
                </c:pt>
                <c:pt idx="14">
                  <c:v>1.8762244711973811E-3</c:v>
                </c:pt>
                <c:pt idx="15">
                  <c:v>2.145077468471512E-3</c:v>
                </c:pt>
                <c:pt idx="16">
                  <c:v>2.4556057459640974E-3</c:v>
                </c:pt>
                <c:pt idx="17">
                  <c:v>2.800532834751992E-3</c:v>
                </c:pt>
                <c:pt idx="18">
                  <c:v>3.1715068622536987E-3</c:v>
                </c:pt>
                <c:pt idx="19">
                  <c:v>3.5799119054133635E-3</c:v>
                </c:pt>
                <c:pt idx="20">
                  <c:v>4.0374477668712059E-3</c:v>
                </c:pt>
                <c:pt idx="21">
                  <c:v>4.5477045059522502E-3</c:v>
                </c:pt>
                <c:pt idx="22">
                  <c:v>5.1060164200571988E-3</c:v>
                </c:pt>
                <c:pt idx="23">
                  <c:v>5.7110839293728951E-3</c:v>
                </c:pt>
                <c:pt idx="24">
                  <c:v>7.1109316031345519E-3</c:v>
                </c:pt>
                <c:pt idx="25">
                  <c:v>7.8955837167409594E-3</c:v>
                </c:pt>
                <c:pt idx="26">
                  <c:v>8.760540550535505E-3</c:v>
                </c:pt>
                <c:pt idx="27">
                  <c:v>1.0740216794001148E-2</c:v>
                </c:pt>
                <c:pt idx="28">
                  <c:v>1.3097212655143353E-2</c:v>
                </c:pt>
                <c:pt idx="29">
                  <c:v>1.5905023895722167E-2</c:v>
                </c:pt>
                <c:pt idx="30">
                  <c:v>1.9295326472501657E-2</c:v>
                </c:pt>
                <c:pt idx="31">
                  <c:v>2.2950795711546797E-2</c:v>
                </c:pt>
                <c:pt idx="32">
                  <c:v>2.5938791251852788E-2</c:v>
                </c:pt>
                <c:pt idx="33">
                  <c:v>2.929714269181322E-2</c:v>
                </c:pt>
                <c:pt idx="34">
                  <c:v>3.3048698873974679E-2</c:v>
                </c:pt>
                <c:pt idx="35">
                  <c:v>3.7282327657922401E-2</c:v>
                </c:pt>
                <c:pt idx="36">
                  <c:v>4.036375254261499E-2</c:v>
                </c:pt>
                <c:pt idx="37">
                  <c:v>4.3680842077421893E-2</c:v>
                </c:pt>
                <c:pt idx="38">
                  <c:v>4.7216954155071357E-2</c:v>
                </c:pt>
                <c:pt idx="39">
                  <c:v>5.0991256860596704E-2</c:v>
                </c:pt>
                <c:pt idx="40">
                  <c:v>5.5013084057897579E-2</c:v>
                </c:pt>
                <c:pt idx="41">
                  <c:v>5.9283568574807731E-2</c:v>
                </c:pt>
                <c:pt idx="42">
                  <c:v>6.3815874524453656E-2</c:v>
                </c:pt>
                <c:pt idx="43">
                  <c:v>6.5882126543883271E-2</c:v>
                </c:pt>
                <c:pt idx="44">
                  <c:v>6.8463776140691754E-2</c:v>
                </c:pt>
                <c:pt idx="45">
                  <c:v>7.0585800147586239E-2</c:v>
                </c:pt>
                <c:pt idx="46">
                  <c:v>7.3207641477113353E-2</c:v>
                </c:pt>
                <c:pt idx="47">
                  <c:v>7.5862874937670438E-2</c:v>
                </c:pt>
                <c:pt idx="48">
                  <c:v>7.8582566644865959E-2</c:v>
                </c:pt>
                <c:pt idx="49">
                  <c:v>8.1397844875229816E-2</c:v>
                </c:pt>
                <c:pt idx="50">
                  <c:v>8.4343394370151481E-2</c:v>
                </c:pt>
                <c:pt idx="51">
                  <c:v>8.7355749565698984E-2</c:v>
                </c:pt>
                <c:pt idx="52">
                  <c:v>9.0320590188192815E-2</c:v>
                </c:pt>
                <c:pt idx="53">
                  <c:v>9.337516279731467E-2</c:v>
                </c:pt>
                <c:pt idx="54">
                  <c:v>9.657796837110641E-2</c:v>
                </c:pt>
                <c:pt idx="55">
                  <c:v>9.9835119589223129E-2</c:v>
                </c:pt>
                <c:pt idx="57">
                  <c:v>0.10304332379434493</c:v>
                </c:pt>
                <c:pt idx="58">
                  <c:v>0.10739514834227311</c:v>
                </c:pt>
                <c:pt idx="59">
                  <c:v>0.11142645291824535</c:v>
                </c:pt>
                <c:pt idx="60">
                  <c:v>0.11526157881516956</c:v>
                </c:pt>
                <c:pt idx="61">
                  <c:v>0.11886211104675505</c:v>
                </c:pt>
                <c:pt idx="62">
                  <c:v>0.12238701270936772</c:v>
                </c:pt>
                <c:pt idx="63">
                  <c:v>0.12552432876252315</c:v>
                </c:pt>
                <c:pt idx="64">
                  <c:v>0.12864855390876243</c:v>
                </c:pt>
                <c:pt idx="65">
                  <c:v>0.13174061814487603</c:v>
                </c:pt>
                <c:pt idx="66">
                  <c:v>0.13624955005872949</c:v>
                </c:pt>
                <c:pt idx="67">
                  <c:v>0.14005143630278835</c:v>
                </c:pt>
                <c:pt idx="68">
                  <c:v>0.14227503582910947</c:v>
                </c:pt>
                <c:pt idx="69">
                  <c:v>0.14634389247104729</c:v>
                </c:pt>
                <c:pt idx="70">
                  <c:v>0.15217321514502744</c:v>
                </c:pt>
                <c:pt idx="71">
                  <c:v>0.1575896998495856</c:v>
                </c:pt>
                <c:pt idx="72">
                  <c:v>0.16260105009665166</c:v>
                </c:pt>
                <c:pt idx="73">
                  <c:v>0.16688441087550249</c:v>
                </c:pt>
              </c:numCache>
            </c:numRef>
          </c:xVal>
          <c:yVal>
            <c:numRef>
              <c:f>'C6014'!$BG$3:$BG$76</c:f>
              <c:numCache>
                <c:formatCode>0.00E+00</c:formatCode>
                <c:ptCount val="74"/>
                <c:pt idx="0">
                  <c:v>2.7369018453605267E-3</c:v>
                </c:pt>
                <c:pt idx="1">
                  <c:v>2.5074442689478858E-3</c:v>
                </c:pt>
                <c:pt idx="2">
                  <c:v>3.338185802274584E-3</c:v>
                </c:pt>
                <c:pt idx="3">
                  <c:v>5.7736504402948318E-3</c:v>
                </c:pt>
                <c:pt idx="4">
                  <c:v>7.3967004800047365E-3</c:v>
                </c:pt>
                <c:pt idx="5">
                  <c:v>8.0748067123742988E-3</c:v>
                </c:pt>
                <c:pt idx="6">
                  <c:v>9.2332926758204401E-3</c:v>
                </c:pt>
                <c:pt idx="7">
                  <c:v>1.1517598769815937E-2</c:v>
                </c:pt>
                <c:pt idx="8">
                  <c:v>1.3824730076343252E-2</c:v>
                </c:pt>
                <c:pt idx="9">
                  <c:v>1.5347368846056876E-2</c:v>
                </c:pt>
                <c:pt idx="10">
                  <c:v>1.6665297601676267E-2</c:v>
                </c:pt>
                <c:pt idx="11">
                  <c:v>1.885331396105509E-2</c:v>
                </c:pt>
                <c:pt idx="12">
                  <c:v>2.1414959667469216E-2</c:v>
                </c:pt>
                <c:pt idx="13">
                  <c:v>2.3546908737884582E-2</c:v>
                </c:pt>
                <c:pt idx="14">
                  <c:v>2.5334424370780085E-2</c:v>
                </c:pt>
                <c:pt idx="15">
                  <c:v>2.7440810014993478E-2</c:v>
                </c:pt>
                <c:pt idx="16">
                  <c:v>2.9798524303895013E-2</c:v>
                </c:pt>
                <c:pt idx="17">
                  <c:v>3.2116394662369853E-2</c:v>
                </c:pt>
                <c:pt idx="18">
                  <c:v>3.413059085296246E-2</c:v>
                </c:pt>
                <c:pt idx="19">
                  <c:v>3.6034981921788792E-2</c:v>
                </c:pt>
                <c:pt idx="20">
                  <c:v>3.7980545978646633E-2</c:v>
                </c:pt>
                <c:pt idx="21">
                  <c:v>3.9929985642273055E-2</c:v>
                </c:pt>
                <c:pt idx="22">
                  <c:v>4.1710575360398253E-2</c:v>
                </c:pt>
                <c:pt idx="23">
                  <c:v>4.3240038138517407E-2</c:v>
                </c:pt>
                <c:pt idx="24">
                  <c:v>4.6029592244668127E-2</c:v>
                </c:pt>
                <c:pt idx="25">
                  <c:v>4.7024041629062908E-2</c:v>
                </c:pt>
                <c:pt idx="26">
                  <c:v>4.7971116683695407E-2</c:v>
                </c:pt>
                <c:pt idx="27">
                  <c:v>4.950846875776059E-2</c:v>
                </c:pt>
                <c:pt idx="28">
                  <c:v>5.0552861097732306E-2</c:v>
                </c:pt>
                <c:pt idx="29">
                  <c:v>5.119073865594969E-2</c:v>
                </c:pt>
                <c:pt idx="30">
                  <c:v>5.1732230956336958E-2</c:v>
                </c:pt>
                <c:pt idx="31">
                  <c:v>5.2673902379315483E-2</c:v>
                </c:pt>
                <c:pt idx="32">
                  <c:v>5.2951755554897548E-2</c:v>
                </c:pt>
                <c:pt idx="33">
                  <c:v>5.3163367600152667E-2</c:v>
                </c:pt>
                <c:pt idx="34">
                  <c:v>5.3241714182918995E-2</c:v>
                </c:pt>
                <c:pt idx="35">
                  <c:v>5.3325096124939991E-2</c:v>
                </c:pt>
                <c:pt idx="36">
                  <c:v>5.3279805594773445E-2</c:v>
                </c:pt>
                <c:pt idx="37">
                  <c:v>5.3188375721791185E-2</c:v>
                </c:pt>
                <c:pt idx="38">
                  <c:v>5.2976600322741929E-2</c:v>
                </c:pt>
                <c:pt idx="39">
                  <c:v>5.266650076511821E-2</c:v>
                </c:pt>
                <c:pt idx="40">
                  <c:v>5.225512922998423E-2</c:v>
                </c:pt>
                <c:pt idx="41">
                  <c:v>5.1727337129088391E-2</c:v>
                </c:pt>
                <c:pt idx="42">
                  <c:v>5.1093207354482723E-2</c:v>
                </c:pt>
                <c:pt idx="43">
                  <c:v>5.0276836481224607E-2</c:v>
                </c:pt>
                <c:pt idx="44">
                  <c:v>5.0128158948376134E-2</c:v>
                </c:pt>
                <c:pt idx="45">
                  <c:v>4.9195327492668466E-2</c:v>
                </c:pt>
                <c:pt idx="46">
                  <c:v>4.8856910256999571E-2</c:v>
                </c:pt>
                <c:pt idx="47">
                  <c:v>4.8439347825208111E-2</c:v>
                </c:pt>
                <c:pt idx="48">
                  <c:v>4.798672567718943E-2</c:v>
                </c:pt>
                <c:pt idx="49">
                  <c:v>4.7535956481385387E-2</c:v>
                </c:pt>
                <c:pt idx="50">
                  <c:v>4.7122234782094534E-2</c:v>
                </c:pt>
                <c:pt idx="51">
                  <c:v>4.666952261720924E-2</c:v>
                </c:pt>
                <c:pt idx="52">
                  <c:v>4.6062771803500088E-2</c:v>
                </c:pt>
                <c:pt idx="53">
                  <c:v>4.5453422865197331E-2</c:v>
                </c:pt>
                <c:pt idx="54">
                  <c:v>4.4893960785560613E-2</c:v>
                </c:pt>
                <c:pt idx="55">
                  <c:v>4.4291902464080428E-2</c:v>
                </c:pt>
                <c:pt idx="57">
                  <c:v>4.3338475830964132E-2</c:v>
                </c:pt>
                <c:pt idx="58">
                  <c:v>4.2717473657254985E-2</c:v>
                </c:pt>
                <c:pt idx="59">
                  <c:v>4.2087642067599823E-2</c:v>
                </c:pt>
                <c:pt idx="60">
                  <c:v>4.1516348596767332E-2</c:v>
                </c:pt>
                <c:pt idx="61">
                  <c:v>4.0951308528959798E-2</c:v>
                </c:pt>
                <c:pt idx="62">
                  <c:v>4.0482651026818743E-2</c:v>
                </c:pt>
                <c:pt idx="63">
                  <c:v>3.9889511674131628E-2</c:v>
                </c:pt>
                <c:pt idx="64">
                  <c:v>3.9405834340037499E-2</c:v>
                </c:pt>
                <c:pt idx="65">
                  <c:v>3.9001326897065265E-2</c:v>
                </c:pt>
                <c:pt idx="66">
                  <c:v>3.8276164724136572E-2</c:v>
                </c:pt>
                <c:pt idx="67">
                  <c:v>3.8078828985583353E-2</c:v>
                </c:pt>
                <c:pt idx="68">
                  <c:v>3.7814656865634948E-2</c:v>
                </c:pt>
                <c:pt idx="69">
                  <c:v>3.7200859585856262E-2</c:v>
                </c:pt>
                <c:pt idx="70">
                  <c:v>3.6392719483851657E-2</c:v>
                </c:pt>
                <c:pt idx="71">
                  <c:v>3.5635691632490279E-2</c:v>
                </c:pt>
                <c:pt idx="72">
                  <c:v>3.4898497218233661E-2</c:v>
                </c:pt>
                <c:pt idx="73">
                  <c:v>3.4038629422223826E-2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CD07-4233-B180-2E3A2E6DDC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2000168"/>
        <c:axId val="322000560"/>
      </c:scatterChart>
      <c:valAx>
        <c:axId val="3220001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2000560"/>
        <c:crosses val="autoZero"/>
        <c:crossBetween val="midCat"/>
      </c:valAx>
      <c:valAx>
        <c:axId val="322000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20001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800" b="0" i="0" baseline="0">
                <a:effectLst/>
              </a:rPr>
              <a:t>If vs efficiency</a:t>
            </a:r>
            <a:endParaRPr lang="en-GB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strRef>
              <c:f>'C6014'!$AC$2</c:f>
              <c:strCache>
                <c:ptCount val="1"/>
                <c:pt idx="0">
                  <c:v>C6014 164C2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'C6014'!$V$3:$V$76</c:f>
              <c:numCache>
                <c:formatCode>0.00E+00</c:formatCode>
                <c:ptCount val="74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7.5431200000000004E-4</c:v>
                </c:pt>
                <c:pt idx="24">
                  <c:v>1.0985400000000001E-3</c:v>
                </c:pt>
                <c:pt idx="25">
                  <c:v>1.3257099999999999E-3</c:v>
                </c:pt>
                <c:pt idx="26">
                  <c:v>1.59986E-3</c:v>
                </c:pt>
                <c:pt idx="27">
                  <c:v>2.3299499999999999E-3</c:v>
                </c:pt>
                <c:pt idx="28">
                  <c:v>3.3932200000000002E-3</c:v>
                </c:pt>
                <c:pt idx="29">
                  <c:v>4.9417100000000002E-3</c:v>
                </c:pt>
                <c:pt idx="30">
                  <c:v>7.1968600000000002E-3</c:v>
                </c:pt>
                <c:pt idx="31">
                  <c:v>0.01</c:v>
                </c:pt>
                <c:pt idx="32">
                  <c:v>1.27063E-2</c:v>
                </c:pt>
                <c:pt idx="33">
                  <c:v>1.6145E-2</c:v>
                </c:pt>
                <c:pt idx="34">
                  <c:v>2.0514299999999999E-2</c:v>
                </c:pt>
                <c:pt idx="35">
                  <c:v>2.6065999999999999E-2</c:v>
                </c:pt>
                <c:pt idx="36">
                  <c:v>3.05788E-2</c:v>
                </c:pt>
                <c:pt idx="37">
                  <c:v>3.5872800000000003E-2</c:v>
                </c:pt>
                <c:pt idx="38">
                  <c:v>4.2083500000000003E-2</c:v>
                </c:pt>
                <c:pt idx="39">
                  <c:v>4.9369299999999998E-2</c:v>
                </c:pt>
                <c:pt idx="40">
                  <c:v>5.7916599999999999E-2</c:v>
                </c:pt>
                <c:pt idx="41">
                  <c:v>6.7943600000000007E-2</c:v>
                </c:pt>
                <c:pt idx="42">
                  <c:v>7.9706600000000002E-2</c:v>
                </c:pt>
                <c:pt idx="43">
                  <c:v>8.6331099999999994E-2</c:v>
                </c:pt>
                <c:pt idx="44">
                  <c:v>9.3506099999999995E-2</c:v>
                </c:pt>
                <c:pt idx="45">
                  <c:v>0.10127700000000001</c:v>
                </c:pt>
                <c:pt idx="46">
                  <c:v>0.109695</c:v>
                </c:pt>
                <c:pt idx="47">
                  <c:v>0.118812</c:v>
                </c:pt>
                <c:pt idx="48">
                  <c:v>0.12868599999999999</c:v>
                </c:pt>
                <c:pt idx="50">
                  <c:v>0.13</c:v>
                </c:pt>
                <c:pt idx="51">
                  <c:v>0.14499999999999999</c:v>
                </c:pt>
                <c:pt idx="52">
                  <c:v>0.16</c:v>
                </c:pt>
                <c:pt idx="53">
                  <c:v>0.17499999999999999</c:v>
                </c:pt>
                <c:pt idx="54">
                  <c:v>0.19</c:v>
                </c:pt>
                <c:pt idx="55">
                  <c:v>0.20499999999999999</c:v>
                </c:pt>
                <c:pt idx="56">
                  <c:v>0.22</c:v>
                </c:pt>
                <c:pt idx="57">
                  <c:v>0.23499999999999999</c:v>
                </c:pt>
                <c:pt idx="58">
                  <c:v>0.25</c:v>
                </c:pt>
                <c:pt idx="59">
                  <c:v>0.26500000000000001</c:v>
                </c:pt>
                <c:pt idx="60">
                  <c:v>0.28000000000000003</c:v>
                </c:pt>
                <c:pt idx="61">
                  <c:v>0.29499999999999998</c:v>
                </c:pt>
                <c:pt idx="62">
                  <c:v>0.31</c:v>
                </c:pt>
                <c:pt idx="63">
                  <c:v>0.32500000000000001</c:v>
                </c:pt>
                <c:pt idx="64">
                  <c:v>0.34</c:v>
                </c:pt>
                <c:pt idx="65">
                  <c:v>0.35499999999999998</c:v>
                </c:pt>
                <c:pt idx="66">
                  <c:v>0.37</c:v>
                </c:pt>
                <c:pt idx="67">
                  <c:v>0.38500000000000001</c:v>
                </c:pt>
                <c:pt idx="68">
                  <c:v>0.4</c:v>
                </c:pt>
                <c:pt idx="69">
                  <c:v>0.41499999999999998</c:v>
                </c:pt>
                <c:pt idx="70">
                  <c:v>0.43</c:v>
                </c:pt>
                <c:pt idx="71">
                  <c:v>0.44500000000000001</c:v>
                </c:pt>
                <c:pt idx="72">
                  <c:v>0.47</c:v>
                </c:pt>
                <c:pt idx="73">
                  <c:v>0.495</c:v>
                </c:pt>
              </c:numCache>
            </c:numRef>
          </c:xVal>
          <c:yVal>
            <c:numRef>
              <c:f>'C6014'!$AC$3:$AC$76</c:f>
              <c:numCache>
                <c:formatCode>0.00E+00</c:formatCode>
                <c:ptCount val="74"/>
                <c:pt idx="0">
                  <c:v>9.5633397835920685E-3</c:v>
                </c:pt>
                <c:pt idx="1">
                  <c:v>7.2215114037847312E-3</c:v>
                </c:pt>
                <c:pt idx="2">
                  <c:v>1.043769236269617E-2</c:v>
                </c:pt>
                <c:pt idx="3">
                  <c:v>1.0976903164111963E-2</c:v>
                </c:pt>
                <c:pt idx="4">
                  <c:v>1.1660071695812365E-2</c:v>
                </c:pt>
                <c:pt idx="5">
                  <c:v>1.4119214352011742E-2</c:v>
                </c:pt>
                <c:pt idx="6">
                  <c:v>1.4289626734368292E-2</c:v>
                </c:pt>
                <c:pt idx="7">
                  <c:v>1.6869024008063123E-2</c:v>
                </c:pt>
                <c:pt idx="8">
                  <c:v>1.7985901687820646E-2</c:v>
                </c:pt>
                <c:pt idx="9">
                  <c:v>1.9499039978929832E-2</c:v>
                </c:pt>
                <c:pt idx="10">
                  <c:v>2.1860204270788323E-2</c:v>
                </c:pt>
                <c:pt idx="11">
                  <c:v>2.2932933975070565E-2</c:v>
                </c:pt>
                <c:pt idx="12">
                  <c:v>2.5521096069986128E-2</c:v>
                </c:pt>
                <c:pt idx="13">
                  <c:v>2.6979678355465313E-2</c:v>
                </c:pt>
                <c:pt idx="14">
                  <c:v>2.8882846256938526E-2</c:v>
                </c:pt>
                <c:pt idx="15">
                  <c:v>3.1209592349899302E-2</c:v>
                </c:pt>
                <c:pt idx="16">
                  <c:v>3.280223058196919E-2</c:v>
                </c:pt>
                <c:pt idx="17">
                  <c:v>3.4831321804378333E-2</c:v>
                </c:pt>
                <c:pt idx="18">
                  <c:v>3.6828857559727285E-2</c:v>
                </c:pt>
                <c:pt idx="19">
                  <c:v>3.8442606858387726E-2</c:v>
                </c:pt>
                <c:pt idx="20">
                  <c:v>4.0292837179543559E-2</c:v>
                </c:pt>
                <c:pt idx="21">
                  <c:v>4.1879225972928126E-2</c:v>
                </c:pt>
                <c:pt idx="22">
                  <c:v>4.3314549366157876E-2</c:v>
                </c:pt>
                <c:pt idx="23">
                  <c:v>4.4774885775034245E-2</c:v>
                </c:pt>
                <c:pt idx="24">
                  <c:v>4.7015416866960848E-2</c:v>
                </c:pt>
                <c:pt idx="25">
                  <c:v>4.7951265006524302E-2</c:v>
                </c:pt>
                <c:pt idx="26">
                  <c:v>4.8853114071714887E-2</c:v>
                </c:pt>
                <c:pt idx="27">
                  <c:v>4.990711332031899E-2</c:v>
                </c:pt>
                <c:pt idx="28">
                  <c:v>5.0657195306619648E-2</c:v>
                </c:pt>
                <c:pt idx="29">
                  <c:v>5.1186523571082068E-2</c:v>
                </c:pt>
                <c:pt idx="30">
                  <c:v>5.1441837307015972E-2</c:v>
                </c:pt>
                <c:pt idx="31">
                  <c:v>5.2376276082477233E-2</c:v>
                </c:pt>
                <c:pt idx="32">
                  <c:v>5.2584183608016533E-2</c:v>
                </c:pt>
                <c:pt idx="33">
                  <c:v>5.2732018809304705E-2</c:v>
                </c:pt>
                <c:pt idx="34">
                  <c:v>5.2887018519266735E-2</c:v>
                </c:pt>
                <c:pt idx="35">
                  <c:v>5.2903280829345686E-2</c:v>
                </c:pt>
                <c:pt idx="36">
                  <c:v>5.2838576171498772E-2</c:v>
                </c:pt>
                <c:pt idx="37">
                  <c:v>5.2718037339264119E-2</c:v>
                </c:pt>
                <c:pt idx="38">
                  <c:v>5.2490884279944514E-2</c:v>
                </c:pt>
                <c:pt idx="39">
                  <c:v>5.2185889669617243E-2</c:v>
                </c:pt>
                <c:pt idx="40">
                  <c:v>5.1749432144855806E-2</c:v>
                </c:pt>
                <c:pt idx="41">
                  <c:v>5.1218123262227633E-2</c:v>
                </c:pt>
                <c:pt idx="42">
                  <c:v>5.0557035829961211E-2</c:v>
                </c:pt>
                <c:pt idx="43">
                  <c:v>4.9559567897580856E-2</c:v>
                </c:pt>
                <c:pt idx="44">
                  <c:v>4.9738308441512342E-2</c:v>
                </c:pt>
                <c:pt idx="45">
                  <c:v>4.876316872639426E-2</c:v>
                </c:pt>
                <c:pt idx="46">
                  <c:v>4.8291182399026397E-2</c:v>
                </c:pt>
                <c:pt idx="47">
                  <c:v>4.7818696043435499E-2</c:v>
                </c:pt>
                <c:pt idx="48">
                  <c:v>4.7556494822307227E-2</c:v>
                </c:pt>
                <c:pt idx="50">
                  <c:v>4.7626522685266855E-2</c:v>
                </c:pt>
                <c:pt idx="51">
                  <c:v>4.7085096824751212E-2</c:v>
                </c:pt>
                <c:pt idx="52">
                  <c:v>4.6583150421673776E-2</c:v>
                </c:pt>
                <c:pt idx="53">
                  <c:v>4.6128107248929087E-2</c:v>
                </c:pt>
                <c:pt idx="54">
                  <c:v>4.564301220637685E-2</c:v>
                </c:pt>
                <c:pt idx="55">
                  <c:v>4.516286470782669E-2</c:v>
                </c:pt>
                <c:pt idx="56">
                  <c:v>4.4693061019073221E-2</c:v>
                </c:pt>
                <c:pt idx="57">
                  <c:v>4.4294537282092004E-2</c:v>
                </c:pt>
                <c:pt idx="58">
                  <c:v>4.3868220211572426E-2</c:v>
                </c:pt>
                <c:pt idx="59">
                  <c:v>4.3441025574640191E-2</c:v>
                </c:pt>
                <c:pt idx="60">
                  <c:v>4.3092652993743583E-2</c:v>
                </c:pt>
                <c:pt idx="61">
                  <c:v>4.269246748915205E-2</c:v>
                </c:pt>
                <c:pt idx="62">
                  <c:v>4.2286235050409765E-2</c:v>
                </c:pt>
                <c:pt idx="63">
                  <c:v>4.2026091658794888E-2</c:v>
                </c:pt>
                <c:pt idx="64">
                  <c:v>4.166905446711465E-2</c:v>
                </c:pt>
                <c:pt idx="65">
                  <c:v>4.1313387290509603E-2</c:v>
                </c:pt>
                <c:pt idx="66">
                  <c:v>4.09931755565386E-2</c:v>
                </c:pt>
                <c:pt idx="67">
                  <c:v>4.0599452335786101E-2</c:v>
                </c:pt>
                <c:pt idx="68">
                  <c:v>4.035528949019896E-2</c:v>
                </c:pt>
                <c:pt idx="69">
                  <c:v>4.0080599649552559E-2</c:v>
                </c:pt>
                <c:pt idx="70">
                  <c:v>3.980286424202284E-2</c:v>
                </c:pt>
                <c:pt idx="71">
                  <c:v>3.9468505863994016E-2</c:v>
                </c:pt>
                <c:pt idx="72">
                  <c:v>3.8989582956336588E-2</c:v>
                </c:pt>
                <c:pt idx="73">
                  <c:v>3.8482538521849713E-2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19D7-42AB-B4BD-133EF13A14DD}"/>
            </c:ext>
          </c:extLst>
        </c:ser>
        <c:ser>
          <c:idx val="0"/>
          <c:order val="1"/>
          <c:tx>
            <c:strRef>
              <c:f>'C6014'!$BG$2</c:f>
              <c:strCache>
                <c:ptCount val="1"/>
                <c:pt idx="0">
                  <c:v>C6014 162C1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'C6014'!$AZ$3:$AZ$76</c:f>
              <c:numCache>
                <c:formatCode>0.00E+00</c:formatCode>
                <c:ptCount val="74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7.5431200000000004E-4</c:v>
                </c:pt>
                <c:pt idx="24">
                  <c:v>1.0985400000000001E-3</c:v>
                </c:pt>
                <c:pt idx="25">
                  <c:v>1.3257099999999999E-3</c:v>
                </c:pt>
                <c:pt idx="26">
                  <c:v>1.59986E-3</c:v>
                </c:pt>
                <c:pt idx="27">
                  <c:v>2.3299499999999999E-3</c:v>
                </c:pt>
                <c:pt idx="28">
                  <c:v>3.3932200000000002E-3</c:v>
                </c:pt>
                <c:pt idx="29">
                  <c:v>4.9417100000000002E-3</c:v>
                </c:pt>
                <c:pt idx="30">
                  <c:v>7.1968600000000002E-3</c:v>
                </c:pt>
                <c:pt idx="31">
                  <c:v>0.01</c:v>
                </c:pt>
                <c:pt idx="32">
                  <c:v>1.27063E-2</c:v>
                </c:pt>
                <c:pt idx="33">
                  <c:v>1.6145E-2</c:v>
                </c:pt>
                <c:pt idx="34">
                  <c:v>2.0514299999999999E-2</c:v>
                </c:pt>
                <c:pt idx="35">
                  <c:v>2.6065999999999999E-2</c:v>
                </c:pt>
                <c:pt idx="36">
                  <c:v>3.05788E-2</c:v>
                </c:pt>
                <c:pt idx="37">
                  <c:v>3.5872800000000003E-2</c:v>
                </c:pt>
                <c:pt idx="38">
                  <c:v>4.2083500000000003E-2</c:v>
                </c:pt>
                <c:pt idx="39">
                  <c:v>4.9369299999999998E-2</c:v>
                </c:pt>
                <c:pt idx="40">
                  <c:v>5.7916599999999999E-2</c:v>
                </c:pt>
                <c:pt idx="41">
                  <c:v>6.7943600000000007E-2</c:v>
                </c:pt>
                <c:pt idx="42">
                  <c:v>7.9706600000000002E-2</c:v>
                </c:pt>
                <c:pt idx="43">
                  <c:v>8.6331099999999994E-2</c:v>
                </c:pt>
                <c:pt idx="44">
                  <c:v>9.3506099999999995E-2</c:v>
                </c:pt>
                <c:pt idx="45">
                  <c:v>0.10127700000000001</c:v>
                </c:pt>
                <c:pt idx="46">
                  <c:v>0.109695</c:v>
                </c:pt>
                <c:pt idx="47">
                  <c:v>0.118812</c:v>
                </c:pt>
                <c:pt idx="48">
                  <c:v>0.12868599999999999</c:v>
                </c:pt>
                <c:pt idx="49">
                  <c:v>0.139381</c:v>
                </c:pt>
                <c:pt idx="50">
                  <c:v>0.15096499999999999</c:v>
                </c:pt>
                <c:pt idx="51">
                  <c:v>0.16351199999999999</c:v>
                </c:pt>
                <c:pt idx="52">
                  <c:v>0.17710200000000001</c:v>
                </c:pt>
                <c:pt idx="53">
                  <c:v>0.19182099999999999</c:v>
                </c:pt>
                <c:pt idx="54">
                  <c:v>0.207763</c:v>
                </c:pt>
                <c:pt idx="55">
                  <c:v>0.22503100000000001</c:v>
                </c:pt>
                <c:pt idx="57">
                  <c:v>0.245</c:v>
                </c:pt>
                <c:pt idx="58">
                  <c:v>0.27</c:v>
                </c:pt>
                <c:pt idx="59">
                  <c:v>0.29499999999999998</c:v>
                </c:pt>
                <c:pt idx="60">
                  <c:v>0.32</c:v>
                </c:pt>
                <c:pt idx="61">
                  <c:v>0.34499999999999997</c:v>
                </c:pt>
                <c:pt idx="62">
                  <c:v>0.37</c:v>
                </c:pt>
                <c:pt idx="63">
                  <c:v>0.39500000000000002</c:v>
                </c:pt>
                <c:pt idx="64">
                  <c:v>0.42</c:v>
                </c:pt>
                <c:pt idx="65">
                  <c:v>0.44500000000000001</c:v>
                </c:pt>
                <c:pt idx="66">
                  <c:v>0.48499999999999999</c:v>
                </c:pt>
                <c:pt idx="67">
                  <c:v>0.5151</c:v>
                </c:pt>
                <c:pt idx="68">
                  <c:v>0.5353</c:v>
                </c:pt>
                <c:pt idx="69">
                  <c:v>0.57569999999999999</c:v>
                </c:pt>
                <c:pt idx="70">
                  <c:v>0.63629999999999998</c:v>
                </c:pt>
                <c:pt idx="71">
                  <c:v>0.69689999999999996</c:v>
                </c:pt>
                <c:pt idx="72">
                  <c:v>0.75760000000000005</c:v>
                </c:pt>
                <c:pt idx="73">
                  <c:v>0.81820000000000004</c:v>
                </c:pt>
              </c:numCache>
            </c:numRef>
          </c:xVal>
          <c:yVal>
            <c:numRef>
              <c:f>'C6014'!$BG$3:$BG$76</c:f>
              <c:numCache>
                <c:formatCode>0.00E+00</c:formatCode>
                <c:ptCount val="74"/>
                <c:pt idx="0">
                  <c:v>2.7369018453605267E-3</c:v>
                </c:pt>
                <c:pt idx="1">
                  <c:v>2.5074442689478858E-3</c:v>
                </c:pt>
                <c:pt idx="2">
                  <c:v>3.338185802274584E-3</c:v>
                </c:pt>
                <c:pt idx="3">
                  <c:v>5.7736504402948318E-3</c:v>
                </c:pt>
                <c:pt idx="4">
                  <c:v>7.3967004800047365E-3</c:v>
                </c:pt>
                <c:pt idx="5">
                  <c:v>8.0748067123742988E-3</c:v>
                </c:pt>
                <c:pt idx="6">
                  <c:v>9.2332926758204401E-3</c:v>
                </c:pt>
                <c:pt idx="7">
                  <c:v>1.1517598769815937E-2</c:v>
                </c:pt>
                <c:pt idx="8">
                  <c:v>1.3824730076343252E-2</c:v>
                </c:pt>
                <c:pt idx="9">
                  <c:v>1.5347368846056876E-2</c:v>
                </c:pt>
                <c:pt idx="10">
                  <c:v>1.6665297601676267E-2</c:v>
                </c:pt>
                <c:pt idx="11">
                  <c:v>1.885331396105509E-2</c:v>
                </c:pt>
                <c:pt idx="12">
                  <c:v>2.1414959667469216E-2</c:v>
                </c:pt>
                <c:pt idx="13">
                  <c:v>2.3546908737884582E-2</c:v>
                </c:pt>
                <c:pt idx="14">
                  <c:v>2.5334424370780085E-2</c:v>
                </c:pt>
                <c:pt idx="15">
                  <c:v>2.7440810014993478E-2</c:v>
                </c:pt>
                <c:pt idx="16">
                  <c:v>2.9798524303895013E-2</c:v>
                </c:pt>
                <c:pt idx="17">
                  <c:v>3.2116394662369853E-2</c:v>
                </c:pt>
                <c:pt idx="18">
                  <c:v>3.413059085296246E-2</c:v>
                </c:pt>
                <c:pt idx="19">
                  <c:v>3.6034981921788792E-2</c:v>
                </c:pt>
                <c:pt idx="20">
                  <c:v>3.7980545978646633E-2</c:v>
                </c:pt>
                <c:pt idx="21">
                  <c:v>3.9929985642273055E-2</c:v>
                </c:pt>
                <c:pt idx="22">
                  <c:v>4.1710575360398253E-2</c:v>
                </c:pt>
                <c:pt idx="23">
                  <c:v>4.3240038138517407E-2</c:v>
                </c:pt>
                <c:pt idx="24">
                  <c:v>4.6029592244668127E-2</c:v>
                </c:pt>
                <c:pt idx="25">
                  <c:v>4.7024041629062908E-2</c:v>
                </c:pt>
                <c:pt idx="26">
                  <c:v>4.7971116683695407E-2</c:v>
                </c:pt>
                <c:pt idx="27">
                  <c:v>4.950846875776059E-2</c:v>
                </c:pt>
                <c:pt idx="28">
                  <c:v>5.0552861097732306E-2</c:v>
                </c:pt>
                <c:pt idx="29">
                  <c:v>5.119073865594969E-2</c:v>
                </c:pt>
                <c:pt idx="30">
                  <c:v>5.1732230956336958E-2</c:v>
                </c:pt>
                <c:pt idx="31">
                  <c:v>5.2673902379315483E-2</c:v>
                </c:pt>
                <c:pt idx="32">
                  <c:v>5.2951755554897548E-2</c:v>
                </c:pt>
                <c:pt idx="33">
                  <c:v>5.3163367600152667E-2</c:v>
                </c:pt>
                <c:pt idx="34">
                  <c:v>5.3241714182918995E-2</c:v>
                </c:pt>
                <c:pt idx="35">
                  <c:v>5.3325096124939991E-2</c:v>
                </c:pt>
                <c:pt idx="36">
                  <c:v>5.3279805594773445E-2</c:v>
                </c:pt>
                <c:pt idx="37">
                  <c:v>5.3188375721791185E-2</c:v>
                </c:pt>
                <c:pt idx="38">
                  <c:v>5.2976600322741929E-2</c:v>
                </c:pt>
                <c:pt idx="39">
                  <c:v>5.266650076511821E-2</c:v>
                </c:pt>
                <c:pt idx="40">
                  <c:v>5.225512922998423E-2</c:v>
                </c:pt>
                <c:pt idx="41">
                  <c:v>5.1727337129088391E-2</c:v>
                </c:pt>
                <c:pt idx="42">
                  <c:v>5.1093207354482723E-2</c:v>
                </c:pt>
                <c:pt idx="43">
                  <c:v>5.0276836481224607E-2</c:v>
                </c:pt>
                <c:pt idx="44">
                  <c:v>5.0128158948376134E-2</c:v>
                </c:pt>
                <c:pt idx="45">
                  <c:v>4.9195327492668466E-2</c:v>
                </c:pt>
                <c:pt idx="46">
                  <c:v>4.8856910256999571E-2</c:v>
                </c:pt>
                <c:pt idx="47">
                  <c:v>4.8439347825208111E-2</c:v>
                </c:pt>
                <c:pt idx="48">
                  <c:v>4.798672567718943E-2</c:v>
                </c:pt>
                <c:pt idx="49">
                  <c:v>4.7535956481385387E-2</c:v>
                </c:pt>
                <c:pt idx="50">
                  <c:v>4.7122234782094534E-2</c:v>
                </c:pt>
                <c:pt idx="51">
                  <c:v>4.666952261720924E-2</c:v>
                </c:pt>
                <c:pt idx="52">
                  <c:v>4.6062771803500088E-2</c:v>
                </c:pt>
                <c:pt idx="53">
                  <c:v>4.5453422865197331E-2</c:v>
                </c:pt>
                <c:pt idx="54">
                  <c:v>4.4893960785560613E-2</c:v>
                </c:pt>
                <c:pt idx="55">
                  <c:v>4.4291902464080428E-2</c:v>
                </c:pt>
                <c:pt idx="57">
                  <c:v>4.3338475830964132E-2</c:v>
                </c:pt>
                <c:pt idx="58">
                  <c:v>4.2717473657254985E-2</c:v>
                </c:pt>
                <c:pt idx="59">
                  <c:v>4.2087642067599823E-2</c:v>
                </c:pt>
                <c:pt idx="60">
                  <c:v>4.1516348596767332E-2</c:v>
                </c:pt>
                <c:pt idx="61">
                  <c:v>4.0951308528959798E-2</c:v>
                </c:pt>
                <c:pt idx="62">
                  <c:v>4.0482651026818743E-2</c:v>
                </c:pt>
                <c:pt idx="63">
                  <c:v>3.9889511674131628E-2</c:v>
                </c:pt>
                <c:pt idx="64">
                  <c:v>3.9405834340037499E-2</c:v>
                </c:pt>
                <c:pt idx="65">
                  <c:v>3.9001326897065265E-2</c:v>
                </c:pt>
                <c:pt idx="66">
                  <c:v>3.8276164724136572E-2</c:v>
                </c:pt>
                <c:pt idx="67">
                  <c:v>3.8078828985583353E-2</c:v>
                </c:pt>
                <c:pt idx="68">
                  <c:v>3.7814656865634948E-2</c:v>
                </c:pt>
                <c:pt idx="69">
                  <c:v>3.7200859585856262E-2</c:v>
                </c:pt>
                <c:pt idx="70">
                  <c:v>3.6392719483851657E-2</c:v>
                </c:pt>
                <c:pt idx="71">
                  <c:v>3.5635691632490279E-2</c:v>
                </c:pt>
                <c:pt idx="72">
                  <c:v>3.4898497218233661E-2</c:v>
                </c:pt>
                <c:pt idx="73">
                  <c:v>3.4038629422223826E-2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19D7-42AB-B4BD-133EF13A14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2001344"/>
        <c:axId val="322001736"/>
      </c:scatterChart>
      <c:valAx>
        <c:axId val="3220013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2001736"/>
        <c:crosses val="autoZero"/>
        <c:crossBetween val="midCat"/>
      </c:valAx>
      <c:valAx>
        <c:axId val="322001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20013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800" b="0" i="0" baseline="0">
                <a:effectLst/>
              </a:rPr>
              <a:t>√P</a:t>
            </a:r>
            <a:r>
              <a:rPr lang="en-GB" sz="1800" b="0" i="0" baseline="-25000">
                <a:effectLst/>
              </a:rPr>
              <a:t>l </a:t>
            </a:r>
            <a:r>
              <a:rPr lang="en-GB" sz="1800" b="0" i="0" baseline="0">
                <a:effectLst/>
              </a:rPr>
              <a:t>vs efficiency</a:t>
            </a:r>
            <a:endParaRPr lang="en-GB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strRef>
              <c:f>'C6014'!$AC$2</c:f>
              <c:strCache>
                <c:ptCount val="1"/>
                <c:pt idx="0">
                  <c:v>C6014 164C2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'C6014'!$AB$3:$AB$76</c:f>
              <c:numCache>
                <c:formatCode>0.00E+00</c:formatCode>
                <c:ptCount val="74"/>
                <c:pt idx="0">
                  <c:v>3.0924650011911322E-4</c:v>
                </c:pt>
                <c:pt idx="1">
                  <c:v>2.9520920966279786E-4</c:v>
                </c:pt>
                <c:pt idx="2">
                  <c:v>3.8988374257479071E-4</c:v>
                </c:pt>
                <c:pt idx="3">
                  <c:v>4.3922678743399081E-4</c:v>
                </c:pt>
                <c:pt idx="4">
                  <c:v>4.9729698433866694E-4</c:v>
                </c:pt>
                <c:pt idx="5">
                  <c:v>6.0115584580615745E-4</c:v>
                </c:pt>
                <c:pt idx="6">
                  <c:v>6.64367147307768E-4</c:v>
                </c:pt>
                <c:pt idx="7">
                  <c:v>7.9297418118256548E-4</c:v>
                </c:pt>
                <c:pt idx="8">
                  <c:v>8.9949052095918743E-4</c:v>
                </c:pt>
                <c:pt idx="9">
                  <c:v>1.0288539660846762E-3</c:v>
                </c:pt>
                <c:pt idx="10">
                  <c:v>1.1967144088594105E-3</c:v>
                </c:pt>
                <c:pt idx="11">
                  <c:v>1.3465091656734718E-3</c:v>
                </c:pt>
                <c:pt idx="12">
                  <c:v>1.5604342393991941E-3</c:v>
                </c:pt>
                <c:pt idx="13">
                  <c:v>1.7625096214909796E-3</c:v>
                </c:pt>
                <c:pt idx="14">
                  <c:v>2.0033151243380579E-3</c:v>
                </c:pt>
                <c:pt idx="15">
                  <c:v>2.2876446564115164E-3</c:v>
                </c:pt>
                <c:pt idx="16">
                  <c:v>2.5763979852376656E-3</c:v>
                </c:pt>
                <c:pt idx="17">
                  <c:v>2.9165018328878539E-3</c:v>
                </c:pt>
                <c:pt idx="18">
                  <c:v>3.2944875879473926E-3</c:v>
                </c:pt>
                <c:pt idx="19">
                  <c:v>3.6975716685375927E-3</c:v>
                </c:pt>
                <c:pt idx="20">
                  <c:v>4.1585338362937294E-3</c:v>
                </c:pt>
                <c:pt idx="21">
                  <c:v>4.6573833270410767E-3</c:v>
                </c:pt>
                <c:pt idx="22">
                  <c:v>5.2032658642494727E-3</c:v>
                </c:pt>
                <c:pt idx="23">
                  <c:v>5.8115603445836848E-3</c:v>
                </c:pt>
                <c:pt idx="24">
                  <c:v>7.1866762863670971E-3</c:v>
                </c:pt>
                <c:pt idx="25">
                  <c:v>7.973046565259689E-3</c:v>
                </c:pt>
                <c:pt idx="26">
                  <c:v>8.8407094216908736E-3</c:v>
                </c:pt>
                <c:pt idx="27">
                  <c:v>1.0783370469416194E-2</c:v>
                </c:pt>
                <c:pt idx="28">
                  <c:v>1.3110721118928888E-2</c:v>
                </c:pt>
                <c:pt idx="29">
                  <c:v>1.5904369066280247E-2</c:v>
                </c:pt>
                <c:pt idx="30">
                  <c:v>1.9241094075997108E-2</c:v>
                </c:pt>
                <c:pt idx="31">
                  <c:v>2.2885863777117356E-2</c:v>
                </c:pt>
                <c:pt idx="32">
                  <c:v>2.584860561381485E-2</c:v>
                </c:pt>
                <c:pt idx="33">
                  <c:v>2.9178047290321269E-2</c:v>
                </c:pt>
                <c:pt idx="34">
                  <c:v>3.2938429895940598E-2</c:v>
                </c:pt>
                <c:pt idx="35">
                  <c:v>3.713457846936901E-2</c:v>
                </c:pt>
                <c:pt idx="36">
                  <c:v>4.0196271630998648E-2</c:v>
                </c:pt>
                <c:pt idx="37">
                  <c:v>4.3487281012543816E-2</c:v>
                </c:pt>
                <c:pt idx="38">
                  <c:v>4.7000001368032375E-2</c:v>
                </c:pt>
                <c:pt idx="39">
                  <c:v>5.075806185096348E-2</c:v>
                </c:pt>
                <c:pt idx="40">
                  <c:v>5.4746243357519569E-2</c:v>
                </c:pt>
                <c:pt idx="41">
                  <c:v>5.8991047453655965E-2</c:v>
                </c:pt>
                <c:pt idx="42">
                  <c:v>6.3480149905969716E-2</c:v>
                </c:pt>
                <c:pt idx="43">
                  <c:v>6.5410488548266033E-2</c:v>
                </c:pt>
                <c:pt idx="44">
                  <c:v>6.8197032508481609E-2</c:v>
                </c:pt>
                <c:pt idx="45">
                  <c:v>7.0275084056179063E-2</c:v>
                </c:pt>
                <c:pt idx="46">
                  <c:v>7.2782561464001805E-2</c:v>
                </c:pt>
                <c:pt idx="47">
                  <c:v>7.5375293792546233E-2</c:v>
                </c:pt>
                <c:pt idx="48">
                  <c:v>7.8229502700090256E-2</c:v>
                </c:pt>
                <c:pt idx="50">
                  <c:v>7.8685754422796836E-2</c:v>
                </c:pt>
                <c:pt idx="51">
                  <c:v>8.2627713508174272E-2</c:v>
                </c:pt>
                <c:pt idx="52">
                  <c:v>8.633252033543215E-2</c:v>
                </c:pt>
                <c:pt idx="53">
                  <c:v>8.984664027420608E-2</c:v>
                </c:pt>
                <c:pt idx="54">
                  <c:v>9.3124499027976537E-2</c:v>
                </c:pt>
                <c:pt idx="55">
                  <c:v>9.6220513743715125E-2</c:v>
                </c:pt>
                <c:pt idx="56">
                  <c:v>9.9158829280080296E-2</c:v>
                </c:pt>
                <c:pt idx="57">
                  <c:v>0.10202556670409442</c:v>
                </c:pt>
                <c:pt idx="58">
                  <c:v>0.1047237081700849</c:v>
                </c:pt>
                <c:pt idx="59">
                  <c:v>0.10729339111650657</c:v>
                </c:pt>
                <c:pt idx="60">
                  <c:v>0.1098450856353993</c:v>
                </c:pt>
                <c:pt idx="61">
                  <c:v>0.11222423049101229</c:v>
                </c:pt>
                <c:pt idx="62">
                  <c:v>0.11449337476739441</c:v>
                </c:pt>
                <c:pt idx="63">
                  <c:v>0.11686949896832936</c:v>
                </c:pt>
                <c:pt idx="64">
                  <c:v>0.11902721755472141</c:v>
                </c:pt>
                <c:pt idx="65">
                  <c:v>0.12110430416847665</c:v>
                </c:pt>
                <c:pt idx="66">
                  <c:v>0.12315630294840488</c:v>
                </c:pt>
                <c:pt idx="67">
                  <c:v>0.1250231544525959</c:v>
                </c:pt>
                <c:pt idx="68">
                  <c:v>0.12705162649915028</c:v>
                </c:pt>
                <c:pt idx="69">
                  <c:v>0.12897072867346415</c:v>
                </c:pt>
                <c:pt idx="70">
                  <c:v>0.13082519491317343</c:v>
                </c:pt>
                <c:pt idx="71">
                  <c:v>0.13252729948760494</c:v>
                </c:pt>
                <c:pt idx="72">
                  <c:v>0.13537024780016543</c:v>
                </c:pt>
                <c:pt idx="73">
                  <c:v>0.13801759514031395</c:v>
                </c:pt>
              </c:numCache>
            </c:numRef>
          </c:xVal>
          <c:yVal>
            <c:numRef>
              <c:f>'C6014'!$AC$3:$AC$76</c:f>
              <c:numCache>
                <c:formatCode>0.00E+00</c:formatCode>
                <c:ptCount val="74"/>
                <c:pt idx="0">
                  <c:v>9.5633397835920685E-3</c:v>
                </c:pt>
                <c:pt idx="1">
                  <c:v>7.2215114037847312E-3</c:v>
                </c:pt>
                <c:pt idx="2">
                  <c:v>1.043769236269617E-2</c:v>
                </c:pt>
                <c:pt idx="3">
                  <c:v>1.0976903164111963E-2</c:v>
                </c:pt>
                <c:pt idx="4">
                  <c:v>1.1660071695812365E-2</c:v>
                </c:pt>
                <c:pt idx="5">
                  <c:v>1.4119214352011742E-2</c:v>
                </c:pt>
                <c:pt idx="6">
                  <c:v>1.4289626734368292E-2</c:v>
                </c:pt>
                <c:pt idx="7">
                  <c:v>1.6869024008063123E-2</c:v>
                </c:pt>
                <c:pt idx="8">
                  <c:v>1.7985901687820646E-2</c:v>
                </c:pt>
                <c:pt idx="9">
                  <c:v>1.9499039978929832E-2</c:v>
                </c:pt>
                <c:pt idx="10">
                  <c:v>2.1860204270788323E-2</c:v>
                </c:pt>
                <c:pt idx="11">
                  <c:v>2.2932933975070565E-2</c:v>
                </c:pt>
                <c:pt idx="12">
                  <c:v>2.5521096069986128E-2</c:v>
                </c:pt>
                <c:pt idx="13">
                  <c:v>2.6979678355465313E-2</c:v>
                </c:pt>
                <c:pt idx="14">
                  <c:v>2.8882846256938526E-2</c:v>
                </c:pt>
                <c:pt idx="15">
                  <c:v>3.1209592349899302E-2</c:v>
                </c:pt>
                <c:pt idx="16">
                  <c:v>3.280223058196919E-2</c:v>
                </c:pt>
                <c:pt idx="17">
                  <c:v>3.4831321804378333E-2</c:v>
                </c:pt>
                <c:pt idx="18">
                  <c:v>3.6828857559727285E-2</c:v>
                </c:pt>
                <c:pt idx="19">
                  <c:v>3.8442606858387726E-2</c:v>
                </c:pt>
                <c:pt idx="20">
                  <c:v>4.0292837179543559E-2</c:v>
                </c:pt>
                <c:pt idx="21">
                  <c:v>4.1879225972928126E-2</c:v>
                </c:pt>
                <c:pt idx="22">
                  <c:v>4.3314549366157876E-2</c:v>
                </c:pt>
                <c:pt idx="23">
                  <c:v>4.4774885775034245E-2</c:v>
                </c:pt>
                <c:pt idx="24">
                  <c:v>4.7015416866960848E-2</c:v>
                </c:pt>
                <c:pt idx="25">
                  <c:v>4.7951265006524302E-2</c:v>
                </c:pt>
                <c:pt idx="26">
                  <c:v>4.8853114071714887E-2</c:v>
                </c:pt>
                <c:pt idx="27">
                  <c:v>4.990711332031899E-2</c:v>
                </c:pt>
                <c:pt idx="28">
                  <c:v>5.0657195306619648E-2</c:v>
                </c:pt>
                <c:pt idx="29">
                  <c:v>5.1186523571082068E-2</c:v>
                </c:pt>
                <c:pt idx="30">
                  <c:v>5.1441837307015972E-2</c:v>
                </c:pt>
                <c:pt idx="31">
                  <c:v>5.2376276082477233E-2</c:v>
                </c:pt>
                <c:pt idx="32">
                  <c:v>5.2584183608016533E-2</c:v>
                </c:pt>
                <c:pt idx="33">
                  <c:v>5.2732018809304705E-2</c:v>
                </c:pt>
                <c:pt idx="34">
                  <c:v>5.2887018519266735E-2</c:v>
                </c:pt>
                <c:pt idx="35">
                  <c:v>5.2903280829345686E-2</c:v>
                </c:pt>
                <c:pt idx="36">
                  <c:v>5.2838576171498772E-2</c:v>
                </c:pt>
                <c:pt idx="37">
                  <c:v>5.2718037339264119E-2</c:v>
                </c:pt>
                <c:pt idx="38">
                  <c:v>5.2490884279944514E-2</c:v>
                </c:pt>
                <c:pt idx="39">
                  <c:v>5.2185889669617243E-2</c:v>
                </c:pt>
                <c:pt idx="40">
                  <c:v>5.1749432144855806E-2</c:v>
                </c:pt>
                <c:pt idx="41">
                  <c:v>5.1218123262227633E-2</c:v>
                </c:pt>
                <c:pt idx="42">
                  <c:v>5.0557035829961211E-2</c:v>
                </c:pt>
                <c:pt idx="43">
                  <c:v>4.9559567897580856E-2</c:v>
                </c:pt>
                <c:pt idx="44">
                  <c:v>4.9738308441512342E-2</c:v>
                </c:pt>
                <c:pt idx="45">
                  <c:v>4.876316872639426E-2</c:v>
                </c:pt>
                <c:pt idx="46">
                  <c:v>4.8291182399026397E-2</c:v>
                </c:pt>
                <c:pt idx="47">
                  <c:v>4.7818696043435499E-2</c:v>
                </c:pt>
                <c:pt idx="48">
                  <c:v>4.7556494822307227E-2</c:v>
                </c:pt>
                <c:pt idx="50">
                  <c:v>4.7626522685266855E-2</c:v>
                </c:pt>
                <c:pt idx="51">
                  <c:v>4.7085096824751212E-2</c:v>
                </c:pt>
                <c:pt idx="52">
                  <c:v>4.6583150421673776E-2</c:v>
                </c:pt>
                <c:pt idx="53">
                  <c:v>4.6128107248929087E-2</c:v>
                </c:pt>
                <c:pt idx="54">
                  <c:v>4.564301220637685E-2</c:v>
                </c:pt>
                <c:pt idx="55">
                  <c:v>4.516286470782669E-2</c:v>
                </c:pt>
                <c:pt idx="56">
                  <c:v>4.4693061019073221E-2</c:v>
                </c:pt>
                <c:pt idx="57">
                  <c:v>4.4294537282092004E-2</c:v>
                </c:pt>
                <c:pt idx="58">
                  <c:v>4.3868220211572426E-2</c:v>
                </c:pt>
                <c:pt idx="59">
                  <c:v>4.3441025574640191E-2</c:v>
                </c:pt>
                <c:pt idx="60">
                  <c:v>4.3092652993743583E-2</c:v>
                </c:pt>
                <c:pt idx="61">
                  <c:v>4.269246748915205E-2</c:v>
                </c:pt>
                <c:pt idx="62">
                  <c:v>4.2286235050409765E-2</c:v>
                </c:pt>
                <c:pt idx="63">
                  <c:v>4.2026091658794888E-2</c:v>
                </c:pt>
                <c:pt idx="64">
                  <c:v>4.166905446711465E-2</c:v>
                </c:pt>
                <c:pt idx="65">
                  <c:v>4.1313387290509603E-2</c:v>
                </c:pt>
                <c:pt idx="66">
                  <c:v>4.09931755565386E-2</c:v>
                </c:pt>
                <c:pt idx="67">
                  <c:v>4.0599452335786101E-2</c:v>
                </c:pt>
                <c:pt idx="68">
                  <c:v>4.035528949019896E-2</c:v>
                </c:pt>
                <c:pt idx="69">
                  <c:v>4.0080599649552559E-2</c:v>
                </c:pt>
                <c:pt idx="70">
                  <c:v>3.980286424202284E-2</c:v>
                </c:pt>
                <c:pt idx="71">
                  <c:v>3.9468505863994016E-2</c:v>
                </c:pt>
                <c:pt idx="72">
                  <c:v>3.8989582956336588E-2</c:v>
                </c:pt>
                <c:pt idx="73">
                  <c:v>3.8482538521849713E-2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16A6-452A-81EA-600CB6839305}"/>
            </c:ext>
          </c:extLst>
        </c:ser>
        <c:ser>
          <c:idx val="0"/>
          <c:order val="1"/>
          <c:tx>
            <c:strRef>
              <c:f>'C6014'!$BG$2</c:f>
              <c:strCache>
                <c:ptCount val="1"/>
                <c:pt idx="0">
                  <c:v>C6014 162C1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'C6014'!$BF$3:$BF$76</c:f>
              <c:numCache>
                <c:formatCode>0.00E+00</c:formatCode>
                <c:ptCount val="74"/>
                <c:pt idx="0">
                  <c:v>1.6543584392024984E-4</c:v>
                </c:pt>
                <c:pt idx="1">
                  <c:v>1.7395282893139792E-4</c:v>
                </c:pt>
                <c:pt idx="2">
                  <c:v>2.2048961184469872E-4</c:v>
                </c:pt>
                <c:pt idx="3">
                  <c:v>3.1854745934197263E-4</c:v>
                </c:pt>
                <c:pt idx="4">
                  <c:v>3.9608120231924724E-4</c:v>
                </c:pt>
                <c:pt idx="5">
                  <c:v>4.5461930800019519E-4</c:v>
                </c:pt>
                <c:pt idx="6">
                  <c:v>5.3404273002055939E-4</c:v>
                </c:pt>
                <c:pt idx="7">
                  <c:v>6.5523191312983372E-4</c:v>
                </c:pt>
                <c:pt idx="8">
                  <c:v>7.8860370603570443E-4</c:v>
                </c:pt>
                <c:pt idx="9">
                  <c:v>9.1277573536554981E-4</c:v>
                </c:pt>
                <c:pt idx="10">
                  <c:v>1.044888498955203E-3</c:v>
                </c:pt>
                <c:pt idx="11">
                  <c:v>1.2208810519811501E-3</c:v>
                </c:pt>
                <c:pt idx="12">
                  <c:v>1.4294021807711797E-3</c:v>
                </c:pt>
                <c:pt idx="13">
                  <c:v>1.6465694859555825E-3</c:v>
                </c:pt>
                <c:pt idx="14">
                  <c:v>1.8762244711973811E-3</c:v>
                </c:pt>
                <c:pt idx="15">
                  <c:v>2.145077468471512E-3</c:v>
                </c:pt>
                <c:pt idx="16">
                  <c:v>2.4556057459640974E-3</c:v>
                </c:pt>
                <c:pt idx="17">
                  <c:v>2.800532834751992E-3</c:v>
                </c:pt>
                <c:pt idx="18">
                  <c:v>3.1715068622536987E-3</c:v>
                </c:pt>
                <c:pt idx="19">
                  <c:v>3.5799119054133635E-3</c:v>
                </c:pt>
                <c:pt idx="20">
                  <c:v>4.0374477668712059E-3</c:v>
                </c:pt>
                <c:pt idx="21">
                  <c:v>4.5477045059522502E-3</c:v>
                </c:pt>
                <c:pt idx="22">
                  <c:v>5.1060164200571988E-3</c:v>
                </c:pt>
                <c:pt idx="23">
                  <c:v>5.7110839293728951E-3</c:v>
                </c:pt>
                <c:pt idx="24">
                  <c:v>7.1109316031345519E-3</c:v>
                </c:pt>
                <c:pt idx="25">
                  <c:v>7.8955837167409594E-3</c:v>
                </c:pt>
                <c:pt idx="26">
                  <c:v>8.760540550535505E-3</c:v>
                </c:pt>
                <c:pt idx="27">
                  <c:v>1.0740216794001148E-2</c:v>
                </c:pt>
                <c:pt idx="28">
                  <c:v>1.3097212655143353E-2</c:v>
                </c:pt>
                <c:pt idx="29">
                  <c:v>1.5905023895722167E-2</c:v>
                </c:pt>
                <c:pt idx="30">
                  <c:v>1.9295326472501657E-2</c:v>
                </c:pt>
                <c:pt idx="31">
                  <c:v>2.2950795711546797E-2</c:v>
                </c:pt>
                <c:pt idx="32">
                  <c:v>2.5938791251852788E-2</c:v>
                </c:pt>
                <c:pt idx="33">
                  <c:v>2.929714269181322E-2</c:v>
                </c:pt>
                <c:pt idx="34">
                  <c:v>3.3048698873974679E-2</c:v>
                </c:pt>
                <c:pt idx="35">
                  <c:v>3.7282327657922401E-2</c:v>
                </c:pt>
                <c:pt idx="36">
                  <c:v>4.036375254261499E-2</c:v>
                </c:pt>
                <c:pt idx="37">
                  <c:v>4.3680842077421893E-2</c:v>
                </c:pt>
                <c:pt idx="38">
                  <c:v>4.7216954155071357E-2</c:v>
                </c:pt>
                <c:pt idx="39">
                  <c:v>5.0991256860596704E-2</c:v>
                </c:pt>
                <c:pt idx="40">
                  <c:v>5.5013084057897579E-2</c:v>
                </c:pt>
                <c:pt idx="41">
                  <c:v>5.9283568574807731E-2</c:v>
                </c:pt>
                <c:pt idx="42">
                  <c:v>6.3815874524453656E-2</c:v>
                </c:pt>
                <c:pt idx="43">
                  <c:v>6.5882126543883271E-2</c:v>
                </c:pt>
                <c:pt idx="44">
                  <c:v>6.8463776140691754E-2</c:v>
                </c:pt>
                <c:pt idx="45">
                  <c:v>7.0585800147586239E-2</c:v>
                </c:pt>
                <c:pt idx="46">
                  <c:v>7.3207641477113353E-2</c:v>
                </c:pt>
                <c:pt idx="47">
                  <c:v>7.5862874937670438E-2</c:v>
                </c:pt>
                <c:pt idx="48">
                  <c:v>7.8582566644865959E-2</c:v>
                </c:pt>
                <c:pt idx="49">
                  <c:v>8.1397844875229816E-2</c:v>
                </c:pt>
                <c:pt idx="50">
                  <c:v>8.4343394370151481E-2</c:v>
                </c:pt>
                <c:pt idx="51">
                  <c:v>8.7355749565698984E-2</c:v>
                </c:pt>
                <c:pt idx="52">
                  <c:v>9.0320590188192815E-2</c:v>
                </c:pt>
                <c:pt idx="53">
                  <c:v>9.337516279731467E-2</c:v>
                </c:pt>
                <c:pt idx="54">
                  <c:v>9.657796837110641E-2</c:v>
                </c:pt>
                <c:pt idx="55">
                  <c:v>9.9835119589223129E-2</c:v>
                </c:pt>
                <c:pt idx="57">
                  <c:v>0.10304332379434493</c:v>
                </c:pt>
                <c:pt idx="58">
                  <c:v>0.10739514834227311</c:v>
                </c:pt>
                <c:pt idx="59">
                  <c:v>0.11142645291824535</c:v>
                </c:pt>
                <c:pt idx="60">
                  <c:v>0.11526157881516956</c:v>
                </c:pt>
                <c:pt idx="61">
                  <c:v>0.11886211104675505</c:v>
                </c:pt>
                <c:pt idx="62">
                  <c:v>0.12238701270936772</c:v>
                </c:pt>
                <c:pt idx="63">
                  <c:v>0.12552432876252315</c:v>
                </c:pt>
                <c:pt idx="64">
                  <c:v>0.12864855390876243</c:v>
                </c:pt>
                <c:pt idx="65">
                  <c:v>0.13174061814487603</c:v>
                </c:pt>
                <c:pt idx="66">
                  <c:v>0.13624955005872949</c:v>
                </c:pt>
                <c:pt idx="67">
                  <c:v>0.14005143630278835</c:v>
                </c:pt>
                <c:pt idx="68">
                  <c:v>0.14227503582910947</c:v>
                </c:pt>
                <c:pt idx="69">
                  <c:v>0.14634389247104729</c:v>
                </c:pt>
                <c:pt idx="70">
                  <c:v>0.15217321514502744</c:v>
                </c:pt>
                <c:pt idx="71">
                  <c:v>0.1575896998495856</c:v>
                </c:pt>
                <c:pt idx="72">
                  <c:v>0.16260105009665166</c:v>
                </c:pt>
                <c:pt idx="73">
                  <c:v>0.16688441087550249</c:v>
                </c:pt>
              </c:numCache>
            </c:numRef>
          </c:xVal>
          <c:yVal>
            <c:numRef>
              <c:f>'C6014'!$BG$3:$BG$76</c:f>
              <c:numCache>
                <c:formatCode>0.00E+00</c:formatCode>
                <c:ptCount val="74"/>
                <c:pt idx="0">
                  <c:v>2.7369018453605267E-3</c:v>
                </c:pt>
                <c:pt idx="1">
                  <c:v>2.5074442689478858E-3</c:v>
                </c:pt>
                <c:pt idx="2">
                  <c:v>3.338185802274584E-3</c:v>
                </c:pt>
                <c:pt idx="3">
                  <c:v>5.7736504402948318E-3</c:v>
                </c:pt>
                <c:pt idx="4">
                  <c:v>7.3967004800047365E-3</c:v>
                </c:pt>
                <c:pt idx="5">
                  <c:v>8.0748067123742988E-3</c:v>
                </c:pt>
                <c:pt idx="6">
                  <c:v>9.2332926758204401E-3</c:v>
                </c:pt>
                <c:pt idx="7">
                  <c:v>1.1517598769815937E-2</c:v>
                </c:pt>
                <c:pt idx="8">
                  <c:v>1.3824730076343252E-2</c:v>
                </c:pt>
                <c:pt idx="9">
                  <c:v>1.5347368846056876E-2</c:v>
                </c:pt>
                <c:pt idx="10">
                  <c:v>1.6665297601676267E-2</c:v>
                </c:pt>
                <c:pt idx="11">
                  <c:v>1.885331396105509E-2</c:v>
                </c:pt>
                <c:pt idx="12">
                  <c:v>2.1414959667469216E-2</c:v>
                </c:pt>
                <c:pt idx="13">
                  <c:v>2.3546908737884582E-2</c:v>
                </c:pt>
                <c:pt idx="14">
                  <c:v>2.5334424370780085E-2</c:v>
                </c:pt>
                <c:pt idx="15">
                  <c:v>2.7440810014993478E-2</c:v>
                </c:pt>
                <c:pt idx="16">
                  <c:v>2.9798524303895013E-2</c:v>
                </c:pt>
                <c:pt idx="17">
                  <c:v>3.2116394662369853E-2</c:v>
                </c:pt>
                <c:pt idx="18">
                  <c:v>3.413059085296246E-2</c:v>
                </c:pt>
                <c:pt idx="19">
                  <c:v>3.6034981921788792E-2</c:v>
                </c:pt>
                <c:pt idx="20">
                  <c:v>3.7980545978646633E-2</c:v>
                </c:pt>
                <c:pt idx="21">
                  <c:v>3.9929985642273055E-2</c:v>
                </c:pt>
                <c:pt idx="22">
                  <c:v>4.1710575360398253E-2</c:v>
                </c:pt>
                <c:pt idx="23">
                  <c:v>4.3240038138517407E-2</c:v>
                </c:pt>
                <c:pt idx="24">
                  <c:v>4.6029592244668127E-2</c:v>
                </c:pt>
                <c:pt idx="25">
                  <c:v>4.7024041629062908E-2</c:v>
                </c:pt>
                <c:pt idx="26">
                  <c:v>4.7971116683695407E-2</c:v>
                </c:pt>
                <c:pt idx="27">
                  <c:v>4.950846875776059E-2</c:v>
                </c:pt>
                <c:pt idx="28">
                  <c:v>5.0552861097732306E-2</c:v>
                </c:pt>
                <c:pt idx="29">
                  <c:v>5.119073865594969E-2</c:v>
                </c:pt>
                <c:pt idx="30">
                  <c:v>5.1732230956336958E-2</c:v>
                </c:pt>
                <c:pt idx="31">
                  <c:v>5.2673902379315483E-2</c:v>
                </c:pt>
                <c:pt idx="32">
                  <c:v>5.2951755554897548E-2</c:v>
                </c:pt>
                <c:pt idx="33">
                  <c:v>5.3163367600152667E-2</c:v>
                </c:pt>
                <c:pt idx="34">
                  <c:v>5.3241714182918995E-2</c:v>
                </c:pt>
                <c:pt idx="35">
                  <c:v>5.3325096124939991E-2</c:v>
                </c:pt>
                <c:pt idx="36">
                  <c:v>5.3279805594773445E-2</c:v>
                </c:pt>
                <c:pt idx="37">
                  <c:v>5.3188375721791185E-2</c:v>
                </c:pt>
                <c:pt idx="38">
                  <c:v>5.2976600322741929E-2</c:v>
                </c:pt>
                <c:pt idx="39">
                  <c:v>5.266650076511821E-2</c:v>
                </c:pt>
                <c:pt idx="40">
                  <c:v>5.225512922998423E-2</c:v>
                </c:pt>
                <c:pt idx="41">
                  <c:v>5.1727337129088391E-2</c:v>
                </c:pt>
                <c:pt idx="42">
                  <c:v>5.1093207354482723E-2</c:v>
                </c:pt>
                <c:pt idx="43">
                  <c:v>5.0276836481224607E-2</c:v>
                </c:pt>
                <c:pt idx="44">
                  <c:v>5.0128158948376134E-2</c:v>
                </c:pt>
                <c:pt idx="45">
                  <c:v>4.9195327492668466E-2</c:v>
                </c:pt>
                <c:pt idx="46">
                  <c:v>4.8856910256999571E-2</c:v>
                </c:pt>
                <c:pt idx="47">
                  <c:v>4.8439347825208111E-2</c:v>
                </c:pt>
                <c:pt idx="48">
                  <c:v>4.798672567718943E-2</c:v>
                </c:pt>
                <c:pt idx="49">
                  <c:v>4.7535956481385387E-2</c:v>
                </c:pt>
                <c:pt idx="50">
                  <c:v>4.7122234782094534E-2</c:v>
                </c:pt>
                <c:pt idx="51">
                  <c:v>4.666952261720924E-2</c:v>
                </c:pt>
                <c:pt idx="52">
                  <c:v>4.6062771803500088E-2</c:v>
                </c:pt>
                <c:pt idx="53">
                  <c:v>4.5453422865197331E-2</c:v>
                </c:pt>
                <c:pt idx="54">
                  <c:v>4.4893960785560613E-2</c:v>
                </c:pt>
                <c:pt idx="55">
                  <c:v>4.4291902464080428E-2</c:v>
                </c:pt>
                <c:pt idx="57">
                  <c:v>4.3338475830964132E-2</c:v>
                </c:pt>
                <c:pt idx="58">
                  <c:v>4.2717473657254985E-2</c:v>
                </c:pt>
                <c:pt idx="59">
                  <c:v>4.2087642067599823E-2</c:v>
                </c:pt>
                <c:pt idx="60">
                  <c:v>4.1516348596767332E-2</c:v>
                </c:pt>
                <c:pt idx="61">
                  <c:v>4.0951308528959798E-2</c:v>
                </c:pt>
                <c:pt idx="62">
                  <c:v>4.0482651026818743E-2</c:v>
                </c:pt>
                <c:pt idx="63">
                  <c:v>3.9889511674131628E-2</c:v>
                </c:pt>
                <c:pt idx="64">
                  <c:v>3.9405834340037499E-2</c:v>
                </c:pt>
                <c:pt idx="65">
                  <c:v>3.9001326897065265E-2</c:v>
                </c:pt>
                <c:pt idx="66">
                  <c:v>3.8276164724136572E-2</c:v>
                </c:pt>
                <c:pt idx="67">
                  <c:v>3.8078828985583353E-2</c:v>
                </c:pt>
                <c:pt idx="68">
                  <c:v>3.7814656865634948E-2</c:v>
                </c:pt>
                <c:pt idx="69">
                  <c:v>3.7200859585856262E-2</c:v>
                </c:pt>
                <c:pt idx="70">
                  <c:v>3.6392719483851657E-2</c:v>
                </c:pt>
                <c:pt idx="71">
                  <c:v>3.5635691632490279E-2</c:v>
                </c:pt>
                <c:pt idx="72">
                  <c:v>3.4898497218233661E-2</c:v>
                </c:pt>
                <c:pt idx="73">
                  <c:v>3.4038629422223826E-2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16A6-452A-81EA-600CB68393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2002520"/>
        <c:axId val="322002912"/>
      </c:scatterChart>
      <c:valAx>
        <c:axId val="3220025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2002912"/>
        <c:crosses val="autoZero"/>
        <c:crossBetween val="midCat"/>
      </c:valAx>
      <c:valAx>
        <c:axId val="322002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20025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strRef>
              <c:f>'C6014B'!$J$2</c:f>
              <c:strCache>
                <c:ptCount val="1"/>
                <c:pt idx="0">
                  <c:v>C6014 144C4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'C6014B'!$C$3:$C$43</c:f>
              <c:numCache>
                <c:formatCode>0.00</c:formatCode>
                <c:ptCount val="41"/>
                <c:pt idx="0">
                  <c:v>8.333333333333335E-3</c:v>
                </c:pt>
                <c:pt idx="1">
                  <c:v>1.0056583333333334E-2</c:v>
                </c:pt>
                <c:pt idx="2">
                  <c:v>1.2136250000000001E-2</c:v>
                </c:pt>
                <c:pt idx="3">
                  <c:v>1.4645916666666668E-2</c:v>
                </c:pt>
                <c:pt idx="4">
                  <c:v>1.7674583333333337E-2</c:v>
                </c:pt>
                <c:pt idx="5">
                  <c:v>2.1329583333333336E-2</c:v>
                </c:pt>
                <c:pt idx="6">
                  <c:v>2.5740333333333337E-2</c:v>
                </c:pt>
                <c:pt idx="7">
                  <c:v>3.1063250000000004E-2</c:v>
                </c:pt>
                <c:pt idx="8">
                  <c:v>3.7486916666666675E-2</c:v>
                </c:pt>
                <c:pt idx="9">
                  <c:v>4.5239000000000001E-2</c:v>
                </c:pt>
                <c:pt idx="10">
                  <c:v>5.4594083333333342E-2</c:v>
                </c:pt>
                <c:pt idx="11">
                  <c:v>6.5883666666666674E-2</c:v>
                </c:pt>
                <c:pt idx="12">
                  <c:v>7.9507916666666678E-2</c:v>
                </c:pt>
                <c:pt idx="13">
                  <c:v>9.5950000000000008E-2</c:v>
                </c:pt>
                <c:pt idx="14">
                  <c:v>0.11579166666666667</c:v>
                </c:pt>
                <c:pt idx="15">
                  <c:v>0.13973583333333334</c:v>
                </c:pt>
                <c:pt idx="16">
                  <c:v>0.16863250000000002</c:v>
                </c:pt>
                <c:pt idx="17">
                  <c:v>0.20350416666666668</c:v>
                </c:pt>
                <c:pt idx="18">
                  <c:v>0.24558750000000001</c:v>
                </c:pt>
                <c:pt idx="19">
                  <c:v>0.29637333333333338</c:v>
                </c:pt>
                <c:pt idx="20">
                  <c:v>0.35766083333333337</c:v>
                </c:pt>
                <c:pt idx="21">
                  <c:v>0.43162250000000008</c:v>
                </c:pt>
                <c:pt idx="22">
                  <c:v>0.52087916666666667</c:v>
                </c:pt>
                <c:pt idx="23">
                  <c:v>0.62859333333333345</c:v>
                </c:pt>
                <c:pt idx="24">
                  <c:v>0.9154500000000001</c:v>
                </c:pt>
                <c:pt idx="25">
                  <c:v>1.1047583333333333</c:v>
                </c:pt>
                <c:pt idx="26">
                  <c:v>1.3332166666666667</c:v>
                </c:pt>
                <c:pt idx="27">
                  <c:v>1.9416250000000002</c:v>
                </c:pt>
                <c:pt idx="28">
                  <c:v>2.8276833333333338</c:v>
                </c:pt>
                <c:pt idx="29">
                  <c:v>4.1180916666666674</c:v>
                </c:pt>
                <c:pt idx="30">
                  <c:v>5.9973833333333344</c:v>
                </c:pt>
                <c:pt idx="31">
                  <c:v>8.3333333333333339</c:v>
                </c:pt>
                <c:pt idx="32">
                  <c:v>10.588583333333334</c:v>
                </c:pt>
                <c:pt idx="33">
                  <c:v>13.454166666666667</c:v>
                </c:pt>
                <c:pt idx="34">
                  <c:v>17.09525</c:v>
                </c:pt>
                <c:pt idx="35">
                  <c:v>21.721666666666668</c:v>
                </c:pt>
                <c:pt idx="36">
                  <c:v>25.482333333333337</c:v>
                </c:pt>
                <c:pt idx="37">
                  <c:v>29.894000000000005</c:v>
                </c:pt>
                <c:pt idx="38">
                  <c:v>35.069583333333341</c:v>
                </c:pt>
                <c:pt idx="39">
                  <c:v>41.141083333333334</c:v>
                </c:pt>
                <c:pt idx="40">
                  <c:v>48.263833333333338</c:v>
                </c:pt>
              </c:numCache>
            </c:numRef>
          </c:xVal>
          <c:yVal>
            <c:numRef>
              <c:f>'C6014B'!$J$3:$J$43</c:f>
              <c:numCache>
                <c:formatCode>0.00E+00</c:formatCode>
                <c:ptCount val="41"/>
                <c:pt idx="0">
                  <c:v>5.5781082910725272E-3</c:v>
                </c:pt>
                <c:pt idx="1">
                  <c:v>6.4233350460609576E-3</c:v>
                </c:pt>
                <c:pt idx="2">
                  <c:v>8.5378873751960731E-3</c:v>
                </c:pt>
                <c:pt idx="3">
                  <c:v>1.0521127683692906E-2</c:v>
                </c:pt>
                <c:pt idx="4">
                  <c:v>1.1634352212097902E-2</c:v>
                </c:pt>
                <c:pt idx="5">
                  <c:v>1.3180955231563117E-2</c:v>
                </c:pt>
                <c:pt idx="6">
                  <c:v>1.4021566385293701E-2</c:v>
                </c:pt>
                <c:pt idx="7">
                  <c:v>1.4988747800851149E-2</c:v>
                </c:pt>
                <c:pt idx="8">
                  <c:v>1.6150611827313983E-2</c:v>
                </c:pt>
                <c:pt idx="9">
                  <c:v>1.7619377684657541E-2</c:v>
                </c:pt>
                <c:pt idx="10">
                  <c:v>1.9310254546991069E-2</c:v>
                </c:pt>
                <c:pt idx="11">
                  <c:v>2.1317028653495398E-2</c:v>
                </c:pt>
                <c:pt idx="12">
                  <c:v>2.3492226886326587E-2</c:v>
                </c:pt>
                <c:pt idx="13">
                  <c:v>2.5361006141741867E-2</c:v>
                </c:pt>
                <c:pt idx="14">
                  <c:v>2.7236575582649268E-2</c:v>
                </c:pt>
                <c:pt idx="15">
                  <c:v>2.914435167691002E-2</c:v>
                </c:pt>
                <c:pt idx="16">
                  <c:v>3.0982742545090747E-2</c:v>
                </c:pt>
                <c:pt idx="17">
                  <c:v>3.2814280304131867E-2</c:v>
                </c:pt>
                <c:pt idx="18">
                  <c:v>3.4609981729199907E-2</c:v>
                </c:pt>
                <c:pt idx="19">
                  <c:v>3.6360602918066962E-2</c:v>
                </c:pt>
                <c:pt idx="20">
                  <c:v>3.8057221977026504E-2</c:v>
                </c:pt>
                <c:pt idx="21">
                  <c:v>3.967556046169806E-2</c:v>
                </c:pt>
                <c:pt idx="22">
                  <c:v>4.1174861952136869E-2</c:v>
                </c:pt>
                <c:pt idx="23">
                  <c:v>4.2555676517064753E-2</c:v>
                </c:pt>
                <c:pt idx="24">
                  <c:v>4.5404938039200746E-2</c:v>
                </c:pt>
                <c:pt idx="25">
                  <c:v>4.603261327025155E-2</c:v>
                </c:pt>
                <c:pt idx="26">
                  <c:v>4.6588320348310286E-2</c:v>
                </c:pt>
                <c:pt idx="27">
                  <c:v>4.8051405421598491E-2</c:v>
                </c:pt>
                <c:pt idx="28">
                  <c:v>4.886294999848232E-2</c:v>
                </c:pt>
                <c:pt idx="29">
                  <c:v>4.9550373843708632E-2</c:v>
                </c:pt>
                <c:pt idx="30">
                  <c:v>4.9933117645867768E-2</c:v>
                </c:pt>
                <c:pt idx="31">
                  <c:v>5.1017173573835346E-2</c:v>
                </c:pt>
                <c:pt idx="32">
                  <c:v>5.1288343891615601E-2</c:v>
                </c:pt>
                <c:pt idx="33">
                  <c:v>5.1537378173107065E-2</c:v>
                </c:pt>
                <c:pt idx="34">
                  <c:v>5.1718762145153682E-2</c:v>
                </c:pt>
                <c:pt idx="35">
                  <c:v>5.1754946125135835E-2</c:v>
                </c:pt>
                <c:pt idx="36">
                  <c:v>5.1694037151155718E-2</c:v>
                </c:pt>
                <c:pt idx="37">
                  <c:v>5.1594896978730376E-2</c:v>
                </c:pt>
                <c:pt idx="38">
                  <c:v>5.1355736289431721E-2</c:v>
                </c:pt>
                <c:pt idx="39">
                  <c:v>5.1028768765220535E-2</c:v>
                </c:pt>
                <c:pt idx="40">
                  <c:v>5.0578501689783104E-2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4A8E-4084-9C23-6F81160A8DE2}"/>
            </c:ext>
          </c:extLst>
        </c:ser>
        <c:ser>
          <c:idx val="0"/>
          <c:order val="1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'C6014B'!$C$44:$C$103</c:f>
              <c:numCache>
                <c:formatCode>0.00</c:formatCode>
                <c:ptCount val="60"/>
                <c:pt idx="0">
                  <c:v>54.166666666666671</c:v>
                </c:pt>
                <c:pt idx="1">
                  <c:v>58.333333333333343</c:v>
                </c:pt>
                <c:pt idx="2">
                  <c:v>62.5</c:v>
                </c:pt>
                <c:pt idx="3">
                  <c:v>66.666666666666671</c:v>
                </c:pt>
                <c:pt idx="4">
                  <c:v>70.833333333333343</c:v>
                </c:pt>
                <c:pt idx="5">
                  <c:v>75</c:v>
                </c:pt>
                <c:pt idx="6">
                  <c:v>79.166666666666671</c:v>
                </c:pt>
                <c:pt idx="7">
                  <c:v>83.333333333333343</c:v>
                </c:pt>
                <c:pt idx="8">
                  <c:v>87.5</c:v>
                </c:pt>
                <c:pt idx="9">
                  <c:v>91.666666666666671</c:v>
                </c:pt>
                <c:pt idx="10">
                  <c:v>95.833333333333343</c:v>
                </c:pt>
                <c:pt idx="11">
                  <c:v>100</c:v>
                </c:pt>
                <c:pt idx="12">
                  <c:v>104.16666666666667</c:v>
                </c:pt>
                <c:pt idx="13">
                  <c:v>108.33333333333334</c:v>
                </c:pt>
                <c:pt idx="14">
                  <c:v>112.50000000000001</c:v>
                </c:pt>
                <c:pt idx="15">
                  <c:v>116.66666666666669</c:v>
                </c:pt>
                <c:pt idx="16">
                  <c:v>120.83333333333333</c:v>
                </c:pt>
                <c:pt idx="17">
                  <c:v>125</c:v>
                </c:pt>
                <c:pt idx="18">
                  <c:v>129.16666666666669</c:v>
                </c:pt>
                <c:pt idx="19">
                  <c:v>133.33333333333334</c:v>
                </c:pt>
                <c:pt idx="20">
                  <c:v>137.50000000000003</c:v>
                </c:pt>
                <c:pt idx="21">
                  <c:v>141.66666666666669</c:v>
                </c:pt>
                <c:pt idx="22">
                  <c:v>145.83333333333334</c:v>
                </c:pt>
                <c:pt idx="23">
                  <c:v>150</c:v>
                </c:pt>
                <c:pt idx="24">
                  <c:v>154.16666666666669</c:v>
                </c:pt>
                <c:pt idx="25">
                  <c:v>158.33333333333334</c:v>
                </c:pt>
                <c:pt idx="26">
                  <c:v>162.50000000000003</c:v>
                </c:pt>
                <c:pt idx="27">
                  <c:v>166.66666666666669</c:v>
                </c:pt>
                <c:pt idx="28">
                  <c:v>170.83333333333334</c:v>
                </c:pt>
                <c:pt idx="29">
                  <c:v>175</c:v>
                </c:pt>
                <c:pt idx="30">
                  <c:v>179.16666666666669</c:v>
                </c:pt>
                <c:pt idx="31">
                  <c:v>183.33333333333334</c:v>
                </c:pt>
                <c:pt idx="32">
                  <c:v>187.50000000000003</c:v>
                </c:pt>
                <c:pt idx="33">
                  <c:v>191.66666666666669</c:v>
                </c:pt>
                <c:pt idx="34">
                  <c:v>195.83333333333334</c:v>
                </c:pt>
                <c:pt idx="35">
                  <c:v>200</c:v>
                </c:pt>
                <c:pt idx="36">
                  <c:v>204.16666666666669</c:v>
                </c:pt>
                <c:pt idx="37">
                  <c:v>208.33333333333334</c:v>
                </c:pt>
                <c:pt idx="38">
                  <c:v>212.50000000000003</c:v>
                </c:pt>
                <c:pt idx="39">
                  <c:v>216.66666666666669</c:v>
                </c:pt>
                <c:pt idx="40">
                  <c:v>220.83333333333337</c:v>
                </c:pt>
                <c:pt idx="41">
                  <c:v>225.00000000000003</c:v>
                </c:pt>
                <c:pt idx="42">
                  <c:v>229.16666666666671</c:v>
                </c:pt>
                <c:pt idx="43">
                  <c:v>233.33333333333337</c:v>
                </c:pt>
                <c:pt idx="44">
                  <c:v>237.5</c:v>
                </c:pt>
                <c:pt idx="45">
                  <c:v>241.66666666666666</c:v>
                </c:pt>
                <c:pt idx="46">
                  <c:v>245.83333333333334</c:v>
                </c:pt>
                <c:pt idx="47">
                  <c:v>250</c:v>
                </c:pt>
                <c:pt idx="48">
                  <c:v>254.16666666666669</c:v>
                </c:pt>
                <c:pt idx="49">
                  <c:v>258.33333333333337</c:v>
                </c:pt>
                <c:pt idx="50">
                  <c:v>262.5</c:v>
                </c:pt>
                <c:pt idx="51">
                  <c:v>266.66666666666669</c:v>
                </c:pt>
                <c:pt idx="52">
                  <c:v>270.83333333333337</c:v>
                </c:pt>
                <c:pt idx="53">
                  <c:v>275.00000000000006</c:v>
                </c:pt>
                <c:pt idx="54">
                  <c:v>279.16666666666669</c:v>
                </c:pt>
                <c:pt idx="55">
                  <c:v>283.33333333333337</c:v>
                </c:pt>
                <c:pt idx="56">
                  <c:v>287.5</c:v>
                </c:pt>
                <c:pt idx="57">
                  <c:v>291.66666666666669</c:v>
                </c:pt>
                <c:pt idx="58">
                  <c:v>295.83333333333337</c:v>
                </c:pt>
                <c:pt idx="59">
                  <c:v>300</c:v>
                </c:pt>
              </c:numCache>
            </c:numRef>
          </c:xVal>
          <c:yVal>
            <c:numRef>
              <c:f>'C6014B'!$J$44:$J$103</c:f>
              <c:numCache>
                <c:formatCode>0.00E+00</c:formatCode>
                <c:ptCount val="60"/>
                <c:pt idx="0">
                  <c:v>4.9906150622215734E-2</c:v>
                </c:pt>
                <c:pt idx="1">
                  <c:v>5.0044561319886778E-2</c:v>
                </c:pt>
                <c:pt idx="2">
                  <c:v>4.9888809413527767E-2</c:v>
                </c:pt>
                <c:pt idx="3">
                  <c:v>4.9329335169120608E-2</c:v>
                </c:pt>
                <c:pt idx="4">
                  <c:v>4.9354233379685503E-2</c:v>
                </c:pt>
                <c:pt idx="5">
                  <c:v>4.8966865261766281E-2</c:v>
                </c:pt>
                <c:pt idx="6">
                  <c:v>4.8802731286164462E-2</c:v>
                </c:pt>
                <c:pt idx="7">
                  <c:v>4.8641605318970757E-2</c:v>
                </c:pt>
                <c:pt idx="8">
                  <c:v>4.8256844589262542E-2</c:v>
                </c:pt>
                <c:pt idx="9">
                  <c:v>4.8030572254506361E-2</c:v>
                </c:pt>
                <c:pt idx="10">
                  <c:v>4.8151835943064811E-2</c:v>
                </c:pt>
                <c:pt idx="11">
                  <c:v>4.7958033430837793E-2</c:v>
                </c:pt>
                <c:pt idx="12">
                  <c:v>4.7758738981197035E-2</c:v>
                </c:pt>
                <c:pt idx="13">
                  <c:v>4.7594782102909843E-2</c:v>
                </c:pt>
                <c:pt idx="14">
                  <c:v>4.7187831920679935E-2</c:v>
                </c:pt>
                <c:pt idx="15">
                  <c:v>4.7085191776617089E-2</c:v>
                </c:pt>
                <c:pt idx="16">
                  <c:v>4.6938515677834615E-2</c:v>
                </c:pt>
                <c:pt idx="17">
                  <c:v>4.678551067145012E-2</c:v>
                </c:pt>
                <c:pt idx="18">
                  <c:v>4.6587852210616454E-2</c:v>
                </c:pt>
                <c:pt idx="19">
                  <c:v>4.6332016765437925E-2</c:v>
                </c:pt>
                <c:pt idx="20">
                  <c:v>4.6157610107421018E-2</c:v>
                </c:pt>
                <c:pt idx="21">
                  <c:v>4.6109631046281289E-2</c:v>
                </c:pt>
                <c:pt idx="22">
                  <c:v>4.5808959071772744E-2</c:v>
                </c:pt>
                <c:pt idx="23">
                  <c:v>4.5595432940420656E-2</c:v>
                </c:pt>
                <c:pt idx="24">
                  <c:v>4.5470120756894244E-2</c:v>
                </c:pt>
                <c:pt idx="25">
                  <c:v>4.5219500945997519E-2</c:v>
                </c:pt>
                <c:pt idx="26">
                  <c:v>4.504641758221696E-2</c:v>
                </c:pt>
                <c:pt idx="27">
                  <c:v>4.5051193650226119E-2</c:v>
                </c:pt>
                <c:pt idx="28">
                  <c:v>4.4772370879680362E-2</c:v>
                </c:pt>
                <c:pt idx="29">
                  <c:v>4.4600597946537833E-2</c:v>
                </c:pt>
                <c:pt idx="30">
                  <c:v>4.4484593127137435E-2</c:v>
                </c:pt>
                <c:pt idx="31">
                  <c:v>4.425608649251183E-2</c:v>
                </c:pt>
                <c:pt idx="32">
                  <c:v>4.4058883762113941E-2</c:v>
                </c:pt>
                <c:pt idx="33">
                  <c:v>4.3973107769608145E-2</c:v>
                </c:pt>
                <c:pt idx="34">
                  <c:v>4.3824182854248668E-2</c:v>
                </c:pt>
                <c:pt idx="35">
                  <c:v>4.3671791324262514E-2</c:v>
                </c:pt>
                <c:pt idx="36">
                  <c:v>4.3619047679257811E-2</c:v>
                </c:pt>
                <c:pt idx="37">
                  <c:v>4.3436212983029777E-2</c:v>
                </c:pt>
                <c:pt idx="38">
                  <c:v>4.3263769639625423E-2</c:v>
                </c:pt>
                <c:pt idx="39">
                  <c:v>4.3140547240114811E-2</c:v>
                </c:pt>
                <c:pt idx="40">
                  <c:v>4.3075696448121627E-2</c:v>
                </c:pt>
                <c:pt idx="41">
                  <c:v>4.2826399606769185E-2</c:v>
                </c:pt>
                <c:pt idx="42">
                  <c:v>4.2686677026651826E-2</c:v>
                </c:pt>
                <c:pt idx="43">
                  <c:v>4.2642273495776581E-2</c:v>
                </c:pt>
                <c:pt idx="44">
                  <c:v>4.2510932633337557E-2</c:v>
                </c:pt>
                <c:pt idx="45">
                  <c:v>4.2359721162506414E-2</c:v>
                </c:pt>
                <c:pt idx="46">
                  <c:v>4.2307449593497359E-2</c:v>
                </c:pt>
                <c:pt idx="47">
                  <c:v>4.2125371969262811E-2</c:v>
                </c:pt>
                <c:pt idx="48">
                  <c:v>4.204002361553618E-2</c:v>
                </c:pt>
                <c:pt idx="49">
                  <c:v>4.1855544946821747E-2</c:v>
                </c:pt>
                <c:pt idx="50">
                  <c:v>4.1719654357928321E-2</c:v>
                </c:pt>
                <c:pt idx="51">
                  <c:v>4.1637514461928531E-2</c:v>
                </c:pt>
                <c:pt idx="52">
                  <c:v>4.1411977700873751E-2</c:v>
                </c:pt>
                <c:pt idx="53">
                  <c:v>4.1370713830059157E-2</c:v>
                </c:pt>
                <c:pt idx="54">
                  <c:v>4.1158360437682354E-2</c:v>
                </c:pt>
                <c:pt idx="55">
                  <c:v>4.1133853748390722E-2</c:v>
                </c:pt>
                <c:pt idx="56">
                  <c:v>4.0837120517464236E-2</c:v>
                </c:pt>
                <c:pt idx="57">
                  <c:v>4.0849728276604907E-2</c:v>
                </c:pt>
                <c:pt idx="58">
                  <c:v>4.0324493429247217E-2</c:v>
                </c:pt>
                <c:pt idx="59">
                  <c:v>4.0504602021037339E-2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4A8E-4084-9C23-6F81160A8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2004088"/>
        <c:axId val="322004480"/>
      </c:scatterChart>
      <c:valAx>
        <c:axId val="3220040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2004480"/>
        <c:crosses val="autoZero"/>
        <c:crossBetween val="midCat"/>
      </c:valAx>
      <c:valAx>
        <c:axId val="322004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20040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strRef>
              <c:f>'C6014B'!$U$2</c:f>
              <c:strCache>
                <c:ptCount val="1"/>
                <c:pt idx="0">
                  <c:v>C6014 164C2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'C6014B'!$N$3:$N$45</c:f>
              <c:numCache>
                <c:formatCode>0.00E+00</c:formatCode>
                <c:ptCount val="43"/>
                <c:pt idx="0">
                  <c:v>8.333333333333335E-3</c:v>
                </c:pt>
                <c:pt idx="1">
                  <c:v>1.0056583333333334E-2</c:v>
                </c:pt>
                <c:pt idx="2">
                  <c:v>1.2136250000000001E-2</c:v>
                </c:pt>
                <c:pt idx="3">
                  <c:v>1.4645916666666668E-2</c:v>
                </c:pt>
                <c:pt idx="4">
                  <c:v>1.7674583333333337E-2</c:v>
                </c:pt>
                <c:pt idx="5">
                  <c:v>2.1329583333333336E-2</c:v>
                </c:pt>
                <c:pt idx="6">
                  <c:v>2.5740333333333337E-2</c:v>
                </c:pt>
                <c:pt idx="7">
                  <c:v>3.1063250000000004E-2</c:v>
                </c:pt>
                <c:pt idx="8">
                  <c:v>3.7486916666666675E-2</c:v>
                </c:pt>
                <c:pt idx="9">
                  <c:v>4.5239000000000001E-2</c:v>
                </c:pt>
                <c:pt idx="10">
                  <c:v>5.4594083333333342E-2</c:v>
                </c:pt>
                <c:pt idx="11">
                  <c:v>6.5883666666666674E-2</c:v>
                </c:pt>
                <c:pt idx="12">
                  <c:v>7.9507916666666678E-2</c:v>
                </c:pt>
                <c:pt idx="13">
                  <c:v>9.5950000000000008E-2</c:v>
                </c:pt>
                <c:pt idx="14">
                  <c:v>0.11579166666666667</c:v>
                </c:pt>
                <c:pt idx="15">
                  <c:v>0.13973583333333334</c:v>
                </c:pt>
                <c:pt idx="16">
                  <c:v>0.16863250000000002</c:v>
                </c:pt>
                <c:pt idx="17">
                  <c:v>0.20350416666666668</c:v>
                </c:pt>
                <c:pt idx="18">
                  <c:v>0.24558750000000001</c:v>
                </c:pt>
                <c:pt idx="19">
                  <c:v>0.29637333333333338</c:v>
                </c:pt>
                <c:pt idx="20">
                  <c:v>0.35766083333333337</c:v>
                </c:pt>
                <c:pt idx="21">
                  <c:v>0.43162250000000008</c:v>
                </c:pt>
                <c:pt idx="22">
                  <c:v>0.52087916666666667</c:v>
                </c:pt>
                <c:pt idx="23">
                  <c:v>0.62859333333333345</c:v>
                </c:pt>
                <c:pt idx="24">
                  <c:v>0.9154500000000001</c:v>
                </c:pt>
                <c:pt idx="25">
                  <c:v>1.1047583333333333</c:v>
                </c:pt>
                <c:pt idx="26">
                  <c:v>1.3332166666666667</c:v>
                </c:pt>
                <c:pt idx="27">
                  <c:v>1.9416250000000002</c:v>
                </c:pt>
                <c:pt idx="28">
                  <c:v>2.8276833333333338</c:v>
                </c:pt>
                <c:pt idx="29">
                  <c:v>4.1180916666666674</c:v>
                </c:pt>
                <c:pt idx="30">
                  <c:v>5.9973833333333344</c:v>
                </c:pt>
                <c:pt idx="31">
                  <c:v>8.3333333333333339</c:v>
                </c:pt>
                <c:pt idx="32">
                  <c:v>10.588583333333334</c:v>
                </c:pt>
                <c:pt idx="33">
                  <c:v>13.454166666666667</c:v>
                </c:pt>
                <c:pt idx="34">
                  <c:v>17.09525</c:v>
                </c:pt>
                <c:pt idx="35">
                  <c:v>21.721666666666668</c:v>
                </c:pt>
                <c:pt idx="36">
                  <c:v>25.482333333333337</c:v>
                </c:pt>
                <c:pt idx="37">
                  <c:v>29.894000000000005</c:v>
                </c:pt>
                <c:pt idx="38">
                  <c:v>35.069583333333341</c:v>
                </c:pt>
                <c:pt idx="39">
                  <c:v>41.141083333333334</c:v>
                </c:pt>
                <c:pt idx="40">
                  <c:v>48.263833333333338</c:v>
                </c:pt>
                <c:pt idx="41">
                  <c:v>56.619666666666674</c:v>
                </c:pt>
                <c:pt idx="42">
                  <c:v>66.422166666666669</c:v>
                </c:pt>
              </c:numCache>
            </c:numRef>
          </c:xVal>
          <c:yVal>
            <c:numRef>
              <c:f>'C6014B'!$U$3:$U$45</c:f>
              <c:numCache>
                <c:formatCode>0.00E+00</c:formatCode>
                <c:ptCount val="43"/>
                <c:pt idx="0">
                  <c:v>9.5633397835920685E-3</c:v>
                </c:pt>
                <c:pt idx="1">
                  <c:v>7.2215114037847312E-3</c:v>
                </c:pt>
                <c:pt idx="2">
                  <c:v>1.043769236269617E-2</c:v>
                </c:pt>
                <c:pt idx="3">
                  <c:v>1.0976903164111963E-2</c:v>
                </c:pt>
                <c:pt idx="4">
                  <c:v>1.1660071695812365E-2</c:v>
                </c:pt>
                <c:pt idx="5">
                  <c:v>1.4119214352011742E-2</c:v>
                </c:pt>
                <c:pt idx="6">
                  <c:v>1.4289626734368292E-2</c:v>
                </c:pt>
                <c:pt idx="7">
                  <c:v>1.6869024008063123E-2</c:v>
                </c:pt>
                <c:pt idx="8">
                  <c:v>1.7985901687820646E-2</c:v>
                </c:pt>
                <c:pt idx="9">
                  <c:v>1.9499039978929832E-2</c:v>
                </c:pt>
                <c:pt idx="10">
                  <c:v>2.1860204270788323E-2</c:v>
                </c:pt>
                <c:pt idx="11">
                  <c:v>2.2932933975070565E-2</c:v>
                </c:pt>
                <c:pt idx="12">
                  <c:v>2.5521096069986128E-2</c:v>
                </c:pt>
                <c:pt idx="13">
                  <c:v>2.6979678355465313E-2</c:v>
                </c:pt>
                <c:pt idx="14">
                  <c:v>2.8882846256938526E-2</c:v>
                </c:pt>
                <c:pt idx="15">
                  <c:v>3.1209592349899302E-2</c:v>
                </c:pt>
                <c:pt idx="16">
                  <c:v>3.280223058196919E-2</c:v>
                </c:pt>
                <c:pt idx="17">
                  <c:v>3.4831321804378333E-2</c:v>
                </c:pt>
                <c:pt idx="18">
                  <c:v>3.6828857559727285E-2</c:v>
                </c:pt>
                <c:pt idx="19">
                  <c:v>3.8442606858387726E-2</c:v>
                </c:pt>
                <c:pt idx="20">
                  <c:v>4.0292837179543559E-2</c:v>
                </c:pt>
                <c:pt idx="21">
                  <c:v>4.1879225972928126E-2</c:v>
                </c:pt>
                <c:pt idx="22">
                  <c:v>4.3314549366157876E-2</c:v>
                </c:pt>
                <c:pt idx="23">
                  <c:v>4.4774885775034245E-2</c:v>
                </c:pt>
                <c:pt idx="24">
                  <c:v>4.7015416866960848E-2</c:v>
                </c:pt>
                <c:pt idx="25">
                  <c:v>4.7951265006524302E-2</c:v>
                </c:pt>
                <c:pt idx="26">
                  <c:v>4.8853114071714887E-2</c:v>
                </c:pt>
                <c:pt idx="27">
                  <c:v>4.990711332031899E-2</c:v>
                </c:pt>
                <c:pt idx="28">
                  <c:v>5.0657195306619648E-2</c:v>
                </c:pt>
                <c:pt idx="29">
                  <c:v>5.1186523571082068E-2</c:v>
                </c:pt>
                <c:pt idx="30">
                  <c:v>5.1441837307015972E-2</c:v>
                </c:pt>
                <c:pt idx="31">
                  <c:v>5.2376276082477233E-2</c:v>
                </c:pt>
                <c:pt idx="32">
                  <c:v>5.2584183608016533E-2</c:v>
                </c:pt>
                <c:pt idx="33">
                  <c:v>5.2732018809304705E-2</c:v>
                </c:pt>
                <c:pt idx="34">
                  <c:v>5.2887018519266735E-2</c:v>
                </c:pt>
                <c:pt idx="35">
                  <c:v>5.2903280829345686E-2</c:v>
                </c:pt>
                <c:pt idx="36">
                  <c:v>5.2838576171498772E-2</c:v>
                </c:pt>
                <c:pt idx="37">
                  <c:v>5.2718037339264119E-2</c:v>
                </c:pt>
                <c:pt idx="38">
                  <c:v>5.2490884279944514E-2</c:v>
                </c:pt>
                <c:pt idx="39">
                  <c:v>5.2185889669617243E-2</c:v>
                </c:pt>
                <c:pt idx="40">
                  <c:v>5.1749432144855806E-2</c:v>
                </c:pt>
                <c:pt idx="41">
                  <c:v>5.1218123262227633E-2</c:v>
                </c:pt>
                <c:pt idx="42">
                  <c:v>5.0557035829961211E-2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CCD-459B-BA28-D2B52009B46D}"/>
            </c:ext>
          </c:extLst>
        </c:ser>
        <c:ser>
          <c:idx val="0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'C6014B'!$N$46:$N$129</c:f>
              <c:numCache>
                <c:formatCode>0.00E+00</c:formatCode>
                <c:ptCount val="84"/>
                <c:pt idx="0">
                  <c:v>70.833333333333343</c:v>
                </c:pt>
                <c:pt idx="1">
                  <c:v>75</c:v>
                </c:pt>
                <c:pt idx="2">
                  <c:v>79.166666666666671</c:v>
                </c:pt>
                <c:pt idx="3">
                  <c:v>83.333333333333343</c:v>
                </c:pt>
                <c:pt idx="4">
                  <c:v>87.5</c:v>
                </c:pt>
                <c:pt idx="5">
                  <c:v>91.666666666666671</c:v>
                </c:pt>
                <c:pt idx="6">
                  <c:v>95.833333333333343</c:v>
                </c:pt>
                <c:pt idx="7">
                  <c:v>100</c:v>
                </c:pt>
                <c:pt idx="8">
                  <c:v>104.16666666666667</c:v>
                </c:pt>
                <c:pt idx="9">
                  <c:v>108.33333333333334</c:v>
                </c:pt>
                <c:pt idx="10">
                  <c:v>112.50000000000001</c:v>
                </c:pt>
                <c:pt idx="11">
                  <c:v>116.66666666666669</c:v>
                </c:pt>
                <c:pt idx="12">
                  <c:v>120.83333333333333</c:v>
                </c:pt>
                <c:pt idx="13">
                  <c:v>125</c:v>
                </c:pt>
                <c:pt idx="14">
                  <c:v>129.16666666666669</c:v>
                </c:pt>
                <c:pt idx="15">
                  <c:v>133.33333333333334</c:v>
                </c:pt>
                <c:pt idx="16">
                  <c:v>137.50000000000003</c:v>
                </c:pt>
                <c:pt idx="17">
                  <c:v>141.66666666666669</c:v>
                </c:pt>
                <c:pt idx="18">
                  <c:v>145.83333333333334</c:v>
                </c:pt>
                <c:pt idx="19">
                  <c:v>150</c:v>
                </c:pt>
                <c:pt idx="20">
                  <c:v>154.16666666666669</c:v>
                </c:pt>
                <c:pt idx="21">
                  <c:v>158.33333333333334</c:v>
                </c:pt>
                <c:pt idx="22">
                  <c:v>162.50000000000003</c:v>
                </c:pt>
                <c:pt idx="23">
                  <c:v>166.66666666666669</c:v>
                </c:pt>
                <c:pt idx="24">
                  <c:v>170.83333333333334</c:v>
                </c:pt>
                <c:pt idx="25">
                  <c:v>175</c:v>
                </c:pt>
                <c:pt idx="26">
                  <c:v>179.16666666666669</c:v>
                </c:pt>
                <c:pt idx="27">
                  <c:v>183.33333333333334</c:v>
                </c:pt>
                <c:pt idx="28">
                  <c:v>187.50000000000003</c:v>
                </c:pt>
                <c:pt idx="29">
                  <c:v>191.66666666666669</c:v>
                </c:pt>
                <c:pt idx="30">
                  <c:v>195.83333333333334</c:v>
                </c:pt>
                <c:pt idx="31">
                  <c:v>200</c:v>
                </c:pt>
                <c:pt idx="32">
                  <c:v>204.16666666666669</c:v>
                </c:pt>
                <c:pt idx="33">
                  <c:v>208.33333333333334</c:v>
                </c:pt>
                <c:pt idx="34">
                  <c:v>212.50000000000003</c:v>
                </c:pt>
                <c:pt idx="35">
                  <c:v>216.66666666666669</c:v>
                </c:pt>
                <c:pt idx="36">
                  <c:v>220.83333333333337</c:v>
                </c:pt>
                <c:pt idx="37">
                  <c:v>225.00000000000003</c:v>
                </c:pt>
                <c:pt idx="38">
                  <c:v>229.16666666666671</c:v>
                </c:pt>
                <c:pt idx="39">
                  <c:v>233.33333333333337</c:v>
                </c:pt>
                <c:pt idx="40">
                  <c:v>237.5</c:v>
                </c:pt>
                <c:pt idx="41">
                  <c:v>241.66666666666666</c:v>
                </c:pt>
                <c:pt idx="42">
                  <c:v>245.83333333333334</c:v>
                </c:pt>
                <c:pt idx="43">
                  <c:v>250</c:v>
                </c:pt>
                <c:pt idx="44">
                  <c:v>254.16666666666669</c:v>
                </c:pt>
                <c:pt idx="45">
                  <c:v>258.33333333333337</c:v>
                </c:pt>
                <c:pt idx="46">
                  <c:v>262.5</c:v>
                </c:pt>
                <c:pt idx="47">
                  <c:v>266.66666666666669</c:v>
                </c:pt>
                <c:pt idx="48">
                  <c:v>270.83333333333337</c:v>
                </c:pt>
                <c:pt idx="49">
                  <c:v>275.00000000000006</c:v>
                </c:pt>
                <c:pt idx="50">
                  <c:v>279.16666666666669</c:v>
                </c:pt>
                <c:pt idx="51">
                  <c:v>283.33333333333337</c:v>
                </c:pt>
                <c:pt idx="52">
                  <c:v>287.5</c:v>
                </c:pt>
                <c:pt idx="53">
                  <c:v>291.66666666666669</c:v>
                </c:pt>
                <c:pt idx="54">
                  <c:v>295.83333333333337</c:v>
                </c:pt>
                <c:pt idx="55">
                  <c:v>300</c:v>
                </c:pt>
                <c:pt idx="56">
                  <c:v>304.16666666666669</c:v>
                </c:pt>
                <c:pt idx="57">
                  <c:v>308.33333333333337</c:v>
                </c:pt>
                <c:pt idx="58">
                  <c:v>312.5</c:v>
                </c:pt>
                <c:pt idx="59">
                  <c:v>316.66666666666669</c:v>
                </c:pt>
                <c:pt idx="60">
                  <c:v>320.83333333333337</c:v>
                </c:pt>
                <c:pt idx="61">
                  <c:v>325.00000000000006</c:v>
                </c:pt>
                <c:pt idx="62">
                  <c:v>329.16666666666669</c:v>
                </c:pt>
                <c:pt idx="63">
                  <c:v>333.33333333333337</c:v>
                </c:pt>
                <c:pt idx="64">
                  <c:v>337.50000000000006</c:v>
                </c:pt>
                <c:pt idx="65">
                  <c:v>341.66666666666669</c:v>
                </c:pt>
                <c:pt idx="66">
                  <c:v>345.83333333333337</c:v>
                </c:pt>
                <c:pt idx="67">
                  <c:v>350</c:v>
                </c:pt>
                <c:pt idx="68">
                  <c:v>354.16666666666669</c:v>
                </c:pt>
                <c:pt idx="69">
                  <c:v>358.33333333333337</c:v>
                </c:pt>
                <c:pt idx="70">
                  <c:v>362.50000000000006</c:v>
                </c:pt>
                <c:pt idx="71">
                  <c:v>366.66666666666669</c:v>
                </c:pt>
                <c:pt idx="72">
                  <c:v>370.83333333333337</c:v>
                </c:pt>
                <c:pt idx="73">
                  <c:v>375.00000000000006</c:v>
                </c:pt>
                <c:pt idx="74">
                  <c:v>379.16666666666669</c:v>
                </c:pt>
                <c:pt idx="75">
                  <c:v>383.33333333333337</c:v>
                </c:pt>
                <c:pt idx="76">
                  <c:v>387.50000000000006</c:v>
                </c:pt>
                <c:pt idx="77">
                  <c:v>391.66666666666669</c:v>
                </c:pt>
                <c:pt idx="78">
                  <c:v>395.83333333333337</c:v>
                </c:pt>
                <c:pt idx="79">
                  <c:v>400</c:v>
                </c:pt>
                <c:pt idx="80">
                  <c:v>404.16666666666669</c:v>
                </c:pt>
                <c:pt idx="81">
                  <c:v>408.33333333333337</c:v>
                </c:pt>
                <c:pt idx="82">
                  <c:v>412.50000000000006</c:v>
                </c:pt>
                <c:pt idx="83">
                  <c:v>427.83333333333337</c:v>
                </c:pt>
              </c:numCache>
            </c:numRef>
          </c:xVal>
          <c:yVal>
            <c:numRef>
              <c:f>'C6014B'!$U$46:$U$129</c:f>
              <c:numCache>
                <c:formatCode>0.00E+00</c:formatCode>
                <c:ptCount val="84"/>
                <c:pt idx="0">
                  <c:v>5.0123670327637551E-2</c:v>
                </c:pt>
                <c:pt idx="1">
                  <c:v>5.0005739701276454E-2</c:v>
                </c:pt>
                <c:pt idx="2">
                  <c:v>4.9913568308632979E-2</c:v>
                </c:pt>
                <c:pt idx="3">
                  <c:v>4.9498182559646817E-2</c:v>
                </c:pt>
                <c:pt idx="4">
                  <c:v>4.9624030469025832E-2</c:v>
                </c:pt>
                <c:pt idx="5">
                  <c:v>4.9227869090063596E-2</c:v>
                </c:pt>
                <c:pt idx="6">
                  <c:v>4.917232802850157E-2</c:v>
                </c:pt>
                <c:pt idx="7">
                  <c:v>4.9002074738916677E-2</c:v>
                </c:pt>
                <c:pt idx="8">
                  <c:v>4.8637096631318925E-2</c:v>
                </c:pt>
                <c:pt idx="9">
                  <c:v>4.8508495327586616E-2</c:v>
                </c:pt>
                <c:pt idx="10">
                  <c:v>4.8249053125171693E-2</c:v>
                </c:pt>
                <c:pt idx="11">
                  <c:v>4.8196423176986414E-2</c:v>
                </c:pt>
                <c:pt idx="12">
                  <c:v>4.7957043062246602E-2</c:v>
                </c:pt>
                <c:pt idx="13">
                  <c:v>4.780878692120976E-2</c:v>
                </c:pt>
                <c:pt idx="14">
                  <c:v>4.7605668592129793E-2</c:v>
                </c:pt>
                <c:pt idx="15">
                  <c:v>4.7445801355408483E-2</c:v>
                </c:pt>
                <c:pt idx="16">
                  <c:v>4.7254144456015633E-2</c:v>
                </c:pt>
                <c:pt idx="17">
                  <c:v>4.7096312713593901E-2</c:v>
                </c:pt>
                <c:pt idx="18">
                  <c:v>4.6982331457242593E-2</c:v>
                </c:pt>
                <c:pt idx="19">
                  <c:v>4.6695145771112584E-2</c:v>
                </c:pt>
                <c:pt idx="20">
                  <c:v>4.6631484657071842E-2</c:v>
                </c:pt>
                <c:pt idx="21">
                  <c:v>4.648825317316161E-2</c:v>
                </c:pt>
                <c:pt idx="22">
                  <c:v>4.6321749816851908E-2</c:v>
                </c:pt>
                <c:pt idx="23">
                  <c:v>4.6141225580898192E-2</c:v>
                </c:pt>
                <c:pt idx="24">
                  <c:v>4.5999214054267934E-2</c:v>
                </c:pt>
                <c:pt idx="25">
                  <c:v>4.5821095043870316E-2</c:v>
                </c:pt>
                <c:pt idx="26">
                  <c:v>4.5655000364104269E-2</c:v>
                </c:pt>
                <c:pt idx="27">
                  <c:v>4.5520710297204212E-2</c:v>
                </c:pt>
                <c:pt idx="28">
                  <c:v>4.5503435400838725E-2</c:v>
                </c:pt>
                <c:pt idx="29">
                  <c:v>4.5290024177138261E-2</c:v>
                </c:pt>
                <c:pt idx="30">
                  <c:v>4.5114806491019642E-2</c:v>
                </c:pt>
                <c:pt idx="31">
                  <c:v>4.4965964550826402E-2</c:v>
                </c:pt>
                <c:pt idx="32">
                  <c:v>4.4820283278605273E-2</c:v>
                </c:pt>
                <c:pt idx="33">
                  <c:v>4.4680594659934889E-2</c:v>
                </c:pt>
                <c:pt idx="34">
                  <c:v>4.4507957333140558E-2</c:v>
                </c:pt>
                <c:pt idx="35">
                  <c:v>4.4435274276899223E-2</c:v>
                </c:pt>
                <c:pt idx="36">
                  <c:v>4.424548901120761E-2</c:v>
                </c:pt>
                <c:pt idx="37">
                  <c:v>4.4191896128389682E-2</c:v>
                </c:pt>
                <c:pt idx="38">
                  <c:v>4.401093121505744E-2</c:v>
                </c:pt>
                <c:pt idx="39">
                  <c:v>4.3890665086220318E-2</c:v>
                </c:pt>
                <c:pt idx="40">
                  <c:v>4.3777404699418675E-2</c:v>
                </c:pt>
                <c:pt idx="41">
                  <c:v>4.3602809662808627E-2</c:v>
                </c:pt>
                <c:pt idx="42">
                  <c:v>4.3483068738951171E-2</c:v>
                </c:pt>
                <c:pt idx="43">
                  <c:v>4.3352257326452044E-2</c:v>
                </c:pt>
                <c:pt idx="44">
                  <c:v>4.3248223570988398E-2</c:v>
                </c:pt>
                <c:pt idx="45">
                  <c:v>4.3069313477269201E-2</c:v>
                </c:pt>
                <c:pt idx="46">
                  <c:v>4.3064836412971985E-2</c:v>
                </c:pt>
                <c:pt idx="47">
                  <c:v>4.291828201645783E-2</c:v>
                </c:pt>
                <c:pt idx="48">
                  <c:v>4.2804352615439238E-2</c:v>
                </c:pt>
                <c:pt idx="49">
                  <c:v>4.266403968419645E-2</c:v>
                </c:pt>
                <c:pt idx="50">
                  <c:v>4.2543861468386353E-2</c:v>
                </c:pt>
                <c:pt idx="51">
                  <c:v>4.2440703623913077E-2</c:v>
                </c:pt>
                <c:pt idx="52">
                  <c:v>4.2300962579382435E-2</c:v>
                </c:pt>
                <c:pt idx="53">
                  <c:v>4.2206542694803888E-2</c:v>
                </c:pt>
                <c:pt idx="54">
                  <c:v>4.2078450018111634E-2</c:v>
                </c:pt>
                <c:pt idx="55">
                  <c:v>4.2008898608376283E-2</c:v>
                </c:pt>
                <c:pt idx="56">
                  <c:v>4.1893404791803361E-2</c:v>
                </c:pt>
                <c:pt idx="57">
                  <c:v>4.1752308437215245E-2</c:v>
                </c:pt>
                <c:pt idx="58">
                  <c:v>4.1649516923055165E-2</c:v>
                </c:pt>
                <c:pt idx="59">
                  <c:v>4.1509437353523623E-2</c:v>
                </c:pt>
                <c:pt idx="60">
                  <c:v>4.1351294045708073E-2</c:v>
                </c:pt>
                <c:pt idx="61">
                  <c:v>4.1331931276729746E-2</c:v>
                </c:pt>
                <c:pt idx="62">
                  <c:v>4.1234107691998728E-2</c:v>
                </c:pt>
                <c:pt idx="63">
                  <c:v>4.1102609665943403E-2</c:v>
                </c:pt>
                <c:pt idx="64">
                  <c:v>4.0985682885987973E-2</c:v>
                </c:pt>
                <c:pt idx="65">
                  <c:v>4.0968270180742922E-2</c:v>
                </c:pt>
                <c:pt idx="66">
                  <c:v>4.0822832976396134E-2</c:v>
                </c:pt>
                <c:pt idx="67">
                  <c:v>4.0646415680510611E-2</c:v>
                </c:pt>
                <c:pt idx="68">
                  <c:v>4.0608670318768199E-2</c:v>
                </c:pt>
                <c:pt idx="69">
                  <c:v>4.0539954320578823E-2</c:v>
                </c:pt>
                <c:pt idx="70">
                  <c:v>4.040276121240919E-2</c:v>
                </c:pt>
                <c:pt idx="71">
                  <c:v>4.0266980956571594E-2</c:v>
                </c:pt>
                <c:pt idx="72">
                  <c:v>4.0199404120734646E-2</c:v>
                </c:pt>
                <c:pt idx="73">
                  <c:v>4.0094389274610495E-2</c:v>
                </c:pt>
                <c:pt idx="74">
                  <c:v>3.9976626160008688E-2</c:v>
                </c:pt>
                <c:pt idx="75">
                  <c:v>3.9947703269173317E-2</c:v>
                </c:pt>
                <c:pt idx="76">
                  <c:v>3.9807861700324118E-2</c:v>
                </c:pt>
                <c:pt idx="77">
                  <c:v>3.9711612270342832E-2</c:v>
                </c:pt>
                <c:pt idx="78">
                  <c:v>3.9585280592900979E-2</c:v>
                </c:pt>
                <c:pt idx="79">
                  <c:v>3.9488641074639654E-2</c:v>
                </c:pt>
                <c:pt idx="80">
                  <c:v>3.9436529767606289E-2</c:v>
                </c:pt>
                <c:pt idx="81">
                  <c:v>3.9391756266206418E-2</c:v>
                </c:pt>
                <c:pt idx="82">
                  <c:v>3.9195178124106195E-2</c:v>
                </c:pt>
                <c:pt idx="83">
                  <c:v>3.8270529505546852E-2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CCD-459B-BA28-D2B52009B4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2005264"/>
        <c:axId val="322005656"/>
      </c:scatterChart>
      <c:valAx>
        <c:axId val="322005264"/>
        <c:scaling>
          <c:orientation val="minMax"/>
          <c:max val="25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2005656"/>
        <c:crosses val="autoZero"/>
        <c:crossBetween val="midCat"/>
      </c:valAx>
      <c:valAx>
        <c:axId val="322005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20052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l-GR" sz="1200"/>
              <a:t>α</a:t>
            </a:r>
            <a:r>
              <a:rPr lang="en-GB" sz="1200"/>
              <a:t> </a:t>
            </a:r>
            <a:r>
              <a:rPr lang="en-GB" sz="1200" b="0" i="0" baseline="0">
                <a:effectLst/>
              </a:rPr>
              <a:t> vs √N: long to short pulses blue shift corr </a:t>
            </a:r>
            <a:endParaRPr lang="en-GB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2246909209186866"/>
          <c:y val="0.17359089424428761"/>
          <c:w val="0.72945228812165386"/>
          <c:h val="0.6095418877701565"/>
        </c:manualLayout>
      </c:layout>
      <c:scatterChart>
        <c:scatterStyle val="lineMarker"/>
        <c:varyColors val="0"/>
        <c:ser>
          <c:idx val="0"/>
          <c:order val="0"/>
          <c:tx>
            <c:strRef>
              <c:f>'ABC '!$J$46</c:f>
              <c:strCache>
                <c:ptCount val="1"/>
                <c:pt idx="0">
                  <c:v>α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backward val="1.6"/>
            <c:intercept val="0"/>
            <c:dispRSqr val="0"/>
            <c:dispEq val="0"/>
          </c:trendline>
          <c:xVal>
            <c:numRef>
              <c:f>'ABC '!$G$47:$G$51</c:f>
              <c:numCache>
                <c:formatCode>General</c:formatCode>
                <c:ptCount val="5"/>
                <c:pt idx="0">
                  <c:v>1.7320508075688772</c:v>
                </c:pt>
                <c:pt idx="1">
                  <c:v>2.2360679774997898</c:v>
                </c:pt>
                <c:pt idx="2">
                  <c:v>2.6457513110645907</c:v>
                </c:pt>
                <c:pt idx="3">
                  <c:v>3.1622776601683795</c:v>
                </c:pt>
                <c:pt idx="4">
                  <c:v>3.872983346207417</c:v>
                </c:pt>
              </c:numCache>
            </c:numRef>
          </c:xVal>
          <c:yVal>
            <c:numRef>
              <c:f>'ABC '!$J$47:$J$51</c:f>
              <c:numCache>
                <c:formatCode>0.00000</c:formatCode>
                <c:ptCount val="5"/>
                <c:pt idx="0">
                  <c:v>3.2026666666666669E-2</c:v>
                </c:pt>
                <c:pt idx="1">
                  <c:v>2.4179999999999997E-2</c:v>
                </c:pt>
                <c:pt idx="2">
                  <c:v>3.2847500000000002E-2</c:v>
                </c:pt>
                <c:pt idx="3">
                  <c:v>3.8742499999999999E-2</c:v>
                </c:pt>
                <c:pt idx="4">
                  <c:v>4.143666666666667E-2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A2C-4431-8B29-EE568637F9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1011824"/>
        <c:axId val="271012216"/>
      </c:scatterChart>
      <c:valAx>
        <c:axId val="271011824"/>
        <c:scaling>
          <c:orientation val="minMax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400">
                    <a:latin typeface="Calibri" panose="020F0502020204030204" pitchFamily="34" charset="0"/>
                  </a:rPr>
                  <a:t>√N</a:t>
                </a:r>
                <a:endParaRPr lang="en-GB" sz="14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1012216"/>
        <c:crosses val="autoZero"/>
        <c:crossBetween val="midCat"/>
      </c:valAx>
      <c:valAx>
        <c:axId val="27101221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l-GR" sz="1400"/>
                  <a:t>α</a:t>
                </a:r>
                <a:endParaRPr lang="en-GB" sz="14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0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10118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strRef>
              <c:f>'C6014B'!$AF$2</c:f>
              <c:strCache>
                <c:ptCount val="1"/>
                <c:pt idx="0">
                  <c:v>C6014 162C1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'C6014B'!$Y$3:$Y$47</c:f>
              <c:numCache>
                <c:formatCode>0.00E+00</c:formatCode>
                <c:ptCount val="45"/>
                <c:pt idx="0">
                  <c:v>8.333333333333335E-3</c:v>
                </c:pt>
                <c:pt idx="1">
                  <c:v>1.0056583333333334E-2</c:v>
                </c:pt>
                <c:pt idx="2">
                  <c:v>1.2136250000000001E-2</c:v>
                </c:pt>
                <c:pt idx="3">
                  <c:v>1.4645916666666668E-2</c:v>
                </c:pt>
                <c:pt idx="4">
                  <c:v>1.7674583333333337E-2</c:v>
                </c:pt>
                <c:pt idx="5">
                  <c:v>2.1329583333333336E-2</c:v>
                </c:pt>
                <c:pt idx="6">
                  <c:v>2.5740333333333337E-2</c:v>
                </c:pt>
                <c:pt idx="7">
                  <c:v>3.1063250000000004E-2</c:v>
                </c:pt>
                <c:pt idx="8">
                  <c:v>3.7486916666666675E-2</c:v>
                </c:pt>
                <c:pt idx="9">
                  <c:v>4.5239000000000001E-2</c:v>
                </c:pt>
                <c:pt idx="10">
                  <c:v>5.4594083333333342E-2</c:v>
                </c:pt>
                <c:pt idx="11">
                  <c:v>6.5883666666666674E-2</c:v>
                </c:pt>
                <c:pt idx="12">
                  <c:v>7.9507916666666678E-2</c:v>
                </c:pt>
                <c:pt idx="13">
                  <c:v>9.5950000000000008E-2</c:v>
                </c:pt>
                <c:pt idx="14">
                  <c:v>0.11579166666666667</c:v>
                </c:pt>
                <c:pt idx="15">
                  <c:v>0.13973583333333334</c:v>
                </c:pt>
                <c:pt idx="16">
                  <c:v>0.16863250000000002</c:v>
                </c:pt>
                <c:pt idx="17">
                  <c:v>0.20350416666666668</c:v>
                </c:pt>
                <c:pt idx="18">
                  <c:v>0.24558750000000001</c:v>
                </c:pt>
                <c:pt idx="19">
                  <c:v>0.29637333333333338</c:v>
                </c:pt>
                <c:pt idx="20">
                  <c:v>0.35766083333333337</c:v>
                </c:pt>
                <c:pt idx="21">
                  <c:v>0.43162250000000008</c:v>
                </c:pt>
                <c:pt idx="22">
                  <c:v>0.52087916666666667</c:v>
                </c:pt>
                <c:pt idx="23">
                  <c:v>0.62859333333333345</c:v>
                </c:pt>
                <c:pt idx="24">
                  <c:v>0.9154500000000001</c:v>
                </c:pt>
                <c:pt idx="25">
                  <c:v>1.1047583333333333</c:v>
                </c:pt>
                <c:pt idx="26">
                  <c:v>1.3332166666666667</c:v>
                </c:pt>
                <c:pt idx="27">
                  <c:v>1.9416250000000002</c:v>
                </c:pt>
                <c:pt idx="28">
                  <c:v>2.8276833333333338</c:v>
                </c:pt>
                <c:pt idx="29">
                  <c:v>4.1180916666666674</c:v>
                </c:pt>
                <c:pt idx="30">
                  <c:v>5.9973833333333344</c:v>
                </c:pt>
                <c:pt idx="31">
                  <c:v>8.3333333333333339</c:v>
                </c:pt>
                <c:pt idx="32">
                  <c:v>10.588583333333334</c:v>
                </c:pt>
                <c:pt idx="33">
                  <c:v>13.454166666666667</c:v>
                </c:pt>
                <c:pt idx="34">
                  <c:v>17.09525</c:v>
                </c:pt>
                <c:pt idx="35">
                  <c:v>21.721666666666668</c:v>
                </c:pt>
                <c:pt idx="36">
                  <c:v>25.482333333333337</c:v>
                </c:pt>
                <c:pt idx="37">
                  <c:v>29.894000000000005</c:v>
                </c:pt>
                <c:pt idx="38">
                  <c:v>35.069583333333341</c:v>
                </c:pt>
                <c:pt idx="39">
                  <c:v>41.141083333333334</c:v>
                </c:pt>
                <c:pt idx="40">
                  <c:v>48.263833333333338</c:v>
                </c:pt>
                <c:pt idx="41">
                  <c:v>56.619666666666674</c:v>
                </c:pt>
                <c:pt idx="42">
                  <c:v>66.422166666666669</c:v>
                </c:pt>
                <c:pt idx="43">
                  <c:v>71.942583333333332</c:v>
                </c:pt>
                <c:pt idx="44">
                  <c:v>77.921750000000003</c:v>
                </c:pt>
              </c:numCache>
            </c:numRef>
          </c:xVal>
          <c:yVal>
            <c:numRef>
              <c:f>'C6014B'!$AF$3:$AF$47</c:f>
              <c:numCache>
                <c:formatCode>0.00E+00</c:formatCode>
                <c:ptCount val="45"/>
                <c:pt idx="0">
                  <c:v>2.7164772047235078E-3</c:v>
                </c:pt>
                <c:pt idx="1">
                  <c:v>2.4887319982840952E-3</c:v>
                </c:pt>
                <c:pt idx="2">
                  <c:v>3.3132739679292518E-3</c:v>
                </c:pt>
                <c:pt idx="3">
                  <c:v>5.7305634967105418E-3</c:v>
                </c:pt>
                <c:pt idx="4">
                  <c:v>7.3415012226912676E-3</c:v>
                </c:pt>
                <c:pt idx="5">
                  <c:v>8.0145469607894142E-3</c:v>
                </c:pt>
                <c:pt idx="6">
                  <c:v>9.1643875065978986E-3</c:v>
                </c:pt>
                <c:pt idx="7">
                  <c:v>1.1431646540190445E-2</c:v>
                </c:pt>
                <c:pt idx="8">
                  <c:v>1.3721560448907856E-2</c:v>
                </c:pt>
                <c:pt idx="9">
                  <c:v>1.5232836242728092E-2</c:v>
                </c:pt>
                <c:pt idx="10">
                  <c:v>1.6540929709126444E-2</c:v>
                </c:pt>
                <c:pt idx="11">
                  <c:v>1.8712617588211394E-2</c:v>
                </c:pt>
                <c:pt idx="12">
                  <c:v>2.1255146535622427E-2</c:v>
                </c:pt>
                <c:pt idx="13">
                  <c:v>2.3371185538348133E-2</c:v>
                </c:pt>
                <c:pt idx="14">
                  <c:v>2.514536150234143E-2</c:v>
                </c:pt>
                <c:pt idx="15">
                  <c:v>2.7236027850702484E-2</c:v>
                </c:pt>
                <c:pt idx="16">
                  <c:v>2.9576147256851024E-2</c:v>
                </c:pt>
                <c:pt idx="17">
                  <c:v>3.1876720075337241E-2</c:v>
                </c:pt>
                <c:pt idx="18">
                  <c:v>3.3875884951074679E-2</c:v>
                </c:pt>
                <c:pt idx="19">
                  <c:v>3.5766064146253052E-2</c:v>
                </c:pt>
                <c:pt idx="20">
                  <c:v>3.7697109068358228E-2</c:v>
                </c:pt>
                <c:pt idx="21">
                  <c:v>3.9632000674793402E-2</c:v>
                </c:pt>
                <c:pt idx="22">
                  <c:v>4.1399302409947519E-2</c:v>
                </c:pt>
                <c:pt idx="23">
                  <c:v>4.2917351286737432E-2</c:v>
                </c:pt>
                <c:pt idx="24">
                  <c:v>4.5686087824931797E-2</c:v>
                </c:pt>
                <c:pt idx="25">
                  <c:v>4.6673115945263924E-2</c:v>
                </c:pt>
                <c:pt idx="26">
                  <c:v>4.7613123275608134E-2</c:v>
                </c:pt>
                <c:pt idx="27">
                  <c:v>4.9139002573001182E-2</c:v>
                </c:pt>
                <c:pt idx="28">
                  <c:v>5.0175600940286537E-2</c:v>
                </c:pt>
                <c:pt idx="29">
                  <c:v>5.0808718218218731E-2</c:v>
                </c:pt>
                <c:pt idx="30">
                  <c:v>5.1346169531289662E-2</c:v>
                </c:pt>
                <c:pt idx="31">
                  <c:v>5.2280813555589237E-2</c:v>
                </c:pt>
                <c:pt idx="32">
                  <c:v>5.2556593200010257E-2</c:v>
                </c:pt>
                <c:pt idx="33">
                  <c:v>5.2766626050897797E-2</c:v>
                </c:pt>
                <c:pt idx="34">
                  <c:v>5.2844387957673329E-2</c:v>
                </c:pt>
                <c:pt idx="35">
                  <c:v>5.2927147646395667E-2</c:v>
                </c:pt>
                <c:pt idx="36">
                  <c:v>5.288219510526021E-2</c:v>
                </c:pt>
                <c:pt idx="37">
                  <c:v>5.2791447544762886E-2</c:v>
                </c:pt>
                <c:pt idx="38">
                  <c:v>5.258125255913939E-2</c:v>
                </c:pt>
                <c:pt idx="39">
                  <c:v>5.2273467177318816E-2</c:v>
                </c:pt>
                <c:pt idx="40">
                  <c:v>5.1865165579014202E-2</c:v>
                </c:pt>
                <c:pt idx="41">
                  <c:v>5.1341312225139962E-2</c:v>
                </c:pt>
                <c:pt idx="42">
                  <c:v>5.0711914762285079E-2</c:v>
                </c:pt>
                <c:pt idx="43">
                  <c:v>4.9901636208976675E-2</c:v>
                </c:pt>
                <c:pt idx="44">
                  <c:v>4.9754068209955406E-2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166-40D8-8DDF-203FAFC25B41}"/>
            </c:ext>
          </c:extLst>
        </c:ser>
        <c:ser>
          <c:idx val="0"/>
          <c:order val="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'C6014B'!$Y$48:$Y$143</c:f>
              <c:numCache>
                <c:formatCode>0.00E+00</c:formatCode>
                <c:ptCount val="96"/>
                <c:pt idx="0">
                  <c:v>83.333333333333343</c:v>
                </c:pt>
                <c:pt idx="1">
                  <c:v>87.5</c:v>
                </c:pt>
                <c:pt idx="2">
                  <c:v>91.666666666666671</c:v>
                </c:pt>
                <c:pt idx="3">
                  <c:v>95.833333333333343</c:v>
                </c:pt>
                <c:pt idx="4">
                  <c:v>100</c:v>
                </c:pt>
                <c:pt idx="5">
                  <c:v>104.16666666666667</c:v>
                </c:pt>
                <c:pt idx="6">
                  <c:v>108.33333333333334</c:v>
                </c:pt>
                <c:pt idx="7">
                  <c:v>112.50000000000001</c:v>
                </c:pt>
                <c:pt idx="8">
                  <c:v>116.66666666666669</c:v>
                </c:pt>
                <c:pt idx="9">
                  <c:v>120.83333333333333</c:v>
                </c:pt>
                <c:pt idx="10">
                  <c:v>125</c:v>
                </c:pt>
                <c:pt idx="11">
                  <c:v>129.16666666666669</c:v>
                </c:pt>
                <c:pt idx="12">
                  <c:v>133.33333333333334</c:v>
                </c:pt>
                <c:pt idx="13">
                  <c:v>137.50000000000003</c:v>
                </c:pt>
                <c:pt idx="14">
                  <c:v>141.66666666666669</c:v>
                </c:pt>
                <c:pt idx="15">
                  <c:v>145.83333333333334</c:v>
                </c:pt>
                <c:pt idx="16">
                  <c:v>150</c:v>
                </c:pt>
                <c:pt idx="17">
                  <c:v>154.16666666666669</c:v>
                </c:pt>
                <c:pt idx="18">
                  <c:v>158.33333333333334</c:v>
                </c:pt>
                <c:pt idx="19">
                  <c:v>162.50000000000003</c:v>
                </c:pt>
                <c:pt idx="20">
                  <c:v>166.66666666666669</c:v>
                </c:pt>
                <c:pt idx="21">
                  <c:v>170.83333333333334</c:v>
                </c:pt>
                <c:pt idx="22">
                  <c:v>175</c:v>
                </c:pt>
                <c:pt idx="23">
                  <c:v>179.16666666666669</c:v>
                </c:pt>
                <c:pt idx="24">
                  <c:v>183.33333333333334</c:v>
                </c:pt>
                <c:pt idx="25">
                  <c:v>187.50000000000003</c:v>
                </c:pt>
                <c:pt idx="26">
                  <c:v>191.66666666666669</c:v>
                </c:pt>
                <c:pt idx="27">
                  <c:v>195.83333333333334</c:v>
                </c:pt>
                <c:pt idx="28">
                  <c:v>200</c:v>
                </c:pt>
                <c:pt idx="29">
                  <c:v>204.16666666666669</c:v>
                </c:pt>
                <c:pt idx="30">
                  <c:v>208.33333333333334</c:v>
                </c:pt>
                <c:pt idx="31">
                  <c:v>212.50000000000003</c:v>
                </c:pt>
                <c:pt idx="32">
                  <c:v>216.66666666666669</c:v>
                </c:pt>
                <c:pt idx="33">
                  <c:v>220.83333333333337</c:v>
                </c:pt>
                <c:pt idx="34">
                  <c:v>225.00000000000003</c:v>
                </c:pt>
                <c:pt idx="35">
                  <c:v>229.16666666666671</c:v>
                </c:pt>
                <c:pt idx="36">
                  <c:v>233.33333333333337</c:v>
                </c:pt>
                <c:pt idx="37">
                  <c:v>237.5</c:v>
                </c:pt>
                <c:pt idx="38">
                  <c:v>241.66666666666666</c:v>
                </c:pt>
                <c:pt idx="39">
                  <c:v>245.83333333333334</c:v>
                </c:pt>
                <c:pt idx="40">
                  <c:v>250</c:v>
                </c:pt>
                <c:pt idx="41">
                  <c:v>254.16666666666669</c:v>
                </c:pt>
                <c:pt idx="42">
                  <c:v>258.33333333333337</c:v>
                </c:pt>
                <c:pt idx="43">
                  <c:v>262.5</c:v>
                </c:pt>
                <c:pt idx="44">
                  <c:v>266.66666666666669</c:v>
                </c:pt>
                <c:pt idx="45">
                  <c:v>270.83333333333337</c:v>
                </c:pt>
                <c:pt idx="46">
                  <c:v>275.00000000000006</c:v>
                </c:pt>
                <c:pt idx="47">
                  <c:v>279.16666666666669</c:v>
                </c:pt>
                <c:pt idx="48">
                  <c:v>283.33333333333337</c:v>
                </c:pt>
                <c:pt idx="49">
                  <c:v>287.5</c:v>
                </c:pt>
                <c:pt idx="50">
                  <c:v>291.66666666666669</c:v>
                </c:pt>
                <c:pt idx="51">
                  <c:v>295.83333333333337</c:v>
                </c:pt>
                <c:pt idx="52">
                  <c:v>300</c:v>
                </c:pt>
                <c:pt idx="53">
                  <c:v>304.16666666666669</c:v>
                </c:pt>
                <c:pt idx="54">
                  <c:v>308.33333333333337</c:v>
                </c:pt>
                <c:pt idx="55">
                  <c:v>312.5</c:v>
                </c:pt>
                <c:pt idx="56">
                  <c:v>316.66666666666669</c:v>
                </c:pt>
                <c:pt idx="57">
                  <c:v>320.83333333333337</c:v>
                </c:pt>
                <c:pt idx="58">
                  <c:v>325.00000000000006</c:v>
                </c:pt>
                <c:pt idx="59">
                  <c:v>329.16666666666669</c:v>
                </c:pt>
                <c:pt idx="60">
                  <c:v>333.33333333333337</c:v>
                </c:pt>
                <c:pt idx="61">
                  <c:v>337.50000000000006</c:v>
                </c:pt>
                <c:pt idx="62">
                  <c:v>341.66666666666669</c:v>
                </c:pt>
                <c:pt idx="63">
                  <c:v>345.83333333333337</c:v>
                </c:pt>
                <c:pt idx="64">
                  <c:v>350</c:v>
                </c:pt>
                <c:pt idx="65">
                  <c:v>354.16666666666669</c:v>
                </c:pt>
                <c:pt idx="66">
                  <c:v>358.33333333333337</c:v>
                </c:pt>
                <c:pt idx="67">
                  <c:v>362.50000000000006</c:v>
                </c:pt>
                <c:pt idx="68">
                  <c:v>366.66666666666669</c:v>
                </c:pt>
                <c:pt idx="69">
                  <c:v>370.83333333333337</c:v>
                </c:pt>
                <c:pt idx="70">
                  <c:v>375.00000000000006</c:v>
                </c:pt>
                <c:pt idx="71">
                  <c:v>379.16666666666669</c:v>
                </c:pt>
                <c:pt idx="72">
                  <c:v>383.33333333333337</c:v>
                </c:pt>
                <c:pt idx="73">
                  <c:v>387.50000000000006</c:v>
                </c:pt>
                <c:pt idx="74">
                  <c:v>391.66666666666669</c:v>
                </c:pt>
                <c:pt idx="75">
                  <c:v>395.83333333333337</c:v>
                </c:pt>
                <c:pt idx="76">
                  <c:v>400</c:v>
                </c:pt>
                <c:pt idx="77">
                  <c:v>404.16666666666669</c:v>
                </c:pt>
                <c:pt idx="78">
                  <c:v>408.33333333333337</c:v>
                </c:pt>
                <c:pt idx="79">
                  <c:v>412.50000000000006</c:v>
                </c:pt>
                <c:pt idx="80">
                  <c:v>429.25000000000006</c:v>
                </c:pt>
                <c:pt idx="81">
                  <c:v>446.08333333333337</c:v>
                </c:pt>
                <c:pt idx="82">
                  <c:v>462.91666666666669</c:v>
                </c:pt>
                <c:pt idx="83">
                  <c:v>479.75000000000006</c:v>
                </c:pt>
                <c:pt idx="84">
                  <c:v>496.58333333333337</c:v>
                </c:pt>
                <c:pt idx="85">
                  <c:v>513.41666666666674</c:v>
                </c:pt>
                <c:pt idx="86">
                  <c:v>530.25</c:v>
                </c:pt>
                <c:pt idx="87">
                  <c:v>547.08333333333337</c:v>
                </c:pt>
                <c:pt idx="88">
                  <c:v>563.91666666666674</c:v>
                </c:pt>
                <c:pt idx="89">
                  <c:v>580.75</c:v>
                </c:pt>
                <c:pt idx="90">
                  <c:v>597.58333333333337</c:v>
                </c:pt>
                <c:pt idx="91">
                  <c:v>614.41666666666663</c:v>
                </c:pt>
                <c:pt idx="92">
                  <c:v>631.33333333333348</c:v>
                </c:pt>
                <c:pt idx="93">
                  <c:v>648.16666666666674</c:v>
                </c:pt>
                <c:pt idx="94">
                  <c:v>665.00000000000011</c:v>
                </c:pt>
                <c:pt idx="95">
                  <c:v>681.83333333333337</c:v>
                </c:pt>
              </c:numCache>
            </c:numRef>
          </c:xVal>
          <c:yVal>
            <c:numRef>
              <c:f>'C6014B'!$AF$48:$AF$143</c:f>
              <c:numCache>
                <c:formatCode>0.00E+00</c:formatCode>
                <c:ptCount val="96"/>
                <c:pt idx="0">
                  <c:v>4.9278314148909257E-2</c:v>
                </c:pt>
                <c:pt idx="1">
                  <c:v>4.8954753516396797E-2</c:v>
                </c:pt>
                <c:pt idx="2">
                  <c:v>4.8962938074597138E-2</c:v>
                </c:pt>
                <c:pt idx="3">
                  <c:v>4.8680683528609742E-2</c:v>
                </c:pt>
                <c:pt idx="4">
                  <c:v>4.8478251447333531E-2</c:v>
                </c:pt>
                <c:pt idx="5">
                  <c:v>4.8478316254253445E-2</c:v>
                </c:pt>
                <c:pt idx="6">
                  <c:v>4.8037200199775816E-2</c:v>
                </c:pt>
                <c:pt idx="7">
                  <c:v>4.8030297628380063E-2</c:v>
                </c:pt>
                <c:pt idx="8">
                  <c:v>4.7781737834164437E-2</c:v>
                </c:pt>
                <c:pt idx="9">
                  <c:v>4.7669826659659006E-2</c:v>
                </c:pt>
                <c:pt idx="10">
                  <c:v>4.762582702619126E-2</c:v>
                </c:pt>
                <c:pt idx="11">
                  <c:v>4.7284347759918445E-2</c:v>
                </c:pt>
                <c:pt idx="12">
                  <c:v>4.7190522377305269E-2</c:v>
                </c:pt>
                <c:pt idx="13">
                  <c:v>4.6926515295796833E-2</c:v>
                </c:pt>
                <c:pt idx="14">
                  <c:v>4.6762441549646198E-2</c:v>
                </c:pt>
                <c:pt idx="15">
                  <c:v>4.661692480729087E-2</c:v>
                </c:pt>
                <c:pt idx="16">
                  <c:v>4.6428621649175772E-2</c:v>
                </c:pt>
                <c:pt idx="17">
                  <c:v>4.6329815174388986E-2</c:v>
                </c:pt>
                <c:pt idx="18">
                  <c:v>4.6192033715591954E-2</c:v>
                </c:pt>
                <c:pt idx="19">
                  <c:v>4.6085319979772103E-2</c:v>
                </c:pt>
                <c:pt idx="20">
                  <c:v>4.5884171772216278E-2</c:v>
                </c:pt>
                <c:pt idx="21">
                  <c:v>4.5693076389625088E-2</c:v>
                </c:pt>
                <c:pt idx="22">
                  <c:v>4.5621375308142781E-2</c:v>
                </c:pt>
                <c:pt idx="23">
                  <c:v>4.5370484314666892E-2</c:v>
                </c:pt>
                <c:pt idx="24">
                  <c:v>4.5330905452159953E-2</c:v>
                </c:pt>
                <c:pt idx="25">
                  <c:v>4.5125421987245798E-2</c:v>
                </c:pt>
                <c:pt idx="26">
                  <c:v>4.5019598097146292E-2</c:v>
                </c:pt>
                <c:pt idx="27">
                  <c:v>4.4902075557830191E-2</c:v>
                </c:pt>
                <c:pt idx="28">
                  <c:v>4.4747839676164219E-2</c:v>
                </c:pt>
                <c:pt idx="29">
                  <c:v>4.462212603188126E-2</c:v>
                </c:pt>
                <c:pt idx="30">
                  <c:v>4.4476902094346855E-2</c:v>
                </c:pt>
                <c:pt idx="31">
                  <c:v>4.4355704122119317E-2</c:v>
                </c:pt>
                <c:pt idx="32">
                  <c:v>4.4203664167576817E-2</c:v>
                </c:pt>
                <c:pt idx="33">
                  <c:v>4.4095412373013766E-2</c:v>
                </c:pt>
                <c:pt idx="34">
                  <c:v>4.3982730281799921E-2</c:v>
                </c:pt>
                <c:pt idx="35">
                  <c:v>4.3809612768139126E-2</c:v>
                </c:pt>
                <c:pt idx="36">
                  <c:v>4.3769852805527386E-2</c:v>
                </c:pt>
                <c:pt idx="37">
                  <c:v>4.3595922157861178E-2</c:v>
                </c:pt>
                <c:pt idx="38">
                  <c:v>4.3438756832736188E-2</c:v>
                </c:pt>
                <c:pt idx="39">
                  <c:v>4.3334243595695161E-2</c:v>
                </c:pt>
                <c:pt idx="40">
                  <c:v>4.3204942281196139E-2</c:v>
                </c:pt>
                <c:pt idx="41">
                  <c:v>4.3052051724595385E-2</c:v>
                </c:pt>
                <c:pt idx="42">
                  <c:v>4.2956645932175769E-2</c:v>
                </c:pt>
                <c:pt idx="43">
                  <c:v>4.2825023614233446E-2</c:v>
                </c:pt>
                <c:pt idx="44">
                  <c:v>4.274602887960529E-2</c:v>
                </c:pt>
                <c:pt idx="45">
                  <c:v>4.2662413676200606E-2</c:v>
                </c:pt>
                <c:pt idx="46">
                  <c:v>4.2583778606892185E-2</c:v>
                </c:pt>
                <c:pt idx="47">
                  <c:v>4.2438152295979956E-2</c:v>
                </c:pt>
                <c:pt idx="48">
                  <c:v>4.2262661309176421E-2</c:v>
                </c:pt>
                <c:pt idx="49">
                  <c:v>4.2164252787222356E-2</c:v>
                </c:pt>
                <c:pt idx="50">
                  <c:v>4.2141880994663213E-2</c:v>
                </c:pt>
                <c:pt idx="51">
                  <c:v>4.1945379151919877E-2</c:v>
                </c:pt>
                <c:pt idx="52">
                  <c:v>4.1849227997304866E-2</c:v>
                </c:pt>
                <c:pt idx="53">
                  <c:v>4.1708993209972227E-2</c:v>
                </c:pt>
                <c:pt idx="54">
                  <c:v>4.1681714033254838E-2</c:v>
                </c:pt>
                <c:pt idx="55">
                  <c:v>4.1555855310226979E-2</c:v>
                </c:pt>
                <c:pt idx="56">
                  <c:v>4.1390439084187394E-2</c:v>
                </c:pt>
                <c:pt idx="57">
                  <c:v>4.1338310030903817E-2</c:v>
                </c:pt>
                <c:pt idx="58">
                  <c:v>4.1229817560372334E-2</c:v>
                </c:pt>
                <c:pt idx="59">
                  <c:v>4.1071006378160906E-2</c:v>
                </c:pt>
                <c:pt idx="60">
                  <c:v>4.1044437521646007E-2</c:v>
                </c:pt>
                <c:pt idx="61">
                  <c:v>4.0876566701339594E-2</c:v>
                </c:pt>
                <c:pt idx="62">
                  <c:v>4.0760223182971768E-2</c:v>
                </c:pt>
                <c:pt idx="63">
                  <c:v>4.0618618537121079E-2</c:v>
                </c:pt>
                <c:pt idx="64">
                  <c:v>4.0573002917104903E-2</c:v>
                </c:pt>
                <c:pt idx="65">
                  <c:v>4.0519369803036671E-2</c:v>
                </c:pt>
                <c:pt idx="66">
                  <c:v>4.041095401299765E-2</c:v>
                </c:pt>
                <c:pt idx="67">
                  <c:v>4.034441990395321E-2</c:v>
                </c:pt>
                <c:pt idx="68">
                  <c:v>4.0148566163775636E-2</c:v>
                </c:pt>
                <c:pt idx="69">
                  <c:v>4.0156514294580593E-2</c:v>
                </c:pt>
                <c:pt idx="70">
                  <c:v>4.0027693438830038E-2</c:v>
                </c:pt>
                <c:pt idx="71">
                  <c:v>3.9833285177962717E-2</c:v>
                </c:pt>
                <c:pt idx="72">
                  <c:v>3.9775145736461806E-2</c:v>
                </c:pt>
                <c:pt idx="73">
                  <c:v>3.9617811861939224E-2</c:v>
                </c:pt>
                <c:pt idx="74">
                  <c:v>3.9583161553166907E-2</c:v>
                </c:pt>
                <c:pt idx="75">
                  <c:v>3.9529608791854479E-2</c:v>
                </c:pt>
                <c:pt idx="76">
                  <c:v>3.9542140635031718E-2</c:v>
                </c:pt>
                <c:pt idx="77">
                  <c:v>3.9409873411311282E-2</c:v>
                </c:pt>
                <c:pt idx="78">
                  <c:v>3.9224656737975018E-2</c:v>
                </c:pt>
                <c:pt idx="79">
                  <c:v>3.9106170497050112E-2</c:v>
                </c:pt>
                <c:pt idx="80">
                  <c:v>3.9206692749613324E-2</c:v>
                </c:pt>
                <c:pt idx="81">
                  <c:v>3.8934696067578996E-2</c:v>
                </c:pt>
                <c:pt idx="82">
                  <c:v>3.8605631811611127E-2</c:v>
                </c:pt>
                <c:pt idx="83">
                  <c:v>3.8302718614492338E-2</c:v>
                </c:pt>
                <c:pt idx="84">
                  <c:v>3.8090169634772748E-2</c:v>
                </c:pt>
                <c:pt idx="85">
                  <c:v>3.7743474570807158E-2</c:v>
                </c:pt>
                <c:pt idx="86">
                  <c:v>3.7470642063768281E-2</c:v>
                </c:pt>
                <c:pt idx="87">
                  <c:v>3.7218434626417808E-2</c:v>
                </c:pt>
                <c:pt idx="88">
                  <c:v>3.6941051021838651E-2</c:v>
                </c:pt>
                <c:pt idx="89">
                  <c:v>3.669119166673894E-2</c:v>
                </c:pt>
                <c:pt idx="90">
                  <c:v>3.6461078432585399E-2</c:v>
                </c:pt>
                <c:pt idx="91">
                  <c:v>3.6165127116536272E-2</c:v>
                </c:pt>
                <c:pt idx="92">
                  <c:v>3.5932162156996579E-2</c:v>
                </c:pt>
                <c:pt idx="93">
                  <c:v>3.5704964614431678E-2</c:v>
                </c:pt>
                <c:pt idx="94">
                  <c:v>3.543142628962849E-2</c:v>
                </c:pt>
                <c:pt idx="95">
                  <c:v>3.5046825780286867E-2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166-40D8-8DDF-203FAFC25B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2007224"/>
        <c:axId val="322007616"/>
      </c:scatterChart>
      <c:valAx>
        <c:axId val="322007224"/>
        <c:scaling>
          <c:orientation val="minMax"/>
          <c:max val="3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2007616"/>
        <c:crosses val="autoZero"/>
        <c:crossBetween val="midCat"/>
      </c:valAx>
      <c:valAx>
        <c:axId val="322007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20072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'C6014'!$I$2</c:f>
              <c:strCache>
                <c:ptCount val="1"/>
                <c:pt idx="0">
                  <c:v>C6014 144C4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'C6014'!$B$3:$B$60</c:f>
              <c:numCache>
                <c:formatCode>0.00E+00</c:formatCode>
                <c:ptCount val="58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7.5431200000000004E-4</c:v>
                </c:pt>
                <c:pt idx="24">
                  <c:v>1.0985400000000001E-3</c:v>
                </c:pt>
                <c:pt idx="25">
                  <c:v>1.3257099999999999E-3</c:v>
                </c:pt>
                <c:pt idx="26">
                  <c:v>1.59986E-3</c:v>
                </c:pt>
                <c:pt idx="27">
                  <c:v>2.3299499999999999E-3</c:v>
                </c:pt>
                <c:pt idx="28">
                  <c:v>3.3932200000000002E-3</c:v>
                </c:pt>
                <c:pt idx="29">
                  <c:v>4.9417100000000002E-3</c:v>
                </c:pt>
                <c:pt idx="30">
                  <c:v>7.1968600000000002E-3</c:v>
                </c:pt>
                <c:pt idx="31">
                  <c:v>0.01</c:v>
                </c:pt>
                <c:pt idx="32">
                  <c:v>1.27063E-2</c:v>
                </c:pt>
                <c:pt idx="33">
                  <c:v>1.6145E-2</c:v>
                </c:pt>
                <c:pt idx="34">
                  <c:v>2.0514299999999999E-2</c:v>
                </c:pt>
                <c:pt idx="35">
                  <c:v>2.6065999999999999E-2</c:v>
                </c:pt>
                <c:pt idx="36">
                  <c:v>3.05788E-2</c:v>
                </c:pt>
                <c:pt idx="37">
                  <c:v>3.5872800000000003E-2</c:v>
                </c:pt>
                <c:pt idx="38">
                  <c:v>4.2083500000000003E-2</c:v>
                </c:pt>
                <c:pt idx="39">
                  <c:v>4.9369299999999998E-2</c:v>
                </c:pt>
                <c:pt idx="40">
                  <c:v>5.7916599999999999E-2</c:v>
                </c:pt>
                <c:pt idx="41">
                  <c:v>6.7943600000000007E-2</c:v>
                </c:pt>
                <c:pt idx="42">
                  <c:v>7.9706600000000002E-2</c:v>
                </c:pt>
                <c:pt idx="43">
                  <c:v>8.6331099999999994E-2</c:v>
                </c:pt>
                <c:pt idx="44">
                  <c:v>9.3506099999999995E-2</c:v>
                </c:pt>
                <c:pt idx="45">
                  <c:v>0.10127700000000001</c:v>
                </c:pt>
                <c:pt idx="46">
                  <c:v>0.109695</c:v>
                </c:pt>
                <c:pt idx="47">
                  <c:v>0.118812</c:v>
                </c:pt>
                <c:pt idx="48">
                  <c:v>0.12868599999999999</c:v>
                </c:pt>
                <c:pt idx="49">
                  <c:v>0.139381</c:v>
                </c:pt>
                <c:pt idx="50">
                  <c:v>0.15096499999999999</c:v>
                </c:pt>
                <c:pt idx="51">
                  <c:v>0.16351199999999999</c:v>
                </c:pt>
                <c:pt idx="52">
                  <c:v>0.17710200000000001</c:v>
                </c:pt>
                <c:pt idx="53">
                  <c:v>0.19182099999999999</c:v>
                </c:pt>
                <c:pt idx="54">
                  <c:v>0.207763</c:v>
                </c:pt>
                <c:pt idx="55">
                  <c:v>0.22503100000000001</c:v>
                </c:pt>
                <c:pt idx="56">
                  <c:v>0.24373300000000001</c:v>
                </c:pt>
              </c:numCache>
            </c:numRef>
          </c:xVal>
          <c:yVal>
            <c:numRef>
              <c:f>'C6014'!$I$3:$I$60</c:f>
              <c:numCache>
                <c:formatCode>0.00E+00</c:formatCode>
                <c:ptCount val="58"/>
                <c:pt idx="0">
                  <c:v>5.5781082910725272E-3</c:v>
                </c:pt>
                <c:pt idx="1">
                  <c:v>6.4233350460609576E-3</c:v>
                </c:pt>
                <c:pt idx="2">
                  <c:v>8.5378873751960731E-3</c:v>
                </c:pt>
                <c:pt idx="3">
                  <c:v>1.0521127683692906E-2</c:v>
                </c:pt>
                <c:pt idx="4">
                  <c:v>1.1634352212097902E-2</c:v>
                </c:pt>
                <c:pt idx="5">
                  <c:v>1.3180955231563117E-2</c:v>
                </c:pt>
                <c:pt idx="6">
                  <c:v>1.4021566385293701E-2</c:v>
                </c:pt>
                <c:pt idx="7">
                  <c:v>1.4988747800851149E-2</c:v>
                </c:pt>
                <c:pt idx="8">
                  <c:v>1.6150611827313983E-2</c:v>
                </c:pt>
                <c:pt idx="9">
                  <c:v>1.7619377684657541E-2</c:v>
                </c:pt>
                <c:pt idx="10">
                  <c:v>1.9310254546991069E-2</c:v>
                </c:pt>
                <c:pt idx="11">
                  <c:v>2.1317028653495398E-2</c:v>
                </c:pt>
                <c:pt idx="12">
                  <c:v>2.3492226886326587E-2</c:v>
                </c:pt>
                <c:pt idx="13">
                  <c:v>2.5361006141741867E-2</c:v>
                </c:pt>
                <c:pt idx="14">
                  <c:v>2.7236575582649268E-2</c:v>
                </c:pt>
                <c:pt idx="15">
                  <c:v>2.914435167691002E-2</c:v>
                </c:pt>
                <c:pt idx="16">
                  <c:v>3.0982742545090747E-2</c:v>
                </c:pt>
                <c:pt idx="17">
                  <c:v>3.2814280304131867E-2</c:v>
                </c:pt>
                <c:pt idx="18">
                  <c:v>3.4609981729199907E-2</c:v>
                </c:pt>
                <c:pt idx="19">
                  <c:v>3.6360602918066962E-2</c:v>
                </c:pt>
                <c:pt idx="20">
                  <c:v>3.8057221977026504E-2</c:v>
                </c:pt>
                <c:pt idx="21">
                  <c:v>3.967556046169806E-2</c:v>
                </c:pt>
                <c:pt idx="22">
                  <c:v>4.1174861952136869E-2</c:v>
                </c:pt>
                <c:pt idx="23">
                  <c:v>4.2555676517064753E-2</c:v>
                </c:pt>
                <c:pt idx="24">
                  <c:v>4.5404938039200746E-2</c:v>
                </c:pt>
                <c:pt idx="25">
                  <c:v>4.603261327025155E-2</c:v>
                </c:pt>
                <c:pt idx="26">
                  <c:v>4.6588320348310286E-2</c:v>
                </c:pt>
                <c:pt idx="27">
                  <c:v>4.8051405421598491E-2</c:v>
                </c:pt>
                <c:pt idx="28">
                  <c:v>4.886294999848232E-2</c:v>
                </c:pt>
                <c:pt idx="29">
                  <c:v>4.9550373843708632E-2</c:v>
                </c:pt>
                <c:pt idx="30">
                  <c:v>4.9933117645867768E-2</c:v>
                </c:pt>
                <c:pt idx="31">
                  <c:v>5.1017173573835346E-2</c:v>
                </c:pt>
                <c:pt idx="32">
                  <c:v>5.1288343891615601E-2</c:v>
                </c:pt>
                <c:pt idx="33">
                  <c:v>5.1537378173107065E-2</c:v>
                </c:pt>
                <c:pt idx="34">
                  <c:v>5.1718762145153682E-2</c:v>
                </c:pt>
                <c:pt idx="35">
                  <c:v>5.1754946125135835E-2</c:v>
                </c:pt>
                <c:pt idx="36">
                  <c:v>5.1694037151155718E-2</c:v>
                </c:pt>
                <c:pt idx="37">
                  <c:v>5.1594896978730376E-2</c:v>
                </c:pt>
                <c:pt idx="38">
                  <c:v>5.1355736289431721E-2</c:v>
                </c:pt>
                <c:pt idx="39">
                  <c:v>5.1028768765220535E-2</c:v>
                </c:pt>
                <c:pt idx="40">
                  <c:v>5.0578501689783104E-2</c:v>
                </c:pt>
                <c:pt idx="41">
                  <c:v>5.0026780666480981E-2</c:v>
                </c:pt>
                <c:pt idx="42">
                  <c:v>4.9360541276507221E-2</c:v>
                </c:pt>
                <c:pt idx="43">
                  <c:v>4.848497394040318E-2</c:v>
                </c:pt>
                <c:pt idx="44">
                  <c:v>4.850559790730305E-2</c:v>
                </c:pt>
                <c:pt idx="45">
                  <c:v>4.7571743677213146E-2</c:v>
                </c:pt>
                <c:pt idx="46">
                  <c:v>4.7196231162297715E-2</c:v>
                </c:pt>
                <c:pt idx="47">
                  <c:v>4.6817327268865346E-2</c:v>
                </c:pt>
                <c:pt idx="48">
                  <c:v>4.6337494324893098E-2</c:v>
                </c:pt>
                <c:pt idx="49">
                  <c:v>4.5804366696406341E-2</c:v>
                </c:pt>
                <c:pt idx="50">
                  <c:v>4.5286471324418154E-2</c:v>
                </c:pt>
                <c:pt idx="51">
                  <c:v>4.4870860880891233E-2</c:v>
                </c:pt>
                <c:pt idx="52">
                  <c:v>4.4200846344958737E-2</c:v>
                </c:pt>
                <c:pt idx="53">
                  <c:v>4.3705355311088191E-2</c:v>
                </c:pt>
                <c:pt idx="54">
                  <c:v>4.3047323701744244E-2</c:v>
                </c:pt>
                <c:pt idx="55">
                  <c:v>4.2366368792626542E-2</c:v>
                </c:pt>
                <c:pt idx="56">
                  <c:v>4.1671311940264327E-2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869C-46B9-B5A2-C8A16A3FC7D9}"/>
            </c:ext>
          </c:extLst>
        </c:ser>
        <c:ser>
          <c:idx val="1"/>
          <c:order val="1"/>
          <c:tx>
            <c:strRef>
              <c:f>'C6014'!$S$2</c:f>
              <c:strCache>
                <c:ptCount val="1"/>
                <c:pt idx="0">
                  <c:v>C6014 144C7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'C6014'!$B$3:$B$60</c:f>
              <c:numCache>
                <c:formatCode>0.00E+00</c:formatCode>
                <c:ptCount val="58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7.5431200000000004E-4</c:v>
                </c:pt>
                <c:pt idx="24">
                  <c:v>1.0985400000000001E-3</c:v>
                </c:pt>
                <c:pt idx="25">
                  <c:v>1.3257099999999999E-3</c:v>
                </c:pt>
                <c:pt idx="26">
                  <c:v>1.59986E-3</c:v>
                </c:pt>
                <c:pt idx="27">
                  <c:v>2.3299499999999999E-3</c:v>
                </c:pt>
                <c:pt idx="28">
                  <c:v>3.3932200000000002E-3</c:v>
                </c:pt>
                <c:pt idx="29">
                  <c:v>4.9417100000000002E-3</c:v>
                </c:pt>
                <c:pt idx="30">
                  <c:v>7.1968600000000002E-3</c:v>
                </c:pt>
                <c:pt idx="31">
                  <c:v>0.01</c:v>
                </c:pt>
                <c:pt idx="32">
                  <c:v>1.27063E-2</c:v>
                </c:pt>
                <c:pt idx="33">
                  <c:v>1.6145E-2</c:v>
                </c:pt>
                <c:pt idx="34">
                  <c:v>2.0514299999999999E-2</c:v>
                </c:pt>
                <c:pt idx="35">
                  <c:v>2.6065999999999999E-2</c:v>
                </c:pt>
                <c:pt idx="36">
                  <c:v>3.05788E-2</c:v>
                </c:pt>
                <c:pt idx="37">
                  <c:v>3.5872800000000003E-2</c:v>
                </c:pt>
                <c:pt idx="38">
                  <c:v>4.2083500000000003E-2</c:v>
                </c:pt>
                <c:pt idx="39">
                  <c:v>4.9369299999999998E-2</c:v>
                </c:pt>
                <c:pt idx="40">
                  <c:v>5.7916599999999999E-2</c:v>
                </c:pt>
                <c:pt idx="41">
                  <c:v>6.7943600000000007E-2</c:v>
                </c:pt>
                <c:pt idx="42">
                  <c:v>7.9706600000000002E-2</c:v>
                </c:pt>
                <c:pt idx="43">
                  <c:v>8.6331099999999994E-2</c:v>
                </c:pt>
                <c:pt idx="44">
                  <c:v>9.3506099999999995E-2</c:v>
                </c:pt>
                <c:pt idx="45">
                  <c:v>0.10127700000000001</c:v>
                </c:pt>
                <c:pt idx="46">
                  <c:v>0.109695</c:v>
                </c:pt>
                <c:pt idx="47">
                  <c:v>0.118812</c:v>
                </c:pt>
                <c:pt idx="48">
                  <c:v>0.12868599999999999</c:v>
                </c:pt>
                <c:pt idx="49">
                  <c:v>0.139381</c:v>
                </c:pt>
                <c:pt idx="50">
                  <c:v>0.15096499999999999</c:v>
                </c:pt>
                <c:pt idx="51">
                  <c:v>0.16351199999999999</c:v>
                </c:pt>
                <c:pt idx="52">
                  <c:v>0.17710200000000001</c:v>
                </c:pt>
                <c:pt idx="53">
                  <c:v>0.19182099999999999</c:v>
                </c:pt>
                <c:pt idx="54">
                  <c:v>0.207763</c:v>
                </c:pt>
                <c:pt idx="55">
                  <c:v>0.22503100000000001</c:v>
                </c:pt>
                <c:pt idx="56">
                  <c:v>0.24373300000000001</c:v>
                </c:pt>
              </c:numCache>
            </c:numRef>
          </c:xVal>
          <c:yVal>
            <c:numRef>
              <c:f>'C6014'!$S$3:$S$69</c:f>
              <c:numCache>
                <c:formatCode>0.00E+00</c:formatCode>
                <c:ptCount val="67"/>
                <c:pt idx="0">
                  <c:v>5.8705943109814826E-3</c:v>
                </c:pt>
                <c:pt idx="1">
                  <c:v>7.4061631693466742E-3</c:v>
                </c:pt>
                <c:pt idx="2">
                  <c:v>8.7182363226845656E-3</c:v>
                </c:pt>
                <c:pt idx="3">
                  <c:v>1.0292328937105173E-2</c:v>
                </c:pt>
                <c:pt idx="4">
                  <c:v>1.1537334224542114E-2</c:v>
                </c:pt>
                <c:pt idx="5">
                  <c:v>1.3103377111563938E-2</c:v>
                </c:pt>
                <c:pt idx="6">
                  <c:v>1.4765661765547302E-2</c:v>
                </c:pt>
                <c:pt idx="7">
                  <c:v>1.6181190657993585E-2</c:v>
                </c:pt>
                <c:pt idx="8">
                  <c:v>1.8004897849617146E-2</c:v>
                </c:pt>
                <c:pt idx="9">
                  <c:v>1.9588000742262413E-2</c:v>
                </c:pt>
                <c:pt idx="10">
                  <c:v>2.1376601603766365E-2</c:v>
                </c:pt>
                <c:pt idx="11">
                  <c:v>2.3246951933123684E-2</c:v>
                </c:pt>
                <c:pt idx="12">
                  <c:v>2.5162902342804175E-2</c:v>
                </c:pt>
                <c:pt idx="13">
                  <c:v>2.7205995133994167E-2</c:v>
                </c:pt>
                <c:pt idx="14">
                  <c:v>2.9263728523644686E-2</c:v>
                </c:pt>
                <c:pt idx="15">
                  <c:v>3.1246891062521681E-2</c:v>
                </c:pt>
                <c:pt idx="16">
                  <c:v>3.3301454542804088E-2</c:v>
                </c:pt>
                <c:pt idx="17">
                  <c:v>3.5209000817878651E-2</c:v>
                </c:pt>
                <c:pt idx="18">
                  <c:v>3.7114360073243181E-2</c:v>
                </c:pt>
                <c:pt idx="19">
                  <c:v>3.8986922807010937E-2</c:v>
                </c:pt>
                <c:pt idx="20">
                  <c:v>4.0748249830012039E-2</c:v>
                </c:pt>
                <c:pt idx="21">
                  <c:v>4.2416265310193893E-2</c:v>
                </c:pt>
                <c:pt idx="22">
                  <c:v>4.400691673306565E-2</c:v>
                </c:pt>
                <c:pt idx="23">
                  <c:v>4.5440365025320208E-2</c:v>
                </c:pt>
                <c:pt idx="24">
                  <c:v>4.8028280664385511E-2</c:v>
                </c:pt>
                <c:pt idx="25">
                  <c:v>4.8580794724733305E-2</c:v>
                </c:pt>
                <c:pt idx="26">
                  <c:v>4.9650028538917201E-2</c:v>
                </c:pt>
                <c:pt idx="27">
                  <c:v>5.108177722775898E-2</c:v>
                </c:pt>
                <c:pt idx="28">
                  <c:v>5.2074459799498631E-2</c:v>
                </c:pt>
                <c:pt idx="29">
                  <c:v>5.2766305732520974E-2</c:v>
                </c:pt>
                <c:pt idx="30">
                  <c:v>5.3160692640195989E-2</c:v>
                </c:pt>
                <c:pt idx="31">
                  <c:v>5.4039639195505015E-2</c:v>
                </c:pt>
                <c:pt idx="32">
                  <c:v>5.4384142905001313E-2</c:v>
                </c:pt>
                <c:pt idx="33">
                  <c:v>5.4608289516425067E-2</c:v>
                </c:pt>
                <c:pt idx="34">
                  <c:v>5.4825180570150948E-2</c:v>
                </c:pt>
                <c:pt idx="35">
                  <c:v>5.4928494574370476E-2</c:v>
                </c:pt>
                <c:pt idx="36">
                  <c:v>5.4923545052936396E-2</c:v>
                </c:pt>
                <c:pt idx="37">
                  <c:v>5.4828059792242638E-2</c:v>
                </c:pt>
                <c:pt idx="38">
                  <c:v>5.4616707001636226E-2</c:v>
                </c:pt>
                <c:pt idx="39">
                  <c:v>5.4323034243836346E-2</c:v>
                </c:pt>
                <c:pt idx="40">
                  <c:v>5.3897277889928985E-2</c:v>
                </c:pt>
                <c:pt idx="41">
                  <c:v>5.3358632543853889E-2</c:v>
                </c:pt>
                <c:pt idx="42">
                  <c:v>5.2025842119444846E-2</c:v>
                </c:pt>
                <c:pt idx="43">
                  <c:v>5.2205937197320272E-2</c:v>
                </c:pt>
                <c:pt idx="44">
                  <c:v>5.1819999296655837E-2</c:v>
                </c:pt>
                <c:pt idx="45">
                  <c:v>5.0723552617852073E-2</c:v>
                </c:pt>
                <c:pt idx="46">
                  <c:v>5.0466064114308963E-2</c:v>
                </c:pt>
                <c:pt idx="47">
                  <c:v>4.9925043952082623E-2</c:v>
                </c:pt>
                <c:pt idx="48">
                  <c:v>4.9582722553602049E-2</c:v>
                </c:pt>
                <c:pt idx="49">
                  <c:v>4.9085467185744559E-2</c:v>
                </c:pt>
                <c:pt idx="50">
                  <c:v>4.8581102598275777E-2</c:v>
                </c:pt>
                <c:pt idx="51">
                  <c:v>4.8015219908451E-2</c:v>
                </c:pt>
                <c:pt idx="52">
                  <c:v>4.7480805326185198E-2</c:v>
                </c:pt>
                <c:pt idx="53">
                  <c:v>4.6897913172691361E-2</c:v>
                </c:pt>
                <c:pt idx="54">
                  <c:v>4.6307202152365702E-2</c:v>
                </c:pt>
                <c:pt idx="55">
                  <c:v>4.5670963775272223E-2</c:v>
                </c:pt>
                <c:pt idx="56">
                  <c:v>4.4929490035373276E-2</c:v>
                </c:pt>
                <c:pt idx="57">
                  <c:v>4.4186955882166201E-2</c:v>
                </c:pt>
                <c:pt idx="58">
                  <c:v>4.3420226170679511E-2</c:v>
                </c:pt>
                <c:pt idx="59">
                  <c:v>4.2607825835955696E-2</c:v>
                </c:pt>
                <c:pt idx="60">
                  <c:v>4.171372472387027E-2</c:v>
                </c:pt>
                <c:pt idx="61">
                  <c:v>4.0819975774637342E-2</c:v>
                </c:pt>
                <c:pt idx="62">
                  <c:v>3.9900794134067913E-2</c:v>
                </c:pt>
                <c:pt idx="63">
                  <c:v>3.8952484960553341E-2</c:v>
                </c:pt>
                <c:pt idx="64">
                  <c:v>3.7894727509446384E-2</c:v>
                </c:pt>
                <c:pt idx="65">
                  <c:v>3.6853926911521645E-2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869C-46B9-B5A2-C8A16A3FC7D9}"/>
            </c:ext>
          </c:extLst>
        </c:ser>
        <c:ser>
          <c:idx val="2"/>
          <c:order val="2"/>
          <c:tx>
            <c:strRef>
              <c:f>'C6014'!$AC$2</c:f>
              <c:strCache>
                <c:ptCount val="1"/>
                <c:pt idx="0">
                  <c:v>C6014 164C2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'C6014'!$B$3:$B$60</c:f>
              <c:numCache>
                <c:formatCode>0.00E+00</c:formatCode>
                <c:ptCount val="58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7.5431200000000004E-4</c:v>
                </c:pt>
                <c:pt idx="24">
                  <c:v>1.0985400000000001E-3</c:v>
                </c:pt>
                <c:pt idx="25">
                  <c:v>1.3257099999999999E-3</c:v>
                </c:pt>
                <c:pt idx="26">
                  <c:v>1.59986E-3</c:v>
                </c:pt>
                <c:pt idx="27">
                  <c:v>2.3299499999999999E-3</c:v>
                </c:pt>
                <c:pt idx="28">
                  <c:v>3.3932200000000002E-3</c:v>
                </c:pt>
                <c:pt idx="29">
                  <c:v>4.9417100000000002E-3</c:v>
                </c:pt>
                <c:pt idx="30">
                  <c:v>7.1968600000000002E-3</c:v>
                </c:pt>
                <c:pt idx="31">
                  <c:v>0.01</c:v>
                </c:pt>
                <c:pt idx="32">
                  <c:v>1.27063E-2</c:v>
                </c:pt>
                <c:pt idx="33">
                  <c:v>1.6145E-2</c:v>
                </c:pt>
                <c:pt idx="34">
                  <c:v>2.0514299999999999E-2</c:v>
                </c:pt>
                <c:pt idx="35">
                  <c:v>2.6065999999999999E-2</c:v>
                </c:pt>
                <c:pt idx="36">
                  <c:v>3.05788E-2</c:v>
                </c:pt>
                <c:pt idx="37">
                  <c:v>3.5872800000000003E-2</c:v>
                </c:pt>
                <c:pt idx="38">
                  <c:v>4.2083500000000003E-2</c:v>
                </c:pt>
                <c:pt idx="39">
                  <c:v>4.9369299999999998E-2</c:v>
                </c:pt>
                <c:pt idx="40">
                  <c:v>5.7916599999999999E-2</c:v>
                </c:pt>
                <c:pt idx="41">
                  <c:v>6.7943600000000007E-2</c:v>
                </c:pt>
                <c:pt idx="42">
                  <c:v>7.9706600000000002E-2</c:v>
                </c:pt>
                <c:pt idx="43">
                  <c:v>8.6331099999999994E-2</c:v>
                </c:pt>
                <c:pt idx="44">
                  <c:v>9.3506099999999995E-2</c:v>
                </c:pt>
                <c:pt idx="45">
                  <c:v>0.10127700000000001</c:v>
                </c:pt>
                <c:pt idx="46">
                  <c:v>0.109695</c:v>
                </c:pt>
                <c:pt idx="47">
                  <c:v>0.118812</c:v>
                </c:pt>
                <c:pt idx="48">
                  <c:v>0.12868599999999999</c:v>
                </c:pt>
                <c:pt idx="49">
                  <c:v>0.139381</c:v>
                </c:pt>
                <c:pt idx="50">
                  <c:v>0.15096499999999999</c:v>
                </c:pt>
                <c:pt idx="51">
                  <c:v>0.16351199999999999</c:v>
                </c:pt>
                <c:pt idx="52">
                  <c:v>0.17710200000000001</c:v>
                </c:pt>
                <c:pt idx="53">
                  <c:v>0.19182099999999999</c:v>
                </c:pt>
                <c:pt idx="54">
                  <c:v>0.207763</c:v>
                </c:pt>
                <c:pt idx="55">
                  <c:v>0.22503100000000001</c:v>
                </c:pt>
                <c:pt idx="56">
                  <c:v>0.24373300000000001</c:v>
                </c:pt>
              </c:numCache>
            </c:numRef>
          </c:xVal>
          <c:yVal>
            <c:numRef>
              <c:f>'C6014'!$AC$3:$AC$52</c:f>
              <c:numCache>
                <c:formatCode>0.00E+00</c:formatCode>
                <c:ptCount val="50"/>
                <c:pt idx="0">
                  <c:v>9.5633397835920685E-3</c:v>
                </c:pt>
                <c:pt idx="1">
                  <c:v>7.2215114037847312E-3</c:v>
                </c:pt>
                <c:pt idx="2">
                  <c:v>1.043769236269617E-2</c:v>
                </c:pt>
                <c:pt idx="3">
                  <c:v>1.0976903164111963E-2</c:v>
                </c:pt>
                <c:pt idx="4">
                  <c:v>1.1660071695812365E-2</c:v>
                </c:pt>
                <c:pt idx="5">
                  <c:v>1.4119214352011742E-2</c:v>
                </c:pt>
                <c:pt idx="6">
                  <c:v>1.4289626734368292E-2</c:v>
                </c:pt>
                <c:pt idx="7">
                  <c:v>1.6869024008063123E-2</c:v>
                </c:pt>
                <c:pt idx="8">
                  <c:v>1.7985901687820646E-2</c:v>
                </c:pt>
                <c:pt idx="9">
                  <c:v>1.9499039978929832E-2</c:v>
                </c:pt>
                <c:pt idx="10">
                  <c:v>2.1860204270788323E-2</c:v>
                </c:pt>
                <c:pt idx="11">
                  <c:v>2.2932933975070565E-2</c:v>
                </c:pt>
                <c:pt idx="12">
                  <c:v>2.5521096069986128E-2</c:v>
                </c:pt>
                <c:pt idx="13">
                  <c:v>2.6979678355465313E-2</c:v>
                </c:pt>
                <c:pt idx="14">
                  <c:v>2.8882846256938526E-2</c:v>
                </c:pt>
                <c:pt idx="15">
                  <c:v>3.1209592349899302E-2</c:v>
                </c:pt>
                <c:pt idx="16">
                  <c:v>3.280223058196919E-2</c:v>
                </c:pt>
                <c:pt idx="17">
                  <c:v>3.4831321804378333E-2</c:v>
                </c:pt>
                <c:pt idx="18">
                  <c:v>3.6828857559727285E-2</c:v>
                </c:pt>
                <c:pt idx="19">
                  <c:v>3.8442606858387726E-2</c:v>
                </c:pt>
                <c:pt idx="20">
                  <c:v>4.0292837179543559E-2</c:v>
                </c:pt>
                <c:pt idx="21">
                  <c:v>4.1879225972928126E-2</c:v>
                </c:pt>
                <c:pt idx="22">
                  <c:v>4.3314549366157876E-2</c:v>
                </c:pt>
                <c:pt idx="23">
                  <c:v>4.4774885775034245E-2</c:v>
                </c:pt>
                <c:pt idx="24">
                  <c:v>4.7015416866960848E-2</c:v>
                </c:pt>
                <c:pt idx="25">
                  <c:v>4.7951265006524302E-2</c:v>
                </c:pt>
                <c:pt idx="26">
                  <c:v>4.8853114071714887E-2</c:v>
                </c:pt>
                <c:pt idx="27">
                  <c:v>4.990711332031899E-2</c:v>
                </c:pt>
                <c:pt idx="28">
                  <c:v>5.0657195306619648E-2</c:v>
                </c:pt>
                <c:pt idx="29">
                  <c:v>5.1186523571082068E-2</c:v>
                </c:pt>
                <c:pt idx="30">
                  <c:v>5.1441837307015972E-2</c:v>
                </c:pt>
                <c:pt idx="31">
                  <c:v>5.2376276082477233E-2</c:v>
                </c:pt>
                <c:pt idx="32">
                  <c:v>5.2584183608016533E-2</c:v>
                </c:pt>
                <c:pt idx="33">
                  <c:v>5.2732018809304705E-2</c:v>
                </c:pt>
                <c:pt idx="34">
                  <c:v>5.2887018519266735E-2</c:v>
                </c:pt>
                <c:pt idx="35">
                  <c:v>5.2903280829345686E-2</c:v>
                </c:pt>
                <c:pt idx="36">
                  <c:v>5.2838576171498772E-2</c:v>
                </c:pt>
                <c:pt idx="37">
                  <c:v>5.2718037339264119E-2</c:v>
                </c:pt>
                <c:pt idx="38">
                  <c:v>5.2490884279944514E-2</c:v>
                </c:pt>
                <c:pt idx="39">
                  <c:v>5.2185889669617243E-2</c:v>
                </c:pt>
                <c:pt idx="40">
                  <c:v>5.1749432144855806E-2</c:v>
                </c:pt>
                <c:pt idx="41">
                  <c:v>5.1218123262227633E-2</c:v>
                </c:pt>
                <c:pt idx="42">
                  <c:v>5.0557035829961211E-2</c:v>
                </c:pt>
                <c:pt idx="43">
                  <c:v>4.9559567897580856E-2</c:v>
                </c:pt>
                <c:pt idx="44">
                  <c:v>4.9738308441512342E-2</c:v>
                </c:pt>
                <c:pt idx="45">
                  <c:v>4.876316872639426E-2</c:v>
                </c:pt>
                <c:pt idx="46">
                  <c:v>4.8291182399026397E-2</c:v>
                </c:pt>
                <c:pt idx="47">
                  <c:v>4.7818696043435499E-2</c:v>
                </c:pt>
                <c:pt idx="48">
                  <c:v>4.7556494822307227E-2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869C-46B9-B5A2-C8A16A3FC7D9}"/>
            </c:ext>
          </c:extLst>
        </c:ser>
        <c:ser>
          <c:idx val="3"/>
          <c:order val="3"/>
          <c:tx>
            <c:strRef>
              <c:f>'C6014'!$AM$2</c:f>
              <c:strCache>
                <c:ptCount val="1"/>
                <c:pt idx="0">
                  <c:v>C6014 163C3</c:v>
                </c:pt>
              </c:strCache>
            </c:strRef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'C6014'!$B$3:$B$60</c:f>
              <c:numCache>
                <c:formatCode>0.00E+00</c:formatCode>
                <c:ptCount val="58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7.5431200000000004E-4</c:v>
                </c:pt>
                <c:pt idx="24">
                  <c:v>1.0985400000000001E-3</c:v>
                </c:pt>
                <c:pt idx="25">
                  <c:v>1.3257099999999999E-3</c:v>
                </c:pt>
                <c:pt idx="26">
                  <c:v>1.59986E-3</c:v>
                </c:pt>
                <c:pt idx="27">
                  <c:v>2.3299499999999999E-3</c:v>
                </c:pt>
                <c:pt idx="28">
                  <c:v>3.3932200000000002E-3</c:v>
                </c:pt>
                <c:pt idx="29">
                  <c:v>4.9417100000000002E-3</c:v>
                </c:pt>
                <c:pt idx="30">
                  <c:v>7.1968600000000002E-3</c:v>
                </c:pt>
                <c:pt idx="31">
                  <c:v>0.01</c:v>
                </c:pt>
                <c:pt idx="32">
                  <c:v>1.27063E-2</c:v>
                </c:pt>
                <c:pt idx="33">
                  <c:v>1.6145E-2</c:v>
                </c:pt>
                <c:pt idx="34">
                  <c:v>2.0514299999999999E-2</c:v>
                </c:pt>
                <c:pt idx="35">
                  <c:v>2.6065999999999999E-2</c:v>
                </c:pt>
                <c:pt idx="36">
                  <c:v>3.05788E-2</c:v>
                </c:pt>
                <c:pt idx="37">
                  <c:v>3.5872800000000003E-2</c:v>
                </c:pt>
                <c:pt idx="38">
                  <c:v>4.2083500000000003E-2</c:v>
                </c:pt>
                <c:pt idx="39">
                  <c:v>4.9369299999999998E-2</c:v>
                </c:pt>
                <c:pt idx="40">
                  <c:v>5.7916599999999999E-2</c:v>
                </c:pt>
                <c:pt idx="41">
                  <c:v>6.7943600000000007E-2</c:v>
                </c:pt>
                <c:pt idx="42">
                  <c:v>7.9706600000000002E-2</c:v>
                </c:pt>
                <c:pt idx="43">
                  <c:v>8.6331099999999994E-2</c:v>
                </c:pt>
                <c:pt idx="44">
                  <c:v>9.3506099999999995E-2</c:v>
                </c:pt>
                <c:pt idx="45">
                  <c:v>0.10127700000000001</c:v>
                </c:pt>
                <c:pt idx="46">
                  <c:v>0.109695</c:v>
                </c:pt>
                <c:pt idx="47">
                  <c:v>0.118812</c:v>
                </c:pt>
                <c:pt idx="48">
                  <c:v>0.12868599999999999</c:v>
                </c:pt>
                <c:pt idx="49">
                  <c:v>0.139381</c:v>
                </c:pt>
                <c:pt idx="50">
                  <c:v>0.15096499999999999</c:v>
                </c:pt>
                <c:pt idx="51">
                  <c:v>0.16351199999999999</c:v>
                </c:pt>
                <c:pt idx="52">
                  <c:v>0.17710200000000001</c:v>
                </c:pt>
                <c:pt idx="53">
                  <c:v>0.19182099999999999</c:v>
                </c:pt>
                <c:pt idx="54">
                  <c:v>0.207763</c:v>
                </c:pt>
                <c:pt idx="55">
                  <c:v>0.22503100000000001</c:v>
                </c:pt>
                <c:pt idx="56">
                  <c:v>0.24373300000000001</c:v>
                </c:pt>
              </c:numCache>
            </c:numRef>
          </c:xVal>
          <c:yVal>
            <c:numRef>
              <c:f>'C6014'!$AM$3:$AM$69</c:f>
              <c:numCache>
                <c:formatCode>0.00E+00</c:formatCode>
                <c:ptCount val="67"/>
                <c:pt idx="0">
                  <c:v>8.1734834977709812E-3</c:v>
                </c:pt>
                <c:pt idx="1">
                  <c:v>8.5099789704523275E-3</c:v>
                </c:pt>
                <c:pt idx="2">
                  <c:v>8.4013420072472471E-3</c:v>
                </c:pt>
                <c:pt idx="3">
                  <c:v>9.4779369813421492E-3</c:v>
                </c:pt>
                <c:pt idx="4">
                  <c:v>1.1004517536209159E-2</c:v>
                </c:pt>
                <c:pt idx="5">
                  <c:v>1.2663913957952608E-2</c:v>
                </c:pt>
                <c:pt idx="6">
                  <c:v>1.4730571262733045E-2</c:v>
                </c:pt>
                <c:pt idx="7">
                  <c:v>1.6125728778142851E-2</c:v>
                </c:pt>
                <c:pt idx="8">
                  <c:v>1.7068940126730336E-2</c:v>
                </c:pt>
                <c:pt idx="9">
                  <c:v>1.8298489969520278E-2</c:v>
                </c:pt>
                <c:pt idx="10">
                  <c:v>1.9875227494443103E-2</c:v>
                </c:pt>
                <c:pt idx="11">
                  <c:v>2.1981741965146802E-2</c:v>
                </c:pt>
                <c:pt idx="12">
                  <c:v>2.412623529543088E-2</c:v>
                </c:pt>
                <c:pt idx="13">
                  <c:v>2.6050167206632533E-2</c:v>
                </c:pt>
                <c:pt idx="14">
                  <c:v>2.7870235332178521E-2</c:v>
                </c:pt>
                <c:pt idx="15">
                  <c:v>2.9690777786378651E-2</c:v>
                </c:pt>
                <c:pt idx="16">
                  <c:v>3.1484497934476073E-2</c:v>
                </c:pt>
                <c:pt idx="17">
                  <c:v>3.3281572284614105E-2</c:v>
                </c:pt>
                <c:pt idx="18">
                  <c:v>3.5105009183709776E-2</c:v>
                </c:pt>
                <c:pt idx="19">
                  <c:v>3.6899827759104407E-2</c:v>
                </c:pt>
                <c:pt idx="20">
                  <c:v>3.8649760922801465E-2</c:v>
                </c:pt>
                <c:pt idx="21">
                  <c:v>4.0287918962419893E-2</c:v>
                </c:pt>
                <c:pt idx="22">
                  <c:v>4.18117131906353E-2</c:v>
                </c:pt>
                <c:pt idx="23">
                  <c:v>4.3177043043072107E-2</c:v>
                </c:pt>
                <c:pt idx="24">
                  <c:v>4.5284125641488537E-2</c:v>
                </c:pt>
                <c:pt idx="25">
                  <c:v>4.6210352063080676E-2</c:v>
                </c:pt>
                <c:pt idx="26">
                  <c:v>4.7275650958979488E-2</c:v>
                </c:pt>
                <c:pt idx="27">
                  <c:v>4.8404263216205196E-2</c:v>
                </c:pt>
                <c:pt idx="28">
                  <c:v>4.9093271308573293E-2</c:v>
                </c:pt>
                <c:pt idx="29">
                  <c:v>4.947958430436631E-2</c:v>
                </c:pt>
                <c:pt idx="30">
                  <c:v>4.9943476280143201E-2</c:v>
                </c:pt>
                <c:pt idx="31">
                  <c:v>5.0757107795261457E-2</c:v>
                </c:pt>
                <c:pt idx="32">
                  <c:v>5.0962513208731838E-2</c:v>
                </c:pt>
                <c:pt idx="33">
                  <c:v>5.1194104897734474E-2</c:v>
                </c:pt>
                <c:pt idx="34">
                  <c:v>5.1278186208729204E-2</c:v>
                </c:pt>
                <c:pt idx="35">
                  <c:v>5.1336882227171636E-2</c:v>
                </c:pt>
                <c:pt idx="36">
                  <c:v>5.1315055743935967E-2</c:v>
                </c:pt>
                <c:pt idx="37">
                  <c:v>5.1201126151633615E-2</c:v>
                </c:pt>
                <c:pt idx="38">
                  <c:v>5.1006338985271578E-2</c:v>
                </c:pt>
                <c:pt idx="39">
                  <c:v>5.0696796424764996E-2</c:v>
                </c:pt>
                <c:pt idx="40">
                  <c:v>5.0307776641409015E-2</c:v>
                </c:pt>
                <c:pt idx="41">
                  <c:v>4.9807445380628139E-2</c:v>
                </c:pt>
                <c:pt idx="42">
                  <c:v>4.9179802698039191E-2</c:v>
                </c:pt>
                <c:pt idx="43">
                  <c:v>4.8370075352217864E-2</c:v>
                </c:pt>
                <c:pt idx="44">
                  <c:v>4.8359558695060097E-2</c:v>
                </c:pt>
                <c:pt idx="45">
                  <c:v>4.7255496094191607E-2</c:v>
                </c:pt>
                <c:pt idx="46">
                  <c:v>4.7029233604881586E-2</c:v>
                </c:pt>
                <c:pt idx="47">
                  <c:v>4.662127624065663E-2</c:v>
                </c:pt>
                <c:pt idx="48">
                  <c:v>4.6190970160352944E-2</c:v>
                </c:pt>
                <c:pt idx="49">
                  <c:v>4.5732881401044111E-2</c:v>
                </c:pt>
                <c:pt idx="50">
                  <c:v>4.5278069818665841E-2</c:v>
                </c:pt>
                <c:pt idx="51">
                  <c:v>4.4791204124161245E-2</c:v>
                </c:pt>
                <c:pt idx="52">
                  <c:v>4.4253823554987255E-2</c:v>
                </c:pt>
                <c:pt idx="53">
                  <c:v>4.3737343596483812E-2</c:v>
                </c:pt>
                <c:pt idx="54">
                  <c:v>4.3183504315169166E-2</c:v>
                </c:pt>
                <c:pt idx="55">
                  <c:v>4.2559566165517433E-2</c:v>
                </c:pt>
                <c:pt idx="56">
                  <c:v>4.1917961915410674E-2</c:v>
                </c:pt>
                <c:pt idx="57">
                  <c:v>4.1255501126335137E-2</c:v>
                </c:pt>
                <c:pt idx="58">
                  <c:v>4.0546609205073983E-2</c:v>
                </c:pt>
                <c:pt idx="59">
                  <c:v>3.9848165791491169E-2</c:v>
                </c:pt>
                <c:pt idx="60">
                  <c:v>3.9057965182855377E-2</c:v>
                </c:pt>
                <c:pt idx="61">
                  <c:v>3.8259893651409541E-2</c:v>
                </c:pt>
                <c:pt idx="62">
                  <c:v>3.74627833334438E-2</c:v>
                </c:pt>
                <c:pt idx="63">
                  <c:v>3.6617510276280213E-2</c:v>
                </c:pt>
                <c:pt idx="64">
                  <c:v>3.5683553993165994E-2</c:v>
                </c:pt>
                <c:pt idx="65">
                  <c:v>3.4784099041824112E-2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3-869C-46B9-B5A2-C8A16A3FC7D9}"/>
            </c:ext>
          </c:extLst>
        </c:ser>
        <c:ser>
          <c:idx val="4"/>
          <c:order val="4"/>
          <c:tx>
            <c:strRef>
              <c:f>'C6014'!$AW$2</c:f>
              <c:strCache>
                <c:ptCount val="1"/>
                <c:pt idx="0">
                  <c:v>C6014 163C7</c:v>
                </c:pt>
              </c:strCache>
            </c:strRef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'C6014'!$B$3:$B$60</c:f>
              <c:numCache>
                <c:formatCode>0.00E+00</c:formatCode>
                <c:ptCount val="58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7.5431200000000004E-4</c:v>
                </c:pt>
                <c:pt idx="24">
                  <c:v>1.0985400000000001E-3</c:v>
                </c:pt>
                <c:pt idx="25">
                  <c:v>1.3257099999999999E-3</c:v>
                </c:pt>
                <c:pt idx="26">
                  <c:v>1.59986E-3</c:v>
                </c:pt>
                <c:pt idx="27">
                  <c:v>2.3299499999999999E-3</c:v>
                </c:pt>
                <c:pt idx="28">
                  <c:v>3.3932200000000002E-3</c:v>
                </c:pt>
                <c:pt idx="29">
                  <c:v>4.9417100000000002E-3</c:v>
                </c:pt>
                <c:pt idx="30">
                  <c:v>7.1968600000000002E-3</c:v>
                </c:pt>
                <c:pt idx="31">
                  <c:v>0.01</c:v>
                </c:pt>
                <c:pt idx="32">
                  <c:v>1.27063E-2</c:v>
                </c:pt>
                <c:pt idx="33">
                  <c:v>1.6145E-2</c:v>
                </c:pt>
                <c:pt idx="34">
                  <c:v>2.0514299999999999E-2</c:v>
                </c:pt>
                <c:pt idx="35">
                  <c:v>2.6065999999999999E-2</c:v>
                </c:pt>
                <c:pt idx="36">
                  <c:v>3.05788E-2</c:v>
                </c:pt>
                <c:pt idx="37">
                  <c:v>3.5872800000000003E-2</c:v>
                </c:pt>
                <c:pt idx="38">
                  <c:v>4.2083500000000003E-2</c:v>
                </c:pt>
                <c:pt idx="39">
                  <c:v>4.9369299999999998E-2</c:v>
                </c:pt>
                <c:pt idx="40">
                  <c:v>5.7916599999999999E-2</c:v>
                </c:pt>
                <c:pt idx="41">
                  <c:v>6.7943600000000007E-2</c:v>
                </c:pt>
                <c:pt idx="42">
                  <c:v>7.9706600000000002E-2</c:v>
                </c:pt>
                <c:pt idx="43">
                  <c:v>8.6331099999999994E-2</c:v>
                </c:pt>
                <c:pt idx="44">
                  <c:v>9.3506099999999995E-2</c:v>
                </c:pt>
                <c:pt idx="45">
                  <c:v>0.10127700000000001</c:v>
                </c:pt>
                <c:pt idx="46">
                  <c:v>0.109695</c:v>
                </c:pt>
                <c:pt idx="47">
                  <c:v>0.118812</c:v>
                </c:pt>
                <c:pt idx="48">
                  <c:v>0.12868599999999999</c:v>
                </c:pt>
                <c:pt idx="49">
                  <c:v>0.139381</c:v>
                </c:pt>
                <c:pt idx="50">
                  <c:v>0.15096499999999999</c:v>
                </c:pt>
                <c:pt idx="51">
                  <c:v>0.16351199999999999</c:v>
                </c:pt>
                <c:pt idx="52">
                  <c:v>0.17710200000000001</c:v>
                </c:pt>
                <c:pt idx="53">
                  <c:v>0.19182099999999999</c:v>
                </c:pt>
                <c:pt idx="54">
                  <c:v>0.207763</c:v>
                </c:pt>
                <c:pt idx="55">
                  <c:v>0.22503100000000001</c:v>
                </c:pt>
                <c:pt idx="56">
                  <c:v>0.24373300000000001</c:v>
                </c:pt>
              </c:numCache>
            </c:numRef>
          </c:xVal>
          <c:yVal>
            <c:numRef>
              <c:f>'C6014'!$AW$3:$AW$69</c:f>
              <c:numCache>
                <c:formatCode>0.00E+00</c:formatCode>
                <c:ptCount val="67"/>
                <c:pt idx="0">
                  <c:v>8.7632874741181092E-3</c:v>
                </c:pt>
                <c:pt idx="1">
                  <c:v>9.9757765298699921E-3</c:v>
                </c:pt>
                <c:pt idx="2">
                  <c:v>1.0088282855125343E-2</c:v>
                </c:pt>
                <c:pt idx="3">
                  <c:v>9.999793564575624E-3</c:v>
                </c:pt>
                <c:pt idx="4">
                  <c:v>1.0664791899194639E-2</c:v>
                </c:pt>
                <c:pt idx="5">
                  <c:v>1.267020630483431E-2</c:v>
                </c:pt>
                <c:pt idx="6">
                  <c:v>1.4693434738345638E-2</c:v>
                </c:pt>
                <c:pt idx="7">
                  <c:v>1.5954353731404979E-2</c:v>
                </c:pt>
                <c:pt idx="8">
                  <c:v>1.6879538039662269E-2</c:v>
                </c:pt>
                <c:pt idx="9">
                  <c:v>1.8220087891960054E-2</c:v>
                </c:pt>
                <c:pt idx="10">
                  <c:v>2.0638243378894139E-2</c:v>
                </c:pt>
                <c:pt idx="11">
                  <c:v>2.2620690625771853E-2</c:v>
                </c:pt>
                <c:pt idx="12">
                  <c:v>2.4050490128673014E-2</c:v>
                </c:pt>
                <c:pt idx="13">
                  <c:v>2.56606472140735E-2</c:v>
                </c:pt>
                <c:pt idx="14">
                  <c:v>2.7573281654551637E-2</c:v>
                </c:pt>
                <c:pt idx="15">
                  <c:v>2.9705584308152188E-2</c:v>
                </c:pt>
                <c:pt idx="16">
                  <c:v>3.1791072312179536E-2</c:v>
                </c:pt>
                <c:pt idx="17">
                  <c:v>3.3696482276670769E-2</c:v>
                </c:pt>
                <c:pt idx="18">
                  <c:v>3.5465300734023424E-2</c:v>
                </c:pt>
                <c:pt idx="19">
                  <c:v>3.715724653783966E-2</c:v>
                </c:pt>
                <c:pt idx="20">
                  <c:v>3.8879464782268676E-2</c:v>
                </c:pt>
                <c:pt idx="21">
                  <c:v>4.0570557524037827E-2</c:v>
                </c:pt>
                <c:pt idx="22">
                  <c:v>4.2161751569683402E-2</c:v>
                </c:pt>
                <c:pt idx="23">
                  <c:v>4.3591210577315354E-2</c:v>
                </c:pt>
                <c:pt idx="24">
                  <c:v>4.5564217491313279E-2</c:v>
                </c:pt>
                <c:pt idx="25">
                  <c:v>4.702297745557435E-2</c:v>
                </c:pt>
                <c:pt idx="26">
                  <c:v>4.7697347823766632E-2</c:v>
                </c:pt>
                <c:pt idx="27">
                  <c:v>4.9277277876490846E-2</c:v>
                </c:pt>
                <c:pt idx="28">
                  <c:v>5.0101645086132678E-2</c:v>
                </c:pt>
                <c:pt idx="29">
                  <c:v>5.0651250268493563E-2</c:v>
                </c:pt>
                <c:pt idx="30">
                  <c:v>5.1163773794469729E-2</c:v>
                </c:pt>
                <c:pt idx="31">
                  <c:v>5.2120603607023031E-2</c:v>
                </c:pt>
                <c:pt idx="32">
                  <c:v>5.2363402757366298E-2</c:v>
                </c:pt>
                <c:pt idx="33">
                  <c:v>5.2604522884900792E-2</c:v>
                </c:pt>
                <c:pt idx="34">
                  <c:v>5.267499336676696E-2</c:v>
                </c:pt>
                <c:pt idx="35">
                  <c:v>5.2732514642328712E-2</c:v>
                </c:pt>
                <c:pt idx="36">
                  <c:v>5.2682476614798905E-2</c:v>
                </c:pt>
                <c:pt idx="37">
                  <c:v>5.2575287631649301E-2</c:v>
                </c:pt>
                <c:pt idx="38">
                  <c:v>5.2337982985733986E-2</c:v>
                </c:pt>
                <c:pt idx="39">
                  <c:v>5.2030146365559068E-2</c:v>
                </c:pt>
                <c:pt idx="40">
                  <c:v>5.1589354076758104E-2</c:v>
                </c:pt>
                <c:pt idx="41">
                  <c:v>5.106070012043009E-2</c:v>
                </c:pt>
                <c:pt idx="42">
                  <c:v>5.0410003605906403E-2</c:v>
                </c:pt>
                <c:pt idx="43">
                  <c:v>4.9508804182704549E-2</c:v>
                </c:pt>
                <c:pt idx="44">
                  <c:v>4.9605474270545978E-2</c:v>
                </c:pt>
                <c:pt idx="45">
                  <c:v>4.8408549625019705E-2</c:v>
                </c:pt>
                <c:pt idx="46">
                  <c:v>4.8053988758738793E-2</c:v>
                </c:pt>
                <c:pt idx="47">
                  <c:v>4.7818838370015868E-2</c:v>
                </c:pt>
                <c:pt idx="48">
                  <c:v>4.7295635428887484E-2</c:v>
                </c:pt>
                <c:pt idx="49">
                  <c:v>4.6908679563931875E-2</c:v>
                </c:pt>
                <c:pt idx="50">
                  <c:v>4.6370551745050267E-2</c:v>
                </c:pt>
                <c:pt idx="51">
                  <c:v>4.5888944333753331E-2</c:v>
                </c:pt>
                <c:pt idx="52">
                  <c:v>4.540203555076127E-2</c:v>
                </c:pt>
                <c:pt idx="53">
                  <c:v>4.4806343830995674E-2</c:v>
                </c:pt>
                <c:pt idx="54">
                  <c:v>4.420867670544941E-2</c:v>
                </c:pt>
                <c:pt idx="55">
                  <c:v>4.3604154395631242E-2</c:v>
                </c:pt>
                <c:pt idx="56">
                  <c:v>4.2939746842729637E-2</c:v>
                </c:pt>
                <c:pt idx="57">
                  <c:v>4.226291347861711E-2</c:v>
                </c:pt>
                <c:pt idx="58">
                  <c:v>4.1536546716564114E-2</c:v>
                </c:pt>
                <c:pt idx="59">
                  <c:v>4.0786300067257919E-2</c:v>
                </c:pt>
                <c:pt idx="60">
                  <c:v>4.0004625030703532E-2</c:v>
                </c:pt>
                <c:pt idx="61">
                  <c:v>3.9243863515950404E-2</c:v>
                </c:pt>
                <c:pt idx="62">
                  <c:v>3.8393802585306051E-2</c:v>
                </c:pt>
                <c:pt idx="63">
                  <c:v>3.7453594441819102E-2</c:v>
                </c:pt>
                <c:pt idx="64">
                  <c:v>3.6626280552592969E-2</c:v>
                </c:pt>
                <c:pt idx="65">
                  <c:v>3.5665445274880719E-2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4-869C-46B9-B5A2-C8A16A3FC7D9}"/>
            </c:ext>
          </c:extLst>
        </c:ser>
        <c:ser>
          <c:idx val="5"/>
          <c:order val="5"/>
          <c:tx>
            <c:strRef>
              <c:f>'C6014'!$BG$2</c:f>
              <c:strCache>
                <c:ptCount val="1"/>
                <c:pt idx="0">
                  <c:v>C6014 162C1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'C6014'!$B$3:$B$60</c:f>
              <c:numCache>
                <c:formatCode>0.00E+00</c:formatCode>
                <c:ptCount val="58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7.5431200000000004E-4</c:v>
                </c:pt>
                <c:pt idx="24">
                  <c:v>1.0985400000000001E-3</c:v>
                </c:pt>
                <c:pt idx="25">
                  <c:v>1.3257099999999999E-3</c:v>
                </c:pt>
                <c:pt idx="26">
                  <c:v>1.59986E-3</c:v>
                </c:pt>
                <c:pt idx="27">
                  <c:v>2.3299499999999999E-3</c:v>
                </c:pt>
                <c:pt idx="28">
                  <c:v>3.3932200000000002E-3</c:v>
                </c:pt>
                <c:pt idx="29">
                  <c:v>4.9417100000000002E-3</c:v>
                </c:pt>
                <c:pt idx="30">
                  <c:v>7.1968600000000002E-3</c:v>
                </c:pt>
                <c:pt idx="31">
                  <c:v>0.01</c:v>
                </c:pt>
                <c:pt idx="32">
                  <c:v>1.27063E-2</c:v>
                </c:pt>
                <c:pt idx="33">
                  <c:v>1.6145E-2</c:v>
                </c:pt>
                <c:pt idx="34">
                  <c:v>2.0514299999999999E-2</c:v>
                </c:pt>
                <c:pt idx="35">
                  <c:v>2.6065999999999999E-2</c:v>
                </c:pt>
                <c:pt idx="36">
                  <c:v>3.05788E-2</c:v>
                </c:pt>
                <c:pt idx="37">
                  <c:v>3.5872800000000003E-2</c:v>
                </c:pt>
                <c:pt idx="38">
                  <c:v>4.2083500000000003E-2</c:v>
                </c:pt>
                <c:pt idx="39">
                  <c:v>4.9369299999999998E-2</c:v>
                </c:pt>
                <c:pt idx="40">
                  <c:v>5.7916599999999999E-2</c:v>
                </c:pt>
                <c:pt idx="41">
                  <c:v>6.7943600000000007E-2</c:v>
                </c:pt>
                <c:pt idx="42">
                  <c:v>7.9706600000000002E-2</c:v>
                </c:pt>
                <c:pt idx="43">
                  <c:v>8.6331099999999994E-2</c:v>
                </c:pt>
                <c:pt idx="44">
                  <c:v>9.3506099999999995E-2</c:v>
                </c:pt>
                <c:pt idx="45">
                  <c:v>0.10127700000000001</c:v>
                </c:pt>
                <c:pt idx="46">
                  <c:v>0.109695</c:v>
                </c:pt>
                <c:pt idx="47">
                  <c:v>0.118812</c:v>
                </c:pt>
                <c:pt idx="48">
                  <c:v>0.12868599999999999</c:v>
                </c:pt>
                <c:pt idx="49">
                  <c:v>0.139381</c:v>
                </c:pt>
                <c:pt idx="50">
                  <c:v>0.15096499999999999</c:v>
                </c:pt>
                <c:pt idx="51">
                  <c:v>0.16351199999999999</c:v>
                </c:pt>
                <c:pt idx="52">
                  <c:v>0.17710200000000001</c:v>
                </c:pt>
                <c:pt idx="53">
                  <c:v>0.19182099999999999</c:v>
                </c:pt>
                <c:pt idx="54">
                  <c:v>0.207763</c:v>
                </c:pt>
                <c:pt idx="55">
                  <c:v>0.22503100000000001</c:v>
                </c:pt>
                <c:pt idx="56">
                  <c:v>0.24373300000000001</c:v>
                </c:pt>
              </c:numCache>
            </c:numRef>
          </c:xVal>
          <c:yVal>
            <c:numRef>
              <c:f>'C6014'!$BG$3:$BG$59</c:f>
              <c:numCache>
                <c:formatCode>0.00E+00</c:formatCode>
                <c:ptCount val="57"/>
                <c:pt idx="0">
                  <c:v>2.7369018453605267E-3</c:v>
                </c:pt>
                <c:pt idx="1">
                  <c:v>2.5074442689478858E-3</c:v>
                </c:pt>
                <c:pt idx="2">
                  <c:v>3.338185802274584E-3</c:v>
                </c:pt>
                <c:pt idx="3">
                  <c:v>5.7736504402948318E-3</c:v>
                </c:pt>
                <c:pt idx="4">
                  <c:v>7.3967004800047365E-3</c:v>
                </c:pt>
                <c:pt idx="5">
                  <c:v>8.0748067123742988E-3</c:v>
                </c:pt>
                <c:pt idx="6">
                  <c:v>9.2332926758204401E-3</c:v>
                </c:pt>
                <c:pt idx="7">
                  <c:v>1.1517598769815937E-2</c:v>
                </c:pt>
                <c:pt idx="8">
                  <c:v>1.3824730076343252E-2</c:v>
                </c:pt>
                <c:pt idx="9">
                  <c:v>1.5347368846056876E-2</c:v>
                </c:pt>
                <c:pt idx="10">
                  <c:v>1.6665297601676267E-2</c:v>
                </c:pt>
                <c:pt idx="11">
                  <c:v>1.885331396105509E-2</c:v>
                </c:pt>
                <c:pt idx="12">
                  <c:v>2.1414959667469216E-2</c:v>
                </c:pt>
                <c:pt idx="13">
                  <c:v>2.3546908737884582E-2</c:v>
                </c:pt>
                <c:pt idx="14">
                  <c:v>2.5334424370780085E-2</c:v>
                </c:pt>
                <c:pt idx="15">
                  <c:v>2.7440810014993478E-2</c:v>
                </c:pt>
                <c:pt idx="16">
                  <c:v>2.9798524303895013E-2</c:v>
                </c:pt>
                <c:pt idx="17">
                  <c:v>3.2116394662369853E-2</c:v>
                </c:pt>
                <c:pt idx="18">
                  <c:v>3.413059085296246E-2</c:v>
                </c:pt>
                <c:pt idx="19">
                  <c:v>3.6034981921788792E-2</c:v>
                </c:pt>
                <c:pt idx="20">
                  <c:v>3.7980545978646633E-2</c:v>
                </c:pt>
                <c:pt idx="21">
                  <c:v>3.9929985642273055E-2</c:v>
                </c:pt>
                <c:pt idx="22">
                  <c:v>4.1710575360398253E-2</c:v>
                </c:pt>
                <c:pt idx="23">
                  <c:v>4.3240038138517407E-2</c:v>
                </c:pt>
                <c:pt idx="24">
                  <c:v>4.6029592244668127E-2</c:v>
                </c:pt>
                <c:pt idx="25">
                  <c:v>4.7024041629062908E-2</c:v>
                </c:pt>
                <c:pt idx="26">
                  <c:v>4.7971116683695407E-2</c:v>
                </c:pt>
                <c:pt idx="27">
                  <c:v>4.950846875776059E-2</c:v>
                </c:pt>
                <c:pt idx="28">
                  <c:v>5.0552861097732306E-2</c:v>
                </c:pt>
                <c:pt idx="29">
                  <c:v>5.119073865594969E-2</c:v>
                </c:pt>
                <c:pt idx="30">
                  <c:v>5.1732230956336958E-2</c:v>
                </c:pt>
                <c:pt idx="31">
                  <c:v>5.2673902379315483E-2</c:v>
                </c:pt>
                <c:pt idx="32">
                  <c:v>5.2951755554897548E-2</c:v>
                </c:pt>
                <c:pt idx="33">
                  <c:v>5.3163367600152667E-2</c:v>
                </c:pt>
                <c:pt idx="34">
                  <c:v>5.3241714182918995E-2</c:v>
                </c:pt>
                <c:pt idx="35">
                  <c:v>5.3325096124939991E-2</c:v>
                </c:pt>
                <c:pt idx="36">
                  <c:v>5.3279805594773445E-2</c:v>
                </c:pt>
                <c:pt idx="37">
                  <c:v>5.3188375721791185E-2</c:v>
                </c:pt>
                <c:pt idx="38">
                  <c:v>5.2976600322741929E-2</c:v>
                </c:pt>
                <c:pt idx="39">
                  <c:v>5.266650076511821E-2</c:v>
                </c:pt>
                <c:pt idx="40">
                  <c:v>5.225512922998423E-2</c:v>
                </c:pt>
                <c:pt idx="41">
                  <c:v>5.1727337129088391E-2</c:v>
                </c:pt>
                <c:pt idx="42">
                  <c:v>5.1093207354482723E-2</c:v>
                </c:pt>
                <c:pt idx="43">
                  <c:v>5.0276836481224607E-2</c:v>
                </c:pt>
                <c:pt idx="44">
                  <c:v>5.0128158948376134E-2</c:v>
                </c:pt>
                <c:pt idx="45">
                  <c:v>4.9195327492668466E-2</c:v>
                </c:pt>
                <c:pt idx="46">
                  <c:v>4.8856910256999571E-2</c:v>
                </c:pt>
                <c:pt idx="47">
                  <c:v>4.8439347825208111E-2</c:v>
                </c:pt>
                <c:pt idx="48">
                  <c:v>4.798672567718943E-2</c:v>
                </c:pt>
                <c:pt idx="49">
                  <c:v>4.7535956481385387E-2</c:v>
                </c:pt>
                <c:pt idx="50">
                  <c:v>4.7122234782094534E-2</c:v>
                </c:pt>
                <c:pt idx="51">
                  <c:v>4.666952261720924E-2</c:v>
                </c:pt>
                <c:pt idx="52">
                  <c:v>4.6062771803500088E-2</c:v>
                </c:pt>
                <c:pt idx="53">
                  <c:v>4.5453422865197331E-2</c:v>
                </c:pt>
                <c:pt idx="54">
                  <c:v>4.4893960785560613E-2</c:v>
                </c:pt>
                <c:pt idx="55">
                  <c:v>4.4291902464080428E-2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5-869C-46B9-B5A2-C8A16A3FC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2008792"/>
        <c:axId val="322009184"/>
      </c:scatterChart>
      <c:valAx>
        <c:axId val="3220087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2009184"/>
        <c:crosses val="autoZero"/>
        <c:crossBetween val="midCat"/>
      </c:valAx>
      <c:valAx>
        <c:axId val="322009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200879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'C6014'!$I$2</c:f>
              <c:strCache>
                <c:ptCount val="1"/>
                <c:pt idx="0">
                  <c:v>C6014 144C4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'C6014'!$B$3:$B$60</c:f>
              <c:numCache>
                <c:formatCode>0.00E+00</c:formatCode>
                <c:ptCount val="58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7.5431200000000004E-4</c:v>
                </c:pt>
                <c:pt idx="24">
                  <c:v>1.0985400000000001E-3</c:v>
                </c:pt>
                <c:pt idx="25">
                  <c:v>1.3257099999999999E-3</c:v>
                </c:pt>
                <c:pt idx="26">
                  <c:v>1.59986E-3</c:v>
                </c:pt>
                <c:pt idx="27">
                  <c:v>2.3299499999999999E-3</c:v>
                </c:pt>
                <c:pt idx="28">
                  <c:v>3.3932200000000002E-3</c:v>
                </c:pt>
                <c:pt idx="29">
                  <c:v>4.9417100000000002E-3</c:v>
                </c:pt>
                <c:pt idx="30">
                  <c:v>7.1968600000000002E-3</c:v>
                </c:pt>
                <c:pt idx="31">
                  <c:v>0.01</c:v>
                </c:pt>
                <c:pt idx="32">
                  <c:v>1.27063E-2</c:v>
                </c:pt>
                <c:pt idx="33">
                  <c:v>1.6145E-2</c:v>
                </c:pt>
                <c:pt idx="34">
                  <c:v>2.0514299999999999E-2</c:v>
                </c:pt>
                <c:pt idx="35">
                  <c:v>2.6065999999999999E-2</c:v>
                </c:pt>
                <c:pt idx="36">
                  <c:v>3.05788E-2</c:v>
                </c:pt>
                <c:pt idx="37">
                  <c:v>3.5872800000000003E-2</c:v>
                </c:pt>
                <c:pt idx="38">
                  <c:v>4.2083500000000003E-2</c:v>
                </c:pt>
                <c:pt idx="39">
                  <c:v>4.9369299999999998E-2</c:v>
                </c:pt>
                <c:pt idx="40">
                  <c:v>5.7916599999999999E-2</c:v>
                </c:pt>
                <c:pt idx="41">
                  <c:v>6.7943600000000007E-2</c:v>
                </c:pt>
                <c:pt idx="42">
                  <c:v>7.9706600000000002E-2</c:v>
                </c:pt>
                <c:pt idx="43">
                  <c:v>8.6331099999999994E-2</c:v>
                </c:pt>
                <c:pt idx="44">
                  <c:v>9.3506099999999995E-2</c:v>
                </c:pt>
                <c:pt idx="45">
                  <c:v>0.10127700000000001</c:v>
                </c:pt>
                <c:pt idx="46">
                  <c:v>0.109695</c:v>
                </c:pt>
                <c:pt idx="47">
                  <c:v>0.118812</c:v>
                </c:pt>
                <c:pt idx="48">
                  <c:v>0.12868599999999999</c:v>
                </c:pt>
                <c:pt idx="49">
                  <c:v>0.139381</c:v>
                </c:pt>
                <c:pt idx="50">
                  <c:v>0.15096499999999999</c:v>
                </c:pt>
                <c:pt idx="51">
                  <c:v>0.16351199999999999</c:v>
                </c:pt>
                <c:pt idx="52">
                  <c:v>0.17710200000000001</c:v>
                </c:pt>
                <c:pt idx="53">
                  <c:v>0.19182099999999999</c:v>
                </c:pt>
                <c:pt idx="54">
                  <c:v>0.207763</c:v>
                </c:pt>
                <c:pt idx="55">
                  <c:v>0.22503100000000001</c:v>
                </c:pt>
                <c:pt idx="56">
                  <c:v>0.24373300000000001</c:v>
                </c:pt>
              </c:numCache>
            </c:numRef>
          </c:xVal>
          <c:yVal>
            <c:numRef>
              <c:f>'C6014'!$I$3:$I$60</c:f>
              <c:numCache>
                <c:formatCode>0.00E+00</c:formatCode>
                <c:ptCount val="58"/>
                <c:pt idx="0">
                  <c:v>5.5781082910725272E-3</c:v>
                </c:pt>
                <c:pt idx="1">
                  <c:v>6.4233350460609576E-3</c:v>
                </c:pt>
                <c:pt idx="2">
                  <c:v>8.5378873751960731E-3</c:v>
                </c:pt>
                <c:pt idx="3">
                  <c:v>1.0521127683692906E-2</c:v>
                </c:pt>
                <c:pt idx="4">
                  <c:v>1.1634352212097902E-2</c:v>
                </c:pt>
                <c:pt idx="5">
                  <c:v>1.3180955231563117E-2</c:v>
                </c:pt>
                <c:pt idx="6">
                  <c:v>1.4021566385293701E-2</c:v>
                </c:pt>
                <c:pt idx="7">
                  <c:v>1.4988747800851149E-2</c:v>
                </c:pt>
                <c:pt idx="8">
                  <c:v>1.6150611827313983E-2</c:v>
                </c:pt>
                <c:pt idx="9">
                  <c:v>1.7619377684657541E-2</c:v>
                </c:pt>
                <c:pt idx="10">
                  <c:v>1.9310254546991069E-2</c:v>
                </c:pt>
                <c:pt idx="11">
                  <c:v>2.1317028653495398E-2</c:v>
                </c:pt>
                <c:pt idx="12">
                  <c:v>2.3492226886326587E-2</c:v>
                </c:pt>
                <c:pt idx="13">
                  <c:v>2.5361006141741867E-2</c:v>
                </c:pt>
                <c:pt idx="14">
                  <c:v>2.7236575582649268E-2</c:v>
                </c:pt>
                <c:pt idx="15">
                  <c:v>2.914435167691002E-2</c:v>
                </c:pt>
                <c:pt idx="16">
                  <c:v>3.0982742545090747E-2</c:v>
                </c:pt>
                <c:pt idx="17">
                  <c:v>3.2814280304131867E-2</c:v>
                </c:pt>
                <c:pt idx="18">
                  <c:v>3.4609981729199907E-2</c:v>
                </c:pt>
                <c:pt idx="19">
                  <c:v>3.6360602918066962E-2</c:v>
                </c:pt>
                <c:pt idx="20">
                  <c:v>3.8057221977026504E-2</c:v>
                </c:pt>
                <c:pt idx="21">
                  <c:v>3.967556046169806E-2</c:v>
                </c:pt>
                <c:pt idx="22">
                  <c:v>4.1174861952136869E-2</c:v>
                </c:pt>
                <c:pt idx="23">
                  <c:v>4.2555676517064753E-2</c:v>
                </c:pt>
                <c:pt idx="24">
                  <c:v>4.5404938039200746E-2</c:v>
                </c:pt>
                <c:pt idx="25">
                  <c:v>4.603261327025155E-2</c:v>
                </c:pt>
                <c:pt idx="26">
                  <c:v>4.6588320348310286E-2</c:v>
                </c:pt>
                <c:pt idx="27">
                  <c:v>4.8051405421598491E-2</c:v>
                </c:pt>
                <c:pt idx="28">
                  <c:v>4.886294999848232E-2</c:v>
                </c:pt>
                <c:pt idx="29">
                  <c:v>4.9550373843708632E-2</c:v>
                </c:pt>
                <c:pt idx="30">
                  <c:v>4.9933117645867768E-2</c:v>
                </c:pt>
                <c:pt idx="31">
                  <c:v>5.1017173573835346E-2</c:v>
                </c:pt>
                <c:pt idx="32">
                  <c:v>5.1288343891615601E-2</c:v>
                </c:pt>
                <c:pt idx="33">
                  <c:v>5.1537378173107065E-2</c:v>
                </c:pt>
                <c:pt idx="34">
                  <c:v>5.1718762145153682E-2</c:v>
                </c:pt>
                <c:pt idx="35">
                  <c:v>5.1754946125135835E-2</c:v>
                </c:pt>
                <c:pt idx="36">
                  <c:v>5.1694037151155718E-2</c:v>
                </c:pt>
                <c:pt idx="37">
                  <c:v>5.1594896978730376E-2</c:v>
                </c:pt>
                <c:pt idx="38">
                  <c:v>5.1355736289431721E-2</c:v>
                </c:pt>
                <c:pt idx="39">
                  <c:v>5.1028768765220535E-2</c:v>
                </c:pt>
                <c:pt idx="40">
                  <c:v>5.0578501689783104E-2</c:v>
                </c:pt>
                <c:pt idx="41">
                  <c:v>5.0026780666480981E-2</c:v>
                </c:pt>
                <c:pt idx="42">
                  <c:v>4.9360541276507221E-2</c:v>
                </c:pt>
                <c:pt idx="43">
                  <c:v>4.848497394040318E-2</c:v>
                </c:pt>
                <c:pt idx="44">
                  <c:v>4.850559790730305E-2</c:v>
                </c:pt>
                <c:pt idx="45">
                  <c:v>4.7571743677213146E-2</c:v>
                </c:pt>
                <c:pt idx="46">
                  <c:v>4.7196231162297715E-2</c:v>
                </c:pt>
                <c:pt idx="47">
                  <c:v>4.6817327268865346E-2</c:v>
                </c:pt>
                <c:pt idx="48">
                  <c:v>4.6337494324893098E-2</c:v>
                </c:pt>
                <c:pt idx="49">
                  <c:v>4.5804366696406341E-2</c:v>
                </c:pt>
                <c:pt idx="50">
                  <c:v>4.5286471324418154E-2</c:v>
                </c:pt>
                <c:pt idx="51">
                  <c:v>4.4870860880891233E-2</c:v>
                </c:pt>
                <c:pt idx="52">
                  <c:v>4.4200846344958737E-2</c:v>
                </c:pt>
                <c:pt idx="53">
                  <c:v>4.3705355311088191E-2</c:v>
                </c:pt>
                <c:pt idx="54">
                  <c:v>4.3047323701744244E-2</c:v>
                </c:pt>
                <c:pt idx="55">
                  <c:v>4.2366368792626542E-2</c:v>
                </c:pt>
                <c:pt idx="56">
                  <c:v>4.1671311940264327E-2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DAC5-4C93-B2DE-BA5DCE1B3B64}"/>
            </c:ext>
          </c:extLst>
        </c:ser>
        <c:ser>
          <c:idx val="1"/>
          <c:order val="1"/>
          <c:tx>
            <c:strRef>
              <c:f>'C6014'!$S$2</c:f>
              <c:strCache>
                <c:ptCount val="1"/>
                <c:pt idx="0">
                  <c:v>C6014 144C7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'C6014'!$B$3:$B$60</c:f>
              <c:numCache>
                <c:formatCode>0.00E+00</c:formatCode>
                <c:ptCount val="58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7.5431200000000004E-4</c:v>
                </c:pt>
                <c:pt idx="24">
                  <c:v>1.0985400000000001E-3</c:v>
                </c:pt>
                <c:pt idx="25">
                  <c:v>1.3257099999999999E-3</c:v>
                </c:pt>
                <c:pt idx="26">
                  <c:v>1.59986E-3</c:v>
                </c:pt>
                <c:pt idx="27">
                  <c:v>2.3299499999999999E-3</c:v>
                </c:pt>
                <c:pt idx="28">
                  <c:v>3.3932200000000002E-3</c:v>
                </c:pt>
                <c:pt idx="29">
                  <c:v>4.9417100000000002E-3</c:v>
                </c:pt>
                <c:pt idx="30">
                  <c:v>7.1968600000000002E-3</c:v>
                </c:pt>
                <c:pt idx="31">
                  <c:v>0.01</c:v>
                </c:pt>
                <c:pt idx="32">
                  <c:v>1.27063E-2</c:v>
                </c:pt>
                <c:pt idx="33">
                  <c:v>1.6145E-2</c:v>
                </c:pt>
                <c:pt idx="34">
                  <c:v>2.0514299999999999E-2</c:v>
                </c:pt>
                <c:pt idx="35">
                  <c:v>2.6065999999999999E-2</c:v>
                </c:pt>
                <c:pt idx="36">
                  <c:v>3.05788E-2</c:v>
                </c:pt>
                <c:pt idx="37">
                  <c:v>3.5872800000000003E-2</c:v>
                </c:pt>
                <c:pt idx="38">
                  <c:v>4.2083500000000003E-2</c:v>
                </c:pt>
                <c:pt idx="39">
                  <c:v>4.9369299999999998E-2</c:v>
                </c:pt>
                <c:pt idx="40">
                  <c:v>5.7916599999999999E-2</c:v>
                </c:pt>
                <c:pt idx="41">
                  <c:v>6.7943600000000007E-2</c:v>
                </c:pt>
                <c:pt idx="42">
                  <c:v>7.9706600000000002E-2</c:v>
                </c:pt>
                <c:pt idx="43">
                  <c:v>8.6331099999999994E-2</c:v>
                </c:pt>
                <c:pt idx="44">
                  <c:v>9.3506099999999995E-2</c:v>
                </c:pt>
                <c:pt idx="45">
                  <c:v>0.10127700000000001</c:v>
                </c:pt>
                <c:pt idx="46">
                  <c:v>0.109695</c:v>
                </c:pt>
                <c:pt idx="47">
                  <c:v>0.118812</c:v>
                </c:pt>
                <c:pt idx="48">
                  <c:v>0.12868599999999999</c:v>
                </c:pt>
                <c:pt idx="49">
                  <c:v>0.139381</c:v>
                </c:pt>
                <c:pt idx="50">
                  <c:v>0.15096499999999999</c:v>
                </c:pt>
                <c:pt idx="51">
                  <c:v>0.16351199999999999</c:v>
                </c:pt>
                <c:pt idx="52">
                  <c:v>0.17710200000000001</c:v>
                </c:pt>
                <c:pt idx="53">
                  <c:v>0.19182099999999999</c:v>
                </c:pt>
                <c:pt idx="54">
                  <c:v>0.207763</c:v>
                </c:pt>
                <c:pt idx="55">
                  <c:v>0.22503100000000001</c:v>
                </c:pt>
                <c:pt idx="56">
                  <c:v>0.24373300000000001</c:v>
                </c:pt>
              </c:numCache>
            </c:numRef>
          </c:xVal>
          <c:yVal>
            <c:numRef>
              <c:f>'C6014'!$S$3:$S$69</c:f>
              <c:numCache>
                <c:formatCode>0.00E+00</c:formatCode>
                <c:ptCount val="67"/>
                <c:pt idx="0">
                  <c:v>5.8705943109814826E-3</c:v>
                </c:pt>
                <c:pt idx="1">
                  <c:v>7.4061631693466742E-3</c:v>
                </c:pt>
                <c:pt idx="2">
                  <c:v>8.7182363226845656E-3</c:v>
                </c:pt>
                <c:pt idx="3">
                  <c:v>1.0292328937105173E-2</c:v>
                </c:pt>
                <c:pt idx="4">
                  <c:v>1.1537334224542114E-2</c:v>
                </c:pt>
                <c:pt idx="5">
                  <c:v>1.3103377111563938E-2</c:v>
                </c:pt>
                <c:pt idx="6">
                  <c:v>1.4765661765547302E-2</c:v>
                </c:pt>
                <c:pt idx="7">
                  <c:v>1.6181190657993585E-2</c:v>
                </c:pt>
                <c:pt idx="8">
                  <c:v>1.8004897849617146E-2</c:v>
                </c:pt>
                <c:pt idx="9">
                  <c:v>1.9588000742262413E-2</c:v>
                </c:pt>
                <c:pt idx="10">
                  <c:v>2.1376601603766365E-2</c:v>
                </c:pt>
                <c:pt idx="11">
                  <c:v>2.3246951933123684E-2</c:v>
                </c:pt>
                <c:pt idx="12">
                  <c:v>2.5162902342804175E-2</c:v>
                </c:pt>
                <c:pt idx="13">
                  <c:v>2.7205995133994167E-2</c:v>
                </c:pt>
                <c:pt idx="14">
                  <c:v>2.9263728523644686E-2</c:v>
                </c:pt>
                <c:pt idx="15">
                  <c:v>3.1246891062521681E-2</c:v>
                </c:pt>
                <c:pt idx="16">
                  <c:v>3.3301454542804088E-2</c:v>
                </c:pt>
                <c:pt idx="17">
                  <c:v>3.5209000817878651E-2</c:v>
                </c:pt>
                <c:pt idx="18">
                  <c:v>3.7114360073243181E-2</c:v>
                </c:pt>
                <c:pt idx="19">
                  <c:v>3.8986922807010937E-2</c:v>
                </c:pt>
                <c:pt idx="20">
                  <c:v>4.0748249830012039E-2</c:v>
                </c:pt>
                <c:pt idx="21">
                  <c:v>4.2416265310193893E-2</c:v>
                </c:pt>
                <c:pt idx="22">
                  <c:v>4.400691673306565E-2</c:v>
                </c:pt>
                <c:pt idx="23">
                  <c:v>4.5440365025320208E-2</c:v>
                </c:pt>
                <c:pt idx="24">
                  <c:v>4.8028280664385511E-2</c:v>
                </c:pt>
                <c:pt idx="25">
                  <c:v>4.8580794724733305E-2</c:v>
                </c:pt>
                <c:pt idx="26">
                  <c:v>4.9650028538917201E-2</c:v>
                </c:pt>
                <c:pt idx="27">
                  <c:v>5.108177722775898E-2</c:v>
                </c:pt>
                <c:pt idx="28">
                  <c:v>5.2074459799498631E-2</c:v>
                </c:pt>
                <c:pt idx="29">
                  <c:v>5.2766305732520974E-2</c:v>
                </c:pt>
                <c:pt idx="30">
                  <c:v>5.3160692640195989E-2</c:v>
                </c:pt>
                <c:pt idx="31">
                  <c:v>5.4039639195505015E-2</c:v>
                </c:pt>
                <c:pt idx="32">
                  <c:v>5.4384142905001313E-2</c:v>
                </c:pt>
                <c:pt idx="33">
                  <c:v>5.4608289516425067E-2</c:v>
                </c:pt>
                <c:pt idx="34">
                  <c:v>5.4825180570150948E-2</c:v>
                </c:pt>
                <c:pt idx="35">
                  <c:v>5.4928494574370476E-2</c:v>
                </c:pt>
                <c:pt idx="36">
                  <c:v>5.4923545052936396E-2</c:v>
                </c:pt>
                <c:pt idx="37">
                  <c:v>5.4828059792242638E-2</c:v>
                </c:pt>
                <c:pt idx="38">
                  <c:v>5.4616707001636226E-2</c:v>
                </c:pt>
                <c:pt idx="39">
                  <c:v>5.4323034243836346E-2</c:v>
                </c:pt>
                <c:pt idx="40">
                  <c:v>5.3897277889928985E-2</c:v>
                </c:pt>
                <c:pt idx="41">
                  <c:v>5.3358632543853889E-2</c:v>
                </c:pt>
                <c:pt idx="42">
                  <c:v>5.2025842119444846E-2</c:v>
                </c:pt>
                <c:pt idx="43">
                  <c:v>5.2205937197320272E-2</c:v>
                </c:pt>
                <c:pt idx="44">
                  <c:v>5.1819999296655837E-2</c:v>
                </c:pt>
                <c:pt idx="45">
                  <c:v>5.0723552617852073E-2</c:v>
                </c:pt>
                <c:pt idx="46">
                  <c:v>5.0466064114308963E-2</c:v>
                </c:pt>
                <c:pt idx="47">
                  <c:v>4.9925043952082623E-2</c:v>
                </c:pt>
                <c:pt idx="48">
                  <c:v>4.9582722553602049E-2</c:v>
                </c:pt>
                <c:pt idx="49">
                  <c:v>4.9085467185744559E-2</c:v>
                </c:pt>
                <c:pt idx="50">
                  <c:v>4.8581102598275777E-2</c:v>
                </c:pt>
                <c:pt idx="51">
                  <c:v>4.8015219908451E-2</c:v>
                </c:pt>
                <c:pt idx="52">
                  <c:v>4.7480805326185198E-2</c:v>
                </c:pt>
                <c:pt idx="53">
                  <c:v>4.6897913172691361E-2</c:v>
                </c:pt>
                <c:pt idx="54">
                  <c:v>4.6307202152365702E-2</c:v>
                </c:pt>
                <c:pt idx="55">
                  <c:v>4.5670963775272223E-2</c:v>
                </c:pt>
                <c:pt idx="56">
                  <c:v>4.4929490035373276E-2</c:v>
                </c:pt>
                <c:pt idx="57">
                  <c:v>4.4186955882166201E-2</c:v>
                </c:pt>
                <c:pt idx="58">
                  <c:v>4.3420226170679511E-2</c:v>
                </c:pt>
                <c:pt idx="59">
                  <c:v>4.2607825835955696E-2</c:v>
                </c:pt>
                <c:pt idx="60">
                  <c:v>4.171372472387027E-2</c:v>
                </c:pt>
                <c:pt idx="61">
                  <c:v>4.0819975774637342E-2</c:v>
                </c:pt>
                <c:pt idx="62">
                  <c:v>3.9900794134067913E-2</c:v>
                </c:pt>
                <c:pt idx="63">
                  <c:v>3.8952484960553341E-2</c:v>
                </c:pt>
                <c:pt idx="64">
                  <c:v>3.7894727509446384E-2</c:v>
                </c:pt>
                <c:pt idx="65">
                  <c:v>3.6853926911521645E-2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DAC5-4C93-B2DE-BA5DCE1B3B64}"/>
            </c:ext>
          </c:extLst>
        </c:ser>
        <c:ser>
          <c:idx val="2"/>
          <c:order val="2"/>
          <c:tx>
            <c:strRef>
              <c:f>'C6014'!$AC$2</c:f>
              <c:strCache>
                <c:ptCount val="1"/>
                <c:pt idx="0">
                  <c:v>C6014 164C2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'C6014'!$B$3:$B$60</c:f>
              <c:numCache>
                <c:formatCode>0.00E+00</c:formatCode>
                <c:ptCount val="58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7.5431200000000004E-4</c:v>
                </c:pt>
                <c:pt idx="24">
                  <c:v>1.0985400000000001E-3</c:v>
                </c:pt>
                <c:pt idx="25">
                  <c:v>1.3257099999999999E-3</c:v>
                </c:pt>
                <c:pt idx="26">
                  <c:v>1.59986E-3</c:v>
                </c:pt>
                <c:pt idx="27">
                  <c:v>2.3299499999999999E-3</c:v>
                </c:pt>
                <c:pt idx="28">
                  <c:v>3.3932200000000002E-3</c:v>
                </c:pt>
                <c:pt idx="29">
                  <c:v>4.9417100000000002E-3</c:v>
                </c:pt>
                <c:pt idx="30">
                  <c:v>7.1968600000000002E-3</c:v>
                </c:pt>
                <c:pt idx="31">
                  <c:v>0.01</c:v>
                </c:pt>
                <c:pt idx="32">
                  <c:v>1.27063E-2</c:v>
                </c:pt>
                <c:pt idx="33">
                  <c:v>1.6145E-2</c:v>
                </c:pt>
                <c:pt idx="34">
                  <c:v>2.0514299999999999E-2</c:v>
                </c:pt>
                <c:pt idx="35">
                  <c:v>2.6065999999999999E-2</c:v>
                </c:pt>
                <c:pt idx="36">
                  <c:v>3.05788E-2</c:v>
                </c:pt>
                <c:pt idx="37">
                  <c:v>3.5872800000000003E-2</c:v>
                </c:pt>
                <c:pt idx="38">
                  <c:v>4.2083500000000003E-2</c:v>
                </c:pt>
                <c:pt idx="39">
                  <c:v>4.9369299999999998E-2</c:v>
                </c:pt>
                <c:pt idx="40">
                  <c:v>5.7916599999999999E-2</c:v>
                </c:pt>
                <c:pt idx="41">
                  <c:v>6.7943600000000007E-2</c:v>
                </c:pt>
                <c:pt idx="42">
                  <c:v>7.9706600000000002E-2</c:v>
                </c:pt>
                <c:pt idx="43">
                  <c:v>8.6331099999999994E-2</c:v>
                </c:pt>
                <c:pt idx="44">
                  <c:v>9.3506099999999995E-2</c:v>
                </c:pt>
                <c:pt idx="45">
                  <c:v>0.10127700000000001</c:v>
                </c:pt>
                <c:pt idx="46">
                  <c:v>0.109695</c:v>
                </c:pt>
                <c:pt idx="47">
                  <c:v>0.118812</c:v>
                </c:pt>
                <c:pt idx="48">
                  <c:v>0.12868599999999999</c:v>
                </c:pt>
                <c:pt idx="49">
                  <c:v>0.139381</c:v>
                </c:pt>
                <c:pt idx="50">
                  <c:v>0.15096499999999999</c:v>
                </c:pt>
                <c:pt idx="51">
                  <c:v>0.16351199999999999</c:v>
                </c:pt>
                <c:pt idx="52">
                  <c:v>0.17710200000000001</c:v>
                </c:pt>
                <c:pt idx="53">
                  <c:v>0.19182099999999999</c:v>
                </c:pt>
                <c:pt idx="54">
                  <c:v>0.207763</c:v>
                </c:pt>
                <c:pt idx="55">
                  <c:v>0.22503100000000001</c:v>
                </c:pt>
                <c:pt idx="56">
                  <c:v>0.24373300000000001</c:v>
                </c:pt>
              </c:numCache>
            </c:numRef>
          </c:xVal>
          <c:yVal>
            <c:numRef>
              <c:f>'C6014'!$AC$3:$AC$52</c:f>
              <c:numCache>
                <c:formatCode>0.00E+00</c:formatCode>
                <c:ptCount val="50"/>
                <c:pt idx="0">
                  <c:v>9.5633397835920685E-3</c:v>
                </c:pt>
                <c:pt idx="1">
                  <c:v>7.2215114037847312E-3</c:v>
                </c:pt>
                <c:pt idx="2">
                  <c:v>1.043769236269617E-2</c:v>
                </c:pt>
                <c:pt idx="3">
                  <c:v>1.0976903164111963E-2</c:v>
                </c:pt>
                <c:pt idx="4">
                  <c:v>1.1660071695812365E-2</c:v>
                </c:pt>
                <c:pt idx="5">
                  <c:v>1.4119214352011742E-2</c:v>
                </c:pt>
                <c:pt idx="6">
                  <c:v>1.4289626734368292E-2</c:v>
                </c:pt>
                <c:pt idx="7">
                  <c:v>1.6869024008063123E-2</c:v>
                </c:pt>
                <c:pt idx="8">
                  <c:v>1.7985901687820646E-2</c:v>
                </c:pt>
                <c:pt idx="9">
                  <c:v>1.9499039978929832E-2</c:v>
                </c:pt>
                <c:pt idx="10">
                  <c:v>2.1860204270788323E-2</c:v>
                </c:pt>
                <c:pt idx="11">
                  <c:v>2.2932933975070565E-2</c:v>
                </c:pt>
                <c:pt idx="12">
                  <c:v>2.5521096069986128E-2</c:v>
                </c:pt>
                <c:pt idx="13">
                  <c:v>2.6979678355465313E-2</c:v>
                </c:pt>
                <c:pt idx="14">
                  <c:v>2.8882846256938526E-2</c:v>
                </c:pt>
                <c:pt idx="15">
                  <c:v>3.1209592349899302E-2</c:v>
                </c:pt>
                <c:pt idx="16">
                  <c:v>3.280223058196919E-2</c:v>
                </c:pt>
                <c:pt idx="17">
                  <c:v>3.4831321804378333E-2</c:v>
                </c:pt>
                <c:pt idx="18">
                  <c:v>3.6828857559727285E-2</c:v>
                </c:pt>
                <c:pt idx="19">
                  <c:v>3.8442606858387726E-2</c:v>
                </c:pt>
                <c:pt idx="20">
                  <c:v>4.0292837179543559E-2</c:v>
                </c:pt>
                <c:pt idx="21">
                  <c:v>4.1879225972928126E-2</c:v>
                </c:pt>
                <c:pt idx="22">
                  <c:v>4.3314549366157876E-2</c:v>
                </c:pt>
                <c:pt idx="23">
                  <c:v>4.4774885775034245E-2</c:v>
                </c:pt>
                <c:pt idx="24">
                  <c:v>4.7015416866960848E-2</c:v>
                </c:pt>
                <c:pt idx="25">
                  <c:v>4.7951265006524302E-2</c:v>
                </c:pt>
                <c:pt idx="26">
                  <c:v>4.8853114071714887E-2</c:v>
                </c:pt>
                <c:pt idx="27">
                  <c:v>4.990711332031899E-2</c:v>
                </c:pt>
                <c:pt idx="28">
                  <c:v>5.0657195306619648E-2</c:v>
                </c:pt>
                <c:pt idx="29">
                  <c:v>5.1186523571082068E-2</c:v>
                </c:pt>
                <c:pt idx="30">
                  <c:v>5.1441837307015972E-2</c:v>
                </c:pt>
                <c:pt idx="31">
                  <c:v>5.2376276082477233E-2</c:v>
                </c:pt>
                <c:pt idx="32">
                  <c:v>5.2584183608016533E-2</c:v>
                </c:pt>
                <c:pt idx="33">
                  <c:v>5.2732018809304705E-2</c:v>
                </c:pt>
                <c:pt idx="34">
                  <c:v>5.2887018519266735E-2</c:v>
                </c:pt>
                <c:pt idx="35">
                  <c:v>5.2903280829345686E-2</c:v>
                </c:pt>
                <c:pt idx="36">
                  <c:v>5.2838576171498772E-2</c:v>
                </c:pt>
                <c:pt idx="37">
                  <c:v>5.2718037339264119E-2</c:v>
                </c:pt>
                <c:pt idx="38">
                  <c:v>5.2490884279944514E-2</c:v>
                </c:pt>
                <c:pt idx="39">
                  <c:v>5.2185889669617243E-2</c:v>
                </c:pt>
                <c:pt idx="40">
                  <c:v>5.1749432144855806E-2</c:v>
                </c:pt>
                <c:pt idx="41">
                  <c:v>5.1218123262227633E-2</c:v>
                </c:pt>
                <c:pt idx="42">
                  <c:v>5.0557035829961211E-2</c:v>
                </c:pt>
                <c:pt idx="43">
                  <c:v>4.9559567897580856E-2</c:v>
                </c:pt>
                <c:pt idx="44">
                  <c:v>4.9738308441512342E-2</c:v>
                </c:pt>
                <c:pt idx="45">
                  <c:v>4.876316872639426E-2</c:v>
                </c:pt>
                <c:pt idx="46">
                  <c:v>4.8291182399026397E-2</c:v>
                </c:pt>
                <c:pt idx="47">
                  <c:v>4.7818696043435499E-2</c:v>
                </c:pt>
                <c:pt idx="48">
                  <c:v>4.7556494822307227E-2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DAC5-4C93-B2DE-BA5DCE1B3B64}"/>
            </c:ext>
          </c:extLst>
        </c:ser>
        <c:ser>
          <c:idx val="3"/>
          <c:order val="3"/>
          <c:tx>
            <c:strRef>
              <c:f>'C6014'!$AM$2</c:f>
              <c:strCache>
                <c:ptCount val="1"/>
                <c:pt idx="0">
                  <c:v>C6014 163C3</c:v>
                </c:pt>
              </c:strCache>
            </c:strRef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'C6014'!$B$3:$B$60</c:f>
              <c:numCache>
                <c:formatCode>0.00E+00</c:formatCode>
                <c:ptCount val="58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7.5431200000000004E-4</c:v>
                </c:pt>
                <c:pt idx="24">
                  <c:v>1.0985400000000001E-3</c:v>
                </c:pt>
                <c:pt idx="25">
                  <c:v>1.3257099999999999E-3</c:v>
                </c:pt>
                <c:pt idx="26">
                  <c:v>1.59986E-3</c:v>
                </c:pt>
                <c:pt idx="27">
                  <c:v>2.3299499999999999E-3</c:v>
                </c:pt>
                <c:pt idx="28">
                  <c:v>3.3932200000000002E-3</c:v>
                </c:pt>
                <c:pt idx="29">
                  <c:v>4.9417100000000002E-3</c:v>
                </c:pt>
                <c:pt idx="30">
                  <c:v>7.1968600000000002E-3</c:v>
                </c:pt>
                <c:pt idx="31">
                  <c:v>0.01</c:v>
                </c:pt>
                <c:pt idx="32">
                  <c:v>1.27063E-2</c:v>
                </c:pt>
                <c:pt idx="33">
                  <c:v>1.6145E-2</c:v>
                </c:pt>
                <c:pt idx="34">
                  <c:v>2.0514299999999999E-2</c:v>
                </c:pt>
                <c:pt idx="35">
                  <c:v>2.6065999999999999E-2</c:v>
                </c:pt>
                <c:pt idx="36">
                  <c:v>3.05788E-2</c:v>
                </c:pt>
                <c:pt idx="37">
                  <c:v>3.5872800000000003E-2</c:v>
                </c:pt>
                <c:pt idx="38">
                  <c:v>4.2083500000000003E-2</c:v>
                </c:pt>
                <c:pt idx="39">
                  <c:v>4.9369299999999998E-2</c:v>
                </c:pt>
                <c:pt idx="40">
                  <c:v>5.7916599999999999E-2</c:v>
                </c:pt>
                <c:pt idx="41">
                  <c:v>6.7943600000000007E-2</c:v>
                </c:pt>
                <c:pt idx="42">
                  <c:v>7.9706600000000002E-2</c:v>
                </c:pt>
                <c:pt idx="43">
                  <c:v>8.6331099999999994E-2</c:v>
                </c:pt>
                <c:pt idx="44">
                  <c:v>9.3506099999999995E-2</c:v>
                </c:pt>
                <c:pt idx="45">
                  <c:v>0.10127700000000001</c:v>
                </c:pt>
                <c:pt idx="46">
                  <c:v>0.109695</c:v>
                </c:pt>
                <c:pt idx="47">
                  <c:v>0.118812</c:v>
                </c:pt>
                <c:pt idx="48">
                  <c:v>0.12868599999999999</c:v>
                </c:pt>
                <c:pt idx="49">
                  <c:v>0.139381</c:v>
                </c:pt>
                <c:pt idx="50">
                  <c:v>0.15096499999999999</c:v>
                </c:pt>
                <c:pt idx="51">
                  <c:v>0.16351199999999999</c:v>
                </c:pt>
                <c:pt idx="52">
                  <c:v>0.17710200000000001</c:v>
                </c:pt>
                <c:pt idx="53">
                  <c:v>0.19182099999999999</c:v>
                </c:pt>
                <c:pt idx="54">
                  <c:v>0.207763</c:v>
                </c:pt>
                <c:pt idx="55">
                  <c:v>0.22503100000000001</c:v>
                </c:pt>
                <c:pt idx="56">
                  <c:v>0.24373300000000001</c:v>
                </c:pt>
              </c:numCache>
            </c:numRef>
          </c:xVal>
          <c:yVal>
            <c:numRef>
              <c:f>'C6014'!$AM$3:$AM$69</c:f>
              <c:numCache>
                <c:formatCode>0.00E+00</c:formatCode>
                <c:ptCount val="67"/>
                <c:pt idx="0">
                  <c:v>8.1734834977709812E-3</c:v>
                </c:pt>
                <c:pt idx="1">
                  <c:v>8.5099789704523275E-3</c:v>
                </c:pt>
                <c:pt idx="2">
                  <c:v>8.4013420072472471E-3</c:v>
                </c:pt>
                <c:pt idx="3">
                  <c:v>9.4779369813421492E-3</c:v>
                </c:pt>
                <c:pt idx="4">
                  <c:v>1.1004517536209159E-2</c:v>
                </c:pt>
                <c:pt idx="5">
                  <c:v>1.2663913957952608E-2</c:v>
                </c:pt>
                <c:pt idx="6">
                  <c:v>1.4730571262733045E-2</c:v>
                </c:pt>
                <c:pt idx="7">
                  <c:v>1.6125728778142851E-2</c:v>
                </c:pt>
                <c:pt idx="8">
                  <c:v>1.7068940126730336E-2</c:v>
                </c:pt>
                <c:pt idx="9">
                  <c:v>1.8298489969520278E-2</c:v>
                </c:pt>
                <c:pt idx="10">
                  <c:v>1.9875227494443103E-2</c:v>
                </c:pt>
                <c:pt idx="11">
                  <c:v>2.1981741965146802E-2</c:v>
                </c:pt>
                <c:pt idx="12">
                  <c:v>2.412623529543088E-2</c:v>
                </c:pt>
                <c:pt idx="13">
                  <c:v>2.6050167206632533E-2</c:v>
                </c:pt>
                <c:pt idx="14">
                  <c:v>2.7870235332178521E-2</c:v>
                </c:pt>
                <c:pt idx="15">
                  <c:v>2.9690777786378651E-2</c:v>
                </c:pt>
                <c:pt idx="16">
                  <c:v>3.1484497934476073E-2</c:v>
                </c:pt>
                <c:pt idx="17">
                  <c:v>3.3281572284614105E-2</c:v>
                </c:pt>
                <c:pt idx="18">
                  <c:v>3.5105009183709776E-2</c:v>
                </c:pt>
                <c:pt idx="19">
                  <c:v>3.6899827759104407E-2</c:v>
                </c:pt>
                <c:pt idx="20">
                  <c:v>3.8649760922801465E-2</c:v>
                </c:pt>
                <c:pt idx="21">
                  <c:v>4.0287918962419893E-2</c:v>
                </c:pt>
                <c:pt idx="22">
                  <c:v>4.18117131906353E-2</c:v>
                </c:pt>
                <c:pt idx="23">
                  <c:v>4.3177043043072107E-2</c:v>
                </c:pt>
                <c:pt idx="24">
                  <c:v>4.5284125641488537E-2</c:v>
                </c:pt>
                <c:pt idx="25">
                  <c:v>4.6210352063080676E-2</c:v>
                </c:pt>
                <c:pt idx="26">
                  <c:v>4.7275650958979488E-2</c:v>
                </c:pt>
                <c:pt idx="27">
                  <c:v>4.8404263216205196E-2</c:v>
                </c:pt>
                <c:pt idx="28">
                  <c:v>4.9093271308573293E-2</c:v>
                </c:pt>
                <c:pt idx="29">
                  <c:v>4.947958430436631E-2</c:v>
                </c:pt>
                <c:pt idx="30">
                  <c:v>4.9943476280143201E-2</c:v>
                </c:pt>
                <c:pt idx="31">
                  <c:v>5.0757107795261457E-2</c:v>
                </c:pt>
                <c:pt idx="32">
                  <c:v>5.0962513208731838E-2</c:v>
                </c:pt>
                <c:pt idx="33">
                  <c:v>5.1194104897734474E-2</c:v>
                </c:pt>
                <c:pt idx="34">
                  <c:v>5.1278186208729204E-2</c:v>
                </c:pt>
                <c:pt idx="35">
                  <c:v>5.1336882227171636E-2</c:v>
                </c:pt>
                <c:pt idx="36">
                  <c:v>5.1315055743935967E-2</c:v>
                </c:pt>
                <c:pt idx="37">
                  <c:v>5.1201126151633615E-2</c:v>
                </c:pt>
                <c:pt idx="38">
                  <c:v>5.1006338985271578E-2</c:v>
                </c:pt>
                <c:pt idx="39">
                  <c:v>5.0696796424764996E-2</c:v>
                </c:pt>
                <c:pt idx="40">
                  <c:v>5.0307776641409015E-2</c:v>
                </c:pt>
                <c:pt idx="41">
                  <c:v>4.9807445380628139E-2</c:v>
                </c:pt>
                <c:pt idx="42">
                  <c:v>4.9179802698039191E-2</c:v>
                </c:pt>
                <c:pt idx="43">
                  <c:v>4.8370075352217864E-2</c:v>
                </c:pt>
                <c:pt idx="44">
                  <c:v>4.8359558695060097E-2</c:v>
                </c:pt>
                <c:pt idx="45">
                  <c:v>4.7255496094191607E-2</c:v>
                </c:pt>
                <c:pt idx="46">
                  <c:v>4.7029233604881586E-2</c:v>
                </c:pt>
                <c:pt idx="47">
                  <c:v>4.662127624065663E-2</c:v>
                </c:pt>
                <c:pt idx="48">
                  <c:v>4.6190970160352944E-2</c:v>
                </c:pt>
                <c:pt idx="49">
                  <c:v>4.5732881401044111E-2</c:v>
                </c:pt>
                <c:pt idx="50">
                  <c:v>4.5278069818665841E-2</c:v>
                </c:pt>
                <c:pt idx="51">
                  <c:v>4.4791204124161245E-2</c:v>
                </c:pt>
                <c:pt idx="52">
                  <c:v>4.4253823554987255E-2</c:v>
                </c:pt>
                <c:pt idx="53">
                  <c:v>4.3737343596483812E-2</c:v>
                </c:pt>
                <c:pt idx="54">
                  <c:v>4.3183504315169166E-2</c:v>
                </c:pt>
                <c:pt idx="55">
                  <c:v>4.2559566165517433E-2</c:v>
                </c:pt>
                <c:pt idx="56">
                  <c:v>4.1917961915410674E-2</c:v>
                </c:pt>
                <c:pt idx="57">
                  <c:v>4.1255501126335137E-2</c:v>
                </c:pt>
                <c:pt idx="58">
                  <c:v>4.0546609205073983E-2</c:v>
                </c:pt>
                <c:pt idx="59">
                  <c:v>3.9848165791491169E-2</c:v>
                </c:pt>
                <c:pt idx="60">
                  <c:v>3.9057965182855377E-2</c:v>
                </c:pt>
                <c:pt idx="61">
                  <c:v>3.8259893651409541E-2</c:v>
                </c:pt>
                <c:pt idx="62">
                  <c:v>3.74627833334438E-2</c:v>
                </c:pt>
                <c:pt idx="63">
                  <c:v>3.6617510276280213E-2</c:v>
                </c:pt>
                <c:pt idx="64">
                  <c:v>3.5683553993165994E-2</c:v>
                </c:pt>
                <c:pt idx="65">
                  <c:v>3.4784099041824112E-2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3-DAC5-4C93-B2DE-BA5DCE1B3B64}"/>
            </c:ext>
          </c:extLst>
        </c:ser>
        <c:ser>
          <c:idx val="4"/>
          <c:order val="4"/>
          <c:tx>
            <c:strRef>
              <c:f>'C6014'!$AW$2</c:f>
              <c:strCache>
                <c:ptCount val="1"/>
                <c:pt idx="0">
                  <c:v>C6014 163C7</c:v>
                </c:pt>
              </c:strCache>
            </c:strRef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'C6014'!$B$3:$B$60</c:f>
              <c:numCache>
                <c:formatCode>0.00E+00</c:formatCode>
                <c:ptCount val="58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7.5431200000000004E-4</c:v>
                </c:pt>
                <c:pt idx="24">
                  <c:v>1.0985400000000001E-3</c:v>
                </c:pt>
                <c:pt idx="25">
                  <c:v>1.3257099999999999E-3</c:v>
                </c:pt>
                <c:pt idx="26">
                  <c:v>1.59986E-3</c:v>
                </c:pt>
                <c:pt idx="27">
                  <c:v>2.3299499999999999E-3</c:v>
                </c:pt>
                <c:pt idx="28">
                  <c:v>3.3932200000000002E-3</c:v>
                </c:pt>
                <c:pt idx="29">
                  <c:v>4.9417100000000002E-3</c:v>
                </c:pt>
                <c:pt idx="30">
                  <c:v>7.1968600000000002E-3</c:v>
                </c:pt>
                <c:pt idx="31">
                  <c:v>0.01</c:v>
                </c:pt>
                <c:pt idx="32">
                  <c:v>1.27063E-2</c:v>
                </c:pt>
                <c:pt idx="33">
                  <c:v>1.6145E-2</c:v>
                </c:pt>
                <c:pt idx="34">
                  <c:v>2.0514299999999999E-2</c:v>
                </c:pt>
                <c:pt idx="35">
                  <c:v>2.6065999999999999E-2</c:v>
                </c:pt>
                <c:pt idx="36">
                  <c:v>3.05788E-2</c:v>
                </c:pt>
                <c:pt idx="37">
                  <c:v>3.5872800000000003E-2</c:v>
                </c:pt>
                <c:pt idx="38">
                  <c:v>4.2083500000000003E-2</c:v>
                </c:pt>
                <c:pt idx="39">
                  <c:v>4.9369299999999998E-2</c:v>
                </c:pt>
                <c:pt idx="40">
                  <c:v>5.7916599999999999E-2</c:v>
                </c:pt>
                <c:pt idx="41">
                  <c:v>6.7943600000000007E-2</c:v>
                </c:pt>
                <c:pt idx="42">
                  <c:v>7.9706600000000002E-2</c:v>
                </c:pt>
                <c:pt idx="43">
                  <c:v>8.6331099999999994E-2</c:v>
                </c:pt>
                <c:pt idx="44">
                  <c:v>9.3506099999999995E-2</c:v>
                </c:pt>
                <c:pt idx="45">
                  <c:v>0.10127700000000001</c:v>
                </c:pt>
                <c:pt idx="46">
                  <c:v>0.109695</c:v>
                </c:pt>
                <c:pt idx="47">
                  <c:v>0.118812</c:v>
                </c:pt>
                <c:pt idx="48">
                  <c:v>0.12868599999999999</c:v>
                </c:pt>
                <c:pt idx="49">
                  <c:v>0.139381</c:v>
                </c:pt>
                <c:pt idx="50">
                  <c:v>0.15096499999999999</c:v>
                </c:pt>
                <c:pt idx="51">
                  <c:v>0.16351199999999999</c:v>
                </c:pt>
                <c:pt idx="52">
                  <c:v>0.17710200000000001</c:v>
                </c:pt>
                <c:pt idx="53">
                  <c:v>0.19182099999999999</c:v>
                </c:pt>
                <c:pt idx="54">
                  <c:v>0.207763</c:v>
                </c:pt>
                <c:pt idx="55">
                  <c:v>0.22503100000000001</c:v>
                </c:pt>
                <c:pt idx="56">
                  <c:v>0.24373300000000001</c:v>
                </c:pt>
              </c:numCache>
            </c:numRef>
          </c:xVal>
          <c:yVal>
            <c:numRef>
              <c:f>'C6014'!$AW$3:$AW$69</c:f>
              <c:numCache>
                <c:formatCode>0.00E+00</c:formatCode>
                <c:ptCount val="67"/>
                <c:pt idx="0">
                  <c:v>8.7632874741181092E-3</c:v>
                </c:pt>
                <c:pt idx="1">
                  <c:v>9.9757765298699921E-3</c:v>
                </c:pt>
                <c:pt idx="2">
                  <c:v>1.0088282855125343E-2</c:v>
                </c:pt>
                <c:pt idx="3">
                  <c:v>9.999793564575624E-3</c:v>
                </c:pt>
                <c:pt idx="4">
                  <c:v>1.0664791899194639E-2</c:v>
                </c:pt>
                <c:pt idx="5">
                  <c:v>1.267020630483431E-2</c:v>
                </c:pt>
                <c:pt idx="6">
                  <c:v>1.4693434738345638E-2</c:v>
                </c:pt>
                <c:pt idx="7">
                  <c:v>1.5954353731404979E-2</c:v>
                </c:pt>
                <c:pt idx="8">
                  <c:v>1.6879538039662269E-2</c:v>
                </c:pt>
                <c:pt idx="9">
                  <c:v>1.8220087891960054E-2</c:v>
                </c:pt>
                <c:pt idx="10">
                  <c:v>2.0638243378894139E-2</c:v>
                </c:pt>
                <c:pt idx="11">
                  <c:v>2.2620690625771853E-2</c:v>
                </c:pt>
                <c:pt idx="12">
                  <c:v>2.4050490128673014E-2</c:v>
                </c:pt>
                <c:pt idx="13">
                  <c:v>2.56606472140735E-2</c:v>
                </c:pt>
                <c:pt idx="14">
                  <c:v>2.7573281654551637E-2</c:v>
                </c:pt>
                <c:pt idx="15">
                  <c:v>2.9705584308152188E-2</c:v>
                </c:pt>
                <c:pt idx="16">
                  <c:v>3.1791072312179536E-2</c:v>
                </c:pt>
                <c:pt idx="17">
                  <c:v>3.3696482276670769E-2</c:v>
                </c:pt>
                <c:pt idx="18">
                  <c:v>3.5465300734023424E-2</c:v>
                </c:pt>
                <c:pt idx="19">
                  <c:v>3.715724653783966E-2</c:v>
                </c:pt>
                <c:pt idx="20">
                  <c:v>3.8879464782268676E-2</c:v>
                </c:pt>
                <c:pt idx="21">
                  <c:v>4.0570557524037827E-2</c:v>
                </c:pt>
                <c:pt idx="22">
                  <c:v>4.2161751569683402E-2</c:v>
                </c:pt>
                <c:pt idx="23">
                  <c:v>4.3591210577315354E-2</c:v>
                </c:pt>
                <c:pt idx="24">
                  <c:v>4.5564217491313279E-2</c:v>
                </c:pt>
                <c:pt idx="25">
                  <c:v>4.702297745557435E-2</c:v>
                </c:pt>
                <c:pt idx="26">
                  <c:v>4.7697347823766632E-2</c:v>
                </c:pt>
                <c:pt idx="27">
                  <c:v>4.9277277876490846E-2</c:v>
                </c:pt>
                <c:pt idx="28">
                  <c:v>5.0101645086132678E-2</c:v>
                </c:pt>
                <c:pt idx="29">
                  <c:v>5.0651250268493563E-2</c:v>
                </c:pt>
                <c:pt idx="30">
                  <c:v>5.1163773794469729E-2</c:v>
                </c:pt>
                <c:pt idx="31">
                  <c:v>5.2120603607023031E-2</c:v>
                </c:pt>
                <c:pt idx="32">
                  <c:v>5.2363402757366298E-2</c:v>
                </c:pt>
                <c:pt idx="33">
                  <c:v>5.2604522884900792E-2</c:v>
                </c:pt>
                <c:pt idx="34">
                  <c:v>5.267499336676696E-2</c:v>
                </c:pt>
                <c:pt idx="35">
                  <c:v>5.2732514642328712E-2</c:v>
                </c:pt>
                <c:pt idx="36">
                  <c:v>5.2682476614798905E-2</c:v>
                </c:pt>
                <c:pt idx="37">
                  <c:v>5.2575287631649301E-2</c:v>
                </c:pt>
                <c:pt idx="38">
                  <c:v>5.2337982985733986E-2</c:v>
                </c:pt>
                <c:pt idx="39">
                  <c:v>5.2030146365559068E-2</c:v>
                </c:pt>
                <c:pt idx="40">
                  <c:v>5.1589354076758104E-2</c:v>
                </c:pt>
                <c:pt idx="41">
                  <c:v>5.106070012043009E-2</c:v>
                </c:pt>
                <c:pt idx="42">
                  <c:v>5.0410003605906403E-2</c:v>
                </c:pt>
                <c:pt idx="43">
                  <c:v>4.9508804182704549E-2</c:v>
                </c:pt>
                <c:pt idx="44">
                  <c:v>4.9605474270545978E-2</c:v>
                </c:pt>
                <c:pt idx="45">
                  <c:v>4.8408549625019705E-2</c:v>
                </c:pt>
                <c:pt idx="46">
                  <c:v>4.8053988758738793E-2</c:v>
                </c:pt>
                <c:pt idx="47">
                  <c:v>4.7818838370015868E-2</c:v>
                </c:pt>
                <c:pt idx="48">
                  <c:v>4.7295635428887484E-2</c:v>
                </c:pt>
                <c:pt idx="49">
                  <c:v>4.6908679563931875E-2</c:v>
                </c:pt>
                <c:pt idx="50">
                  <c:v>4.6370551745050267E-2</c:v>
                </c:pt>
                <c:pt idx="51">
                  <c:v>4.5888944333753331E-2</c:v>
                </c:pt>
                <c:pt idx="52">
                  <c:v>4.540203555076127E-2</c:v>
                </c:pt>
                <c:pt idx="53">
                  <c:v>4.4806343830995674E-2</c:v>
                </c:pt>
                <c:pt idx="54">
                  <c:v>4.420867670544941E-2</c:v>
                </c:pt>
                <c:pt idx="55">
                  <c:v>4.3604154395631242E-2</c:v>
                </c:pt>
                <c:pt idx="56">
                  <c:v>4.2939746842729637E-2</c:v>
                </c:pt>
                <c:pt idx="57">
                  <c:v>4.226291347861711E-2</c:v>
                </c:pt>
                <c:pt idx="58">
                  <c:v>4.1536546716564114E-2</c:v>
                </c:pt>
                <c:pt idx="59">
                  <c:v>4.0786300067257919E-2</c:v>
                </c:pt>
                <c:pt idx="60">
                  <c:v>4.0004625030703532E-2</c:v>
                </c:pt>
                <c:pt idx="61">
                  <c:v>3.9243863515950404E-2</c:v>
                </c:pt>
                <c:pt idx="62">
                  <c:v>3.8393802585306051E-2</c:v>
                </c:pt>
                <c:pt idx="63">
                  <c:v>3.7453594441819102E-2</c:v>
                </c:pt>
                <c:pt idx="64">
                  <c:v>3.6626280552592969E-2</c:v>
                </c:pt>
                <c:pt idx="65">
                  <c:v>3.5665445274880719E-2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4-DAC5-4C93-B2DE-BA5DCE1B3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2009576"/>
        <c:axId val="322009968"/>
      </c:scatterChart>
      <c:valAx>
        <c:axId val="322009576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2009968"/>
        <c:crosses val="autoZero"/>
        <c:crossBetween val="midCat"/>
      </c:valAx>
      <c:valAx>
        <c:axId val="322009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200957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'C6014'!$AW$2</c:f>
              <c:strCache>
                <c:ptCount val="1"/>
                <c:pt idx="0">
                  <c:v>C6014 163C7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'C6014'!$AV$3:$AV$68</c:f>
              <c:numCache>
                <c:formatCode>0.00E+00</c:formatCode>
                <c:ptCount val="66"/>
                <c:pt idx="0">
                  <c:v>2.9602850325801587E-4</c:v>
                </c:pt>
                <c:pt idx="1">
                  <c:v>3.4696782788151708E-4</c:v>
                </c:pt>
                <c:pt idx="2">
                  <c:v>3.8330237066918585E-4</c:v>
                </c:pt>
                <c:pt idx="3">
                  <c:v>4.1922234181490501E-4</c:v>
                </c:pt>
                <c:pt idx="4">
                  <c:v>4.7559952038029717E-4</c:v>
                </c:pt>
                <c:pt idx="5">
                  <c:v>5.694736740845766E-4</c:v>
                </c:pt>
                <c:pt idx="6">
                  <c:v>6.7368886703872096E-4</c:v>
                </c:pt>
                <c:pt idx="7">
                  <c:v>7.7117630555955156E-4</c:v>
                </c:pt>
                <c:pt idx="8">
                  <c:v>8.7138636840243229E-4</c:v>
                </c:pt>
                <c:pt idx="9">
                  <c:v>9.9454022913769398E-4</c:v>
                </c:pt>
                <c:pt idx="10">
                  <c:v>1.1627859539301091E-3</c:v>
                </c:pt>
                <c:pt idx="11">
                  <c:v>1.3373110517563866E-3</c:v>
                </c:pt>
                <c:pt idx="12">
                  <c:v>1.5148086472989346E-3</c:v>
                </c:pt>
                <c:pt idx="13">
                  <c:v>1.7188853714626879E-3</c:v>
                </c:pt>
                <c:pt idx="14">
                  <c:v>1.957372597616496E-3</c:v>
                </c:pt>
                <c:pt idx="15">
                  <c:v>2.2318426229337683E-3</c:v>
                </c:pt>
                <c:pt idx="16">
                  <c:v>2.5363772594037227E-3</c:v>
                </c:pt>
                <c:pt idx="17">
                  <c:v>2.8685971230506362E-3</c:v>
                </c:pt>
                <c:pt idx="18">
                  <c:v>3.2329245974535769E-3</c:v>
                </c:pt>
                <c:pt idx="19">
                  <c:v>3.6352304489109901E-3</c:v>
                </c:pt>
                <c:pt idx="20">
                  <c:v>4.0849472613849296E-3</c:v>
                </c:pt>
                <c:pt idx="21">
                  <c:v>4.5840373643659168E-3</c:v>
                </c:pt>
                <c:pt idx="22">
                  <c:v>5.1335575995004141E-3</c:v>
                </c:pt>
                <c:pt idx="23">
                  <c:v>5.7342282159847718E-3</c:v>
                </c:pt>
                <c:pt idx="24">
                  <c:v>7.0748933195425136E-3</c:v>
                </c:pt>
                <c:pt idx="25">
                  <c:v>7.8954943760748426E-3</c:v>
                </c:pt>
                <c:pt idx="26">
                  <c:v>8.735506790640786E-3</c:v>
                </c:pt>
                <c:pt idx="27">
                  <c:v>1.0715110526183565E-2</c:v>
                </c:pt>
                <c:pt idx="28">
                  <c:v>1.3038631221841008E-2</c:v>
                </c:pt>
                <c:pt idx="29">
                  <c:v>1.5820992066375526E-2</c:v>
                </c:pt>
                <c:pt idx="30">
                  <c:v>1.9189020742874489E-2</c:v>
                </c:pt>
                <c:pt idx="31">
                  <c:v>2.2829937276966625E-2</c:v>
                </c:pt>
                <c:pt idx="32">
                  <c:v>2.579428433695968E-2</c:v>
                </c:pt>
                <c:pt idx="33">
                  <c:v>2.9142752477704013E-2</c:v>
                </c:pt>
                <c:pt idx="34">
                  <c:v>3.2872338164844125E-2</c:v>
                </c:pt>
                <c:pt idx="35">
                  <c:v>3.7074596783605619E-2</c:v>
                </c:pt>
                <c:pt idx="36">
                  <c:v>4.0136852341814411E-2</c:v>
                </c:pt>
                <c:pt idx="37">
                  <c:v>4.3428363751730613E-2</c:v>
                </c:pt>
                <c:pt idx="38">
                  <c:v>4.6931498026167202E-2</c:v>
                </c:pt>
                <c:pt idx="39">
                  <c:v>5.0682264205195046E-2</c:v>
                </c:pt>
                <c:pt idx="40">
                  <c:v>5.466150367783499E-2</c:v>
                </c:pt>
                <c:pt idx="41">
                  <c:v>5.890032075211861E-2</c:v>
                </c:pt>
                <c:pt idx="42">
                  <c:v>6.3387774794628496E-2</c:v>
                </c:pt>
                <c:pt idx="43">
                  <c:v>6.5376980083034456E-2</c:v>
                </c:pt>
                <c:pt idx="44">
                  <c:v>6.81059060411731E-2</c:v>
                </c:pt>
                <c:pt idx="45">
                  <c:v>7.0019087971589011E-2</c:v>
                </c:pt>
                <c:pt idx="46">
                  <c:v>7.2603596996910921E-2</c:v>
                </c:pt>
                <c:pt idx="47">
                  <c:v>7.5375405965197456E-2</c:v>
                </c:pt>
                <c:pt idx="48">
                  <c:v>7.8014653372310866E-2</c:v>
                </c:pt>
                <c:pt idx="49">
                  <c:v>8.0859004855986127E-2</c:v>
                </c:pt>
                <c:pt idx="50">
                  <c:v>8.366797681425979E-2</c:v>
                </c:pt>
                <c:pt idx="51">
                  <c:v>8.6622128038398333E-2</c:v>
                </c:pt>
                <c:pt idx="52">
                  <c:v>8.9670459461914889E-2</c:v>
                </c:pt>
                <c:pt idx="53">
                  <c:v>9.2708131682206929E-2</c:v>
                </c:pt>
                <c:pt idx="54">
                  <c:v>9.583802636925641E-2</c:v>
                </c:pt>
                <c:pt idx="55">
                  <c:v>9.905698596163369E-2</c:v>
                </c:pt>
                <c:pt idx="56">
                  <c:v>0.10230265547491435</c:v>
                </c:pt>
                <c:pt idx="57">
                  <c:v>0.1056266374037351</c:v>
                </c:pt>
                <c:pt idx="58">
                  <c:v>0.10897956139876494</c:v>
                </c:pt>
                <c:pt idx="59">
                  <c:v>0.11238893367689443</c:v>
                </c:pt>
                <c:pt idx="60">
                  <c:v>0.11583985233037884</c:v>
                </c:pt>
                <c:pt idx="61">
                  <c:v>0.11940572556558356</c:v>
                </c:pt>
                <c:pt idx="62">
                  <c:v>0.12291538422888097</c:v>
                </c:pt>
                <c:pt idx="63">
                  <c:v>0.12634529647217646</c:v>
                </c:pt>
                <c:pt idx="64">
                  <c:v>0.13003038018222954</c:v>
                </c:pt>
                <c:pt idx="65">
                  <c:v>0.13353921760082452</c:v>
                </c:pt>
              </c:numCache>
            </c:numRef>
          </c:xVal>
          <c:yVal>
            <c:numRef>
              <c:f>'C6014'!$AW$3:$AW$68</c:f>
              <c:numCache>
                <c:formatCode>0.00E+00</c:formatCode>
                <c:ptCount val="66"/>
                <c:pt idx="0">
                  <c:v>8.7632874741181092E-3</c:v>
                </c:pt>
                <c:pt idx="1">
                  <c:v>9.9757765298699921E-3</c:v>
                </c:pt>
                <c:pt idx="2">
                  <c:v>1.0088282855125343E-2</c:v>
                </c:pt>
                <c:pt idx="3">
                  <c:v>9.999793564575624E-3</c:v>
                </c:pt>
                <c:pt idx="4">
                  <c:v>1.0664791899194639E-2</c:v>
                </c:pt>
                <c:pt idx="5">
                  <c:v>1.267020630483431E-2</c:v>
                </c:pt>
                <c:pt idx="6">
                  <c:v>1.4693434738345638E-2</c:v>
                </c:pt>
                <c:pt idx="7">
                  <c:v>1.5954353731404979E-2</c:v>
                </c:pt>
                <c:pt idx="8">
                  <c:v>1.6879538039662269E-2</c:v>
                </c:pt>
                <c:pt idx="9">
                  <c:v>1.8220087891960054E-2</c:v>
                </c:pt>
                <c:pt idx="10">
                  <c:v>2.0638243378894139E-2</c:v>
                </c:pt>
                <c:pt idx="11">
                  <c:v>2.2620690625771853E-2</c:v>
                </c:pt>
                <c:pt idx="12">
                  <c:v>2.4050490128673014E-2</c:v>
                </c:pt>
                <c:pt idx="13">
                  <c:v>2.56606472140735E-2</c:v>
                </c:pt>
                <c:pt idx="14">
                  <c:v>2.7573281654551637E-2</c:v>
                </c:pt>
                <c:pt idx="15">
                  <c:v>2.9705584308152188E-2</c:v>
                </c:pt>
                <c:pt idx="16">
                  <c:v>3.1791072312179536E-2</c:v>
                </c:pt>
                <c:pt idx="17">
                  <c:v>3.3696482276670769E-2</c:v>
                </c:pt>
                <c:pt idx="18">
                  <c:v>3.5465300734023424E-2</c:v>
                </c:pt>
                <c:pt idx="19">
                  <c:v>3.715724653783966E-2</c:v>
                </c:pt>
                <c:pt idx="20">
                  <c:v>3.8879464782268676E-2</c:v>
                </c:pt>
                <c:pt idx="21">
                  <c:v>4.0570557524037827E-2</c:v>
                </c:pt>
                <c:pt idx="22">
                  <c:v>4.2161751569683402E-2</c:v>
                </c:pt>
                <c:pt idx="23">
                  <c:v>4.3591210577315354E-2</c:v>
                </c:pt>
                <c:pt idx="24">
                  <c:v>4.5564217491313279E-2</c:v>
                </c:pt>
                <c:pt idx="25">
                  <c:v>4.702297745557435E-2</c:v>
                </c:pt>
                <c:pt idx="26">
                  <c:v>4.7697347823766632E-2</c:v>
                </c:pt>
                <c:pt idx="27">
                  <c:v>4.9277277876490846E-2</c:v>
                </c:pt>
                <c:pt idx="28">
                  <c:v>5.0101645086132678E-2</c:v>
                </c:pt>
                <c:pt idx="29">
                  <c:v>5.0651250268493563E-2</c:v>
                </c:pt>
                <c:pt idx="30">
                  <c:v>5.1163773794469729E-2</c:v>
                </c:pt>
                <c:pt idx="31">
                  <c:v>5.2120603607023031E-2</c:v>
                </c:pt>
                <c:pt idx="32">
                  <c:v>5.2363402757366298E-2</c:v>
                </c:pt>
                <c:pt idx="33">
                  <c:v>5.2604522884900792E-2</c:v>
                </c:pt>
                <c:pt idx="34">
                  <c:v>5.267499336676696E-2</c:v>
                </c:pt>
                <c:pt idx="35">
                  <c:v>5.2732514642328712E-2</c:v>
                </c:pt>
                <c:pt idx="36">
                  <c:v>5.2682476614798905E-2</c:v>
                </c:pt>
                <c:pt idx="37">
                  <c:v>5.2575287631649301E-2</c:v>
                </c:pt>
                <c:pt idx="38">
                  <c:v>5.2337982985733986E-2</c:v>
                </c:pt>
                <c:pt idx="39">
                  <c:v>5.2030146365559068E-2</c:v>
                </c:pt>
                <c:pt idx="40">
                  <c:v>5.1589354076758104E-2</c:v>
                </c:pt>
                <c:pt idx="41">
                  <c:v>5.106070012043009E-2</c:v>
                </c:pt>
                <c:pt idx="42">
                  <c:v>5.0410003605906403E-2</c:v>
                </c:pt>
                <c:pt idx="43">
                  <c:v>4.9508804182704549E-2</c:v>
                </c:pt>
                <c:pt idx="44">
                  <c:v>4.9605474270545978E-2</c:v>
                </c:pt>
                <c:pt idx="45">
                  <c:v>4.8408549625019705E-2</c:v>
                </c:pt>
                <c:pt idx="46">
                  <c:v>4.8053988758738793E-2</c:v>
                </c:pt>
                <c:pt idx="47">
                  <c:v>4.7818838370015868E-2</c:v>
                </c:pt>
                <c:pt idx="48">
                  <c:v>4.7295635428887484E-2</c:v>
                </c:pt>
                <c:pt idx="49">
                  <c:v>4.6908679563931875E-2</c:v>
                </c:pt>
                <c:pt idx="50">
                  <c:v>4.6370551745050267E-2</c:v>
                </c:pt>
                <c:pt idx="51">
                  <c:v>4.5888944333753331E-2</c:v>
                </c:pt>
                <c:pt idx="52">
                  <c:v>4.540203555076127E-2</c:v>
                </c:pt>
                <c:pt idx="53">
                  <c:v>4.4806343830995674E-2</c:v>
                </c:pt>
                <c:pt idx="54">
                  <c:v>4.420867670544941E-2</c:v>
                </c:pt>
                <c:pt idx="55">
                  <c:v>4.3604154395631242E-2</c:v>
                </c:pt>
                <c:pt idx="56">
                  <c:v>4.2939746842729637E-2</c:v>
                </c:pt>
                <c:pt idx="57">
                  <c:v>4.226291347861711E-2</c:v>
                </c:pt>
                <c:pt idx="58">
                  <c:v>4.1536546716564114E-2</c:v>
                </c:pt>
                <c:pt idx="59">
                  <c:v>4.0786300067257919E-2</c:v>
                </c:pt>
                <c:pt idx="60">
                  <c:v>4.0004625030703532E-2</c:v>
                </c:pt>
                <c:pt idx="61">
                  <c:v>3.9243863515950404E-2</c:v>
                </c:pt>
                <c:pt idx="62">
                  <c:v>3.8393802585306051E-2</c:v>
                </c:pt>
                <c:pt idx="63">
                  <c:v>3.7453594441819102E-2</c:v>
                </c:pt>
                <c:pt idx="64">
                  <c:v>3.6626280552592969E-2</c:v>
                </c:pt>
                <c:pt idx="65">
                  <c:v>3.5665445274880719E-2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7A8C-475F-92C1-4484853952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2010752"/>
        <c:axId val="322011144"/>
      </c:scatterChart>
      <c:valAx>
        <c:axId val="3220107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2011144"/>
        <c:crosses val="autoZero"/>
        <c:crossBetween val="midCat"/>
      </c:valAx>
      <c:valAx>
        <c:axId val="322011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20107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8733621186597073"/>
          <c:y val="3.5511711175144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'C6014'!$AM$2</c:f>
              <c:strCache>
                <c:ptCount val="1"/>
                <c:pt idx="0">
                  <c:v>C6014 163C3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'C6014'!$AL$3:$AL$68</c:f>
              <c:numCache>
                <c:formatCode>0.00E+00</c:formatCode>
                <c:ptCount val="66"/>
                <c:pt idx="0">
                  <c:v>2.8589304814512337E-4</c:v>
                </c:pt>
                <c:pt idx="1">
                  <c:v>3.2046462397200982E-4</c:v>
                </c:pt>
                <c:pt idx="2">
                  <c:v>3.4978985737517501E-4</c:v>
                </c:pt>
                <c:pt idx="3">
                  <c:v>4.0813685234340996E-4</c:v>
                </c:pt>
                <c:pt idx="4">
                  <c:v>4.831152188497358E-4</c:v>
                </c:pt>
                <c:pt idx="5">
                  <c:v>5.6933224896432483E-4</c:v>
                </c:pt>
                <c:pt idx="6">
                  <c:v>6.7453967814488371E-4</c:v>
                </c:pt>
                <c:pt idx="7">
                  <c:v>7.7530707036707407E-4</c:v>
                </c:pt>
                <c:pt idx="8">
                  <c:v>8.7626156103236404E-4</c:v>
                </c:pt>
                <c:pt idx="9">
                  <c:v>9.9667771384603226E-4</c:v>
                </c:pt>
                <c:pt idx="10">
                  <c:v>1.1410888621490886E-3</c:v>
                </c:pt>
                <c:pt idx="11">
                  <c:v>1.3182887818916204E-3</c:v>
                </c:pt>
                <c:pt idx="12">
                  <c:v>1.517192158699554E-3</c:v>
                </c:pt>
                <c:pt idx="13">
                  <c:v>1.7318822858877188E-3</c:v>
                </c:pt>
                <c:pt idx="14">
                  <c:v>1.9678844476762871E-3</c:v>
                </c:pt>
                <c:pt idx="15">
                  <c:v>2.2312863311447348E-3</c:v>
                </c:pt>
                <c:pt idx="16">
                  <c:v>2.5241179682262559E-3</c:v>
                </c:pt>
                <c:pt idx="17">
                  <c:v>2.8508816811232602E-3</c:v>
                </c:pt>
                <c:pt idx="18">
                  <c:v>3.2164610570447126E-3</c:v>
                </c:pt>
                <c:pt idx="19">
                  <c:v>3.6226164498701714E-3</c:v>
                </c:pt>
                <c:pt idx="20">
                  <c:v>4.0728622416845786E-3</c:v>
                </c:pt>
                <c:pt idx="21">
                  <c:v>4.5680418959143203E-3</c:v>
                </c:pt>
                <c:pt idx="22">
                  <c:v>5.1122030855955385E-3</c:v>
                </c:pt>
                <c:pt idx="23">
                  <c:v>5.7069222608956052E-3</c:v>
                </c:pt>
                <c:pt idx="24">
                  <c:v>7.0531144455623874E-3</c:v>
                </c:pt>
                <c:pt idx="25">
                  <c:v>7.8269742451056185E-3</c:v>
                </c:pt>
                <c:pt idx="26">
                  <c:v>8.6968053297307359E-3</c:v>
                </c:pt>
                <c:pt idx="27">
                  <c:v>1.0619769916556445E-2</c:v>
                </c:pt>
                <c:pt idx="28">
                  <c:v>1.2906752886364451E-2</c:v>
                </c:pt>
                <c:pt idx="29">
                  <c:v>1.5636935650974907E-2</c:v>
                </c:pt>
                <c:pt idx="30">
                  <c:v>1.8958802881551131E-2</c:v>
                </c:pt>
                <c:pt idx="31">
                  <c:v>2.2529338160554441E-2</c:v>
                </c:pt>
                <c:pt idx="32">
                  <c:v>2.5446905147465563E-2</c:v>
                </c:pt>
                <c:pt idx="33">
                  <c:v>2.8749414317059106E-2</c:v>
                </c:pt>
                <c:pt idx="34">
                  <c:v>3.2433564332982792E-2</c:v>
                </c:pt>
                <c:pt idx="35">
                  <c:v>3.6580693981025779E-2</c:v>
                </c:pt>
                <c:pt idx="36">
                  <c:v>3.9612533705667821E-2</c:v>
                </c:pt>
                <c:pt idx="37">
                  <c:v>4.2857061940972135E-2</c:v>
                </c:pt>
                <c:pt idx="38">
                  <c:v>4.6330608313367487E-2</c:v>
                </c:pt>
                <c:pt idx="39">
                  <c:v>5.002864531179263E-2</c:v>
                </c:pt>
                <c:pt idx="40">
                  <c:v>5.3978286158693746E-2</c:v>
                </c:pt>
                <c:pt idx="41">
                  <c:v>5.8172993269757459E-2</c:v>
                </c:pt>
                <c:pt idx="42">
                  <c:v>6.2609542896682538E-2</c:v>
                </c:pt>
                <c:pt idx="43">
                  <c:v>6.4620753726955679E-2</c:v>
                </c:pt>
                <c:pt idx="44">
                  <c:v>6.7245176267864443E-2</c:v>
                </c:pt>
                <c:pt idx="45">
                  <c:v>6.9180162459562378E-2</c:v>
                </c:pt>
                <c:pt idx="46">
                  <c:v>7.1825286496382909E-2</c:v>
                </c:pt>
                <c:pt idx="47">
                  <c:v>7.4425580768341312E-2</c:v>
                </c:pt>
                <c:pt idx="48">
                  <c:v>7.7098191846859676E-2</c:v>
                </c:pt>
                <c:pt idx="49">
                  <c:v>7.9839180497791498E-2</c:v>
                </c:pt>
                <c:pt idx="50">
                  <c:v>8.267650095507724E-2</c:v>
                </c:pt>
                <c:pt idx="51">
                  <c:v>8.5579783645145152E-2</c:v>
                </c:pt>
                <c:pt idx="52">
                  <c:v>8.8529320901243519E-2</c:v>
                </c:pt>
                <c:pt idx="53">
                  <c:v>9.1595529290577932E-2</c:v>
                </c:pt>
                <c:pt idx="54">
                  <c:v>9.4720295644769248E-2</c:v>
                </c:pt>
                <c:pt idx="55">
                  <c:v>9.7863280824794313E-2</c:v>
                </c:pt>
                <c:pt idx="56">
                  <c:v>0.10107814111631055</c:v>
                </c:pt>
                <c:pt idx="57">
                  <c:v>0.10436014441510329</c:v>
                </c:pt>
                <c:pt idx="58">
                  <c:v>0.10767307913311853</c:v>
                </c:pt>
                <c:pt idx="59">
                  <c:v>0.11108887368512685</c:v>
                </c:pt>
                <c:pt idx="60">
                  <c:v>0.11446104330810866</c:v>
                </c:pt>
                <c:pt idx="61">
                  <c:v>0.11789927999096199</c:v>
                </c:pt>
                <c:pt idx="62">
                  <c:v>0.12141593807408539</c:v>
                </c:pt>
                <c:pt idx="63">
                  <c:v>0.12492712144431915</c:v>
                </c:pt>
                <c:pt idx="64">
                  <c:v>0.12834604037728314</c:v>
                </c:pt>
                <c:pt idx="65">
                  <c:v>0.13187891992624165</c:v>
                </c:pt>
              </c:numCache>
            </c:numRef>
          </c:xVal>
          <c:yVal>
            <c:numRef>
              <c:f>'C6014'!$AM$3:$AM$68</c:f>
              <c:numCache>
                <c:formatCode>0.00E+00</c:formatCode>
                <c:ptCount val="66"/>
                <c:pt idx="0">
                  <c:v>8.1734834977709812E-3</c:v>
                </c:pt>
                <c:pt idx="1">
                  <c:v>8.5099789704523275E-3</c:v>
                </c:pt>
                <c:pt idx="2">
                  <c:v>8.4013420072472471E-3</c:v>
                </c:pt>
                <c:pt idx="3">
                  <c:v>9.4779369813421492E-3</c:v>
                </c:pt>
                <c:pt idx="4">
                  <c:v>1.1004517536209159E-2</c:v>
                </c:pt>
                <c:pt idx="5">
                  <c:v>1.2663913957952608E-2</c:v>
                </c:pt>
                <c:pt idx="6">
                  <c:v>1.4730571262733045E-2</c:v>
                </c:pt>
                <c:pt idx="7">
                  <c:v>1.6125728778142851E-2</c:v>
                </c:pt>
                <c:pt idx="8">
                  <c:v>1.7068940126730336E-2</c:v>
                </c:pt>
                <c:pt idx="9">
                  <c:v>1.8298489969520278E-2</c:v>
                </c:pt>
                <c:pt idx="10">
                  <c:v>1.9875227494443103E-2</c:v>
                </c:pt>
                <c:pt idx="11">
                  <c:v>2.1981741965146802E-2</c:v>
                </c:pt>
                <c:pt idx="12">
                  <c:v>2.412623529543088E-2</c:v>
                </c:pt>
                <c:pt idx="13">
                  <c:v>2.6050167206632533E-2</c:v>
                </c:pt>
                <c:pt idx="14">
                  <c:v>2.7870235332178521E-2</c:v>
                </c:pt>
                <c:pt idx="15">
                  <c:v>2.9690777786378651E-2</c:v>
                </c:pt>
                <c:pt idx="16">
                  <c:v>3.1484497934476073E-2</c:v>
                </c:pt>
                <c:pt idx="17">
                  <c:v>3.3281572284614105E-2</c:v>
                </c:pt>
                <c:pt idx="18">
                  <c:v>3.5105009183709776E-2</c:v>
                </c:pt>
                <c:pt idx="19">
                  <c:v>3.6899827759104407E-2</c:v>
                </c:pt>
                <c:pt idx="20">
                  <c:v>3.8649760922801465E-2</c:v>
                </c:pt>
                <c:pt idx="21">
                  <c:v>4.0287918962419893E-2</c:v>
                </c:pt>
                <c:pt idx="22">
                  <c:v>4.18117131906353E-2</c:v>
                </c:pt>
                <c:pt idx="23">
                  <c:v>4.3177043043072107E-2</c:v>
                </c:pt>
                <c:pt idx="24">
                  <c:v>4.5284125641488537E-2</c:v>
                </c:pt>
                <c:pt idx="25">
                  <c:v>4.6210352063080676E-2</c:v>
                </c:pt>
                <c:pt idx="26">
                  <c:v>4.7275650958979488E-2</c:v>
                </c:pt>
                <c:pt idx="27">
                  <c:v>4.8404263216205196E-2</c:v>
                </c:pt>
                <c:pt idx="28">
                  <c:v>4.9093271308573293E-2</c:v>
                </c:pt>
                <c:pt idx="29">
                  <c:v>4.947958430436631E-2</c:v>
                </c:pt>
                <c:pt idx="30">
                  <c:v>4.9943476280143201E-2</c:v>
                </c:pt>
                <c:pt idx="31">
                  <c:v>5.0757107795261457E-2</c:v>
                </c:pt>
                <c:pt idx="32">
                  <c:v>5.0962513208731838E-2</c:v>
                </c:pt>
                <c:pt idx="33">
                  <c:v>5.1194104897734474E-2</c:v>
                </c:pt>
                <c:pt idx="34">
                  <c:v>5.1278186208729204E-2</c:v>
                </c:pt>
                <c:pt idx="35">
                  <c:v>5.1336882227171636E-2</c:v>
                </c:pt>
                <c:pt idx="36">
                  <c:v>5.1315055743935967E-2</c:v>
                </c:pt>
                <c:pt idx="37">
                  <c:v>5.1201126151633615E-2</c:v>
                </c:pt>
                <c:pt idx="38">
                  <c:v>5.1006338985271578E-2</c:v>
                </c:pt>
                <c:pt idx="39">
                  <c:v>5.0696796424764996E-2</c:v>
                </c:pt>
                <c:pt idx="40">
                  <c:v>5.0307776641409015E-2</c:v>
                </c:pt>
                <c:pt idx="41">
                  <c:v>4.9807445380628139E-2</c:v>
                </c:pt>
                <c:pt idx="42">
                  <c:v>4.9179802698039191E-2</c:v>
                </c:pt>
                <c:pt idx="43">
                  <c:v>4.8370075352217864E-2</c:v>
                </c:pt>
                <c:pt idx="44">
                  <c:v>4.8359558695060097E-2</c:v>
                </c:pt>
                <c:pt idx="45">
                  <c:v>4.7255496094191607E-2</c:v>
                </c:pt>
                <c:pt idx="46">
                  <c:v>4.7029233604881586E-2</c:v>
                </c:pt>
                <c:pt idx="47">
                  <c:v>4.662127624065663E-2</c:v>
                </c:pt>
                <c:pt idx="48">
                  <c:v>4.6190970160352944E-2</c:v>
                </c:pt>
                <c:pt idx="49">
                  <c:v>4.5732881401044111E-2</c:v>
                </c:pt>
                <c:pt idx="50">
                  <c:v>4.5278069818665841E-2</c:v>
                </c:pt>
                <c:pt idx="51">
                  <c:v>4.4791204124161245E-2</c:v>
                </c:pt>
                <c:pt idx="52">
                  <c:v>4.4253823554987255E-2</c:v>
                </c:pt>
                <c:pt idx="53">
                  <c:v>4.3737343596483812E-2</c:v>
                </c:pt>
                <c:pt idx="54">
                  <c:v>4.3183504315169166E-2</c:v>
                </c:pt>
                <c:pt idx="55">
                  <c:v>4.2559566165517433E-2</c:v>
                </c:pt>
                <c:pt idx="56">
                  <c:v>4.1917961915410674E-2</c:v>
                </c:pt>
                <c:pt idx="57">
                  <c:v>4.1255501126335137E-2</c:v>
                </c:pt>
                <c:pt idx="58">
                  <c:v>4.0546609205073983E-2</c:v>
                </c:pt>
                <c:pt idx="59">
                  <c:v>3.9848165791491169E-2</c:v>
                </c:pt>
                <c:pt idx="60">
                  <c:v>3.9057965182855377E-2</c:v>
                </c:pt>
                <c:pt idx="61">
                  <c:v>3.8259893651409541E-2</c:v>
                </c:pt>
                <c:pt idx="62">
                  <c:v>3.74627833334438E-2</c:v>
                </c:pt>
                <c:pt idx="63">
                  <c:v>3.6617510276280213E-2</c:v>
                </c:pt>
                <c:pt idx="64">
                  <c:v>3.5683553993165994E-2</c:v>
                </c:pt>
                <c:pt idx="65">
                  <c:v>3.4784099041824112E-2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B585-4CD8-AC33-92FBD8DEC7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2011928"/>
        <c:axId val="323565640"/>
      </c:scatterChart>
      <c:valAx>
        <c:axId val="3220119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3565640"/>
        <c:crosses val="autoZero"/>
        <c:crossBetween val="midCat"/>
      </c:valAx>
      <c:valAx>
        <c:axId val="323565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20119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'C6014'!$AW$2</c:f>
              <c:strCache>
                <c:ptCount val="1"/>
                <c:pt idx="0">
                  <c:v>C6014 163C7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'C6014'!$AV$3:$AV$68</c:f>
              <c:numCache>
                <c:formatCode>0.00E+00</c:formatCode>
                <c:ptCount val="66"/>
                <c:pt idx="0">
                  <c:v>2.9602850325801587E-4</c:v>
                </c:pt>
                <c:pt idx="1">
                  <c:v>3.4696782788151708E-4</c:v>
                </c:pt>
                <c:pt idx="2">
                  <c:v>3.8330237066918585E-4</c:v>
                </c:pt>
                <c:pt idx="3">
                  <c:v>4.1922234181490501E-4</c:v>
                </c:pt>
                <c:pt idx="4">
                  <c:v>4.7559952038029717E-4</c:v>
                </c:pt>
                <c:pt idx="5">
                  <c:v>5.694736740845766E-4</c:v>
                </c:pt>
                <c:pt idx="6">
                  <c:v>6.7368886703872096E-4</c:v>
                </c:pt>
                <c:pt idx="7">
                  <c:v>7.7117630555955156E-4</c:v>
                </c:pt>
                <c:pt idx="8">
                  <c:v>8.7138636840243229E-4</c:v>
                </c:pt>
                <c:pt idx="9">
                  <c:v>9.9454022913769398E-4</c:v>
                </c:pt>
                <c:pt idx="10">
                  <c:v>1.1627859539301091E-3</c:v>
                </c:pt>
                <c:pt idx="11">
                  <c:v>1.3373110517563866E-3</c:v>
                </c:pt>
                <c:pt idx="12">
                  <c:v>1.5148086472989346E-3</c:v>
                </c:pt>
                <c:pt idx="13">
                  <c:v>1.7188853714626879E-3</c:v>
                </c:pt>
                <c:pt idx="14">
                  <c:v>1.957372597616496E-3</c:v>
                </c:pt>
                <c:pt idx="15">
                  <c:v>2.2318426229337683E-3</c:v>
                </c:pt>
                <c:pt idx="16">
                  <c:v>2.5363772594037227E-3</c:v>
                </c:pt>
                <c:pt idx="17">
                  <c:v>2.8685971230506362E-3</c:v>
                </c:pt>
                <c:pt idx="18">
                  <c:v>3.2329245974535769E-3</c:v>
                </c:pt>
                <c:pt idx="19">
                  <c:v>3.6352304489109901E-3</c:v>
                </c:pt>
                <c:pt idx="20">
                  <c:v>4.0849472613849296E-3</c:v>
                </c:pt>
                <c:pt idx="21">
                  <c:v>4.5840373643659168E-3</c:v>
                </c:pt>
                <c:pt idx="22">
                  <c:v>5.1335575995004141E-3</c:v>
                </c:pt>
                <c:pt idx="23">
                  <c:v>5.7342282159847718E-3</c:v>
                </c:pt>
                <c:pt idx="24">
                  <c:v>7.0748933195425136E-3</c:v>
                </c:pt>
                <c:pt idx="25">
                  <c:v>7.8954943760748426E-3</c:v>
                </c:pt>
                <c:pt idx="26">
                  <c:v>8.735506790640786E-3</c:v>
                </c:pt>
                <c:pt idx="27">
                  <c:v>1.0715110526183565E-2</c:v>
                </c:pt>
                <c:pt idx="28">
                  <c:v>1.3038631221841008E-2</c:v>
                </c:pt>
                <c:pt idx="29">
                  <c:v>1.5820992066375526E-2</c:v>
                </c:pt>
                <c:pt idx="30">
                  <c:v>1.9189020742874489E-2</c:v>
                </c:pt>
                <c:pt idx="31">
                  <c:v>2.2829937276966625E-2</c:v>
                </c:pt>
                <c:pt idx="32">
                  <c:v>2.579428433695968E-2</c:v>
                </c:pt>
                <c:pt idx="33">
                  <c:v>2.9142752477704013E-2</c:v>
                </c:pt>
                <c:pt idx="34">
                  <c:v>3.2872338164844125E-2</c:v>
                </c:pt>
                <c:pt idx="35">
                  <c:v>3.7074596783605619E-2</c:v>
                </c:pt>
                <c:pt idx="36">
                  <c:v>4.0136852341814411E-2</c:v>
                </c:pt>
                <c:pt idx="37">
                  <c:v>4.3428363751730613E-2</c:v>
                </c:pt>
                <c:pt idx="38">
                  <c:v>4.6931498026167202E-2</c:v>
                </c:pt>
                <c:pt idx="39">
                  <c:v>5.0682264205195046E-2</c:v>
                </c:pt>
                <c:pt idx="40">
                  <c:v>5.466150367783499E-2</c:v>
                </c:pt>
                <c:pt idx="41">
                  <c:v>5.890032075211861E-2</c:v>
                </c:pt>
                <c:pt idx="42">
                  <c:v>6.3387774794628496E-2</c:v>
                </c:pt>
                <c:pt idx="43">
                  <c:v>6.5376980083034456E-2</c:v>
                </c:pt>
                <c:pt idx="44">
                  <c:v>6.81059060411731E-2</c:v>
                </c:pt>
                <c:pt idx="45">
                  <c:v>7.0019087971589011E-2</c:v>
                </c:pt>
                <c:pt idx="46">
                  <c:v>7.2603596996910921E-2</c:v>
                </c:pt>
                <c:pt idx="47">
                  <c:v>7.5375405965197456E-2</c:v>
                </c:pt>
                <c:pt idx="48">
                  <c:v>7.8014653372310866E-2</c:v>
                </c:pt>
                <c:pt idx="49">
                  <c:v>8.0859004855986127E-2</c:v>
                </c:pt>
                <c:pt idx="50">
                  <c:v>8.366797681425979E-2</c:v>
                </c:pt>
                <c:pt idx="51">
                  <c:v>8.6622128038398333E-2</c:v>
                </c:pt>
                <c:pt idx="52">
                  <c:v>8.9670459461914889E-2</c:v>
                </c:pt>
                <c:pt idx="53">
                  <c:v>9.2708131682206929E-2</c:v>
                </c:pt>
                <c:pt idx="54">
                  <c:v>9.583802636925641E-2</c:v>
                </c:pt>
                <c:pt idx="55">
                  <c:v>9.905698596163369E-2</c:v>
                </c:pt>
                <c:pt idx="56">
                  <c:v>0.10230265547491435</c:v>
                </c:pt>
                <c:pt idx="57">
                  <c:v>0.1056266374037351</c:v>
                </c:pt>
                <c:pt idx="58">
                  <c:v>0.10897956139876494</c:v>
                </c:pt>
                <c:pt idx="59">
                  <c:v>0.11238893367689443</c:v>
                </c:pt>
                <c:pt idx="60">
                  <c:v>0.11583985233037884</c:v>
                </c:pt>
                <c:pt idx="61">
                  <c:v>0.11940572556558356</c:v>
                </c:pt>
                <c:pt idx="62">
                  <c:v>0.12291538422888097</c:v>
                </c:pt>
                <c:pt idx="63">
                  <c:v>0.12634529647217646</c:v>
                </c:pt>
                <c:pt idx="64">
                  <c:v>0.13003038018222954</c:v>
                </c:pt>
                <c:pt idx="65">
                  <c:v>0.13353921760082452</c:v>
                </c:pt>
              </c:numCache>
            </c:numRef>
          </c:xVal>
          <c:yVal>
            <c:numRef>
              <c:f>'C6014'!$AW$3:$AW$68</c:f>
              <c:numCache>
                <c:formatCode>0.00E+00</c:formatCode>
                <c:ptCount val="66"/>
                <c:pt idx="0">
                  <c:v>8.7632874741181092E-3</c:v>
                </c:pt>
                <c:pt idx="1">
                  <c:v>9.9757765298699921E-3</c:v>
                </c:pt>
                <c:pt idx="2">
                  <c:v>1.0088282855125343E-2</c:v>
                </c:pt>
                <c:pt idx="3">
                  <c:v>9.999793564575624E-3</c:v>
                </c:pt>
                <c:pt idx="4">
                  <c:v>1.0664791899194639E-2</c:v>
                </c:pt>
                <c:pt idx="5">
                  <c:v>1.267020630483431E-2</c:v>
                </c:pt>
                <c:pt idx="6">
                  <c:v>1.4693434738345638E-2</c:v>
                </c:pt>
                <c:pt idx="7">
                  <c:v>1.5954353731404979E-2</c:v>
                </c:pt>
                <c:pt idx="8">
                  <c:v>1.6879538039662269E-2</c:v>
                </c:pt>
                <c:pt idx="9">
                  <c:v>1.8220087891960054E-2</c:v>
                </c:pt>
                <c:pt idx="10">
                  <c:v>2.0638243378894139E-2</c:v>
                </c:pt>
                <c:pt idx="11">
                  <c:v>2.2620690625771853E-2</c:v>
                </c:pt>
                <c:pt idx="12">
                  <c:v>2.4050490128673014E-2</c:v>
                </c:pt>
                <c:pt idx="13">
                  <c:v>2.56606472140735E-2</c:v>
                </c:pt>
                <c:pt idx="14">
                  <c:v>2.7573281654551637E-2</c:v>
                </c:pt>
                <c:pt idx="15">
                  <c:v>2.9705584308152188E-2</c:v>
                </c:pt>
                <c:pt idx="16">
                  <c:v>3.1791072312179536E-2</c:v>
                </c:pt>
                <c:pt idx="17">
                  <c:v>3.3696482276670769E-2</c:v>
                </c:pt>
                <c:pt idx="18">
                  <c:v>3.5465300734023424E-2</c:v>
                </c:pt>
                <c:pt idx="19">
                  <c:v>3.715724653783966E-2</c:v>
                </c:pt>
                <c:pt idx="20">
                  <c:v>3.8879464782268676E-2</c:v>
                </c:pt>
                <c:pt idx="21">
                  <c:v>4.0570557524037827E-2</c:v>
                </c:pt>
                <c:pt idx="22">
                  <c:v>4.2161751569683402E-2</c:v>
                </c:pt>
                <c:pt idx="23">
                  <c:v>4.3591210577315354E-2</c:v>
                </c:pt>
                <c:pt idx="24">
                  <c:v>4.5564217491313279E-2</c:v>
                </c:pt>
                <c:pt idx="25">
                  <c:v>4.702297745557435E-2</c:v>
                </c:pt>
                <c:pt idx="26">
                  <c:v>4.7697347823766632E-2</c:v>
                </c:pt>
                <c:pt idx="27">
                  <c:v>4.9277277876490846E-2</c:v>
                </c:pt>
                <c:pt idx="28">
                  <c:v>5.0101645086132678E-2</c:v>
                </c:pt>
                <c:pt idx="29">
                  <c:v>5.0651250268493563E-2</c:v>
                </c:pt>
                <c:pt idx="30">
                  <c:v>5.1163773794469729E-2</c:v>
                </c:pt>
                <c:pt idx="31">
                  <c:v>5.2120603607023031E-2</c:v>
                </c:pt>
                <c:pt idx="32">
                  <c:v>5.2363402757366298E-2</c:v>
                </c:pt>
                <c:pt idx="33">
                  <c:v>5.2604522884900792E-2</c:v>
                </c:pt>
                <c:pt idx="34">
                  <c:v>5.267499336676696E-2</c:v>
                </c:pt>
                <c:pt idx="35">
                  <c:v>5.2732514642328712E-2</c:v>
                </c:pt>
                <c:pt idx="36">
                  <c:v>5.2682476614798905E-2</c:v>
                </c:pt>
                <c:pt idx="37">
                  <c:v>5.2575287631649301E-2</c:v>
                </c:pt>
                <c:pt idx="38">
                  <c:v>5.2337982985733986E-2</c:v>
                </c:pt>
                <c:pt idx="39">
                  <c:v>5.2030146365559068E-2</c:v>
                </c:pt>
                <c:pt idx="40">
                  <c:v>5.1589354076758104E-2</c:v>
                </c:pt>
                <c:pt idx="41">
                  <c:v>5.106070012043009E-2</c:v>
                </c:pt>
                <c:pt idx="42">
                  <c:v>5.0410003605906403E-2</c:v>
                </c:pt>
                <c:pt idx="43">
                  <c:v>4.9508804182704549E-2</c:v>
                </c:pt>
                <c:pt idx="44">
                  <c:v>4.9605474270545978E-2</c:v>
                </c:pt>
                <c:pt idx="45">
                  <c:v>4.8408549625019705E-2</c:v>
                </c:pt>
                <c:pt idx="46">
                  <c:v>4.8053988758738793E-2</c:v>
                </c:pt>
                <c:pt idx="47">
                  <c:v>4.7818838370015868E-2</c:v>
                </c:pt>
                <c:pt idx="48">
                  <c:v>4.7295635428887484E-2</c:v>
                </c:pt>
                <c:pt idx="49">
                  <c:v>4.6908679563931875E-2</c:v>
                </c:pt>
                <c:pt idx="50">
                  <c:v>4.6370551745050267E-2</c:v>
                </c:pt>
                <c:pt idx="51">
                  <c:v>4.5888944333753331E-2</c:v>
                </c:pt>
                <c:pt idx="52">
                  <c:v>4.540203555076127E-2</c:v>
                </c:pt>
                <c:pt idx="53">
                  <c:v>4.4806343830995674E-2</c:v>
                </c:pt>
                <c:pt idx="54">
                  <c:v>4.420867670544941E-2</c:v>
                </c:pt>
                <c:pt idx="55">
                  <c:v>4.3604154395631242E-2</c:v>
                </c:pt>
                <c:pt idx="56">
                  <c:v>4.2939746842729637E-2</c:v>
                </c:pt>
                <c:pt idx="57">
                  <c:v>4.226291347861711E-2</c:v>
                </c:pt>
                <c:pt idx="58">
                  <c:v>4.1536546716564114E-2</c:v>
                </c:pt>
                <c:pt idx="59">
                  <c:v>4.0786300067257919E-2</c:v>
                </c:pt>
                <c:pt idx="60">
                  <c:v>4.0004625030703532E-2</c:v>
                </c:pt>
                <c:pt idx="61">
                  <c:v>3.9243863515950404E-2</c:v>
                </c:pt>
                <c:pt idx="62">
                  <c:v>3.8393802585306051E-2</c:v>
                </c:pt>
                <c:pt idx="63">
                  <c:v>3.7453594441819102E-2</c:v>
                </c:pt>
                <c:pt idx="64">
                  <c:v>3.6626280552592969E-2</c:v>
                </c:pt>
                <c:pt idx="65">
                  <c:v>3.5665445274880719E-2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C47-4408-BE1B-D34D75095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3566424"/>
        <c:axId val="323566816"/>
      </c:scatterChart>
      <c:valAx>
        <c:axId val="3235664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3566816"/>
        <c:crosses val="autoZero"/>
        <c:crossBetween val="midCat"/>
      </c:valAx>
      <c:valAx>
        <c:axId val="323566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35664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Eff vs sqrt Ip C6014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strRef>
              <c:f>'C6014'!$I$2</c:f>
              <c:strCache>
                <c:ptCount val="1"/>
                <c:pt idx="0">
                  <c:v>C6014 144C4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'C6014'!$H$3:$H$59</c:f>
              <c:numCache>
                <c:formatCode>0.00E+00</c:formatCode>
                <c:ptCount val="57"/>
                <c:pt idx="0">
                  <c:v>2.3618019161378729E-4</c:v>
                </c:pt>
                <c:pt idx="1">
                  <c:v>2.7841724982902735E-4</c:v>
                </c:pt>
                <c:pt idx="2">
                  <c:v>3.5262093356558968E-4</c:v>
                </c:pt>
                <c:pt idx="3">
                  <c:v>4.3001147793247474E-4</c:v>
                </c:pt>
                <c:pt idx="4">
                  <c:v>4.967482191638844E-4</c:v>
                </c:pt>
                <c:pt idx="5">
                  <c:v>5.8083830764634815E-4</c:v>
                </c:pt>
                <c:pt idx="6">
                  <c:v>6.5810618530409357E-4</c:v>
                </c:pt>
                <c:pt idx="7">
                  <c:v>7.4747512610771698E-4</c:v>
                </c:pt>
                <c:pt idx="8">
                  <c:v>8.5236375311450248E-4</c:v>
                </c:pt>
                <c:pt idx="9">
                  <c:v>9.7800799203864733E-4</c:v>
                </c:pt>
                <c:pt idx="10">
                  <c:v>1.1247536508549646E-3</c:v>
                </c:pt>
                <c:pt idx="11">
                  <c:v>1.2982036866982037E-3</c:v>
                </c:pt>
                <c:pt idx="12">
                  <c:v>1.4971244507758787E-3</c:v>
                </c:pt>
                <c:pt idx="13">
                  <c:v>1.7088201330626223E-3</c:v>
                </c:pt>
                <c:pt idx="14">
                  <c:v>1.9453848403874015E-3</c:v>
                </c:pt>
                <c:pt idx="15">
                  <c:v>2.2106587982407646E-3</c:v>
                </c:pt>
                <c:pt idx="16">
                  <c:v>2.5039242797421047E-3</c:v>
                </c:pt>
                <c:pt idx="17">
                  <c:v>2.8307969410875313E-3</c:v>
                </c:pt>
                <c:pt idx="18">
                  <c:v>3.1937023445374269E-3</c:v>
                </c:pt>
                <c:pt idx="19">
                  <c:v>3.5960500144748653E-3</c:v>
                </c:pt>
                <c:pt idx="20">
                  <c:v>4.0415211581762049E-3</c:v>
                </c:pt>
                <c:pt idx="21">
                  <c:v>4.5331928609375453E-3</c:v>
                </c:pt>
                <c:pt idx="22">
                  <c:v>5.0731206705037987E-3</c:v>
                </c:pt>
                <c:pt idx="23">
                  <c:v>5.6657089110666589E-3</c:v>
                </c:pt>
                <c:pt idx="24">
                  <c:v>7.0625165935085483E-3</c:v>
                </c:pt>
                <c:pt idx="25">
                  <c:v>7.8119073047819235E-3</c:v>
                </c:pt>
                <c:pt idx="26">
                  <c:v>8.6333533573257435E-3</c:v>
                </c:pt>
                <c:pt idx="27">
                  <c:v>1.0580991071825616E-2</c:v>
                </c:pt>
                <c:pt idx="28">
                  <c:v>1.2876441247248798E-2</c:v>
                </c:pt>
                <c:pt idx="29">
                  <c:v>1.5648117392427545E-2</c:v>
                </c:pt>
                <c:pt idx="30">
                  <c:v>1.8956836683920657E-2</c:v>
                </c:pt>
                <c:pt idx="31">
                  <c:v>2.2586981554389988E-2</c:v>
                </c:pt>
                <c:pt idx="32">
                  <c:v>2.552812339342701E-2</c:v>
                </c:pt>
                <c:pt idx="33">
                  <c:v>2.8845640408990982E-2</c:v>
                </c:pt>
                <c:pt idx="34">
                  <c:v>3.2572598948722623E-2</c:v>
                </c:pt>
                <c:pt idx="35">
                  <c:v>3.6729340120641843E-2</c:v>
                </c:pt>
                <c:pt idx="36">
                  <c:v>3.9758541512959961E-2</c:v>
                </c:pt>
                <c:pt idx="37">
                  <c:v>4.3021546001260798E-2</c:v>
                </c:pt>
                <c:pt idx="38">
                  <c:v>4.6489021587212395E-2</c:v>
                </c:pt>
                <c:pt idx="39">
                  <c:v>5.0192176619477287E-2</c:v>
                </c:pt>
                <c:pt idx="40">
                  <c:v>5.4123330006259705E-2</c:v>
                </c:pt>
                <c:pt idx="41">
                  <c:v>5.8300939742778737E-2</c:v>
                </c:pt>
                <c:pt idx="42">
                  <c:v>6.2724484209198961E-2</c:v>
                </c:pt>
                <c:pt idx="43">
                  <c:v>6.469745847980693E-2</c:v>
                </c:pt>
                <c:pt idx="44">
                  <c:v>6.7346635316696185E-2</c:v>
                </c:pt>
                <c:pt idx="45">
                  <c:v>6.9411263382804927E-2</c:v>
                </c:pt>
                <c:pt idx="46">
                  <c:v>7.1952696803860294E-2</c:v>
                </c:pt>
                <c:pt idx="47">
                  <c:v>7.4581903216989778E-2</c:v>
                </c:pt>
                <c:pt idx="48">
                  <c:v>7.7220378105090845E-2</c:v>
                </c:pt>
                <c:pt idx="49">
                  <c:v>7.9901554643897962E-2</c:v>
                </c:pt>
                <c:pt idx="50">
                  <c:v>8.2684171057650371E-2</c:v>
                </c:pt>
                <c:pt idx="51">
                  <c:v>8.5655847461549792E-2</c:v>
                </c:pt>
                <c:pt idx="52">
                  <c:v>8.8476314849709262E-2</c:v>
                </c:pt>
                <c:pt idx="53">
                  <c:v>9.1562027943510774E-2</c:v>
                </c:pt>
                <c:pt idx="54">
                  <c:v>9.457082591500135E-2</c:v>
                </c:pt>
                <c:pt idx="55">
                  <c:v>9.7640905033564415E-2</c:v>
                </c:pt>
                <c:pt idx="56">
                  <c:v>0.10078032483146919</c:v>
                </c:pt>
              </c:numCache>
            </c:numRef>
          </c:xVal>
          <c:yVal>
            <c:numRef>
              <c:f>'C6014'!$I$3:$I$59</c:f>
              <c:numCache>
                <c:formatCode>0.00E+00</c:formatCode>
                <c:ptCount val="57"/>
                <c:pt idx="0">
                  <c:v>5.5781082910725272E-3</c:v>
                </c:pt>
                <c:pt idx="1">
                  <c:v>6.4233350460609576E-3</c:v>
                </c:pt>
                <c:pt idx="2">
                  <c:v>8.5378873751960731E-3</c:v>
                </c:pt>
                <c:pt idx="3">
                  <c:v>1.0521127683692906E-2</c:v>
                </c:pt>
                <c:pt idx="4">
                  <c:v>1.1634352212097902E-2</c:v>
                </c:pt>
                <c:pt idx="5">
                  <c:v>1.3180955231563117E-2</c:v>
                </c:pt>
                <c:pt idx="6">
                  <c:v>1.4021566385293701E-2</c:v>
                </c:pt>
                <c:pt idx="7">
                  <c:v>1.4988747800851149E-2</c:v>
                </c:pt>
                <c:pt idx="8">
                  <c:v>1.6150611827313983E-2</c:v>
                </c:pt>
                <c:pt idx="9">
                  <c:v>1.7619377684657541E-2</c:v>
                </c:pt>
                <c:pt idx="10">
                  <c:v>1.9310254546991069E-2</c:v>
                </c:pt>
                <c:pt idx="11">
                  <c:v>2.1317028653495398E-2</c:v>
                </c:pt>
                <c:pt idx="12">
                  <c:v>2.3492226886326587E-2</c:v>
                </c:pt>
                <c:pt idx="13">
                  <c:v>2.5361006141741867E-2</c:v>
                </c:pt>
                <c:pt idx="14">
                  <c:v>2.7236575582649268E-2</c:v>
                </c:pt>
                <c:pt idx="15">
                  <c:v>2.914435167691002E-2</c:v>
                </c:pt>
                <c:pt idx="16">
                  <c:v>3.0982742545090747E-2</c:v>
                </c:pt>
                <c:pt idx="17">
                  <c:v>3.2814280304131867E-2</c:v>
                </c:pt>
                <c:pt idx="18">
                  <c:v>3.4609981729199907E-2</c:v>
                </c:pt>
                <c:pt idx="19">
                  <c:v>3.6360602918066962E-2</c:v>
                </c:pt>
                <c:pt idx="20">
                  <c:v>3.8057221977026504E-2</c:v>
                </c:pt>
                <c:pt idx="21">
                  <c:v>3.967556046169806E-2</c:v>
                </c:pt>
                <c:pt idx="22">
                  <c:v>4.1174861952136869E-2</c:v>
                </c:pt>
                <c:pt idx="23">
                  <c:v>4.2555676517064753E-2</c:v>
                </c:pt>
                <c:pt idx="24">
                  <c:v>4.5404938039200746E-2</c:v>
                </c:pt>
                <c:pt idx="25">
                  <c:v>4.603261327025155E-2</c:v>
                </c:pt>
                <c:pt idx="26">
                  <c:v>4.6588320348310286E-2</c:v>
                </c:pt>
                <c:pt idx="27">
                  <c:v>4.8051405421598491E-2</c:v>
                </c:pt>
                <c:pt idx="28">
                  <c:v>4.886294999848232E-2</c:v>
                </c:pt>
                <c:pt idx="29">
                  <c:v>4.9550373843708632E-2</c:v>
                </c:pt>
                <c:pt idx="30">
                  <c:v>4.9933117645867768E-2</c:v>
                </c:pt>
                <c:pt idx="31">
                  <c:v>5.1017173573835346E-2</c:v>
                </c:pt>
                <c:pt idx="32">
                  <c:v>5.1288343891615601E-2</c:v>
                </c:pt>
                <c:pt idx="33">
                  <c:v>5.1537378173107065E-2</c:v>
                </c:pt>
                <c:pt idx="34">
                  <c:v>5.1718762145153682E-2</c:v>
                </c:pt>
                <c:pt idx="35">
                  <c:v>5.1754946125135835E-2</c:v>
                </c:pt>
                <c:pt idx="36">
                  <c:v>5.1694037151155718E-2</c:v>
                </c:pt>
                <c:pt idx="37">
                  <c:v>5.1594896978730376E-2</c:v>
                </c:pt>
                <c:pt idx="38">
                  <c:v>5.1355736289431721E-2</c:v>
                </c:pt>
                <c:pt idx="39">
                  <c:v>5.1028768765220535E-2</c:v>
                </c:pt>
                <c:pt idx="40">
                  <c:v>5.0578501689783104E-2</c:v>
                </c:pt>
                <c:pt idx="41">
                  <c:v>5.0026780666480981E-2</c:v>
                </c:pt>
                <c:pt idx="42">
                  <c:v>4.9360541276507221E-2</c:v>
                </c:pt>
                <c:pt idx="43">
                  <c:v>4.848497394040318E-2</c:v>
                </c:pt>
                <c:pt idx="44">
                  <c:v>4.850559790730305E-2</c:v>
                </c:pt>
                <c:pt idx="45">
                  <c:v>4.7571743677213146E-2</c:v>
                </c:pt>
                <c:pt idx="46">
                  <c:v>4.7196231162297715E-2</c:v>
                </c:pt>
                <c:pt idx="47">
                  <c:v>4.6817327268865346E-2</c:v>
                </c:pt>
                <c:pt idx="48">
                  <c:v>4.6337494324893098E-2</c:v>
                </c:pt>
                <c:pt idx="49">
                  <c:v>4.5804366696406341E-2</c:v>
                </c:pt>
                <c:pt idx="50">
                  <c:v>4.5286471324418154E-2</c:v>
                </c:pt>
                <c:pt idx="51">
                  <c:v>4.4870860880891233E-2</c:v>
                </c:pt>
                <c:pt idx="52">
                  <c:v>4.4200846344958737E-2</c:v>
                </c:pt>
                <c:pt idx="53">
                  <c:v>4.3705355311088191E-2</c:v>
                </c:pt>
                <c:pt idx="54">
                  <c:v>4.3047323701744244E-2</c:v>
                </c:pt>
                <c:pt idx="55">
                  <c:v>4.2366368792626542E-2</c:v>
                </c:pt>
                <c:pt idx="56">
                  <c:v>4.1671311940264327E-2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36B8-45CB-BBEE-FA6CE3E8EC02}"/>
            </c:ext>
          </c:extLst>
        </c:ser>
        <c:ser>
          <c:idx val="2"/>
          <c:order val="1"/>
          <c:tx>
            <c:strRef>
              <c:f>'C6014'!$S$2</c:f>
              <c:strCache>
                <c:ptCount val="1"/>
                <c:pt idx="0">
                  <c:v>C6014 144C7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'C6014'!$R$3:$R$68</c:f>
              <c:numCache>
                <c:formatCode>0.00E+00</c:formatCode>
                <c:ptCount val="66"/>
                <c:pt idx="0">
                  <c:v>2.4229309340097755E-4</c:v>
                </c:pt>
                <c:pt idx="1">
                  <c:v>2.989595900976564E-4</c:v>
                </c:pt>
                <c:pt idx="2">
                  <c:v>3.563257423838708E-4</c:v>
                </c:pt>
                <c:pt idx="3">
                  <c:v>4.2531013425795196E-4</c:v>
                </c:pt>
                <c:pt idx="4">
                  <c:v>4.9467271021901536E-4</c:v>
                </c:pt>
                <c:pt idx="5">
                  <c:v>5.7912648778918297E-4</c:v>
                </c:pt>
                <c:pt idx="6">
                  <c:v>6.7534262924750371E-4</c:v>
                </c:pt>
                <c:pt idx="7">
                  <c:v>7.7663919862977753E-4</c:v>
                </c:pt>
                <c:pt idx="8">
                  <c:v>8.9996540285531678E-4</c:v>
                </c:pt>
                <c:pt idx="9">
                  <c:v>1.0311982732215232E-3</c:v>
                </c:pt>
                <c:pt idx="10">
                  <c:v>1.1834032124374962E-3</c:v>
                </c:pt>
                <c:pt idx="11">
                  <c:v>1.3556966174677622E-3</c:v>
                </c:pt>
                <c:pt idx="12">
                  <c:v>1.5494450397080159E-3</c:v>
                </c:pt>
                <c:pt idx="13">
                  <c:v>1.7698865160591761E-3</c:v>
                </c:pt>
                <c:pt idx="14">
                  <c:v>2.0164808648634454E-3</c:v>
                </c:pt>
                <c:pt idx="15">
                  <c:v>2.2890112350176053E-3</c:v>
                </c:pt>
                <c:pt idx="16">
                  <c:v>2.5959293210384778E-3</c:v>
                </c:pt>
                <c:pt idx="17">
                  <c:v>2.9322711410662652E-3</c:v>
                </c:pt>
                <c:pt idx="18">
                  <c:v>3.3072326022499732E-3</c:v>
                </c:pt>
                <c:pt idx="19">
                  <c:v>3.7236569555301178E-3</c:v>
                </c:pt>
                <c:pt idx="20">
                  <c:v>4.1819688651749138E-3</c:v>
                </c:pt>
                <c:pt idx="21">
                  <c:v>4.6871502396039107E-3</c:v>
                </c:pt>
                <c:pt idx="22">
                  <c:v>5.2446871535475163E-3</c:v>
                </c:pt>
                <c:pt idx="23">
                  <c:v>5.8545890225513986E-3</c:v>
                </c:pt>
                <c:pt idx="24">
                  <c:v>7.2636758904189866E-3</c:v>
                </c:pt>
                <c:pt idx="25">
                  <c:v>8.0252131046176078E-3</c:v>
                </c:pt>
                <c:pt idx="26">
                  <c:v>8.9125245951005416E-3</c:v>
                </c:pt>
                <c:pt idx="27">
                  <c:v>1.0909536509486416E-2</c:v>
                </c:pt>
                <c:pt idx="28">
                  <c:v>1.3292858928043084E-2</c:v>
                </c:pt>
                <c:pt idx="29">
                  <c:v>1.6147934254927353E-2</c:v>
                </c:pt>
                <c:pt idx="30">
                  <c:v>1.955990957122555E-2</c:v>
                </c:pt>
                <c:pt idx="31">
                  <c:v>2.3246427509513161E-2</c:v>
                </c:pt>
                <c:pt idx="32">
                  <c:v>2.6287282761704722E-2</c:v>
                </c:pt>
                <c:pt idx="33">
                  <c:v>2.9692605716620472E-2</c:v>
                </c:pt>
                <c:pt idx="34">
                  <c:v>3.3536550236573939E-2</c:v>
                </c:pt>
                <c:pt idx="35">
                  <c:v>3.7838685753809428E-2</c:v>
                </c:pt>
                <c:pt idx="36">
                  <c:v>4.0981655645724362E-2</c:v>
                </c:pt>
                <c:pt idx="37">
                  <c:v>4.4349025054843789E-2</c:v>
                </c:pt>
                <c:pt idx="38">
                  <c:v>4.7942279765394537E-2</c:v>
                </c:pt>
                <c:pt idx="39">
                  <c:v>5.1786969157252574E-2</c:v>
                </c:pt>
                <c:pt idx="40">
                  <c:v>5.5870807087779396E-2</c:v>
                </c:pt>
                <c:pt idx="41">
                  <c:v>6.0211108494252055E-2</c:v>
                </c:pt>
                <c:pt idx="42">
                  <c:v>6.4395675223401005E-2</c:v>
                </c:pt>
                <c:pt idx="43">
                  <c:v>6.7134164065515672E-2</c:v>
                </c:pt>
                <c:pt idx="44">
                  <c:v>6.9609525470534783E-2</c:v>
                </c:pt>
                <c:pt idx="45">
                  <c:v>7.1673769528874401E-2</c:v>
                </c:pt>
                <c:pt idx="46">
                  <c:v>7.4403460289284407E-2</c:v>
                </c:pt>
                <c:pt idx="47">
                  <c:v>7.7017493610444382E-2</c:v>
                </c:pt>
                <c:pt idx="48">
                  <c:v>7.9878671962751321E-2</c:v>
                </c:pt>
                <c:pt idx="49">
                  <c:v>8.2713853143329394E-2</c:v>
                </c:pt>
                <c:pt idx="50">
                  <c:v>8.563904573118912E-2</c:v>
                </c:pt>
                <c:pt idx="51">
                  <c:v>8.8606233627610193E-2</c:v>
                </c:pt>
                <c:pt idx="52">
                  <c:v>9.1700303079532142E-2</c:v>
                </c:pt>
                <c:pt idx="53">
                  <c:v>9.4847269874777249E-2</c:v>
                </c:pt>
                <c:pt idx="54">
                  <c:v>9.8086305062337606E-2</c:v>
                </c:pt>
                <c:pt idx="55">
                  <c:v>0.10137742672465741</c:v>
                </c:pt>
                <c:pt idx="56">
                  <c:v>0.10464606726863478</c:v>
                </c:pt>
                <c:pt idx="57">
                  <c:v>0.10800423363615454</c:v>
                </c:pt>
                <c:pt idx="58">
                  <c:v>0.11142327076954074</c:v>
                </c:pt>
                <c:pt idx="59">
                  <c:v>0.11487118008639272</c:v>
                </c:pt>
                <c:pt idx="60">
                  <c:v>0.11828846023726057</c:v>
                </c:pt>
                <c:pt idx="61">
                  <c:v>0.12177990892860475</c:v>
                </c:pt>
                <c:pt idx="62">
                  <c:v>0.12530443685887793</c:v>
                </c:pt>
                <c:pt idx="63">
                  <c:v>0.1288486614890601</c:v>
                </c:pt>
                <c:pt idx="64">
                  <c:v>0.13226283205938191</c:v>
                </c:pt>
                <c:pt idx="65">
                  <c:v>0.13574595189456229</c:v>
                </c:pt>
              </c:numCache>
            </c:numRef>
          </c:xVal>
          <c:yVal>
            <c:numRef>
              <c:f>'C6014'!$S$3:$S$68</c:f>
              <c:numCache>
                <c:formatCode>0.00E+00</c:formatCode>
                <c:ptCount val="66"/>
                <c:pt idx="0">
                  <c:v>5.8705943109814826E-3</c:v>
                </c:pt>
                <c:pt idx="1">
                  <c:v>7.4061631693466742E-3</c:v>
                </c:pt>
                <c:pt idx="2">
                  <c:v>8.7182363226845656E-3</c:v>
                </c:pt>
                <c:pt idx="3">
                  <c:v>1.0292328937105173E-2</c:v>
                </c:pt>
                <c:pt idx="4">
                  <c:v>1.1537334224542114E-2</c:v>
                </c:pt>
                <c:pt idx="5">
                  <c:v>1.3103377111563938E-2</c:v>
                </c:pt>
                <c:pt idx="6">
                  <c:v>1.4765661765547302E-2</c:v>
                </c:pt>
                <c:pt idx="7">
                  <c:v>1.6181190657993585E-2</c:v>
                </c:pt>
                <c:pt idx="8">
                  <c:v>1.8004897849617146E-2</c:v>
                </c:pt>
                <c:pt idx="9">
                  <c:v>1.9588000742262413E-2</c:v>
                </c:pt>
                <c:pt idx="10">
                  <c:v>2.1376601603766365E-2</c:v>
                </c:pt>
                <c:pt idx="11">
                  <c:v>2.3246951933123684E-2</c:v>
                </c:pt>
                <c:pt idx="12">
                  <c:v>2.5162902342804175E-2</c:v>
                </c:pt>
                <c:pt idx="13">
                  <c:v>2.7205995133994167E-2</c:v>
                </c:pt>
                <c:pt idx="14">
                  <c:v>2.9263728523644686E-2</c:v>
                </c:pt>
                <c:pt idx="15">
                  <c:v>3.1246891062521681E-2</c:v>
                </c:pt>
                <c:pt idx="16">
                  <c:v>3.3301454542804088E-2</c:v>
                </c:pt>
                <c:pt idx="17">
                  <c:v>3.5209000817878651E-2</c:v>
                </c:pt>
                <c:pt idx="18">
                  <c:v>3.7114360073243181E-2</c:v>
                </c:pt>
                <c:pt idx="19">
                  <c:v>3.8986922807010937E-2</c:v>
                </c:pt>
                <c:pt idx="20">
                  <c:v>4.0748249830012039E-2</c:v>
                </c:pt>
                <c:pt idx="21">
                  <c:v>4.2416265310193893E-2</c:v>
                </c:pt>
                <c:pt idx="22">
                  <c:v>4.400691673306565E-2</c:v>
                </c:pt>
                <c:pt idx="23">
                  <c:v>4.5440365025320208E-2</c:v>
                </c:pt>
                <c:pt idx="24">
                  <c:v>4.8028280664385511E-2</c:v>
                </c:pt>
                <c:pt idx="25">
                  <c:v>4.8580794724733305E-2</c:v>
                </c:pt>
                <c:pt idx="26">
                  <c:v>4.9650028538917201E-2</c:v>
                </c:pt>
                <c:pt idx="27">
                  <c:v>5.108177722775898E-2</c:v>
                </c:pt>
                <c:pt idx="28">
                  <c:v>5.2074459799498631E-2</c:v>
                </c:pt>
                <c:pt idx="29">
                  <c:v>5.2766305732520974E-2</c:v>
                </c:pt>
                <c:pt idx="30">
                  <c:v>5.3160692640195989E-2</c:v>
                </c:pt>
                <c:pt idx="31">
                  <c:v>5.4039639195505015E-2</c:v>
                </c:pt>
                <c:pt idx="32">
                  <c:v>5.4384142905001313E-2</c:v>
                </c:pt>
                <c:pt idx="33">
                  <c:v>5.4608289516425067E-2</c:v>
                </c:pt>
                <c:pt idx="34">
                  <c:v>5.4825180570150948E-2</c:v>
                </c:pt>
                <c:pt idx="35">
                  <c:v>5.4928494574370476E-2</c:v>
                </c:pt>
                <c:pt idx="36">
                  <c:v>5.4923545052936396E-2</c:v>
                </c:pt>
                <c:pt idx="37">
                  <c:v>5.4828059792242638E-2</c:v>
                </c:pt>
                <c:pt idx="38">
                  <c:v>5.4616707001636226E-2</c:v>
                </c:pt>
                <c:pt idx="39">
                  <c:v>5.4323034243836346E-2</c:v>
                </c:pt>
                <c:pt idx="40">
                  <c:v>5.3897277889928985E-2</c:v>
                </c:pt>
                <c:pt idx="41">
                  <c:v>5.3358632543853889E-2</c:v>
                </c:pt>
                <c:pt idx="42">
                  <c:v>5.2025842119444846E-2</c:v>
                </c:pt>
                <c:pt idx="43">
                  <c:v>5.2205937197320272E-2</c:v>
                </c:pt>
                <c:pt idx="44">
                  <c:v>5.1819999296655837E-2</c:v>
                </c:pt>
                <c:pt idx="45">
                  <c:v>5.0723552617852073E-2</c:v>
                </c:pt>
                <c:pt idx="46">
                  <c:v>5.0466064114308963E-2</c:v>
                </c:pt>
                <c:pt idx="47">
                  <c:v>4.9925043952082623E-2</c:v>
                </c:pt>
                <c:pt idx="48">
                  <c:v>4.9582722553602049E-2</c:v>
                </c:pt>
                <c:pt idx="49">
                  <c:v>4.9085467185744559E-2</c:v>
                </c:pt>
                <c:pt idx="50">
                  <c:v>4.8581102598275777E-2</c:v>
                </c:pt>
                <c:pt idx="51">
                  <c:v>4.8015219908451E-2</c:v>
                </c:pt>
                <c:pt idx="52">
                  <c:v>4.7480805326185198E-2</c:v>
                </c:pt>
                <c:pt idx="53">
                  <c:v>4.6897913172691361E-2</c:v>
                </c:pt>
                <c:pt idx="54">
                  <c:v>4.6307202152365702E-2</c:v>
                </c:pt>
                <c:pt idx="55">
                  <c:v>4.5670963775272223E-2</c:v>
                </c:pt>
                <c:pt idx="56">
                  <c:v>4.4929490035373276E-2</c:v>
                </c:pt>
                <c:pt idx="57">
                  <c:v>4.4186955882166201E-2</c:v>
                </c:pt>
                <c:pt idx="58">
                  <c:v>4.3420226170679511E-2</c:v>
                </c:pt>
                <c:pt idx="59">
                  <c:v>4.2607825835955696E-2</c:v>
                </c:pt>
                <c:pt idx="60">
                  <c:v>4.171372472387027E-2</c:v>
                </c:pt>
                <c:pt idx="61">
                  <c:v>4.0819975774637342E-2</c:v>
                </c:pt>
                <c:pt idx="62">
                  <c:v>3.9900794134067913E-2</c:v>
                </c:pt>
                <c:pt idx="63">
                  <c:v>3.8952484960553341E-2</c:v>
                </c:pt>
                <c:pt idx="64">
                  <c:v>3.7894727509446384E-2</c:v>
                </c:pt>
                <c:pt idx="65">
                  <c:v>3.6853926911521645E-2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36B8-45CB-BBEE-FA6CE3E8EC02}"/>
            </c:ext>
          </c:extLst>
        </c:ser>
        <c:ser>
          <c:idx val="3"/>
          <c:order val="2"/>
          <c:tx>
            <c:strRef>
              <c:f>'C6014'!$AC$2</c:f>
              <c:strCache>
                <c:ptCount val="1"/>
                <c:pt idx="0">
                  <c:v>C6014 164C2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'C6014'!$AB$3:$AB$51</c:f>
              <c:numCache>
                <c:formatCode>0.00E+00</c:formatCode>
                <c:ptCount val="49"/>
                <c:pt idx="0">
                  <c:v>3.0924650011911322E-4</c:v>
                </c:pt>
                <c:pt idx="1">
                  <c:v>2.9520920966279786E-4</c:v>
                </c:pt>
                <c:pt idx="2">
                  <c:v>3.8988374257479071E-4</c:v>
                </c:pt>
                <c:pt idx="3">
                  <c:v>4.3922678743399081E-4</c:v>
                </c:pt>
                <c:pt idx="4">
                  <c:v>4.9729698433866694E-4</c:v>
                </c:pt>
                <c:pt idx="5">
                  <c:v>6.0115584580615745E-4</c:v>
                </c:pt>
                <c:pt idx="6">
                  <c:v>6.64367147307768E-4</c:v>
                </c:pt>
                <c:pt idx="7">
                  <c:v>7.9297418118256548E-4</c:v>
                </c:pt>
                <c:pt idx="8">
                  <c:v>8.9949052095918743E-4</c:v>
                </c:pt>
                <c:pt idx="9">
                  <c:v>1.0288539660846762E-3</c:v>
                </c:pt>
                <c:pt idx="10">
                  <c:v>1.1967144088594105E-3</c:v>
                </c:pt>
                <c:pt idx="11">
                  <c:v>1.3465091656734718E-3</c:v>
                </c:pt>
                <c:pt idx="12">
                  <c:v>1.5604342393991941E-3</c:v>
                </c:pt>
                <c:pt idx="13">
                  <c:v>1.7625096214909796E-3</c:v>
                </c:pt>
                <c:pt idx="14">
                  <c:v>2.0033151243380579E-3</c:v>
                </c:pt>
                <c:pt idx="15">
                  <c:v>2.2876446564115164E-3</c:v>
                </c:pt>
                <c:pt idx="16">
                  <c:v>2.5763979852376656E-3</c:v>
                </c:pt>
                <c:pt idx="17">
                  <c:v>2.9165018328878539E-3</c:v>
                </c:pt>
                <c:pt idx="18">
                  <c:v>3.2944875879473926E-3</c:v>
                </c:pt>
                <c:pt idx="19">
                  <c:v>3.6975716685375927E-3</c:v>
                </c:pt>
                <c:pt idx="20">
                  <c:v>4.1585338362937294E-3</c:v>
                </c:pt>
                <c:pt idx="21">
                  <c:v>4.6573833270410767E-3</c:v>
                </c:pt>
                <c:pt idx="22">
                  <c:v>5.2032658642494727E-3</c:v>
                </c:pt>
                <c:pt idx="23">
                  <c:v>5.8115603445836848E-3</c:v>
                </c:pt>
                <c:pt idx="24">
                  <c:v>7.1866762863670971E-3</c:v>
                </c:pt>
                <c:pt idx="25">
                  <c:v>7.973046565259689E-3</c:v>
                </c:pt>
                <c:pt idx="26">
                  <c:v>8.8407094216908736E-3</c:v>
                </c:pt>
                <c:pt idx="27">
                  <c:v>1.0783370469416194E-2</c:v>
                </c:pt>
                <c:pt idx="28">
                  <c:v>1.3110721118928888E-2</c:v>
                </c:pt>
                <c:pt idx="29">
                  <c:v>1.5904369066280247E-2</c:v>
                </c:pt>
                <c:pt idx="30">
                  <c:v>1.9241094075997108E-2</c:v>
                </c:pt>
                <c:pt idx="31">
                  <c:v>2.2885863777117356E-2</c:v>
                </c:pt>
                <c:pt idx="32">
                  <c:v>2.584860561381485E-2</c:v>
                </c:pt>
                <c:pt idx="33">
                  <c:v>2.9178047290321269E-2</c:v>
                </c:pt>
                <c:pt idx="34">
                  <c:v>3.2938429895940598E-2</c:v>
                </c:pt>
                <c:pt idx="35">
                  <c:v>3.713457846936901E-2</c:v>
                </c:pt>
                <c:pt idx="36">
                  <c:v>4.0196271630998648E-2</c:v>
                </c:pt>
                <c:pt idx="37">
                  <c:v>4.3487281012543816E-2</c:v>
                </c:pt>
                <c:pt idx="38">
                  <c:v>4.7000001368032375E-2</c:v>
                </c:pt>
                <c:pt idx="39">
                  <c:v>5.075806185096348E-2</c:v>
                </c:pt>
                <c:pt idx="40">
                  <c:v>5.4746243357519569E-2</c:v>
                </c:pt>
                <c:pt idx="41">
                  <c:v>5.8991047453655965E-2</c:v>
                </c:pt>
                <c:pt idx="42">
                  <c:v>6.3480149905969716E-2</c:v>
                </c:pt>
                <c:pt idx="43">
                  <c:v>6.5410488548266033E-2</c:v>
                </c:pt>
                <c:pt idx="44">
                  <c:v>6.8197032508481609E-2</c:v>
                </c:pt>
                <c:pt idx="45">
                  <c:v>7.0275084056179063E-2</c:v>
                </c:pt>
                <c:pt idx="46">
                  <c:v>7.2782561464001805E-2</c:v>
                </c:pt>
                <c:pt idx="47">
                  <c:v>7.5375293792546233E-2</c:v>
                </c:pt>
                <c:pt idx="48">
                  <c:v>7.8229502700090256E-2</c:v>
                </c:pt>
              </c:numCache>
            </c:numRef>
          </c:xVal>
          <c:yVal>
            <c:numRef>
              <c:f>'C6014'!$AC$3:$AC$51</c:f>
              <c:numCache>
                <c:formatCode>0.00E+00</c:formatCode>
                <c:ptCount val="49"/>
                <c:pt idx="0">
                  <c:v>9.5633397835920685E-3</c:v>
                </c:pt>
                <c:pt idx="1">
                  <c:v>7.2215114037847312E-3</c:v>
                </c:pt>
                <c:pt idx="2">
                  <c:v>1.043769236269617E-2</c:v>
                </c:pt>
                <c:pt idx="3">
                  <c:v>1.0976903164111963E-2</c:v>
                </c:pt>
                <c:pt idx="4">
                  <c:v>1.1660071695812365E-2</c:v>
                </c:pt>
                <c:pt idx="5">
                  <c:v>1.4119214352011742E-2</c:v>
                </c:pt>
                <c:pt idx="6">
                  <c:v>1.4289626734368292E-2</c:v>
                </c:pt>
                <c:pt idx="7">
                  <c:v>1.6869024008063123E-2</c:v>
                </c:pt>
                <c:pt idx="8">
                  <c:v>1.7985901687820646E-2</c:v>
                </c:pt>
                <c:pt idx="9">
                  <c:v>1.9499039978929832E-2</c:v>
                </c:pt>
                <c:pt idx="10">
                  <c:v>2.1860204270788323E-2</c:v>
                </c:pt>
                <c:pt idx="11">
                  <c:v>2.2932933975070565E-2</c:v>
                </c:pt>
                <c:pt idx="12">
                  <c:v>2.5521096069986128E-2</c:v>
                </c:pt>
                <c:pt idx="13">
                  <c:v>2.6979678355465313E-2</c:v>
                </c:pt>
                <c:pt idx="14">
                  <c:v>2.8882846256938526E-2</c:v>
                </c:pt>
                <c:pt idx="15">
                  <c:v>3.1209592349899302E-2</c:v>
                </c:pt>
                <c:pt idx="16">
                  <c:v>3.280223058196919E-2</c:v>
                </c:pt>
                <c:pt idx="17">
                  <c:v>3.4831321804378333E-2</c:v>
                </c:pt>
                <c:pt idx="18">
                  <c:v>3.6828857559727285E-2</c:v>
                </c:pt>
                <c:pt idx="19">
                  <c:v>3.8442606858387726E-2</c:v>
                </c:pt>
                <c:pt idx="20">
                  <c:v>4.0292837179543559E-2</c:v>
                </c:pt>
                <c:pt idx="21">
                  <c:v>4.1879225972928126E-2</c:v>
                </c:pt>
                <c:pt idx="22">
                  <c:v>4.3314549366157876E-2</c:v>
                </c:pt>
                <c:pt idx="23">
                  <c:v>4.4774885775034245E-2</c:v>
                </c:pt>
                <c:pt idx="24">
                  <c:v>4.7015416866960848E-2</c:v>
                </c:pt>
                <c:pt idx="25">
                  <c:v>4.7951265006524302E-2</c:v>
                </c:pt>
                <c:pt idx="26">
                  <c:v>4.8853114071714887E-2</c:v>
                </c:pt>
                <c:pt idx="27">
                  <c:v>4.990711332031899E-2</c:v>
                </c:pt>
                <c:pt idx="28">
                  <c:v>5.0657195306619648E-2</c:v>
                </c:pt>
                <c:pt idx="29">
                  <c:v>5.1186523571082068E-2</c:v>
                </c:pt>
                <c:pt idx="30">
                  <c:v>5.1441837307015972E-2</c:v>
                </c:pt>
                <c:pt idx="31">
                  <c:v>5.2376276082477233E-2</c:v>
                </c:pt>
                <c:pt idx="32">
                  <c:v>5.2584183608016533E-2</c:v>
                </c:pt>
                <c:pt idx="33">
                  <c:v>5.2732018809304705E-2</c:v>
                </c:pt>
                <c:pt idx="34">
                  <c:v>5.2887018519266735E-2</c:v>
                </c:pt>
                <c:pt idx="35">
                  <c:v>5.2903280829345686E-2</c:v>
                </c:pt>
                <c:pt idx="36">
                  <c:v>5.2838576171498772E-2</c:v>
                </c:pt>
                <c:pt idx="37">
                  <c:v>5.2718037339264119E-2</c:v>
                </c:pt>
                <c:pt idx="38">
                  <c:v>5.2490884279944514E-2</c:v>
                </c:pt>
                <c:pt idx="39">
                  <c:v>5.2185889669617243E-2</c:v>
                </c:pt>
                <c:pt idx="40">
                  <c:v>5.1749432144855806E-2</c:v>
                </c:pt>
                <c:pt idx="41">
                  <c:v>5.1218123262227633E-2</c:v>
                </c:pt>
                <c:pt idx="42">
                  <c:v>5.0557035829961211E-2</c:v>
                </c:pt>
                <c:pt idx="43">
                  <c:v>4.9559567897580856E-2</c:v>
                </c:pt>
                <c:pt idx="44">
                  <c:v>4.9738308441512342E-2</c:v>
                </c:pt>
                <c:pt idx="45">
                  <c:v>4.876316872639426E-2</c:v>
                </c:pt>
                <c:pt idx="46">
                  <c:v>4.8291182399026397E-2</c:v>
                </c:pt>
                <c:pt idx="47">
                  <c:v>4.7818696043435499E-2</c:v>
                </c:pt>
                <c:pt idx="48">
                  <c:v>4.7556494822307227E-2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36B8-45CB-BBEE-FA6CE3E8EC02}"/>
            </c:ext>
          </c:extLst>
        </c:ser>
        <c:ser>
          <c:idx val="4"/>
          <c:order val="3"/>
          <c:tx>
            <c:strRef>
              <c:f>'C6014'!$AM$2</c:f>
              <c:strCache>
                <c:ptCount val="1"/>
                <c:pt idx="0">
                  <c:v>C6014 163C3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'C6014'!$AL$3:$AL$68</c:f>
              <c:numCache>
                <c:formatCode>0.00E+00</c:formatCode>
                <c:ptCount val="66"/>
                <c:pt idx="0">
                  <c:v>2.8589304814512337E-4</c:v>
                </c:pt>
                <c:pt idx="1">
                  <c:v>3.2046462397200982E-4</c:v>
                </c:pt>
                <c:pt idx="2">
                  <c:v>3.4978985737517501E-4</c:v>
                </c:pt>
                <c:pt idx="3">
                  <c:v>4.0813685234340996E-4</c:v>
                </c:pt>
                <c:pt idx="4">
                  <c:v>4.831152188497358E-4</c:v>
                </c:pt>
                <c:pt idx="5">
                  <c:v>5.6933224896432483E-4</c:v>
                </c:pt>
                <c:pt idx="6">
                  <c:v>6.7453967814488371E-4</c:v>
                </c:pt>
                <c:pt idx="7">
                  <c:v>7.7530707036707407E-4</c:v>
                </c:pt>
                <c:pt idx="8">
                  <c:v>8.7626156103236404E-4</c:v>
                </c:pt>
                <c:pt idx="9">
                  <c:v>9.9667771384603226E-4</c:v>
                </c:pt>
                <c:pt idx="10">
                  <c:v>1.1410888621490886E-3</c:v>
                </c:pt>
                <c:pt idx="11">
                  <c:v>1.3182887818916204E-3</c:v>
                </c:pt>
                <c:pt idx="12">
                  <c:v>1.517192158699554E-3</c:v>
                </c:pt>
                <c:pt idx="13">
                  <c:v>1.7318822858877188E-3</c:v>
                </c:pt>
                <c:pt idx="14">
                  <c:v>1.9678844476762871E-3</c:v>
                </c:pt>
                <c:pt idx="15">
                  <c:v>2.2312863311447348E-3</c:v>
                </c:pt>
                <c:pt idx="16">
                  <c:v>2.5241179682262559E-3</c:v>
                </c:pt>
                <c:pt idx="17">
                  <c:v>2.8508816811232602E-3</c:v>
                </c:pt>
                <c:pt idx="18">
                  <c:v>3.2164610570447126E-3</c:v>
                </c:pt>
                <c:pt idx="19">
                  <c:v>3.6226164498701714E-3</c:v>
                </c:pt>
                <c:pt idx="20">
                  <c:v>4.0728622416845786E-3</c:v>
                </c:pt>
                <c:pt idx="21">
                  <c:v>4.5680418959143203E-3</c:v>
                </c:pt>
                <c:pt idx="22">
                  <c:v>5.1122030855955385E-3</c:v>
                </c:pt>
                <c:pt idx="23">
                  <c:v>5.7069222608956052E-3</c:v>
                </c:pt>
                <c:pt idx="24">
                  <c:v>7.0531144455623874E-3</c:v>
                </c:pt>
                <c:pt idx="25">
                  <c:v>7.8269742451056185E-3</c:v>
                </c:pt>
                <c:pt idx="26">
                  <c:v>8.6968053297307359E-3</c:v>
                </c:pt>
                <c:pt idx="27">
                  <c:v>1.0619769916556445E-2</c:v>
                </c:pt>
                <c:pt idx="28">
                  <c:v>1.2906752886364451E-2</c:v>
                </c:pt>
                <c:pt idx="29">
                  <c:v>1.5636935650974907E-2</c:v>
                </c:pt>
                <c:pt idx="30">
                  <c:v>1.8958802881551131E-2</c:v>
                </c:pt>
                <c:pt idx="31">
                  <c:v>2.2529338160554441E-2</c:v>
                </c:pt>
                <c:pt idx="32">
                  <c:v>2.5446905147465563E-2</c:v>
                </c:pt>
                <c:pt idx="33">
                  <c:v>2.8749414317059106E-2</c:v>
                </c:pt>
                <c:pt idx="34">
                  <c:v>3.2433564332982792E-2</c:v>
                </c:pt>
                <c:pt idx="35">
                  <c:v>3.6580693981025779E-2</c:v>
                </c:pt>
                <c:pt idx="36">
                  <c:v>3.9612533705667821E-2</c:v>
                </c:pt>
                <c:pt idx="37">
                  <c:v>4.2857061940972135E-2</c:v>
                </c:pt>
                <c:pt idx="38">
                  <c:v>4.6330608313367487E-2</c:v>
                </c:pt>
                <c:pt idx="39">
                  <c:v>5.002864531179263E-2</c:v>
                </c:pt>
                <c:pt idx="40">
                  <c:v>5.3978286158693746E-2</c:v>
                </c:pt>
                <c:pt idx="41">
                  <c:v>5.8172993269757459E-2</c:v>
                </c:pt>
                <c:pt idx="42">
                  <c:v>6.2609542896682538E-2</c:v>
                </c:pt>
                <c:pt idx="43">
                  <c:v>6.4620753726955679E-2</c:v>
                </c:pt>
                <c:pt idx="44">
                  <c:v>6.7245176267864443E-2</c:v>
                </c:pt>
                <c:pt idx="45">
                  <c:v>6.9180162459562378E-2</c:v>
                </c:pt>
                <c:pt idx="46">
                  <c:v>7.1825286496382909E-2</c:v>
                </c:pt>
                <c:pt idx="47">
                  <c:v>7.4425580768341312E-2</c:v>
                </c:pt>
                <c:pt idx="48">
                  <c:v>7.7098191846859676E-2</c:v>
                </c:pt>
                <c:pt idx="49">
                  <c:v>7.9839180497791498E-2</c:v>
                </c:pt>
                <c:pt idx="50">
                  <c:v>8.267650095507724E-2</c:v>
                </c:pt>
                <c:pt idx="51">
                  <c:v>8.5579783645145152E-2</c:v>
                </c:pt>
                <c:pt idx="52">
                  <c:v>8.8529320901243519E-2</c:v>
                </c:pt>
                <c:pt idx="53">
                  <c:v>9.1595529290577932E-2</c:v>
                </c:pt>
                <c:pt idx="54">
                  <c:v>9.4720295644769248E-2</c:v>
                </c:pt>
                <c:pt idx="55">
                  <c:v>9.7863280824794313E-2</c:v>
                </c:pt>
                <c:pt idx="56">
                  <c:v>0.10107814111631055</c:v>
                </c:pt>
                <c:pt idx="57">
                  <c:v>0.10436014441510329</c:v>
                </c:pt>
                <c:pt idx="58">
                  <c:v>0.10767307913311853</c:v>
                </c:pt>
                <c:pt idx="59">
                  <c:v>0.11108887368512685</c:v>
                </c:pt>
                <c:pt idx="60">
                  <c:v>0.11446104330810866</c:v>
                </c:pt>
                <c:pt idx="61">
                  <c:v>0.11789927999096199</c:v>
                </c:pt>
                <c:pt idx="62">
                  <c:v>0.12141593807408539</c:v>
                </c:pt>
                <c:pt idx="63">
                  <c:v>0.12492712144431915</c:v>
                </c:pt>
                <c:pt idx="64">
                  <c:v>0.12834604037728314</c:v>
                </c:pt>
                <c:pt idx="65">
                  <c:v>0.13187891992624165</c:v>
                </c:pt>
              </c:numCache>
            </c:numRef>
          </c:xVal>
          <c:yVal>
            <c:numRef>
              <c:f>'C6014'!$AM$3:$AM$68</c:f>
              <c:numCache>
                <c:formatCode>0.00E+00</c:formatCode>
                <c:ptCount val="66"/>
                <c:pt idx="0">
                  <c:v>8.1734834977709812E-3</c:v>
                </c:pt>
                <c:pt idx="1">
                  <c:v>8.5099789704523275E-3</c:v>
                </c:pt>
                <c:pt idx="2">
                  <c:v>8.4013420072472471E-3</c:v>
                </c:pt>
                <c:pt idx="3">
                  <c:v>9.4779369813421492E-3</c:v>
                </c:pt>
                <c:pt idx="4">
                  <c:v>1.1004517536209159E-2</c:v>
                </c:pt>
                <c:pt idx="5">
                  <c:v>1.2663913957952608E-2</c:v>
                </c:pt>
                <c:pt idx="6">
                  <c:v>1.4730571262733045E-2</c:v>
                </c:pt>
                <c:pt idx="7">
                  <c:v>1.6125728778142851E-2</c:v>
                </c:pt>
                <c:pt idx="8">
                  <c:v>1.7068940126730336E-2</c:v>
                </c:pt>
                <c:pt idx="9">
                  <c:v>1.8298489969520278E-2</c:v>
                </c:pt>
                <c:pt idx="10">
                  <c:v>1.9875227494443103E-2</c:v>
                </c:pt>
                <c:pt idx="11">
                  <c:v>2.1981741965146802E-2</c:v>
                </c:pt>
                <c:pt idx="12">
                  <c:v>2.412623529543088E-2</c:v>
                </c:pt>
                <c:pt idx="13">
                  <c:v>2.6050167206632533E-2</c:v>
                </c:pt>
                <c:pt idx="14">
                  <c:v>2.7870235332178521E-2</c:v>
                </c:pt>
                <c:pt idx="15">
                  <c:v>2.9690777786378651E-2</c:v>
                </c:pt>
                <c:pt idx="16">
                  <c:v>3.1484497934476073E-2</c:v>
                </c:pt>
                <c:pt idx="17">
                  <c:v>3.3281572284614105E-2</c:v>
                </c:pt>
                <c:pt idx="18">
                  <c:v>3.5105009183709776E-2</c:v>
                </c:pt>
                <c:pt idx="19">
                  <c:v>3.6899827759104407E-2</c:v>
                </c:pt>
                <c:pt idx="20">
                  <c:v>3.8649760922801465E-2</c:v>
                </c:pt>
                <c:pt idx="21">
                  <c:v>4.0287918962419893E-2</c:v>
                </c:pt>
                <c:pt idx="22">
                  <c:v>4.18117131906353E-2</c:v>
                </c:pt>
                <c:pt idx="23">
                  <c:v>4.3177043043072107E-2</c:v>
                </c:pt>
                <c:pt idx="24">
                  <c:v>4.5284125641488537E-2</c:v>
                </c:pt>
                <c:pt idx="25">
                  <c:v>4.6210352063080676E-2</c:v>
                </c:pt>
                <c:pt idx="26">
                  <c:v>4.7275650958979488E-2</c:v>
                </c:pt>
                <c:pt idx="27">
                  <c:v>4.8404263216205196E-2</c:v>
                </c:pt>
                <c:pt idx="28">
                  <c:v>4.9093271308573293E-2</c:v>
                </c:pt>
                <c:pt idx="29">
                  <c:v>4.947958430436631E-2</c:v>
                </c:pt>
                <c:pt idx="30">
                  <c:v>4.9943476280143201E-2</c:v>
                </c:pt>
                <c:pt idx="31">
                  <c:v>5.0757107795261457E-2</c:v>
                </c:pt>
                <c:pt idx="32">
                  <c:v>5.0962513208731838E-2</c:v>
                </c:pt>
                <c:pt idx="33">
                  <c:v>5.1194104897734474E-2</c:v>
                </c:pt>
                <c:pt idx="34">
                  <c:v>5.1278186208729204E-2</c:v>
                </c:pt>
                <c:pt idx="35">
                  <c:v>5.1336882227171636E-2</c:v>
                </c:pt>
                <c:pt idx="36">
                  <c:v>5.1315055743935967E-2</c:v>
                </c:pt>
                <c:pt idx="37">
                  <c:v>5.1201126151633615E-2</c:v>
                </c:pt>
                <c:pt idx="38">
                  <c:v>5.1006338985271578E-2</c:v>
                </c:pt>
                <c:pt idx="39">
                  <c:v>5.0696796424764996E-2</c:v>
                </c:pt>
                <c:pt idx="40">
                  <c:v>5.0307776641409015E-2</c:v>
                </c:pt>
                <c:pt idx="41">
                  <c:v>4.9807445380628139E-2</c:v>
                </c:pt>
                <c:pt idx="42">
                  <c:v>4.9179802698039191E-2</c:v>
                </c:pt>
                <c:pt idx="43">
                  <c:v>4.8370075352217864E-2</c:v>
                </c:pt>
                <c:pt idx="44">
                  <c:v>4.8359558695060097E-2</c:v>
                </c:pt>
                <c:pt idx="45">
                  <c:v>4.7255496094191607E-2</c:v>
                </c:pt>
                <c:pt idx="46">
                  <c:v>4.7029233604881586E-2</c:v>
                </c:pt>
                <c:pt idx="47">
                  <c:v>4.662127624065663E-2</c:v>
                </c:pt>
                <c:pt idx="48">
                  <c:v>4.6190970160352944E-2</c:v>
                </c:pt>
                <c:pt idx="49">
                  <c:v>4.5732881401044111E-2</c:v>
                </c:pt>
                <c:pt idx="50">
                  <c:v>4.5278069818665841E-2</c:v>
                </c:pt>
                <c:pt idx="51">
                  <c:v>4.4791204124161245E-2</c:v>
                </c:pt>
                <c:pt idx="52">
                  <c:v>4.4253823554987255E-2</c:v>
                </c:pt>
                <c:pt idx="53">
                  <c:v>4.3737343596483812E-2</c:v>
                </c:pt>
                <c:pt idx="54">
                  <c:v>4.3183504315169166E-2</c:v>
                </c:pt>
                <c:pt idx="55">
                  <c:v>4.2559566165517433E-2</c:v>
                </c:pt>
                <c:pt idx="56">
                  <c:v>4.1917961915410674E-2</c:v>
                </c:pt>
                <c:pt idx="57">
                  <c:v>4.1255501126335137E-2</c:v>
                </c:pt>
                <c:pt idx="58">
                  <c:v>4.0546609205073983E-2</c:v>
                </c:pt>
                <c:pt idx="59">
                  <c:v>3.9848165791491169E-2</c:v>
                </c:pt>
                <c:pt idx="60">
                  <c:v>3.9057965182855377E-2</c:v>
                </c:pt>
                <c:pt idx="61">
                  <c:v>3.8259893651409541E-2</c:v>
                </c:pt>
                <c:pt idx="62">
                  <c:v>3.74627833334438E-2</c:v>
                </c:pt>
                <c:pt idx="63">
                  <c:v>3.6617510276280213E-2</c:v>
                </c:pt>
                <c:pt idx="64">
                  <c:v>3.5683553993165994E-2</c:v>
                </c:pt>
                <c:pt idx="65">
                  <c:v>3.4784099041824112E-2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3-36B8-45CB-BBEE-FA6CE3E8EC02}"/>
            </c:ext>
          </c:extLst>
        </c:ser>
        <c:ser>
          <c:idx val="5"/>
          <c:order val="4"/>
          <c:tx>
            <c:strRef>
              <c:f>'C6014'!$AW$2</c:f>
              <c:strCache>
                <c:ptCount val="1"/>
                <c:pt idx="0">
                  <c:v>C6014 163C7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'C6014'!$AV$3:$AV$68</c:f>
              <c:numCache>
                <c:formatCode>0.00E+00</c:formatCode>
                <c:ptCount val="66"/>
                <c:pt idx="0">
                  <c:v>2.9602850325801587E-4</c:v>
                </c:pt>
                <c:pt idx="1">
                  <c:v>3.4696782788151708E-4</c:v>
                </c:pt>
                <c:pt idx="2">
                  <c:v>3.8330237066918585E-4</c:v>
                </c:pt>
                <c:pt idx="3">
                  <c:v>4.1922234181490501E-4</c:v>
                </c:pt>
                <c:pt idx="4">
                  <c:v>4.7559952038029717E-4</c:v>
                </c:pt>
                <c:pt idx="5">
                  <c:v>5.694736740845766E-4</c:v>
                </c:pt>
                <c:pt idx="6">
                  <c:v>6.7368886703872096E-4</c:v>
                </c:pt>
                <c:pt idx="7">
                  <c:v>7.7117630555955156E-4</c:v>
                </c:pt>
                <c:pt idx="8">
                  <c:v>8.7138636840243229E-4</c:v>
                </c:pt>
                <c:pt idx="9">
                  <c:v>9.9454022913769398E-4</c:v>
                </c:pt>
                <c:pt idx="10">
                  <c:v>1.1627859539301091E-3</c:v>
                </c:pt>
                <c:pt idx="11">
                  <c:v>1.3373110517563866E-3</c:v>
                </c:pt>
                <c:pt idx="12">
                  <c:v>1.5148086472989346E-3</c:v>
                </c:pt>
                <c:pt idx="13">
                  <c:v>1.7188853714626879E-3</c:v>
                </c:pt>
                <c:pt idx="14">
                  <c:v>1.957372597616496E-3</c:v>
                </c:pt>
                <c:pt idx="15">
                  <c:v>2.2318426229337683E-3</c:v>
                </c:pt>
                <c:pt idx="16">
                  <c:v>2.5363772594037227E-3</c:v>
                </c:pt>
                <c:pt idx="17">
                  <c:v>2.8685971230506362E-3</c:v>
                </c:pt>
                <c:pt idx="18">
                  <c:v>3.2329245974535769E-3</c:v>
                </c:pt>
                <c:pt idx="19">
                  <c:v>3.6352304489109901E-3</c:v>
                </c:pt>
                <c:pt idx="20">
                  <c:v>4.0849472613849296E-3</c:v>
                </c:pt>
                <c:pt idx="21">
                  <c:v>4.5840373643659168E-3</c:v>
                </c:pt>
                <c:pt idx="22">
                  <c:v>5.1335575995004141E-3</c:v>
                </c:pt>
                <c:pt idx="23">
                  <c:v>5.7342282159847718E-3</c:v>
                </c:pt>
                <c:pt idx="24">
                  <c:v>7.0748933195425136E-3</c:v>
                </c:pt>
                <c:pt idx="25">
                  <c:v>7.8954943760748426E-3</c:v>
                </c:pt>
                <c:pt idx="26">
                  <c:v>8.735506790640786E-3</c:v>
                </c:pt>
                <c:pt idx="27">
                  <c:v>1.0715110526183565E-2</c:v>
                </c:pt>
                <c:pt idx="28">
                  <c:v>1.3038631221841008E-2</c:v>
                </c:pt>
                <c:pt idx="29">
                  <c:v>1.5820992066375526E-2</c:v>
                </c:pt>
                <c:pt idx="30">
                  <c:v>1.9189020742874489E-2</c:v>
                </c:pt>
                <c:pt idx="31">
                  <c:v>2.2829937276966625E-2</c:v>
                </c:pt>
                <c:pt idx="32">
                  <c:v>2.579428433695968E-2</c:v>
                </c:pt>
                <c:pt idx="33">
                  <c:v>2.9142752477704013E-2</c:v>
                </c:pt>
                <c:pt idx="34">
                  <c:v>3.2872338164844125E-2</c:v>
                </c:pt>
                <c:pt idx="35">
                  <c:v>3.7074596783605619E-2</c:v>
                </c:pt>
                <c:pt idx="36">
                  <c:v>4.0136852341814411E-2</c:v>
                </c:pt>
                <c:pt idx="37">
                  <c:v>4.3428363751730613E-2</c:v>
                </c:pt>
                <c:pt idx="38">
                  <c:v>4.6931498026167202E-2</c:v>
                </c:pt>
                <c:pt idx="39">
                  <c:v>5.0682264205195046E-2</c:v>
                </c:pt>
                <c:pt idx="40">
                  <c:v>5.466150367783499E-2</c:v>
                </c:pt>
                <c:pt idx="41">
                  <c:v>5.890032075211861E-2</c:v>
                </c:pt>
                <c:pt idx="42">
                  <c:v>6.3387774794628496E-2</c:v>
                </c:pt>
                <c:pt idx="43">
                  <c:v>6.5376980083034456E-2</c:v>
                </c:pt>
                <c:pt idx="44">
                  <c:v>6.81059060411731E-2</c:v>
                </c:pt>
                <c:pt idx="45">
                  <c:v>7.0019087971589011E-2</c:v>
                </c:pt>
                <c:pt idx="46">
                  <c:v>7.2603596996910921E-2</c:v>
                </c:pt>
                <c:pt idx="47">
                  <c:v>7.5375405965197456E-2</c:v>
                </c:pt>
                <c:pt idx="48">
                  <c:v>7.8014653372310866E-2</c:v>
                </c:pt>
                <c:pt idx="49">
                  <c:v>8.0859004855986127E-2</c:v>
                </c:pt>
                <c:pt idx="50">
                  <c:v>8.366797681425979E-2</c:v>
                </c:pt>
                <c:pt idx="51">
                  <c:v>8.6622128038398333E-2</c:v>
                </c:pt>
                <c:pt idx="52">
                  <c:v>8.9670459461914889E-2</c:v>
                </c:pt>
                <c:pt idx="53">
                  <c:v>9.2708131682206929E-2</c:v>
                </c:pt>
                <c:pt idx="54">
                  <c:v>9.583802636925641E-2</c:v>
                </c:pt>
                <c:pt idx="55">
                  <c:v>9.905698596163369E-2</c:v>
                </c:pt>
                <c:pt idx="56">
                  <c:v>0.10230265547491435</c:v>
                </c:pt>
                <c:pt idx="57">
                  <c:v>0.1056266374037351</c:v>
                </c:pt>
                <c:pt idx="58">
                  <c:v>0.10897956139876494</c:v>
                </c:pt>
                <c:pt idx="59">
                  <c:v>0.11238893367689443</c:v>
                </c:pt>
                <c:pt idx="60">
                  <c:v>0.11583985233037884</c:v>
                </c:pt>
                <c:pt idx="61">
                  <c:v>0.11940572556558356</c:v>
                </c:pt>
                <c:pt idx="62">
                  <c:v>0.12291538422888097</c:v>
                </c:pt>
                <c:pt idx="63">
                  <c:v>0.12634529647217646</c:v>
                </c:pt>
                <c:pt idx="64">
                  <c:v>0.13003038018222954</c:v>
                </c:pt>
                <c:pt idx="65">
                  <c:v>0.13353921760082452</c:v>
                </c:pt>
              </c:numCache>
            </c:numRef>
          </c:xVal>
          <c:yVal>
            <c:numRef>
              <c:f>'C6014'!$AW$3:$AW$68</c:f>
              <c:numCache>
                <c:formatCode>0.00E+00</c:formatCode>
                <c:ptCount val="66"/>
                <c:pt idx="0">
                  <c:v>8.7632874741181092E-3</c:v>
                </c:pt>
                <c:pt idx="1">
                  <c:v>9.9757765298699921E-3</c:v>
                </c:pt>
                <c:pt idx="2">
                  <c:v>1.0088282855125343E-2</c:v>
                </c:pt>
                <c:pt idx="3">
                  <c:v>9.999793564575624E-3</c:v>
                </c:pt>
                <c:pt idx="4">
                  <c:v>1.0664791899194639E-2</c:v>
                </c:pt>
                <c:pt idx="5">
                  <c:v>1.267020630483431E-2</c:v>
                </c:pt>
                <c:pt idx="6">
                  <c:v>1.4693434738345638E-2</c:v>
                </c:pt>
                <c:pt idx="7">
                  <c:v>1.5954353731404979E-2</c:v>
                </c:pt>
                <c:pt idx="8">
                  <c:v>1.6879538039662269E-2</c:v>
                </c:pt>
                <c:pt idx="9">
                  <c:v>1.8220087891960054E-2</c:v>
                </c:pt>
                <c:pt idx="10">
                  <c:v>2.0638243378894139E-2</c:v>
                </c:pt>
                <c:pt idx="11">
                  <c:v>2.2620690625771853E-2</c:v>
                </c:pt>
                <c:pt idx="12">
                  <c:v>2.4050490128673014E-2</c:v>
                </c:pt>
                <c:pt idx="13">
                  <c:v>2.56606472140735E-2</c:v>
                </c:pt>
                <c:pt idx="14">
                  <c:v>2.7573281654551637E-2</c:v>
                </c:pt>
                <c:pt idx="15">
                  <c:v>2.9705584308152188E-2</c:v>
                </c:pt>
                <c:pt idx="16">
                  <c:v>3.1791072312179536E-2</c:v>
                </c:pt>
                <c:pt idx="17">
                  <c:v>3.3696482276670769E-2</c:v>
                </c:pt>
                <c:pt idx="18">
                  <c:v>3.5465300734023424E-2</c:v>
                </c:pt>
                <c:pt idx="19">
                  <c:v>3.715724653783966E-2</c:v>
                </c:pt>
                <c:pt idx="20">
                  <c:v>3.8879464782268676E-2</c:v>
                </c:pt>
                <c:pt idx="21">
                  <c:v>4.0570557524037827E-2</c:v>
                </c:pt>
                <c:pt idx="22">
                  <c:v>4.2161751569683402E-2</c:v>
                </c:pt>
                <c:pt idx="23">
                  <c:v>4.3591210577315354E-2</c:v>
                </c:pt>
                <c:pt idx="24">
                  <c:v>4.5564217491313279E-2</c:v>
                </c:pt>
                <c:pt idx="25">
                  <c:v>4.702297745557435E-2</c:v>
                </c:pt>
                <c:pt idx="26">
                  <c:v>4.7697347823766632E-2</c:v>
                </c:pt>
                <c:pt idx="27">
                  <c:v>4.9277277876490846E-2</c:v>
                </c:pt>
                <c:pt idx="28">
                  <c:v>5.0101645086132678E-2</c:v>
                </c:pt>
                <c:pt idx="29">
                  <c:v>5.0651250268493563E-2</c:v>
                </c:pt>
                <c:pt idx="30">
                  <c:v>5.1163773794469729E-2</c:v>
                </c:pt>
                <c:pt idx="31">
                  <c:v>5.2120603607023031E-2</c:v>
                </c:pt>
                <c:pt idx="32">
                  <c:v>5.2363402757366298E-2</c:v>
                </c:pt>
                <c:pt idx="33">
                  <c:v>5.2604522884900792E-2</c:v>
                </c:pt>
                <c:pt idx="34">
                  <c:v>5.267499336676696E-2</c:v>
                </c:pt>
                <c:pt idx="35">
                  <c:v>5.2732514642328712E-2</c:v>
                </c:pt>
                <c:pt idx="36">
                  <c:v>5.2682476614798905E-2</c:v>
                </c:pt>
                <c:pt idx="37">
                  <c:v>5.2575287631649301E-2</c:v>
                </c:pt>
                <c:pt idx="38">
                  <c:v>5.2337982985733986E-2</c:v>
                </c:pt>
                <c:pt idx="39">
                  <c:v>5.2030146365559068E-2</c:v>
                </c:pt>
                <c:pt idx="40">
                  <c:v>5.1589354076758104E-2</c:v>
                </c:pt>
                <c:pt idx="41">
                  <c:v>5.106070012043009E-2</c:v>
                </c:pt>
                <c:pt idx="42">
                  <c:v>5.0410003605906403E-2</c:v>
                </c:pt>
                <c:pt idx="43">
                  <c:v>4.9508804182704549E-2</c:v>
                </c:pt>
                <c:pt idx="44">
                  <c:v>4.9605474270545978E-2</c:v>
                </c:pt>
                <c:pt idx="45">
                  <c:v>4.8408549625019705E-2</c:v>
                </c:pt>
                <c:pt idx="46">
                  <c:v>4.8053988758738793E-2</c:v>
                </c:pt>
                <c:pt idx="47">
                  <c:v>4.7818838370015868E-2</c:v>
                </c:pt>
                <c:pt idx="48">
                  <c:v>4.7295635428887484E-2</c:v>
                </c:pt>
                <c:pt idx="49">
                  <c:v>4.6908679563931875E-2</c:v>
                </c:pt>
                <c:pt idx="50">
                  <c:v>4.6370551745050267E-2</c:v>
                </c:pt>
                <c:pt idx="51">
                  <c:v>4.5888944333753331E-2</c:v>
                </c:pt>
                <c:pt idx="52">
                  <c:v>4.540203555076127E-2</c:v>
                </c:pt>
                <c:pt idx="53">
                  <c:v>4.4806343830995674E-2</c:v>
                </c:pt>
                <c:pt idx="54">
                  <c:v>4.420867670544941E-2</c:v>
                </c:pt>
                <c:pt idx="55">
                  <c:v>4.3604154395631242E-2</c:v>
                </c:pt>
                <c:pt idx="56">
                  <c:v>4.2939746842729637E-2</c:v>
                </c:pt>
                <c:pt idx="57">
                  <c:v>4.226291347861711E-2</c:v>
                </c:pt>
                <c:pt idx="58">
                  <c:v>4.1536546716564114E-2</c:v>
                </c:pt>
                <c:pt idx="59">
                  <c:v>4.0786300067257919E-2</c:v>
                </c:pt>
                <c:pt idx="60">
                  <c:v>4.0004625030703532E-2</c:v>
                </c:pt>
                <c:pt idx="61">
                  <c:v>3.9243863515950404E-2</c:v>
                </c:pt>
                <c:pt idx="62">
                  <c:v>3.8393802585306051E-2</c:v>
                </c:pt>
                <c:pt idx="63">
                  <c:v>3.7453594441819102E-2</c:v>
                </c:pt>
                <c:pt idx="64">
                  <c:v>3.6626280552592969E-2</c:v>
                </c:pt>
                <c:pt idx="65">
                  <c:v>3.5665445274880719E-2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4-36B8-45CB-BBEE-FA6CE3E8EC02}"/>
            </c:ext>
          </c:extLst>
        </c:ser>
        <c:ser>
          <c:idx val="0"/>
          <c:order val="5"/>
          <c:tx>
            <c:strRef>
              <c:f>'C6014'!$BG$2</c:f>
              <c:strCache>
                <c:ptCount val="1"/>
                <c:pt idx="0">
                  <c:v>C6014 162C1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'C6014'!$BF$3:$BF$58</c:f>
              <c:numCache>
                <c:formatCode>0.00E+00</c:formatCode>
                <c:ptCount val="56"/>
                <c:pt idx="0">
                  <c:v>1.6543584392024984E-4</c:v>
                </c:pt>
                <c:pt idx="1">
                  <c:v>1.7395282893139792E-4</c:v>
                </c:pt>
                <c:pt idx="2">
                  <c:v>2.2048961184469872E-4</c:v>
                </c:pt>
                <c:pt idx="3">
                  <c:v>3.1854745934197263E-4</c:v>
                </c:pt>
                <c:pt idx="4">
                  <c:v>3.9608120231924724E-4</c:v>
                </c:pt>
                <c:pt idx="5">
                  <c:v>4.5461930800019519E-4</c:v>
                </c:pt>
                <c:pt idx="6">
                  <c:v>5.3404273002055939E-4</c:v>
                </c:pt>
                <c:pt idx="7">
                  <c:v>6.5523191312983372E-4</c:v>
                </c:pt>
                <c:pt idx="8">
                  <c:v>7.8860370603570443E-4</c:v>
                </c:pt>
                <c:pt idx="9">
                  <c:v>9.1277573536554981E-4</c:v>
                </c:pt>
                <c:pt idx="10">
                  <c:v>1.044888498955203E-3</c:v>
                </c:pt>
                <c:pt idx="11">
                  <c:v>1.2208810519811501E-3</c:v>
                </c:pt>
                <c:pt idx="12">
                  <c:v>1.4294021807711797E-3</c:v>
                </c:pt>
                <c:pt idx="13">
                  <c:v>1.6465694859555825E-3</c:v>
                </c:pt>
                <c:pt idx="14">
                  <c:v>1.8762244711973811E-3</c:v>
                </c:pt>
                <c:pt idx="15">
                  <c:v>2.145077468471512E-3</c:v>
                </c:pt>
                <c:pt idx="16">
                  <c:v>2.4556057459640974E-3</c:v>
                </c:pt>
                <c:pt idx="17">
                  <c:v>2.800532834751992E-3</c:v>
                </c:pt>
                <c:pt idx="18">
                  <c:v>3.1715068622536987E-3</c:v>
                </c:pt>
                <c:pt idx="19">
                  <c:v>3.5799119054133635E-3</c:v>
                </c:pt>
                <c:pt idx="20">
                  <c:v>4.0374477668712059E-3</c:v>
                </c:pt>
                <c:pt idx="21">
                  <c:v>4.5477045059522502E-3</c:v>
                </c:pt>
                <c:pt idx="22">
                  <c:v>5.1060164200571988E-3</c:v>
                </c:pt>
                <c:pt idx="23">
                  <c:v>5.7110839293728951E-3</c:v>
                </c:pt>
                <c:pt idx="24">
                  <c:v>7.1109316031345519E-3</c:v>
                </c:pt>
                <c:pt idx="25">
                  <c:v>7.8955837167409594E-3</c:v>
                </c:pt>
                <c:pt idx="26">
                  <c:v>8.760540550535505E-3</c:v>
                </c:pt>
                <c:pt idx="27">
                  <c:v>1.0740216794001148E-2</c:v>
                </c:pt>
                <c:pt idx="28">
                  <c:v>1.3097212655143353E-2</c:v>
                </c:pt>
                <c:pt idx="29">
                  <c:v>1.5905023895722167E-2</c:v>
                </c:pt>
                <c:pt idx="30">
                  <c:v>1.9295326472501657E-2</c:v>
                </c:pt>
                <c:pt idx="31">
                  <c:v>2.2950795711546797E-2</c:v>
                </c:pt>
                <c:pt idx="32">
                  <c:v>2.5938791251852788E-2</c:v>
                </c:pt>
                <c:pt idx="33">
                  <c:v>2.929714269181322E-2</c:v>
                </c:pt>
                <c:pt idx="34">
                  <c:v>3.3048698873974679E-2</c:v>
                </c:pt>
                <c:pt idx="35">
                  <c:v>3.7282327657922401E-2</c:v>
                </c:pt>
                <c:pt idx="36">
                  <c:v>4.036375254261499E-2</c:v>
                </c:pt>
                <c:pt idx="37">
                  <c:v>4.3680842077421893E-2</c:v>
                </c:pt>
                <c:pt idx="38">
                  <c:v>4.7216954155071357E-2</c:v>
                </c:pt>
                <c:pt idx="39">
                  <c:v>5.0991256860596704E-2</c:v>
                </c:pt>
                <c:pt idx="40">
                  <c:v>5.5013084057897579E-2</c:v>
                </c:pt>
                <c:pt idx="41">
                  <c:v>5.9283568574807731E-2</c:v>
                </c:pt>
                <c:pt idx="42">
                  <c:v>6.3815874524453656E-2</c:v>
                </c:pt>
                <c:pt idx="43">
                  <c:v>6.5882126543883271E-2</c:v>
                </c:pt>
                <c:pt idx="44">
                  <c:v>6.8463776140691754E-2</c:v>
                </c:pt>
                <c:pt idx="45">
                  <c:v>7.0585800147586239E-2</c:v>
                </c:pt>
                <c:pt idx="46">
                  <c:v>7.3207641477113353E-2</c:v>
                </c:pt>
                <c:pt idx="47">
                  <c:v>7.5862874937670438E-2</c:v>
                </c:pt>
                <c:pt idx="48">
                  <c:v>7.8582566644865959E-2</c:v>
                </c:pt>
                <c:pt idx="49">
                  <c:v>8.1397844875229816E-2</c:v>
                </c:pt>
                <c:pt idx="50">
                  <c:v>8.4343394370151481E-2</c:v>
                </c:pt>
                <c:pt idx="51">
                  <c:v>8.7355749565698984E-2</c:v>
                </c:pt>
                <c:pt idx="52">
                  <c:v>9.0320590188192815E-2</c:v>
                </c:pt>
                <c:pt idx="53">
                  <c:v>9.337516279731467E-2</c:v>
                </c:pt>
                <c:pt idx="54">
                  <c:v>9.657796837110641E-2</c:v>
                </c:pt>
                <c:pt idx="55">
                  <c:v>9.9835119589223129E-2</c:v>
                </c:pt>
              </c:numCache>
            </c:numRef>
          </c:xVal>
          <c:yVal>
            <c:numRef>
              <c:f>'C6014'!$BG$3:$BG$58</c:f>
              <c:numCache>
                <c:formatCode>0.00E+00</c:formatCode>
                <c:ptCount val="56"/>
                <c:pt idx="0">
                  <c:v>2.7369018453605267E-3</c:v>
                </c:pt>
                <c:pt idx="1">
                  <c:v>2.5074442689478858E-3</c:v>
                </c:pt>
                <c:pt idx="2">
                  <c:v>3.338185802274584E-3</c:v>
                </c:pt>
                <c:pt idx="3">
                  <c:v>5.7736504402948318E-3</c:v>
                </c:pt>
                <c:pt idx="4">
                  <c:v>7.3967004800047365E-3</c:v>
                </c:pt>
                <c:pt idx="5">
                  <c:v>8.0748067123742988E-3</c:v>
                </c:pt>
                <c:pt idx="6">
                  <c:v>9.2332926758204401E-3</c:v>
                </c:pt>
                <c:pt idx="7">
                  <c:v>1.1517598769815937E-2</c:v>
                </c:pt>
                <c:pt idx="8">
                  <c:v>1.3824730076343252E-2</c:v>
                </c:pt>
                <c:pt idx="9">
                  <c:v>1.5347368846056876E-2</c:v>
                </c:pt>
                <c:pt idx="10">
                  <c:v>1.6665297601676267E-2</c:v>
                </c:pt>
                <c:pt idx="11">
                  <c:v>1.885331396105509E-2</c:v>
                </c:pt>
                <c:pt idx="12">
                  <c:v>2.1414959667469216E-2</c:v>
                </c:pt>
                <c:pt idx="13">
                  <c:v>2.3546908737884582E-2</c:v>
                </c:pt>
                <c:pt idx="14">
                  <c:v>2.5334424370780085E-2</c:v>
                </c:pt>
                <c:pt idx="15">
                  <c:v>2.7440810014993478E-2</c:v>
                </c:pt>
                <c:pt idx="16">
                  <c:v>2.9798524303895013E-2</c:v>
                </c:pt>
                <c:pt idx="17">
                  <c:v>3.2116394662369853E-2</c:v>
                </c:pt>
                <c:pt idx="18">
                  <c:v>3.413059085296246E-2</c:v>
                </c:pt>
                <c:pt idx="19">
                  <c:v>3.6034981921788792E-2</c:v>
                </c:pt>
                <c:pt idx="20">
                  <c:v>3.7980545978646633E-2</c:v>
                </c:pt>
                <c:pt idx="21">
                  <c:v>3.9929985642273055E-2</c:v>
                </c:pt>
                <c:pt idx="22">
                  <c:v>4.1710575360398253E-2</c:v>
                </c:pt>
                <c:pt idx="23">
                  <c:v>4.3240038138517407E-2</c:v>
                </c:pt>
                <c:pt idx="24">
                  <c:v>4.6029592244668127E-2</c:v>
                </c:pt>
                <c:pt idx="25">
                  <c:v>4.7024041629062908E-2</c:v>
                </c:pt>
                <c:pt idx="26">
                  <c:v>4.7971116683695407E-2</c:v>
                </c:pt>
                <c:pt idx="27">
                  <c:v>4.950846875776059E-2</c:v>
                </c:pt>
                <c:pt idx="28">
                  <c:v>5.0552861097732306E-2</c:v>
                </c:pt>
                <c:pt idx="29">
                  <c:v>5.119073865594969E-2</c:v>
                </c:pt>
                <c:pt idx="30">
                  <c:v>5.1732230956336958E-2</c:v>
                </c:pt>
                <c:pt idx="31">
                  <c:v>5.2673902379315483E-2</c:v>
                </c:pt>
                <c:pt idx="32">
                  <c:v>5.2951755554897548E-2</c:v>
                </c:pt>
                <c:pt idx="33">
                  <c:v>5.3163367600152667E-2</c:v>
                </c:pt>
                <c:pt idx="34">
                  <c:v>5.3241714182918995E-2</c:v>
                </c:pt>
                <c:pt idx="35">
                  <c:v>5.3325096124939991E-2</c:v>
                </c:pt>
                <c:pt idx="36">
                  <c:v>5.3279805594773445E-2</c:v>
                </c:pt>
                <c:pt idx="37">
                  <c:v>5.3188375721791185E-2</c:v>
                </c:pt>
                <c:pt idx="38">
                  <c:v>5.2976600322741929E-2</c:v>
                </c:pt>
                <c:pt idx="39">
                  <c:v>5.266650076511821E-2</c:v>
                </c:pt>
                <c:pt idx="40">
                  <c:v>5.225512922998423E-2</c:v>
                </c:pt>
                <c:pt idx="41">
                  <c:v>5.1727337129088391E-2</c:v>
                </c:pt>
                <c:pt idx="42">
                  <c:v>5.1093207354482723E-2</c:v>
                </c:pt>
                <c:pt idx="43">
                  <c:v>5.0276836481224607E-2</c:v>
                </c:pt>
                <c:pt idx="44">
                  <c:v>5.0128158948376134E-2</c:v>
                </c:pt>
                <c:pt idx="45">
                  <c:v>4.9195327492668466E-2</c:v>
                </c:pt>
                <c:pt idx="46">
                  <c:v>4.8856910256999571E-2</c:v>
                </c:pt>
                <c:pt idx="47">
                  <c:v>4.8439347825208111E-2</c:v>
                </c:pt>
                <c:pt idx="48">
                  <c:v>4.798672567718943E-2</c:v>
                </c:pt>
                <c:pt idx="49">
                  <c:v>4.7535956481385387E-2</c:v>
                </c:pt>
                <c:pt idx="50">
                  <c:v>4.7122234782094534E-2</c:v>
                </c:pt>
                <c:pt idx="51">
                  <c:v>4.666952261720924E-2</c:v>
                </c:pt>
                <c:pt idx="52">
                  <c:v>4.6062771803500088E-2</c:v>
                </c:pt>
                <c:pt idx="53">
                  <c:v>4.5453422865197331E-2</c:v>
                </c:pt>
                <c:pt idx="54">
                  <c:v>4.4893960785560613E-2</c:v>
                </c:pt>
                <c:pt idx="55">
                  <c:v>4.4291902464080428E-2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5-36B8-45CB-BBEE-FA6CE3E8EC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3567600"/>
        <c:axId val="323567992"/>
      </c:scatterChart>
      <c:valAx>
        <c:axId val="3235676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3567992"/>
        <c:crosses val="autoZero"/>
        <c:crossBetween val="midCat"/>
      </c:valAx>
      <c:valAx>
        <c:axId val="323567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35676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C6014 144C4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'C6014'!$B$3:$B$59</c:f>
              <c:numCache>
                <c:formatCode>0.00E+00</c:formatCode>
                <c:ptCount val="57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7.5431200000000004E-4</c:v>
                </c:pt>
                <c:pt idx="24">
                  <c:v>1.0985400000000001E-3</c:v>
                </c:pt>
                <c:pt idx="25">
                  <c:v>1.3257099999999999E-3</c:v>
                </c:pt>
                <c:pt idx="26">
                  <c:v>1.59986E-3</c:v>
                </c:pt>
                <c:pt idx="27">
                  <c:v>2.3299499999999999E-3</c:v>
                </c:pt>
                <c:pt idx="28">
                  <c:v>3.3932200000000002E-3</c:v>
                </c:pt>
                <c:pt idx="29">
                  <c:v>4.9417100000000002E-3</c:v>
                </c:pt>
                <c:pt idx="30">
                  <c:v>7.1968600000000002E-3</c:v>
                </c:pt>
                <c:pt idx="31">
                  <c:v>0.01</c:v>
                </c:pt>
                <c:pt idx="32">
                  <c:v>1.27063E-2</c:v>
                </c:pt>
                <c:pt idx="33">
                  <c:v>1.6145E-2</c:v>
                </c:pt>
                <c:pt idx="34">
                  <c:v>2.0514299999999999E-2</c:v>
                </c:pt>
                <c:pt idx="35">
                  <c:v>2.6065999999999999E-2</c:v>
                </c:pt>
                <c:pt idx="36">
                  <c:v>3.05788E-2</c:v>
                </c:pt>
                <c:pt idx="37">
                  <c:v>3.5872800000000003E-2</c:v>
                </c:pt>
                <c:pt idx="38">
                  <c:v>4.2083500000000003E-2</c:v>
                </c:pt>
                <c:pt idx="39">
                  <c:v>4.9369299999999998E-2</c:v>
                </c:pt>
                <c:pt idx="40">
                  <c:v>5.7916599999999999E-2</c:v>
                </c:pt>
                <c:pt idx="41">
                  <c:v>6.7943600000000007E-2</c:v>
                </c:pt>
                <c:pt idx="42">
                  <c:v>7.9706600000000002E-2</c:v>
                </c:pt>
                <c:pt idx="43">
                  <c:v>8.6331099999999994E-2</c:v>
                </c:pt>
                <c:pt idx="44">
                  <c:v>9.3506099999999995E-2</c:v>
                </c:pt>
                <c:pt idx="45">
                  <c:v>0.10127700000000001</c:v>
                </c:pt>
                <c:pt idx="46">
                  <c:v>0.109695</c:v>
                </c:pt>
                <c:pt idx="47">
                  <c:v>0.118812</c:v>
                </c:pt>
                <c:pt idx="48">
                  <c:v>0.12868599999999999</c:v>
                </c:pt>
                <c:pt idx="49">
                  <c:v>0.139381</c:v>
                </c:pt>
                <c:pt idx="50">
                  <c:v>0.15096499999999999</c:v>
                </c:pt>
                <c:pt idx="51">
                  <c:v>0.16351199999999999</c:v>
                </c:pt>
                <c:pt idx="52">
                  <c:v>0.17710200000000001</c:v>
                </c:pt>
                <c:pt idx="53">
                  <c:v>0.19182099999999999</c:v>
                </c:pt>
                <c:pt idx="54">
                  <c:v>0.207763</c:v>
                </c:pt>
                <c:pt idx="55">
                  <c:v>0.22503100000000001</c:v>
                </c:pt>
                <c:pt idx="56">
                  <c:v>0.24373300000000001</c:v>
                </c:pt>
              </c:numCache>
            </c:numRef>
          </c:xVal>
          <c:yVal>
            <c:numRef>
              <c:f>'C6014'!$I$3:$I$59</c:f>
              <c:numCache>
                <c:formatCode>0.00E+00</c:formatCode>
                <c:ptCount val="57"/>
                <c:pt idx="0">
                  <c:v>5.5781082910725272E-3</c:v>
                </c:pt>
                <c:pt idx="1">
                  <c:v>6.4233350460609576E-3</c:v>
                </c:pt>
                <c:pt idx="2">
                  <c:v>8.5378873751960731E-3</c:v>
                </c:pt>
                <c:pt idx="3">
                  <c:v>1.0521127683692906E-2</c:v>
                </c:pt>
                <c:pt idx="4">
                  <c:v>1.1634352212097902E-2</c:v>
                </c:pt>
                <c:pt idx="5">
                  <c:v>1.3180955231563117E-2</c:v>
                </c:pt>
                <c:pt idx="6">
                  <c:v>1.4021566385293701E-2</c:v>
                </c:pt>
                <c:pt idx="7">
                  <c:v>1.4988747800851149E-2</c:v>
                </c:pt>
                <c:pt idx="8">
                  <c:v>1.6150611827313983E-2</c:v>
                </c:pt>
                <c:pt idx="9">
                  <c:v>1.7619377684657541E-2</c:v>
                </c:pt>
                <c:pt idx="10">
                  <c:v>1.9310254546991069E-2</c:v>
                </c:pt>
                <c:pt idx="11">
                  <c:v>2.1317028653495398E-2</c:v>
                </c:pt>
                <c:pt idx="12">
                  <c:v>2.3492226886326587E-2</c:v>
                </c:pt>
                <c:pt idx="13">
                  <c:v>2.5361006141741867E-2</c:v>
                </c:pt>
                <c:pt idx="14">
                  <c:v>2.7236575582649268E-2</c:v>
                </c:pt>
                <c:pt idx="15">
                  <c:v>2.914435167691002E-2</c:v>
                </c:pt>
                <c:pt idx="16">
                  <c:v>3.0982742545090747E-2</c:v>
                </c:pt>
                <c:pt idx="17">
                  <c:v>3.2814280304131867E-2</c:v>
                </c:pt>
                <c:pt idx="18">
                  <c:v>3.4609981729199907E-2</c:v>
                </c:pt>
                <c:pt idx="19">
                  <c:v>3.6360602918066962E-2</c:v>
                </c:pt>
                <c:pt idx="20">
                  <c:v>3.8057221977026504E-2</c:v>
                </c:pt>
                <c:pt idx="21">
                  <c:v>3.967556046169806E-2</c:v>
                </c:pt>
                <c:pt idx="22">
                  <c:v>4.1174861952136869E-2</c:v>
                </c:pt>
                <c:pt idx="23">
                  <c:v>4.2555676517064753E-2</c:v>
                </c:pt>
                <c:pt idx="24">
                  <c:v>4.5404938039200746E-2</c:v>
                </c:pt>
                <c:pt idx="25">
                  <c:v>4.603261327025155E-2</c:v>
                </c:pt>
                <c:pt idx="26">
                  <c:v>4.6588320348310286E-2</c:v>
                </c:pt>
                <c:pt idx="27">
                  <c:v>4.8051405421598491E-2</c:v>
                </c:pt>
                <c:pt idx="28">
                  <c:v>4.886294999848232E-2</c:v>
                </c:pt>
                <c:pt idx="29">
                  <c:v>4.9550373843708632E-2</c:v>
                </c:pt>
                <c:pt idx="30">
                  <c:v>4.9933117645867768E-2</c:v>
                </c:pt>
                <c:pt idx="31">
                  <c:v>5.1017173573835346E-2</c:v>
                </c:pt>
                <c:pt idx="32">
                  <c:v>5.1288343891615601E-2</c:v>
                </c:pt>
                <c:pt idx="33">
                  <c:v>5.1537378173107065E-2</c:v>
                </c:pt>
                <c:pt idx="34">
                  <c:v>5.1718762145153682E-2</c:v>
                </c:pt>
                <c:pt idx="35">
                  <c:v>5.1754946125135835E-2</c:v>
                </c:pt>
                <c:pt idx="36">
                  <c:v>5.1694037151155718E-2</c:v>
                </c:pt>
                <c:pt idx="37">
                  <c:v>5.1594896978730376E-2</c:v>
                </c:pt>
                <c:pt idx="38">
                  <c:v>5.1355736289431721E-2</c:v>
                </c:pt>
                <c:pt idx="39">
                  <c:v>5.1028768765220535E-2</c:v>
                </c:pt>
                <c:pt idx="40">
                  <c:v>5.0578501689783104E-2</c:v>
                </c:pt>
                <c:pt idx="41">
                  <c:v>5.0026780666480981E-2</c:v>
                </c:pt>
                <c:pt idx="42">
                  <c:v>4.9360541276507221E-2</c:v>
                </c:pt>
                <c:pt idx="43">
                  <c:v>4.848497394040318E-2</c:v>
                </c:pt>
                <c:pt idx="44">
                  <c:v>4.850559790730305E-2</c:v>
                </c:pt>
                <c:pt idx="45">
                  <c:v>4.7571743677213146E-2</c:v>
                </c:pt>
                <c:pt idx="46">
                  <c:v>4.7196231162297715E-2</c:v>
                </c:pt>
                <c:pt idx="47">
                  <c:v>4.6817327268865346E-2</c:v>
                </c:pt>
                <c:pt idx="48">
                  <c:v>4.6337494324893098E-2</c:v>
                </c:pt>
                <c:pt idx="49">
                  <c:v>4.5804366696406341E-2</c:v>
                </c:pt>
                <c:pt idx="50">
                  <c:v>4.5286471324418154E-2</c:v>
                </c:pt>
                <c:pt idx="51">
                  <c:v>4.4870860880891233E-2</c:v>
                </c:pt>
                <c:pt idx="52">
                  <c:v>4.4200846344958737E-2</c:v>
                </c:pt>
                <c:pt idx="53">
                  <c:v>4.3705355311088191E-2</c:v>
                </c:pt>
                <c:pt idx="54">
                  <c:v>4.3047323701744244E-2</c:v>
                </c:pt>
                <c:pt idx="55">
                  <c:v>4.2366368792626542E-2</c:v>
                </c:pt>
                <c:pt idx="56">
                  <c:v>4.1671311940264327E-2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C019-47AE-8422-5CA56FEA582B}"/>
            </c:ext>
          </c:extLst>
        </c:ser>
        <c:ser>
          <c:idx val="0"/>
          <c:order val="1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'C6014'!$B$61:$B$94</c:f>
              <c:numCache>
                <c:formatCode>0.00E+00</c:formatCode>
                <c:ptCount val="34"/>
                <c:pt idx="0">
                  <c:v>0.26500000000000001</c:v>
                </c:pt>
                <c:pt idx="1">
                  <c:v>0.28499999999999998</c:v>
                </c:pt>
                <c:pt idx="2">
                  <c:v>0.3</c:v>
                </c:pt>
                <c:pt idx="3">
                  <c:v>0.315</c:v>
                </c:pt>
                <c:pt idx="4">
                  <c:v>0.33</c:v>
                </c:pt>
                <c:pt idx="5">
                  <c:v>0.34499999999999997</c:v>
                </c:pt>
                <c:pt idx="6">
                  <c:v>0.36</c:v>
                </c:pt>
              </c:numCache>
            </c:numRef>
          </c:xVal>
          <c:yVal>
            <c:numRef>
              <c:f>'C6014'!$I$61:$I$94</c:f>
              <c:numCache>
                <c:formatCode>0.00E+00</c:formatCode>
                <c:ptCount val="34"/>
                <c:pt idx="0">
                  <c:v>4.0994186284185545E-2</c:v>
                </c:pt>
                <c:pt idx="1">
                  <c:v>4.0456713069847425E-2</c:v>
                </c:pt>
                <c:pt idx="2">
                  <c:v>4.0089783525110508E-2</c:v>
                </c:pt>
                <c:pt idx="3">
                  <c:v>3.9703671060095549E-2</c:v>
                </c:pt>
                <c:pt idx="4">
                  <c:v>3.9371592087935496E-2</c:v>
                </c:pt>
                <c:pt idx="5">
                  <c:v>3.8863783150177376E-2</c:v>
                </c:pt>
                <c:pt idx="6">
                  <c:v>3.8547332661631503E-2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C019-47AE-8422-5CA56FEA58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3568776"/>
        <c:axId val="323569168"/>
      </c:scatterChart>
      <c:valAx>
        <c:axId val="3235687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3569168"/>
        <c:crosses val="autoZero"/>
        <c:crossBetween val="midCat"/>
      </c:valAx>
      <c:valAx>
        <c:axId val="323569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35687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800" b="0" i="0" baseline="0">
                <a:effectLst/>
              </a:rPr>
              <a:t>C6014 144C7</a:t>
            </a:r>
            <a:endParaRPr lang="en-GB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'C6014'!$L$3:$L$68</c:f>
              <c:numCache>
                <c:formatCode>0.00E+00</c:formatCode>
                <c:ptCount val="66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7.5431200000000004E-4</c:v>
                </c:pt>
                <c:pt idx="24">
                  <c:v>1.0985400000000001E-3</c:v>
                </c:pt>
                <c:pt idx="25">
                  <c:v>1.3257099999999999E-3</c:v>
                </c:pt>
                <c:pt idx="26">
                  <c:v>1.59986E-3</c:v>
                </c:pt>
                <c:pt idx="27">
                  <c:v>2.3299499999999999E-3</c:v>
                </c:pt>
                <c:pt idx="28">
                  <c:v>3.3932200000000002E-3</c:v>
                </c:pt>
                <c:pt idx="29">
                  <c:v>4.9417100000000002E-3</c:v>
                </c:pt>
                <c:pt idx="30">
                  <c:v>7.1968600000000002E-3</c:v>
                </c:pt>
                <c:pt idx="31">
                  <c:v>0.01</c:v>
                </c:pt>
                <c:pt idx="32">
                  <c:v>1.27063E-2</c:v>
                </c:pt>
                <c:pt idx="33">
                  <c:v>1.6145E-2</c:v>
                </c:pt>
                <c:pt idx="34">
                  <c:v>2.0514299999999999E-2</c:v>
                </c:pt>
                <c:pt idx="35">
                  <c:v>2.6065999999999999E-2</c:v>
                </c:pt>
                <c:pt idx="36">
                  <c:v>3.05788E-2</c:v>
                </c:pt>
                <c:pt idx="37">
                  <c:v>3.5872800000000003E-2</c:v>
                </c:pt>
                <c:pt idx="38">
                  <c:v>4.2083500000000003E-2</c:v>
                </c:pt>
                <c:pt idx="39">
                  <c:v>4.9369299999999998E-2</c:v>
                </c:pt>
                <c:pt idx="40">
                  <c:v>5.7916599999999999E-2</c:v>
                </c:pt>
                <c:pt idx="41">
                  <c:v>6.7943600000000007E-2</c:v>
                </c:pt>
                <c:pt idx="42">
                  <c:v>7.9706600000000002E-2</c:v>
                </c:pt>
                <c:pt idx="43">
                  <c:v>8.6331099999999994E-2</c:v>
                </c:pt>
                <c:pt idx="44">
                  <c:v>9.3506099999999995E-2</c:v>
                </c:pt>
                <c:pt idx="45">
                  <c:v>0.10127700000000001</c:v>
                </c:pt>
                <c:pt idx="46">
                  <c:v>0.109695</c:v>
                </c:pt>
                <c:pt idx="47">
                  <c:v>0.118812</c:v>
                </c:pt>
                <c:pt idx="48">
                  <c:v>0.12868599999999999</c:v>
                </c:pt>
                <c:pt idx="49">
                  <c:v>0.139381</c:v>
                </c:pt>
                <c:pt idx="50">
                  <c:v>0.15096499999999999</c:v>
                </c:pt>
                <c:pt idx="51">
                  <c:v>0.16351199999999999</c:v>
                </c:pt>
                <c:pt idx="52">
                  <c:v>0.17710200000000001</c:v>
                </c:pt>
                <c:pt idx="53">
                  <c:v>0.19182099999999999</c:v>
                </c:pt>
                <c:pt idx="54">
                  <c:v>0.207763</c:v>
                </c:pt>
                <c:pt idx="55">
                  <c:v>0.22503100000000001</c:v>
                </c:pt>
                <c:pt idx="56">
                  <c:v>0.24373300000000001</c:v>
                </c:pt>
                <c:pt idx="57">
                  <c:v>0.26399</c:v>
                </c:pt>
                <c:pt idx="58">
                  <c:v>0.28593000000000002</c:v>
                </c:pt>
                <c:pt idx="59">
                  <c:v>0.30969400000000002</c:v>
                </c:pt>
                <c:pt idx="60">
                  <c:v>0.33543299999999998</c:v>
                </c:pt>
                <c:pt idx="61">
                  <c:v>0.363311</c:v>
                </c:pt>
                <c:pt idx="62">
                  <c:v>0.39350600000000002</c:v>
                </c:pt>
                <c:pt idx="63">
                  <c:v>0.42621100000000001</c:v>
                </c:pt>
                <c:pt idx="64">
                  <c:v>0.46163300000000002</c:v>
                </c:pt>
                <c:pt idx="65">
                  <c:v>0.5</c:v>
                </c:pt>
              </c:numCache>
            </c:numRef>
          </c:xVal>
          <c:yVal>
            <c:numRef>
              <c:f>'C6014'!$S$3:$S$68</c:f>
              <c:numCache>
                <c:formatCode>0.00E+00</c:formatCode>
                <c:ptCount val="66"/>
                <c:pt idx="0">
                  <c:v>5.8705943109814826E-3</c:v>
                </c:pt>
                <c:pt idx="1">
                  <c:v>7.4061631693466742E-3</c:v>
                </c:pt>
                <c:pt idx="2">
                  <c:v>8.7182363226845656E-3</c:v>
                </c:pt>
                <c:pt idx="3">
                  <c:v>1.0292328937105173E-2</c:v>
                </c:pt>
                <c:pt idx="4">
                  <c:v>1.1537334224542114E-2</c:v>
                </c:pt>
                <c:pt idx="5">
                  <c:v>1.3103377111563938E-2</c:v>
                </c:pt>
                <c:pt idx="6">
                  <c:v>1.4765661765547302E-2</c:v>
                </c:pt>
                <c:pt idx="7">
                  <c:v>1.6181190657993585E-2</c:v>
                </c:pt>
                <c:pt idx="8">
                  <c:v>1.8004897849617146E-2</c:v>
                </c:pt>
                <c:pt idx="9">
                  <c:v>1.9588000742262413E-2</c:v>
                </c:pt>
                <c:pt idx="10">
                  <c:v>2.1376601603766365E-2</c:v>
                </c:pt>
                <c:pt idx="11">
                  <c:v>2.3246951933123684E-2</c:v>
                </c:pt>
                <c:pt idx="12">
                  <c:v>2.5162902342804175E-2</c:v>
                </c:pt>
                <c:pt idx="13">
                  <c:v>2.7205995133994167E-2</c:v>
                </c:pt>
                <c:pt idx="14">
                  <c:v>2.9263728523644686E-2</c:v>
                </c:pt>
                <c:pt idx="15">
                  <c:v>3.1246891062521681E-2</c:v>
                </c:pt>
                <c:pt idx="16">
                  <c:v>3.3301454542804088E-2</c:v>
                </c:pt>
                <c:pt idx="17">
                  <c:v>3.5209000817878651E-2</c:v>
                </c:pt>
                <c:pt idx="18">
                  <c:v>3.7114360073243181E-2</c:v>
                </c:pt>
                <c:pt idx="19">
                  <c:v>3.8986922807010937E-2</c:v>
                </c:pt>
                <c:pt idx="20">
                  <c:v>4.0748249830012039E-2</c:v>
                </c:pt>
                <c:pt idx="21">
                  <c:v>4.2416265310193893E-2</c:v>
                </c:pt>
                <c:pt idx="22">
                  <c:v>4.400691673306565E-2</c:v>
                </c:pt>
                <c:pt idx="23">
                  <c:v>4.5440365025320208E-2</c:v>
                </c:pt>
                <c:pt idx="24">
                  <c:v>4.8028280664385511E-2</c:v>
                </c:pt>
                <c:pt idx="25">
                  <c:v>4.8580794724733305E-2</c:v>
                </c:pt>
                <c:pt idx="26">
                  <c:v>4.9650028538917201E-2</c:v>
                </c:pt>
                <c:pt idx="27">
                  <c:v>5.108177722775898E-2</c:v>
                </c:pt>
                <c:pt idx="28">
                  <c:v>5.2074459799498631E-2</c:v>
                </c:pt>
                <c:pt idx="29">
                  <c:v>5.2766305732520974E-2</c:v>
                </c:pt>
                <c:pt idx="30">
                  <c:v>5.3160692640195989E-2</c:v>
                </c:pt>
                <c:pt idx="31">
                  <c:v>5.4039639195505015E-2</c:v>
                </c:pt>
                <c:pt idx="32">
                  <c:v>5.4384142905001313E-2</c:v>
                </c:pt>
                <c:pt idx="33">
                  <c:v>5.4608289516425067E-2</c:v>
                </c:pt>
                <c:pt idx="34">
                  <c:v>5.4825180570150948E-2</c:v>
                </c:pt>
                <c:pt idx="35">
                  <c:v>5.4928494574370476E-2</c:v>
                </c:pt>
                <c:pt idx="36">
                  <c:v>5.4923545052936396E-2</c:v>
                </c:pt>
                <c:pt idx="37">
                  <c:v>5.4828059792242638E-2</c:v>
                </c:pt>
                <c:pt idx="38">
                  <c:v>5.4616707001636226E-2</c:v>
                </c:pt>
                <c:pt idx="39">
                  <c:v>5.4323034243836346E-2</c:v>
                </c:pt>
                <c:pt idx="40">
                  <c:v>5.3897277889928985E-2</c:v>
                </c:pt>
                <c:pt idx="41">
                  <c:v>5.3358632543853889E-2</c:v>
                </c:pt>
                <c:pt idx="42">
                  <c:v>5.2025842119444846E-2</c:v>
                </c:pt>
                <c:pt idx="43">
                  <c:v>5.2205937197320272E-2</c:v>
                </c:pt>
                <c:pt idx="44">
                  <c:v>5.1819999296655837E-2</c:v>
                </c:pt>
                <c:pt idx="45">
                  <c:v>5.0723552617852073E-2</c:v>
                </c:pt>
                <c:pt idx="46">
                  <c:v>5.0466064114308963E-2</c:v>
                </c:pt>
                <c:pt idx="47">
                  <c:v>4.9925043952082623E-2</c:v>
                </c:pt>
                <c:pt idx="48">
                  <c:v>4.9582722553602049E-2</c:v>
                </c:pt>
                <c:pt idx="49">
                  <c:v>4.9085467185744559E-2</c:v>
                </c:pt>
                <c:pt idx="50">
                  <c:v>4.8581102598275777E-2</c:v>
                </c:pt>
                <c:pt idx="51">
                  <c:v>4.8015219908451E-2</c:v>
                </c:pt>
                <c:pt idx="52">
                  <c:v>4.7480805326185198E-2</c:v>
                </c:pt>
                <c:pt idx="53">
                  <c:v>4.6897913172691361E-2</c:v>
                </c:pt>
                <c:pt idx="54">
                  <c:v>4.6307202152365702E-2</c:v>
                </c:pt>
                <c:pt idx="55">
                  <c:v>4.5670963775272223E-2</c:v>
                </c:pt>
                <c:pt idx="56">
                  <c:v>4.4929490035373276E-2</c:v>
                </c:pt>
                <c:pt idx="57">
                  <c:v>4.4186955882166201E-2</c:v>
                </c:pt>
                <c:pt idx="58">
                  <c:v>4.3420226170679511E-2</c:v>
                </c:pt>
                <c:pt idx="59">
                  <c:v>4.2607825835955696E-2</c:v>
                </c:pt>
                <c:pt idx="60">
                  <c:v>4.171372472387027E-2</c:v>
                </c:pt>
                <c:pt idx="61">
                  <c:v>4.0819975774637342E-2</c:v>
                </c:pt>
                <c:pt idx="62">
                  <c:v>3.9900794134067913E-2</c:v>
                </c:pt>
                <c:pt idx="63">
                  <c:v>3.8952484960553341E-2</c:v>
                </c:pt>
                <c:pt idx="64">
                  <c:v>3.7894727509446384E-2</c:v>
                </c:pt>
                <c:pt idx="65">
                  <c:v>3.6853926911521645E-2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D716-45FB-B951-249B1FB2EC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3569952"/>
        <c:axId val="323570344"/>
      </c:scatterChart>
      <c:valAx>
        <c:axId val="3235699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3570344"/>
        <c:crosses val="autoZero"/>
        <c:crossBetween val="midCat"/>
      </c:valAx>
      <c:valAx>
        <c:axId val="323570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35699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C6014 163C3</a:t>
            </a:r>
            <a:endParaRPr lang="en-GB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'C6014'!$AF$3:$AF$68</c:f>
              <c:numCache>
                <c:formatCode>0.00E+00</c:formatCode>
                <c:ptCount val="66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7.5431200000000004E-4</c:v>
                </c:pt>
                <c:pt idx="24">
                  <c:v>1.0985400000000001E-3</c:v>
                </c:pt>
                <c:pt idx="25">
                  <c:v>1.3257099999999999E-3</c:v>
                </c:pt>
                <c:pt idx="26">
                  <c:v>1.59986E-3</c:v>
                </c:pt>
                <c:pt idx="27">
                  <c:v>2.3299499999999999E-3</c:v>
                </c:pt>
                <c:pt idx="28">
                  <c:v>3.3932200000000002E-3</c:v>
                </c:pt>
                <c:pt idx="29">
                  <c:v>4.9417100000000002E-3</c:v>
                </c:pt>
                <c:pt idx="30">
                  <c:v>7.1968600000000002E-3</c:v>
                </c:pt>
                <c:pt idx="31">
                  <c:v>0.01</c:v>
                </c:pt>
                <c:pt idx="32">
                  <c:v>1.27063E-2</c:v>
                </c:pt>
                <c:pt idx="33">
                  <c:v>1.6145E-2</c:v>
                </c:pt>
                <c:pt idx="34">
                  <c:v>2.0514299999999999E-2</c:v>
                </c:pt>
                <c:pt idx="35">
                  <c:v>2.6065999999999999E-2</c:v>
                </c:pt>
                <c:pt idx="36">
                  <c:v>3.05788E-2</c:v>
                </c:pt>
                <c:pt idx="37">
                  <c:v>3.5872800000000003E-2</c:v>
                </c:pt>
                <c:pt idx="38">
                  <c:v>4.2083500000000003E-2</c:v>
                </c:pt>
                <c:pt idx="39">
                  <c:v>4.9369299999999998E-2</c:v>
                </c:pt>
                <c:pt idx="40">
                  <c:v>5.7916599999999999E-2</c:v>
                </c:pt>
                <c:pt idx="41">
                  <c:v>6.7943600000000007E-2</c:v>
                </c:pt>
                <c:pt idx="42">
                  <c:v>7.9706600000000002E-2</c:v>
                </c:pt>
                <c:pt idx="43">
                  <c:v>8.6331099999999994E-2</c:v>
                </c:pt>
                <c:pt idx="44">
                  <c:v>9.3506099999999995E-2</c:v>
                </c:pt>
                <c:pt idx="45">
                  <c:v>0.10127700000000001</c:v>
                </c:pt>
                <c:pt idx="46">
                  <c:v>0.109695</c:v>
                </c:pt>
                <c:pt idx="47">
                  <c:v>0.118812</c:v>
                </c:pt>
                <c:pt idx="48">
                  <c:v>0.12868599999999999</c:v>
                </c:pt>
                <c:pt idx="49">
                  <c:v>0.139381</c:v>
                </c:pt>
                <c:pt idx="50">
                  <c:v>0.15096499999999999</c:v>
                </c:pt>
                <c:pt idx="51">
                  <c:v>0.16351199999999999</c:v>
                </c:pt>
                <c:pt idx="52">
                  <c:v>0.17710200000000001</c:v>
                </c:pt>
                <c:pt idx="53">
                  <c:v>0.19182099999999999</c:v>
                </c:pt>
                <c:pt idx="54">
                  <c:v>0.207763</c:v>
                </c:pt>
                <c:pt idx="55">
                  <c:v>0.22503100000000001</c:v>
                </c:pt>
                <c:pt idx="56">
                  <c:v>0.24373300000000001</c:v>
                </c:pt>
                <c:pt idx="57">
                  <c:v>0.26399</c:v>
                </c:pt>
                <c:pt idx="58">
                  <c:v>0.28593000000000002</c:v>
                </c:pt>
                <c:pt idx="59">
                  <c:v>0.30969400000000002</c:v>
                </c:pt>
                <c:pt idx="60">
                  <c:v>0.33543299999999998</c:v>
                </c:pt>
                <c:pt idx="61">
                  <c:v>0.363311</c:v>
                </c:pt>
                <c:pt idx="62">
                  <c:v>0.39350600000000002</c:v>
                </c:pt>
                <c:pt idx="63">
                  <c:v>0.42621100000000001</c:v>
                </c:pt>
                <c:pt idx="64">
                  <c:v>0.46163300000000002</c:v>
                </c:pt>
                <c:pt idx="65">
                  <c:v>0.5</c:v>
                </c:pt>
              </c:numCache>
            </c:numRef>
          </c:xVal>
          <c:yVal>
            <c:numRef>
              <c:f>'C6014'!$AM$3:$AM$68</c:f>
              <c:numCache>
                <c:formatCode>0.00E+00</c:formatCode>
                <c:ptCount val="66"/>
                <c:pt idx="0">
                  <c:v>8.1734834977709812E-3</c:v>
                </c:pt>
                <c:pt idx="1">
                  <c:v>8.5099789704523275E-3</c:v>
                </c:pt>
                <c:pt idx="2">
                  <c:v>8.4013420072472471E-3</c:v>
                </c:pt>
                <c:pt idx="3">
                  <c:v>9.4779369813421492E-3</c:v>
                </c:pt>
                <c:pt idx="4">
                  <c:v>1.1004517536209159E-2</c:v>
                </c:pt>
                <c:pt idx="5">
                  <c:v>1.2663913957952608E-2</c:v>
                </c:pt>
                <c:pt idx="6">
                  <c:v>1.4730571262733045E-2</c:v>
                </c:pt>
                <c:pt idx="7">
                  <c:v>1.6125728778142851E-2</c:v>
                </c:pt>
                <c:pt idx="8">
                  <c:v>1.7068940126730336E-2</c:v>
                </c:pt>
                <c:pt idx="9">
                  <c:v>1.8298489969520278E-2</c:v>
                </c:pt>
                <c:pt idx="10">
                  <c:v>1.9875227494443103E-2</c:v>
                </c:pt>
                <c:pt idx="11">
                  <c:v>2.1981741965146802E-2</c:v>
                </c:pt>
                <c:pt idx="12">
                  <c:v>2.412623529543088E-2</c:v>
                </c:pt>
                <c:pt idx="13">
                  <c:v>2.6050167206632533E-2</c:v>
                </c:pt>
                <c:pt idx="14">
                  <c:v>2.7870235332178521E-2</c:v>
                </c:pt>
                <c:pt idx="15">
                  <c:v>2.9690777786378651E-2</c:v>
                </c:pt>
                <c:pt idx="16">
                  <c:v>3.1484497934476073E-2</c:v>
                </c:pt>
                <c:pt idx="17">
                  <c:v>3.3281572284614105E-2</c:v>
                </c:pt>
                <c:pt idx="18">
                  <c:v>3.5105009183709776E-2</c:v>
                </c:pt>
                <c:pt idx="19">
                  <c:v>3.6899827759104407E-2</c:v>
                </c:pt>
                <c:pt idx="20">
                  <c:v>3.8649760922801465E-2</c:v>
                </c:pt>
                <c:pt idx="21">
                  <c:v>4.0287918962419893E-2</c:v>
                </c:pt>
                <c:pt idx="22">
                  <c:v>4.18117131906353E-2</c:v>
                </c:pt>
                <c:pt idx="23">
                  <c:v>4.3177043043072107E-2</c:v>
                </c:pt>
                <c:pt idx="24">
                  <c:v>4.5284125641488537E-2</c:v>
                </c:pt>
                <c:pt idx="25">
                  <c:v>4.6210352063080676E-2</c:v>
                </c:pt>
                <c:pt idx="26">
                  <c:v>4.7275650958979488E-2</c:v>
                </c:pt>
                <c:pt idx="27">
                  <c:v>4.8404263216205196E-2</c:v>
                </c:pt>
                <c:pt idx="28">
                  <c:v>4.9093271308573293E-2</c:v>
                </c:pt>
                <c:pt idx="29">
                  <c:v>4.947958430436631E-2</c:v>
                </c:pt>
                <c:pt idx="30">
                  <c:v>4.9943476280143201E-2</c:v>
                </c:pt>
                <c:pt idx="31">
                  <c:v>5.0757107795261457E-2</c:v>
                </c:pt>
                <c:pt idx="32">
                  <c:v>5.0962513208731838E-2</c:v>
                </c:pt>
                <c:pt idx="33">
                  <c:v>5.1194104897734474E-2</c:v>
                </c:pt>
                <c:pt idx="34">
                  <c:v>5.1278186208729204E-2</c:v>
                </c:pt>
                <c:pt idx="35">
                  <c:v>5.1336882227171636E-2</c:v>
                </c:pt>
                <c:pt idx="36">
                  <c:v>5.1315055743935967E-2</c:v>
                </c:pt>
                <c:pt idx="37">
                  <c:v>5.1201126151633615E-2</c:v>
                </c:pt>
                <c:pt idx="38">
                  <c:v>5.1006338985271578E-2</c:v>
                </c:pt>
                <c:pt idx="39">
                  <c:v>5.0696796424764996E-2</c:v>
                </c:pt>
                <c:pt idx="40">
                  <c:v>5.0307776641409015E-2</c:v>
                </c:pt>
                <c:pt idx="41">
                  <c:v>4.9807445380628139E-2</c:v>
                </c:pt>
                <c:pt idx="42">
                  <c:v>4.9179802698039191E-2</c:v>
                </c:pt>
                <c:pt idx="43">
                  <c:v>4.8370075352217864E-2</c:v>
                </c:pt>
                <c:pt idx="44">
                  <c:v>4.8359558695060097E-2</c:v>
                </c:pt>
                <c:pt idx="45">
                  <c:v>4.7255496094191607E-2</c:v>
                </c:pt>
                <c:pt idx="46">
                  <c:v>4.7029233604881586E-2</c:v>
                </c:pt>
                <c:pt idx="47">
                  <c:v>4.662127624065663E-2</c:v>
                </c:pt>
                <c:pt idx="48">
                  <c:v>4.6190970160352944E-2</c:v>
                </c:pt>
                <c:pt idx="49">
                  <c:v>4.5732881401044111E-2</c:v>
                </c:pt>
                <c:pt idx="50">
                  <c:v>4.5278069818665841E-2</c:v>
                </c:pt>
                <c:pt idx="51">
                  <c:v>4.4791204124161245E-2</c:v>
                </c:pt>
                <c:pt idx="52">
                  <c:v>4.4253823554987255E-2</c:v>
                </c:pt>
                <c:pt idx="53">
                  <c:v>4.3737343596483812E-2</c:v>
                </c:pt>
                <c:pt idx="54">
                  <c:v>4.3183504315169166E-2</c:v>
                </c:pt>
                <c:pt idx="55">
                  <c:v>4.2559566165517433E-2</c:v>
                </c:pt>
                <c:pt idx="56">
                  <c:v>4.1917961915410674E-2</c:v>
                </c:pt>
                <c:pt idx="57">
                  <c:v>4.1255501126335137E-2</c:v>
                </c:pt>
                <c:pt idx="58">
                  <c:v>4.0546609205073983E-2</c:v>
                </c:pt>
                <c:pt idx="59">
                  <c:v>3.9848165791491169E-2</c:v>
                </c:pt>
                <c:pt idx="60">
                  <c:v>3.9057965182855377E-2</c:v>
                </c:pt>
                <c:pt idx="61">
                  <c:v>3.8259893651409541E-2</c:v>
                </c:pt>
                <c:pt idx="62">
                  <c:v>3.74627833334438E-2</c:v>
                </c:pt>
                <c:pt idx="63">
                  <c:v>3.6617510276280213E-2</c:v>
                </c:pt>
                <c:pt idx="64">
                  <c:v>3.5683553993165994E-2</c:v>
                </c:pt>
                <c:pt idx="65">
                  <c:v>3.4784099041824112E-2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CEE3-4DAA-8C7F-600771EBDD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3571128"/>
        <c:axId val="323571520"/>
      </c:scatterChart>
      <c:valAx>
        <c:axId val="323571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3571520"/>
        <c:crosses val="autoZero"/>
        <c:crossBetween val="midCat"/>
      </c:valAx>
      <c:valAx>
        <c:axId val="323571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35711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l-GR" sz="1200" b="0" i="0" baseline="0">
                <a:effectLst/>
              </a:rPr>
              <a:t>γ</a:t>
            </a:r>
            <a:r>
              <a:rPr lang="en-GB" sz="1200" b="0" i="0" baseline="0">
                <a:effectLst/>
              </a:rPr>
              <a:t>  vs 1/√N: long to short pulses blue shift corr</a:t>
            </a:r>
          </a:p>
          <a:p>
            <a:pPr>
              <a:defRPr/>
            </a:pPr>
            <a:r>
              <a:rPr lang="en-GB" sz="1200" b="0" i="0" baseline="0">
                <a:effectLst/>
              </a:rPr>
              <a:t>Fit thro origin </a:t>
            </a:r>
            <a:endParaRPr lang="en-GB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287662698936497"/>
          <c:y val="0.16041666666666668"/>
          <c:w val="0.71892186626828991"/>
          <c:h val="0.6669524642752989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'ABC '!$L$46</c:f>
              <c:strCache>
                <c:ptCount val="1"/>
                <c:pt idx="0">
                  <c:v>γ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backward val="0.25"/>
            <c:intercept val="0"/>
            <c:dispRSqr val="0"/>
            <c:dispEq val="1"/>
            <c:trendlineLbl>
              <c:layout>
                <c:manualLayout>
                  <c:x val="-0.19527139730522397"/>
                  <c:y val="2.939814814814814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'ABC '!$H$47:$H$51</c:f>
              <c:numCache>
                <c:formatCode>General</c:formatCode>
                <c:ptCount val="5"/>
                <c:pt idx="0">
                  <c:v>0.57735026918962584</c:v>
                </c:pt>
                <c:pt idx="1">
                  <c:v>0.44721359549995793</c:v>
                </c:pt>
                <c:pt idx="2">
                  <c:v>0.3779644730092272</c:v>
                </c:pt>
                <c:pt idx="3">
                  <c:v>0.31622776601683794</c:v>
                </c:pt>
                <c:pt idx="4">
                  <c:v>0.2581988897471611</c:v>
                </c:pt>
              </c:numCache>
            </c:numRef>
          </c:xVal>
          <c:yVal>
            <c:numRef>
              <c:f>'ABC '!$L$47:$L$51</c:f>
              <c:numCache>
                <c:formatCode>0.000</c:formatCode>
                <c:ptCount val="5"/>
                <c:pt idx="0">
                  <c:v>152.70000000000002</c:v>
                </c:pt>
                <c:pt idx="1">
                  <c:v>151.46666666666667</c:v>
                </c:pt>
                <c:pt idx="2">
                  <c:v>113.5</c:v>
                </c:pt>
                <c:pt idx="3">
                  <c:v>97.4375</c:v>
                </c:pt>
                <c:pt idx="4">
                  <c:v>75.499000000000009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C32-49EA-84B1-B0DF3AC06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1013000"/>
        <c:axId val="271013392"/>
      </c:scatterChart>
      <c:valAx>
        <c:axId val="271013000"/>
        <c:scaling>
          <c:orientation val="minMax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400" b="0" i="0" baseline="0">
                    <a:effectLst/>
                  </a:rPr>
                  <a:t>1/√N</a:t>
                </a:r>
                <a:endParaRPr lang="en-GB" sz="14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1013392"/>
        <c:crosses val="autoZero"/>
        <c:crossBetween val="midCat"/>
      </c:valAx>
      <c:valAx>
        <c:axId val="271013392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l-GR" sz="1600"/>
                  <a:t>γ</a:t>
                </a:r>
                <a:endParaRPr lang="en-GB" sz="1600"/>
              </a:p>
            </c:rich>
          </c:tx>
          <c:layout>
            <c:manualLayout>
              <c:xMode val="edge"/>
              <c:yMode val="edge"/>
              <c:x val="3.0374748734294875E-2"/>
              <c:y val="0.361357903178769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1013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C6014 163C7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'C6014'!$AP$3:$AP$68</c:f>
              <c:numCache>
                <c:formatCode>0.00E+00</c:formatCode>
                <c:ptCount val="66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7.5431200000000004E-4</c:v>
                </c:pt>
                <c:pt idx="24">
                  <c:v>1.0985400000000001E-3</c:v>
                </c:pt>
                <c:pt idx="25">
                  <c:v>1.3257099999999999E-3</c:v>
                </c:pt>
                <c:pt idx="26">
                  <c:v>1.59986E-3</c:v>
                </c:pt>
                <c:pt idx="27">
                  <c:v>2.3299499999999999E-3</c:v>
                </c:pt>
                <c:pt idx="28">
                  <c:v>3.3932200000000002E-3</c:v>
                </c:pt>
                <c:pt idx="29">
                  <c:v>4.9417100000000002E-3</c:v>
                </c:pt>
                <c:pt idx="30">
                  <c:v>7.1968600000000002E-3</c:v>
                </c:pt>
                <c:pt idx="31">
                  <c:v>0.01</c:v>
                </c:pt>
                <c:pt idx="32">
                  <c:v>1.27063E-2</c:v>
                </c:pt>
                <c:pt idx="33">
                  <c:v>1.6145E-2</c:v>
                </c:pt>
                <c:pt idx="34">
                  <c:v>2.0514299999999999E-2</c:v>
                </c:pt>
                <c:pt idx="35">
                  <c:v>2.6065999999999999E-2</c:v>
                </c:pt>
                <c:pt idx="36">
                  <c:v>3.05788E-2</c:v>
                </c:pt>
                <c:pt idx="37">
                  <c:v>3.5872800000000003E-2</c:v>
                </c:pt>
                <c:pt idx="38">
                  <c:v>4.2083500000000003E-2</c:v>
                </c:pt>
                <c:pt idx="39">
                  <c:v>4.9369299999999998E-2</c:v>
                </c:pt>
                <c:pt idx="40">
                  <c:v>5.7916599999999999E-2</c:v>
                </c:pt>
                <c:pt idx="41">
                  <c:v>6.7943600000000007E-2</c:v>
                </c:pt>
                <c:pt idx="42">
                  <c:v>7.9706600000000002E-2</c:v>
                </c:pt>
                <c:pt idx="43">
                  <c:v>8.6331099999999994E-2</c:v>
                </c:pt>
                <c:pt idx="44">
                  <c:v>9.3506099999999995E-2</c:v>
                </c:pt>
                <c:pt idx="45">
                  <c:v>0.10127700000000001</c:v>
                </c:pt>
                <c:pt idx="46">
                  <c:v>0.109695</c:v>
                </c:pt>
                <c:pt idx="47">
                  <c:v>0.118812</c:v>
                </c:pt>
                <c:pt idx="48">
                  <c:v>0.12868599999999999</c:v>
                </c:pt>
                <c:pt idx="49">
                  <c:v>0.139381</c:v>
                </c:pt>
                <c:pt idx="50">
                  <c:v>0.15096499999999999</c:v>
                </c:pt>
                <c:pt idx="51">
                  <c:v>0.16351199999999999</c:v>
                </c:pt>
                <c:pt idx="52">
                  <c:v>0.17710200000000001</c:v>
                </c:pt>
                <c:pt idx="53">
                  <c:v>0.19182099999999999</c:v>
                </c:pt>
                <c:pt idx="54">
                  <c:v>0.207763</c:v>
                </c:pt>
                <c:pt idx="55">
                  <c:v>0.22503100000000001</c:v>
                </c:pt>
                <c:pt idx="56">
                  <c:v>0.24373300000000001</c:v>
                </c:pt>
                <c:pt idx="57">
                  <c:v>0.26399</c:v>
                </c:pt>
                <c:pt idx="58">
                  <c:v>0.28593000000000002</c:v>
                </c:pt>
                <c:pt idx="59">
                  <c:v>0.30969400000000002</c:v>
                </c:pt>
                <c:pt idx="60">
                  <c:v>0.33543299999999998</c:v>
                </c:pt>
                <c:pt idx="61">
                  <c:v>0.363311</c:v>
                </c:pt>
                <c:pt idx="62">
                  <c:v>0.39350600000000002</c:v>
                </c:pt>
                <c:pt idx="63">
                  <c:v>0.42621100000000001</c:v>
                </c:pt>
                <c:pt idx="64">
                  <c:v>0.46163300000000002</c:v>
                </c:pt>
                <c:pt idx="65">
                  <c:v>0.5</c:v>
                </c:pt>
              </c:numCache>
            </c:numRef>
          </c:xVal>
          <c:yVal>
            <c:numRef>
              <c:f>'C6014'!$AW$3:$AW$68</c:f>
              <c:numCache>
                <c:formatCode>0.00E+00</c:formatCode>
                <c:ptCount val="66"/>
                <c:pt idx="0">
                  <c:v>8.7632874741181092E-3</c:v>
                </c:pt>
                <c:pt idx="1">
                  <c:v>9.9757765298699921E-3</c:v>
                </c:pt>
                <c:pt idx="2">
                  <c:v>1.0088282855125343E-2</c:v>
                </c:pt>
                <c:pt idx="3">
                  <c:v>9.999793564575624E-3</c:v>
                </c:pt>
                <c:pt idx="4">
                  <c:v>1.0664791899194639E-2</c:v>
                </c:pt>
                <c:pt idx="5">
                  <c:v>1.267020630483431E-2</c:v>
                </c:pt>
                <c:pt idx="6">
                  <c:v>1.4693434738345638E-2</c:v>
                </c:pt>
                <c:pt idx="7">
                  <c:v>1.5954353731404979E-2</c:v>
                </c:pt>
                <c:pt idx="8">
                  <c:v>1.6879538039662269E-2</c:v>
                </c:pt>
                <c:pt idx="9">
                  <c:v>1.8220087891960054E-2</c:v>
                </c:pt>
                <c:pt idx="10">
                  <c:v>2.0638243378894139E-2</c:v>
                </c:pt>
                <c:pt idx="11">
                  <c:v>2.2620690625771853E-2</c:v>
                </c:pt>
                <c:pt idx="12">
                  <c:v>2.4050490128673014E-2</c:v>
                </c:pt>
                <c:pt idx="13">
                  <c:v>2.56606472140735E-2</c:v>
                </c:pt>
                <c:pt idx="14">
                  <c:v>2.7573281654551637E-2</c:v>
                </c:pt>
                <c:pt idx="15">
                  <c:v>2.9705584308152188E-2</c:v>
                </c:pt>
                <c:pt idx="16">
                  <c:v>3.1791072312179536E-2</c:v>
                </c:pt>
                <c:pt idx="17">
                  <c:v>3.3696482276670769E-2</c:v>
                </c:pt>
                <c:pt idx="18">
                  <c:v>3.5465300734023424E-2</c:v>
                </c:pt>
                <c:pt idx="19">
                  <c:v>3.715724653783966E-2</c:v>
                </c:pt>
                <c:pt idx="20">
                  <c:v>3.8879464782268676E-2</c:v>
                </c:pt>
                <c:pt idx="21">
                  <c:v>4.0570557524037827E-2</c:v>
                </c:pt>
                <c:pt idx="22">
                  <c:v>4.2161751569683402E-2</c:v>
                </c:pt>
                <c:pt idx="23">
                  <c:v>4.3591210577315354E-2</c:v>
                </c:pt>
                <c:pt idx="24">
                  <c:v>4.5564217491313279E-2</c:v>
                </c:pt>
                <c:pt idx="25">
                  <c:v>4.702297745557435E-2</c:v>
                </c:pt>
                <c:pt idx="26">
                  <c:v>4.7697347823766632E-2</c:v>
                </c:pt>
                <c:pt idx="27">
                  <c:v>4.9277277876490846E-2</c:v>
                </c:pt>
                <c:pt idx="28">
                  <c:v>5.0101645086132678E-2</c:v>
                </c:pt>
                <c:pt idx="29">
                  <c:v>5.0651250268493563E-2</c:v>
                </c:pt>
                <c:pt idx="30">
                  <c:v>5.1163773794469729E-2</c:v>
                </c:pt>
                <c:pt idx="31">
                  <c:v>5.2120603607023031E-2</c:v>
                </c:pt>
                <c:pt idx="32">
                  <c:v>5.2363402757366298E-2</c:v>
                </c:pt>
                <c:pt idx="33">
                  <c:v>5.2604522884900792E-2</c:v>
                </c:pt>
                <c:pt idx="34">
                  <c:v>5.267499336676696E-2</c:v>
                </c:pt>
                <c:pt idx="35">
                  <c:v>5.2732514642328712E-2</c:v>
                </c:pt>
                <c:pt idx="36">
                  <c:v>5.2682476614798905E-2</c:v>
                </c:pt>
                <c:pt idx="37">
                  <c:v>5.2575287631649301E-2</c:v>
                </c:pt>
                <c:pt idx="38">
                  <c:v>5.2337982985733986E-2</c:v>
                </c:pt>
                <c:pt idx="39">
                  <c:v>5.2030146365559068E-2</c:v>
                </c:pt>
                <c:pt idx="40">
                  <c:v>5.1589354076758104E-2</c:v>
                </c:pt>
                <c:pt idx="41">
                  <c:v>5.106070012043009E-2</c:v>
                </c:pt>
                <c:pt idx="42">
                  <c:v>5.0410003605906403E-2</c:v>
                </c:pt>
                <c:pt idx="43">
                  <c:v>4.9508804182704549E-2</c:v>
                </c:pt>
                <c:pt idx="44">
                  <c:v>4.9605474270545978E-2</c:v>
                </c:pt>
                <c:pt idx="45">
                  <c:v>4.8408549625019705E-2</c:v>
                </c:pt>
                <c:pt idx="46">
                  <c:v>4.8053988758738793E-2</c:v>
                </c:pt>
                <c:pt idx="47">
                  <c:v>4.7818838370015868E-2</c:v>
                </c:pt>
                <c:pt idx="48">
                  <c:v>4.7295635428887484E-2</c:v>
                </c:pt>
                <c:pt idx="49">
                  <c:v>4.6908679563931875E-2</c:v>
                </c:pt>
                <c:pt idx="50">
                  <c:v>4.6370551745050267E-2</c:v>
                </c:pt>
                <c:pt idx="51">
                  <c:v>4.5888944333753331E-2</c:v>
                </c:pt>
                <c:pt idx="52">
                  <c:v>4.540203555076127E-2</c:v>
                </c:pt>
                <c:pt idx="53">
                  <c:v>4.4806343830995674E-2</c:v>
                </c:pt>
                <c:pt idx="54">
                  <c:v>4.420867670544941E-2</c:v>
                </c:pt>
                <c:pt idx="55">
                  <c:v>4.3604154395631242E-2</c:v>
                </c:pt>
                <c:pt idx="56">
                  <c:v>4.2939746842729637E-2</c:v>
                </c:pt>
                <c:pt idx="57">
                  <c:v>4.226291347861711E-2</c:v>
                </c:pt>
                <c:pt idx="58">
                  <c:v>4.1536546716564114E-2</c:v>
                </c:pt>
                <c:pt idx="59">
                  <c:v>4.0786300067257919E-2</c:v>
                </c:pt>
                <c:pt idx="60">
                  <c:v>4.0004625030703532E-2</c:v>
                </c:pt>
                <c:pt idx="61">
                  <c:v>3.9243863515950404E-2</c:v>
                </c:pt>
                <c:pt idx="62">
                  <c:v>3.8393802585306051E-2</c:v>
                </c:pt>
                <c:pt idx="63">
                  <c:v>3.7453594441819102E-2</c:v>
                </c:pt>
                <c:pt idx="64">
                  <c:v>3.6626280552592969E-2</c:v>
                </c:pt>
                <c:pt idx="65">
                  <c:v>3.5665445274880719E-2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3108-41B5-86D8-0080E90E84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3572304"/>
        <c:axId val="323572696"/>
      </c:scatterChart>
      <c:valAx>
        <c:axId val="3235723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3572696"/>
        <c:crosses val="autoZero"/>
        <c:crossBetween val="midCat"/>
      </c:valAx>
      <c:valAx>
        <c:axId val="323572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3572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C6014 164C2</a:t>
            </a:r>
            <a:endParaRPr lang="en-GB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'C6014'!$V$3:$V$51</c:f>
              <c:numCache>
                <c:formatCode>0.00E+00</c:formatCode>
                <c:ptCount val="49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7.5431200000000004E-4</c:v>
                </c:pt>
                <c:pt idx="24">
                  <c:v>1.0985400000000001E-3</c:v>
                </c:pt>
                <c:pt idx="25">
                  <c:v>1.3257099999999999E-3</c:v>
                </c:pt>
                <c:pt idx="26">
                  <c:v>1.59986E-3</c:v>
                </c:pt>
                <c:pt idx="27">
                  <c:v>2.3299499999999999E-3</c:v>
                </c:pt>
                <c:pt idx="28">
                  <c:v>3.3932200000000002E-3</c:v>
                </c:pt>
                <c:pt idx="29">
                  <c:v>4.9417100000000002E-3</c:v>
                </c:pt>
                <c:pt idx="30">
                  <c:v>7.1968600000000002E-3</c:v>
                </c:pt>
                <c:pt idx="31">
                  <c:v>0.01</c:v>
                </c:pt>
                <c:pt idx="32">
                  <c:v>1.27063E-2</c:v>
                </c:pt>
                <c:pt idx="33">
                  <c:v>1.6145E-2</c:v>
                </c:pt>
                <c:pt idx="34">
                  <c:v>2.0514299999999999E-2</c:v>
                </c:pt>
                <c:pt idx="35">
                  <c:v>2.6065999999999999E-2</c:v>
                </c:pt>
                <c:pt idx="36">
                  <c:v>3.05788E-2</c:v>
                </c:pt>
                <c:pt idx="37">
                  <c:v>3.5872800000000003E-2</c:v>
                </c:pt>
                <c:pt idx="38">
                  <c:v>4.2083500000000003E-2</c:v>
                </c:pt>
                <c:pt idx="39">
                  <c:v>4.9369299999999998E-2</c:v>
                </c:pt>
                <c:pt idx="40">
                  <c:v>5.7916599999999999E-2</c:v>
                </c:pt>
                <c:pt idx="41">
                  <c:v>6.7943600000000007E-2</c:v>
                </c:pt>
                <c:pt idx="42">
                  <c:v>7.9706600000000002E-2</c:v>
                </c:pt>
                <c:pt idx="43">
                  <c:v>8.6331099999999994E-2</c:v>
                </c:pt>
                <c:pt idx="44">
                  <c:v>9.3506099999999995E-2</c:v>
                </c:pt>
                <c:pt idx="45">
                  <c:v>0.10127700000000001</c:v>
                </c:pt>
                <c:pt idx="46">
                  <c:v>0.109695</c:v>
                </c:pt>
                <c:pt idx="47">
                  <c:v>0.118812</c:v>
                </c:pt>
                <c:pt idx="48">
                  <c:v>0.12868599999999999</c:v>
                </c:pt>
              </c:numCache>
            </c:numRef>
          </c:xVal>
          <c:yVal>
            <c:numRef>
              <c:f>'C6014'!$AC$3:$AC$51</c:f>
              <c:numCache>
                <c:formatCode>0.00E+00</c:formatCode>
                <c:ptCount val="49"/>
                <c:pt idx="0">
                  <c:v>9.5633397835920685E-3</c:v>
                </c:pt>
                <c:pt idx="1">
                  <c:v>7.2215114037847312E-3</c:v>
                </c:pt>
                <c:pt idx="2">
                  <c:v>1.043769236269617E-2</c:v>
                </c:pt>
                <c:pt idx="3">
                  <c:v>1.0976903164111963E-2</c:v>
                </c:pt>
                <c:pt idx="4">
                  <c:v>1.1660071695812365E-2</c:v>
                </c:pt>
                <c:pt idx="5">
                  <c:v>1.4119214352011742E-2</c:v>
                </c:pt>
                <c:pt idx="6">
                  <c:v>1.4289626734368292E-2</c:v>
                </c:pt>
                <c:pt idx="7">
                  <c:v>1.6869024008063123E-2</c:v>
                </c:pt>
                <c:pt idx="8">
                  <c:v>1.7985901687820646E-2</c:v>
                </c:pt>
                <c:pt idx="9">
                  <c:v>1.9499039978929832E-2</c:v>
                </c:pt>
                <c:pt idx="10">
                  <c:v>2.1860204270788323E-2</c:v>
                </c:pt>
                <c:pt idx="11">
                  <c:v>2.2932933975070565E-2</c:v>
                </c:pt>
                <c:pt idx="12">
                  <c:v>2.5521096069986128E-2</c:v>
                </c:pt>
                <c:pt idx="13">
                  <c:v>2.6979678355465313E-2</c:v>
                </c:pt>
                <c:pt idx="14">
                  <c:v>2.8882846256938526E-2</c:v>
                </c:pt>
                <c:pt idx="15">
                  <c:v>3.1209592349899302E-2</c:v>
                </c:pt>
                <c:pt idx="16">
                  <c:v>3.280223058196919E-2</c:v>
                </c:pt>
                <c:pt idx="17">
                  <c:v>3.4831321804378333E-2</c:v>
                </c:pt>
                <c:pt idx="18">
                  <c:v>3.6828857559727285E-2</c:v>
                </c:pt>
                <c:pt idx="19">
                  <c:v>3.8442606858387726E-2</c:v>
                </c:pt>
                <c:pt idx="20">
                  <c:v>4.0292837179543559E-2</c:v>
                </c:pt>
                <c:pt idx="21">
                  <c:v>4.1879225972928126E-2</c:v>
                </c:pt>
                <c:pt idx="22">
                  <c:v>4.3314549366157876E-2</c:v>
                </c:pt>
                <c:pt idx="23">
                  <c:v>4.4774885775034245E-2</c:v>
                </c:pt>
                <c:pt idx="24">
                  <c:v>4.7015416866960848E-2</c:v>
                </c:pt>
                <c:pt idx="25">
                  <c:v>4.7951265006524302E-2</c:v>
                </c:pt>
                <c:pt idx="26">
                  <c:v>4.8853114071714887E-2</c:v>
                </c:pt>
                <c:pt idx="27">
                  <c:v>4.990711332031899E-2</c:v>
                </c:pt>
                <c:pt idx="28">
                  <c:v>5.0657195306619648E-2</c:v>
                </c:pt>
                <c:pt idx="29">
                  <c:v>5.1186523571082068E-2</c:v>
                </c:pt>
                <c:pt idx="30">
                  <c:v>5.1441837307015972E-2</c:v>
                </c:pt>
                <c:pt idx="31">
                  <c:v>5.2376276082477233E-2</c:v>
                </c:pt>
                <c:pt idx="32">
                  <c:v>5.2584183608016533E-2</c:v>
                </c:pt>
                <c:pt idx="33">
                  <c:v>5.2732018809304705E-2</c:v>
                </c:pt>
                <c:pt idx="34">
                  <c:v>5.2887018519266735E-2</c:v>
                </c:pt>
                <c:pt idx="35">
                  <c:v>5.2903280829345686E-2</c:v>
                </c:pt>
                <c:pt idx="36">
                  <c:v>5.2838576171498772E-2</c:v>
                </c:pt>
                <c:pt idx="37">
                  <c:v>5.2718037339264119E-2</c:v>
                </c:pt>
                <c:pt idx="38">
                  <c:v>5.2490884279944514E-2</c:v>
                </c:pt>
                <c:pt idx="39">
                  <c:v>5.2185889669617243E-2</c:v>
                </c:pt>
                <c:pt idx="40">
                  <c:v>5.1749432144855806E-2</c:v>
                </c:pt>
                <c:pt idx="41">
                  <c:v>5.1218123262227633E-2</c:v>
                </c:pt>
                <c:pt idx="42">
                  <c:v>5.0557035829961211E-2</c:v>
                </c:pt>
                <c:pt idx="43">
                  <c:v>4.9559567897580856E-2</c:v>
                </c:pt>
                <c:pt idx="44">
                  <c:v>4.9738308441512342E-2</c:v>
                </c:pt>
                <c:pt idx="45">
                  <c:v>4.876316872639426E-2</c:v>
                </c:pt>
                <c:pt idx="46">
                  <c:v>4.8291182399026397E-2</c:v>
                </c:pt>
                <c:pt idx="47">
                  <c:v>4.7818696043435499E-2</c:v>
                </c:pt>
                <c:pt idx="48">
                  <c:v>4.7556494822307227E-2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F13-45A0-AAF8-C9A0CCB69BD4}"/>
            </c:ext>
          </c:extLst>
        </c:ser>
        <c:ser>
          <c:idx val="0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'C6014'!$V$53:$V$125</c:f>
              <c:numCache>
                <c:formatCode>0.00E+00</c:formatCode>
                <c:ptCount val="73"/>
                <c:pt idx="0">
                  <c:v>0.13</c:v>
                </c:pt>
                <c:pt idx="1">
                  <c:v>0.14499999999999999</c:v>
                </c:pt>
                <c:pt idx="2">
                  <c:v>0.16</c:v>
                </c:pt>
                <c:pt idx="3">
                  <c:v>0.17499999999999999</c:v>
                </c:pt>
                <c:pt idx="4">
                  <c:v>0.19</c:v>
                </c:pt>
                <c:pt idx="5">
                  <c:v>0.20499999999999999</c:v>
                </c:pt>
                <c:pt idx="6">
                  <c:v>0.22</c:v>
                </c:pt>
                <c:pt idx="7">
                  <c:v>0.23499999999999999</c:v>
                </c:pt>
                <c:pt idx="8">
                  <c:v>0.25</c:v>
                </c:pt>
                <c:pt idx="9">
                  <c:v>0.26500000000000001</c:v>
                </c:pt>
                <c:pt idx="10">
                  <c:v>0.28000000000000003</c:v>
                </c:pt>
                <c:pt idx="11">
                  <c:v>0.29499999999999998</c:v>
                </c:pt>
                <c:pt idx="12">
                  <c:v>0.31</c:v>
                </c:pt>
                <c:pt idx="13">
                  <c:v>0.32500000000000001</c:v>
                </c:pt>
                <c:pt idx="14">
                  <c:v>0.34</c:v>
                </c:pt>
                <c:pt idx="15">
                  <c:v>0.35499999999999998</c:v>
                </c:pt>
                <c:pt idx="16">
                  <c:v>0.37</c:v>
                </c:pt>
                <c:pt idx="17">
                  <c:v>0.38500000000000001</c:v>
                </c:pt>
                <c:pt idx="18">
                  <c:v>0.4</c:v>
                </c:pt>
                <c:pt idx="19">
                  <c:v>0.41499999999999998</c:v>
                </c:pt>
                <c:pt idx="20">
                  <c:v>0.43</c:v>
                </c:pt>
                <c:pt idx="21">
                  <c:v>0.44500000000000001</c:v>
                </c:pt>
                <c:pt idx="22">
                  <c:v>0.47</c:v>
                </c:pt>
                <c:pt idx="23">
                  <c:v>0.495</c:v>
                </c:pt>
              </c:numCache>
            </c:numRef>
          </c:xVal>
          <c:yVal>
            <c:numRef>
              <c:f>'C6014'!$AC$53:$AC$125</c:f>
              <c:numCache>
                <c:formatCode>0.00E+00</c:formatCode>
                <c:ptCount val="73"/>
                <c:pt idx="0">
                  <c:v>4.7626522685266855E-2</c:v>
                </c:pt>
                <c:pt idx="1">
                  <c:v>4.7085096824751212E-2</c:v>
                </c:pt>
                <c:pt idx="2">
                  <c:v>4.6583150421673776E-2</c:v>
                </c:pt>
                <c:pt idx="3">
                  <c:v>4.6128107248929087E-2</c:v>
                </c:pt>
                <c:pt idx="4">
                  <c:v>4.564301220637685E-2</c:v>
                </c:pt>
                <c:pt idx="5">
                  <c:v>4.516286470782669E-2</c:v>
                </c:pt>
                <c:pt idx="6">
                  <c:v>4.4693061019073221E-2</c:v>
                </c:pt>
                <c:pt idx="7">
                  <c:v>4.4294537282092004E-2</c:v>
                </c:pt>
                <c:pt idx="8">
                  <c:v>4.3868220211572426E-2</c:v>
                </c:pt>
                <c:pt idx="9">
                  <c:v>4.3441025574640191E-2</c:v>
                </c:pt>
                <c:pt idx="10">
                  <c:v>4.3092652993743583E-2</c:v>
                </c:pt>
                <c:pt idx="11">
                  <c:v>4.269246748915205E-2</c:v>
                </c:pt>
                <c:pt idx="12">
                  <c:v>4.2286235050409765E-2</c:v>
                </c:pt>
                <c:pt idx="13">
                  <c:v>4.2026091658794888E-2</c:v>
                </c:pt>
                <c:pt idx="14">
                  <c:v>4.166905446711465E-2</c:v>
                </c:pt>
                <c:pt idx="15">
                  <c:v>4.1313387290509603E-2</c:v>
                </c:pt>
                <c:pt idx="16">
                  <c:v>4.09931755565386E-2</c:v>
                </c:pt>
                <c:pt idx="17">
                  <c:v>4.0599452335786101E-2</c:v>
                </c:pt>
                <c:pt idx="18">
                  <c:v>4.035528949019896E-2</c:v>
                </c:pt>
                <c:pt idx="19">
                  <c:v>4.0080599649552559E-2</c:v>
                </c:pt>
                <c:pt idx="20">
                  <c:v>3.980286424202284E-2</c:v>
                </c:pt>
                <c:pt idx="21">
                  <c:v>3.9468505863994016E-2</c:v>
                </c:pt>
                <c:pt idx="22">
                  <c:v>3.8989582956336588E-2</c:v>
                </c:pt>
                <c:pt idx="23">
                  <c:v>3.8482538521849713E-2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F13-45A0-AAF8-C9A0CCB69B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3573480"/>
        <c:axId val="323573872"/>
      </c:scatterChart>
      <c:valAx>
        <c:axId val="323573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3573872"/>
        <c:crosses val="autoZero"/>
        <c:crossBetween val="midCat"/>
      </c:valAx>
      <c:valAx>
        <c:axId val="323573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35734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800" b="0" i="0" baseline="0">
                <a:effectLst/>
              </a:rPr>
              <a:t>C6014 162C1 </a:t>
            </a:r>
            <a:endParaRPr lang="en-GB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'C6014'!$AZ$3:$AZ$58</c:f>
              <c:numCache>
                <c:formatCode>0.00E+00</c:formatCode>
                <c:ptCount val="56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7.5431200000000004E-4</c:v>
                </c:pt>
                <c:pt idx="24">
                  <c:v>1.0985400000000001E-3</c:v>
                </c:pt>
                <c:pt idx="25">
                  <c:v>1.3257099999999999E-3</c:v>
                </c:pt>
                <c:pt idx="26">
                  <c:v>1.59986E-3</c:v>
                </c:pt>
                <c:pt idx="27">
                  <c:v>2.3299499999999999E-3</c:v>
                </c:pt>
                <c:pt idx="28">
                  <c:v>3.3932200000000002E-3</c:v>
                </c:pt>
                <c:pt idx="29">
                  <c:v>4.9417100000000002E-3</c:v>
                </c:pt>
                <c:pt idx="30">
                  <c:v>7.1968600000000002E-3</c:v>
                </c:pt>
                <c:pt idx="31">
                  <c:v>0.01</c:v>
                </c:pt>
                <c:pt idx="32">
                  <c:v>1.27063E-2</c:v>
                </c:pt>
                <c:pt idx="33">
                  <c:v>1.6145E-2</c:v>
                </c:pt>
                <c:pt idx="34">
                  <c:v>2.0514299999999999E-2</c:v>
                </c:pt>
                <c:pt idx="35">
                  <c:v>2.6065999999999999E-2</c:v>
                </c:pt>
                <c:pt idx="36">
                  <c:v>3.05788E-2</c:v>
                </c:pt>
                <c:pt idx="37">
                  <c:v>3.5872800000000003E-2</c:v>
                </c:pt>
                <c:pt idx="38">
                  <c:v>4.2083500000000003E-2</c:v>
                </c:pt>
                <c:pt idx="39">
                  <c:v>4.9369299999999998E-2</c:v>
                </c:pt>
                <c:pt idx="40">
                  <c:v>5.7916599999999999E-2</c:v>
                </c:pt>
                <c:pt idx="41">
                  <c:v>6.7943600000000007E-2</c:v>
                </c:pt>
                <c:pt idx="42">
                  <c:v>7.9706600000000002E-2</c:v>
                </c:pt>
                <c:pt idx="43">
                  <c:v>8.6331099999999994E-2</c:v>
                </c:pt>
                <c:pt idx="44">
                  <c:v>9.3506099999999995E-2</c:v>
                </c:pt>
                <c:pt idx="45">
                  <c:v>0.10127700000000001</c:v>
                </c:pt>
                <c:pt idx="46">
                  <c:v>0.109695</c:v>
                </c:pt>
                <c:pt idx="47">
                  <c:v>0.118812</c:v>
                </c:pt>
                <c:pt idx="48">
                  <c:v>0.12868599999999999</c:v>
                </c:pt>
                <c:pt idx="49">
                  <c:v>0.139381</c:v>
                </c:pt>
                <c:pt idx="50">
                  <c:v>0.15096499999999999</c:v>
                </c:pt>
                <c:pt idx="51">
                  <c:v>0.16351199999999999</c:v>
                </c:pt>
                <c:pt idx="52">
                  <c:v>0.17710200000000001</c:v>
                </c:pt>
                <c:pt idx="53">
                  <c:v>0.19182099999999999</c:v>
                </c:pt>
                <c:pt idx="54">
                  <c:v>0.207763</c:v>
                </c:pt>
                <c:pt idx="55">
                  <c:v>0.22503100000000001</c:v>
                </c:pt>
              </c:numCache>
            </c:numRef>
          </c:xVal>
          <c:yVal>
            <c:numRef>
              <c:f>'C6014'!$BG$3:$BG$58</c:f>
              <c:numCache>
                <c:formatCode>0.00E+00</c:formatCode>
                <c:ptCount val="56"/>
                <c:pt idx="0">
                  <c:v>2.7369018453605267E-3</c:v>
                </c:pt>
                <c:pt idx="1">
                  <c:v>2.5074442689478858E-3</c:v>
                </c:pt>
                <c:pt idx="2">
                  <c:v>3.338185802274584E-3</c:v>
                </c:pt>
                <c:pt idx="3">
                  <c:v>5.7736504402948318E-3</c:v>
                </c:pt>
                <c:pt idx="4">
                  <c:v>7.3967004800047365E-3</c:v>
                </c:pt>
                <c:pt idx="5">
                  <c:v>8.0748067123742988E-3</c:v>
                </c:pt>
                <c:pt idx="6">
                  <c:v>9.2332926758204401E-3</c:v>
                </c:pt>
                <c:pt idx="7">
                  <c:v>1.1517598769815937E-2</c:v>
                </c:pt>
                <c:pt idx="8">
                  <c:v>1.3824730076343252E-2</c:v>
                </c:pt>
                <c:pt idx="9">
                  <c:v>1.5347368846056876E-2</c:v>
                </c:pt>
                <c:pt idx="10">
                  <c:v>1.6665297601676267E-2</c:v>
                </c:pt>
                <c:pt idx="11">
                  <c:v>1.885331396105509E-2</c:v>
                </c:pt>
                <c:pt idx="12">
                  <c:v>2.1414959667469216E-2</c:v>
                </c:pt>
                <c:pt idx="13">
                  <c:v>2.3546908737884582E-2</c:v>
                </c:pt>
                <c:pt idx="14">
                  <c:v>2.5334424370780085E-2</c:v>
                </c:pt>
                <c:pt idx="15">
                  <c:v>2.7440810014993478E-2</c:v>
                </c:pt>
                <c:pt idx="16">
                  <c:v>2.9798524303895013E-2</c:v>
                </c:pt>
                <c:pt idx="17">
                  <c:v>3.2116394662369853E-2</c:v>
                </c:pt>
                <c:pt idx="18">
                  <c:v>3.413059085296246E-2</c:v>
                </c:pt>
                <c:pt idx="19">
                  <c:v>3.6034981921788792E-2</c:v>
                </c:pt>
                <c:pt idx="20">
                  <c:v>3.7980545978646633E-2</c:v>
                </c:pt>
                <c:pt idx="21">
                  <c:v>3.9929985642273055E-2</c:v>
                </c:pt>
                <c:pt idx="22">
                  <c:v>4.1710575360398253E-2</c:v>
                </c:pt>
                <c:pt idx="23">
                  <c:v>4.3240038138517407E-2</c:v>
                </c:pt>
                <c:pt idx="24">
                  <c:v>4.6029592244668127E-2</c:v>
                </c:pt>
                <c:pt idx="25">
                  <c:v>4.7024041629062908E-2</c:v>
                </c:pt>
                <c:pt idx="26">
                  <c:v>4.7971116683695407E-2</c:v>
                </c:pt>
                <c:pt idx="27">
                  <c:v>4.950846875776059E-2</c:v>
                </c:pt>
                <c:pt idx="28">
                  <c:v>5.0552861097732306E-2</c:v>
                </c:pt>
                <c:pt idx="29">
                  <c:v>5.119073865594969E-2</c:v>
                </c:pt>
                <c:pt idx="30">
                  <c:v>5.1732230956336958E-2</c:v>
                </c:pt>
                <c:pt idx="31">
                  <c:v>5.2673902379315483E-2</c:v>
                </c:pt>
                <c:pt idx="32">
                  <c:v>5.2951755554897548E-2</c:v>
                </c:pt>
                <c:pt idx="33">
                  <c:v>5.3163367600152667E-2</c:v>
                </c:pt>
                <c:pt idx="34">
                  <c:v>5.3241714182918995E-2</c:v>
                </c:pt>
                <c:pt idx="35">
                  <c:v>5.3325096124939991E-2</c:v>
                </c:pt>
                <c:pt idx="36">
                  <c:v>5.3279805594773445E-2</c:v>
                </c:pt>
                <c:pt idx="37">
                  <c:v>5.3188375721791185E-2</c:v>
                </c:pt>
                <c:pt idx="38">
                  <c:v>5.2976600322741929E-2</c:v>
                </c:pt>
                <c:pt idx="39">
                  <c:v>5.266650076511821E-2</c:v>
                </c:pt>
                <c:pt idx="40">
                  <c:v>5.225512922998423E-2</c:v>
                </c:pt>
                <c:pt idx="41">
                  <c:v>5.1727337129088391E-2</c:v>
                </c:pt>
                <c:pt idx="42">
                  <c:v>5.1093207354482723E-2</c:v>
                </c:pt>
                <c:pt idx="43">
                  <c:v>5.0276836481224607E-2</c:v>
                </c:pt>
                <c:pt idx="44">
                  <c:v>5.0128158948376134E-2</c:v>
                </c:pt>
                <c:pt idx="45">
                  <c:v>4.9195327492668466E-2</c:v>
                </c:pt>
                <c:pt idx="46">
                  <c:v>4.8856910256999571E-2</c:v>
                </c:pt>
                <c:pt idx="47">
                  <c:v>4.8439347825208111E-2</c:v>
                </c:pt>
                <c:pt idx="48">
                  <c:v>4.798672567718943E-2</c:v>
                </c:pt>
                <c:pt idx="49">
                  <c:v>4.7535956481385387E-2</c:v>
                </c:pt>
                <c:pt idx="50">
                  <c:v>4.7122234782094534E-2</c:v>
                </c:pt>
                <c:pt idx="51">
                  <c:v>4.666952261720924E-2</c:v>
                </c:pt>
                <c:pt idx="52">
                  <c:v>4.6062771803500088E-2</c:v>
                </c:pt>
                <c:pt idx="53">
                  <c:v>4.5453422865197331E-2</c:v>
                </c:pt>
                <c:pt idx="54">
                  <c:v>4.4893960785560613E-2</c:v>
                </c:pt>
                <c:pt idx="55">
                  <c:v>4.4291902464080428E-2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2250-4CF9-8B19-58DA70F59504}"/>
            </c:ext>
          </c:extLst>
        </c:ser>
        <c:ser>
          <c:idx val="0"/>
          <c:order val="1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'C6014'!$AZ$60:$AZ$162</c:f>
              <c:numCache>
                <c:formatCode>0.00E+00</c:formatCode>
                <c:ptCount val="103"/>
                <c:pt idx="0">
                  <c:v>0.245</c:v>
                </c:pt>
                <c:pt idx="1">
                  <c:v>0.27</c:v>
                </c:pt>
                <c:pt idx="2">
                  <c:v>0.29499999999999998</c:v>
                </c:pt>
                <c:pt idx="3">
                  <c:v>0.32</c:v>
                </c:pt>
                <c:pt idx="4">
                  <c:v>0.34499999999999997</c:v>
                </c:pt>
                <c:pt idx="5">
                  <c:v>0.37</c:v>
                </c:pt>
                <c:pt idx="6">
                  <c:v>0.39500000000000002</c:v>
                </c:pt>
                <c:pt idx="7">
                  <c:v>0.42</c:v>
                </c:pt>
                <c:pt idx="8">
                  <c:v>0.44500000000000001</c:v>
                </c:pt>
                <c:pt idx="9">
                  <c:v>0.48499999999999999</c:v>
                </c:pt>
                <c:pt idx="10">
                  <c:v>0.5151</c:v>
                </c:pt>
                <c:pt idx="11">
                  <c:v>0.5353</c:v>
                </c:pt>
                <c:pt idx="12">
                  <c:v>0.57569999999999999</c:v>
                </c:pt>
                <c:pt idx="13">
                  <c:v>0.63629999999999998</c:v>
                </c:pt>
                <c:pt idx="14">
                  <c:v>0.69689999999999996</c:v>
                </c:pt>
                <c:pt idx="15">
                  <c:v>0.75760000000000005</c:v>
                </c:pt>
                <c:pt idx="16">
                  <c:v>0.81820000000000004</c:v>
                </c:pt>
              </c:numCache>
            </c:numRef>
          </c:xVal>
          <c:yVal>
            <c:numRef>
              <c:f>'C6014'!$BG$60:$BG$162</c:f>
              <c:numCache>
                <c:formatCode>0.00E+00</c:formatCode>
                <c:ptCount val="103"/>
                <c:pt idx="0">
                  <c:v>4.3338475830964132E-2</c:v>
                </c:pt>
                <c:pt idx="1">
                  <c:v>4.2717473657254985E-2</c:v>
                </c:pt>
                <c:pt idx="2">
                  <c:v>4.2087642067599823E-2</c:v>
                </c:pt>
                <c:pt idx="3">
                  <c:v>4.1516348596767332E-2</c:v>
                </c:pt>
                <c:pt idx="4">
                  <c:v>4.0951308528959798E-2</c:v>
                </c:pt>
                <c:pt idx="5">
                  <c:v>4.0482651026818743E-2</c:v>
                </c:pt>
                <c:pt idx="6">
                  <c:v>3.9889511674131628E-2</c:v>
                </c:pt>
                <c:pt idx="7">
                  <c:v>3.9405834340037499E-2</c:v>
                </c:pt>
                <c:pt idx="8">
                  <c:v>3.9001326897065265E-2</c:v>
                </c:pt>
                <c:pt idx="9">
                  <c:v>3.8276164724136572E-2</c:v>
                </c:pt>
                <c:pt idx="10">
                  <c:v>3.8078828985583353E-2</c:v>
                </c:pt>
                <c:pt idx="11">
                  <c:v>3.7814656865634948E-2</c:v>
                </c:pt>
                <c:pt idx="12">
                  <c:v>3.7200859585856262E-2</c:v>
                </c:pt>
                <c:pt idx="13">
                  <c:v>3.6392719483851657E-2</c:v>
                </c:pt>
                <c:pt idx="14">
                  <c:v>3.5635691632490279E-2</c:v>
                </c:pt>
                <c:pt idx="15">
                  <c:v>3.4898497218233661E-2</c:v>
                </c:pt>
                <c:pt idx="16">
                  <c:v>3.4038629422223826E-2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250-4CF9-8B19-58DA70F595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3574656"/>
        <c:axId val="323575048"/>
      </c:scatterChart>
      <c:valAx>
        <c:axId val="3235746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3575048"/>
        <c:crosses val="autoZero"/>
        <c:crossBetween val="midCat"/>
      </c:valAx>
      <c:valAx>
        <c:axId val="323575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35746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C6014 164C2</a:t>
            </a:r>
            <a:endParaRPr lang="en-GB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'C6014'!$AB$3:$AB$51</c:f>
              <c:numCache>
                <c:formatCode>0.00E+00</c:formatCode>
                <c:ptCount val="49"/>
                <c:pt idx="0">
                  <c:v>3.0924650011911322E-4</c:v>
                </c:pt>
                <c:pt idx="1">
                  <c:v>2.9520920966279786E-4</c:v>
                </c:pt>
                <c:pt idx="2">
                  <c:v>3.8988374257479071E-4</c:v>
                </c:pt>
                <c:pt idx="3">
                  <c:v>4.3922678743399081E-4</c:v>
                </c:pt>
                <c:pt idx="4">
                  <c:v>4.9729698433866694E-4</c:v>
                </c:pt>
                <c:pt idx="5">
                  <c:v>6.0115584580615745E-4</c:v>
                </c:pt>
                <c:pt idx="6">
                  <c:v>6.64367147307768E-4</c:v>
                </c:pt>
                <c:pt idx="7">
                  <c:v>7.9297418118256548E-4</c:v>
                </c:pt>
                <c:pt idx="8">
                  <c:v>8.9949052095918743E-4</c:v>
                </c:pt>
                <c:pt idx="9">
                  <c:v>1.0288539660846762E-3</c:v>
                </c:pt>
                <c:pt idx="10">
                  <c:v>1.1967144088594105E-3</c:v>
                </c:pt>
                <c:pt idx="11">
                  <c:v>1.3465091656734718E-3</c:v>
                </c:pt>
                <c:pt idx="12">
                  <c:v>1.5604342393991941E-3</c:v>
                </c:pt>
                <c:pt idx="13">
                  <c:v>1.7625096214909796E-3</c:v>
                </c:pt>
                <c:pt idx="14">
                  <c:v>2.0033151243380579E-3</c:v>
                </c:pt>
                <c:pt idx="15">
                  <c:v>2.2876446564115164E-3</c:v>
                </c:pt>
                <c:pt idx="16">
                  <c:v>2.5763979852376656E-3</c:v>
                </c:pt>
                <c:pt idx="17">
                  <c:v>2.9165018328878539E-3</c:v>
                </c:pt>
                <c:pt idx="18">
                  <c:v>3.2944875879473926E-3</c:v>
                </c:pt>
                <c:pt idx="19">
                  <c:v>3.6975716685375927E-3</c:v>
                </c:pt>
                <c:pt idx="20">
                  <c:v>4.1585338362937294E-3</c:v>
                </c:pt>
                <c:pt idx="21">
                  <c:v>4.6573833270410767E-3</c:v>
                </c:pt>
                <c:pt idx="22">
                  <c:v>5.2032658642494727E-3</c:v>
                </c:pt>
                <c:pt idx="23">
                  <c:v>5.8115603445836848E-3</c:v>
                </c:pt>
                <c:pt idx="24">
                  <c:v>7.1866762863670971E-3</c:v>
                </c:pt>
                <c:pt idx="25">
                  <c:v>7.973046565259689E-3</c:v>
                </c:pt>
                <c:pt idx="26">
                  <c:v>8.8407094216908736E-3</c:v>
                </c:pt>
                <c:pt idx="27">
                  <c:v>1.0783370469416194E-2</c:v>
                </c:pt>
                <c:pt idx="28">
                  <c:v>1.3110721118928888E-2</c:v>
                </c:pt>
                <c:pt idx="29">
                  <c:v>1.5904369066280247E-2</c:v>
                </c:pt>
                <c:pt idx="30">
                  <c:v>1.9241094075997108E-2</c:v>
                </c:pt>
                <c:pt idx="31">
                  <c:v>2.2885863777117356E-2</c:v>
                </c:pt>
                <c:pt idx="32">
                  <c:v>2.584860561381485E-2</c:v>
                </c:pt>
                <c:pt idx="33">
                  <c:v>2.9178047290321269E-2</c:v>
                </c:pt>
                <c:pt idx="34">
                  <c:v>3.2938429895940598E-2</c:v>
                </c:pt>
                <c:pt idx="35">
                  <c:v>3.713457846936901E-2</c:v>
                </c:pt>
                <c:pt idx="36">
                  <c:v>4.0196271630998648E-2</c:v>
                </c:pt>
                <c:pt idx="37">
                  <c:v>4.3487281012543816E-2</c:v>
                </c:pt>
                <c:pt idx="38">
                  <c:v>4.7000001368032375E-2</c:v>
                </c:pt>
                <c:pt idx="39">
                  <c:v>5.075806185096348E-2</c:v>
                </c:pt>
                <c:pt idx="40">
                  <c:v>5.4746243357519569E-2</c:v>
                </c:pt>
                <c:pt idx="41">
                  <c:v>5.8991047453655965E-2</c:v>
                </c:pt>
                <c:pt idx="42">
                  <c:v>6.3480149905969716E-2</c:v>
                </c:pt>
                <c:pt idx="43">
                  <c:v>6.5410488548266033E-2</c:v>
                </c:pt>
                <c:pt idx="44">
                  <c:v>6.8197032508481609E-2</c:v>
                </c:pt>
                <c:pt idx="45">
                  <c:v>7.0275084056179063E-2</c:v>
                </c:pt>
                <c:pt idx="46">
                  <c:v>7.2782561464001805E-2</c:v>
                </c:pt>
                <c:pt idx="47">
                  <c:v>7.5375293792546233E-2</c:v>
                </c:pt>
                <c:pt idx="48">
                  <c:v>7.8229502700090256E-2</c:v>
                </c:pt>
              </c:numCache>
            </c:numRef>
          </c:xVal>
          <c:yVal>
            <c:numRef>
              <c:f>'C6014'!$AC$3:$AC$51</c:f>
              <c:numCache>
                <c:formatCode>0.00E+00</c:formatCode>
                <c:ptCount val="49"/>
                <c:pt idx="0">
                  <c:v>9.5633397835920685E-3</c:v>
                </c:pt>
                <c:pt idx="1">
                  <c:v>7.2215114037847312E-3</c:v>
                </c:pt>
                <c:pt idx="2">
                  <c:v>1.043769236269617E-2</c:v>
                </c:pt>
                <c:pt idx="3">
                  <c:v>1.0976903164111963E-2</c:v>
                </c:pt>
                <c:pt idx="4">
                  <c:v>1.1660071695812365E-2</c:v>
                </c:pt>
                <c:pt idx="5">
                  <c:v>1.4119214352011742E-2</c:v>
                </c:pt>
                <c:pt idx="6">
                  <c:v>1.4289626734368292E-2</c:v>
                </c:pt>
                <c:pt idx="7">
                  <c:v>1.6869024008063123E-2</c:v>
                </c:pt>
                <c:pt idx="8">
                  <c:v>1.7985901687820646E-2</c:v>
                </c:pt>
                <c:pt idx="9">
                  <c:v>1.9499039978929832E-2</c:v>
                </c:pt>
                <c:pt idx="10">
                  <c:v>2.1860204270788323E-2</c:v>
                </c:pt>
                <c:pt idx="11">
                  <c:v>2.2932933975070565E-2</c:v>
                </c:pt>
                <c:pt idx="12">
                  <c:v>2.5521096069986128E-2</c:v>
                </c:pt>
                <c:pt idx="13">
                  <c:v>2.6979678355465313E-2</c:v>
                </c:pt>
                <c:pt idx="14">
                  <c:v>2.8882846256938526E-2</c:v>
                </c:pt>
                <c:pt idx="15">
                  <c:v>3.1209592349899302E-2</c:v>
                </c:pt>
                <c:pt idx="16">
                  <c:v>3.280223058196919E-2</c:v>
                </c:pt>
                <c:pt idx="17">
                  <c:v>3.4831321804378333E-2</c:v>
                </c:pt>
                <c:pt idx="18">
                  <c:v>3.6828857559727285E-2</c:v>
                </c:pt>
                <c:pt idx="19">
                  <c:v>3.8442606858387726E-2</c:v>
                </c:pt>
                <c:pt idx="20">
                  <c:v>4.0292837179543559E-2</c:v>
                </c:pt>
                <c:pt idx="21">
                  <c:v>4.1879225972928126E-2</c:v>
                </c:pt>
                <c:pt idx="22">
                  <c:v>4.3314549366157876E-2</c:v>
                </c:pt>
                <c:pt idx="23">
                  <c:v>4.4774885775034245E-2</c:v>
                </c:pt>
                <c:pt idx="24">
                  <c:v>4.7015416866960848E-2</c:v>
                </c:pt>
                <c:pt idx="25">
                  <c:v>4.7951265006524302E-2</c:v>
                </c:pt>
                <c:pt idx="26">
                  <c:v>4.8853114071714887E-2</c:v>
                </c:pt>
                <c:pt idx="27">
                  <c:v>4.990711332031899E-2</c:v>
                </c:pt>
                <c:pt idx="28">
                  <c:v>5.0657195306619648E-2</c:v>
                </c:pt>
                <c:pt idx="29">
                  <c:v>5.1186523571082068E-2</c:v>
                </c:pt>
                <c:pt idx="30">
                  <c:v>5.1441837307015972E-2</c:v>
                </c:pt>
                <c:pt idx="31">
                  <c:v>5.2376276082477233E-2</c:v>
                </c:pt>
                <c:pt idx="32">
                  <c:v>5.2584183608016533E-2</c:v>
                </c:pt>
                <c:pt idx="33">
                  <c:v>5.2732018809304705E-2</c:v>
                </c:pt>
                <c:pt idx="34">
                  <c:v>5.2887018519266735E-2</c:v>
                </c:pt>
                <c:pt idx="35">
                  <c:v>5.2903280829345686E-2</c:v>
                </c:pt>
                <c:pt idx="36">
                  <c:v>5.2838576171498772E-2</c:v>
                </c:pt>
                <c:pt idx="37">
                  <c:v>5.2718037339264119E-2</c:v>
                </c:pt>
                <c:pt idx="38">
                  <c:v>5.2490884279944514E-2</c:v>
                </c:pt>
                <c:pt idx="39">
                  <c:v>5.2185889669617243E-2</c:v>
                </c:pt>
                <c:pt idx="40">
                  <c:v>5.1749432144855806E-2</c:v>
                </c:pt>
                <c:pt idx="41">
                  <c:v>5.1218123262227633E-2</c:v>
                </c:pt>
                <c:pt idx="42">
                  <c:v>5.0557035829961211E-2</c:v>
                </c:pt>
                <c:pt idx="43">
                  <c:v>4.9559567897580856E-2</c:v>
                </c:pt>
                <c:pt idx="44">
                  <c:v>4.9738308441512342E-2</c:v>
                </c:pt>
                <c:pt idx="45">
                  <c:v>4.876316872639426E-2</c:v>
                </c:pt>
                <c:pt idx="46">
                  <c:v>4.8291182399026397E-2</c:v>
                </c:pt>
                <c:pt idx="47">
                  <c:v>4.7818696043435499E-2</c:v>
                </c:pt>
                <c:pt idx="48">
                  <c:v>4.7556494822307227E-2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F68-4F5E-A3FE-5BEEADD32DE8}"/>
            </c:ext>
          </c:extLst>
        </c:ser>
        <c:ser>
          <c:idx val="0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'C6014'!$AB$52:$AB$116</c:f>
              <c:numCache>
                <c:formatCode>0.00E+00</c:formatCode>
                <c:ptCount val="65"/>
                <c:pt idx="1">
                  <c:v>7.8685754422796836E-2</c:v>
                </c:pt>
                <c:pt idx="2">
                  <c:v>8.2627713508174272E-2</c:v>
                </c:pt>
                <c:pt idx="3">
                  <c:v>8.633252033543215E-2</c:v>
                </c:pt>
                <c:pt idx="4">
                  <c:v>8.984664027420608E-2</c:v>
                </c:pt>
                <c:pt idx="5">
                  <c:v>9.3124499027976537E-2</c:v>
                </c:pt>
                <c:pt idx="6">
                  <c:v>9.6220513743715125E-2</c:v>
                </c:pt>
                <c:pt idx="7">
                  <c:v>9.9158829280080296E-2</c:v>
                </c:pt>
                <c:pt idx="8">
                  <c:v>0.10202556670409442</c:v>
                </c:pt>
                <c:pt idx="9">
                  <c:v>0.1047237081700849</c:v>
                </c:pt>
                <c:pt idx="10">
                  <c:v>0.10729339111650657</c:v>
                </c:pt>
                <c:pt idx="11">
                  <c:v>0.1098450856353993</c:v>
                </c:pt>
                <c:pt idx="12">
                  <c:v>0.11222423049101229</c:v>
                </c:pt>
                <c:pt idx="13">
                  <c:v>0.11449337476739441</c:v>
                </c:pt>
                <c:pt idx="14">
                  <c:v>0.11686949896832936</c:v>
                </c:pt>
                <c:pt idx="15">
                  <c:v>0.11902721755472141</c:v>
                </c:pt>
                <c:pt idx="16">
                  <c:v>0.12110430416847665</c:v>
                </c:pt>
                <c:pt idx="17">
                  <c:v>0.12315630294840488</c:v>
                </c:pt>
                <c:pt idx="18">
                  <c:v>0.1250231544525959</c:v>
                </c:pt>
                <c:pt idx="19">
                  <c:v>0.12705162649915028</c:v>
                </c:pt>
                <c:pt idx="20">
                  <c:v>0.12897072867346415</c:v>
                </c:pt>
                <c:pt idx="21">
                  <c:v>0.13082519491317343</c:v>
                </c:pt>
                <c:pt idx="22">
                  <c:v>0.13252729948760494</c:v>
                </c:pt>
                <c:pt idx="23">
                  <c:v>0.13537024780016543</c:v>
                </c:pt>
                <c:pt idx="24">
                  <c:v>0.13801759514031395</c:v>
                </c:pt>
              </c:numCache>
            </c:numRef>
          </c:xVal>
          <c:yVal>
            <c:numRef>
              <c:f>'C6014'!$AC$53:$AC$125</c:f>
              <c:numCache>
                <c:formatCode>0.00E+00</c:formatCode>
                <c:ptCount val="73"/>
                <c:pt idx="0">
                  <c:v>4.7626522685266855E-2</c:v>
                </c:pt>
                <c:pt idx="1">
                  <c:v>4.7085096824751212E-2</c:v>
                </c:pt>
                <c:pt idx="2">
                  <c:v>4.6583150421673776E-2</c:v>
                </c:pt>
                <c:pt idx="3">
                  <c:v>4.6128107248929087E-2</c:v>
                </c:pt>
                <c:pt idx="4">
                  <c:v>4.564301220637685E-2</c:v>
                </c:pt>
                <c:pt idx="5">
                  <c:v>4.516286470782669E-2</c:v>
                </c:pt>
                <c:pt idx="6">
                  <c:v>4.4693061019073221E-2</c:v>
                </c:pt>
                <c:pt idx="7">
                  <c:v>4.4294537282092004E-2</c:v>
                </c:pt>
                <c:pt idx="8">
                  <c:v>4.3868220211572426E-2</c:v>
                </c:pt>
                <c:pt idx="9">
                  <c:v>4.3441025574640191E-2</c:v>
                </c:pt>
                <c:pt idx="10">
                  <c:v>4.3092652993743583E-2</c:v>
                </c:pt>
                <c:pt idx="11">
                  <c:v>4.269246748915205E-2</c:v>
                </c:pt>
                <c:pt idx="12">
                  <c:v>4.2286235050409765E-2</c:v>
                </c:pt>
                <c:pt idx="13">
                  <c:v>4.2026091658794888E-2</c:v>
                </c:pt>
                <c:pt idx="14">
                  <c:v>4.166905446711465E-2</c:v>
                </c:pt>
                <c:pt idx="15">
                  <c:v>4.1313387290509603E-2</c:v>
                </c:pt>
                <c:pt idx="16">
                  <c:v>4.09931755565386E-2</c:v>
                </c:pt>
                <c:pt idx="17">
                  <c:v>4.0599452335786101E-2</c:v>
                </c:pt>
                <c:pt idx="18">
                  <c:v>4.035528949019896E-2</c:v>
                </c:pt>
                <c:pt idx="19">
                  <c:v>4.0080599649552559E-2</c:v>
                </c:pt>
                <c:pt idx="20">
                  <c:v>3.980286424202284E-2</c:v>
                </c:pt>
                <c:pt idx="21">
                  <c:v>3.9468505863994016E-2</c:v>
                </c:pt>
                <c:pt idx="22">
                  <c:v>3.8989582956336588E-2</c:v>
                </c:pt>
                <c:pt idx="23">
                  <c:v>3.8482538521849713E-2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F68-4F5E-A3FE-5BEEADD32D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3575832"/>
        <c:axId val="323576224"/>
      </c:scatterChart>
      <c:valAx>
        <c:axId val="3235758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3576224"/>
        <c:crosses val="autoZero"/>
        <c:crossBetween val="midCat"/>
      </c:valAx>
      <c:valAx>
        <c:axId val="323576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35758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C6014 144C4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'C6014'!$H$3:$H$59</c:f>
              <c:numCache>
                <c:formatCode>0.00E+00</c:formatCode>
                <c:ptCount val="57"/>
                <c:pt idx="0">
                  <c:v>2.3618019161378729E-4</c:v>
                </c:pt>
                <c:pt idx="1">
                  <c:v>2.7841724982902735E-4</c:v>
                </c:pt>
                <c:pt idx="2">
                  <c:v>3.5262093356558968E-4</c:v>
                </c:pt>
                <c:pt idx="3">
                  <c:v>4.3001147793247474E-4</c:v>
                </c:pt>
                <c:pt idx="4">
                  <c:v>4.967482191638844E-4</c:v>
                </c:pt>
                <c:pt idx="5">
                  <c:v>5.8083830764634815E-4</c:v>
                </c:pt>
                <c:pt idx="6">
                  <c:v>6.5810618530409357E-4</c:v>
                </c:pt>
                <c:pt idx="7">
                  <c:v>7.4747512610771698E-4</c:v>
                </c:pt>
                <c:pt idx="8">
                  <c:v>8.5236375311450248E-4</c:v>
                </c:pt>
                <c:pt idx="9">
                  <c:v>9.7800799203864733E-4</c:v>
                </c:pt>
                <c:pt idx="10">
                  <c:v>1.1247536508549646E-3</c:v>
                </c:pt>
                <c:pt idx="11">
                  <c:v>1.2982036866982037E-3</c:v>
                </c:pt>
                <c:pt idx="12">
                  <c:v>1.4971244507758787E-3</c:v>
                </c:pt>
                <c:pt idx="13">
                  <c:v>1.7088201330626223E-3</c:v>
                </c:pt>
                <c:pt idx="14">
                  <c:v>1.9453848403874015E-3</c:v>
                </c:pt>
                <c:pt idx="15">
                  <c:v>2.2106587982407646E-3</c:v>
                </c:pt>
                <c:pt idx="16">
                  <c:v>2.5039242797421047E-3</c:v>
                </c:pt>
                <c:pt idx="17">
                  <c:v>2.8307969410875313E-3</c:v>
                </c:pt>
                <c:pt idx="18">
                  <c:v>3.1937023445374269E-3</c:v>
                </c:pt>
                <c:pt idx="19">
                  <c:v>3.5960500144748653E-3</c:v>
                </c:pt>
                <c:pt idx="20">
                  <c:v>4.0415211581762049E-3</c:v>
                </c:pt>
                <c:pt idx="21">
                  <c:v>4.5331928609375453E-3</c:v>
                </c:pt>
                <c:pt idx="22">
                  <c:v>5.0731206705037987E-3</c:v>
                </c:pt>
                <c:pt idx="23">
                  <c:v>5.6657089110666589E-3</c:v>
                </c:pt>
                <c:pt idx="24">
                  <c:v>7.0625165935085483E-3</c:v>
                </c:pt>
                <c:pt idx="25">
                  <c:v>7.8119073047819235E-3</c:v>
                </c:pt>
                <c:pt idx="26">
                  <c:v>8.6333533573257435E-3</c:v>
                </c:pt>
                <c:pt idx="27">
                  <c:v>1.0580991071825616E-2</c:v>
                </c:pt>
                <c:pt idx="28">
                  <c:v>1.2876441247248798E-2</c:v>
                </c:pt>
                <c:pt idx="29">
                  <c:v>1.5648117392427545E-2</c:v>
                </c:pt>
                <c:pt idx="30">
                  <c:v>1.8956836683920657E-2</c:v>
                </c:pt>
                <c:pt idx="31">
                  <c:v>2.2586981554389988E-2</c:v>
                </c:pt>
                <c:pt idx="32">
                  <c:v>2.552812339342701E-2</c:v>
                </c:pt>
                <c:pt idx="33">
                  <c:v>2.8845640408990982E-2</c:v>
                </c:pt>
                <c:pt idx="34">
                  <c:v>3.2572598948722623E-2</c:v>
                </c:pt>
                <c:pt idx="35">
                  <c:v>3.6729340120641843E-2</c:v>
                </c:pt>
                <c:pt idx="36">
                  <c:v>3.9758541512959961E-2</c:v>
                </c:pt>
                <c:pt idx="37">
                  <c:v>4.3021546001260798E-2</c:v>
                </c:pt>
                <c:pt idx="38">
                  <c:v>4.6489021587212395E-2</c:v>
                </c:pt>
                <c:pt idx="39">
                  <c:v>5.0192176619477287E-2</c:v>
                </c:pt>
                <c:pt idx="40">
                  <c:v>5.4123330006259705E-2</c:v>
                </c:pt>
                <c:pt idx="41">
                  <c:v>5.8300939742778737E-2</c:v>
                </c:pt>
                <c:pt idx="42">
                  <c:v>6.2724484209198961E-2</c:v>
                </c:pt>
                <c:pt idx="43">
                  <c:v>6.469745847980693E-2</c:v>
                </c:pt>
                <c:pt idx="44">
                  <c:v>6.7346635316696185E-2</c:v>
                </c:pt>
                <c:pt idx="45">
                  <c:v>6.9411263382804927E-2</c:v>
                </c:pt>
                <c:pt idx="46">
                  <c:v>7.1952696803860294E-2</c:v>
                </c:pt>
                <c:pt idx="47">
                  <c:v>7.4581903216989778E-2</c:v>
                </c:pt>
                <c:pt idx="48">
                  <c:v>7.7220378105090845E-2</c:v>
                </c:pt>
                <c:pt idx="49">
                  <c:v>7.9901554643897962E-2</c:v>
                </c:pt>
                <c:pt idx="50">
                  <c:v>8.2684171057650371E-2</c:v>
                </c:pt>
                <c:pt idx="51">
                  <c:v>8.5655847461549792E-2</c:v>
                </c:pt>
                <c:pt idx="52">
                  <c:v>8.8476314849709262E-2</c:v>
                </c:pt>
                <c:pt idx="53">
                  <c:v>9.1562027943510774E-2</c:v>
                </c:pt>
                <c:pt idx="54">
                  <c:v>9.457082591500135E-2</c:v>
                </c:pt>
                <c:pt idx="55">
                  <c:v>9.7640905033564415E-2</c:v>
                </c:pt>
                <c:pt idx="56">
                  <c:v>0.10078032483146919</c:v>
                </c:pt>
              </c:numCache>
            </c:numRef>
          </c:xVal>
          <c:yVal>
            <c:numRef>
              <c:f>'C6014'!$I$3:$I$59</c:f>
              <c:numCache>
                <c:formatCode>0.00E+00</c:formatCode>
                <c:ptCount val="57"/>
                <c:pt idx="0">
                  <c:v>5.5781082910725272E-3</c:v>
                </c:pt>
                <c:pt idx="1">
                  <c:v>6.4233350460609576E-3</c:v>
                </c:pt>
                <c:pt idx="2">
                  <c:v>8.5378873751960731E-3</c:v>
                </c:pt>
                <c:pt idx="3">
                  <c:v>1.0521127683692906E-2</c:v>
                </c:pt>
                <c:pt idx="4">
                  <c:v>1.1634352212097902E-2</c:v>
                </c:pt>
                <c:pt idx="5">
                  <c:v>1.3180955231563117E-2</c:v>
                </c:pt>
                <c:pt idx="6">
                  <c:v>1.4021566385293701E-2</c:v>
                </c:pt>
                <c:pt idx="7">
                  <c:v>1.4988747800851149E-2</c:v>
                </c:pt>
                <c:pt idx="8">
                  <c:v>1.6150611827313983E-2</c:v>
                </c:pt>
                <c:pt idx="9">
                  <c:v>1.7619377684657541E-2</c:v>
                </c:pt>
                <c:pt idx="10">
                  <c:v>1.9310254546991069E-2</c:v>
                </c:pt>
                <c:pt idx="11">
                  <c:v>2.1317028653495398E-2</c:v>
                </c:pt>
                <c:pt idx="12">
                  <c:v>2.3492226886326587E-2</c:v>
                </c:pt>
                <c:pt idx="13">
                  <c:v>2.5361006141741867E-2</c:v>
                </c:pt>
                <c:pt idx="14">
                  <c:v>2.7236575582649268E-2</c:v>
                </c:pt>
                <c:pt idx="15">
                  <c:v>2.914435167691002E-2</c:v>
                </c:pt>
                <c:pt idx="16">
                  <c:v>3.0982742545090747E-2</c:v>
                </c:pt>
                <c:pt idx="17">
                  <c:v>3.2814280304131867E-2</c:v>
                </c:pt>
                <c:pt idx="18">
                  <c:v>3.4609981729199907E-2</c:v>
                </c:pt>
                <c:pt idx="19">
                  <c:v>3.6360602918066962E-2</c:v>
                </c:pt>
                <c:pt idx="20">
                  <c:v>3.8057221977026504E-2</c:v>
                </c:pt>
                <c:pt idx="21">
                  <c:v>3.967556046169806E-2</c:v>
                </c:pt>
                <c:pt idx="22">
                  <c:v>4.1174861952136869E-2</c:v>
                </c:pt>
                <c:pt idx="23">
                  <c:v>4.2555676517064753E-2</c:v>
                </c:pt>
                <c:pt idx="24">
                  <c:v>4.5404938039200746E-2</c:v>
                </c:pt>
                <c:pt idx="25">
                  <c:v>4.603261327025155E-2</c:v>
                </c:pt>
                <c:pt idx="26">
                  <c:v>4.6588320348310286E-2</c:v>
                </c:pt>
                <c:pt idx="27">
                  <c:v>4.8051405421598491E-2</c:v>
                </c:pt>
                <c:pt idx="28">
                  <c:v>4.886294999848232E-2</c:v>
                </c:pt>
                <c:pt idx="29">
                  <c:v>4.9550373843708632E-2</c:v>
                </c:pt>
                <c:pt idx="30">
                  <c:v>4.9933117645867768E-2</c:v>
                </c:pt>
                <c:pt idx="31">
                  <c:v>5.1017173573835346E-2</c:v>
                </c:pt>
                <c:pt idx="32">
                  <c:v>5.1288343891615601E-2</c:v>
                </c:pt>
                <c:pt idx="33">
                  <c:v>5.1537378173107065E-2</c:v>
                </c:pt>
                <c:pt idx="34">
                  <c:v>5.1718762145153682E-2</c:v>
                </c:pt>
                <c:pt idx="35">
                  <c:v>5.1754946125135835E-2</c:v>
                </c:pt>
                <c:pt idx="36">
                  <c:v>5.1694037151155718E-2</c:v>
                </c:pt>
                <c:pt idx="37">
                  <c:v>5.1594896978730376E-2</c:v>
                </c:pt>
                <c:pt idx="38">
                  <c:v>5.1355736289431721E-2</c:v>
                </c:pt>
                <c:pt idx="39">
                  <c:v>5.1028768765220535E-2</c:v>
                </c:pt>
                <c:pt idx="40">
                  <c:v>5.0578501689783104E-2</c:v>
                </c:pt>
                <c:pt idx="41">
                  <c:v>5.0026780666480981E-2</c:v>
                </c:pt>
                <c:pt idx="42">
                  <c:v>4.9360541276507221E-2</c:v>
                </c:pt>
                <c:pt idx="43">
                  <c:v>4.848497394040318E-2</c:v>
                </c:pt>
                <c:pt idx="44">
                  <c:v>4.850559790730305E-2</c:v>
                </c:pt>
                <c:pt idx="45">
                  <c:v>4.7571743677213146E-2</c:v>
                </c:pt>
                <c:pt idx="46">
                  <c:v>4.7196231162297715E-2</c:v>
                </c:pt>
                <c:pt idx="47">
                  <c:v>4.6817327268865346E-2</c:v>
                </c:pt>
                <c:pt idx="48">
                  <c:v>4.6337494324893098E-2</c:v>
                </c:pt>
                <c:pt idx="49">
                  <c:v>4.5804366696406341E-2</c:v>
                </c:pt>
                <c:pt idx="50">
                  <c:v>4.5286471324418154E-2</c:v>
                </c:pt>
                <c:pt idx="51">
                  <c:v>4.4870860880891233E-2</c:v>
                </c:pt>
                <c:pt idx="52">
                  <c:v>4.4200846344958737E-2</c:v>
                </c:pt>
                <c:pt idx="53">
                  <c:v>4.3705355311088191E-2</c:v>
                </c:pt>
                <c:pt idx="54">
                  <c:v>4.3047323701744244E-2</c:v>
                </c:pt>
                <c:pt idx="55">
                  <c:v>4.2366368792626542E-2</c:v>
                </c:pt>
                <c:pt idx="56">
                  <c:v>4.1671311940264327E-2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13D1-4358-9230-0C16AF694382}"/>
            </c:ext>
          </c:extLst>
        </c:ser>
        <c:ser>
          <c:idx val="0"/>
          <c:order val="1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'C6014'!$H$61:$H$94</c:f>
              <c:numCache>
                <c:formatCode>0.00E+00</c:formatCode>
                <c:ptCount val="34"/>
                <c:pt idx="0">
                  <c:v>0.1042279202771943</c:v>
                </c:pt>
                <c:pt idx="1">
                  <c:v>0.10737859761100679</c:v>
                </c:pt>
                <c:pt idx="2">
                  <c:v>0.10966738374527384</c:v>
                </c:pt>
                <c:pt idx="3">
                  <c:v>0.11183316316696983</c:v>
                </c:pt>
                <c:pt idx="4">
                  <c:v>0.11398519811369683</c:v>
                </c:pt>
                <c:pt idx="5">
                  <c:v>0.11579294100596631</c:v>
                </c:pt>
                <c:pt idx="6">
                  <c:v>0.11780084786701385</c:v>
                </c:pt>
              </c:numCache>
            </c:numRef>
          </c:xVal>
          <c:yVal>
            <c:numRef>
              <c:f>'C6014'!$I$61:$I$94</c:f>
              <c:numCache>
                <c:formatCode>0.00E+00</c:formatCode>
                <c:ptCount val="34"/>
                <c:pt idx="0">
                  <c:v>4.0994186284185545E-2</c:v>
                </c:pt>
                <c:pt idx="1">
                  <c:v>4.0456713069847425E-2</c:v>
                </c:pt>
                <c:pt idx="2">
                  <c:v>4.0089783525110508E-2</c:v>
                </c:pt>
                <c:pt idx="3">
                  <c:v>3.9703671060095549E-2</c:v>
                </c:pt>
                <c:pt idx="4">
                  <c:v>3.9371592087935496E-2</c:v>
                </c:pt>
                <c:pt idx="5">
                  <c:v>3.8863783150177376E-2</c:v>
                </c:pt>
                <c:pt idx="6">
                  <c:v>3.8547332661631503E-2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13D1-4358-9230-0C16AF6943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3577008"/>
        <c:axId val="323577400"/>
      </c:scatterChart>
      <c:valAx>
        <c:axId val="3235770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3577400"/>
        <c:crosses val="autoZero"/>
        <c:crossBetween val="midCat"/>
      </c:valAx>
      <c:valAx>
        <c:axId val="323577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35770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800" b="0" i="0" baseline="0">
                <a:effectLst/>
              </a:rPr>
              <a:t>C6014 144C7</a:t>
            </a:r>
            <a:endParaRPr lang="en-GB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'C6014'!$R$3:$R$68</c:f>
              <c:numCache>
                <c:formatCode>0.00E+00</c:formatCode>
                <c:ptCount val="66"/>
                <c:pt idx="0">
                  <c:v>2.4229309340097755E-4</c:v>
                </c:pt>
                <c:pt idx="1">
                  <c:v>2.989595900976564E-4</c:v>
                </c:pt>
                <c:pt idx="2">
                  <c:v>3.563257423838708E-4</c:v>
                </c:pt>
                <c:pt idx="3">
                  <c:v>4.2531013425795196E-4</c:v>
                </c:pt>
                <c:pt idx="4">
                  <c:v>4.9467271021901536E-4</c:v>
                </c:pt>
                <c:pt idx="5">
                  <c:v>5.7912648778918297E-4</c:v>
                </c:pt>
                <c:pt idx="6">
                  <c:v>6.7534262924750371E-4</c:v>
                </c:pt>
                <c:pt idx="7">
                  <c:v>7.7663919862977753E-4</c:v>
                </c:pt>
                <c:pt idx="8">
                  <c:v>8.9996540285531678E-4</c:v>
                </c:pt>
                <c:pt idx="9">
                  <c:v>1.0311982732215232E-3</c:v>
                </c:pt>
                <c:pt idx="10">
                  <c:v>1.1834032124374962E-3</c:v>
                </c:pt>
                <c:pt idx="11">
                  <c:v>1.3556966174677622E-3</c:v>
                </c:pt>
                <c:pt idx="12">
                  <c:v>1.5494450397080159E-3</c:v>
                </c:pt>
                <c:pt idx="13">
                  <c:v>1.7698865160591761E-3</c:v>
                </c:pt>
                <c:pt idx="14">
                  <c:v>2.0164808648634454E-3</c:v>
                </c:pt>
                <c:pt idx="15">
                  <c:v>2.2890112350176053E-3</c:v>
                </c:pt>
                <c:pt idx="16">
                  <c:v>2.5959293210384778E-3</c:v>
                </c:pt>
                <c:pt idx="17">
                  <c:v>2.9322711410662652E-3</c:v>
                </c:pt>
                <c:pt idx="18">
                  <c:v>3.3072326022499732E-3</c:v>
                </c:pt>
                <c:pt idx="19">
                  <c:v>3.7236569555301178E-3</c:v>
                </c:pt>
                <c:pt idx="20">
                  <c:v>4.1819688651749138E-3</c:v>
                </c:pt>
                <c:pt idx="21">
                  <c:v>4.6871502396039107E-3</c:v>
                </c:pt>
                <c:pt idx="22">
                  <c:v>5.2446871535475163E-3</c:v>
                </c:pt>
                <c:pt idx="23">
                  <c:v>5.8545890225513986E-3</c:v>
                </c:pt>
                <c:pt idx="24">
                  <c:v>7.2636758904189866E-3</c:v>
                </c:pt>
                <c:pt idx="25">
                  <c:v>8.0252131046176078E-3</c:v>
                </c:pt>
                <c:pt idx="26">
                  <c:v>8.9125245951005416E-3</c:v>
                </c:pt>
                <c:pt idx="27">
                  <c:v>1.0909536509486416E-2</c:v>
                </c:pt>
                <c:pt idx="28">
                  <c:v>1.3292858928043084E-2</c:v>
                </c:pt>
                <c:pt idx="29">
                  <c:v>1.6147934254927353E-2</c:v>
                </c:pt>
                <c:pt idx="30">
                  <c:v>1.955990957122555E-2</c:v>
                </c:pt>
                <c:pt idx="31">
                  <c:v>2.3246427509513161E-2</c:v>
                </c:pt>
                <c:pt idx="32">
                  <c:v>2.6287282761704722E-2</c:v>
                </c:pt>
                <c:pt idx="33">
                  <c:v>2.9692605716620472E-2</c:v>
                </c:pt>
                <c:pt idx="34">
                  <c:v>3.3536550236573939E-2</c:v>
                </c:pt>
                <c:pt idx="35">
                  <c:v>3.7838685753809428E-2</c:v>
                </c:pt>
                <c:pt idx="36">
                  <c:v>4.0981655645724362E-2</c:v>
                </c:pt>
                <c:pt idx="37">
                  <c:v>4.4349025054843789E-2</c:v>
                </c:pt>
                <c:pt idx="38">
                  <c:v>4.7942279765394537E-2</c:v>
                </c:pt>
                <c:pt idx="39">
                  <c:v>5.1786969157252574E-2</c:v>
                </c:pt>
                <c:pt idx="40">
                  <c:v>5.5870807087779396E-2</c:v>
                </c:pt>
                <c:pt idx="41">
                  <c:v>6.0211108494252055E-2</c:v>
                </c:pt>
                <c:pt idx="42">
                  <c:v>6.4395675223401005E-2</c:v>
                </c:pt>
                <c:pt idx="43">
                  <c:v>6.7134164065515672E-2</c:v>
                </c:pt>
                <c:pt idx="44">
                  <c:v>6.9609525470534783E-2</c:v>
                </c:pt>
                <c:pt idx="45">
                  <c:v>7.1673769528874401E-2</c:v>
                </c:pt>
                <c:pt idx="46">
                  <c:v>7.4403460289284407E-2</c:v>
                </c:pt>
                <c:pt idx="47">
                  <c:v>7.7017493610444382E-2</c:v>
                </c:pt>
                <c:pt idx="48">
                  <c:v>7.9878671962751321E-2</c:v>
                </c:pt>
                <c:pt idx="49">
                  <c:v>8.2713853143329394E-2</c:v>
                </c:pt>
                <c:pt idx="50">
                  <c:v>8.563904573118912E-2</c:v>
                </c:pt>
                <c:pt idx="51">
                  <c:v>8.8606233627610193E-2</c:v>
                </c:pt>
                <c:pt idx="52">
                  <c:v>9.1700303079532142E-2</c:v>
                </c:pt>
                <c:pt idx="53">
                  <c:v>9.4847269874777249E-2</c:v>
                </c:pt>
                <c:pt idx="54">
                  <c:v>9.8086305062337606E-2</c:v>
                </c:pt>
                <c:pt idx="55">
                  <c:v>0.10137742672465741</c:v>
                </c:pt>
                <c:pt idx="56">
                  <c:v>0.10464606726863478</c:v>
                </c:pt>
                <c:pt idx="57">
                  <c:v>0.10800423363615454</c:v>
                </c:pt>
                <c:pt idx="58">
                  <c:v>0.11142327076954074</c:v>
                </c:pt>
                <c:pt idx="59">
                  <c:v>0.11487118008639272</c:v>
                </c:pt>
                <c:pt idx="60">
                  <c:v>0.11828846023726057</c:v>
                </c:pt>
                <c:pt idx="61">
                  <c:v>0.12177990892860475</c:v>
                </c:pt>
                <c:pt idx="62">
                  <c:v>0.12530443685887793</c:v>
                </c:pt>
                <c:pt idx="63">
                  <c:v>0.1288486614890601</c:v>
                </c:pt>
                <c:pt idx="64">
                  <c:v>0.13226283205938191</c:v>
                </c:pt>
                <c:pt idx="65">
                  <c:v>0.13574595189456229</c:v>
                </c:pt>
              </c:numCache>
            </c:numRef>
          </c:xVal>
          <c:yVal>
            <c:numRef>
              <c:f>'C6014'!$S$3:$S$68</c:f>
              <c:numCache>
                <c:formatCode>0.00E+00</c:formatCode>
                <c:ptCount val="66"/>
                <c:pt idx="0">
                  <c:v>5.8705943109814826E-3</c:v>
                </c:pt>
                <c:pt idx="1">
                  <c:v>7.4061631693466742E-3</c:v>
                </c:pt>
                <c:pt idx="2">
                  <c:v>8.7182363226845656E-3</c:v>
                </c:pt>
                <c:pt idx="3">
                  <c:v>1.0292328937105173E-2</c:v>
                </c:pt>
                <c:pt idx="4">
                  <c:v>1.1537334224542114E-2</c:v>
                </c:pt>
                <c:pt idx="5">
                  <c:v>1.3103377111563938E-2</c:v>
                </c:pt>
                <c:pt idx="6">
                  <c:v>1.4765661765547302E-2</c:v>
                </c:pt>
                <c:pt idx="7">
                  <c:v>1.6181190657993585E-2</c:v>
                </c:pt>
                <c:pt idx="8">
                  <c:v>1.8004897849617146E-2</c:v>
                </c:pt>
                <c:pt idx="9">
                  <c:v>1.9588000742262413E-2</c:v>
                </c:pt>
                <c:pt idx="10">
                  <c:v>2.1376601603766365E-2</c:v>
                </c:pt>
                <c:pt idx="11">
                  <c:v>2.3246951933123684E-2</c:v>
                </c:pt>
                <c:pt idx="12">
                  <c:v>2.5162902342804175E-2</c:v>
                </c:pt>
                <c:pt idx="13">
                  <c:v>2.7205995133994167E-2</c:v>
                </c:pt>
                <c:pt idx="14">
                  <c:v>2.9263728523644686E-2</c:v>
                </c:pt>
                <c:pt idx="15">
                  <c:v>3.1246891062521681E-2</c:v>
                </c:pt>
                <c:pt idx="16">
                  <c:v>3.3301454542804088E-2</c:v>
                </c:pt>
                <c:pt idx="17">
                  <c:v>3.5209000817878651E-2</c:v>
                </c:pt>
                <c:pt idx="18">
                  <c:v>3.7114360073243181E-2</c:v>
                </c:pt>
                <c:pt idx="19">
                  <c:v>3.8986922807010937E-2</c:v>
                </c:pt>
                <c:pt idx="20">
                  <c:v>4.0748249830012039E-2</c:v>
                </c:pt>
                <c:pt idx="21">
                  <c:v>4.2416265310193893E-2</c:v>
                </c:pt>
                <c:pt idx="22">
                  <c:v>4.400691673306565E-2</c:v>
                </c:pt>
                <c:pt idx="23">
                  <c:v>4.5440365025320208E-2</c:v>
                </c:pt>
                <c:pt idx="24">
                  <c:v>4.8028280664385511E-2</c:v>
                </c:pt>
                <c:pt idx="25">
                  <c:v>4.8580794724733305E-2</c:v>
                </c:pt>
                <c:pt idx="26">
                  <c:v>4.9650028538917201E-2</c:v>
                </c:pt>
                <c:pt idx="27">
                  <c:v>5.108177722775898E-2</c:v>
                </c:pt>
                <c:pt idx="28">
                  <c:v>5.2074459799498631E-2</c:v>
                </c:pt>
                <c:pt idx="29">
                  <c:v>5.2766305732520974E-2</c:v>
                </c:pt>
                <c:pt idx="30">
                  <c:v>5.3160692640195989E-2</c:v>
                </c:pt>
                <c:pt idx="31">
                  <c:v>5.4039639195505015E-2</c:v>
                </c:pt>
                <c:pt idx="32">
                  <c:v>5.4384142905001313E-2</c:v>
                </c:pt>
                <c:pt idx="33">
                  <c:v>5.4608289516425067E-2</c:v>
                </c:pt>
                <c:pt idx="34">
                  <c:v>5.4825180570150948E-2</c:v>
                </c:pt>
                <c:pt idx="35">
                  <c:v>5.4928494574370476E-2</c:v>
                </c:pt>
                <c:pt idx="36">
                  <c:v>5.4923545052936396E-2</c:v>
                </c:pt>
                <c:pt idx="37">
                  <c:v>5.4828059792242638E-2</c:v>
                </c:pt>
                <c:pt idx="38">
                  <c:v>5.4616707001636226E-2</c:v>
                </c:pt>
                <c:pt idx="39">
                  <c:v>5.4323034243836346E-2</c:v>
                </c:pt>
                <c:pt idx="40">
                  <c:v>5.3897277889928985E-2</c:v>
                </c:pt>
                <c:pt idx="41">
                  <c:v>5.3358632543853889E-2</c:v>
                </c:pt>
                <c:pt idx="42">
                  <c:v>5.2025842119444846E-2</c:v>
                </c:pt>
                <c:pt idx="43">
                  <c:v>5.2205937197320272E-2</c:v>
                </c:pt>
                <c:pt idx="44">
                  <c:v>5.1819999296655837E-2</c:v>
                </c:pt>
                <c:pt idx="45">
                  <c:v>5.0723552617852073E-2</c:v>
                </c:pt>
                <c:pt idx="46">
                  <c:v>5.0466064114308963E-2</c:v>
                </c:pt>
                <c:pt idx="47">
                  <c:v>4.9925043952082623E-2</c:v>
                </c:pt>
                <c:pt idx="48">
                  <c:v>4.9582722553602049E-2</c:v>
                </c:pt>
                <c:pt idx="49">
                  <c:v>4.9085467185744559E-2</c:v>
                </c:pt>
                <c:pt idx="50">
                  <c:v>4.8581102598275777E-2</c:v>
                </c:pt>
                <c:pt idx="51">
                  <c:v>4.8015219908451E-2</c:v>
                </c:pt>
                <c:pt idx="52">
                  <c:v>4.7480805326185198E-2</c:v>
                </c:pt>
                <c:pt idx="53">
                  <c:v>4.6897913172691361E-2</c:v>
                </c:pt>
                <c:pt idx="54">
                  <c:v>4.6307202152365702E-2</c:v>
                </c:pt>
                <c:pt idx="55">
                  <c:v>4.5670963775272223E-2</c:v>
                </c:pt>
                <c:pt idx="56">
                  <c:v>4.4929490035373276E-2</c:v>
                </c:pt>
                <c:pt idx="57">
                  <c:v>4.4186955882166201E-2</c:v>
                </c:pt>
                <c:pt idx="58">
                  <c:v>4.3420226170679511E-2</c:v>
                </c:pt>
                <c:pt idx="59">
                  <c:v>4.2607825835955696E-2</c:v>
                </c:pt>
                <c:pt idx="60">
                  <c:v>4.171372472387027E-2</c:v>
                </c:pt>
                <c:pt idx="61">
                  <c:v>4.0819975774637342E-2</c:v>
                </c:pt>
                <c:pt idx="62">
                  <c:v>3.9900794134067913E-2</c:v>
                </c:pt>
                <c:pt idx="63">
                  <c:v>3.8952484960553341E-2</c:v>
                </c:pt>
                <c:pt idx="64">
                  <c:v>3.7894727509446384E-2</c:v>
                </c:pt>
                <c:pt idx="65">
                  <c:v>3.6853926911521645E-2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0729-42F7-9706-9C30A23A0A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3578184"/>
        <c:axId val="323578576"/>
      </c:scatterChart>
      <c:valAx>
        <c:axId val="3235781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3578576"/>
        <c:crosses val="autoZero"/>
        <c:crossBetween val="midCat"/>
      </c:valAx>
      <c:valAx>
        <c:axId val="323578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35781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800" b="0" i="0" baseline="0">
                <a:effectLst/>
              </a:rPr>
              <a:t>C6014 162C1 </a:t>
            </a:r>
            <a:endParaRPr lang="en-GB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'C6014'!$BF$3:$BF$58</c:f>
              <c:numCache>
                <c:formatCode>0.00E+00</c:formatCode>
                <c:ptCount val="56"/>
                <c:pt idx="0">
                  <c:v>1.6543584392024984E-4</c:v>
                </c:pt>
                <c:pt idx="1">
                  <c:v>1.7395282893139792E-4</c:v>
                </c:pt>
                <c:pt idx="2">
                  <c:v>2.2048961184469872E-4</c:v>
                </c:pt>
                <c:pt idx="3">
                  <c:v>3.1854745934197263E-4</c:v>
                </c:pt>
                <c:pt idx="4">
                  <c:v>3.9608120231924724E-4</c:v>
                </c:pt>
                <c:pt idx="5">
                  <c:v>4.5461930800019519E-4</c:v>
                </c:pt>
                <c:pt idx="6">
                  <c:v>5.3404273002055939E-4</c:v>
                </c:pt>
                <c:pt idx="7">
                  <c:v>6.5523191312983372E-4</c:v>
                </c:pt>
                <c:pt idx="8">
                  <c:v>7.8860370603570443E-4</c:v>
                </c:pt>
                <c:pt idx="9">
                  <c:v>9.1277573536554981E-4</c:v>
                </c:pt>
                <c:pt idx="10">
                  <c:v>1.044888498955203E-3</c:v>
                </c:pt>
                <c:pt idx="11">
                  <c:v>1.2208810519811501E-3</c:v>
                </c:pt>
                <c:pt idx="12">
                  <c:v>1.4294021807711797E-3</c:v>
                </c:pt>
                <c:pt idx="13">
                  <c:v>1.6465694859555825E-3</c:v>
                </c:pt>
                <c:pt idx="14">
                  <c:v>1.8762244711973811E-3</c:v>
                </c:pt>
                <c:pt idx="15">
                  <c:v>2.145077468471512E-3</c:v>
                </c:pt>
                <c:pt idx="16">
                  <c:v>2.4556057459640974E-3</c:v>
                </c:pt>
                <c:pt idx="17">
                  <c:v>2.800532834751992E-3</c:v>
                </c:pt>
                <c:pt idx="18">
                  <c:v>3.1715068622536987E-3</c:v>
                </c:pt>
                <c:pt idx="19">
                  <c:v>3.5799119054133635E-3</c:v>
                </c:pt>
                <c:pt idx="20">
                  <c:v>4.0374477668712059E-3</c:v>
                </c:pt>
                <c:pt idx="21">
                  <c:v>4.5477045059522502E-3</c:v>
                </c:pt>
                <c:pt idx="22">
                  <c:v>5.1060164200571988E-3</c:v>
                </c:pt>
                <c:pt idx="23">
                  <c:v>5.7110839293728951E-3</c:v>
                </c:pt>
                <c:pt idx="24">
                  <c:v>7.1109316031345519E-3</c:v>
                </c:pt>
                <c:pt idx="25">
                  <c:v>7.8955837167409594E-3</c:v>
                </c:pt>
                <c:pt idx="26">
                  <c:v>8.760540550535505E-3</c:v>
                </c:pt>
                <c:pt idx="27">
                  <c:v>1.0740216794001148E-2</c:v>
                </c:pt>
                <c:pt idx="28">
                  <c:v>1.3097212655143353E-2</c:v>
                </c:pt>
                <c:pt idx="29">
                  <c:v>1.5905023895722167E-2</c:v>
                </c:pt>
                <c:pt idx="30">
                  <c:v>1.9295326472501657E-2</c:v>
                </c:pt>
                <c:pt idx="31">
                  <c:v>2.2950795711546797E-2</c:v>
                </c:pt>
                <c:pt idx="32">
                  <c:v>2.5938791251852788E-2</c:v>
                </c:pt>
                <c:pt idx="33">
                  <c:v>2.929714269181322E-2</c:v>
                </c:pt>
                <c:pt idx="34">
                  <c:v>3.3048698873974679E-2</c:v>
                </c:pt>
                <c:pt idx="35">
                  <c:v>3.7282327657922401E-2</c:v>
                </c:pt>
                <c:pt idx="36">
                  <c:v>4.036375254261499E-2</c:v>
                </c:pt>
                <c:pt idx="37">
                  <c:v>4.3680842077421893E-2</c:v>
                </c:pt>
                <c:pt idx="38">
                  <c:v>4.7216954155071357E-2</c:v>
                </c:pt>
                <c:pt idx="39">
                  <c:v>5.0991256860596704E-2</c:v>
                </c:pt>
                <c:pt idx="40">
                  <c:v>5.5013084057897579E-2</c:v>
                </c:pt>
                <c:pt idx="41">
                  <c:v>5.9283568574807731E-2</c:v>
                </c:pt>
                <c:pt idx="42">
                  <c:v>6.3815874524453656E-2</c:v>
                </c:pt>
                <c:pt idx="43">
                  <c:v>6.5882126543883271E-2</c:v>
                </c:pt>
                <c:pt idx="44">
                  <c:v>6.8463776140691754E-2</c:v>
                </c:pt>
                <c:pt idx="45">
                  <c:v>7.0585800147586239E-2</c:v>
                </c:pt>
                <c:pt idx="46">
                  <c:v>7.3207641477113353E-2</c:v>
                </c:pt>
                <c:pt idx="47">
                  <c:v>7.5862874937670438E-2</c:v>
                </c:pt>
                <c:pt idx="48">
                  <c:v>7.8582566644865959E-2</c:v>
                </c:pt>
                <c:pt idx="49">
                  <c:v>8.1397844875229816E-2</c:v>
                </c:pt>
                <c:pt idx="50">
                  <c:v>8.4343394370151481E-2</c:v>
                </c:pt>
                <c:pt idx="51">
                  <c:v>8.7355749565698984E-2</c:v>
                </c:pt>
                <c:pt idx="52">
                  <c:v>9.0320590188192815E-2</c:v>
                </c:pt>
                <c:pt idx="53">
                  <c:v>9.337516279731467E-2</c:v>
                </c:pt>
                <c:pt idx="54">
                  <c:v>9.657796837110641E-2</c:v>
                </c:pt>
                <c:pt idx="55">
                  <c:v>9.9835119589223129E-2</c:v>
                </c:pt>
              </c:numCache>
            </c:numRef>
          </c:xVal>
          <c:yVal>
            <c:numRef>
              <c:f>'C6014'!$BG$3:$BG$58</c:f>
              <c:numCache>
                <c:formatCode>0.00E+00</c:formatCode>
                <c:ptCount val="56"/>
                <c:pt idx="0">
                  <c:v>2.7369018453605267E-3</c:v>
                </c:pt>
                <c:pt idx="1">
                  <c:v>2.5074442689478858E-3</c:v>
                </c:pt>
                <c:pt idx="2">
                  <c:v>3.338185802274584E-3</c:v>
                </c:pt>
                <c:pt idx="3">
                  <c:v>5.7736504402948318E-3</c:v>
                </c:pt>
                <c:pt idx="4">
                  <c:v>7.3967004800047365E-3</c:v>
                </c:pt>
                <c:pt idx="5">
                  <c:v>8.0748067123742988E-3</c:v>
                </c:pt>
                <c:pt idx="6">
                  <c:v>9.2332926758204401E-3</c:v>
                </c:pt>
                <c:pt idx="7">
                  <c:v>1.1517598769815937E-2</c:v>
                </c:pt>
                <c:pt idx="8">
                  <c:v>1.3824730076343252E-2</c:v>
                </c:pt>
                <c:pt idx="9">
                  <c:v>1.5347368846056876E-2</c:v>
                </c:pt>
                <c:pt idx="10">
                  <c:v>1.6665297601676267E-2</c:v>
                </c:pt>
                <c:pt idx="11">
                  <c:v>1.885331396105509E-2</c:v>
                </c:pt>
                <c:pt idx="12">
                  <c:v>2.1414959667469216E-2</c:v>
                </c:pt>
                <c:pt idx="13">
                  <c:v>2.3546908737884582E-2</c:v>
                </c:pt>
                <c:pt idx="14">
                  <c:v>2.5334424370780085E-2</c:v>
                </c:pt>
                <c:pt idx="15">
                  <c:v>2.7440810014993478E-2</c:v>
                </c:pt>
                <c:pt idx="16">
                  <c:v>2.9798524303895013E-2</c:v>
                </c:pt>
                <c:pt idx="17">
                  <c:v>3.2116394662369853E-2</c:v>
                </c:pt>
                <c:pt idx="18">
                  <c:v>3.413059085296246E-2</c:v>
                </c:pt>
                <c:pt idx="19">
                  <c:v>3.6034981921788792E-2</c:v>
                </c:pt>
                <c:pt idx="20">
                  <c:v>3.7980545978646633E-2</c:v>
                </c:pt>
                <c:pt idx="21">
                  <c:v>3.9929985642273055E-2</c:v>
                </c:pt>
                <c:pt idx="22">
                  <c:v>4.1710575360398253E-2</c:v>
                </c:pt>
                <c:pt idx="23">
                  <c:v>4.3240038138517407E-2</c:v>
                </c:pt>
                <c:pt idx="24">
                  <c:v>4.6029592244668127E-2</c:v>
                </c:pt>
                <c:pt idx="25">
                  <c:v>4.7024041629062908E-2</c:v>
                </c:pt>
                <c:pt idx="26">
                  <c:v>4.7971116683695407E-2</c:v>
                </c:pt>
                <c:pt idx="27">
                  <c:v>4.950846875776059E-2</c:v>
                </c:pt>
                <c:pt idx="28">
                  <c:v>5.0552861097732306E-2</c:v>
                </c:pt>
                <c:pt idx="29">
                  <c:v>5.119073865594969E-2</c:v>
                </c:pt>
                <c:pt idx="30">
                  <c:v>5.1732230956336958E-2</c:v>
                </c:pt>
                <c:pt idx="31">
                  <c:v>5.2673902379315483E-2</c:v>
                </c:pt>
                <c:pt idx="32">
                  <c:v>5.2951755554897548E-2</c:v>
                </c:pt>
                <c:pt idx="33">
                  <c:v>5.3163367600152667E-2</c:v>
                </c:pt>
                <c:pt idx="34">
                  <c:v>5.3241714182918995E-2</c:v>
                </c:pt>
                <c:pt idx="35">
                  <c:v>5.3325096124939991E-2</c:v>
                </c:pt>
                <c:pt idx="36">
                  <c:v>5.3279805594773445E-2</c:v>
                </c:pt>
                <c:pt idx="37">
                  <c:v>5.3188375721791185E-2</c:v>
                </c:pt>
                <c:pt idx="38">
                  <c:v>5.2976600322741929E-2</c:v>
                </c:pt>
                <c:pt idx="39">
                  <c:v>5.266650076511821E-2</c:v>
                </c:pt>
                <c:pt idx="40">
                  <c:v>5.225512922998423E-2</c:v>
                </c:pt>
                <c:pt idx="41">
                  <c:v>5.1727337129088391E-2</c:v>
                </c:pt>
                <c:pt idx="42">
                  <c:v>5.1093207354482723E-2</c:v>
                </c:pt>
                <c:pt idx="43">
                  <c:v>5.0276836481224607E-2</c:v>
                </c:pt>
                <c:pt idx="44">
                  <c:v>5.0128158948376134E-2</c:v>
                </c:pt>
                <c:pt idx="45">
                  <c:v>4.9195327492668466E-2</c:v>
                </c:pt>
                <c:pt idx="46">
                  <c:v>4.8856910256999571E-2</c:v>
                </c:pt>
                <c:pt idx="47">
                  <c:v>4.8439347825208111E-2</c:v>
                </c:pt>
                <c:pt idx="48">
                  <c:v>4.798672567718943E-2</c:v>
                </c:pt>
                <c:pt idx="49">
                  <c:v>4.7535956481385387E-2</c:v>
                </c:pt>
                <c:pt idx="50">
                  <c:v>4.7122234782094534E-2</c:v>
                </c:pt>
                <c:pt idx="51">
                  <c:v>4.666952261720924E-2</c:v>
                </c:pt>
                <c:pt idx="52">
                  <c:v>4.6062771803500088E-2</c:v>
                </c:pt>
                <c:pt idx="53">
                  <c:v>4.5453422865197331E-2</c:v>
                </c:pt>
                <c:pt idx="54">
                  <c:v>4.4893960785560613E-2</c:v>
                </c:pt>
                <c:pt idx="55">
                  <c:v>4.4291902464080428E-2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4FB-497C-9D69-23DA2833F97F}"/>
            </c:ext>
          </c:extLst>
        </c:ser>
        <c:ser>
          <c:idx val="0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'C6014'!$BF$60:$BF$162</c:f>
              <c:numCache>
                <c:formatCode>0.00E+00</c:formatCode>
                <c:ptCount val="103"/>
                <c:pt idx="0">
                  <c:v>0.10304332379434493</c:v>
                </c:pt>
                <c:pt idx="1">
                  <c:v>0.10739514834227311</c:v>
                </c:pt>
                <c:pt idx="2">
                  <c:v>0.11142645291824535</c:v>
                </c:pt>
                <c:pt idx="3">
                  <c:v>0.11526157881516956</c:v>
                </c:pt>
                <c:pt idx="4">
                  <c:v>0.11886211104675505</c:v>
                </c:pt>
                <c:pt idx="5">
                  <c:v>0.12238701270936772</c:v>
                </c:pt>
                <c:pt idx="6">
                  <c:v>0.12552432876252315</c:v>
                </c:pt>
                <c:pt idx="7">
                  <c:v>0.12864855390876243</c:v>
                </c:pt>
                <c:pt idx="8">
                  <c:v>0.13174061814487603</c:v>
                </c:pt>
                <c:pt idx="9">
                  <c:v>0.13624955005872949</c:v>
                </c:pt>
                <c:pt idx="10">
                  <c:v>0.14005143630278835</c:v>
                </c:pt>
                <c:pt idx="11">
                  <c:v>0.14227503582910947</c:v>
                </c:pt>
                <c:pt idx="12">
                  <c:v>0.14634389247104729</c:v>
                </c:pt>
                <c:pt idx="13">
                  <c:v>0.15217321514502744</c:v>
                </c:pt>
                <c:pt idx="14">
                  <c:v>0.1575896998495856</c:v>
                </c:pt>
                <c:pt idx="15">
                  <c:v>0.16260105009665166</c:v>
                </c:pt>
                <c:pt idx="16">
                  <c:v>0.16688441087550249</c:v>
                </c:pt>
              </c:numCache>
            </c:numRef>
          </c:xVal>
          <c:yVal>
            <c:numRef>
              <c:f>'C6014'!$BG$60:$BG$162</c:f>
              <c:numCache>
                <c:formatCode>0.00E+00</c:formatCode>
                <c:ptCount val="103"/>
                <c:pt idx="0">
                  <c:v>4.3338475830964132E-2</c:v>
                </c:pt>
                <c:pt idx="1">
                  <c:v>4.2717473657254985E-2</c:v>
                </c:pt>
                <c:pt idx="2">
                  <c:v>4.2087642067599823E-2</c:v>
                </c:pt>
                <c:pt idx="3">
                  <c:v>4.1516348596767332E-2</c:v>
                </c:pt>
                <c:pt idx="4">
                  <c:v>4.0951308528959798E-2</c:v>
                </c:pt>
                <c:pt idx="5">
                  <c:v>4.0482651026818743E-2</c:v>
                </c:pt>
                <c:pt idx="6">
                  <c:v>3.9889511674131628E-2</c:v>
                </c:pt>
                <c:pt idx="7">
                  <c:v>3.9405834340037499E-2</c:v>
                </c:pt>
                <c:pt idx="8">
                  <c:v>3.9001326897065265E-2</c:v>
                </c:pt>
                <c:pt idx="9">
                  <c:v>3.8276164724136572E-2</c:v>
                </c:pt>
                <c:pt idx="10">
                  <c:v>3.8078828985583353E-2</c:v>
                </c:pt>
                <c:pt idx="11">
                  <c:v>3.7814656865634948E-2</c:v>
                </c:pt>
                <c:pt idx="12">
                  <c:v>3.7200859585856262E-2</c:v>
                </c:pt>
                <c:pt idx="13">
                  <c:v>3.6392719483851657E-2</c:v>
                </c:pt>
                <c:pt idx="14">
                  <c:v>3.5635691632490279E-2</c:v>
                </c:pt>
                <c:pt idx="15">
                  <c:v>3.4898497218233661E-2</c:v>
                </c:pt>
                <c:pt idx="16">
                  <c:v>3.4038629422223826E-2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4FB-497C-9D69-23DA2833F9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3579360"/>
        <c:axId val="323579752"/>
      </c:scatterChart>
      <c:valAx>
        <c:axId val="3235793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3579752"/>
        <c:crosses val="autoZero"/>
        <c:crossBetween val="midCat"/>
      </c:valAx>
      <c:valAx>
        <c:axId val="323579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35793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strRef>
              <c:f>'C6012 2B'!$J$1</c:f>
              <c:strCache>
                <c:ptCount val="1"/>
                <c:pt idx="0">
                  <c:v>C6014 144C4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'C6012 2B'!$C$2:$C$48</c:f>
              <c:numCache>
                <c:formatCode>0.00E+00</c:formatCode>
                <c:ptCount val="47"/>
                <c:pt idx="0">
                  <c:v>8.333333333333335E-3</c:v>
                </c:pt>
                <c:pt idx="1">
                  <c:v>1.0056583333333334E-2</c:v>
                </c:pt>
                <c:pt idx="2">
                  <c:v>1.2136250000000001E-2</c:v>
                </c:pt>
                <c:pt idx="3">
                  <c:v>1.4645916666666668E-2</c:v>
                </c:pt>
                <c:pt idx="4">
                  <c:v>1.7674583333333337E-2</c:v>
                </c:pt>
                <c:pt idx="5">
                  <c:v>2.1329583333333336E-2</c:v>
                </c:pt>
                <c:pt idx="6">
                  <c:v>2.5740333333333337E-2</c:v>
                </c:pt>
                <c:pt idx="7">
                  <c:v>3.1063250000000004E-2</c:v>
                </c:pt>
                <c:pt idx="8">
                  <c:v>3.7486916666666675E-2</c:v>
                </c:pt>
                <c:pt idx="9">
                  <c:v>4.5239000000000001E-2</c:v>
                </c:pt>
                <c:pt idx="10">
                  <c:v>5.4594083333333342E-2</c:v>
                </c:pt>
                <c:pt idx="11">
                  <c:v>6.5883666666666674E-2</c:v>
                </c:pt>
                <c:pt idx="12">
                  <c:v>7.9507916666666678E-2</c:v>
                </c:pt>
                <c:pt idx="13">
                  <c:v>9.5950000000000008E-2</c:v>
                </c:pt>
                <c:pt idx="14">
                  <c:v>0.11579166666666667</c:v>
                </c:pt>
                <c:pt idx="15">
                  <c:v>0.13973583333333334</c:v>
                </c:pt>
                <c:pt idx="16">
                  <c:v>0.16863250000000002</c:v>
                </c:pt>
                <c:pt idx="17">
                  <c:v>0.20350416666666668</c:v>
                </c:pt>
                <c:pt idx="18">
                  <c:v>0.24558750000000001</c:v>
                </c:pt>
                <c:pt idx="19">
                  <c:v>0.29637333333333338</c:v>
                </c:pt>
                <c:pt idx="20">
                  <c:v>0.35766083333333337</c:v>
                </c:pt>
                <c:pt idx="21">
                  <c:v>0.43162250000000008</c:v>
                </c:pt>
                <c:pt idx="22">
                  <c:v>0.52087916666666667</c:v>
                </c:pt>
                <c:pt idx="23">
                  <c:v>0.62859333333333345</c:v>
                </c:pt>
                <c:pt idx="24">
                  <c:v>0.9154500000000001</c:v>
                </c:pt>
                <c:pt idx="25">
                  <c:v>1.1047583333333333</c:v>
                </c:pt>
                <c:pt idx="26">
                  <c:v>1.3332166666666667</c:v>
                </c:pt>
                <c:pt idx="27">
                  <c:v>1.9416250000000002</c:v>
                </c:pt>
                <c:pt idx="28">
                  <c:v>2.8276833333333338</c:v>
                </c:pt>
                <c:pt idx="29">
                  <c:v>4.1180916666666674</c:v>
                </c:pt>
                <c:pt idx="30">
                  <c:v>5.9973833333333344</c:v>
                </c:pt>
                <c:pt idx="31">
                  <c:v>8.3333333333333339</c:v>
                </c:pt>
                <c:pt idx="32">
                  <c:v>10.588583333333334</c:v>
                </c:pt>
                <c:pt idx="33">
                  <c:v>13.454166666666667</c:v>
                </c:pt>
                <c:pt idx="34">
                  <c:v>17.09525</c:v>
                </c:pt>
                <c:pt idx="35">
                  <c:v>21.721666666666668</c:v>
                </c:pt>
                <c:pt idx="36">
                  <c:v>25.482333333333337</c:v>
                </c:pt>
                <c:pt idx="37">
                  <c:v>29.894000000000005</c:v>
                </c:pt>
                <c:pt idx="38">
                  <c:v>35.069583333333341</c:v>
                </c:pt>
                <c:pt idx="39">
                  <c:v>41.141083333333334</c:v>
                </c:pt>
                <c:pt idx="40">
                  <c:v>48.263833333333338</c:v>
                </c:pt>
                <c:pt idx="41">
                  <c:v>56.619666666666674</c:v>
                </c:pt>
                <c:pt idx="42">
                  <c:v>66.422166666666669</c:v>
                </c:pt>
                <c:pt idx="43">
                  <c:v>71.942583333333332</c:v>
                </c:pt>
                <c:pt idx="44">
                  <c:v>77.921750000000003</c:v>
                </c:pt>
                <c:pt idx="45">
                  <c:v>84.397500000000008</c:v>
                </c:pt>
                <c:pt idx="46">
                  <c:v>91.412500000000009</c:v>
                </c:pt>
              </c:numCache>
            </c:numRef>
          </c:xVal>
          <c:yVal>
            <c:numRef>
              <c:f>'C6012 2B'!$J$2:$J$48</c:f>
              <c:numCache>
                <c:formatCode>0.00E+00</c:formatCode>
                <c:ptCount val="47"/>
                <c:pt idx="0">
                  <c:v>5.5781082910725272E-3</c:v>
                </c:pt>
                <c:pt idx="1">
                  <c:v>6.4233350460609576E-3</c:v>
                </c:pt>
                <c:pt idx="2">
                  <c:v>8.5378873751960731E-3</c:v>
                </c:pt>
                <c:pt idx="3">
                  <c:v>1.0521127683692906E-2</c:v>
                </c:pt>
                <c:pt idx="4">
                  <c:v>1.1634352212097902E-2</c:v>
                </c:pt>
                <c:pt idx="5">
                  <c:v>1.3180955231563117E-2</c:v>
                </c:pt>
                <c:pt idx="6">
                  <c:v>1.4021566385293701E-2</c:v>
                </c:pt>
                <c:pt idx="7">
                  <c:v>1.4988747800851149E-2</c:v>
                </c:pt>
                <c:pt idx="8">
                  <c:v>1.6150611827313983E-2</c:v>
                </c:pt>
                <c:pt idx="9">
                  <c:v>1.7619377684657541E-2</c:v>
                </c:pt>
                <c:pt idx="10">
                  <c:v>1.9310254546991069E-2</c:v>
                </c:pt>
                <c:pt idx="11">
                  <c:v>2.1317028653495398E-2</c:v>
                </c:pt>
                <c:pt idx="12">
                  <c:v>2.3492226886326587E-2</c:v>
                </c:pt>
                <c:pt idx="13">
                  <c:v>2.5361006141741867E-2</c:v>
                </c:pt>
                <c:pt idx="14">
                  <c:v>2.7236575582649268E-2</c:v>
                </c:pt>
                <c:pt idx="15">
                  <c:v>2.914435167691002E-2</c:v>
                </c:pt>
                <c:pt idx="16">
                  <c:v>3.0982742545090747E-2</c:v>
                </c:pt>
                <c:pt idx="17">
                  <c:v>3.2814280304131867E-2</c:v>
                </c:pt>
                <c:pt idx="18">
                  <c:v>3.4609981729199907E-2</c:v>
                </c:pt>
                <c:pt idx="19">
                  <c:v>3.6360602918066962E-2</c:v>
                </c:pt>
                <c:pt idx="20">
                  <c:v>3.8057221977026504E-2</c:v>
                </c:pt>
                <c:pt idx="21">
                  <c:v>3.967556046169806E-2</c:v>
                </c:pt>
                <c:pt idx="22">
                  <c:v>4.1174861952136869E-2</c:v>
                </c:pt>
                <c:pt idx="23">
                  <c:v>4.2555676517064753E-2</c:v>
                </c:pt>
                <c:pt idx="24">
                  <c:v>4.5404938039200746E-2</c:v>
                </c:pt>
                <c:pt idx="25">
                  <c:v>4.603261327025155E-2</c:v>
                </c:pt>
                <c:pt idx="26">
                  <c:v>4.6588320348310286E-2</c:v>
                </c:pt>
                <c:pt idx="27">
                  <c:v>4.8051405421598491E-2</c:v>
                </c:pt>
                <c:pt idx="28">
                  <c:v>4.886294999848232E-2</c:v>
                </c:pt>
                <c:pt idx="29">
                  <c:v>4.9550373843708632E-2</c:v>
                </c:pt>
                <c:pt idx="30">
                  <c:v>4.9933117645867768E-2</c:v>
                </c:pt>
                <c:pt idx="31">
                  <c:v>5.1017173573835346E-2</c:v>
                </c:pt>
                <c:pt idx="32">
                  <c:v>5.1288343891615601E-2</c:v>
                </c:pt>
                <c:pt idx="33">
                  <c:v>5.1537378173107065E-2</c:v>
                </c:pt>
                <c:pt idx="34">
                  <c:v>5.1718762145153682E-2</c:v>
                </c:pt>
                <c:pt idx="35">
                  <c:v>5.1754946125135835E-2</c:v>
                </c:pt>
                <c:pt idx="36">
                  <c:v>5.1694037151155718E-2</c:v>
                </c:pt>
                <c:pt idx="37">
                  <c:v>5.1594896978730376E-2</c:v>
                </c:pt>
                <c:pt idx="38">
                  <c:v>5.1355736289431721E-2</c:v>
                </c:pt>
                <c:pt idx="39">
                  <c:v>5.1028768765220535E-2</c:v>
                </c:pt>
                <c:pt idx="40">
                  <c:v>5.0578501689783104E-2</c:v>
                </c:pt>
                <c:pt idx="41">
                  <c:v>5.0026780666480981E-2</c:v>
                </c:pt>
                <c:pt idx="42">
                  <c:v>4.9360541276507221E-2</c:v>
                </c:pt>
                <c:pt idx="43">
                  <c:v>4.848497394040318E-2</c:v>
                </c:pt>
                <c:pt idx="44">
                  <c:v>4.850559790730305E-2</c:v>
                </c:pt>
                <c:pt idx="45">
                  <c:v>4.7571743677213146E-2</c:v>
                </c:pt>
                <c:pt idx="46">
                  <c:v>4.7196231162297715E-2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A300-45EF-9112-1510C61B91E4}"/>
            </c:ext>
          </c:extLst>
        </c:ser>
        <c:ser>
          <c:idx val="0"/>
          <c:order val="1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'C6012 2B'!$C$49:$C$125</c:f>
              <c:numCache>
                <c:formatCode>0.00E+00</c:formatCode>
                <c:ptCount val="77"/>
                <c:pt idx="0">
                  <c:v>95.833333333333343</c:v>
                </c:pt>
                <c:pt idx="1">
                  <c:v>100</c:v>
                </c:pt>
                <c:pt idx="2">
                  <c:v>104.16666666666667</c:v>
                </c:pt>
                <c:pt idx="3">
                  <c:v>108.33333333333334</c:v>
                </c:pt>
                <c:pt idx="4">
                  <c:v>112.50000000000001</c:v>
                </c:pt>
                <c:pt idx="5">
                  <c:v>116.66666666666669</c:v>
                </c:pt>
                <c:pt idx="6">
                  <c:v>120.83333333333333</c:v>
                </c:pt>
                <c:pt idx="7">
                  <c:v>125</c:v>
                </c:pt>
                <c:pt idx="8">
                  <c:v>129.16666666666669</c:v>
                </c:pt>
                <c:pt idx="9">
                  <c:v>133.33333333333334</c:v>
                </c:pt>
                <c:pt idx="10">
                  <c:v>137.50000000000003</c:v>
                </c:pt>
                <c:pt idx="11">
                  <c:v>141.66666666666669</c:v>
                </c:pt>
                <c:pt idx="12">
                  <c:v>145.83333333333334</c:v>
                </c:pt>
                <c:pt idx="13">
                  <c:v>150</c:v>
                </c:pt>
                <c:pt idx="14">
                  <c:v>154.16666666666669</c:v>
                </c:pt>
                <c:pt idx="15">
                  <c:v>158.33333333333334</c:v>
                </c:pt>
                <c:pt idx="16">
                  <c:v>162.50000000000003</c:v>
                </c:pt>
                <c:pt idx="17">
                  <c:v>166.66666666666669</c:v>
                </c:pt>
                <c:pt idx="18">
                  <c:v>170.83333333333334</c:v>
                </c:pt>
                <c:pt idx="19">
                  <c:v>175</c:v>
                </c:pt>
                <c:pt idx="20">
                  <c:v>179.16666666666669</c:v>
                </c:pt>
                <c:pt idx="21">
                  <c:v>183.33333333333334</c:v>
                </c:pt>
                <c:pt idx="22">
                  <c:v>187.50000000000003</c:v>
                </c:pt>
                <c:pt idx="23">
                  <c:v>191.66666666666669</c:v>
                </c:pt>
                <c:pt idx="24">
                  <c:v>195.83333333333334</c:v>
                </c:pt>
                <c:pt idx="25">
                  <c:v>200</c:v>
                </c:pt>
                <c:pt idx="26">
                  <c:v>204.16666666666669</c:v>
                </c:pt>
                <c:pt idx="27">
                  <c:v>208.33333333333334</c:v>
                </c:pt>
                <c:pt idx="28">
                  <c:v>212.50000000000003</c:v>
                </c:pt>
                <c:pt idx="29">
                  <c:v>216.66666666666669</c:v>
                </c:pt>
                <c:pt idx="30">
                  <c:v>220.83333333333337</c:v>
                </c:pt>
                <c:pt idx="31">
                  <c:v>225.00000000000003</c:v>
                </c:pt>
                <c:pt idx="32">
                  <c:v>229.16666666666671</c:v>
                </c:pt>
                <c:pt idx="33">
                  <c:v>233.33333333333337</c:v>
                </c:pt>
                <c:pt idx="34">
                  <c:v>237.5</c:v>
                </c:pt>
                <c:pt idx="35">
                  <c:v>241.66666666666666</c:v>
                </c:pt>
                <c:pt idx="36">
                  <c:v>245.83333333333334</c:v>
                </c:pt>
                <c:pt idx="37">
                  <c:v>250</c:v>
                </c:pt>
                <c:pt idx="38">
                  <c:v>254.16666666666669</c:v>
                </c:pt>
                <c:pt idx="39">
                  <c:v>258.33333333333337</c:v>
                </c:pt>
                <c:pt idx="40">
                  <c:v>262.5</c:v>
                </c:pt>
                <c:pt idx="41">
                  <c:v>266.66666666666669</c:v>
                </c:pt>
                <c:pt idx="42">
                  <c:v>270.83333333333337</c:v>
                </c:pt>
                <c:pt idx="43">
                  <c:v>275.00000000000006</c:v>
                </c:pt>
                <c:pt idx="44">
                  <c:v>279.16666666666669</c:v>
                </c:pt>
                <c:pt idx="45">
                  <c:v>283.33333333333337</c:v>
                </c:pt>
                <c:pt idx="46">
                  <c:v>287.5</c:v>
                </c:pt>
                <c:pt idx="47">
                  <c:v>291.66666666666669</c:v>
                </c:pt>
                <c:pt idx="48">
                  <c:v>295.83333333333337</c:v>
                </c:pt>
                <c:pt idx="49">
                  <c:v>300</c:v>
                </c:pt>
                <c:pt idx="50">
                  <c:v>304.16666666666669</c:v>
                </c:pt>
                <c:pt idx="51">
                  <c:v>308.33333333333337</c:v>
                </c:pt>
                <c:pt idx="52">
                  <c:v>312.5</c:v>
                </c:pt>
                <c:pt idx="53">
                  <c:v>316.66666666666669</c:v>
                </c:pt>
                <c:pt idx="54">
                  <c:v>320.83333333333337</c:v>
                </c:pt>
                <c:pt idx="55">
                  <c:v>325.00000000000006</c:v>
                </c:pt>
                <c:pt idx="56">
                  <c:v>329.16666666666669</c:v>
                </c:pt>
                <c:pt idx="57">
                  <c:v>333.33333333333337</c:v>
                </c:pt>
                <c:pt idx="58">
                  <c:v>337.50000000000006</c:v>
                </c:pt>
                <c:pt idx="59">
                  <c:v>341.66666666666669</c:v>
                </c:pt>
                <c:pt idx="60">
                  <c:v>345.83333333333337</c:v>
                </c:pt>
                <c:pt idx="61">
                  <c:v>350</c:v>
                </c:pt>
                <c:pt idx="62">
                  <c:v>354.16666666666669</c:v>
                </c:pt>
                <c:pt idx="63">
                  <c:v>358.33333333333337</c:v>
                </c:pt>
                <c:pt idx="64">
                  <c:v>362.50000000000006</c:v>
                </c:pt>
                <c:pt idx="65">
                  <c:v>366.66666666666669</c:v>
                </c:pt>
                <c:pt idx="66">
                  <c:v>370.83333333333337</c:v>
                </c:pt>
                <c:pt idx="67">
                  <c:v>375.00000000000006</c:v>
                </c:pt>
                <c:pt idx="68">
                  <c:v>379.16666666666669</c:v>
                </c:pt>
                <c:pt idx="69">
                  <c:v>383.33333333333337</c:v>
                </c:pt>
                <c:pt idx="70">
                  <c:v>387.50000000000006</c:v>
                </c:pt>
                <c:pt idx="71">
                  <c:v>391.66666666666669</c:v>
                </c:pt>
                <c:pt idx="72">
                  <c:v>395.83333333333337</c:v>
                </c:pt>
                <c:pt idx="73">
                  <c:v>400</c:v>
                </c:pt>
                <c:pt idx="74">
                  <c:v>404.16666666666669</c:v>
                </c:pt>
                <c:pt idx="75">
                  <c:v>408.33333333333337</c:v>
                </c:pt>
                <c:pt idx="76">
                  <c:v>412.50000000000006</c:v>
                </c:pt>
              </c:numCache>
            </c:numRef>
          </c:xVal>
          <c:yVal>
            <c:numRef>
              <c:f>'C6012 2B'!$J$49:$J$125</c:f>
              <c:numCache>
                <c:formatCode>0.00E+00</c:formatCode>
                <c:ptCount val="77"/>
                <c:pt idx="0">
                  <c:v>4.6859169206338244E-2</c:v>
                </c:pt>
                <c:pt idx="1">
                  <c:v>4.6670569446117319E-2</c:v>
                </c:pt>
                <c:pt idx="2">
                  <c:v>4.6476625183044087E-2</c:v>
                </c:pt>
                <c:pt idx="3">
                  <c:v>4.6317069831690788E-2</c:v>
                </c:pt>
                <c:pt idx="4">
                  <c:v>4.5921044486567711E-2</c:v>
                </c:pt>
                <c:pt idx="5">
                  <c:v>4.5821159782613932E-2</c:v>
                </c:pt>
                <c:pt idx="6">
                  <c:v>4.5678421297221605E-2</c:v>
                </c:pt>
                <c:pt idx="7">
                  <c:v>4.5529523807787027E-2</c:v>
                </c:pt>
                <c:pt idx="8">
                  <c:v>4.5337171614358289E-2</c:v>
                </c:pt>
                <c:pt idx="9">
                  <c:v>4.5088204234822141E-2</c:v>
                </c:pt>
                <c:pt idx="10">
                  <c:v>4.4918479634738571E-2</c:v>
                </c:pt>
                <c:pt idx="11">
                  <c:v>4.4871788602085814E-2</c:v>
                </c:pt>
                <c:pt idx="12">
                  <c:v>4.4579188358436557E-2</c:v>
                </c:pt>
                <c:pt idx="13">
                  <c:v>4.4371394472221444E-2</c:v>
                </c:pt>
                <c:pt idx="14">
                  <c:v>4.4249446374158834E-2</c:v>
                </c:pt>
                <c:pt idx="15">
                  <c:v>4.4005554611876788E-2</c:v>
                </c:pt>
                <c:pt idx="16">
                  <c:v>4.3837117781352075E-2</c:v>
                </c:pt>
                <c:pt idx="17">
                  <c:v>4.3841765632770383E-2</c:v>
                </c:pt>
                <c:pt idx="18">
                  <c:v>4.3570428037272825E-2</c:v>
                </c:pt>
                <c:pt idx="19">
                  <c:v>4.3403266458040185E-2</c:v>
                </c:pt>
                <c:pt idx="20">
                  <c:v>4.329037586197939E-2</c:v>
                </c:pt>
                <c:pt idx="21">
                  <c:v>4.3068003633652457E-2</c:v>
                </c:pt>
                <c:pt idx="22">
                  <c:v>4.2876094936285386E-2</c:v>
                </c:pt>
                <c:pt idx="23">
                  <c:v>4.2792621654987789E-2</c:v>
                </c:pt>
                <c:pt idx="24">
                  <c:v>4.2647694723933267E-2</c:v>
                </c:pt>
                <c:pt idx="25">
                  <c:v>4.2499394241731971E-2</c:v>
                </c:pt>
                <c:pt idx="26">
                  <c:v>4.2448066533505927E-2</c:v>
                </c:pt>
                <c:pt idx="27">
                  <c:v>4.2270140151270584E-2</c:v>
                </c:pt>
                <c:pt idx="28">
                  <c:v>4.2102326159367029E-2</c:v>
                </c:pt>
                <c:pt idx="29">
                  <c:v>4.1982411743735897E-2</c:v>
                </c:pt>
                <c:pt idx="30">
                  <c:v>4.1919301912601584E-2</c:v>
                </c:pt>
                <c:pt idx="31">
                  <c:v>4.1676697603902892E-2</c:v>
                </c:pt>
                <c:pt idx="32">
                  <c:v>4.1540725965533654E-2</c:v>
                </c:pt>
                <c:pt idx="33">
                  <c:v>4.1497514475755733E-2</c:v>
                </c:pt>
                <c:pt idx="34">
                  <c:v>4.1369699542509707E-2</c:v>
                </c:pt>
                <c:pt idx="35">
                  <c:v>4.1222547440023016E-2</c:v>
                </c:pt>
                <c:pt idx="36">
                  <c:v>4.1171679134611526E-2</c:v>
                </c:pt>
                <c:pt idx="37">
                  <c:v>4.0994489500289312E-2</c:v>
                </c:pt>
                <c:pt idx="38">
                  <c:v>4.0911432377535209E-2</c:v>
                </c:pt>
                <c:pt idx="39">
                  <c:v>4.0731906156303038E-2</c:v>
                </c:pt>
                <c:pt idx="40">
                  <c:v>4.0599663636910109E-2</c:v>
                </c:pt>
                <c:pt idx="41">
                  <c:v>4.0519728838789508E-2</c:v>
                </c:pt>
                <c:pt idx="42">
                  <c:v>4.0300246755883853E-2</c:v>
                </c:pt>
                <c:pt idx="43">
                  <c:v>4.0260090639990455E-2</c:v>
                </c:pt>
                <c:pt idx="44">
                  <c:v>4.005343800982511E-2</c:v>
                </c:pt>
                <c:pt idx="45">
                  <c:v>4.0029589218232582E-2</c:v>
                </c:pt>
                <c:pt idx="46">
                  <c:v>3.974082198008265E-2</c:v>
                </c:pt>
                <c:pt idx="47">
                  <c:v>3.9753091275890676E-2</c:v>
                </c:pt>
                <c:pt idx="48">
                  <c:v>3.9241956692891586E-2</c:v>
                </c:pt>
                <c:pt idx="49">
                  <c:v>3.9417230154700764E-2</c:v>
                </c:pt>
                <c:pt idx="50">
                  <c:v>3.8088244061693158E-2</c:v>
                </c:pt>
                <c:pt idx="51">
                  <c:v>3.8989223375799235E-2</c:v>
                </c:pt>
                <c:pt idx="52">
                  <c:v>3.8745759464559555E-2</c:v>
                </c:pt>
                <c:pt idx="53">
                  <c:v>3.8336167305411152E-2</c:v>
                </c:pt>
                <c:pt idx="54">
                  <c:v>3.7901088578765334E-2</c:v>
                </c:pt>
                <c:pt idx="55">
                  <c:v>3.7641316920310898E-2</c:v>
                </c:pt>
                <c:pt idx="56">
                  <c:v>3.6110322391479398E-2</c:v>
                </c:pt>
                <c:pt idx="57">
                  <c:v>3.7299471828480778E-2</c:v>
                </c:pt>
                <c:pt idx="58">
                  <c:v>3.7340780662180377E-2</c:v>
                </c:pt>
                <c:pt idx="59">
                  <c:v>3.6433880853520229E-2</c:v>
                </c:pt>
                <c:pt idx="60">
                  <c:v>3.5861242660378087E-2</c:v>
                </c:pt>
                <c:pt idx="61">
                  <c:v>3.5028108122180476E-2</c:v>
                </c:pt>
                <c:pt idx="62">
                  <c:v>3.5515845759798575E-2</c:v>
                </c:pt>
                <c:pt idx="63">
                  <c:v>3.3748205504430973E-2</c:v>
                </c:pt>
                <c:pt idx="64">
                  <c:v>3.3623086078993426E-2</c:v>
                </c:pt>
                <c:pt idx="65">
                  <c:v>3.4725142010528544E-2</c:v>
                </c:pt>
                <c:pt idx="66">
                  <c:v>3.4130019434491725E-2</c:v>
                </c:pt>
                <c:pt idx="67">
                  <c:v>3.3185496684819009E-2</c:v>
                </c:pt>
                <c:pt idx="68">
                  <c:v>3.3374619403416517E-2</c:v>
                </c:pt>
                <c:pt idx="69">
                  <c:v>3.3004948127811601E-2</c:v>
                </c:pt>
                <c:pt idx="70">
                  <c:v>3.3107244973695951E-2</c:v>
                </c:pt>
                <c:pt idx="71">
                  <c:v>3.3051084602483356E-2</c:v>
                </c:pt>
                <c:pt idx="72">
                  <c:v>3.2872350873277015E-2</c:v>
                </c:pt>
                <c:pt idx="73">
                  <c:v>3.2131506606092992E-2</c:v>
                </c:pt>
                <c:pt idx="74">
                  <c:v>3.2570610781198453E-2</c:v>
                </c:pt>
                <c:pt idx="75">
                  <c:v>3.2146356672293465E-2</c:v>
                </c:pt>
                <c:pt idx="76">
                  <c:v>3.1998021574810354E-2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A300-45EF-9112-1510C61B91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3581320"/>
        <c:axId val="324053072"/>
      </c:scatterChart>
      <c:valAx>
        <c:axId val="323581320"/>
        <c:scaling>
          <c:orientation val="minMax"/>
          <c:max val="25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4053072"/>
        <c:crosses val="autoZero"/>
        <c:crossBetween val="midCat"/>
      </c:valAx>
      <c:valAx>
        <c:axId val="324053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35813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strRef>
              <c:f>'C6012 2B'!$U$1</c:f>
              <c:strCache>
                <c:ptCount val="1"/>
                <c:pt idx="0">
                  <c:v>C6014 164C2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'C6012 2B'!$N$2:$N$48</c:f>
              <c:numCache>
                <c:formatCode>0.00E+00</c:formatCode>
                <c:ptCount val="47"/>
                <c:pt idx="0">
                  <c:v>8.333333333333335E-3</c:v>
                </c:pt>
                <c:pt idx="1">
                  <c:v>1.0056583333333334E-2</c:v>
                </c:pt>
                <c:pt idx="2">
                  <c:v>1.2136250000000001E-2</c:v>
                </c:pt>
                <c:pt idx="3">
                  <c:v>1.4645916666666668E-2</c:v>
                </c:pt>
                <c:pt idx="4">
                  <c:v>1.7674583333333337E-2</c:v>
                </c:pt>
                <c:pt idx="5">
                  <c:v>2.1329583333333336E-2</c:v>
                </c:pt>
                <c:pt idx="6">
                  <c:v>2.5740333333333337E-2</c:v>
                </c:pt>
                <c:pt idx="7">
                  <c:v>3.1063250000000004E-2</c:v>
                </c:pt>
                <c:pt idx="8">
                  <c:v>3.7486916666666675E-2</c:v>
                </c:pt>
                <c:pt idx="9">
                  <c:v>4.5239000000000001E-2</c:v>
                </c:pt>
                <c:pt idx="10">
                  <c:v>5.4594083333333342E-2</c:v>
                </c:pt>
                <c:pt idx="11">
                  <c:v>6.5883666666666674E-2</c:v>
                </c:pt>
                <c:pt idx="12">
                  <c:v>7.9507916666666678E-2</c:v>
                </c:pt>
                <c:pt idx="13">
                  <c:v>9.5950000000000008E-2</c:v>
                </c:pt>
                <c:pt idx="14">
                  <c:v>0.11579166666666667</c:v>
                </c:pt>
                <c:pt idx="15">
                  <c:v>0.13973583333333334</c:v>
                </c:pt>
                <c:pt idx="16">
                  <c:v>0.16863250000000002</c:v>
                </c:pt>
                <c:pt idx="17">
                  <c:v>0.20350416666666668</c:v>
                </c:pt>
                <c:pt idx="18">
                  <c:v>0.24558750000000001</c:v>
                </c:pt>
                <c:pt idx="19">
                  <c:v>0.29637333333333338</c:v>
                </c:pt>
                <c:pt idx="20">
                  <c:v>0.35766083333333337</c:v>
                </c:pt>
                <c:pt idx="21">
                  <c:v>0.43162250000000008</c:v>
                </c:pt>
                <c:pt idx="22">
                  <c:v>0.52087916666666667</c:v>
                </c:pt>
                <c:pt idx="23">
                  <c:v>0.62859333333333345</c:v>
                </c:pt>
                <c:pt idx="24">
                  <c:v>0.9154500000000001</c:v>
                </c:pt>
                <c:pt idx="25">
                  <c:v>1.1047583333333333</c:v>
                </c:pt>
                <c:pt idx="26">
                  <c:v>1.3332166666666667</c:v>
                </c:pt>
                <c:pt idx="27">
                  <c:v>1.9416250000000002</c:v>
                </c:pt>
                <c:pt idx="28">
                  <c:v>2.8276833333333338</c:v>
                </c:pt>
                <c:pt idx="29">
                  <c:v>4.1180916666666674</c:v>
                </c:pt>
                <c:pt idx="30">
                  <c:v>5.9973833333333344</c:v>
                </c:pt>
                <c:pt idx="31">
                  <c:v>8.3333333333333339</c:v>
                </c:pt>
                <c:pt idx="32">
                  <c:v>10.588583333333334</c:v>
                </c:pt>
                <c:pt idx="33">
                  <c:v>13.454166666666667</c:v>
                </c:pt>
                <c:pt idx="34">
                  <c:v>17.09525</c:v>
                </c:pt>
                <c:pt idx="35">
                  <c:v>21.721666666666668</c:v>
                </c:pt>
                <c:pt idx="36">
                  <c:v>25.482333333333337</c:v>
                </c:pt>
                <c:pt idx="37">
                  <c:v>29.894000000000005</c:v>
                </c:pt>
                <c:pt idx="38">
                  <c:v>35.069583333333341</c:v>
                </c:pt>
                <c:pt idx="39">
                  <c:v>41.141083333333334</c:v>
                </c:pt>
                <c:pt idx="40">
                  <c:v>48.263833333333338</c:v>
                </c:pt>
                <c:pt idx="41">
                  <c:v>56.619666666666674</c:v>
                </c:pt>
                <c:pt idx="42">
                  <c:v>66.422166666666669</c:v>
                </c:pt>
                <c:pt idx="43">
                  <c:v>71.942583333333332</c:v>
                </c:pt>
                <c:pt idx="44">
                  <c:v>77.921750000000003</c:v>
                </c:pt>
                <c:pt idx="45">
                  <c:v>84.397500000000008</c:v>
                </c:pt>
                <c:pt idx="46">
                  <c:v>91.412500000000009</c:v>
                </c:pt>
              </c:numCache>
            </c:numRef>
          </c:xVal>
          <c:yVal>
            <c:numRef>
              <c:f>'C6012 2B'!$U$2:$U$48</c:f>
              <c:numCache>
                <c:formatCode>0.00E+00</c:formatCode>
                <c:ptCount val="47"/>
                <c:pt idx="0">
                  <c:v>9.5633397835920685E-3</c:v>
                </c:pt>
                <c:pt idx="1">
                  <c:v>7.2215114037847312E-3</c:v>
                </c:pt>
                <c:pt idx="2">
                  <c:v>1.043769236269617E-2</c:v>
                </c:pt>
                <c:pt idx="3">
                  <c:v>1.0976903164111963E-2</c:v>
                </c:pt>
                <c:pt idx="4">
                  <c:v>1.1660071695812365E-2</c:v>
                </c:pt>
                <c:pt idx="5">
                  <c:v>1.4119214352011742E-2</c:v>
                </c:pt>
                <c:pt idx="6">
                  <c:v>1.4289626734368292E-2</c:v>
                </c:pt>
                <c:pt idx="7">
                  <c:v>1.6869024008063123E-2</c:v>
                </c:pt>
                <c:pt idx="8">
                  <c:v>1.7985901687820646E-2</c:v>
                </c:pt>
                <c:pt idx="9">
                  <c:v>1.9499039978929832E-2</c:v>
                </c:pt>
                <c:pt idx="10">
                  <c:v>2.1860204270788323E-2</c:v>
                </c:pt>
                <c:pt idx="11">
                  <c:v>2.2932933975070565E-2</c:v>
                </c:pt>
                <c:pt idx="12">
                  <c:v>2.5521096069986128E-2</c:v>
                </c:pt>
                <c:pt idx="13">
                  <c:v>2.6979678355465313E-2</c:v>
                </c:pt>
                <c:pt idx="14">
                  <c:v>2.8882846256938526E-2</c:v>
                </c:pt>
                <c:pt idx="15">
                  <c:v>3.1209592349899302E-2</c:v>
                </c:pt>
                <c:pt idx="16">
                  <c:v>3.280223058196919E-2</c:v>
                </c:pt>
                <c:pt idx="17">
                  <c:v>3.4831321804378333E-2</c:v>
                </c:pt>
                <c:pt idx="18">
                  <c:v>3.6828857559727285E-2</c:v>
                </c:pt>
                <c:pt idx="19">
                  <c:v>3.8442606858387726E-2</c:v>
                </c:pt>
                <c:pt idx="20">
                  <c:v>4.0292837179543559E-2</c:v>
                </c:pt>
                <c:pt idx="21">
                  <c:v>4.1879225972928126E-2</c:v>
                </c:pt>
                <c:pt idx="22">
                  <c:v>4.3314549366157876E-2</c:v>
                </c:pt>
                <c:pt idx="23">
                  <c:v>4.4774885775034245E-2</c:v>
                </c:pt>
                <c:pt idx="24">
                  <c:v>4.7015416866960848E-2</c:v>
                </c:pt>
                <c:pt idx="25">
                  <c:v>4.7951265006524302E-2</c:v>
                </c:pt>
                <c:pt idx="26">
                  <c:v>4.8853114071714887E-2</c:v>
                </c:pt>
                <c:pt idx="27">
                  <c:v>4.990711332031899E-2</c:v>
                </c:pt>
                <c:pt idx="28">
                  <c:v>5.0657195306619648E-2</c:v>
                </c:pt>
                <c:pt idx="29">
                  <c:v>5.1186523571082068E-2</c:v>
                </c:pt>
                <c:pt idx="30">
                  <c:v>5.1441837307015972E-2</c:v>
                </c:pt>
                <c:pt idx="31">
                  <c:v>5.2376276082477233E-2</c:v>
                </c:pt>
                <c:pt idx="32">
                  <c:v>5.2584183608016533E-2</c:v>
                </c:pt>
                <c:pt idx="33">
                  <c:v>5.2732018809304705E-2</c:v>
                </c:pt>
                <c:pt idx="34">
                  <c:v>5.2887018519266735E-2</c:v>
                </c:pt>
                <c:pt idx="35">
                  <c:v>5.2903280829345686E-2</c:v>
                </c:pt>
                <c:pt idx="36">
                  <c:v>5.2838576171498772E-2</c:v>
                </c:pt>
                <c:pt idx="37">
                  <c:v>5.2718037339264119E-2</c:v>
                </c:pt>
                <c:pt idx="38">
                  <c:v>5.2490884279944514E-2</c:v>
                </c:pt>
                <c:pt idx="39">
                  <c:v>5.2185889669617243E-2</c:v>
                </c:pt>
                <c:pt idx="40">
                  <c:v>5.1749432144855806E-2</c:v>
                </c:pt>
                <c:pt idx="41">
                  <c:v>5.1218123262227633E-2</c:v>
                </c:pt>
                <c:pt idx="42">
                  <c:v>5.0557035829961211E-2</c:v>
                </c:pt>
                <c:pt idx="43">
                  <c:v>4.9559567897580856E-2</c:v>
                </c:pt>
                <c:pt idx="44">
                  <c:v>4.9738308441512342E-2</c:v>
                </c:pt>
                <c:pt idx="45">
                  <c:v>4.876316872639426E-2</c:v>
                </c:pt>
                <c:pt idx="46">
                  <c:v>4.8291182399026397E-2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6487-4A11-99F2-964E10782DD9}"/>
            </c:ext>
          </c:extLst>
        </c:ser>
        <c:ser>
          <c:idx val="0"/>
          <c:order val="1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'C6012 2B'!$N$49:$N$125</c:f>
              <c:numCache>
                <c:formatCode>0.00E+00</c:formatCode>
                <c:ptCount val="77"/>
                <c:pt idx="0">
                  <c:v>95.833333333333343</c:v>
                </c:pt>
                <c:pt idx="1">
                  <c:v>100</c:v>
                </c:pt>
                <c:pt idx="2">
                  <c:v>104.16666666666667</c:v>
                </c:pt>
                <c:pt idx="3">
                  <c:v>108.33333333333334</c:v>
                </c:pt>
                <c:pt idx="4">
                  <c:v>112.50000000000001</c:v>
                </c:pt>
                <c:pt idx="5">
                  <c:v>116.66666666666669</c:v>
                </c:pt>
                <c:pt idx="6">
                  <c:v>120.83333333333333</c:v>
                </c:pt>
                <c:pt idx="7">
                  <c:v>125</c:v>
                </c:pt>
                <c:pt idx="8">
                  <c:v>129.16666666666669</c:v>
                </c:pt>
                <c:pt idx="9">
                  <c:v>133.33333333333334</c:v>
                </c:pt>
                <c:pt idx="10">
                  <c:v>137.50000000000003</c:v>
                </c:pt>
                <c:pt idx="11">
                  <c:v>141.66666666666669</c:v>
                </c:pt>
                <c:pt idx="12">
                  <c:v>145.83333333333334</c:v>
                </c:pt>
                <c:pt idx="13">
                  <c:v>150</c:v>
                </c:pt>
                <c:pt idx="14">
                  <c:v>154.16666666666669</c:v>
                </c:pt>
                <c:pt idx="15">
                  <c:v>158.33333333333334</c:v>
                </c:pt>
                <c:pt idx="16">
                  <c:v>162.50000000000003</c:v>
                </c:pt>
                <c:pt idx="17">
                  <c:v>166.66666666666669</c:v>
                </c:pt>
                <c:pt idx="18">
                  <c:v>170.83333333333334</c:v>
                </c:pt>
                <c:pt idx="19">
                  <c:v>175</c:v>
                </c:pt>
                <c:pt idx="20">
                  <c:v>179.16666666666669</c:v>
                </c:pt>
                <c:pt idx="21">
                  <c:v>183.33333333333334</c:v>
                </c:pt>
                <c:pt idx="22">
                  <c:v>187.50000000000003</c:v>
                </c:pt>
                <c:pt idx="23">
                  <c:v>191.66666666666669</c:v>
                </c:pt>
                <c:pt idx="24">
                  <c:v>195.83333333333334</c:v>
                </c:pt>
                <c:pt idx="25">
                  <c:v>200</c:v>
                </c:pt>
                <c:pt idx="26">
                  <c:v>204.16666666666669</c:v>
                </c:pt>
                <c:pt idx="27">
                  <c:v>208.33333333333334</c:v>
                </c:pt>
                <c:pt idx="28">
                  <c:v>212.50000000000003</c:v>
                </c:pt>
                <c:pt idx="29">
                  <c:v>216.66666666666669</c:v>
                </c:pt>
                <c:pt idx="30">
                  <c:v>220.83333333333337</c:v>
                </c:pt>
                <c:pt idx="31">
                  <c:v>225.00000000000003</c:v>
                </c:pt>
                <c:pt idx="32">
                  <c:v>229.16666666666671</c:v>
                </c:pt>
                <c:pt idx="33">
                  <c:v>233.33333333333337</c:v>
                </c:pt>
                <c:pt idx="34">
                  <c:v>237.5</c:v>
                </c:pt>
                <c:pt idx="35">
                  <c:v>241.66666666666666</c:v>
                </c:pt>
                <c:pt idx="36">
                  <c:v>245.83333333333334</c:v>
                </c:pt>
                <c:pt idx="37">
                  <c:v>250</c:v>
                </c:pt>
                <c:pt idx="38">
                  <c:v>254.16666666666669</c:v>
                </c:pt>
                <c:pt idx="39">
                  <c:v>258.33333333333337</c:v>
                </c:pt>
                <c:pt idx="40">
                  <c:v>262.5</c:v>
                </c:pt>
                <c:pt idx="41">
                  <c:v>266.66666666666669</c:v>
                </c:pt>
                <c:pt idx="42">
                  <c:v>270.83333333333337</c:v>
                </c:pt>
                <c:pt idx="43">
                  <c:v>275.00000000000006</c:v>
                </c:pt>
                <c:pt idx="44">
                  <c:v>279.16666666666669</c:v>
                </c:pt>
                <c:pt idx="45">
                  <c:v>283.33333333333337</c:v>
                </c:pt>
                <c:pt idx="46">
                  <c:v>287.5</c:v>
                </c:pt>
                <c:pt idx="47">
                  <c:v>291.66666666666669</c:v>
                </c:pt>
                <c:pt idx="48">
                  <c:v>295.83333333333337</c:v>
                </c:pt>
                <c:pt idx="49">
                  <c:v>300</c:v>
                </c:pt>
                <c:pt idx="50">
                  <c:v>304.16666666666669</c:v>
                </c:pt>
                <c:pt idx="51">
                  <c:v>308.33333333333337</c:v>
                </c:pt>
                <c:pt idx="52">
                  <c:v>312.5</c:v>
                </c:pt>
                <c:pt idx="53">
                  <c:v>316.66666666666669</c:v>
                </c:pt>
                <c:pt idx="54">
                  <c:v>320.83333333333337</c:v>
                </c:pt>
                <c:pt idx="55">
                  <c:v>325.00000000000006</c:v>
                </c:pt>
                <c:pt idx="56">
                  <c:v>329.16666666666669</c:v>
                </c:pt>
                <c:pt idx="57">
                  <c:v>333.33333333333337</c:v>
                </c:pt>
                <c:pt idx="58">
                  <c:v>337.50000000000006</c:v>
                </c:pt>
                <c:pt idx="59">
                  <c:v>341.66666666666669</c:v>
                </c:pt>
                <c:pt idx="60">
                  <c:v>345.83333333333337</c:v>
                </c:pt>
                <c:pt idx="61">
                  <c:v>350</c:v>
                </c:pt>
                <c:pt idx="62">
                  <c:v>354.16666666666669</c:v>
                </c:pt>
                <c:pt idx="63">
                  <c:v>358.33333333333337</c:v>
                </c:pt>
                <c:pt idx="64">
                  <c:v>362.50000000000006</c:v>
                </c:pt>
                <c:pt idx="65">
                  <c:v>366.66666666666669</c:v>
                </c:pt>
                <c:pt idx="66">
                  <c:v>370.83333333333337</c:v>
                </c:pt>
                <c:pt idx="67">
                  <c:v>375.00000000000006</c:v>
                </c:pt>
                <c:pt idx="68">
                  <c:v>379.16666666666669</c:v>
                </c:pt>
                <c:pt idx="69">
                  <c:v>383.33333333333337</c:v>
                </c:pt>
                <c:pt idx="70">
                  <c:v>387.50000000000006</c:v>
                </c:pt>
                <c:pt idx="71">
                  <c:v>391.66666666666669</c:v>
                </c:pt>
                <c:pt idx="72">
                  <c:v>395.83333333333337</c:v>
                </c:pt>
                <c:pt idx="73">
                  <c:v>400</c:v>
                </c:pt>
                <c:pt idx="74">
                  <c:v>404.16666666666669</c:v>
                </c:pt>
                <c:pt idx="75">
                  <c:v>408.33333333333337</c:v>
                </c:pt>
                <c:pt idx="76">
                  <c:v>412.50000000000006</c:v>
                </c:pt>
              </c:numCache>
            </c:numRef>
          </c:xVal>
          <c:yVal>
            <c:numRef>
              <c:f>'C6012 2B'!$U$49:$U$125</c:f>
              <c:numCache>
                <c:formatCode>0.00E+00</c:formatCode>
                <c:ptCount val="77"/>
                <c:pt idx="0">
                  <c:v>4.8140740727204333E-2</c:v>
                </c:pt>
                <c:pt idx="1">
                  <c:v>4.7974059184953385E-2</c:v>
                </c:pt>
                <c:pt idx="2">
                  <c:v>4.7616737960731813E-2</c:v>
                </c:pt>
                <c:pt idx="3">
                  <c:v>4.7490834586448434E-2</c:v>
                </c:pt>
                <c:pt idx="4">
                  <c:v>4.7236835227440821E-2</c:v>
                </c:pt>
                <c:pt idx="5">
                  <c:v>4.7185309404042641E-2</c:v>
                </c:pt>
                <c:pt idx="6">
                  <c:v>4.6950951249751918E-2</c:v>
                </c:pt>
                <c:pt idx="7">
                  <c:v>4.6805805377408152E-2</c:v>
                </c:pt>
                <c:pt idx="8">
                  <c:v>4.6606948272015176E-2</c:v>
                </c:pt>
                <c:pt idx="9">
                  <c:v>4.645043489340691E-2</c:v>
                </c:pt>
                <c:pt idx="10">
                  <c:v>4.6262798768127188E-2</c:v>
                </c:pt>
                <c:pt idx="11">
                  <c:v>4.6108278181140883E-2</c:v>
                </c:pt>
                <c:pt idx="12">
                  <c:v>4.5996688139957789E-2</c:v>
                </c:pt>
                <c:pt idx="13">
                  <c:v>4.5715527328361968E-2</c:v>
                </c:pt>
                <c:pt idx="14">
                  <c:v>4.5653201762168236E-2</c:v>
                </c:pt>
                <c:pt idx="15">
                  <c:v>4.5512975134563816E-2</c:v>
                </c:pt>
                <c:pt idx="16">
                  <c:v>4.534996485565921E-2</c:v>
                </c:pt>
                <c:pt idx="17">
                  <c:v>4.517322784143879E-2</c:v>
                </c:pt>
                <c:pt idx="18">
                  <c:v>4.5034195577604963E-2</c:v>
                </c:pt>
                <c:pt idx="19">
                  <c:v>4.4859813329663246E-2</c:v>
                </c:pt>
                <c:pt idx="20">
                  <c:v>4.4697203153668513E-2</c:v>
                </c:pt>
                <c:pt idx="21">
                  <c:v>4.4565730360899232E-2</c:v>
                </c:pt>
                <c:pt idx="22">
                  <c:v>4.4548817874947008E-2</c:v>
                </c:pt>
                <c:pt idx="23">
                  <c:v>4.4339883809785707E-2</c:v>
                </c:pt>
                <c:pt idx="24">
                  <c:v>4.416834201918006E-2</c:v>
                </c:pt>
                <c:pt idx="25">
                  <c:v>4.4022622637172694E-2</c:v>
                </c:pt>
                <c:pt idx="26">
                  <c:v>4.3879997615417748E-2</c:v>
                </c:pt>
                <c:pt idx="27">
                  <c:v>4.3743239527208974E-2</c:v>
                </c:pt>
                <c:pt idx="28">
                  <c:v>4.3574223962515229E-2</c:v>
                </c:pt>
                <c:pt idx="29">
                  <c:v>4.3503065725635594E-2</c:v>
                </c:pt>
                <c:pt idx="30">
                  <c:v>4.3317261969014441E-2</c:v>
                </c:pt>
                <c:pt idx="31">
                  <c:v>4.326479341240947E-2</c:v>
                </c:pt>
                <c:pt idx="32">
                  <c:v>4.3087624965790494E-2</c:v>
                </c:pt>
                <c:pt idx="33">
                  <c:v>4.2969881902593314E-2</c:v>
                </c:pt>
                <c:pt idx="34">
                  <c:v>4.2858997607822483E-2</c:v>
                </c:pt>
                <c:pt idx="35">
                  <c:v>4.2688065404148302E-2</c:v>
                </c:pt>
                <c:pt idx="36">
                  <c:v>4.2570836527644505E-2</c:v>
                </c:pt>
                <c:pt idx="37">
                  <c:v>4.2442769410512483E-2</c:v>
                </c:pt>
                <c:pt idx="38">
                  <c:v>4.2340918181387244E-2</c:v>
                </c:pt>
                <c:pt idx="39">
                  <c:v>4.2165761446277546E-2</c:v>
                </c:pt>
                <c:pt idx="40">
                  <c:v>4.2161378306406136E-2</c:v>
                </c:pt>
                <c:pt idx="41">
                  <c:v>4.2017898477651014E-2</c:v>
                </c:pt>
                <c:pt idx="42">
                  <c:v>4.1906359203926519E-2</c:v>
                </c:pt>
                <c:pt idx="43">
                  <c:v>4.1768989900611904E-2</c:v>
                </c:pt>
                <c:pt idx="44">
                  <c:v>4.1651332906112518E-2</c:v>
                </c:pt>
                <c:pt idx="45">
                  <c:v>4.1550339212222592E-2</c:v>
                </c:pt>
                <c:pt idx="46">
                  <c:v>4.1413529797996784E-2</c:v>
                </c:pt>
                <c:pt idx="47">
                  <c:v>4.1321090750157649E-2</c:v>
                </c:pt>
                <c:pt idx="48">
                  <c:v>4.1195685332416986E-2</c:v>
                </c:pt>
                <c:pt idx="49">
                  <c:v>4.1127593043165586E-2</c:v>
                </c:pt>
                <c:pt idx="50">
                  <c:v>4.1014522173793505E-2</c:v>
                </c:pt>
                <c:pt idx="51">
                  <c:v>4.0876385882588351E-2</c:v>
                </c:pt>
                <c:pt idx="52">
                  <c:v>4.0775750833760296E-2</c:v>
                </c:pt>
                <c:pt idx="53">
                  <c:v>4.0638609996456687E-2</c:v>
                </c:pt>
                <c:pt idx="54">
                  <c:v>4.0483784380413494E-2</c:v>
                </c:pt>
                <c:pt idx="55">
                  <c:v>4.0464827823371775E-2</c:v>
                </c:pt>
                <c:pt idx="56">
                  <c:v>4.0369056481677074E-2</c:v>
                </c:pt>
                <c:pt idx="57">
                  <c:v>4.0240317155469052E-2</c:v>
                </c:pt>
                <c:pt idx="58">
                  <c:v>4.0125843384883328E-2</c:v>
                </c:pt>
                <c:pt idx="59">
                  <c:v>4.0108795981146923E-2</c:v>
                </c:pt>
                <c:pt idx="60">
                  <c:v>3.9966409906961244E-2</c:v>
                </c:pt>
                <c:pt idx="61">
                  <c:v>3.9793693673227166E-2</c:v>
                </c:pt>
                <c:pt idx="62">
                  <c:v>3.9756740172220605E-2</c:v>
                </c:pt>
                <c:pt idx="63">
                  <c:v>3.9689465768398845E-2</c:v>
                </c:pt>
                <c:pt idx="64">
                  <c:v>3.9555150837323687E-2</c:v>
                </c:pt>
                <c:pt idx="65">
                  <c:v>3.9422219118321833E-2</c:v>
                </c:pt>
                <c:pt idx="66">
                  <c:v>3.9356059978341615E-2</c:v>
                </c:pt>
                <c:pt idx="67">
                  <c:v>3.9253248240877399E-2</c:v>
                </c:pt>
                <c:pt idx="68">
                  <c:v>3.9137955681127379E-2</c:v>
                </c:pt>
                <c:pt idx="69">
                  <c:v>3.9109639564225626E-2</c:v>
                </c:pt>
                <c:pt idx="70">
                  <c:v>3.8972731734583058E-2</c:v>
                </c:pt>
                <c:pt idx="71">
                  <c:v>3.8878501523412559E-2</c:v>
                </c:pt>
                <c:pt idx="72">
                  <c:v>3.8754820160882081E-2</c:v>
                </c:pt>
                <c:pt idx="73">
                  <c:v>3.866020804510175E-2</c:v>
                </c:pt>
                <c:pt idx="74">
                  <c:v>3.8609189982271891E-2</c:v>
                </c:pt>
                <c:pt idx="75">
                  <c:v>3.8565355785097184E-2</c:v>
                </c:pt>
                <c:pt idx="76">
                  <c:v>3.8372901659964112E-2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6487-4A11-99F2-964E10782D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4054640"/>
        <c:axId val="324055032"/>
      </c:scatterChart>
      <c:valAx>
        <c:axId val="324054640"/>
        <c:scaling>
          <c:orientation val="minMax"/>
          <c:max val="25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4055032"/>
        <c:crosses val="autoZero"/>
        <c:crossBetween val="midCat"/>
      </c:valAx>
      <c:valAx>
        <c:axId val="324055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40546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strRef>
              <c:f>'C6012 2B'!$AF$1</c:f>
              <c:strCache>
                <c:ptCount val="1"/>
                <c:pt idx="0">
                  <c:v>C6014 162C1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'C6012 2B'!$Y$2:$Y$48</c:f>
              <c:numCache>
                <c:formatCode>0.00E+00</c:formatCode>
                <c:ptCount val="47"/>
                <c:pt idx="0">
                  <c:v>8.333333333333335E-3</c:v>
                </c:pt>
                <c:pt idx="1">
                  <c:v>1.0056583333333334E-2</c:v>
                </c:pt>
                <c:pt idx="2">
                  <c:v>1.2136250000000001E-2</c:v>
                </c:pt>
                <c:pt idx="3">
                  <c:v>1.4645916666666668E-2</c:v>
                </c:pt>
                <c:pt idx="4">
                  <c:v>1.7674583333333337E-2</c:v>
                </c:pt>
                <c:pt idx="5">
                  <c:v>2.1329583333333336E-2</c:v>
                </c:pt>
                <c:pt idx="6">
                  <c:v>2.5740333333333337E-2</c:v>
                </c:pt>
                <c:pt idx="7">
                  <c:v>3.1063250000000004E-2</c:v>
                </c:pt>
                <c:pt idx="8">
                  <c:v>3.7486916666666675E-2</c:v>
                </c:pt>
                <c:pt idx="9">
                  <c:v>4.5239000000000001E-2</c:v>
                </c:pt>
                <c:pt idx="10">
                  <c:v>5.4594083333333342E-2</c:v>
                </c:pt>
                <c:pt idx="11">
                  <c:v>6.5883666666666674E-2</c:v>
                </c:pt>
                <c:pt idx="12">
                  <c:v>7.9507916666666678E-2</c:v>
                </c:pt>
                <c:pt idx="13">
                  <c:v>9.5950000000000008E-2</c:v>
                </c:pt>
                <c:pt idx="14">
                  <c:v>0.11579166666666667</c:v>
                </c:pt>
                <c:pt idx="15">
                  <c:v>0.13973583333333334</c:v>
                </c:pt>
                <c:pt idx="16">
                  <c:v>0.16863250000000002</c:v>
                </c:pt>
                <c:pt idx="17">
                  <c:v>0.20350416666666668</c:v>
                </c:pt>
                <c:pt idx="18">
                  <c:v>0.24558750000000001</c:v>
                </c:pt>
                <c:pt idx="19">
                  <c:v>0.29637333333333338</c:v>
                </c:pt>
                <c:pt idx="20">
                  <c:v>0.35766083333333337</c:v>
                </c:pt>
                <c:pt idx="21">
                  <c:v>0.43162250000000008</c:v>
                </c:pt>
                <c:pt idx="22">
                  <c:v>0.52087916666666667</c:v>
                </c:pt>
                <c:pt idx="23">
                  <c:v>0.62859333333333345</c:v>
                </c:pt>
                <c:pt idx="24">
                  <c:v>0.9154500000000001</c:v>
                </c:pt>
                <c:pt idx="25">
                  <c:v>1.1047583333333333</c:v>
                </c:pt>
                <c:pt idx="26">
                  <c:v>1.3332166666666667</c:v>
                </c:pt>
                <c:pt idx="27">
                  <c:v>1.9416250000000002</c:v>
                </c:pt>
                <c:pt idx="28">
                  <c:v>2.8276833333333338</c:v>
                </c:pt>
                <c:pt idx="29">
                  <c:v>4.1180916666666674</c:v>
                </c:pt>
                <c:pt idx="30">
                  <c:v>5.9973833333333344</c:v>
                </c:pt>
                <c:pt idx="31">
                  <c:v>8.3333333333333339</c:v>
                </c:pt>
                <c:pt idx="32">
                  <c:v>10.588583333333334</c:v>
                </c:pt>
                <c:pt idx="33">
                  <c:v>13.454166666666667</c:v>
                </c:pt>
                <c:pt idx="34">
                  <c:v>17.09525</c:v>
                </c:pt>
                <c:pt idx="35">
                  <c:v>21.721666666666668</c:v>
                </c:pt>
                <c:pt idx="36">
                  <c:v>25.482333333333337</c:v>
                </c:pt>
                <c:pt idx="37">
                  <c:v>29.894000000000005</c:v>
                </c:pt>
                <c:pt idx="38">
                  <c:v>35.069583333333341</c:v>
                </c:pt>
                <c:pt idx="39">
                  <c:v>41.141083333333334</c:v>
                </c:pt>
                <c:pt idx="40">
                  <c:v>48.263833333333338</c:v>
                </c:pt>
                <c:pt idx="41">
                  <c:v>56.619666666666674</c:v>
                </c:pt>
                <c:pt idx="42">
                  <c:v>66.422166666666669</c:v>
                </c:pt>
                <c:pt idx="43">
                  <c:v>71.942583333333332</c:v>
                </c:pt>
                <c:pt idx="44">
                  <c:v>77.921750000000003</c:v>
                </c:pt>
                <c:pt idx="45">
                  <c:v>84.397500000000008</c:v>
                </c:pt>
                <c:pt idx="46">
                  <c:v>91.412500000000009</c:v>
                </c:pt>
              </c:numCache>
            </c:numRef>
          </c:xVal>
          <c:yVal>
            <c:numRef>
              <c:f>'C6012 2B'!$AF$2:$AF$48</c:f>
              <c:numCache>
                <c:formatCode>0.00E+00</c:formatCode>
                <c:ptCount val="47"/>
                <c:pt idx="0">
                  <c:v>2.7164772047235078E-3</c:v>
                </c:pt>
                <c:pt idx="1">
                  <c:v>2.4887319982840952E-3</c:v>
                </c:pt>
                <c:pt idx="2">
                  <c:v>3.3132739679292518E-3</c:v>
                </c:pt>
                <c:pt idx="3">
                  <c:v>5.7305634967105418E-3</c:v>
                </c:pt>
                <c:pt idx="4">
                  <c:v>7.3415012226912676E-3</c:v>
                </c:pt>
                <c:pt idx="5">
                  <c:v>8.0145469607894142E-3</c:v>
                </c:pt>
                <c:pt idx="6">
                  <c:v>9.1643875065978986E-3</c:v>
                </c:pt>
                <c:pt idx="7">
                  <c:v>1.1431646540190445E-2</c:v>
                </c:pt>
                <c:pt idx="8">
                  <c:v>1.3721560448907856E-2</c:v>
                </c:pt>
                <c:pt idx="9">
                  <c:v>1.5232836242728092E-2</c:v>
                </c:pt>
                <c:pt idx="10">
                  <c:v>1.6540929709126444E-2</c:v>
                </c:pt>
                <c:pt idx="11">
                  <c:v>1.8712617588211394E-2</c:v>
                </c:pt>
                <c:pt idx="12">
                  <c:v>2.1255146535622427E-2</c:v>
                </c:pt>
                <c:pt idx="13">
                  <c:v>2.3371185538348133E-2</c:v>
                </c:pt>
                <c:pt idx="14">
                  <c:v>2.514536150234143E-2</c:v>
                </c:pt>
                <c:pt idx="15">
                  <c:v>2.7236027850702484E-2</c:v>
                </c:pt>
                <c:pt idx="16">
                  <c:v>2.9576147256851024E-2</c:v>
                </c:pt>
                <c:pt idx="17">
                  <c:v>3.1876720075337241E-2</c:v>
                </c:pt>
                <c:pt idx="18">
                  <c:v>3.3875884951074679E-2</c:v>
                </c:pt>
                <c:pt idx="19">
                  <c:v>3.5766064146253052E-2</c:v>
                </c:pt>
                <c:pt idx="20">
                  <c:v>3.7697109068358228E-2</c:v>
                </c:pt>
                <c:pt idx="21">
                  <c:v>3.9632000674793402E-2</c:v>
                </c:pt>
                <c:pt idx="22">
                  <c:v>4.1399302409947519E-2</c:v>
                </c:pt>
                <c:pt idx="23">
                  <c:v>4.2917351286737432E-2</c:v>
                </c:pt>
                <c:pt idx="24">
                  <c:v>4.5686087824931797E-2</c:v>
                </c:pt>
                <c:pt idx="25">
                  <c:v>4.6673115945263924E-2</c:v>
                </c:pt>
                <c:pt idx="26">
                  <c:v>4.7613123275608134E-2</c:v>
                </c:pt>
                <c:pt idx="27">
                  <c:v>4.9139002573001182E-2</c:v>
                </c:pt>
                <c:pt idx="28">
                  <c:v>5.0175600940286537E-2</c:v>
                </c:pt>
                <c:pt idx="29">
                  <c:v>5.0808718218218731E-2</c:v>
                </c:pt>
                <c:pt idx="30">
                  <c:v>5.1346169531289662E-2</c:v>
                </c:pt>
                <c:pt idx="31">
                  <c:v>5.2280813555589237E-2</c:v>
                </c:pt>
                <c:pt idx="32">
                  <c:v>5.2556593200010257E-2</c:v>
                </c:pt>
                <c:pt idx="33">
                  <c:v>5.2766626050897797E-2</c:v>
                </c:pt>
                <c:pt idx="34">
                  <c:v>5.2844387957673329E-2</c:v>
                </c:pt>
                <c:pt idx="35">
                  <c:v>5.2927147646395667E-2</c:v>
                </c:pt>
                <c:pt idx="36">
                  <c:v>5.288219510526021E-2</c:v>
                </c:pt>
                <c:pt idx="37">
                  <c:v>5.2791447544762886E-2</c:v>
                </c:pt>
                <c:pt idx="38">
                  <c:v>5.258125255913939E-2</c:v>
                </c:pt>
                <c:pt idx="39">
                  <c:v>5.2273467177318816E-2</c:v>
                </c:pt>
                <c:pt idx="40">
                  <c:v>5.1865165579014202E-2</c:v>
                </c:pt>
                <c:pt idx="41">
                  <c:v>5.1341312225139962E-2</c:v>
                </c:pt>
                <c:pt idx="42">
                  <c:v>5.0711914762285079E-2</c:v>
                </c:pt>
                <c:pt idx="43">
                  <c:v>4.9901636208976675E-2</c:v>
                </c:pt>
                <c:pt idx="44">
                  <c:v>4.9754068209955406E-2</c:v>
                </c:pt>
                <c:pt idx="45">
                  <c:v>4.8828198183021684E-2</c:v>
                </c:pt>
                <c:pt idx="46">
                  <c:v>4.8492306449111518E-2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2864-4617-898E-2E9EC85A9E2A}"/>
            </c:ext>
          </c:extLst>
        </c:ser>
        <c:ser>
          <c:idx val="0"/>
          <c:order val="1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'C6012 2B'!$Y$49:$Y$125</c:f>
              <c:numCache>
                <c:formatCode>0.00E+00</c:formatCode>
                <c:ptCount val="77"/>
                <c:pt idx="0">
                  <c:v>95.833333333333343</c:v>
                </c:pt>
                <c:pt idx="1">
                  <c:v>100</c:v>
                </c:pt>
                <c:pt idx="2">
                  <c:v>104.16666666666667</c:v>
                </c:pt>
                <c:pt idx="3">
                  <c:v>108.33333333333334</c:v>
                </c:pt>
                <c:pt idx="4">
                  <c:v>112.50000000000001</c:v>
                </c:pt>
                <c:pt idx="5">
                  <c:v>116.66666666666669</c:v>
                </c:pt>
                <c:pt idx="6">
                  <c:v>120.83333333333333</c:v>
                </c:pt>
                <c:pt idx="7">
                  <c:v>125</c:v>
                </c:pt>
                <c:pt idx="8">
                  <c:v>129.16666666666669</c:v>
                </c:pt>
                <c:pt idx="9">
                  <c:v>133.33333333333334</c:v>
                </c:pt>
                <c:pt idx="10">
                  <c:v>137.50000000000003</c:v>
                </c:pt>
                <c:pt idx="11">
                  <c:v>141.66666666666669</c:v>
                </c:pt>
                <c:pt idx="12">
                  <c:v>145.83333333333334</c:v>
                </c:pt>
                <c:pt idx="13">
                  <c:v>150</c:v>
                </c:pt>
                <c:pt idx="14">
                  <c:v>154.16666666666669</c:v>
                </c:pt>
                <c:pt idx="15">
                  <c:v>158.33333333333334</c:v>
                </c:pt>
                <c:pt idx="16">
                  <c:v>162.50000000000003</c:v>
                </c:pt>
                <c:pt idx="17">
                  <c:v>166.66666666666669</c:v>
                </c:pt>
                <c:pt idx="18">
                  <c:v>170.83333333333334</c:v>
                </c:pt>
                <c:pt idx="19">
                  <c:v>175</c:v>
                </c:pt>
                <c:pt idx="20">
                  <c:v>179.16666666666669</c:v>
                </c:pt>
                <c:pt idx="21">
                  <c:v>183.33333333333334</c:v>
                </c:pt>
                <c:pt idx="22">
                  <c:v>187.50000000000003</c:v>
                </c:pt>
                <c:pt idx="23">
                  <c:v>191.66666666666669</c:v>
                </c:pt>
                <c:pt idx="24">
                  <c:v>195.83333333333334</c:v>
                </c:pt>
                <c:pt idx="25">
                  <c:v>200</c:v>
                </c:pt>
                <c:pt idx="26">
                  <c:v>204.16666666666669</c:v>
                </c:pt>
                <c:pt idx="27">
                  <c:v>208.33333333333334</c:v>
                </c:pt>
                <c:pt idx="28">
                  <c:v>212.50000000000003</c:v>
                </c:pt>
                <c:pt idx="29">
                  <c:v>216.66666666666669</c:v>
                </c:pt>
                <c:pt idx="30">
                  <c:v>220.83333333333337</c:v>
                </c:pt>
                <c:pt idx="31">
                  <c:v>225.00000000000003</c:v>
                </c:pt>
                <c:pt idx="32">
                  <c:v>229.16666666666671</c:v>
                </c:pt>
                <c:pt idx="33">
                  <c:v>233.33333333333337</c:v>
                </c:pt>
                <c:pt idx="34">
                  <c:v>237.5</c:v>
                </c:pt>
                <c:pt idx="35">
                  <c:v>241.66666666666666</c:v>
                </c:pt>
                <c:pt idx="36">
                  <c:v>245.83333333333334</c:v>
                </c:pt>
                <c:pt idx="37">
                  <c:v>250</c:v>
                </c:pt>
                <c:pt idx="38">
                  <c:v>254.16666666666669</c:v>
                </c:pt>
                <c:pt idx="39">
                  <c:v>258.33333333333337</c:v>
                </c:pt>
                <c:pt idx="40">
                  <c:v>262.5</c:v>
                </c:pt>
                <c:pt idx="41">
                  <c:v>266.66666666666669</c:v>
                </c:pt>
                <c:pt idx="42">
                  <c:v>270.83333333333337</c:v>
                </c:pt>
                <c:pt idx="43">
                  <c:v>275.00000000000006</c:v>
                </c:pt>
                <c:pt idx="44">
                  <c:v>279.16666666666669</c:v>
                </c:pt>
                <c:pt idx="45">
                  <c:v>283.33333333333337</c:v>
                </c:pt>
                <c:pt idx="46">
                  <c:v>287.5</c:v>
                </c:pt>
                <c:pt idx="47">
                  <c:v>291.66666666666669</c:v>
                </c:pt>
                <c:pt idx="48">
                  <c:v>295.83333333333337</c:v>
                </c:pt>
                <c:pt idx="49">
                  <c:v>300</c:v>
                </c:pt>
                <c:pt idx="50">
                  <c:v>304.16666666666669</c:v>
                </c:pt>
                <c:pt idx="51">
                  <c:v>308.33333333333337</c:v>
                </c:pt>
                <c:pt idx="52">
                  <c:v>312.5</c:v>
                </c:pt>
                <c:pt idx="53">
                  <c:v>316.66666666666669</c:v>
                </c:pt>
                <c:pt idx="54">
                  <c:v>320.83333333333337</c:v>
                </c:pt>
                <c:pt idx="55">
                  <c:v>325.00000000000006</c:v>
                </c:pt>
                <c:pt idx="56">
                  <c:v>329.16666666666669</c:v>
                </c:pt>
                <c:pt idx="57">
                  <c:v>333.33333333333337</c:v>
                </c:pt>
                <c:pt idx="58">
                  <c:v>337.50000000000006</c:v>
                </c:pt>
                <c:pt idx="59">
                  <c:v>341.66666666666669</c:v>
                </c:pt>
                <c:pt idx="60">
                  <c:v>345.83333333333337</c:v>
                </c:pt>
                <c:pt idx="61">
                  <c:v>350</c:v>
                </c:pt>
                <c:pt idx="62">
                  <c:v>354.16666666666669</c:v>
                </c:pt>
                <c:pt idx="63">
                  <c:v>358.33333333333337</c:v>
                </c:pt>
                <c:pt idx="64">
                  <c:v>362.50000000000006</c:v>
                </c:pt>
                <c:pt idx="65">
                  <c:v>366.66666666666669</c:v>
                </c:pt>
                <c:pt idx="66">
                  <c:v>370.83333333333337</c:v>
                </c:pt>
                <c:pt idx="67">
                  <c:v>375.00000000000006</c:v>
                </c:pt>
                <c:pt idx="68">
                  <c:v>379.16666666666669</c:v>
                </c:pt>
                <c:pt idx="69">
                  <c:v>383.33333333333337</c:v>
                </c:pt>
                <c:pt idx="70">
                  <c:v>387.50000000000006</c:v>
                </c:pt>
                <c:pt idx="71">
                  <c:v>391.66666666666669</c:v>
                </c:pt>
                <c:pt idx="72">
                  <c:v>395.83333333333337</c:v>
                </c:pt>
                <c:pt idx="73">
                  <c:v>400</c:v>
                </c:pt>
                <c:pt idx="74">
                  <c:v>404.16666666666669</c:v>
                </c:pt>
                <c:pt idx="75">
                  <c:v>408.33333333333337</c:v>
                </c:pt>
                <c:pt idx="76">
                  <c:v>412.50000000000006</c:v>
                </c:pt>
              </c:numCache>
            </c:numRef>
          </c:xVal>
          <c:yVal>
            <c:numRef>
              <c:f>'C6012 2B'!$AF$49:$AF$125</c:f>
              <c:numCache>
                <c:formatCode>0.00E+00</c:formatCode>
                <c:ptCount val="77"/>
                <c:pt idx="0">
                  <c:v>4.8013824850135632E-2</c:v>
                </c:pt>
                <c:pt idx="1">
                  <c:v>4.7814165811068697E-2</c:v>
                </c:pt>
                <c:pt idx="2">
                  <c:v>4.7814229730222577E-2</c:v>
                </c:pt>
                <c:pt idx="3">
                  <c:v>4.7379156361422731E-2</c:v>
                </c:pt>
                <c:pt idx="4">
                  <c:v>4.7372348345799516E-2</c:v>
                </c:pt>
                <c:pt idx="5">
                  <c:v>4.7127193480271772E-2</c:v>
                </c:pt>
                <c:pt idx="6">
                  <c:v>4.7016815335554088E-2</c:v>
                </c:pt>
                <c:pt idx="7">
                  <c:v>4.6973418436791377E-2</c:v>
                </c:pt>
                <c:pt idx="8">
                  <c:v>4.6636616968686678E-2</c:v>
                </c:pt>
                <c:pt idx="9">
                  <c:v>4.6544076865287394E-2</c:v>
                </c:pt>
                <c:pt idx="10">
                  <c:v>4.6283686319142085E-2</c:v>
                </c:pt>
                <c:pt idx="11">
                  <c:v>4.6121860158555163E-2</c:v>
                </c:pt>
                <c:pt idx="12">
                  <c:v>4.5978336796232089E-2</c:v>
                </c:pt>
                <c:pt idx="13">
                  <c:v>4.5792613133433635E-2</c:v>
                </c:pt>
                <c:pt idx="14">
                  <c:v>4.56951601720001E-2</c:v>
                </c:pt>
                <c:pt idx="15">
                  <c:v>4.5559266130446863E-2</c:v>
                </c:pt>
                <c:pt idx="16">
                  <c:v>4.5454014226624533E-2</c:v>
                </c:pt>
                <c:pt idx="17">
                  <c:v>4.5255621473966737E-2</c:v>
                </c:pt>
                <c:pt idx="18">
                  <c:v>4.5067143836342555E-2</c:v>
                </c:pt>
                <c:pt idx="19">
                  <c:v>4.4996424961455887E-2</c:v>
                </c:pt>
                <c:pt idx="20">
                  <c:v>4.4748970830904344E-2</c:v>
                </c:pt>
                <c:pt idx="21">
                  <c:v>4.4709934144596113E-2</c:v>
                </c:pt>
                <c:pt idx="22">
                  <c:v>4.4507265521667089E-2</c:v>
                </c:pt>
                <c:pt idx="23">
                  <c:v>4.4402891273897717E-2</c:v>
                </c:pt>
                <c:pt idx="24">
                  <c:v>4.4286978632380465E-2</c:v>
                </c:pt>
                <c:pt idx="25">
                  <c:v>4.4134855571011287E-2</c:v>
                </c:pt>
                <c:pt idx="26">
                  <c:v>4.4010864031444531E-2</c:v>
                </c:pt>
                <c:pt idx="27">
                  <c:v>4.386762946291746E-2</c:v>
                </c:pt>
                <c:pt idx="28">
                  <c:v>4.3748091736884813E-2</c:v>
                </c:pt>
                <c:pt idx="29">
                  <c:v>4.3598134521445626E-2</c:v>
                </c:pt>
                <c:pt idx="30">
                  <c:v>4.3491365628177958E-2</c:v>
                </c:pt>
                <c:pt idx="31">
                  <c:v>4.3380227127254714E-2</c:v>
                </c:pt>
                <c:pt idx="32">
                  <c:v>4.3209481086383797E-2</c:v>
                </c:pt>
                <c:pt idx="33">
                  <c:v>4.3170265780794137E-2</c:v>
                </c:pt>
                <c:pt idx="34">
                  <c:v>4.2998717744739789E-2</c:v>
                </c:pt>
                <c:pt idx="35">
                  <c:v>4.2843705369274059E-2</c:v>
                </c:pt>
                <c:pt idx="36">
                  <c:v>4.2740623820411668E-2</c:v>
                </c:pt>
                <c:pt idx="37">
                  <c:v>4.2613093756796193E-2</c:v>
                </c:pt>
                <c:pt idx="38">
                  <c:v>4.2462297591381752E-2</c:v>
                </c:pt>
                <c:pt idx="39">
                  <c:v>4.2368198727625407E-2</c:v>
                </c:pt>
                <c:pt idx="40">
                  <c:v>4.2238379455134367E-2</c:v>
                </c:pt>
                <c:pt idx="41">
                  <c:v>4.2160466840158645E-2</c:v>
                </c:pt>
                <c:pt idx="42">
                  <c:v>4.2077997050499222E-2</c:v>
                </c:pt>
                <c:pt idx="43">
                  <c:v>4.2000439173921052E-2</c:v>
                </c:pt>
                <c:pt idx="44">
                  <c:v>4.1856807743980234E-2</c:v>
                </c:pt>
                <c:pt idx="45">
                  <c:v>4.1683720743297292E-2</c:v>
                </c:pt>
                <c:pt idx="46">
                  <c:v>4.1586660283287807E-2</c:v>
                </c:pt>
                <c:pt idx="47">
                  <c:v>4.1564594953640427E-2</c:v>
                </c:pt>
                <c:pt idx="48">
                  <c:v>4.1370784916962069E-2</c:v>
                </c:pt>
                <c:pt idx="49">
                  <c:v>4.1275950901451378E-2</c:v>
                </c:pt>
                <c:pt idx="50">
                  <c:v>4.1137637138602752E-2</c:v>
                </c:pt>
                <c:pt idx="51">
                  <c:v>4.1110731649237654E-2</c:v>
                </c:pt>
                <c:pt idx="52">
                  <c:v>4.0986597018306058E-2</c:v>
                </c:pt>
                <c:pt idx="53">
                  <c:v>4.0823446767965649E-2</c:v>
                </c:pt>
                <c:pt idx="54">
                  <c:v>4.0772031811302394E-2</c:v>
                </c:pt>
                <c:pt idx="55">
                  <c:v>4.0665025538997382E-2</c:v>
                </c:pt>
                <c:pt idx="56">
                  <c:v>4.0508389852432672E-2</c:v>
                </c:pt>
                <c:pt idx="57">
                  <c:v>4.0482184952856333E-2</c:v>
                </c:pt>
                <c:pt idx="58">
                  <c:v>4.0316613732828098E-2</c:v>
                </c:pt>
                <c:pt idx="59">
                  <c:v>4.0201863961287221E-2</c:v>
                </c:pt>
                <c:pt idx="60">
                  <c:v>4.0062199105105716E-2</c:v>
                </c:pt>
                <c:pt idx="61">
                  <c:v>4.0017208356596626E-2</c:v>
                </c:pt>
                <c:pt idx="62">
                  <c:v>3.9964309942721092E-2</c:v>
                </c:pt>
                <c:pt idx="63">
                  <c:v>3.9857379300490818E-2</c:v>
                </c:pt>
                <c:pt idx="64">
                  <c:v>3.9791756617597679E-2</c:v>
                </c:pt>
                <c:pt idx="65">
                  <c:v>3.9598585805367757E-2</c:v>
                </c:pt>
                <c:pt idx="66">
                  <c:v>3.9606425057668537E-2</c:v>
                </c:pt>
                <c:pt idx="67">
                  <c:v>3.9479368871174841E-2</c:v>
                </c:pt>
                <c:pt idx="68">
                  <c:v>3.9287623737168702E-2</c:v>
                </c:pt>
                <c:pt idx="69">
                  <c:v>3.9230280726373287E-2</c:v>
                </c:pt>
                <c:pt idx="70">
                  <c:v>3.907510211040581E-2</c:v>
                </c:pt>
                <c:pt idx="71">
                  <c:v>3.9040926463397504E-2</c:v>
                </c:pt>
                <c:pt idx="72">
                  <c:v>3.8988107301555094E-2</c:v>
                </c:pt>
                <c:pt idx="73">
                  <c:v>3.9000467475647727E-2</c:v>
                </c:pt>
                <c:pt idx="74">
                  <c:v>3.8870012131704275E-2</c:v>
                </c:pt>
                <c:pt idx="75">
                  <c:v>3.8687332673071256E-2</c:v>
                </c:pt>
                <c:pt idx="76">
                  <c:v>3.8570469531337088E-2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864-4617-898E-2E9EC85A9E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4056600"/>
        <c:axId val="324056992"/>
      </c:scatterChart>
      <c:valAx>
        <c:axId val="324056600"/>
        <c:scaling>
          <c:orientation val="minMax"/>
          <c:max val="25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4056992"/>
        <c:crosses val="autoZero"/>
        <c:crossBetween val="midCat"/>
      </c:valAx>
      <c:valAx>
        <c:axId val="324056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40566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l-GR" sz="1200"/>
              <a:t>α</a:t>
            </a:r>
            <a:r>
              <a:rPr lang="en-GB" sz="1200"/>
              <a:t> </a:t>
            </a:r>
            <a:r>
              <a:rPr lang="en-GB" sz="1200" b="0" i="0" baseline="0">
                <a:effectLst/>
              </a:rPr>
              <a:t> vs N: long to short pulses blue shift corr </a:t>
            </a:r>
            <a:endParaRPr lang="en-GB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3182104837590939"/>
          <c:y val="0.17359089424428761"/>
          <c:w val="0.70947779041571624"/>
          <c:h val="0.6195615642056133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'ABC '!$J$46</c:f>
              <c:strCache>
                <c:ptCount val="1"/>
                <c:pt idx="0">
                  <c:v>α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'ABC '!$F$47:$F$51</c:f>
              <c:numCache>
                <c:formatCode>General</c:formatCode>
                <c:ptCount val="5"/>
                <c:pt idx="0">
                  <c:v>3</c:v>
                </c:pt>
                <c:pt idx="1">
                  <c:v>5</c:v>
                </c:pt>
                <c:pt idx="2">
                  <c:v>7</c:v>
                </c:pt>
                <c:pt idx="3">
                  <c:v>10</c:v>
                </c:pt>
                <c:pt idx="4">
                  <c:v>15</c:v>
                </c:pt>
              </c:numCache>
            </c:numRef>
          </c:xVal>
          <c:yVal>
            <c:numRef>
              <c:f>'ABC '!$J$47:$J$51</c:f>
              <c:numCache>
                <c:formatCode>0.00000</c:formatCode>
                <c:ptCount val="5"/>
                <c:pt idx="0">
                  <c:v>3.2026666666666669E-2</c:v>
                </c:pt>
                <c:pt idx="1">
                  <c:v>2.4179999999999997E-2</c:v>
                </c:pt>
                <c:pt idx="2">
                  <c:v>3.2847500000000002E-2</c:v>
                </c:pt>
                <c:pt idx="3">
                  <c:v>3.8742499999999999E-2</c:v>
                </c:pt>
                <c:pt idx="4">
                  <c:v>4.143666666666667E-2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CCA-400C-AE3D-8C1B2A4FF8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1014176"/>
        <c:axId val="271014568"/>
      </c:scatterChart>
      <c:valAx>
        <c:axId val="271014176"/>
        <c:scaling>
          <c:orientation val="minMax"/>
          <c:max val="16"/>
          <c:min val="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400">
                    <a:latin typeface="Calibri" panose="020F0502020204030204" pitchFamily="34" charset="0"/>
                  </a:rPr>
                  <a:t>N</a:t>
                </a:r>
                <a:endParaRPr lang="en-GB" sz="14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in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1014568"/>
        <c:crosses val="autoZero"/>
        <c:crossBetween val="midCat"/>
      </c:valAx>
      <c:valAx>
        <c:axId val="271014568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l-GR" sz="1400"/>
                  <a:t>α</a:t>
                </a:r>
                <a:endParaRPr lang="en-GB" sz="14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0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10141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background!$A$1:$A$50</c:f>
              <c:numCache>
                <c:formatCode>0.00E+00</c:formatCode>
                <c:ptCount val="50"/>
                <c:pt idx="0">
                  <c:v>9.9999999999999995E-7</c:v>
                </c:pt>
                <c:pt idx="1">
                  <c:v>1.2828700000000001E-6</c:v>
                </c:pt>
                <c:pt idx="2">
                  <c:v>1.64577E-6</c:v>
                </c:pt>
                <c:pt idx="3">
                  <c:v>2.1113099999999999E-6</c:v>
                </c:pt>
                <c:pt idx="4">
                  <c:v>2.7085500000000001E-6</c:v>
                </c:pt>
                <c:pt idx="5">
                  <c:v>3.4747299999999999E-6</c:v>
                </c:pt>
                <c:pt idx="6">
                  <c:v>4.4576499999999996E-6</c:v>
                </c:pt>
                <c:pt idx="7">
                  <c:v>5.7185999999999998E-6</c:v>
                </c:pt>
                <c:pt idx="8">
                  <c:v>7.3362500000000003E-6</c:v>
                </c:pt>
                <c:pt idx="9">
                  <c:v>9.4114900000000006E-6</c:v>
                </c:pt>
                <c:pt idx="10">
                  <c:v>1.2073799999999999E-5</c:v>
                </c:pt>
                <c:pt idx="11">
                  <c:v>1.54891E-5</c:v>
                </c:pt>
                <c:pt idx="12">
                  <c:v>1.9870599999999999E-5</c:v>
                </c:pt>
                <c:pt idx="13">
                  <c:v>2.5491500000000001E-5</c:v>
                </c:pt>
                <c:pt idx="14">
                  <c:v>3.2702400000000001E-5</c:v>
                </c:pt>
                <c:pt idx="15">
                  <c:v>4.1953100000000003E-5</c:v>
                </c:pt>
                <c:pt idx="16">
                  <c:v>5.3820599999999998E-5</c:v>
                </c:pt>
                <c:pt idx="17">
                  <c:v>6.9045099999999994E-5</c:v>
                </c:pt>
                <c:pt idx="18">
                  <c:v>8.8576200000000001E-5</c:v>
                </c:pt>
                <c:pt idx="19">
                  <c:v>1.13632E-4</c:v>
                </c:pt>
                <c:pt idx="20">
                  <c:v>1.4577599999999999E-4</c:v>
                </c:pt>
                <c:pt idx="21">
                  <c:v>1.8701199999999999E-4</c:v>
                </c:pt>
                <c:pt idx="22">
                  <c:v>2.3991299999999999E-4</c:v>
                </c:pt>
                <c:pt idx="23">
                  <c:v>3.07779E-4</c:v>
                </c:pt>
                <c:pt idx="24">
                  <c:v>3.9484200000000001E-4</c:v>
                </c:pt>
                <c:pt idx="25">
                  <c:v>5.0653199999999997E-4</c:v>
                </c:pt>
                <c:pt idx="26">
                  <c:v>6.4981800000000003E-4</c:v>
                </c:pt>
                <c:pt idx="27">
                  <c:v>8.33635E-4</c:v>
                </c:pt>
                <c:pt idx="28">
                  <c:v>1.06945E-3</c:v>
                </c:pt>
                <c:pt idx="29">
                  <c:v>1.3719699999999999E-3</c:v>
                </c:pt>
                <c:pt idx="30">
                  <c:v>1.7600599999999999E-3</c:v>
                </c:pt>
                <c:pt idx="31">
                  <c:v>2.2579399999999999E-3</c:v>
                </c:pt>
                <c:pt idx="32">
                  <c:v>2.8966600000000001E-3</c:v>
                </c:pt>
                <c:pt idx="33">
                  <c:v>3.7160499999999998E-3</c:v>
                </c:pt>
                <c:pt idx="34">
                  <c:v>4.7672299999999999E-3</c:v>
                </c:pt>
                <c:pt idx="35">
                  <c:v>6.1157499999999997E-3</c:v>
                </c:pt>
                <c:pt idx="36">
                  <c:v>7.8457500000000003E-3</c:v>
                </c:pt>
                <c:pt idx="37">
                  <c:v>1.00651E-2</c:v>
                </c:pt>
                <c:pt idx="38">
                  <c:v>1.29123E-2</c:v>
                </c:pt>
                <c:pt idx="39">
                  <c:v>1.6564800000000001E-2</c:v>
                </c:pt>
                <c:pt idx="40">
                  <c:v>2.1250600000000001E-2</c:v>
                </c:pt>
                <c:pt idx="41">
                  <c:v>2.7261899999999999E-2</c:v>
                </c:pt>
                <c:pt idx="42">
                  <c:v>3.4973600000000001E-2</c:v>
                </c:pt>
                <c:pt idx="43">
                  <c:v>4.4866700000000002E-2</c:v>
                </c:pt>
                <c:pt idx="44">
                  <c:v>5.7558400000000003E-2</c:v>
                </c:pt>
                <c:pt idx="45">
                  <c:v>7.3840199999999995E-2</c:v>
                </c:pt>
                <c:pt idx="46">
                  <c:v>9.4727699999999998E-2</c:v>
                </c:pt>
                <c:pt idx="47">
                  <c:v>0.12152399999999999</c:v>
                </c:pt>
                <c:pt idx="48">
                  <c:v>0.15590000000000001</c:v>
                </c:pt>
                <c:pt idx="49">
                  <c:v>0.2</c:v>
                </c:pt>
              </c:numCache>
            </c:numRef>
          </c:xVal>
          <c:yVal>
            <c:numRef>
              <c:f>background!$C$1:$C$50</c:f>
              <c:numCache>
                <c:formatCode>0.00E+00</c:formatCode>
                <c:ptCount val="50"/>
                <c:pt idx="0">
                  <c:v>6.4444499999999999E-11</c:v>
                </c:pt>
                <c:pt idx="1">
                  <c:v>6.7412899999999997E-11</c:v>
                </c:pt>
                <c:pt idx="2">
                  <c:v>1.1849400000000001E-11</c:v>
                </c:pt>
                <c:pt idx="3">
                  <c:v>-6.8712200000000004E-11</c:v>
                </c:pt>
                <c:pt idx="4">
                  <c:v>-9.3734299999999997E-11</c:v>
                </c:pt>
                <c:pt idx="5">
                  <c:v>-7.2526900000000001E-11</c:v>
                </c:pt>
                <c:pt idx="6">
                  <c:v>8.4638599999999994E-12</c:v>
                </c:pt>
                <c:pt idx="7">
                  <c:v>4.7910199999999998E-11</c:v>
                </c:pt>
                <c:pt idx="8">
                  <c:v>5.25713E-11</c:v>
                </c:pt>
                <c:pt idx="9">
                  <c:v>-6.79493E-12</c:v>
                </c:pt>
                <c:pt idx="10">
                  <c:v>-8.2707400000000003E-11</c:v>
                </c:pt>
                <c:pt idx="11">
                  <c:v>-8.6522099999999999E-11</c:v>
                </c:pt>
                <c:pt idx="12">
                  <c:v>-8.4876999999999999E-12</c:v>
                </c:pt>
                <c:pt idx="13">
                  <c:v>5.7661499999999998E-11</c:v>
                </c:pt>
                <c:pt idx="14">
                  <c:v>3.7729700000000003E-11</c:v>
                </c:pt>
                <c:pt idx="15">
                  <c:v>-6.1070900000000005E-11</c:v>
                </c:pt>
                <c:pt idx="16">
                  <c:v>-8.3553799999999995E-11</c:v>
                </c:pt>
                <c:pt idx="17">
                  <c:v>-2.62976E-11</c:v>
                </c:pt>
                <c:pt idx="18">
                  <c:v>5.7232400000000002E-11</c:v>
                </c:pt>
                <c:pt idx="19">
                  <c:v>5.4264099999999997E-11</c:v>
                </c:pt>
                <c:pt idx="20">
                  <c:v>-3.0970600000000001E-11</c:v>
                </c:pt>
                <c:pt idx="21">
                  <c:v>-1.0221E-10</c:v>
                </c:pt>
                <c:pt idx="22">
                  <c:v>-6.5314799999999997E-11</c:v>
                </c:pt>
                <c:pt idx="23">
                  <c:v>2.4151800000000001E-11</c:v>
                </c:pt>
                <c:pt idx="24">
                  <c:v>5.80788E-11</c:v>
                </c:pt>
                <c:pt idx="25">
                  <c:v>-3.0124200000000003E-11</c:v>
                </c:pt>
                <c:pt idx="26">
                  <c:v>-9.5427E-11</c:v>
                </c:pt>
                <c:pt idx="27">
                  <c:v>-6.4468400000000005E-11</c:v>
                </c:pt>
                <c:pt idx="28">
                  <c:v>4.5359100000000003E-11</c:v>
                </c:pt>
                <c:pt idx="29">
                  <c:v>4.8756599999999997E-11</c:v>
                </c:pt>
                <c:pt idx="30">
                  <c:v>-6.7436699999999997E-11</c:v>
                </c:pt>
                <c:pt idx="31">
                  <c:v>-9.0336799999999996E-11</c:v>
                </c:pt>
                <c:pt idx="32">
                  <c:v>-9.7632399999999999E-12</c:v>
                </c:pt>
                <c:pt idx="33">
                  <c:v>6.2751799999999995E-11</c:v>
                </c:pt>
                <c:pt idx="34">
                  <c:v>4.0698100000000001E-11</c:v>
                </c:pt>
                <c:pt idx="35">
                  <c:v>-6.4897499999999995E-11</c:v>
                </c:pt>
                <c:pt idx="36">
                  <c:v>-9.8395300000000005E-11</c:v>
                </c:pt>
                <c:pt idx="37">
                  <c:v>-9.7632399999999999E-12</c:v>
                </c:pt>
                <c:pt idx="38">
                  <c:v>6.8259199999999996E-11</c:v>
                </c:pt>
                <c:pt idx="39">
                  <c:v>2.4581E-11</c:v>
                </c:pt>
                <c:pt idx="40">
                  <c:v>-7.4648899999999994E-11</c:v>
                </c:pt>
                <c:pt idx="41">
                  <c:v>-9.0766000000000005E-11</c:v>
                </c:pt>
                <c:pt idx="42">
                  <c:v>-9.3340900000000007E-12</c:v>
                </c:pt>
                <c:pt idx="43">
                  <c:v>7.1656699999999996E-11</c:v>
                </c:pt>
                <c:pt idx="44">
                  <c:v>1.9061599999999999E-11</c:v>
                </c:pt>
                <c:pt idx="45">
                  <c:v>-8.8214899999999996E-11</c:v>
                </c:pt>
                <c:pt idx="46">
                  <c:v>-8.6092999999999997E-11</c:v>
                </c:pt>
                <c:pt idx="47">
                  <c:v>2.1183499999999999E-11</c:v>
                </c:pt>
                <c:pt idx="48">
                  <c:v>6.7412899999999997E-11</c:v>
                </c:pt>
                <c:pt idx="49">
                  <c:v>-3.0541399999999999E-11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833-4759-B384-0F12F7900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4058168"/>
        <c:axId val="324058560"/>
      </c:scatterChart>
      <c:valAx>
        <c:axId val="324058168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4058560"/>
        <c:crosses val="autoZero"/>
        <c:crossBetween val="midCat"/>
      </c:valAx>
      <c:valAx>
        <c:axId val="324058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40581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'[2]IV measurements'!$I$1</c:f>
              <c:strCache>
                <c:ptCount val="1"/>
                <c:pt idx="0">
                  <c:v>C6018 200 C5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'[2]IV measurements'!$B$2:$B$201</c:f>
              <c:numCache>
                <c:formatCode>General</c:formatCode>
                <c:ptCount val="200"/>
                <c:pt idx="0">
                  <c:v>-5</c:v>
                </c:pt>
                <c:pt idx="1">
                  <c:v>-4.9497499999999999</c:v>
                </c:pt>
                <c:pt idx="2">
                  <c:v>-4.8994999999999997</c:v>
                </c:pt>
                <c:pt idx="3">
                  <c:v>-4.8492499999999996</c:v>
                </c:pt>
                <c:pt idx="4">
                  <c:v>-4.7990000000000004</c:v>
                </c:pt>
                <c:pt idx="5">
                  <c:v>-4.7487399999999997</c:v>
                </c:pt>
                <c:pt idx="6">
                  <c:v>-4.6984899999999996</c:v>
                </c:pt>
                <c:pt idx="7">
                  <c:v>-4.6482400000000004</c:v>
                </c:pt>
                <c:pt idx="8">
                  <c:v>-4.5979900000000002</c:v>
                </c:pt>
                <c:pt idx="9">
                  <c:v>-4.5477400000000001</c:v>
                </c:pt>
                <c:pt idx="10">
                  <c:v>-4.49749</c:v>
                </c:pt>
                <c:pt idx="11">
                  <c:v>-4.4472399999999999</c:v>
                </c:pt>
                <c:pt idx="12">
                  <c:v>-4.3969899999999997</c:v>
                </c:pt>
                <c:pt idx="13">
                  <c:v>-4.34673</c:v>
                </c:pt>
                <c:pt idx="14">
                  <c:v>-4.2964799999999999</c:v>
                </c:pt>
                <c:pt idx="15">
                  <c:v>-4.2462299999999997</c:v>
                </c:pt>
                <c:pt idx="16">
                  <c:v>-4.1959799999999996</c:v>
                </c:pt>
                <c:pt idx="17">
                  <c:v>-4.1457300000000004</c:v>
                </c:pt>
                <c:pt idx="18">
                  <c:v>-4.0954800000000002</c:v>
                </c:pt>
                <c:pt idx="19">
                  <c:v>-4.0452300000000001</c:v>
                </c:pt>
                <c:pt idx="20">
                  <c:v>-3.9949699999999999</c:v>
                </c:pt>
                <c:pt idx="21">
                  <c:v>-3.9447199999999998</c:v>
                </c:pt>
                <c:pt idx="22">
                  <c:v>-3.8944700000000001</c:v>
                </c:pt>
                <c:pt idx="23">
                  <c:v>-3.84422</c:v>
                </c:pt>
                <c:pt idx="24">
                  <c:v>-3.7939699999999998</c:v>
                </c:pt>
                <c:pt idx="25">
                  <c:v>-3.7437200000000002</c:v>
                </c:pt>
                <c:pt idx="26">
                  <c:v>-3.69347</c:v>
                </c:pt>
                <c:pt idx="27">
                  <c:v>-3.6432199999999999</c:v>
                </c:pt>
                <c:pt idx="28">
                  <c:v>-3.5929600000000002</c:v>
                </c:pt>
                <c:pt idx="29">
                  <c:v>-3.54271</c:v>
                </c:pt>
                <c:pt idx="30">
                  <c:v>-3.4924599999999999</c:v>
                </c:pt>
                <c:pt idx="31">
                  <c:v>-3.4422100000000002</c:v>
                </c:pt>
                <c:pt idx="32">
                  <c:v>-3.3919600000000001</c:v>
                </c:pt>
                <c:pt idx="33">
                  <c:v>-3.34171</c:v>
                </c:pt>
                <c:pt idx="34">
                  <c:v>-3.2914599999999998</c:v>
                </c:pt>
                <c:pt idx="35">
                  <c:v>-3.2412100000000001</c:v>
                </c:pt>
                <c:pt idx="36">
                  <c:v>-3.19095</c:v>
                </c:pt>
                <c:pt idx="37">
                  <c:v>-3.1406999999999998</c:v>
                </c:pt>
                <c:pt idx="38">
                  <c:v>-3.0904500000000001</c:v>
                </c:pt>
                <c:pt idx="39">
                  <c:v>-3.0402</c:v>
                </c:pt>
                <c:pt idx="40">
                  <c:v>-2.9899499999999999</c:v>
                </c:pt>
                <c:pt idx="41">
                  <c:v>-2.9397000000000002</c:v>
                </c:pt>
                <c:pt idx="42">
                  <c:v>-2.8894500000000001</c:v>
                </c:pt>
                <c:pt idx="43">
                  <c:v>-2.8391999999999999</c:v>
                </c:pt>
                <c:pt idx="44">
                  <c:v>-2.7889400000000002</c:v>
                </c:pt>
                <c:pt idx="45">
                  <c:v>-2.7386900000000001</c:v>
                </c:pt>
                <c:pt idx="46">
                  <c:v>-2.6884399999999999</c:v>
                </c:pt>
                <c:pt idx="47">
                  <c:v>-2.6381899999999998</c:v>
                </c:pt>
                <c:pt idx="48">
                  <c:v>-2.5879400000000001</c:v>
                </c:pt>
                <c:pt idx="49">
                  <c:v>-2.53769</c:v>
                </c:pt>
                <c:pt idx="50">
                  <c:v>-2.4874399999999999</c:v>
                </c:pt>
                <c:pt idx="51">
                  <c:v>-2.4371900000000002</c:v>
                </c:pt>
                <c:pt idx="52">
                  <c:v>-2.38693</c:v>
                </c:pt>
                <c:pt idx="53">
                  <c:v>-2.3366799999999999</c:v>
                </c:pt>
                <c:pt idx="54">
                  <c:v>-2.2864300000000002</c:v>
                </c:pt>
                <c:pt idx="55">
                  <c:v>-2.2361800000000001</c:v>
                </c:pt>
                <c:pt idx="56">
                  <c:v>-2.1859299999999999</c:v>
                </c:pt>
                <c:pt idx="57">
                  <c:v>-2.1356799999999998</c:v>
                </c:pt>
                <c:pt idx="58">
                  <c:v>-2.0854300000000001</c:v>
                </c:pt>
                <c:pt idx="59">
                  <c:v>-2.03518</c:v>
                </c:pt>
                <c:pt idx="60">
                  <c:v>-1.98492</c:v>
                </c:pt>
                <c:pt idx="61">
                  <c:v>-1.9346699999999999</c:v>
                </c:pt>
                <c:pt idx="62">
                  <c:v>-1.88442</c:v>
                </c:pt>
                <c:pt idx="63">
                  <c:v>-1.8341700000000001</c:v>
                </c:pt>
                <c:pt idx="64">
                  <c:v>-1.78392</c:v>
                </c:pt>
                <c:pt idx="65">
                  <c:v>-1.73367</c:v>
                </c:pt>
                <c:pt idx="66">
                  <c:v>-1.6834199999999999</c:v>
                </c:pt>
                <c:pt idx="67">
                  <c:v>-1.63317</c:v>
                </c:pt>
                <c:pt idx="68">
                  <c:v>-1.58291</c:v>
                </c:pt>
                <c:pt idx="69">
                  <c:v>-1.5326599999999999</c:v>
                </c:pt>
                <c:pt idx="70">
                  <c:v>-1.48241</c:v>
                </c:pt>
                <c:pt idx="71">
                  <c:v>-1.4321600000000001</c:v>
                </c:pt>
                <c:pt idx="72">
                  <c:v>-1.38191</c:v>
                </c:pt>
                <c:pt idx="73">
                  <c:v>-1.3316600000000001</c:v>
                </c:pt>
                <c:pt idx="74">
                  <c:v>-1.2814099999999999</c:v>
                </c:pt>
                <c:pt idx="75">
                  <c:v>-1.23116</c:v>
                </c:pt>
                <c:pt idx="76">
                  <c:v>-1.1809000000000001</c:v>
                </c:pt>
                <c:pt idx="77">
                  <c:v>-1.1306499999999999</c:v>
                </c:pt>
                <c:pt idx="78">
                  <c:v>-1.0804</c:v>
                </c:pt>
                <c:pt idx="79">
                  <c:v>-1.0301499999999999</c:v>
                </c:pt>
                <c:pt idx="80">
                  <c:v>-0.97989999999999999</c:v>
                </c:pt>
                <c:pt idx="81">
                  <c:v>-0.92964800000000003</c:v>
                </c:pt>
                <c:pt idx="82">
                  <c:v>-0.87939699999999998</c:v>
                </c:pt>
                <c:pt idx="83">
                  <c:v>-0.82914600000000005</c:v>
                </c:pt>
                <c:pt idx="84">
                  <c:v>-0.77889399999999998</c:v>
                </c:pt>
                <c:pt idx="85">
                  <c:v>-0.72864300000000004</c:v>
                </c:pt>
                <c:pt idx="86">
                  <c:v>-0.678392</c:v>
                </c:pt>
                <c:pt idx="87">
                  <c:v>-0.62814099999999995</c:v>
                </c:pt>
                <c:pt idx="88">
                  <c:v>-0.57788899999999999</c:v>
                </c:pt>
                <c:pt idx="89">
                  <c:v>-0.52763800000000005</c:v>
                </c:pt>
                <c:pt idx="90">
                  <c:v>-0.47738700000000001</c:v>
                </c:pt>
                <c:pt idx="91">
                  <c:v>-0.42713600000000002</c:v>
                </c:pt>
                <c:pt idx="92">
                  <c:v>-0.376884</c:v>
                </c:pt>
                <c:pt idx="93">
                  <c:v>-0.32663300000000001</c:v>
                </c:pt>
                <c:pt idx="94">
                  <c:v>-0.27638200000000002</c:v>
                </c:pt>
                <c:pt idx="95">
                  <c:v>-0.226131</c:v>
                </c:pt>
                <c:pt idx="96">
                  <c:v>-0.17587900000000001</c:v>
                </c:pt>
                <c:pt idx="97">
                  <c:v>-0.12562799999999999</c:v>
                </c:pt>
                <c:pt idx="98">
                  <c:v>-7.5376899999999997E-2</c:v>
                </c:pt>
                <c:pt idx="99">
                  <c:v>-2.5125600000000001E-2</c:v>
                </c:pt>
                <c:pt idx="100">
                  <c:v>2.5125600000000001E-2</c:v>
                </c:pt>
                <c:pt idx="101">
                  <c:v>7.5376899999999997E-2</c:v>
                </c:pt>
                <c:pt idx="102">
                  <c:v>0.12562799999999999</c:v>
                </c:pt>
                <c:pt idx="103">
                  <c:v>0.17587900000000001</c:v>
                </c:pt>
                <c:pt idx="104">
                  <c:v>0.226131</c:v>
                </c:pt>
                <c:pt idx="105">
                  <c:v>0.27638200000000002</c:v>
                </c:pt>
                <c:pt idx="106">
                  <c:v>0.32663300000000001</c:v>
                </c:pt>
                <c:pt idx="107">
                  <c:v>0.376884</c:v>
                </c:pt>
                <c:pt idx="108">
                  <c:v>0.42713600000000002</c:v>
                </c:pt>
                <c:pt idx="109">
                  <c:v>0.47738700000000001</c:v>
                </c:pt>
                <c:pt idx="110">
                  <c:v>0.52763800000000005</c:v>
                </c:pt>
                <c:pt idx="111">
                  <c:v>0.57788899999999999</c:v>
                </c:pt>
                <c:pt idx="112">
                  <c:v>0.62814099999999995</c:v>
                </c:pt>
                <c:pt idx="113">
                  <c:v>0.678392</c:v>
                </c:pt>
                <c:pt idx="114">
                  <c:v>0.72864300000000004</c:v>
                </c:pt>
                <c:pt idx="115">
                  <c:v>0.77889399999999998</c:v>
                </c:pt>
                <c:pt idx="116">
                  <c:v>0.82914600000000005</c:v>
                </c:pt>
                <c:pt idx="117">
                  <c:v>0.87939699999999998</c:v>
                </c:pt>
                <c:pt idx="118">
                  <c:v>0.92964800000000003</c:v>
                </c:pt>
                <c:pt idx="119">
                  <c:v>0.97989999999999999</c:v>
                </c:pt>
                <c:pt idx="120">
                  <c:v>1.0301499999999999</c:v>
                </c:pt>
                <c:pt idx="121">
                  <c:v>1.0804</c:v>
                </c:pt>
                <c:pt idx="122">
                  <c:v>1.1306499999999999</c:v>
                </c:pt>
                <c:pt idx="123">
                  <c:v>1.1809000000000001</c:v>
                </c:pt>
                <c:pt idx="124">
                  <c:v>1.23116</c:v>
                </c:pt>
                <c:pt idx="125">
                  <c:v>1.2814099999999999</c:v>
                </c:pt>
                <c:pt idx="126">
                  <c:v>1.3316600000000001</c:v>
                </c:pt>
                <c:pt idx="127">
                  <c:v>1.38191</c:v>
                </c:pt>
                <c:pt idx="128">
                  <c:v>1.4321600000000001</c:v>
                </c:pt>
                <c:pt idx="129">
                  <c:v>1.48241</c:v>
                </c:pt>
                <c:pt idx="130">
                  <c:v>1.5326599999999999</c:v>
                </c:pt>
                <c:pt idx="131">
                  <c:v>1.58291</c:v>
                </c:pt>
                <c:pt idx="132">
                  <c:v>1.63317</c:v>
                </c:pt>
                <c:pt idx="133">
                  <c:v>1.6834199999999999</c:v>
                </c:pt>
                <c:pt idx="134">
                  <c:v>1.73367</c:v>
                </c:pt>
                <c:pt idx="135">
                  <c:v>1.78392</c:v>
                </c:pt>
                <c:pt idx="136">
                  <c:v>1.8341700000000001</c:v>
                </c:pt>
                <c:pt idx="137">
                  <c:v>1.88442</c:v>
                </c:pt>
                <c:pt idx="138">
                  <c:v>1.9346699999999999</c:v>
                </c:pt>
                <c:pt idx="139">
                  <c:v>1.98492</c:v>
                </c:pt>
                <c:pt idx="140">
                  <c:v>2.03518</c:v>
                </c:pt>
                <c:pt idx="141">
                  <c:v>2.0854300000000001</c:v>
                </c:pt>
                <c:pt idx="142">
                  <c:v>2.1356799999999998</c:v>
                </c:pt>
                <c:pt idx="143">
                  <c:v>2.1859299999999999</c:v>
                </c:pt>
                <c:pt idx="144">
                  <c:v>2.2361800000000001</c:v>
                </c:pt>
                <c:pt idx="145">
                  <c:v>2.2864300000000002</c:v>
                </c:pt>
                <c:pt idx="146">
                  <c:v>2.3366799999999999</c:v>
                </c:pt>
                <c:pt idx="147">
                  <c:v>2.38693</c:v>
                </c:pt>
                <c:pt idx="148">
                  <c:v>2.4371900000000002</c:v>
                </c:pt>
                <c:pt idx="149">
                  <c:v>2.4874399999999999</c:v>
                </c:pt>
                <c:pt idx="150">
                  <c:v>2.53769</c:v>
                </c:pt>
                <c:pt idx="151">
                  <c:v>2.5879400000000001</c:v>
                </c:pt>
                <c:pt idx="152">
                  <c:v>2.6381899999999998</c:v>
                </c:pt>
                <c:pt idx="153">
                  <c:v>2.6884399999999999</c:v>
                </c:pt>
                <c:pt idx="154">
                  <c:v>2.7386900000000001</c:v>
                </c:pt>
                <c:pt idx="155">
                  <c:v>2.7889400000000002</c:v>
                </c:pt>
                <c:pt idx="156">
                  <c:v>2.8391999999999999</c:v>
                </c:pt>
                <c:pt idx="157">
                  <c:v>2.8894500000000001</c:v>
                </c:pt>
                <c:pt idx="158">
                  <c:v>2.9397000000000002</c:v>
                </c:pt>
                <c:pt idx="159">
                  <c:v>2.9899499999999999</c:v>
                </c:pt>
                <c:pt idx="160">
                  <c:v>3.0402</c:v>
                </c:pt>
                <c:pt idx="161">
                  <c:v>3.0904500000000001</c:v>
                </c:pt>
                <c:pt idx="162">
                  <c:v>3.1406999999999998</c:v>
                </c:pt>
                <c:pt idx="163">
                  <c:v>3.19095</c:v>
                </c:pt>
                <c:pt idx="164">
                  <c:v>3.2412100000000001</c:v>
                </c:pt>
                <c:pt idx="165">
                  <c:v>3.2914599999999998</c:v>
                </c:pt>
                <c:pt idx="166">
                  <c:v>3.34171</c:v>
                </c:pt>
                <c:pt idx="167">
                  <c:v>3.3919600000000001</c:v>
                </c:pt>
                <c:pt idx="168">
                  <c:v>3.4422100000000002</c:v>
                </c:pt>
                <c:pt idx="169">
                  <c:v>3.4924599999999999</c:v>
                </c:pt>
                <c:pt idx="170">
                  <c:v>3.54271</c:v>
                </c:pt>
                <c:pt idx="171">
                  <c:v>3.5929600000000002</c:v>
                </c:pt>
                <c:pt idx="172">
                  <c:v>3.6432199999999999</c:v>
                </c:pt>
                <c:pt idx="173">
                  <c:v>3.69347</c:v>
                </c:pt>
                <c:pt idx="174">
                  <c:v>3.7437200000000002</c:v>
                </c:pt>
                <c:pt idx="175">
                  <c:v>3.7939699999999998</c:v>
                </c:pt>
                <c:pt idx="176">
                  <c:v>3.84422</c:v>
                </c:pt>
                <c:pt idx="177">
                  <c:v>3.8944700000000001</c:v>
                </c:pt>
                <c:pt idx="178">
                  <c:v>3.9447199999999998</c:v>
                </c:pt>
                <c:pt idx="179">
                  <c:v>3.9949699999999999</c:v>
                </c:pt>
                <c:pt idx="180">
                  <c:v>4.0452300000000001</c:v>
                </c:pt>
                <c:pt idx="181">
                  <c:v>4.0954800000000002</c:v>
                </c:pt>
                <c:pt idx="182">
                  <c:v>4.1457300000000004</c:v>
                </c:pt>
                <c:pt idx="183">
                  <c:v>4.1959799999999996</c:v>
                </c:pt>
                <c:pt idx="184">
                  <c:v>4.2462299999999997</c:v>
                </c:pt>
                <c:pt idx="185">
                  <c:v>4.2964799999999999</c:v>
                </c:pt>
                <c:pt idx="186">
                  <c:v>4.34673</c:v>
                </c:pt>
                <c:pt idx="187">
                  <c:v>4.3969899999999997</c:v>
                </c:pt>
                <c:pt idx="188">
                  <c:v>4.4472399999999999</c:v>
                </c:pt>
                <c:pt idx="189">
                  <c:v>4.49749</c:v>
                </c:pt>
                <c:pt idx="190">
                  <c:v>4.5477400000000001</c:v>
                </c:pt>
                <c:pt idx="191">
                  <c:v>4.5979900000000002</c:v>
                </c:pt>
                <c:pt idx="192">
                  <c:v>4.6482400000000004</c:v>
                </c:pt>
                <c:pt idx="193">
                  <c:v>4.6984899999999996</c:v>
                </c:pt>
                <c:pt idx="194">
                  <c:v>4.7487399999999997</c:v>
                </c:pt>
                <c:pt idx="195">
                  <c:v>4.7990000000000004</c:v>
                </c:pt>
                <c:pt idx="196">
                  <c:v>4.8492499999999996</c:v>
                </c:pt>
                <c:pt idx="197">
                  <c:v>4.8994999999999997</c:v>
                </c:pt>
                <c:pt idx="198">
                  <c:v>4.9497499999999999</c:v>
                </c:pt>
                <c:pt idx="199">
                  <c:v>5</c:v>
                </c:pt>
              </c:numCache>
            </c:numRef>
          </c:xVal>
          <c:yVal>
            <c:numRef>
              <c:f>'[2]IV measurements'!$I$2:$I$201</c:f>
              <c:numCache>
                <c:formatCode>General</c:formatCode>
                <c:ptCount val="200"/>
                <c:pt idx="0">
                  <c:v>-2.1136000000000001E-7</c:v>
                </c:pt>
                <c:pt idx="1">
                  <c:v>-1.9581E-7</c:v>
                </c:pt>
                <c:pt idx="2">
                  <c:v>-1.8393799999999999E-7</c:v>
                </c:pt>
                <c:pt idx="3">
                  <c:v>-1.71531E-7</c:v>
                </c:pt>
                <c:pt idx="4">
                  <c:v>-1.6122000000000001E-7</c:v>
                </c:pt>
                <c:pt idx="5">
                  <c:v>-1.51522E-7</c:v>
                </c:pt>
                <c:pt idx="6">
                  <c:v>-1.4458299999999999E-7</c:v>
                </c:pt>
                <c:pt idx="7">
                  <c:v>-1.3638699999999999E-7</c:v>
                </c:pt>
                <c:pt idx="8">
                  <c:v>-1.2808099999999999E-7</c:v>
                </c:pt>
                <c:pt idx="9">
                  <c:v>-1.2016599999999999E-7</c:v>
                </c:pt>
                <c:pt idx="10">
                  <c:v>-1.12867E-7</c:v>
                </c:pt>
                <c:pt idx="11">
                  <c:v>-1.04765E-7</c:v>
                </c:pt>
                <c:pt idx="12">
                  <c:v>-9.61706E-8</c:v>
                </c:pt>
                <c:pt idx="13">
                  <c:v>-8.9844900000000003E-8</c:v>
                </c:pt>
                <c:pt idx="14">
                  <c:v>-8.3409899999999998E-8</c:v>
                </c:pt>
                <c:pt idx="15">
                  <c:v>-7.8135200000000002E-8</c:v>
                </c:pt>
                <c:pt idx="16">
                  <c:v>-7.2982300000000001E-8</c:v>
                </c:pt>
                <c:pt idx="17">
                  <c:v>-6.8354599999999997E-8</c:v>
                </c:pt>
                <c:pt idx="18">
                  <c:v>-6.4200099999999998E-8</c:v>
                </c:pt>
                <c:pt idx="19">
                  <c:v>-5.9852600000000005E-8</c:v>
                </c:pt>
                <c:pt idx="20">
                  <c:v>-5.6004299999999999E-8</c:v>
                </c:pt>
                <c:pt idx="21">
                  <c:v>-5.1912100000000001E-8</c:v>
                </c:pt>
                <c:pt idx="22">
                  <c:v>-4.8522500000000003E-8</c:v>
                </c:pt>
                <c:pt idx="23">
                  <c:v>-4.4831800000000003E-8</c:v>
                </c:pt>
                <c:pt idx="24">
                  <c:v>-4.1598900000000002E-8</c:v>
                </c:pt>
                <c:pt idx="25">
                  <c:v>-3.8226400000000003E-8</c:v>
                </c:pt>
                <c:pt idx="26">
                  <c:v>-3.5286500000000003E-8</c:v>
                </c:pt>
                <c:pt idx="27">
                  <c:v>-3.2580599999999997E-8</c:v>
                </c:pt>
                <c:pt idx="28">
                  <c:v>-3.0148900000000002E-8</c:v>
                </c:pt>
                <c:pt idx="29">
                  <c:v>-2.7932000000000002E-8</c:v>
                </c:pt>
                <c:pt idx="30">
                  <c:v>-2.59017E-8</c:v>
                </c:pt>
                <c:pt idx="31">
                  <c:v>-2.3976100000000001E-8</c:v>
                </c:pt>
                <c:pt idx="32">
                  <c:v>-2.2133699999999999E-8</c:v>
                </c:pt>
                <c:pt idx="33">
                  <c:v>-2.03478E-8</c:v>
                </c:pt>
                <c:pt idx="34">
                  <c:v>-1.8565199999999999E-8</c:v>
                </c:pt>
                <c:pt idx="35">
                  <c:v>-1.68245E-8</c:v>
                </c:pt>
                <c:pt idx="36">
                  <c:v>-1.5137600000000001E-8</c:v>
                </c:pt>
                <c:pt idx="37">
                  <c:v>-1.35852E-8</c:v>
                </c:pt>
                <c:pt idx="38">
                  <c:v>-1.22105E-8</c:v>
                </c:pt>
                <c:pt idx="39">
                  <c:v>-1.10061E-8</c:v>
                </c:pt>
                <c:pt idx="40">
                  <c:v>-1.0012400000000001E-8</c:v>
                </c:pt>
                <c:pt idx="41">
                  <c:v>-9.1436999999999994E-9</c:v>
                </c:pt>
                <c:pt idx="42">
                  <c:v>-8.4689400000000003E-9</c:v>
                </c:pt>
                <c:pt idx="43">
                  <c:v>-7.8740399999999994E-9</c:v>
                </c:pt>
                <c:pt idx="44">
                  <c:v>-7.2983500000000001E-9</c:v>
                </c:pt>
                <c:pt idx="45">
                  <c:v>-6.7111399999999996E-9</c:v>
                </c:pt>
                <c:pt idx="46">
                  <c:v>-6.0970199999999997E-9</c:v>
                </c:pt>
                <c:pt idx="47">
                  <c:v>-5.4397599999999998E-9</c:v>
                </c:pt>
                <c:pt idx="48">
                  <c:v>-4.7150399999999999E-9</c:v>
                </c:pt>
                <c:pt idx="49">
                  <c:v>-4.0278900000000002E-9</c:v>
                </c:pt>
                <c:pt idx="50">
                  <c:v>-3.3945400000000001E-9</c:v>
                </c:pt>
                <c:pt idx="51">
                  <c:v>-2.8726700000000002E-9</c:v>
                </c:pt>
                <c:pt idx="52">
                  <c:v>-2.4643999999999999E-9</c:v>
                </c:pt>
                <c:pt idx="53">
                  <c:v>-2.18382E-9</c:v>
                </c:pt>
                <c:pt idx="54">
                  <c:v>-1.99847E-9</c:v>
                </c:pt>
                <c:pt idx="55">
                  <c:v>-1.9198900000000001E-9</c:v>
                </c:pt>
                <c:pt idx="56">
                  <c:v>-1.8780399999999999E-9</c:v>
                </c:pt>
                <c:pt idx="57">
                  <c:v>-1.82081E-9</c:v>
                </c:pt>
                <c:pt idx="58">
                  <c:v>-1.7379600000000001E-9</c:v>
                </c:pt>
                <c:pt idx="59">
                  <c:v>-1.5850800000000001E-9</c:v>
                </c:pt>
                <c:pt idx="60">
                  <c:v>-1.38222E-9</c:v>
                </c:pt>
                <c:pt idx="61">
                  <c:v>-1.1135900000000001E-9</c:v>
                </c:pt>
                <c:pt idx="62">
                  <c:v>-8.7230199999999999E-10</c:v>
                </c:pt>
                <c:pt idx="63">
                  <c:v>-6.4126300000000004E-10</c:v>
                </c:pt>
                <c:pt idx="64">
                  <c:v>-4.7513200000000001E-10</c:v>
                </c:pt>
                <c:pt idx="65">
                  <c:v>-3.7263599999999998E-10</c:v>
                </c:pt>
                <c:pt idx="66">
                  <c:v>-3.5641199999999998E-10</c:v>
                </c:pt>
                <c:pt idx="67">
                  <c:v>-3.81172E-10</c:v>
                </c:pt>
                <c:pt idx="68">
                  <c:v>-4.44806E-10</c:v>
                </c:pt>
                <c:pt idx="69">
                  <c:v>-5.1783299999999998E-10</c:v>
                </c:pt>
                <c:pt idx="70">
                  <c:v>-5.5413200000000005E-10</c:v>
                </c:pt>
                <c:pt idx="71">
                  <c:v>-5.4773100000000004E-10</c:v>
                </c:pt>
                <c:pt idx="72">
                  <c:v>-4.8965199999999998E-10</c:v>
                </c:pt>
                <c:pt idx="73">
                  <c:v>-4.0723100000000001E-10</c:v>
                </c:pt>
                <c:pt idx="74">
                  <c:v>-2.7099799999999998E-10</c:v>
                </c:pt>
                <c:pt idx="75">
                  <c:v>-1.5184899999999999E-10</c:v>
                </c:pt>
                <c:pt idx="76">
                  <c:v>-5.2761999999999998E-11</c:v>
                </c:pt>
                <c:pt idx="77">
                  <c:v>1.00017E-11</c:v>
                </c:pt>
                <c:pt idx="78">
                  <c:v>1.4269400000000001E-11</c:v>
                </c:pt>
                <c:pt idx="79">
                  <c:v>-3.9100599999999997E-11</c:v>
                </c:pt>
                <c:pt idx="80">
                  <c:v>-1.3476600000000001E-10</c:v>
                </c:pt>
                <c:pt idx="81">
                  <c:v>-2.3939599999999999E-10</c:v>
                </c:pt>
                <c:pt idx="82">
                  <c:v>-3.29506E-10</c:v>
                </c:pt>
                <c:pt idx="83">
                  <c:v>-3.8672699999999999E-10</c:v>
                </c:pt>
                <c:pt idx="84">
                  <c:v>-3.98684E-10</c:v>
                </c:pt>
                <c:pt idx="85">
                  <c:v>-3.4359700000000001E-10</c:v>
                </c:pt>
                <c:pt idx="86">
                  <c:v>-2.6544299999999999E-10</c:v>
                </c:pt>
                <c:pt idx="87">
                  <c:v>-1.4970300000000001E-10</c:v>
                </c:pt>
                <c:pt idx="88">
                  <c:v>-4.2939199999999999E-11</c:v>
                </c:pt>
                <c:pt idx="89">
                  <c:v>3.4344200000000002E-11</c:v>
                </c:pt>
                <c:pt idx="90">
                  <c:v>6.5088300000000006E-11</c:v>
                </c:pt>
                <c:pt idx="91">
                  <c:v>4.6730000000000003E-11</c:v>
                </c:pt>
                <c:pt idx="92">
                  <c:v>-1.9884099999999998E-11</c:v>
                </c:pt>
                <c:pt idx="93">
                  <c:v>-1.2878200000000001E-10</c:v>
                </c:pt>
                <c:pt idx="94">
                  <c:v>-2.3255299999999999E-10</c:v>
                </c:pt>
                <c:pt idx="95">
                  <c:v>-3.1326999999999999E-10</c:v>
                </c:pt>
                <c:pt idx="96">
                  <c:v>-3.3463199999999998E-10</c:v>
                </c:pt>
                <c:pt idx="97">
                  <c:v>-3.0088399999999998E-10</c:v>
                </c:pt>
                <c:pt idx="98">
                  <c:v>-2.07794E-10</c:v>
                </c:pt>
                <c:pt idx="99">
                  <c:v>-8.0955000000000006E-11</c:v>
                </c:pt>
                <c:pt idx="100">
                  <c:v>6.2954399999999994E-11</c:v>
                </c:pt>
                <c:pt idx="101">
                  <c:v>1.85096E-10</c:v>
                </c:pt>
                <c:pt idx="102">
                  <c:v>2.6837600000000003E-10</c:v>
                </c:pt>
                <c:pt idx="103">
                  <c:v>3.0254099999999998E-10</c:v>
                </c:pt>
                <c:pt idx="104">
                  <c:v>2.9870299999999999E-10</c:v>
                </c:pt>
                <c:pt idx="105">
                  <c:v>2.53427E-10</c:v>
                </c:pt>
                <c:pt idx="106">
                  <c:v>1.8723000000000001E-10</c:v>
                </c:pt>
                <c:pt idx="107">
                  <c:v>8.6879699999999996E-11</c:v>
                </c:pt>
                <c:pt idx="108">
                  <c:v>-5.3644200000000003E-12</c:v>
                </c:pt>
                <c:pt idx="109">
                  <c:v>-8.5651899999999995E-11</c:v>
                </c:pt>
                <c:pt idx="110">
                  <c:v>-1.3005699999999999E-10</c:v>
                </c:pt>
                <c:pt idx="111">
                  <c:v>-1.3604199999999999E-10</c:v>
                </c:pt>
                <c:pt idx="112">
                  <c:v>-9.7608600000000006E-11</c:v>
                </c:pt>
                <c:pt idx="113">
                  <c:v>-4.0376199999999998E-11</c:v>
                </c:pt>
                <c:pt idx="114">
                  <c:v>5.3131600000000001E-11</c:v>
                </c:pt>
                <c:pt idx="115">
                  <c:v>1.4836800000000001E-10</c:v>
                </c:pt>
                <c:pt idx="116">
                  <c:v>2.45738E-10</c:v>
                </c:pt>
                <c:pt idx="117">
                  <c:v>3.0168300000000001E-10</c:v>
                </c:pt>
                <c:pt idx="118">
                  <c:v>3.3030499999999998E-10</c:v>
                </c:pt>
                <c:pt idx="119">
                  <c:v>3.0894299999999999E-10</c:v>
                </c:pt>
                <c:pt idx="120">
                  <c:v>2.6667099999999998E-10</c:v>
                </c:pt>
                <c:pt idx="121">
                  <c:v>1.94919E-10</c:v>
                </c:pt>
                <c:pt idx="122">
                  <c:v>9.4556799999999995E-11</c:v>
                </c:pt>
                <c:pt idx="123">
                  <c:v>1.29938E-11</c:v>
                </c:pt>
                <c:pt idx="124">
                  <c:v>-4.7206899999999998E-11</c:v>
                </c:pt>
                <c:pt idx="125">
                  <c:v>-7.1132199999999995E-11</c:v>
                </c:pt>
                <c:pt idx="126">
                  <c:v>-5.0628199999999999E-11</c:v>
                </c:pt>
                <c:pt idx="127">
                  <c:v>3.6478000000000002E-11</c:v>
                </c:pt>
                <c:pt idx="128">
                  <c:v>1.44959E-10</c:v>
                </c:pt>
                <c:pt idx="129">
                  <c:v>3.4226199999999998E-10</c:v>
                </c:pt>
                <c:pt idx="130">
                  <c:v>5.5195100000000005E-10</c:v>
                </c:pt>
                <c:pt idx="131">
                  <c:v>8.2612000000000004E-10</c:v>
                </c:pt>
                <c:pt idx="132">
                  <c:v>1.1237899999999999E-9</c:v>
                </c:pt>
                <c:pt idx="133">
                  <c:v>1.49961E-9</c:v>
                </c:pt>
                <c:pt idx="134">
                  <c:v>1.8639000000000001E-9</c:v>
                </c:pt>
                <c:pt idx="135">
                  <c:v>2.24996E-9</c:v>
                </c:pt>
                <c:pt idx="136">
                  <c:v>2.6488400000000001E-9</c:v>
                </c:pt>
                <c:pt idx="137">
                  <c:v>3.1143399999999998E-9</c:v>
                </c:pt>
                <c:pt idx="138">
                  <c:v>3.7686000000000004E-9</c:v>
                </c:pt>
                <c:pt idx="139">
                  <c:v>4.8469400000000002E-9</c:v>
                </c:pt>
                <c:pt idx="140">
                  <c:v>6.6602599999999999E-9</c:v>
                </c:pt>
                <c:pt idx="141">
                  <c:v>9.9115000000000008E-9</c:v>
                </c:pt>
                <c:pt idx="142">
                  <c:v>1.6277800000000001E-8</c:v>
                </c:pt>
                <c:pt idx="143">
                  <c:v>2.8227499999999999E-8</c:v>
                </c:pt>
                <c:pt idx="144">
                  <c:v>5.3669399999999997E-8</c:v>
                </c:pt>
                <c:pt idx="145">
                  <c:v>1.1606900000000001E-7</c:v>
                </c:pt>
                <c:pt idx="146">
                  <c:v>2.5782600000000002E-7</c:v>
                </c:pt>
                <c:pt idx="147">
                  <c:v>6.5148800000000002E-7</c:v>
                </c:pt>
                <c:pt idx="148">
                  <c:v>1.8229200000000001E-6</c:v>
                </c:pt>
                <c:pt idx="149">
                  <c:v>5.6093499999999999E-6</c:v>
                </c:pt>
                <c:pt idx="150">
                  <c:v>1.77651E-5</c:v>
                </c:pt>
                <c:pt idx="151">
                  <c:v>6.4682699999999997E-5</c:v>
                </c:pt>
                <c:pt idx="152">
                  <c:v>2.24613E-4</c:v>
                </c:pt>
                <c:pt idx="153">
                  <c:v>7.15487E-4</c:v>
                </c:pt>
                <c:pt idx="154">
                  <c:v>1.88204E-3</c:v>
                </c:pt>
                <c:pt idx="155">
                  <c:v>4.1663799999999999E-3</c:v>
                </c:pt>
                <c:pt idx="156">
                  <c:v>7.6071699999999999E-3</c:v>
                </c:pt>
                <c:pt idx="157">
                  <c:v>1.2280599999999999E-2</c:v>
                </c:pt>
                <c:pt idx="158">
                  <c:v>1.8189400000000001E-2</c:v>
                </c:pt>
                <c:pt idx="159">
                  <c:v>2.5342400000000001E-2</c:v>
                </c:pt>
                <c:pt idx="160">
                  <c:v>3.3706E-2</c:v>
                </c:pt>
                <c:pt idx="161">
                  <c:v>4.3258400000000002E-2</c:v>
                </c:pt>
                <c:pt idx="162">
                  <c:v>5.3974899999999999E-2</c:v>
                </c:pt>
                <c:pt idx="163">
                  <c:v>6.5785899999999994E-2</c:v>
                </c:pt>
                <c:pt idx="164">
                  <c:v>7.8555100000000003E-2</c:v>
                </c:pt>
                <c:pt idx="165">
                  <c:v>9.2326400000000003E-2</c:v>
                </c:pt>
                <c:pt idx="166">
                  <c:v>0.107502</c:v>
                </c:pt>
                <c:pt idx="167">
                  <c:v>0.123006</c:v>
                </c:pt>
                <c:pt idx="168">
                  <c:v>0.13927</c:v>
                </c:pt>
                <c:pt idx="169">
                  <c:v>0.156223</c:v>
                </c:pt>
                <c:pt idx="170">
                  <c:v>0.173899</c:v>
                </c:pt>
                <c:pt idx="171">
                  <c:v>0.192047</c:v>
                </c:pt>
                <c:pt idx="172">
                  <c:v>0.21071500000000001</c:v>
                </c:pt>
                <c:pt idx="173">
                  <c:v>0.22997500000000001</c:v>
                </c:pt>
                <c:pt idx="174">
                  <c:v>0.24945700000000001</c:v>
                </c:pt>
                <c:pt idx="175">
                  <c:v>0.26948800000000001</c:v>
                </c:pt>
                <c:pt idx="176">
                  <c:v>0.28988000000000003</c:v>
                </c:pt>
                <c:pt idx="177">
                  <c:v>0.31035800000000002</c:v>
                </c:pt>
                <c:pt idx="178">
                  <c:v>0.33118900000000001</c:v>
                </c:pt>
                <c:pt idx="179">
                  <c:v>0.352024</c:v>
                </c:pt>
                <c:pt idx="180">
                  <c:v>0.37319099999999999</c:v>
                </c:pt>
                <c:pt idx="181">
                  <c:v>0.39445999999999998</c:v>
                </c:pt>
                <c:pt idx="182">
                  <c:v>0.41570499999999999</c:v>
                </c:pt>
                <c:pt idx="183">
                  <c:v>0.437031</c:v>
                </c:pt>
                <c:pt idx="184">
                  <c:v>0.45830500000000002</c:v>
                </c:pt>
                <c:pt idx="185">
                  <c:v>0.47958800000000001</c:v>
                </c:pt>
                <c:pt idx="186">
                  <c:v>0.50087599999999999</c:v>
                </c:pt>
                <c:pt idx="187">
                  <c:v>0.52188900000000005</c:v>
                </c:pt>
                <c:pt idx="188">
                  <c:v>0.54281599999999997</c:v>
                </c:pt>
                <c:pt idx="189">
                  <c:v>0.56360299999999997</c:v>
                </c:pt>
                <c:pt idx="190">
                  <c:v>0.58407699999999996</c:v>
                </c:pt>
                <c:pt idx="191">
                  <c:v>0.604348</c:v>
                </c:pt>
                <c:pt idx="192">
                  <c:v>0.624471</c:v>
                </c:pt>
                <c:pt idx="193">
                  <c:v>0.64439500000000005</c:v>
                </c:pt>
                <c:pt idx="194">
                  <c:v>0.66420500000000005</c:v>
                </c:pt>
                <c:pt idx="195">
                  <c:v>0.68374000000000001</c:v>
                </c:pt>
                <c:pt idx="196">
                  <c:v>0.70308599999999999</c:v>
                </c:pt>
                <c:pt idx="197">
                  <c:v>0.72203399999999995</c:v>
                </c:pt>
                <c:pt idx="198">
                  <c:v>0.74079799999999996</c:v>
                </c:pt>
                <c:pt idx="199">
                  <c:v>0.75956699999999999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735B-4E6D-ADDD-BAF7354FCEBE}"/>
            </c:ext>
          </c:extLst>
        </c:ser>
        <c:ser>
          <c:idx val="1"/>
          <c:order val="1"/>
          <c:tx>
            <c:strRef>
              <c:f>'[2]IV measurements'!$L$1</c:f>
              <c:strCache>
                <c:ptCount val="1"/>
                <c:pt idx="0">
                  <c:v>C6018 200 C6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'[2]IV measurements'!$B$2:$B$201</c:f>
              <c:numCache>
                <c:formatCode>General</c:formatCode>
                <c:ptCount val="200"/>
                <c:pt idx="0">
                  <c:v>-5</c:v>
                </c:pt>
                <c:pt idx="1">
                  <c:v>-4.9497499999999999</c:v>
                </c:pt>
                <c:pt idx="2">
                  <c:v>-4.8994999999999997</c:v>
                </c:pt>
                <c:pt idx="3">
                  <c:v>-4.8492499999999996</c:v>
                </c:pt>
                <c:pt idx="4">
                  <c:v>-4.7990000000000004</c:v>
                </c:pt>
                <c:pt idx="5">
                  <c:v>-4.7487399999999997</c:v>
                </c:pt>
                <c:pt idx="6">
                  <c:v>-4.6984899999999996</c:v>
                </c:pt>
                <c:pt idx="7">
                  <c:v>-4.6482400000000004</c:v>
                </c:pt>
                <c:pt idx="8">
                  <c:v>-4.5979900000000002</c:v>
                </c:pt>
                <c:pt idx="9">
                  <c:v>-4.5477400000000001</c:v>
                </c:pt>
                <c:pt idx="10">
                  <c:v>-4.49749</c:v>
                </c:pt>
                <c:pt idx="11">
                  <c:v>-4.4472399999999999</c:v>
                </c:pt>
                <c:pt idx="12">
                  <c:v>-4.3969899999999997</c:v>
                </c:pt>
                <c:pt idx="13">
                  <c:v>-4.34673</c:v>
                </c:pt>
                <c:pt idx="14">
                  <c:v>-4.2964799999999999</c:v>
                </c:pt>
                <c:pt idx="15">
                  <c:v>-4.2462299999999997</c:v>
                </c:pt>
                <c:pt idx="16">
                  <c:v>-4.1959799999999996</c:v>
                </c:pt>
                <c:pt idx="17">
                  <c:v>-4.1457300000000004</c:v>
                </c:pt>
                <c:pt idx="18">
                  <c:v>-4.0954800000000002</c:v>
                </c:pt>
                <c:pt idx="19">
                  <c:v>-4.0452300000000001</c:v>
                </c:pt>
                <c:pt idx="20">
                  <c:v>-3.9949699999999999</c:v>
                </c:pt>
                <c:pt idx="21">
                  <c:v>-3.9447199999999998</c:v>
                </c:pt>
                <c:pt idx="22">
                  <c:v>-3.8944700000000001</c:v>
                </c:pt>
                <c:pt idx="23">
                  <c:v>-3.84422</c:v>
                </c:pt>
                <c:pt idx="24">
                  <c:v>-3.7939699999999998</c:v>
                </c:pt>
                <c:pt idx="25">
                  <c:v>-3.7437200000000002</c:v>
                </c:pt>
                <c:pt idx="26">
                  <c:v>-3.69347</c:v>
                </c:pt>
                <c:pt idx="27">
                  <c:v>-3.6432199999999999</c:v>
                </c:pt>
                <c:pt idx="28">
                  <c:v>-3.5929600000000002</c:v>
                </c:pt>
                <c:pt idx="29">
                  <c:v>-3.54271</c:v>
                </c:pt>
                <c:pt idx="30">
                  <c:v>-3.4924599999999999</c:v>
                </c:pt>
                <c:pt idx="31">
                  <c:v>-3.4422100000000002</c:v>
                </c:pt>
                <c:pt idx="32">
                  <c:v>-3.3919600000000001</c:v>
                </c:pt>
                <c:pt idx="33">
                  <c:v>-3.34171</c:v>
                </c:pt>
                <c:pt idx="34">
                  <c:v>-3.2914599999999998</c:v>
                </c:pt>
                <c:pt idx="35">
                  <c:v>-3.2412100000000001</c:v>
                </c:pt>
                <c:pt idx="36">
                  <c:v>-3.19095</c:v>
                </c:pt>
                <c:pt idx="37">
                  <c:v>-3.1406999999999998</c:v>
                </c:pt>
                <c:pt idx="38">
                  <c:v>-3.0904500000000001</c:v>
                </c:pt>
                <c:pt idx="39">
                  <c:v>-3.0402</c:v>
                </c:pt>
                <c:pt idx="40">
                  <c:v>-2.9899499999999999</c:v>
                </c:pt>
                <c:pt idx="41">
                  <c:v>-2.9397000000000002</c:v>
                </c:pt>
                <c:pt idx="42">
                  <c:v>-2.8894500000000001</c:v>
                </c:pt>
                <c:pt idx="43">
                  <c:v>-2.8391999999999999</c:v>
                </c:pt>
                <c:pt idx="44">
                  <c:v>-2.7889400000000002</c:v>
                </c:pt>
                <c:pt idx="45">
                  <c:v>-2.7386900000000001</c:v>
                </c:pt>
                <c:pt idx="46">
                  <c:v>-2.6884399999999999</c:v>
                </c:pt>
                <c:pt idx="47">
                  <c:v>-2.6381899999999998</c:v>
                </c:pt>
                <c:pt idx="48">
                  <c:v>-2.5879400000000001</c:v>
                </c:pt>
                <c:pt idx="49">
                  <c:v>-2.53769</c:v>
                </c:pt>
                <c:pt idx="50">
                  <c:v>-2.4874399999999999</c:v>
                </c:pt>
                <c:pt idx="51">
                  <c:v>-2.4371900000000002</c:v>
                </c:pt>
                <c:pt idx="52">
                  <c:v>-2.38693</c:v>
                </c:pt>
                <c:pt idx="53">
                  <c:v>-2.3366799999999999</c:v>
                </c:pt>
                <c:pt idx="54">
                  <c:v>-2.2864300000000002</c:v>
                </c:pt>
                <c:pt idx="55">
                  <c:v>-2.2361800000000001</c:v>
                </c:pt>
                <c:pt idx="56">
                  <c:v>-2.1859299999999999</c:v>
                </c:pt>
                <c:pt idx="57">
                  <c:v>-2.1356799999999998</c:v>
                </c:pt>
                <c:pt idx="58">
                  <c:v>-2.0854300000000001</c:v>
                </c:pt>
                <c:pt idx="59">
                  <c:v>-2.03518</c:v>
                </c:pt>
                <c:pt idx="60">
                  <c:v>-1.98492</c:v>
                </c:pt>
                <c:pt idx="61">
                  <c:v>-1.9346699999999999</c:v>
                </c:pt>
                <c:pt idx="62">
                  <c:v>-1.88442</c:v>
                </c:pt>
                <c:pt idx="63">
                  <c:v>-1.8341700000000001</c:v>
                </c:pt>
                <c:pt idx="64">
                  <c:v>-1.78392</c:v>
                </c:pt>
                <c:pt idx="65">
                  <c:v>-1.73367</c:v>
                </c:pt>
                <c:pt idx="66">
                  <c:v>-1.6834199999999999</c:v>
                </c:pt>
                <c:pt idx="67">
                  <c:v>-1.63317</c:v>
                </c:pt>
                <c:pt idx="68">
                  <c:v>-1.58291</c:v>
                </c:pt>
                <c:pt idx="69">
                  <c:v>-1.5326599999999999</c:v>
                </c:pt>
                <c:pt idx="70">
                  <c:v>-1.48241</c:v>
                </c:pt>
                <c:pt idx="71">
                  <c:v>-1.4321600000000001</c:v>
                </c:pt>
                <c:pt idx="72">
                  <c:v>-1.38191</c:v>
                </c:pt>
                <c:pt idx="73">
                  <c:v>-1.3316600000000001</c:v>
                </c:pt>
                <c:pt idx="74">
                  <c:v>-1.2814099999999999</c:v>
                </c:pt>
                <c:pt idx="75">
                  <c:v>-1.23116</c:v>
                </c:pt>
                <c:pt idx="76">
                  <c:v>-1.1809000000000001</c:v>
                </c:pt>
                <c:pt idx="77">
                  <c:v>-1.1306499999999999</c:v>
                </c:pt>
                <c:pt idx="78">
                  <c:v>-1.0804</c:v>
                </c:pt>
                <c:pt idx="79">
                  <c:v>-1.0301499999999999</c:v>
                </c:pt>
                <c:pt idx="80">
                  <c:v>-0.97989999999999999</c:v>
                </c:pt>
                <c:pt idx="81">
                  <c:v>-0.92964800000000003</c:v>
                </c:pt>
                <c:pt idx="82">
                  <c:v>-0.87939699999999998</c:v>
                </c:pt>
                <c:pt idx="83">
                  <c:v>-0.82914600000000005</c:v>
                </c:pt>
                <c:pt idx="84">
                  <c:v>-0.77889399999999998</c:v>
                </c:pt>
                <c:pt idx="85">
                  <c:v>-0.72864300000000004</c:v>
                </c:pt>
                <c:pt idx="86">
                  <c:v>-0.678392</c:v>
                </c:pt>
                <c:pt idx="87">
                  <c:v>-0.62814099999999995</c:v>
                </c:pt>
                <c:pt idx="88">
                  <c:v>-0.57788899999999999</c:v>
                </c:pt>
                <c:pt idx="89">
                  <c:v>-0.52763800000000005</c:v>
                </c:pt>
                <c:pt idx="90">
                  <c:v>-0.47738700000000001</c:v>
                </c:pt>
                <c:pt idx="91">
                  <c:v>-0.42713600000000002</c:v>
                </c:pt>
                <c:pt idx="92">
                  <c:v>-0.376884</c:v>
                </c:pt>
                <c:pt idx="93">
                  <c:v>-0.32663300000000001</c:v>
                </c:pt>
                <c:pt idx="94">
                  <c:v>-0.27638200000000002</c:v>
                </c:pt>
                <c:pt idx="95">
                  <c:v>-0.226131</c:v>
                </c:pt>
                <c:pt idx="96">
                  <c:v>-0.17587900000000001</c:v>
                </c:pt>
                <c:pt idx="97">
                  <c:v>-0.12562799999999999</c:v>
                </c:pt>
                <c:pt idx="98">
                  <c:v>-7.5376899999999997E-2</c:v>
                </c:pt>
                <c:pt idx="99">
                  <c:v>-2.5125600000000001E-2</c:v>
                </c:pt>
                <c:pt idx="100">
                  <c:v>2.5125600000000001E-2</c:v>
                </c:pt>
                <c:pt idx="101">
                  <c:v>7.5376899999999997E-2</c:v>
                </c:pt>
                <c:pt idx="102">
                  <c:v>0.12562799999999999</c:v>
                </c:pt>
                <c:pt idx="103">
                  <c:v>0.17587900000000001</c:v>
                </c:pt>
                <c:pt idx="104">
                  <c:v>0.226131</c:v>
                </c:pt>
                <c:pt idx="105">
                  <c:v>0.27638200000000002</c:v>
                </c:pt>
                <c:pt idx="106">
                  <c:v>0.32663300000000001</c:v>
                </c:pt>
                <c:pt idx="107">
                  <c:v>0.376884</c:v>
                </c:pt>
                <c:pt idx="108">
                  <c:v>0.42713600000000002</c:v>
                </c:pt>
                <c:pt idx="109">
                  <c:v>0.47738700000000001</c:v>
                </c:pt>
                <c:pt idx="110">
                  <c:v>0.52763800000000005</c:v>
                </c:pt>
                <c:pt idx="111">
                  <c:v>0.57788899999999999</c:v>
                </c:pt>
                <c:pt idx="112">
                  <c:v>0.62814099999999995</c:v>
                </c:pt>
                <c:pt idx="113">
                  <c:v>0.678392</c:v>
                </c:pt>
                <c:pt idx="114">
                  <c:v>0.72864300000000004</c:v>
                </c:pt>
                <c:pt idx="115">
                  <c:v>0.77889399999999998</c:v>
                </c:pt>
                <c:pt idx="116">
                  <c:v>0.82914600000000005</c:v>
                </c:pt>
                <c:pt idx="117">
                  <c:v>0.87939699999999998</c:v>
                </c:pt>
                <c:pt idx="118">
                  <c:v>0.92964800000000003</c:v>
                </c:pt>
                <c:pt idx="119">
                  <c:v>0.97989999999999999</c:v>
                </c:pt>
                <c:pt idx="120">
                  <c:v>1.0301499999999999</c:v>
                </c:pt>
                <c:pt idx="121">
                  <c:v>1.0804</c:v>
                </c:pt>
                <c:pt idx="122">
                  <c:v>1.1306499999999999</c:v>
                </c:pt>
                <c:pt idx="123">
                  <c:v>1.1809000000000001</c:v>
                </c:pt>
                <c:pt idx="124">
                  <c:v>1.23116</c:v>
                </c:pt>
                <c:pt idx="125">
                  <c:v>1.2814099999999999</c:v>
                </c:pt>
                <c:pt idx="126">
                  <c:v>1.3316600000000001</c:v>
                </c:pt>
                <c:pt idx="127">
                  <c:v>1.38191</c:v>
                </c:pt>
                <c:pt idx="128">
                  <c:v>1.4321600000000001</c:v>
                </c:pt>
                <c:pt idx="129">
                  <c:v>1.48241</c:v>
                </c:pt>
                <c:pt idx="130">
                  <c:v>1.5326599999999999</c:v>
                </c:pt>
                <c:pt idx="131">
                  <c:v>1.58291</c:v>
                </c:pt>
                <c:pt idx="132">
                  <c:v>1.63317</c:v>
                </c:pt>
                <c:pt idx="133">
                  <c:v>1.6834199999999999</c:v>
                </c:pt>
                <c:pt idx="134">
                  <c:v>1.73367</c:v>
                </c:pt>
                <c:pt idx="135">
                  <c:v>1.78392</c:v>
                </c:pt>
                <c:pt idx="136">
                  <c:v>1.8341700000000001</c:v>
                </c:pt>
                <c:pt idx="137">
                  <c:v>1.88442</c:v>
                </c:pt>
                <c:pt idx="138">
                  <c:v>1.9346699999999999</c:v>
                </c:pt>
                <c:pt idx="139">
                  <c:v>1.98492</c:v>
                </c:pt>
                <c:pt idx="140">
                  <c:v>2.03518</c:v>
                </c:pt>
                <c:pt idx="141">
                  <c:v>2.0854300000000001</c:v>
                </c:pt>
                <c:pt idx="142">
                  <c:v>2.1356799999999998</c:v>
                </c:pt>
                <c:pt idx="143">
                  <c:v>2.1859299999999999</c:v>
                </c:pt>
                <c:pt idx="144">
                  <c:v>2.2361800000000001</c:v>
                </c:pt>
                <c:pt idx="145">
                  <c:v>2.2864300000000002</c:v>
                </c:pt>
                <c:pt idx="146">
                  <c:v>2.3366799999999999</c:v>
                </c:pt>
                <c:pt idx="147">
                  <c:v>2.38693</c:v>
                </c:pt>
                <c:pt idx="148">
                  <c:v>2.4371900000000002</c:v>
                </c:pt>
                <c:pt idx="149">
                  <c:v>2.4874399999999999</c:v>
                </c:pt>
                <c:pt idx="150">
                  <c:v>2.53769</c:v>
                </c:pt>
                <c:pt idx="151">
                  <c:v>2.5879400000000001</c:v>
                </c:pt>
                <c:pt idx="152">
                  <c:v>2.6381899999999998</c:v>
                </c:pt>
                <c:pt idx="153">
                  <c:v>2.6884399999999999</c:v>
                </c:pt>
                <c:pt idx="154">
                  <c:v>2.7386900000000001</c:v>
                </c:pt>
                <c:pt idx="155">
                  <c:v>2.7889400000000002</c:v>
                </c:pt>
                <c:pt idx="156">
                  <c:v>2.8391999999999999</c:v>
                </c:pt>
                <c:pt idx="157">
                  <c:v>2.8894500000000001</c:v>
                </c:pt>
                <c:pt idx="158">
                  <c:v>2.9397000000000002</c:v>
                </c:pt>
                <c:pt idx="159">
                  <c:v>2.9899499999999999</c:v>
                </c:pt>
                <c:pt idx="160">
                  <c:v>3.0402</c:v>
                </c:pt>
                <c:pt idx="161">
                  <c:v>3.0904500000000001</c:v>
                </c:pt>
                <c:pt idx="162">
                  <c:v>3.1406999999999998</c:v>
                </c:pt>
                <c:pt idx="163">
                  <c:v>3.19095</c:v>
                </c:pt>
                <c:pt idx="164">
                  <c:v>3.2412100000000001</c:v>
                </c:pt>
                <c:pt idx="165">
                  <c:v>3.2914599999999998</c:v>
                </c:pt>
                <c:pt idx="166">
                  <c:v>3.34171</c:v>
                </c:pt>
                <c:pt idx="167">
                  <c:v>3.3919600000000001</c:v>
                </c:pt>
                <c:pt idx="168">
                  <c:v>3.4422100000000002</c:v>
                </c:pt>
                <c:pt idx="169">
                  <c:v>3.4924599999999999</c:v>
                </c:pt>
                <c:pt idx="170">
                  <c:v>3.54271</c:v>
                </c:pt>
                <c:pt idx="171">
                  <c:v>3.5929600000000002</c:v>
                </c:pt>
                <c:pt idx="172">
                  <c:v>3.6432199999999999</c:v>
                </c:pt>
                <c:pt idx="173">
                  <c:v>3.69347</c:v>
                </c:pt>
                <c:pt idx="174">
                  <c:v>3.7437200000000002</c:v>
                </c:pt>
                <c:pt idx="175">
                  <c:v>3.7939699999999998</c:v>
                </c:pt>
                <c:pt idx="176">
                  <c:v>3.84422</c:v>
                </c:pt>
                <c:pt idx="177">
                  <c:v>3.8944700000000001</c:v>
                </c:pt>
                <c:pt idx="178">
                  <c:v>3.9447199999999998</c:v>
                </c:pt>
                <c:pt idx="179">
                  <c:v>3.9949699999999999</c:v>
                </c:pt>
                <c:pt idx="180">
                  <c:v>4.0452300000000001</c:v>
                </c:pt>
                <c:pt idx="181">
                  <c:v>4.0954800000000002</c:v>
                </c:pt>
                <c:pt idx="182">
                  <c:v>4.1457300000000004</c:v>
                </c:pt>
                <c:pt idx="183">
                  <c:v>4.1959799999999996</c:v>
                </c:pt>
                <c:pt idx="184">
                  <c:v>4.2462299999999997</c:v>
                </c:pt>
                <c:pt idx="185">
                  <c:v>4.2964799999999999</c:v>
                </c:pt>
                <c:pt idx="186">
                  <c:v>4.34673</c:v>
                </c:pt>
                <c:pt idx="187">
                  <c:v>4.3969899999999997</c:v>
                </c:pt>
                <c:pt idx="188">
                  <c:v>4.4472399999999999</c:v>
                </c:pt>
                <c:pt idx="189">
                  <c:v>4.49749</c:v>
                </c:pt>
                <c:pt idx="190">
                  <c:v>4.5477400000000001</c:v>
                </c:pt>
                <c:pt idx="191">
                  <c:v>4.5979900000000002</c:v>
                </c:pt>
                <c:pt idx="192">
                  <c:v>4.6482400000000004</c:v>
                </c:pt>
                <c:pt idx="193">
                  <c:v>4.6984899999999996</c:v>
                </c:pt>
                <c:pt idx="194">
                  <c:v>4.7487399999999997</c:v>
                </c:pt>
                <c:pt idx="195">
                  <c:v>4.7990000000000004</c:v>
                </c:pt>
                <c:pt idx="196">
                  <c:v>4.8492499999999996</c:v>
                </c:pt>
                <c:pt idx="197">
                  <c:v>4.8994999999999997</c:v>
                </c:pt>
                <c:pt idx="198">
                  <c:v>4.9497499999999999</c:v>
                </c:pt>
                <c:pt idx="199">
                  <c:v>5</c:v>
                </c:pt>
              </c:numCache>
            </c:numRef>
          </c:xVal>
          <c:yVal>
            <c:numRef>
              <c:f>'[2]IV measurements'!$L$2:$L$201</c:f>
              <c:numCache>
                <c:formatCode>General</c:formatCode>
                <c:ptCount val="200"/>
                <c:pt idx="0">
                  <c:v>-1.5185E-7</c:v>
                </c:pt>
                <c:pt idx="1">
                  <c:v>-1.43468E-7</c:v>
                </c:pt>
                <c:pt idx="2">
                  <c:v>-1.3413700000000001E-7</c:v>
                </c:pt>
                <c:pt idx="3">
                  <c:v>-1.2214599999999999E-7</c:v>
                </c:pt>
                <c:pt idx="4">
                  <c:v>-1.1825200000000001E-7</c:v>
                </c:pt>
                <c:pt idx="5">
                  <c:v>-1.11616E-7</c:v>
                </c:pt>
                <c:pt idx="6">
                  <c:v>-1.04871E-7</c:v>
                </c:pt>
                <c:pt idx="7">
                  <c:v>-9.7816099999999999E-8</c:v>
                </c:pt>
                <c:pt idx="8">
                  <c:v>-9.2227900000000005E-8</c:v>
                </c:pt>
                <c:pt idx="9">
                  <c:v>-8.5928699999999998E-8</c:v>
                </c:pt>
                <c:pt idx="10">
                  <c:v>-8.0194999999999998E-8</c:v>
                </c:pt>
                <c:pt idx="11">
                  <c:v>-7.5176899999999993E-8</c:v>
                </c:pt>
                <c:pt idx="12">
                  <c:v>-6.9578500000000003E-8</c:v>
                </c:pt>
                <c:pt idx="13">
                  <c:v>-6.4881699999999995E-8</c:v>
                </c:pt>
                <c:pt idx="14">
                  <c:v>-6.0273199999999997E-8</c:v>
                </c:pt>
                <c:pt idx="15">
                  <c:v>-5.6069599999999997E-8</c:v>
                </c:pt>
                <c:pt idx="16">
                  <c:v>-5.1405600000000002E-8</c:v>
                </c:pt>
                <c:pt idx="17">
                  <c:v>-4.7931000000000001E-8</c:v>
                </c:pt>
                <c:pt idx="18">
                  <c:v>-4.4729299999999999E-8</c:v>
                </c:pt>
                <c:pt idx="19">
                  <c:v>-4.12573E-8</c:v>
                </c:pt>
                <c:pt idx="20">
                  <c:v>-3.8169600000000002E-8</c:v>
                </c:pt>
                <c:pt idx="21">
                  <c:v>-3.5361199999999999E-8</c:v>
                </c:pt>
                <c:pt idx="22">
                  <c:v>-3.2616099999999998E-8</c:v>
                </c:pt>
                <c:pt idx="23">
                  <c:v>-3.0178799999999998E-8</c:v>
                </c:pt>
                <c:pt idx="24">
                  <c:v>-2.7832099999999999E-8</c:v>
                </c:pt>
                <c:pt idx="25">
                  <c:v>-2.5665100000000001E-8</c:v>
                </c:pt>
                <c:pt idx="26">
                  <c:v>-2.35021E-8</c:v>
                </c:pt>
                <c:pt idx="27">
                  <c:v>-2.1639599999999999E-8</c:v>
                </c:pt>
                <c:pt idx="28">
                  <c:v>-1.9829300000000001E-8</c:v>
                </c:pt>
                <c:pt idx="29">
                  <c:v>-1.82222E-8</c:v>
                </c:pt>
                <c:pt idx="30">
                  <c:v>-1.6727499999999999E-8</c:v>
                </c:pt>
                <c:pt idx="31">
                  <c:v>-1.5276800000000001E-8</c:v>
                </c:pt>
                <c:pt idx="32">
                  <c:v>-1.39789E-8</c:v>
                </c:pt>
                <c:pt idx="33">
                  <c:v>-1.2787799999999999E-8</c:v>
                </c:pt>
                <c:pt idx="34">
                  <c:v>-1.1692E-8</c:v>
                </c:pt>
                <c:pt idx="35">
                  <c:v>-1.0716200000000001E-8</c:v>
                </c:pt>
                <c:pt idx="36">
                  <c:v>-9.7526900000000002E-9</c:v>
                </c:pt>
                <c:pt idx="37">
                  <c:v>-8.89045E-9</c:v>
                </c:pt>
                <c:pt idx="38">
                  <c:v>-8.1285699999999998E-9</c:v>
                </c:pt>
                <c:pt idx="39">
                  <c:v>-7.4217699999999997E-9</c:v>
                </c:pt>
                <c:pt idx="40">
                  <c:v>-6.8426700000000003E-9</c:v>
                </c:pt>
                <c:pt idx="41">
                  <c:v>-6.2460700000000001E-9</c:v>
                </c:pt>
                <c:pt idx="42">
                  <c:v>-5.71864E-9</c:v>
                </c:pt>
                <c:pt idx="43">
                  <c:v>-5.2369100000000003E-9</c:v>
                </c:pt>
                <c:pt idx="44">
                  <c:v>-4.7820800000000001E-9</c:v>
                </c:pt>
                <c:pt idx="45">
                  <c:v>-4.3101799999999997E-9</c:v>
                </c:pt>
                <c:pt idx="46">
                  <c:v>-3.9424799999999998E-9</c:v>
                </c:pt>
                <c:pt idx="47">
                  <c:v>-3.48465E-9</c:v>
                </c:pt>
                <c:pt idx="48">
                  <c:v>-3.11354E-9</c:v>
                </c:pt>
                <c:pt idx="49">
                  <c:v>-2.7842799999999998E-9</c:v>
                </c:pt>
                <c:pt idx="50">
                  <c:v>-2.4276700000000002E-9</c:v>
                </c:pt>
                <c:pt idx="51">
                  <c:v>-2.1116499999999998E-9</c:v>
                </c:pt>
                <c:pt idx="52">
                  <c:v>-1.82594E-9</c:v>
                </c:pt>
                <c:pt idx="53">
                  <c:v>-1.5620100000000001E-9</c:v>
                </c:pt>
                <c:pt idx="54">
                  <c:v>-1.30534E-9</c:v>
                </c:pt>
                <c:pt idx="55">
                  <c:v>-1.0939499999999999E-9</c:v>
                </c:pt>
                <c:pt idx="56">
                  <c:v>-8.88526E-10</c:v>
                </c:pt>
                <c:pt idx="57">
                  <c:v>-7.1300300000000005E-10</c:v>
                </c:pt>
                <c:pt idx="58">
                  <c:v>-5.57983E-10</c:v>
                </c:pt>
                <c:pt idx="59">
                  <c:v>-4.2601799999999998E-10</c:v>
                </c:pt>
                <c:pt idx="60">
                  <c:v>-3.2907699999999999E-10</c:v>
                </c:pt>
                <c:pt idx="61">
                  <c:v>-2.4836100000000002E-10</c:v>
                </c:pt>
                <c:pt idx="62">
                  <c:v>-1.8771899999999999E-10</c:v>
                </c:pt>
                <c:pt idx="63">
                  <c:v>-1.39463E-10</c:v>
                </c:pt>
                <c:pt idx="64">
                  <c:v>-1.12975E-10</c:v>
                </c:pt>
                <c:pt idx="65">
                  <c:v>-1.06144E-10</c:v>
                </c:pt>
                <c:pt idx="66">
                  <c:v>-1.05298E-10</c:v>
                </c:pt>
                <c:pt idx="67">
                  <c:v>-1.09136E-10</c:v>
                </c:pt>
                <c:pt idx="68">
                  <c:v>-1.1895900000000001E-10</c:v>
                </c:pt>
                <c:pt idx="69">
                  <c:v>-1.4799799999999999E-10</c:v>
                </c:pt>
                <c:pt idx="70">
                  <c:v>-1.8386799999999999E-10</c:v>
                </c:pt>
                <c:pt idx="71">
                  <c:v>-2.1163199999999999E-10</c:v>
                </c:pt>
                <c:pt idx="72">
                  <c:v>-2.4963599999999999E-10</c:v>
                </c:pt>
                <c:pt idx="73">
                  <c:v>-2.7825800000000001E-10</c:v>
                </c:pt>
                <c:pt idx="74">
                  <c:v>-3.2438000000000002E-10</c:v>
                </c:pt>
                <c:pt idx="75">
                  <c:v>-3.4700599999999999E-10</c:v>
                </c:pt>
                <c:pt idx="76">
                  <c:v>-3.7134900000000001E-10</c:v>
                </c:pt>
                <c:pt idx="77">
                  <c:v>-3.9441599999999999E-10</c:v>
                </c:pt>
                <c:pt idx="78">
                  <c:v>-4.0766000000000002E-10</c:v>
                </c:pt>
                <c:pt idx="79">
                  <c:v>-4.0723100000000001E-10</c:v>
                </c:pt>
                <c:pt idx="80">
                  <c:v>-4.0081699999999999E-10</c:v>
                </c:pt>
                <c:pt idx="81">
                  <c:v>-3.8416399999999998E-10</c:v>
                </c:pt>
                <c:pt idx="82">
                  <c:v>-3.5512399999999999E-10</c:v>
                </c:pt>
                <c:pt idx="83">
                  <c:v>-3.29506E-10</c:v>
                </c:pt>
                <c:pt idx="84">
                  <c:v>-3.0131299999999999E-10</c:v>
                </c:pt>
                <c:pt idx="85">
                  <c:v>-2.53916E-10</c:v>
                </c:pt>
                <c:pt idx="86">
                  <c:v>-2.0180899999999999E-10</c:v>
                </c:pt>
                <c:pt idx="87">
                  <c:v>-1.5568700000000001E-10</c:v>
                </c:pt>
                <c:pt idx="88">
                  <c:v>-1.13833E-10</c:v>
                </c:pt>
                <c:pt idx="89">
                  <c:v>-7.5829000000000003E-11</c:v>
                </c:pt>
                <c:pt idx="90">
                  <c:v>-2.07305E-11</c:v>
                </c:pt>
                <c:pt idx="91">
                  <c:v>7.4386599999999993E-12</c:v>
                </c:pt>
                <c:pt idx="92">
                  <c:v>3.0934800000000002E-11</c:v>
                </c:pt>
                <c:pt idx="93">
                  <c:v>5.7828400000000003E-11</c:v>
                </c:pt>
                <c:pt idx="94">
                  <c:v>7.3206400000000001E-11</c:v>
                </c:pt>
                <c:pt idx="95">
                  <c:v>8.85844E-11</c:v>
                </c:pt>
                <c:pt idx="96">
                  <c:v>1.02675E-10</c:v>
                </c:pt>
                <c:pt idx="97">
                  <c:v>1.21462E-10</c:v>
                </c:pt>
                <c:pt idx="98">
                  <c:v>1.42395E-10</c:v>
                </c:pt>
                <c:pt idx="99">
                  <c:v>1.50931E-10</c:v>
                </c:pt>
                <c:pt idx="100">
                  <c:v>1.70147E-10</c:v>
                </c:pt>
                <c:pt idx="101">
                  <c:v>1.7783599999999999E-10</c:v>
                </c:pt>
                <c:pt idx="102">
                  <c:v>1.7270999999999999E-10</c:v>
                </c:pt>
                <c:pt idx="103">
                  <c:v>1.5264700000000001E-10</c:v>
                </c:pt>
                <c:pt idx="104">
                  <c:v>1.2359600000000001E-10</c:v>
                </c:pt>
                <c:pt idx="105">
                  <c:v>1.03962E-10</c:v>
                </c:pt>
                <c:pt idx="106">
                  <c:v>7.9190700000000003E-11</c:v>
                </c:pt>
                <c:pt idx="107">
                  <c:v>5.6981999999999998E-11</c:v>
                </c:pt>
                <c:pt idx="108">
                  <c:v>3.7765500000000003E-11</c:v>
                </c:pt>
                <c:pt idx="109">
                  <c:v>6.1750400000000003E-12</c:v>
                </c:pt>
                <c:pt idx="110">
                  <c:v>-2.07305E-11</c:v>
                </c:pt>
                <c:pt idx="111">
                  <c:v>-4.8494299999999999E-11</c:v>
                </c:pt>
                <c:pt idx="112">
                  <c:v>-6.3014000000000006E-11</c:v>
                </c:pt>
                <c:pt idx="113">
                  <c:v>-7.6258199999999998E-11</c:v>
                </c:pt>
                <c:pt idx="114">
                  <c:v>-9.0348700000000003E-11</c:v>
                </c:pt>
                <c:pt idx="115">
                  <c:v>-1.06144E-10</c:v>
                </c:pt>
                <c:pt idx="116">
                  <c:v>-1.15538E-10</c:v>
                </c:pt>
                <c:pt idx="117">
                  <c:v>-1.2535999999999999E-10</c:v>
                </c:pt>
                <c:pt idx="118">
                  <c:v>-1.3005699999999999E-10</c:v>
                </c:pt>
                <c:pt idx="119">
                  <c:v>-1.31345E-10</c:v>
                </c:pt>
                <c:pt idx="120">
                  <c:v>-1.27494E-10</c:v>
                </c:pt>
                <c:pt idx="121">
                  <c:v>-1.2066400000000001E-10</c:v>
                </c:pt>
                <c:pt idx="122">
                  <c:v>-1.12128E-10</c:v>
                </c:pt>
                <c:pt idx="123">
                  <c:v>-9.2911700000000004E-11</c:v>
                </c:pt>
                <c:pt idx="124">
                  <c:v>-8.1372299999999996E-11</c:v>
                </c:pt>
                <c:pt idx="125">
                  <c:v>-5.7458899999999999E-11</c:v>
                </c:pt>
                <c:pt idx="126">
                  <c:v>-3.4832999999999997E-11</c:v>
                </c:pt>
                <c:pt idx="127">
                  <c:v>-1.0848E-12</c:v>
                </c:pt>
                <c:pt idx="128">
                  <c:v>5.9545E-11</c:v>
                </c:pt>
                <c:pt idx="129">
                  <c:v>1.3897399999999999E-10</c:v>
                </c:pt>
                <c:pt idx="130">
                  <c:v>2.57278E-10</c:v>
                </c:pt>
                <c:pt idx="131">
                  <c:v>3.8496300000000001E-10</c:v>
                </c:pt>
                <c:pt idx="132">
                  <c:v>5.6946300000000004E-10</c:v>
                </c:pt>
                <c:pt idx="133">
                  <c:v>7.9623499999999999E-10</c:v>
                </c:pt>
                <c:pt idx="134">
                  <c:v>1.0687E-9</c:v>
                </c:pt>
                <c:pt idx="135">
                  <c:v>1.4415300000000001E-9</c:v>
                </c:pt>
                <c:pt idx="136">
                  <c:v>1.92198E-9</c:v>
                </c:pt>
                <c:pt idx="137">
                  <c:v>2.5834900000000001E-9</c:v>
                </c:pt>
                <c:pt idx="138">
                  <c:v>3.5747199999999998E-9</c:v>
                </c:pt>
                <c:pt idx="139">
                  <c:v>5.0698600000000001E-9</c:v>
                </c:pt>
                <c:pt idx="140">
                  <c:v>7.4567300000000002E-9</c:v>
                </c:pt>
                <c:pt idx="141">
                  <c:v>1.15185E-8</c:v>
                </c:pt>
                <c:pt idx="142">
                  <c:v>1.8818399999999999E-8</c:v>
                </c:pt>
                <c:pt idx="143">
                  <c:v>3.2825700000000003E-8</c:v>
                </c:pt>
                <c:pt idx="144">
                  <c:v>6.1867400000000002E-8</c:v>
                </c:pt>
                <c:pt idx="145">
                  <c:v>1.16744E-7</c:v>
                </c:pt>
                <c:pt idx="146">
                  <c:v>2.8359200000000002E-7</c:v>
                </c:pt>
                <c:pt idx="147">
                  <c:v>7.0382200000000001E-7</c:v>
                </c:pt>
                <c:pt idx="148">
                  <c:v>1.93475E-6</c:v>
                </c:pt>
                <c:pt idx="149">
                  <c:v>5.8907399999999996E-6</c:v>
                </c:pt>
                <c:pt idx="150">
                  <c:v>1.8456599999999999E-5</c:v>
                </c:pt>
                <c:pt idx="151">
                  <c:v>6.7013899999999999E-5</c:v>
                </c:pt>
                <c:pt idx="152">
                  <c:v>2.30955E-4</c:v>
                </c:pt>
                <c:pt idx="153">
                  <c:v>7.3198600000000001E-4</c:v>
                </c:pt>
                <c:pt idx="154">
                  <c:v>1.91085E-3</c:v>
                </c:pt>
                <c:pt idx="155">
                  <c:v>4.1943199999999996E-3</c:v>
                </c:pt>
                <c:pt idx="156">
                  <c:v>7.6411600000000001E-3</c:v>
                </c:pt>
                <c:pt idx="157">
                  <c:v>1.2282400000000001E-2</c:v>
                </c:pt>
                <c:pt idx="158">
                  <c:v>1.8162399999999999E-2</c:v>
                </c:pt>
                <c:pt idx="159">
                  <c:v>2.5273E-2</c:v>
                </c:pt>
                <c:pt idx="160">
                  <c:v>3.3570599999999999E-2</c:v>
                </c:pt>
                <c:pt idx="161">
                  <c:v>4.3050699999999997E-2</c:v>
                </c:pt>
                <c:pt idx="162">
                  <c:v>5.3640500000000001E-2</c:v>
                </c:pt>
                <c:pt idx="163">
                  <c:v>6.5332399999999999E-2</c:v>
                </c:pt>
                <c:pt idx="164">
                  <c:v>7.8029899999999999E-2</c:v>
                </c:pt>
                <c:pt idx="165">
                  <c:v>9.1655799999999996E-2</c:v>
                </c:pt>
                <c:pt idx="166">
                  <c:v>0.106712</c:v>
                </c:pt>
                <c:pt idx="167">
                  <c:v>0.122071</c:v>
                </c:pt>
                <c:pt idx="168">
                  <c:v>0.13816200000000001</c:v>
                </c:pt>
                <c:pt idx="169">
                  <c:v>0.15506800000000001</c:v>
                </c:pt>
                <c:pt idx="170">
                  <c:v>0.172488</c:v>
                </c:pt>
                <c:pt idx="171">
                  <c:v>0.19045699999999999</c:v>
                </c:pt>
                <c:pt idx="172">
                  <c:v>0.208923</c:v>
                </c:pt>
                <c:pt idx="173">
                  <c:v>0.228073</c:v>
                </c:pt>
                <c:pt idx="174">
                  <c:v>0.24751600000000001</c:v>
                </c:pt>
                <c:pt idx="175">
                  <c:v>0.26721</c:v>
                </c:pt>
                <c:pt idx="176">
                  <c:v>0.28723100000000001</c:v>
                </c:pt>
                <c:pt idx="177">
                  <c:v>0.30777199999999999</c:v>
                </c:pt>
                <c:pt idx="178">
                  <c:v>0.32828000000000002</c:v>
                </c:pt>
                <c:pt idx="179">
                  <c:v>0.34908099999999997</c:v>
                </c:pt>
                <c:pt idx="180">
                  <c:v>0.36995</c:v>
                </c:pt>
                <c:pt idx="181">
                  <c:v>0.39110299999999998</c:v>
                </c:pt>
                <c:pt idx="182">
                  <c:v>0.41224699999999997</c:v>
                </c:pt>
                <c:pt idx="183">
                  <c:v>0.43335600000000002</c:v>
                </c:pt>
                <c:pt idx="184">
                  <c:v>0.45452399999999998</c:v>
                </c:pt>
                <c:pt idx="185">
                  <c:v>0.47568199999999999</c:v>
                </c:pt>
                <c:pt idx="186">
                  <c:v>0.49677199999999999</c:v>
                </c:pt>
                <c:pt idx="187">
                  <c:v>0.517737</c:v>
                </c:pt>
                <c:pt idx="188">
                  <c:v>0.53856300000000001</c:v>
                </c:pt>
                <c:pt idx="189">
                  <c:v>0.55915199999999998</c:v>
                </c:pt>
                <c:pt idx="190">
                  <c:v>0.579569</c:v>
                </c:pt>
                <c:pt idx="191">
                  <c:v>0.59982599999999997</c:v>
                </c:pt>
                <c:pt idx="192">
                  <c:v>0.61999099999999996</c:v>
                </c:pt>
                <c:pt idx="193">
                  <c:v>0.63971900000000004</c:v>
                </c:pt>
                <c:pt idx="194">
                  <c:v>0.65951899999999997</c:v>
                </c:pt>
                <c:pt idx="195">
                  <c:v>0.67895700000000003</c:v>
                </c:pt>
                <c:pt idx="196">
                  <c:v>0.69807799999999998</c:v>
                </c:pt>
                <c:pt idx="197">
                  <c:v>0.71716000000000002</c:v>
                </c:pt>
                <c:pt idx="198">
                  <c:v>0.73594800000000005</c:v>
                </c:pt>
                <c:pt idx="199">
                  <c:v>0.75458700000000001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735B-4E6D-ADDD-BAF7354FCEBE}"/>
            </c:ext>
          </c:extLst>
        </c:ser>
        <c:ser>
          <c:idx val="5"/>
          <c:order val="2"/>
          <c:tx>
            <c:strRef>
              <c:f>'[2]IV measurements'!$O$1</c:f>
              <c:strCache>
                <c:ptCount val="1"/>
                <c:pt idx="0">
                  <c:v>C6018 200 C7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'[2]IV measurements'!$B$2:$B$201</c:f>
              <c:numCache>
                <c:formatCode>General</c:formatCode>
                <c:ptCount val="200"/>
                <c:pt idx="0">
                  <c:v>-5</c:v>
                </c:pt>
                <c:pt idx="1">
                  <c:v>-4.9497499999999999</c:v>
                </c:pt>
                <c:pt idx="2">
                  <c:v>-4.8994999999999997</c:v>
                </c:pt>
                <c:pt idx="3">
                  <c:v>-4.8492499999999996</c:v>
                </c:pt>
                <c:pt idx="4">
                  <c:v>-4.7990000000000004</c:v>
                </c:pt>
                <c:pt idx="5">
                  <c:v>-4.7487399999999997</c:v>
                </c:pt>
                <c:pt idx="6">
                  <c:v>-4.6984899999999996</c:v>
                </c:pt>
                <c:pt idx="7">
                  <c:v>-4.6482400000000004</c:v>
                </c:pt>
                <c:pt idx="8">
                  <c:v>-4.5979900000000002</c:v>
                </c:pt>
                <c:pt idx="9">
                  <c:v>-4.5477400000000001</c:v>
                </c:pt>
                <c:pt idx="10">
                  <c:v>-4.49749</c:v>
                </c:pt>
                <c:pt idx="11">
                  <c:v>-4.4472399999999999</c:v>
                </c:pt>
                <c:pt idx="12">
                  <c:v>-4.3969899999999997</c:v>
                </c:pt>
                <c:pt idx="13">
                  <c:v>-4.34673</c:v>
                </c:pt>
                <c:pt idx="14">
                  <c:v>-4.2964799999999999</c:v>
                </c:pt>
                <c:pt idx="15">
                  <c:v>-4.2462299999999997</c:v>
                </c:pt>
                <c:pt idx="16">
                  <c:v>-4.1959799999999996</c:v>
                </c:pt>
                <c:pt idx="17">
                  <c:v>-4.1457300000000004</c:v>
                </c:pt>
                <c:pt idx="18">
                  <c:v>-4.0954800000000002</c:v>
                </c:pt>
                <c:pt idx="19">
                  <c:v>-4.0452300000000001</c:v>
                </c:pt>
                <c:pt idx="20">
                  <c:v>-3.9949699999999999</c:v>
                </c:pt>
                <c:pt idx="21">
                  <c:v>-3.9447199999999998</c:v>
                </c:pt>
                <c:pt idx="22">
                  <c:v>-3.8944700000000001</c:v>
                </c:pt>
                <c:pt idx="23">
                  <c:v>-3.84422</c:v>
                </c:pt>
                <c:pt idx="24">
                  <c:v>-3.7939699999999998</c:v>
                </c:pt>
                <c:pt idx="25">
                  <c:v>-3.7437200000000002</c:v>
                </c:pt>
                <c:pt idx="26">
                  <c:v>-3.69347</c:v>
                </c:pt>
                <c:pt idx="27">
                  <c:v>-3.6432199999999999</c:v>
                </c:pt>
                <c:pt idx="28">
                  <c:v>-3.5929600000000002</c:v>
                </c:pt>
                <c:pt idx="29">
                  <c:v>-3.54271</c:v>
                </c:pt>
                <c:pt idx="30">
                  <c:v>-3.4924599999999999</c:v>
                </c:pt>
                <c:pt idx="31">
                  <c:v>-3.4422100000000002</c:v>
                </c:pt>
                <c:pt idx="32">
                  <c:v>-3.3919600000000001</c:v>
                </c:pt>
                <c:pt idx="33">
                  <c:v>-3.34171</c:v>
                </c:pt>
                <c:pt idx="34">
                  <c:v>-3.2914599999999998</c:v>
                </c:pt>
                <c:pt idx="35">
                  <c:v>-3.2412100000000001</c:v>
                </c:pt>
                <c:pt idx="36">
                  <c:v>-3.19095</c:v>
                </c:pt>
                <c:pt idx="37">
                  <c:v>-3.1406999999999998</c:v>
                </c:pt>
                <c:pt idx="38">
                  <c:v>-3.0904500000000001</c:v>
                </c:pt>
                <c:pt idx="39">
                  <c:v>-3.0402</c:v>
                </c:pt>
                <c:pt idx="40">
                  <c:v>-2.9899499999999999</c:v>
                </c:pt>
                <c:pt idx="41">
                  <c:v>-2.9397000000000002</c:v>
                </c:pt>
                <c:pt idx="42">
                  <c:v>-2.8894500000000001</c:v>
                </c:pt>
                <c:pt idx="43">
                  <c:v>-2.8391999999999999</c:v>
                </c:pt>
                <c:pt idx="44">
                  <c:v>-2.7889400000000002</c:v>
                </c:pt>
                <c:pt idx="45">
                  <c:v>-2.7386900000000001</c:v>
                </c:pt>
                <c:pt idx="46">
                  <c:v>-2.6884399999999999</c:v>
                </c:pt>
                <c:pt idx="47">
                  <c:v>-2.6381899999999998</c:v>
                </c:pt>
                <c:pt idx="48">
                  <c:v>-2.5879400000000001</c:v>
                </c:pt>
                <c:pt idx="49">
                  <c:v>-2.53769</c:v>
                </c:pt>
                <c:pt idx="50">
                  <c:v>-2.4874399999999999</c:v>
                </c:pt>
                <c:pt idx="51">
                  <c:v>-2.4371900000000002</c:v>
                </c:pt>
                <c:pt idx="52">
                  <c:v>-2.38693</c:v>
                </c:pt>
                <c:pt idx="53">
                  <c:v>-2.3366799999999999</c:v>
                </c:pt>
                <c:pt idx="54">
                  <c:v>-2.2864300000000002</c:v>
                </c:pt>
                <c:pt idx="55">
                  <c:v>-2.2361800000000001</c:v>
                </c:pt>
                <c:pt idx="56">
                  <c:v>-2.1859299999999999</c:v>
                </c:pt>
                <c:pt idx="57">
                  <c:v>-2.1356799999999998</c:v>
                </c:pt>
                <c:pt idx="58">
                  <c:v>-2.0854300000000001</c:v>
                </c:pt>
                <c:pt idx="59">
                  <c:v>-2.03518</c:v>
                </c:pt>
                <c:pt idx="60">
                  <c:v>-1.98492</c:v>
                </c:pt>
                <c:pt idx="61">
                  <c:v>-1.9346699999999999</c:v>
                </c:pt>
                <c:pt idx="62">
                  <c:v>-1.88442</c:v>
                </c:pt>
                <c:pt idx="63">
                  <c:v>-1.8341700000000001</c:v>
                </c:pt>
                <c:pt idx="64">
                  <c:v>-1.78392</c:v>
                </c:pt>
                <c:pt idx="65">
                  <c:v>-1.73367</c:v>
                </c:pt>
                <c:pt idx="66">
                  <c:v>-1.6834199999999999</c:v>
                </c:pt>
                <c:pt idx="67">
                  <c:v>-1.63317</c:v>
                </c:pt>
                <c:pt idx="68">
                  <c:v>-1.58291</c:v>
                </c:pt>
                <c:pt idx="69">
                  <c:v>-1.5326599999999999</c:v>
                </c:pt>
                <c:pt idx="70">
                  <c:v>-1.48241</c:v>
                </c:pt>
                <c:pt idx="71">
                  <c:v>-1.4321600000000001</c:v>
                </c:pt>
                <c:pt idx="72">
                  <c:v>-1.38191</c:v>
                </c:pt>
                <c:pt idx="73">
                  <c:v>-1.3316600000000001</c:v>
                </c:pt>
                <c:pt idx="74">
                  <c:v>-1.2814099999999999</c:v>
                </c:pt>
                <c:pt idx="75">
                  <c:v>-1.23116</c:v>
                </c:pt>
                <c:pt idx="76">
                  <c:v>-1.1809000000000001</c:v>
                </c:pt>
                <c:pt idx="77">
                  <c:v>-1.1306499999999999</c:v>
                </c:pt>
                <c:pt idx="78">
                  <c:v>-1.0804</c:v>
                </c:pt>
                <c:pt idx="79">
                  <c:v>-1.0301499999999999</c:v>
                </c:pt>
                <c:pt idx="80">
                  <c:v>-0.97989999999999999</c:v>
                </c:pt>
                <c:pt idx="81">
                  <c:v>-0.92964800000000003</c:v>
                </c:pt>
                <c:pt idx="82">
                  <c:v>-0.87939699999999998</c:v>
                </c:pt>
                <c:pt idx="83">
                  <c:v>-0.82914600000000005</c:v>
                </c:pt>
                <c:pt idx="84">
                  <c:v>-0.77889399999999998</c:v>
                </c:pt>
                <c:pt idx="85">
                  <c:v>-0.72864300000000004</c:v>
                </c:pt>
                <c:pt idx="86">
                  <c:v>-0.678392</c:v>
                </c:pt>
                <c:pt idx="87">
                  <c:v>-0.62814099999999995</c:v>
                </c:pt>
                <c:pt idx="88">
                  <c:v>-0.57788899999999999</c:v>
                </c:pt>
                <c:pt idx="89">
                  <c:v>-0.52763800000000005</c:v>
                </c:pt>
                <c:pt idx="90">
                  <c:v>-0.47738700000000001</c:v>
                </c:pt>
                <c:pt idx="91">
                  <c:v>-0.42713600000000002</c:v>
                </c:pt>
                <c:pt idx="92">
                  <c:v>-0.376884</c:v>
                </c:pt>
                <c:pt idx="93">
                  <c:v>-0.32663300000000001</c:v>
                </c:pt>
                <c:pt idx="94">
                  <c:v>-0.27638200000000002</c:v>
                </c:pt>
                <c:pt idx="95">
                  <c:v>-0.226131</c:v>
                </c:pt>
                <c:pt idx="96">
                  <c:v>-0.17587900000000001</c:v>
                </c:pt>
                <c:pt idx="97">
                  <c:v>-0.12562799999999999</c:v>
                </c:pt>
                <c:pt idx="98">
                  <c:v>-7.5376899999999997E-2</c:v>
                </c:pt>
                <c:pt idx="99">
                  <c:v>-2.5125600000000001E-2</c:v>
                </c:pt>
                <c:pt idx="100">
                  <c:v>2.5125600000000001E-2</c:v>
                </c:pt>
                <c:pt idx="101">
                  <c:v>7.5376899999999997E-2</c:v>
                </c:pt>
                <c:pt idx="102">
                  <c:v>0.12562799999999999</c:v>
                </c:pt>
                <c:pt idx="103">
                  <c:v>0.17587900000000001</c:v>
                </c:pt>
                <c:pt idx="104">
                  <c:v>0.226131</c:v>
                </c:pt>
                <c:pt idx="105">
                  <c:v>0.27638200000000002</c:v>
                </c:pt>
                <c:pt idx="106">
                  <c:v>0.32663300000000001</c:v>
                </c:pt>
                <c:pt idx="107">
                  <c:v>0.376884</c:v>
                </c:pt>
                <c:pt idx="108">
                  <c:v>0.42713600000000002</c:v>
                </c:pt>
                <c:pt idx="109">
                  <c:v>0.47738700000000001</c:v>
                </c:pt>
                <c:pt idx="110">
                  <c:v>0.52763800000000005</c:v>
                </c:pt>
                <c:pt idx="111">
                  <c:v>0.57788899999999999</c:v>
                </c:pt>
                <c:pt idx="112">
                  <c:v>0.62814099999999995</c:v>
                </c:pt>
                <c:pt idx="113">
                  <c:v>0.678392</c:v>
                </c:pt>
                <c:pt idx="114">
                  <c:v>0.72864300000000004</c:v>
                </c:pt>
                <c:pt idx="115">
                  <c:v>0.77889399999999998</c:v>
                </c:pt>
                <c:pt idx="116">
                  <c:v>0.82914600000000005</c:v>
                </c:pt>
                <c:pt idx="117">
                  <c:v>0.87939699999999998</c:v>
                </c:pt>
                <c:pt idx="118">
                  <c:v>0.92964800000000003</c:v>
                </c:pt>
                <c:pt idx="119">
                  <c:v>0.97989999999999999</c:v>
                </c:pt>
                <c:pt idx="120">
                  <c:v>1.0301499999999999</c:v>
                </c:pt>
                <c:pt idx="121">
                  <c:v>1.0804</c:v>
                </c:pt>
                <c:pt idx="122">
                  <c:v>1.1306499999999999</c:v>
                </c:pt>
                <c:pt idx="123">
                  <c:v>1.1809000000000001</c:v>
                </c:pt>
                <c:pt idx="124">
                  <c:v>1.23116</c:v>
                </c:pt>
                <c:pt idx="125">
                  <c:v>1.2814099999999999</c:v>
                </c:pt>
                <c:pt idx="126">
                  <c:v>1.3316600000000001</c:v>
                </c:pt>
                <c:pt idx="127">
                  <c:v>1.38191</c:v>
                </c:pt>
                <c:pt idx="128">
                  <c:v>1.4321600000000001</c:v>
                </c:pt>
                <c:pt idx="129">
                  <c:v>1.48241</c:v>
                </c:pt>
                <c:pt idx="130">
                  <c:v>1.5326599999999999</c:v>
                </c:pt>
                <c:pt idx="131">
                  <c:v>1.58291</c:v>
                </c:pt>
                <c:pt idx="132">
                  <c:v>1.63317</c:v>
                </c:pt>
                <c:pt idx="133">
                  <c:v>1.6834199999999999</c:v>
                </c:pt>
                <c:pt idx="134">
                  <c:v>1.73367</c:v>
                </c:pt>
                <c:pt idx="135">
                  <c:v>1.78392</c:v>
                </c:pt>
                <c:pt idx="136">
                  <c:v>1.8341700000000001</c:v>
                </c:pt>
                <c:pt idx="137">
                  <c:v>1.88442</c:v>
                </c:pt>
                <c:pt idx="138">
                  <c:v>1.9346699999999999</c:v>
                </c:pt>
                <c:pt idx="139">
                  <c:v>1.98492</c:v>
                </c:pt>
                <c:pt idx="140">
                  <c:v>2.03518</c:v>
                </c:pt>
                <c:pt idx="141">
                  <c:v>2.0854300000000001</c:v>
                </c:pt>
                <c:pt idx="142">
                  <c:v>2.1356799999999998</c:v>
                </c:pt>
                <c:pt idx="143">
                  <c:v>2.1859299999999999</c:v>
                </c:pt>
                <c:pt idx="144">
                  <c:v>2.2361800000000001</c:v>
                </c:pt>
                <c:pt idx="145">
                  <c:v>2.2864300000000002</c:v>
                </c:pt>
                <c:pt idx="146">
                  <c:v>2.3366799999999999</c:v>
                </c:pt>
                <c:pt idx="147">
                  <c:v>2.38693</c:v>
                </c:pt>
                <c:pt idx="148">
                  <c:v>2.4371900000000002</c:v>
                </c:pt>
                <c:pt idx="149">
                  <c:v>2.4874399999999999</c:v>
                </c:pt>
                <c:pt idx="150">
                  <c:v>2.53769</c:v>
                </c:pt>
                <c:pt idx="151">
                  <c:v>2.5879400000000001</c:v>
                </c:pt>
                <c:pt idx="152">
                  <c:v>2.6381899999999998</c:v>
                </c:pt>
                <c:pt idx="153">
                  <c:v>2.6884399999999999</c:v>
                </c:pt>
                <c:pt idx="154">
                  <c:v>2.7386900000000001</c:v>
                </c:pt>
                <c:pt idx="155">
                  <c:v>2.7889400000000002</c:v>
                </c:pt>
                <c:pt idx="156">
                  <c:v>2.8391999999999999</c:v>
                </c:pt>
                <c:pt idx="157">
                  <c:v>2.8894500000000001</c:v>
                </c:pt>
                <c:pt idx="158">
                  <c:v>2.9397000000000002</c:v>
                </c:pt>
                <c:pt idx="159">
                  <c:v>2.9899499999999999</c:v>
                </c:pt>
                <c:pt idx="160">
                  <c:v>3.0402</c:v>
                </c:pt>
                <c:pt idx="161">
                  <c:v>3.0904500000000001</c:v>
                </c:pt>
                <c:pt idx="162">
                  <c:v>3.1406999999999998</c:v>
                </c:pt>
                <c:pt idx="163">
                  <c:v>3.19095</c:v>
                </c:pt>
                <c:pt idx="164">
                  <c:v>3.2412100000000001</c:v>
                </c:pt>
                <c:pt idx="165">
                  <c:v>3.2914599999999998</c:v>
                </c:pt>
                <c:pt idx="166">
                  <c:v>3.34171</c:v>
                </c:pt>
                <c:pt idx="167">
                  <c:v>3.3919600000000001</c:v>
                </c:pt>
                <c:pt idx="168">
                  <c:v>3.4422100000000002</c:v>
                </c:pt>
                <c:pt idx="169">
                  <c:v>3.4924599999999999</c:v>
                </c:pt>
                <c:pt idx="170">
                  <c:v>3.54271</c:v>
                </c:pt>
                <c:pt idx="171">
                  <c:v>3.5929600000000002</c:v>
                </c:pt>
                <c:pt idx="172">
                  <c:v>3.6432199999999999</c:v>
                </c:pt>
                <c:pt idx="173">
                  <c:v>3.69347</c:v>
                </c:pt>
                <c:pt idx="174">
                  <c:v>3.7437200000000002</c:v>
                </c:pt>
                <c:pt idx="175">
                  <c:v>3.7939699999999998</c:v>
                </c:pt>
                <c:pt idx="176">
                  <c:v>3.84422</c:v>
                </c:pt>
                <c:pt idx="177">
                  <c:v>3.8944700000000001</c:v>
                </c:pt>
                <c:pt idx="178">
                  <c:v>3.9447199999999998</c:v>
                </c:pt>
                <c:pt idx="179">
                  <c:v>3.9949699999999999</c:v>
                </c:pt>
                <c:pt idx="180">
                  <c:v>4.0452300000000001</c:v>
                </c:pt>
                <c:pt idx="181">
                  <c:v>4.0954800000000002</c:v>
                </c:pt>
                <c:pt idx="182">
                  <c:v>4.1457300000000004</c:v>
                </c:pt>
                <c:pt idx="183">
                  <c:v>4.1959799999999996</c:v>
                </c:pt>
                <c:pt idx="184">
                  <c:v>4.2462299999999997</c:v>
                </c:pt>
                <c:pt idx="185">
                  <c:v>4.2964799999999999</c:v>
                </c:pt>
                <c:pt idx="186">
                  <c:v>4.34673</c:v>
                </c:pt>
                <c:pt idx="187">
                  <c:v>4.3969899999999997</c:v>
                </c:pt>
                <c:pt idx="188">
                  <c:v>4.4472399999999999</c:v>
                </c:pt>
                <c:pt idx="189">
                  <c:v>4.49749</c:v>
                </c:pt>
                <c:pt idx="190">
                  <c:v>4.5477400000000001</c:v>
                </c:pt>
                <c:pt idx="191">
                  <c:v>4.5979900000000002</c:v>
                </c:pt>
                <c:pt idx="192">
                  <c:v>4.6482400000000004</c:v>
                </c:pt>
                <c:pt idx="193">
                  <c:v>4.6984899999999996</c:v>
                </c:pt>
                <c:pt idx="194">
                  <c:v>4.7487399999999997</c:v>
                </c:pt>
                <c:pt idx="195">
                  <c:v>4.7990000000000004</c:v>
                </c:pt>
                <c:pt idx="196">
                  <c:v>4.8492499999999996</c:v>
                </c:pt>
                <c:pt idx="197">
                  <c:v>4.8994999999999997</c:v>
                </c:pt>
                <c:pt idx="198">
                  <c:v>4.9497499999999999</c:v>
                </c:pt>
                <c:pt idx="199">
                  <c:v>5</c:v>
                </c:pt>
              </c:numCache>
            </c:numRef>
          </c:xVal>
          <c:yVal>
            <c:numRef>
              <c:f>'[2]IV measurements'!$O$2:$O$201</c:f>
              <c:numCache>
                <c:formatCode>General</c:formatCode>
                <c:ptCount val="200"/>
                <c:pt idx="0">
                  <c:v>-1.0326399999999999E-6</c:v>
                </c:pt>
                <c:pt idx="1">
                  <c:v>-1.17329E-6</c:v>
                </c:pt>
                <c:pt idx="2">
                  <c:v>-1.11337E-6</c:v>
                </c:pt>
                <c:pt idx="3">
                  <c:v>-1.07637E-6</c:v>
                </c:pt>
                <c:pt idx="4">
                  <c:v>-1.0309200000000001E-6</c:v>
                </c:pt>
                <c:pt idx="5">
                  <c:v>-9.92875E-7</c:v>
                </c:pt>
                <c:pt idx="6">
                  <c:v>-9.4839700000000002E-7</c:v>
                </c:pt>
                <c:pt idx="7">
                  <c:v>-8.9522700000000003E-7</c:v>
                </c:pt>
                <c:pt idx="8">
                  <c:v>-8.4055899999999998E-7</c:v>
                </c:pt>
                <c:pt idx="9">
                  <c:v>-8.1187899999999996E-7</c:v>
                </c:pt>
                <c:pt idx="10">
                  <c:v>-7.6338399999999995E-7</c:v>
                </c:pt>
                <c:pt idx="11">
                  <c:v>-7.1335000000000002E-7</c:v>
                </c:pt>
                <c:pt idx="12">
                  <c:v>-6.8094399999999996E-7</c:v>
                </c:pt>
                <c:pt idx="13">
                  <c:v>-6.4002099999999996E-7</c:v>
                </c:pt>
                <c:pt idx="14">
                  <c:v>-5.9655300000000001E-7</c:v>
                </c:pt>
                <c:pt idx="15">
                  <c:v>-5.7363500000000001E-7</c:v>
                </c:pt>
                <c:pt idx="16">
                  <c:v>-5.4279300000000004E-7</c:v>
                </c:pt>
                <c:pt idx="17">
                  <c:v>-5.0992100000000003E-7</c:v>
                </c:pt>
                <c:pt idx="18">
                  <c:v>-4.7134199999999999E-7</c:v>
                </c:pt>
                <c:pt idx="19">
                  <c:v>-4.4378200000000002E-7</c:v>
                </c:pt>
                <c:pt idx="20">
                  <c:v>-4.0820400000000002E-7</c:v>
                </c:pt>
                <c:pt idx="21">
                  <c:v>-3.9702899999999997E-7</c:v>
                </c:pt>
                <c:pt idx="22">
                  <c:v>-3.69367E-7</c:v>
                </c:pt>
                <c:pt idx="23">
                  <c:v>-3.45628E-7</c:v>
                </c:pt>
                <c:pt idx="24">
                  <c:v>-3.2109799999999998E-7</c:v>
                </c:pt>
                <c:pt idx="25">
                  <c:v>-3.0217499999999999E-7</c:v>
                </c:pt>
                <c:pt idx="26">
                  <c:v>-2.8478300000000002E-7</c:v>
                </c:pt>
                <c:pt idx="27">
                  <c:v>-2.5982600000000001E-7</c:v>
                </c:pt>
                <c:pt idx="28">
                  <c:v>-2.39715E-7</c:v>
                </c:pt>
                <c:pt idx="29">
                  <c:v>-2.2067500000000001E-7</c:v>
                </c:pt>
                <c:pt idx="30">
                  <c:v>-2.04844E-7</c:v>
                </c:pt>
                <c:pt idx="31">
                  <c:v>-1.9009300000000001E-7</c:v>
                </c:pt>
                <c:pt idx="32">
                  <c:v>-1.75797E-7</c:v>
                </c:pt>
                <c:pt idx="33">
                  <c:v>-1.6194899999999999E-7</c:v>
                </c:pt>
                <c:pt idx="34">
                  <c:v>-1.4908999999999999E-7</c:v>
                </c:pt>
                <c:pt idx="35">
                  <c:v>-1.3713799999999999E-7</c:v>
                </c:pt>
                <c:pt idx="36">
                  <c:v>-1.2656099999999999E-7</c:v>
                </c:pt>
                <c:pt idx="37">
                  <c:v>-1.1657100000000001E-7</c:v>
                </c:pt>
                <c:pt idx="38">
                  <c:v>-1.07799E-7</c:v>
                </c:pt>
                <c:pt idx="39">
                  <c:v>-9.7100800000000006E-8</c:v>
                </c:pt>
                <c:pt idx="40">
                  <c:v>-8.7458899999999997E-8</c:v>
                </c:pt>
                <c:pt idx="41">
                  <c:v>-7.9379300000000002E-8</c:v>
                </c:pt>
                <c:pt idx="42">
                  <c:v>-7.1974799999999997E-8</c:v>
                </c:pt>
                <c:pt idx="43">
                  <c:v>-6.5177199999999999E-8</c:v>
                </c:pt>
                <c:pt idx="44">
                  <c:v>-5.8913400000000001E-8</c:v>
                </c:pt>
                <c:pt idx="45">
                  <c:v>-5.3213799999999998E-8</c:v>
                </c:pt>
                <c:pt idx="46">
                  <c:v>-4.8444E-8</c:v>
                </c:pt>
                <c:pt idx="47">
                  <c:v>-4.3991799999999997E-8</c:v>
                </c:pt>
                <c:pt idx="48">
                  <c:v>-3.9880899999999999E-8</c:v>
                </c:pt>
                <c:pt idx="49">
                  <c:v>-3.6074000000000003E-8</c:v>
                </c:pt>
                <c:pt idx="50">
                  <c:v>-3.2371300000000002E-8</c:v>
                </c:pt>
                <c:pt idx="51">
                  <c:v>-2.9044499999999999E-8</c:v>
                </c:pt>
                <c:pt idx="52">
                  <c:v>-2.5766399999999999E-8</c:v>
                </c:pt>
                <c:pt idx="53">
                  <c:v>-2.2674799999999999E-8</c:v>
                </c:pt>
                <c:pt idx="54">
                  <c:v>-1.9734899999999999E-8</c:v>
                </c:pt>
                <c:pt idx="55">
                  <c:v>-1.69675E-8</c:v>
                </c:pt>
                <c:pt idx="56">
                  <c:v>-1.44312E-8</c:v>
                </c:pt>
                <c:pt idx="57">
                  <c:v>-1.2150699999999999E-8</c:v>
                </c:pt>
                <c:pt idx="58">
                  <c:v>-1.01571E-8</c:v>
                </c:pt>
                <c:pt idx="59">
                  <c:v>-8.5005400000000001E-9</c:v>
                </c:pt>
                <c:pt idx="60">
                  <c:v>-7.1394800000000002E-9</c:v>
                </c:pt>
                <c:pt idx="61">
                  <c:v>-6.0274000000000001E-9</c:v>
                </c:pt>
                <c:pt idx="62">
                  <c:v>-5.1596000000000003E-9</c:v>
                </c:pt>
                <c:pt idx="63">
                  <c:v>-4.4344499999999997E-9</c:v>
                </c:pt>
                <c:pt idx="64">
                  <c:v>-3.85791E-9</c:v>
                </c:pt>
                <c:pt idx="65">
                  <c:v>-3.3864400000000001E-9</c:v>
                </c:pt>
                <c:pt idx="66">
                  <c:v>-2.9606500000000001E-9</c:v>
                </c:pt>
                <c:pt idx="67">
                  <c:v>-2.5745899999999999E-9</c:v>
                </c:pt>
                <c:pt idx="68">
                  <c:v>-2.16759E-9</c:v>
                </c:pt>
                <c:pt idx="69">
                  <c:v>-1.7755400000000001E-9</c:v>
                </c:pt>
                <c:pt idx="70">
                  <c:v>-1.3928899999999999E-9</c:v>
                </c:pt>
                <c:pt idx="71">
                  <c:v>-1.04996E-9</c:v>
                </c:pt>
                <c:pt idx="72">
                  <c:v>-7.3820400000000003E-10</c:v>
                </c:pt>
                <c:pt idx="73">
                  <c:v>-4.92644E-10</c:v>
                </c:pt>
                <c:pt idx="74">
                  <c:v>-3.2266399999999998E-10</c:v>
                </c:pt>
                <c:pt idx="75">
                  <c:v>-2.27857E-10</c:v>
                </c:pt>
                <c:pt idx="76">
                  <c:v>-1.9412E-10</c:v>
                </c:pt>
                <c:pt idx="77">
                  <c:v>-1.9071099999999999E-10</c:v>
                </c:pt>
                <c:pt idx="78">
                  <c:v>-2.4280500000000002E-10</c:v>
                </c:pt>
                <c:pt idx="79">
                  <c:v>-3.0174300000000001E-10</c:v>
                </c:pt>
                <c:pt idx="80">
                  <c:v>-3.65376E-10</c:v>
                </c:pt>
                <c:pt idx="81">
                  <c:v>-4.0081699999999999E-10</c:v>
                </c:pt>
                <c:pt idx="82">
                  <c:v>-4.1961700000000002E-10</c:v>
                </c:pt>
                <c:pt idx="83">
                  <c:v>-4.16625E-10</c:v>
                </c:pt>
                <c:pt idx="84">
                  <c:v>-3.6067999999999999E-10</c:v>
                </c:pt>
                <c:pt idx="85">
                  <c:v>-2.9618700000000001E-10</c:v>
                </c:pt>
                <c:pt idx="86">
                  <c:v>-2.00951E-10</c:v>
                </c:pt>
                <c:pt idx="87">
                  <c:v>-1.0187600000000001E-10</c:v>
                </c:pt>
                <c:pt idx="88">
                  <c:v>-2.11596E-11</c:v>
                </c:pt>
                <c:pt idx="89">
                  <c:v>3.5202500000000001E-11</c:v>
                </c:pt>
                <c:pt idx="90">
                  <c:v>6.8509600000000006E-11</c:v>
                </c:pt>
                <c:pt idx="91">
                  <c:v>7.0643399999999999E-11</c:v>
                </c:pt>
                <c:pt idx="92">
                  <c:v>2.79427E-11</c:v>
                </c:pt>
                <c:pt idx="93">
                  <c:v>-3.0553299999999999E-11</c:v>
                </c:pt>
                <c:pt idx="94">
                  <c:v>-1.27494E-10</c:v>
                </c:pt>
                <c:pt idx="95">
                  <c:v>-2.06077E-10</c:v>
                </c:pt>
                <c:pt idx="96">
                  <c:v>-2.6843500000000001E-10</c:v>
                </c:pt>
                <c:pt idx="97">
                  <c:v>-2.9064400000000003E-10</c:v>
                </c:pt>
                <c:pt idx="98">
                  <c:v>-2.7996300000000001E-10</c:v>
                </c:pt>
                <c:pt idx="99">
                  <c:v>-2.33841E-10</c:v>
                </c:pt>
                <c:pt idx="100">
                  <c:v>-1.55258E-10</c:v>
                </c:pt>
                <c:pt idx="101">
                  <c:v>-7.53999E-11</c:v>
                </c:pt>
                <c:pt idx="102">
                  <c:v>2.1529199999999999E-11</c:v>
                </c:pt>
                <c:pt idx="103">
                  <c:v>1.09076E-10</c:v>
                </c:pt>
                <c:pt idx="104">
                  <c:v>1.78695E-10</c:v>
                </c:pt>
                <c:pt idx="105">
                  <c:v>2.5471399999999997E-10</c:v>
                </c:pt>
                <c:pt idx="106">
                  <c:v>2.9614000000000002E-10</c:v>
                </c:pt>
                <c:pt idx="107">
                  <c:v>3.1791900000000002E-10</c:v>
                </c:pt>
                <c:pt idx="108">
                  <c:v>3.1236399999999998E-10</c:v>
                </c:pt>
                <c:pt idx="109">
                  <c:v>2.6923399999999999E-10</c:v>
                </c:pt>
                <c:pt idx="110">
                  <c:v>2.35498E-10</c:v>
                </c:pt>
                <c:pt idx="111">
                  <c:v>1.47092E-10</c:v>
                </c:pt>
                <c:pt idx="112">
                  <c:v>7.0214299999999997E-11</c:v>
                </c:pt>
                <c:pt idx="113">
                  <c:v>-4.5061100000000001E-12</c:v>
                </c:pt>
                <c:pt idx="114">
                  <c:v>-7.4112400000000006E-11</c:v>
                </c:pt>
                <c:pt idx="115">
                  <c:v>-1.12975E-10</c:v>
                </c:pt>
                <c:pt idx="116">
                  <c:v>-1.3817499999999999E-10</c:v>
                </c:pt>
                <c:pt idx="117">
                  <c:v>-1.2707699999999999E-10</c:v>
                </c:pt>
                <c:pt idx="118">
                  <c:v>-9.1195099999999995E-11</c:v>
                </c:pt>
                <c:pt idx="119">
                  <c:v>-3.9100599999999997E-11</c:v>
                </c:pt>
                <c:pt idx="120">
                  <c:v>4.0745700000000001E-11</c:v>
                </c:pt>
                <c:pt idx="121">
                  <c:v>1.2701699999999999E-10</c:v>
                </c:pt>
                <c:pt idx="122">
                  <c:v>2.0260799999999999E-10</c:v>
                </c:pt>
                <c:pt idx="123">
                  <c:v>2.9101399999999999E-10</c:v>
                </c:pt>
                <c:pt idx="124">
                  <c:v>3.5762800000000002E-10</c:v>
                </c:pt>
                <c:pt idx="125">
                  <c:v>4.0247399999999999E-10</c:v>
                </c:pt>
                <c:pt idx="126">
                  <c:v>4.3877400000000001E-10</c:v>
                </c:pt>
                <c:pt idx="127">
                  <c:v>4.60553E-10</c:v>
                </c:pt>
                <c:pt idx="128">
                  <c:v>4.9344300000000003E-10</c:v>
                </c:pt>
                <c:pt idx="129">
                  <c:v>5.2931300000000003E-10</c:v>
                </c:pt>
                <c:pt idx="130">
                  <c:v>6.0917099999999998E-10</c:v>
                </c:pt>
                <c:pt idx="131">
                  <c:v>7.4242400000000004E-10</c:v>
                </c:pt>
                <c:pt idx="132">
                  <c:v>9.3331300000000008E-10</c:v>
                </c:pt>
                <c:pt idx="133">
                  <c:v>1.2130500000000001E-9</c:v>
                </c:pt>
                <c:pt idx="134">
                  <c:v>1.5884399999999999E-9</c:v>
                </c:pt>
                <c:pt idx="135">
                  <c:v>2.1880399999999998E-9</c:v>
                </c:pt>
                <c:pt idx="136">
                  <c:v>2.9695599999999998E-9</c:v>
                </c:pt>
                <c:pt idx="137">
                  <c:v>4.12135E-9</c:v>
                </c:pt>
                <c:pt idx="138">
                  <c:v>5.7544500000000001E-9</c:v>
                </c:pt>
                <c:pt idx="139">
                  <c:v>8.1895699999999995E-9</c:v>
                </c:pt>
                <c:pt idx="140">
                  <c:v>1.18653E-8</c:v>
                </c:pt>
                <c:pt idx="141">
                  <c:v>1.7525599999999999E-8</c:v>
                </c:pt>
                <c:pt idx="142">
                  <c:v>2.6635399999999998E-8</c:v>
                </c:pt>
                <c:pt idx="143">
                  <c:v>4.2969699999999997E-8</c:v>
                </c:pt>
                <c:pt idx="144">
                  <c:v>7.4218100000000002E-8</c:v>
                </c:pt>
                <c:pt idx="145">
                  <c:v>1.3594399999999999E-7</c:v>
                </c:pt>
                <c:pt idx="146">
                  <c:v>2.9540099999999999E-7</c:v>
                </c:pt>
                <c:pt idx="147">
                  <c:v>6.9905E-7</c:v>
                </c:pt>
                <c:pt idx="148">
                  <c:v>1.86827E-6</c:v>
                </c:pt>
                <c:pt idx="149">
                  <c:v>5.6120099999999997E-6</c:v>
                </c:pt>
                <c:pt idx="150">
                  <c:v>1.74914E-5</c:v>
                </c:pt>
                <c:pt idx="151">
                  <c:v>6.3417399999999994E-5</c:v>
                </c:pt>
                <c:pt idx="152">
                  <c:v>2.1922399999999999E-4</c:v>
                </c:pt>
                <c:pt idx="153">
                  <c:v>6.9575099999999999E-4</c:v>
                </c:pt>
                <c:pt idx="154">
                  <c:v>1.82263E-3</c:v>
                </c:pt>
                <c:pt idx="155">
                  <c:v>4.0114699999999996E-3</c:v>
                </c:pt>
                <c:pt idx="156">
                  <c:v>7.30205E-3</c:v>
                </c:pt>
                <c:pt idx="157">
                  <c:v>1.1762999999999999E-2</c:v>
                </c:pt>
                <c:pt idx="158">
                  <c:v>1.74238E-2</c:v>
                </c:pt>
                <c:pt idx="159">
                  <c:v>2.4280599999999999E-2</c:v>
                </c:pt>
                <c:pt idx="160">
                  <c:v>3.2343299999999998E-2</c:v>
                </c:pt>
                <c:pt idx="161">
                  <c:v>4.1532899999999998E-2</c:v>
                </c:pt>
                <c:pt idx="162">
                  <c:v>5.1837899999999999E-2</c:v>
                </c:pt>
                <c:pt idx="163">
                  <c:v>6.3214900000000004E-2</c:v>
                </c:pt>
                <c:pt idx="164">
                  <c:v>7.5571600000000003E-2</c:v>
                </c:pt>
                <c:pt idx="165">
                  <c:v>8.8893299999999995E-2</c:v>
                </c:pt>
                <c:pt idx="166">
                  <c:v>0.103562</c:v>
                </c:pt>
                <c:pt idx="167">
                  <c:v>0.118613</c:v>
                </c:pt>
                <c:pt idx="168">
                  <c:v>0.134324</c:v>
                </c:pt>
                <c:pt idx="169">
                  <c:v>0.150757</c:v>
                </c:pt>
                <c:pt idx="170">
                  <c:v>0.16772899999999999</c:v>
                </c:pt>
                <c:pt idx="171">
                  <c:v>0.18543899999999999</c:v>
                </c:pt>
                <c:pt idx="172">
                  <c:v>0.20338000000000001</c:v>
                </c:pt>
                <c:pt idx="173">
                  <c:v>0.22200400000000001</c:v>
                </c:pt>
                <c:pt idx="174">
                  <c:v>0.240816</c:v>
                </c:pt>
                <c:pt idx="175">
                  <c:v>0.26013399999999998</c:v>
                </c:pt>
                <c:pt idx="176">
                  <c:v>0.27968799999999999</c:v>
                </c:pt>
                <c:pt idx="177">
                  <c:v>0.29964200000000002</c:v>
                </c:pt>
                <c:pt idx="178">
                  <c:v>0.31964900000000002</c:v>
                </c:pt>
                <c:pt idx="179">
                  <c:v>0.33984799999999998</c:v>
                </c:pt>
                <c:pt idx="180">
                  <c:v>0.36023100000000002</c:v>
                </c:pt>
                <c:pt idx="181">
                  <c:v>0.380666</c:v>
                </c:pt>
                <c:pt idx="182">
                  <c:v>0.401227</c:v>
                </c:pt>
                <c:pt idx="183">
                  <c:v>0.42194700000000002</c:v>
                </c:pt>
                <c:pt idx="184">
                  <c:v>0.44236799999999998</c:v>
                </c:pt>
                <c:pt idx="185">
                  <c:v>0.462779</c:v>
                </c:pt>
                <c:pt idx="186">
                  <c:v>0.48317100000000002</c:v>
                </c:pt>
                <c:pt idx="187">
                  <c:v>0.50351999999999997</c:v>
                </c:pt>
                <c:pt idx="188">
                  <c:v>0.52368099999999995</c:v>
                </c:pt>
                <c:pt idx="189">
                  <c:v>0.54363399999999995</c:v>
                </c:pt>
                <c:pt idx="190">
                  <c:v>0.56334300000000004</c:v>
                </c:pt>
                <c:pt idx="191">
                  <c:v>0.58296400000000004</c:v>
                </c:pt>
                <c:pt idx="192">
                  <c:v>0.60229600000000005</c:v>
                </c:pt>
                <c:pt idx="193">
                  <c:v>0.62146000000000001</c:v>
                </c:pt>
                <c:pt idx="194">
                  <c:v>0.64046999999999998</c:v>
                </c:pt>
                <c:pt idx="195">
                  <c:v>0.65907099999999996</c:v>
                </c:pt>
                <c:pt idx="196">
                  <c:v>0.67760799999999999</c:v>
                </c:pt>
                <c:pt idx="197">
                  <c:v>0.69593899999999997</c:v>
                </c:pt>
                <c:pt idx="198">
                  <c:v>0.71395699999999995</c:v>
                </c:pt>
                <c:pt idx="199">
                  <c:v>0.73184899999999997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735B-4E6D-ADDD-BAF7354FCEBE}"/>
            </c:ext>
          </c:extLst>
        </c:ser>
        <c:ser>
          <c:idx val="6"/>
          <c:order val="3"/>
          <c:tx>
            <c:strRef>
              <c:f>'[2]IV measurements'!$R$1</c:f>
              <c:strCache>
                <c:ptCount val="1"/>
                <c:pt idx="0">
                  <c:v>C6018 200 C8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'[2]IV measurements'!$B$2:$B$201</c:f>
              <c:numCache>
                <c:formatCode>General</c:formatCode>
                <c:ptCount val="200"/>
                <c:pt idx="0">
                  <c:v>-5</c:v>
                </c:pt>
                <c:pt idx="1">
                  <c:v>-4.9497499999999999</c:v>
                </c:pt>
                <c:pt idx="2">
                  <c:v>-4.8994999999999997</c:v>
                </c:pt>
                <c:pt idx="3">
                  <c:v>-4.8492499999999996</c:v>
                </c:pt>
                <c:pt idx="4">
                  <c:v>-4.7990000000000004</c:v>
                </c:pt>
                <c:pt idx="5">
                  <c:v>-4.7487399999999997</c:v>
                </c:pt>
                <c:pt idx="6">
                  <c:v>-4.6984899999999996</c:v>
                </c:pt>
                <c:pt idx="7">
                  <c:v>-4.6482400000000004</c:v>
                </c:pt>
                <c:pt idx="8">
                  <c:v>-4.5979900000000002</c:v>
                </c:pt>
                <c:pt idx="9">
                  <c:v>-4.5477400000000001</c:v>
                </c:pt>
                <c:pt idx="10">
                  <c:v>-4.49749</c:v>
                </c:pt>
                <c:pt idx="11">
                  <c:v>-4.4472399999999999</c:v>
                </c:pt>
                <c:pt idx="12">
                  <c:v>-4.3969899999999997</c:v>
                </c:pt>
                <c:pt idx="13">
                  <c:v>-4.34673</c:v>
                </c:pt>
                <c:pt idx="14">
                  <c:v>-4.2964799999999999</c:v>
                </c:pt>
                <c:pt idx="15">
                  <c:v>-4.2462299999999997</c:v>
                </c:pt>
                <c:pt idx="16">
                  <c:v>-4.1959799999999996</c:v>
                </c:pt>
                <c:pt idx="17">
                  <c:v>-4.1457300000000004</c:v>
                </c:pt>
                <c:pt idx="18">
                  <c:v>-4.0954800000000002</c:v>
                </c:pt>
                <c:pt idx="19">
                  <c:v>-4.0452300000000001</c:v>
                </c:pt>
                <c:pt idx="20">
                  <c:v>-3.9949699999999999</c:v>
                </c:pt>
                <c:pt idx="21">
                  <c:v>-3.9447199999999998</c:v>
                </c:pt>
                <c:pt idx="22">
                  <c:v>-3.8944700000000001</c:v>
                </c:pt>
                <c:pt idx="23">
                  <c:v>-3.84422</c:v>
                </c:pt>
                <c:pt idx="24">
                  <c:v>-3.7939699999999998</c:v>
                </c:pt>
                <c:pt idx="25">
                  <c:v>-3.7437200000000002</c:v>
                </c:pt>
                <c:pt idx="26">
                  <c:v>-3.69347</c:v>
                </c:pt>
                <c:pt idx="27">
                  <c:v>-3.6432199999999999</c:v>
                </c:pt>
                <c:pt idx="28">
                  <c:v>-3.5929600000000002</c:v>
                </c:pt>
                <c:pt idx="29">
                  <c:v>-3.54271</c:v>
                </c:pt>
                <c:pt idx="30">
                  <c:v>-3.4924599999999999</c:v>
                </c:pt>
                <c:pt idx="31">
                  <c:v>-3.4422100000000002</c:v>
                </c:pt>
                <c:pt idx="32">
                  <c:v>-3.3919600000000001</c:v>
                </c:pt>
                <c:pt idx="33">
                  <c:v>-3.34171</c:v>
                </c:pt>
                <c:pt idx="34">
                  <c:v>-3.2914599999999998</c:v>
                </c:pt>
                <c:pt idx="35">
                  <c:v>-3.2412100000000001</c:v>
                </c:pt>
                <c:pt idx="36">
                  <c:v>-3.19095</c:v>
                </c:pt>
                <c:pt idx="37">
                  <c:v>-3.1406999999999998</c:v>
                </c:pt>
                <c:pt idx="38">
                  <c:v>-3.0904500000000001</c:v>
                </c:pt>
                <c:pt idx="39">
                  <c:v>-3.0402</c:v>
                </c:pt>
                <c:pt idx="40">
                  <c:v>-2.9899499999999999</c:v>
                </c:pt>
                <c:pt idx="41">
                  <c:v>-2.9397000000000002</c:v>
                </c:pt>
                <c:pt idx="42">
                  <c:v>-2.8894500000000001</c:v>
                </c:pt>
                <c:pt idx="43">
                  <c:v>-2.8391999999999999</c:v>
                </c:pt>
                <c:pt idx="44">
                  <c:v>-2.7889400000000002</c:v>
                </c:pt>
                <c:pt idx="45">
                  <c:v>-2.7386900000000001</c:v>
                </c:pt>
                <c:pt idx="46">
                  <c:v>-2.6884399999999999</c:v>
                </c:pt>
                <c:pt idx="47">
                  <c:v>-2.6381899999999998</c:v>
                </c:pt>
                <c:pt idx="48">
                  <c:v>-2.5879400000000001</c:v>
                </c:pt>
                <c:pt idx="49">
                  <c:v>-2.53769</c:v>
                </c:pt>
                <c:pt idx="50">
                  <c:v>-2.4874399999999999</c:v>
                </c:pt>
                <c:pt idx="51">
                  <c:v>-2.4371900000000002</c:v>
                </c:pt>
                <c:pt idx="52">
                  <c:v>-2.38693</c:v>
                </c:pt>
                <c:pt idx="53">
                  <c:v>-2.3366799999999999</c:v>
                </c:pt>
                <c:pt idx="54">
                  <c:v>-2.2864300000000002</c:v>
                </c:pt>
                <c:pt idx="55">
                  <c:v>-2.2361800000000001</c:v>
                </c:pt>
                <c:pt idx="56">
                  <c:v>-2.1859299999999999</c:v>
                </c:pt>
                <c:pt idx="57">
                  <c:v>-2.1356799999999998</c:v>
                </c:pt>
                <c:pt idx="58">
                  <c:v>-2.0854300000000001</c:v>
                </c:pt>
                <c:pt idx="59">
                  <c:v>-2.03518</c:v>
                </c:pt>
                <c:pt idx="60">
                  <c:v>-1.98492</c:v>
                </c:pt>
                <c:pt idx="61">
                  <c:v>-1.9346699999999999</c:v>
                </c:pt>
                <c:pt idx="62">
                  <c:v>-1.88442</c:v>
                </c:pt>
                <c:pt idx="63">
                  <c:v>-1.8341700000000001</c:v>
                </c:pt>
                <c:pt idx="64">
                  <c:v>-1.78392</c:v>
                </c:pt>
                <c:pt idx="65">
                  <c:v>-1.73367</c:v>
                </c:pt>
                <c:pt idx="66">
                  <c:v>-1.6834199999999999</c:v>
                </c:pt>
                <c:pt idx="67">
                  <c:v>-1.63317</c:v>
                </c:pt>
                <c:pt idx="68">
                  <c:v>-1.58291</c:v>
                </c:pt>
                <c:pt idx="69">
                  <c:v>-1.5326599999999999</c:v>
                </c:pt>
                <c:pt idx="70">
                  <c:v>-1.48241</c:v>
                </c:pt>
                <c:pt idx="71">
                  <c:v>-1.4321600000000001</c:v>
                </c:pt>
                <c:pt idx="72">
                  <c:v>-1.38191</c:v>
                </c:pt>
                <c:pt idx="73">
                  <c:v>-1.3316600000000001</c:v>
                </c:pt>
                <c:pt idx="74">
                  <c:v>-1.2814099999999999</c:v>
                </c:pt>
                <c:pt idx="75">
                  <c:v>-1.23116</c:v>
                </c:pt>
                <c:pt idx="76">
                  <c:v>-1.1809000000000001</c:v>
                </c:pt>
                <c:pt idx="77">
                  <c:v>-1.1306499999999999</c:v>
                </c:pt>
                <c:pt idx="78">
                  <c:v>-1.0804</c:v>
                </c:pt>
                <c:pt idx="79">
                  <c:v>-1.0301499999999999</c:v>
                </c:pt>
                <c:pt idx="80">
                  <c:v>-0.97989999999999999</c:v>
                </c:pt>
                <c:pt idx="81">
                  <c:v>-0.92964800000000003</c:v>
                </c:pt>
                <c:pt idx="82">
                  <c:v>-0.87939699999999998</c:v>
                </c:pt>
                <c:pt idx="83">
                  <c:v>-0.82914600000000005</c:v>
                </c:pt>
                <c:pt idx="84">
                  <c:v>-0.77889399999999998</c:v>
                </c:pt>
                <c:pt idx="85">
                  <c:v>-0.72864300000000004</c:v>
                </c:pt>
                <c:pt idx="86">
                  <c:v>-0.678392</c:v>
                </c:pt>
                <c:pt idx="87">
                  <c:v>-0.62814099999999995</c:v>
                </c:pt>
                <c:pt idx="88">
                  <c:v>-0.57788899999999999</c:v>
                </c:pt>
                <c:pt idx="89">
                  <c:v>-0.52763800000000005</c:v>
                </c:pt>
                <c:pt idx="90">
                  <c:v>-0.47738700000000001</c:v>
                </c:pt>
                <c:pt idx="91">
                  <c:v>-0.42713600000000002</c:v>
                </c:pt>
                <c:pt idx="92">
                  <c:v>-0.376884</c:v>
                </c:pt>
                <c:pt idx="93">
                  <c:v>-0.32663300000000001</c:v>
                </c:pt>
                <c:pt idx="94">
                  <c:v>-0.27638200000000002</c:v>
                </c:pt>
                <c:pt idx="95">
                  <c:v>-0.226131</c:v>
                </c:pt>
                <c:pt idx="96">
                  <c:v>-0.17587900000000001</c:v>
                </c:pt>
                <c:pt idx="97">
                  <c:v>-0.12562799999999999</c:v>
                </c:pt>
                <c:pt idx="98">
                  <c:v>-7.5376899999999997E-2</c:v>
                </c:pt>
                <c:pt idx="99">
                  <c:v>-2.5125600000000001E-2</c:v>
                </c:pt>
                <c:pt idx="100">
                  <c:v>2.5125600000000001E-2</c:v>
                </c:pt>
                <c:pt idx="101">
                  <c:v>7.5376899999999997E-2</c:v>
                </c:pt>
                <c:pt idx="102">
                  <c:v>0.12562799999999999</c:v>
                </c:pt>
                <c:pt idx="103">
                  <c:v>0.17587900000000001</c:v>
                </c:pt>
                <c:pt idx="104">
                  <c:v>0.226131</c:v>
                </c:pt>
                <c:pt idx="105">
                  <c:v>0.27638200000000002</c:v>
                </c:pt>
                <c:pt idx="106">
                  <c:v>0.32663300000000001</c:v>
                </c:pt>
                <c:pt idx="107">
                  <c:v>0.376884</c:v>
                </c:pt>
                <c:pt idx="108">
                  <c:v>0.42713600000000002</c:v>
                </c:pt>
                <c:pt idx="109">
                  <c:v>0.47738700000000001</c:v>
                </c:pt>
                <c:pt idx="110">
                  <c:v>0.52763800000000005</c:v>
                </c:pt>
                <c:pt idx="111">
                  <c:v>0.57788899999999999</c:v>
                </c:pt>
                <c:pt idx="112">
                  <c:v>0.62814099999999995</c:v>
                </c:pt>
                <c:pt idx="113">
                  <c:v>0.678392</c:v>
                </c:pt>
                <c:pt idx="114">
                  <c:v>0.72864300000000004</c:v>
                </c:pt>
                <c:pt idx="115">
                  <c:v>0.77889399999999998</c:v>
                </c:pt>
                <c:pt idx="116">
                  <c:v>0.82914600000000005</c:v>
                </c:pt>
                <c:pt idx="117">
                  <c:v>0.87939699999999998</c:v>
                </c:pt>
                <c:pt idx="118">
                  <c:v>0.92964800000000003</c:v>
                </c:pt>
                <c:pt idx="119">
                  <c:v>0.97989999999999999</c:v>
                </c:pt>
                <c:pt idx="120">
                  <c:v>1.0301499999999999</c:v>
                </c:pt>
                <c:pt idx="121">
                  <c:v>1.0804</c:v>
                </c:pt>
                <c:pt idx="122">
                  <c:v>1.1306499999999999</c:v>
                </c:pt>
                <c:pt idx="123">
                  <c:v>1.1809000000000001</c:v>
                </c:pt>
                <c:pt idx="124">
                  <c:v>1.23116</c:v>
                </c:pt>
                <c:pt idx="125">
                  <c:v>1.2814099999999999</c:v>
                </c:pt>
                <c:pt idx="126">
                  <c:v>1.3316600000000001</c:v>
                </c:pt>
                <c:pt idx="127">
                  <c:v>1.38191</c:v>
                </c:pt>
                <c:pt idx="128">
                  <c:v>1.4321600000000001</c:v>
                </c:pt>
                <c:pt idx="129">
                  <c:v>1.48241</c:v>
                </c:pt>
                <c:pt idx="130">
                  <c:v>1.5326599999999999</c:v>
                </c:pt>
                <c:pt idx="131">
                  <c:v>1.58291</c:v>
                </c:pt>
                <c:pt idx="132">
                  <c:v>1.63317</c:v>
                </c:pt>
                <c:pt idx="133">
                  <c:v>1.6834199999999999</c:v>
                </c:pt>
                <c:pt idx="134">
                  <c:v>1.73367</c:v>
                </c:pt>
                <c:pt idx="135">
                  <c:v>1.78392</c:v>
                </c:pt>
                <c:pt idx="136">
                  <c:v>1.8341700000000001</c:v>
                </c:pt>
                <c:pt idx="137">
                  <c:v>1.88442</c:v>
                </c:pt>
                <c:pt idx="138">
                  <c:v>1.9346699999999999</c:v>
                </c:pt>
                <c:pt idx="139">
                  <c:v>1.98492</c:v>
                </c:pt>
                <c:pt idx="140">
                  <c:v>2.03518</c:v>
                </c:pt>
                <c:pt idx="141">
                  <c:v>2.0854300000000001</c:v>
                </c:pt>
                <c:pt idx="142">
                  <c:v>2.1356799999999998</c:v>
                </c:pt>
                <c:pt idx="143">
                  <c:v>2.1859299999999999</c:v>
                </c:pt>
                <c:pt idx="144">
                  <c:v>2.2361800000000001</c:v>
                </c:pt>
                <c:pt idx="145">
                  <c:v>2.2864300000000002</c:v>
                </c:pt>
                <c:pt idx="146">
                  <c:v>2.3366799999999999</c:v>
                </c:pt>
                <c:pt idx="147">
                  <c:v>2.38693</c:v>
                </c:pt>
                <c:pt idx="148">
                  <c:v>2.4371900000000002</c:v>
                </c:pt>
                <c:pt idx="149">
                  <c:v>2.4874399999999999</c:v>
                </c:pt>
                <c:pt idx="150">
                  <c:v>2.53769</c:v>
                </c:pt>
                <c:pt idx="151">
                  <c:v>2.5879400000000001</c:v>
                </c:pt>
                <c:pt idx="152">
                  <c:v>2.6381899999999998</c:v>
                </c:pt>
                <c:pt idx="153">
                  <c:v>2.6884399999999999</c:v>
                </c:pt>
                <c:pt idx="154">
                  <c:v>2.7386900000000001</c:v>
                </c:pt>
                <c:pt idx="155">
                  <c:v>2.7889400000000002</c:v>
                </c:pt>
                <c:pt idx="156">
                  <c:v>2.8391999999999999</c:v>
                </c:pt>
                <c:pt idx="157">
                  <c:v>2.8894500000000001</c:v>
                </c:pt>
                <c:pt idx="158">
                  <c:v>2.9397000000000002</c:v>
                </c:pt>
                <c:pt idx="159">
                  <c:v>2.9899499999999999</c:v>
                </c:pt>
                <c:pt idx="160">
                  <c:v>3.0402</c:v>
                </c:pt>
                <c:pt idx="161">
                  <c:v>3.0904500000000001</c:v>
                </c:pt>
                <c:pt idx="162">
                  <c:v>3.1406999999999998</c:v>
                </c:pt>
                <c:pt idx="163">
                  <c:v>3.19095</c:v>
                </c:pt>
                <c:pt idx="164">
                  <c:v>3.2412100000000001</c:v>
                </c:pt>
                <c:pt idx="165">
                  <c:v>3.2914599999999998</c:v>
                </c:pt>
                <c:pt idx="166">
                  <c:v>3.34171</c:v>
                </c:pt>
                <c:pt idx="167">
                  <c:v>3.3919600000000001</c:v>
                </c:pt>
                <c:pt idx="168">
                  <c:v>3.4422100000000002</c:v>
                </c:pt>
                <c:pt idx="169">
                  <c:v>3.4924599999999999</c:v>
                </c:pt>
                <c:pt idx="170">
                  <c:v>3.54271</c:v>
                </c:pt>
                <c:pt idx="171">
                  <c:v>3.5929600000000002</c:v>
                </c:pt>
                <c:pt idx="172">
                  <c:v>3.6432199999999999</c:v>
                </c:pt>
                <c:pt idx="173">
                  <c:v>3.69347</c:v>
                </c:pt>
                <c:pt idx="174">
                  <c:v>3.7437200000000002</c:v>
                </c:pt>
                <c:pt idx="175">
                  <c:v>3.7939699999999998</c:v>
                </c:pt>
                <c:pt idx="176">
                  <c:v>3.84422</c:v>
                </c:pt>
                <c:pt idx="177">
                  <c:v>3.8944700000000001</c:v>
                </c:pt>
                <c:pt idx="178">
                  <c:v>3.9447199999999998</c:v>
                </c:pt>
                <c:pt idx="179">
                  <c:v>3.9949699999999999</c:v>
                </c:pt>
                <c:pt idx="180">
                  <c:v>4.0452300000000001</c:v>
                </c:pt>
                <c:pt idx="181">
                  <c:v>4.0954800000000002</c:v>
                </c:pt>
                <c:pt idx="182">
                  <c:v>4.1457300000000004</c:v>
                </c:pt>
                <c:pt idx="183">
                  <c:v>4.1959799999999996</c:v>
                </c:pt>
                <c:pt idx="184">
                  <c:v>4.2462299999999997</c:v>
                </c:pt>
                <c:pt idx="185">
                  <c:v>4.2964799999999999</c:v>
                </c:pt>
                <c:pt idx="186">
                  <c:v>4.34673</c:v>
                </c:pt>
                <c:pt idx="187">
                  <c:v>4.3969899999999997</c:v>
                </c:pt>
                <c:pt idx="188">
                  <c:v>4.4472399999999999</c:v>
                </c:pt>
                <c:pt idx="189">
                  <c:v>4.49749</c:v>
                </c:pt>
                <c:pt idx="190">
                  <c:v>4.5477400000000001</c:v>
                </c:pt>
                <c:pt idx="191">
                  <c:v>4.5979900000000002</c:v>
                </c:pt>
                <c:pt idx="192">
                  <c:v>4.6482400000000004</c:v>
                </c:pt>
                <c:pt idx="193">
                  <c:v>4.6984899999999996</c:v>
                </c:pt>
                <c:pt idx="194">
                  <c:v>4.7487399999999997</c:v>
                </c:pt>
                <c:pt idx="195">
                  <c:v>4.7990000000000004</c:v>
                </c:pt>
                <c:pt idx="196">
                  <c:v>4.8492499999999996</c:v>
                </c:pt>
                <c:pt idx="197">
                  <c:v>4.8994999999999997</c:v>
                </c:pt>
                <c:pt idx="198">
                  <c:v>4.9497499999999999</c:v>
                </c:pt>
                <c:pt idx="199">
                  <c:v>5</c:v>
                </c:pt>
              </c:numCache>
            </c:numRef>
          </c:xVal>
          <c:yVal>
            <c:numRef>
              <c:f>'[2]IV measurements'!$R$2:$R$201</c:f>
              <c:numCache>
                <c:formatCode>General</c:formatCode>
                <c:ptCount val="200"/>
                <c:pt idx="0">
                  <c:v>-3.6091599999999997E-7</c:v>
                </c:pt>
                <c:pt idx="1">
                  <c:v>-3.3845200000000002E-7</c:v>
                </c:pt>
                <c:pt idx="2">
                  <c:v>-3.2236999999999999E-7</c:v>
                </c:pt>
                <c:pt idx="3">
                  <c:v>-3.0308199999999999E-7</c:v>
                </c:pt>
                <c:pt idx="4">
                  <c:v>-2.8566199999999998E-7</c:v>
                </c:pt>
                <c:pt idx="5">
                  <c:v>-2.6932399999999998E-7</c:v>
                </c:pt>
                <c:pt idx="6">
                  <c:v>-2.5509399999999999E-7</c:v>
                </c:pt>
                <c:pt idx="7">
                  <c:v>-2.3982100000000001E-7</c:v>
                </c:pt>
                <c:pt idx="8">
                  <c:v>-2.26666E-7</c:v>
                </c:pt>
                <c:pt idx="9">
                  <c:v>-2.1083499999999999E-7</c:v>
                </c:pt>
                <c:pt idx="10">
                  <c:v>-2.0156299999999999E-7</c:v>
                </c:pt>
                <c:pt idx="11">
                  <c:v>-1.8325999999999999E-7</c:v>
                </c:pt>
                <c:pt idx="12">
                  <c:v>-1.7240999999999999E-7</c:v>
                </c:pt>
                <c:pt idx="13">
                  <c:v>-1.6145699999999999E-7</c:v>
                </c:pt>
                <c:pt idx="14">
                  <c:v>-1.5151100000000001E-7</c:v>
                </c:pt>
                <c:pt idx="15">
                  <c:v>-1.4123600000000001E-7</c:v>
                </c:pt>
                <c:pt idx="16">
                  <c:v>-1.31191E-7</c:v>
                </c:pt>
                <c:pt idx="17">
                  <c:v>-1.2192E-7</c:v>
                </c:pt>
                <c:pt idx="18">
                  <c:v>-1.1403E-7</c:v>
                </c:pt>
                <c:pt idx="19">
                  <c:v>-1.0690899999999999E-7</c:v>
                </c:pt>
                <c:pt idx="20">
                  <c:v>-9.9213000000000003E-8</c:v>
                </c:pt>
                <c:pt idx="21">
                  <c:v>-9.3227299999999995E-8</c:v>
                </c:pt>
                <c:pt idx="22">
                  <c:v>-8.9670700000000006E-8</c:v>
                </c:pt>
                <c:pt idx="23">
                  <c:v>-8.3396699999999999E-8</c:v>
                </c:pt>
                <c:pt idx="24">
                  <c:v>-7.7698800000000002E-8</c:v>
                </c:pt>
                <c:pt idx="25">
                  <c:v>-7.1755299999999999E-8</c:v>
                </c:pt>
                <c:pt idx="26">
                  <c:v>-6.6822300000000004E-8</c:v>
                </c:pt>
                <c:pt idx="27">
                  <c:v>-6.1611200000000006E-8</c:v>
                </c:pt>
                <c:pt idx="28">
                  <c:v>-5.6555199999999997E-8</c:v>
                </c:pt>
                <c:pt idx="29">
                  <c:v>-5.2392999999999998E-8</c:v>
                </c:pt>
                <c:pt idx="30">
                  <c:v>-4.8518700000000003E-8</c:v>
                </c:pt>
                <c:pt idx="31">
                  <c:v>-4.4977E-8</c:v>
                </c:pt>
                <c:pt idx="32">
                  <c:v>-4.0844700000000003E-8</c:v>
                </c:pt>
                <c:pt idx="33">
                  <c:v>-3.8332799999999999E-8</c:v>
                </c:pt>
                <c:pt idx="34">
                  <c:v>-3.5261699999999999E-8</c:v>
                </c:pt>
                <c:pt idx="35">
                  <c:v>-3.2777899999999999E-8</c:v>
                </c:pt>
                <c:pt idx="36">
                  <c:v>-3.03842E-8</c:v>
                </c:pt>
                <c:pt idx="37">
                  <c:v>-2.79696E-8</c:v>
                </c:pt>
                <c:pt idx="38">
                  <c:v>-2.5816300000000001E-8</c:v>
                </c:pt>
                <c:pt idx="39">
                  <c:v>-2.3533700000000001E-8</c:v>
                </c:pt>
                <c:pt idx="40">
                  <c:v>-2.1893700000000001E-8</c:v>
                </c:pt>
                <c:pt idx="41">
                  <c:v>-2.0258100000000001E-8</c:v>
                </c:pt>
                <c:pt idx="42">
                  <c:v>-1.8312400000000001E-8</c:v>
                </c:pt>
                <c:pt idx="43">
                  <c:v>-1.6908199999999999E-8</c:v>
                </c:pt>
                <c:pt idx="44">
                  <c:v>-1.55087E-8</c:v>
                </c:pt>
                <c:pt idx="45">
                  <c:v>-1.4200200000000001E-8</c:v>
                </c:pt>
                <c:pt idx="46">
                  <c:v>-1.2979199999999999E-8</c:v>
                </c:pt>
                <c:pt idx="47">
                  <c:v>-1.19286E-8</c:v>
                </c:pt>
                <c:pt idx="48">
                  <c:v>-1.0916900000000001E-8</c:v>
                </c:pt>
                <c:pt idx="49">
                  <c:v>-1.0082800000000001E-8</c:v>
                </c:pt>
                <c:pt idx="50">
                  <c:v>-9.1133800000000006E-9</c:v>
                </c:pt>
                <c:pt idx="51">
                  <c:v>-8.2468599999999994E-9</c:v>
                </c:pt>
                <c:pt idx="52">
                  <c:v>-7.4533799999999993E-9</c:v>
                </c:pt>
                <c:pt idx="53">
                  <c:v>-6.75513E-9</c:v>
                </c:pt>
                <c:pt idx="54">
                  <c:v>-6.0244199999999998E-9</c:v>
                </c:pt>
                <c:pt idx="55">
                  <c:v>-5.3782700000000003E-9</c:v>
                </c:pt>
                <c:pt idx="56">
                  <c:v>-4.76842E-9</c:v>
                </c:pt>
                <c:pt idx="57">
                  <c:v>-4.1632699999999998E-9</c:v>
                </c:pt>
                <c:pt idx="58">
                  <c:v>-3.6341300000000001E-9</c:v>
                </c:pt>
                <c:pt idx="59">
                  <c:v>-3.1314700000000001E-9</c:v>
                </c:pt>
                <c:pt idx="60">
                  <c:v>-2.7193500000000001E-9</c:v>
                </c:pt>
                <c:pt idx="61">
                  <c:v>-2.3179200000000002E-9</c:v>
                </c:pt>
                <c:pt idx="62">
                  <c:v>-1.9583300000000002E-9</c:v>
                </c:pt>
                <c:pt idx="63">
                  <c:v>-1.6388899999999999E-9</c:v>
                </c:pt>
                <c:pt idx="64">
                  <c:v>-1.37197E-9</c:v>
                </c:pt>
                <c:pt idx="65">
                  <c:v>-1.11872E-9</c:v>
                </c:pt>
                <c:pt idx="66">
                  <c:v>-8.8981399999999998E-10</c:v>
                </c:pt>
                <c:pt idx="67">
                  <c:v>-7.4375900000000002E-10</c:v>
                </c:pt>
                <c:pt idx="68">
                  <c:v>-5.8915600000000003E-10</c:v>
                </c:pt>
                <c:pt idx="69">
                  <c:v>-4.7000599999999998E-10</c:v>
                </c:pt>
                <c:pt idx="70">
                  <c:v>-3.6836899999999998E-10</c:v>
                </c:pt>
                <c:pt idx="71">
                  <c:v>-2.79534E-10</c:v>
                </c:pt>
                <c:pt idx="72">
                  <c:v>-2.2615200000000001E-10</c:v>
                </c:pt>
                <c:pt idx="73">
                  <c:v>-1.86002E-10</c:v>
                </c:pt>
                <c:pt idx="74">
                  <c:v>-1.63376E-10</c:v>
                </c:pt>
                <c:pt idx="75">
                  <c:v>-1.53553E-10</c:v>
                </c:pt>
                <c:pt idx="76">
                  <c:v>-1.45435E-10</c:v>
                </c:pt>
                <c:pt idx="77">
                  <c:v>-1.5995499999999999E-10</c:v>
                </c:pt>
                <c:pt idx="78">
                  <c:v>-1.8429800000000001E-10</c:v>
                </c:pt>
                <c:pt idx="79">
                  <c:v>-2.10774E-10</c:v>
                </c:pt>
                <c:pt idx="80">
                  <c:v>-2.4067200000000002E-10</c:v>
                </c:pt>
                <c:pt idx="81">
                  <c:v>-2.6671899999999998E-10</c:v>
                </c:pt>
                <c:pt idx="82">
                  <c:v>-3.05581E-10</c:v>
                </c:pt>
                <c:pt idx="83">
                  <c:v>-3.3761300000000001E-10</c:v>
                </c:pt>
                <c:pt idx="84">
                  <c:v>-3.51286E-10</c:v>
                </c:pt>
                <c:pt idx="85">
                  <c:v>-3.5897499999999999E-10</c:v>
                </c:pt>
                <c:pt idx="86">
                  <c:v>-3.6836899999999998E-10</c:v>
                </c:pt>
                <c:pt idx="87">
                  <c:v>-3.7476999999999999E-10</c:v>
                </c:pt>
                <c:pt idx="88">
                  <c:v>-3.7134900000000001E-10</c:v>
                </c:pt>
                <c:pt idx="89">
                  <c:v>-3.6494699999999999E-10</c:v>
                </c:pt>
                <c:pt idx="90">
                  <c:v>-3.4273899999999999E-10</c:v>
                </c:pt>
                <c:pt idx="91">
                  <c:v>-3.2309299999999999E-10</c:v>
                </c:pt>
                <c:pt idx="92">
                  <c:v>-3.03447E-10</c:v>
                </c:pt>
                <c:pt idx="93">
                  <c:v>-2.8679399999999998E-10</c:v>
                </c:pt>
                <c:pt idx="94">
                  <c:v>-2.53916E-10</c:v>
                </c:pt>
                <c:pt idx="95">
                  <c:v>-2.0351400000000001E-10</c:v>
                </c:pt>
                <c:pt idx="96">
                  <c:v>-1.34337E-10</c:v>
                </c:pt>
                <c:pt idx="97">
                  <c:v>-6.3014000000000006E-11</c:v>
                </c:pt>
                <c:pt idx="98">
                  <c:v>9.1433500000000002E-12</c:v>
                </c:pt>
                <c:pt idx="99">
                  <c:v>7.8332400000000005E-11</c:v>
                </c:pt>
                <c:pt idx="100">
                  <c:v>1.4538800000000001E-10</c:v>
                </c:pt>
                <c:pt idx="101">
                  <c:v>2.0217900000000001E-10</c:v>
                </c:pt>
                <c:pt idx="102">
                  <c:v>2.5385600000000001E-10</c:v>
                </c:pt>
                <c:pt idx="103">
                  <c:v>2.5258099999999998E-10</c:v>
                </c:pt>
                <c:pt idx="104">
                  <c:v>2.7179700000000001E-10</c:v>
                </c:pt>
                <c:pt idx="105">
                  <c:v>2.7819900000000002E-10</c:v>
                </c:pt>
                <c:pt idx="106">
                  <c:v>2.8802200000000002E-10</c:v>
                </c:pt>
                <c:pt idx="107">
                  <c:v>2.9015500000000002E-10</c:v>
                </c:pt>
                <c:pt idx="108">
                  <c:v>2.9827399999999998E-10</c:v>
                </c:pt>
                <c:pt idx="109">
                  <c:v>3.0211200000000002E-10</c:v>
                </c:pt>
                <c:pt idx="110">
                  <c:v>3.0382900000000002E-10</c:v>
                </c:pt>
                <c:pt idx="111">
                  <c:v>2.9870299999999999E-10</c:v>
                </c:pt>
                <c:pt idx="112">
                  <c:v>2.8674599999999998E-10</c:v>
                </c:pt>
                <c:pt idx="113">
                  <c:v>2.7264399999999998E-10</c:v>
                </c:pt>
                <c:pt idx="114">
                  <c:v>2.69663E-10</c:v>
                </c:pt>
                <c:pt idx="115">
                  <c:v>2.6240300000000002E-10</c:v>
                </c:pt>
                <c:pt idx="116">
                  <c:v>2.4872999999999998E-10</c:v>
                </c:pt>
                <c:pt idx="117">
                  <c:v>2.4061199999999998E-10</c:v>
                </c:pt>
                <c:pt idx="118">
                  <c:v>2.2609200000000001E-10</c:v>
                </c:pt>
                <c:pt idx="119">
                  <c:v>2.1243099999999999E-10</c:v>
                </c:pt>
                <c:pt idx="120">
                  <c:v>2.00903E-10</c:v>
                </c:pt>
                <c:pt idx="121">
                  <c:v>1.8638399999999999E-10</c:v>
                </c:pt>
                <c:pt idx="122">
                  <c:v>1.85096E-10</c:v>
                </c:pt>
                <c:pt idx="123">
                  <c:v>1.8723000000000001E-10</c:v>
                </c:pt>
                <c:pt idx="124">
                  <c:v>1.9834000000000001E-10</c:v>
                </c:pt>
                <c:pt idx="125">
                  <c:v>2.25675E-10</c:v>
                </c:pt>
                <c:pt idx="126">
                  <c:v>2.69663E-10</c:v>
                </c:pt>
                <c:pt idx="127">
                  <c:v>3.1150600000000001E-10</c:v>
                </c:pt>
                <c:pt idx="128">
                  <c:v>3.74711E-10</c:v>
                </c:pt>
                <c:pt idx="129">
                  <c:v>4.9344300000000003E-10</c:v>
                </c:pt>
                <c:pt idx="130">
                  <c:v>6.5231300000000002E-10</c:v>
                </c:pt>
                <c:pt idx="131">
                  <c:v>8.3807700000000004E-10</c:v>
                </c:pt>
                <c:pt idx="132">
                  <c:v>1.1105500000000001E-9</c:v>
                </c:pt>
                <c:pt idx="133">
                  <c:v>1.4803900000000001E-9</c:v>
                </c:pt>
                <c:pt idx="134">
                  <c:v>2.0210500000000002E-9</c:v>
                </c:pt>
                <c:pt idx="135">
                  <c:v>2.6501199999999999E-9</c:v>
                </c:pt>
                <c:pt idx="136">
                  <c:v>3.64689E-9</c:v>
                </c:pt>
                <c:pt idx="137">
                  <c:v>4.8734199999999999E-9</c:v>
                </c:pt>
                <c:pt idx="138">
                  <c:v>6.2592400000000004E-9</c:v>
                </c:pt>
                <c:pt idx="139">
                  <c:v>8.2954899999999999E-9</c:v>
                </c:pt>
                <c:pt idx="140">
                  <c:v>1.1394300000000001E-8</c:v>
                </c:pt>
                <c:pt idx="141">
                  <c:v>1.6123600000000001E-8</c:v>
                </c:pt>
                <c:pt idx="142">
                  <c:v>2.43202E-8</c:v>
                </c:pt>
                <c:pt idx="143">
                  <c:v>3.9141099999999998E-8</c:v>
                </c:pt>
                <c:pt idx="144">
                  <c:v>6.8836600000000001E-8</c:v>
                </c:pt>
                <c:pt idx="145">
                  <c:v>1.3112E-7</c:v>
                </c:pt>
                <c:pt idx="146">
                  <c:v>2.8725999999999999E-7</c:v>
                </c:pt>
                <c:pt idx="147">
                  <c:v>6.9584100000000004E-7</c:v>
                </c:pt>
                <c:pt idx="148">
                  <c:v>1.8883100000000001E-6</c:v>
                </c:pt>
                <c:pt idx="149">
                  <c:v>5.7199000000000001E-6</c:v>
                </c:pt>
                <c:pt idx="150">
                  <c:v>1.7971200000000002E-5</c:v>
                </c:pt>
                <c:pt idx="151">
                  <c:v>6.5332400000000005E-5</c:v>
                </c:pt>
                <c:pt idx="152">
                  <c:v>2.2494600000000001E-4</c:v>
                </c:pt>
                <c:pt idx="153">
                  <c:v>7.1385600000000002E-4</c:v>
                </c:pt>
                <c:pt idx="154">
                  <c:v>1.86246E-3</c:v>
                </c:pt>
                <c:pt idx="155">
                  <c:v>4.0724000000000003E-3</c:v>
                </c:pt>
                <c:pt idx="156">
                  <c:v>7.3966700000000002E-3</c:v>
                </c:pt>
                <c:pt idx="157">
                  <c:v>1.1885E-2</c:v>
                </c:pt>
                <c:pt idx="158">
                  <c:v>1.7542599999999998E-2</c:v>
                </c:pt>
                <c:pt idx="159">
                  <c:v>2.4367E-2</c:v>
                </c:pt>
                <c:pt idx="160">
                  <c:v>3.2341500000000002E-2</c:v>
                </c:pt>
                <c:pt idx="161">
                  <c:v>4.1439999999999998E-2</c:v>
                </c:pt>
                <c:pt idx="162">
                  <c:v>5.1648600000000003E-2</c:v>
                </c:pt>
                <c:pt idx="163">
                  <c:v>6.2838400000000003E-2</c:v>
                </c:pt>
                <c:pt idx="164">
                  <c:v>7.4985200000000002E-2</c:v>
                </c:pt>
                <c:pt idx="165">
                  <c:v>8.8046700000000006E-2</c:v>
                </c:pt>
                <c:pt idx="166">
                  <c:v>0.10256999999999999</c:v>
                </c:pt>
                <c:pt idx="167">
                  <c:v>0.117303</c:v>
                </c:pt>
                <c:pt idx="168">
                  <c:v>0.13257099999999999</c:v>
                </c:pt>
                <c:pt idx="169">
                  <c:v>0.14874899999999999</c:v>
                </c:pt>
                <c:pt idx="170">
                  <c:v>0.16538900000000001</c:v>
                </c:pt>
                <c:pt idx="171">
                  <c:v>0.18271799999999999</c:v>
                </c:pt>
                <c:pt idx="172">
                  <c:v>0.20028299999999999</c:v>
                </c:pt>
                <c:pt idx="173">
                  <c:v>0.218416</c:v>
                </c:pt>
                <c:pt idx="174">
                  <c:v>0.23694899999999999</c:v>
                </c:pt>
                <c:pt idx="175">
                  <c:v>0.25593900000000003</c:v>
                </c:pt>
                <c:pt idx="176">
                  <c:v>0.27505499999999999</c:v>
                </c:pt>
                <c:pt idx="177">
                  <c:v>0.29460900000000001</c:v>
                </c:pt>
                <c:pt idx="178">
                  <c:v>0.31420700000000001</c:v>
                </c:pt>
                <c:pt idx="179">
                  <c:v>0.33406400000000003</c:v>
                </c:pt>
                <c:pt idx="180">
                  <c:v>0.35396</c:v>
                </c:pt>
                <c:pt idx="181">
                  <c:v>0.37402999999999997</c:v>
                </c:pt>
                <c:pt idx="182">
                  <c:v>0.39416099999999998</c:v>
                </c:pt>
                <c:pt idx="183">
                  <c:v>0.41423599999999999</c:v>
                </c:pt>
                <c:pt idx="184">
                  <c:v>0.43423299999999998</c:v>
                </c:pt>
                <c:pt idx="185">
                  <c:v>0.45443699999999998</c:v>
                </c:pt>
                <c:pt idx="186">
                  <c:v>0.47432800000000003</c:v>
                </c:pt>
                <c:pt idx="187">
                  <c:v>0.49425799999999998</c:v>
                </c:pt>
                <c:pt idx="188">
                  <c:v>0.513957</c:v>
                </c:pt>
                <c:pt idx="189">
                  <c:v>0.53349100000000005</c:v>
                </c:pt>
                <c:pt idx="190">
                  <c:v>0.55291000000000001</c:v>
                </c:pt>
                <c:pt idx="191">
                  <c:v>0.57220899999999997</c:v>
                </c:pt>
                <c:pt idx="192">
                  <c:v>0.59109900000000004</c:v>
                </c:pt>
                <c:pt idx="193">
                  <c:v>0.60980500000000004</c:v>
                </c:pt>
                <c:pt idx="194">
                  <c:v>0.62831400000000004</c:v>
                </c:pt>
                <c:pt idx="195">
                  <c:v>0.64674100000000001</c:v>
                </c:pt>
                <c:pt idx="196">
                  <c:v>0.66473499999999996</c:v>
                </c:pt>
                <c:pt idx="197">
                  <c:v>0.68261700000000003</c:v>
                </c:pt>
                <c:pt idx="198">
                  <c:v>0.70036100000000001</c:v>
                </c:pt>
                <c:pt idx="199">
                  <c:v>0.71777599999999997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3-735B-4E6D-ADDD-BAF7354FCEBE}"/>
            </c:ext>
          </c:extLst>
        </c:ser>
        <c:ser>
          <c:idx val="7"/>
          <c:order val="4"/>
          <c:tx>
            <c:strRef>
              <c:f>'[2]IV measurements'!$U$1</c:f>
              <c:strCache>
                <c:ptCount val="1"/>
                <c:pt idx="0">
                  <c:v>C6018 162C1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'[2]IV measurements'!$B$2:$B$201</c:f>
              <c:numCache>
                <c:formatCode>General</c:formatCode>
                <c:ptCount val="200"/>
                <c:pt idx="0">
                  <c:v>-5</c:v>
                </c:pt>
                <c:pt idx="1">
                  <c:v>-4.9497499999999999</c:v>
                </c:pt>
                <c:pt idx="2">
                  <c:v>-4.8994999999999997</c:v>
                </c:pt>
                <c:pt idx="3">
                  <c:v>-4.8492499999999996</c:v>
                </c:pt>
                <c:pt idx="4">
                  <c:v>-4.7990000000000004</c:v>
                </c:pt>
                <c:pt idx="5">
                  <c:v>-4.7487399999999997</c:v>
                </c:pt>
                <c:pt idx="6">
                  <c:v>-4.6984899999999996</c:v>
                </c:pt>
                <c:pt idx="7">
                  <c:v>-4.6482400000000004</c:v>
                </c:pt>
                <c:pt idx="8">
                  <c:v>-4.5979900000000002</c:v>
                </c:pt>
                <c:pt idx="9">
                  <c:v>-4.5477400000000001</c:v>
                </c:pt>
                <c:pt idx="10">
                  <c:v>-4.49749</c:v>
                </c:pt>
                <c:pt idx="11">
                  <c:v>-4.4472399999999999</c:v>
                </c:pt>
                <c:pt idx="12">
                  <c:v>-4.3969899999999997</c:v>
                </c:pt>
                <c:pt idx="13">
                  <c:v>-4.34673</c:v>
                </c:pt>
                <c:pt idx="14">
                  <c:v>-4.2964799999999999</c:v>
                </c:pt>
                <c:pt idx="15">
                  <c:v>-4.2462299999999997</c:v>
                </c:pt>
                <c:pt idx="16">
                  <c:v>-4.1959799999999996</c:v>
                </c:pt>
                <c:pt idx="17">
                  <c:v>-4.1457300000000004</c:v>
                </c:pt>
                <c:pt idx="18">
                  <c:v>-4.0954800000000002</c:v>
                </c:pt>
                <c:pt idx="19">
                  <c:v>-4.0452300000000001</c:v>
                </c:pt>
                <c:pt idx="20">
                  <c:v>-3.9949699999999999</c:v>
                </c:pt>
                <c:pt idx="21">
                  <c:v>-3.9447199999999998</c:v>
                </c:pt>
                <c:pt idx="22">
                  <c:v>-3.8944700000000001</c:v>
                </c:pt>
                <c:pt idx="23">
                  <c:v>-3.84422</c:v>
                </c:pt>
                <c:pt idx="24">
                  <c:v>-3.7939699999999998</c:v>
                </c:pt>
                <c:pt idx="25">
                  <c:v>-3.7437200000000002</c:v>
                </c:pt>
                <c:pt idx="26">
                  <c:v>-3.69347</c:v>
                </c:pt>
                <c:pt idx="27">
                  <c:v>-3.6432199999999999</c:v>
                </c:pt>
                <c:pt idx="28">
                  <c:v>-3.5929600000000002</c:v>
                </c:pt>
                <c:pt idx="29">
                  <c:v>-3.54271</c:v>
                </c:pt>
                <c:pt idx="30">
                  <c:v>-3.4924599999999999</c:v>
                </c:pt>
                <c:pt idx="31">
                  <c:v>-3.4422100000000002</c:v>
                </c:pt>
                <c:pt idx="32">
                  <c:v>-3.3919600000000001</c:v>
                </c:pt>
                <c:pt idx="33">
                  <c:v>-3.34171</c:v>
                </c:pt>
                <c:pt idx="34">
                  <c:v>-3.2914599999999998</c:v>
                </c:pt>
                <c:pt idx="35">
                  <c:v>-3.2412100000000001</c:v>
                </c:pt>
                <c:pt idx="36">
                  <c:v>-3.19095</c:v>
                </c:pt>
                <c:pt idx="37">
                  <c:v>-3.1406999999999998</c:v>
                </c:pt>
                <c:pt idx="38">
                  <c:v>-3.0904500000000001</c:v>
                </c:pt>
                <c:pt idx="39">
                  <c:v>-3.0402</c:v>
                </c:pt>
                <c:pt idx="40">
                  <c:v>-2.9899499999999999</c:v>
                </c:pt>
                <c:pt idx="41">
                  <c:v>-2.9397000000000002</c:v>
                </c:pt>
                <c:pt idx="42">
                  <c:v>-2.8894500000000001</c:v>
                </c:pt>
                <c:pt idx="43">
                  <c:v>-2.8391999999999999</c:v>
                </c:pt>
                <c:pt idx="44">
                  <c:v>-2.7889400000000002</c:v>
                </c:pt>
                <c:pt idx="45">
                  <c:v>-2.7386900000000001</c:v>
                </c:pt>
                <c:pt idx="46">
                  <c:v>-2.6884399999999999</c:v>
                </c:pt>
                <c:pt idx="47">
                  <c:v>-2.6381899999999998</c:v>
                </c:pt>
                <c:pt idx="48">
                  <c:v>-2.5879400000000001</c:v>
                </c:pt>
                <c:pt idx="49">
                  <c:v>-2.53769</c:v>
                </c:pt>
                <c:pt idx="50">
                  <c:v>-2.4874399999999999</c:v>
                </c:pt>
                <c:pt idx="51">
                  <c:v>-2.4371900000000002</c:v>
                </c:pt>
                <c:pt idx="52">
                  <c:v>-2.38693</c:v>
                </c:pt>
                <c:pt idx="53">
                  <c:v>-2.3366799999999999</c:v>
                </c:pt>
                <c:pt idx="54">
                  <c:v>-2.2864300000000002</c:v>
                </c:pt>
                <c:pt idx="55">
                  <c:v>-2.2361800000000001</c:v>
                </c:pt>
                <c:pt idx="56">
                  <c:v>-2.1859299999999999</c:v>
                </c:pt>
                <c:pt idx="57">
                  <c:v>-2.1356799999999998</c:v>
                </c:pt>
                <c:pt idx="58">
                  <c:v>-2.0854300000000001</c:v>
                </c:pt>
                <c:pt idx="59">
                  <c:v>-2.03518</c:v>
                </c:pt>
                <c:pt idx="60">
                  <c:v>-1.98492</c:v>
                </c:pt>
                <c:pt idx="61">
                  <c:v>-1.9346699999999999</c:v>
                </c:pt>
                <c:pt idx="62">
                  <c:v>-1.88442</c:v>
                </c:pt>
                <c:pt idx="63">
                  <c:v>-1.8341700000000001</c:v>
                </c:pt>
                <c:pt idx="64">
                  <c:v>-1.78392</c:v>
                </c:pt>
                <c:pt idx="65">
                  <c:v>-1.73367</c:v>
                </c:pt>
                <c:pt idx="66">
                  <c:v>-1.6834199999999999</c:v>
                </c:pt>
                <c:pt idx="67">
                  <c:v>-1.63317</c:v>
                </c:pt>
                <c:pt idx="68">
                  <c:v>-1.58291</c:v>
                </c:pt>
                <c:pt idx="69">
                  <c:v>-1.5326599999999999</c:v>
                </c:pt>
                <c:pt idx="70">
                  <c:v>-1.48241</c:v>
                </c:pt>
                <c:pt idx="71">
                  <c:v>-1.4321600000000001</c:v>
                </c:pt>
                <c:pt idx="72">
                  <c:v>-1.38191</c:v>
                </c:pt>
                <c:pt idx="73">
                  <c:v>-1.3316600000000001</c:v>
                </c:pt>
                <c:pt idx="74">
                  <c:v>-1.2814099999999999</c:v>
                </c:pt>
                <c:pt idx="75">
                  <c:v>-1.23116</c:v>
                </c:pt>
                <c:pt idx="76">
                  <c:v>-1.1809000000000001</c:v>
                </c:pt>
                <c:pt idx="77">
                  <c:v>-1.1306499999999999</c:v>
                </c:pt>
                <c:pt idx="78">
                  <c:v>-1.0804</c:v>
                </c:pt>
                <c:pt idx="79">
                  <c:v>-1.0301499999999999</c:v>
                </c:pt>
                <c:pt idx="80">
                  <c:v>-0.97989999999999999</c:v>
                </c:pt>
                <c:pt idx="81">
                  <c:v>-0.92964800000000003</c:v>
                </c:pt>
                <c:pt idx="82">
                  <c:v>-0.87939699999999998</c:v>
                </c:pt>
                <c:pt idx="83">
                  <c:v>-0.82914600000000005</c:v>
                </c:pt>
                <c:pt idx="84">
                  <c:v>-0.77889399999999998</c:v>
                </c:pt>
                <c:pt idx="85">
                  <c:v>-0.72864300000000004</c:v>
                </c:pt>
                <c:pt idx="86">
                  <c:v>-0.678392</c:v>
                </c:pt>
                <c:pt idx="87">
                  <c:v>-0.62814099999999995</c:v>
                </c:pt>
                <c:pt idx="88">
                  <c:v>-0.57788899999999999</c:v>
                </c:pt>
                <c:pt idx="89">
                  <c:v>-0.52763800000000005</c:v>
                </c:pt>
                <c:pt idx="90">
                  <c:v>-0.47738700000000001</c:v>
                </c:pt>
                <c:pt idx="91">
                  <c:v>-0.42713600000000002</c:v>
                </c:pt>
                <c:pt idx="92">
                  <c:v>-0.376884</c:v>
                </c:pt>
                <c:pt idx="93">
                  <c:v>-0.32663300000000001</c:v>
                </c:pt>
                <c:pt idx="94">
                  <c:v>-0.27638200000000002</c:v>
                </c:pt>
                <c:pt idx="95">
                  <c:v>-0.226131</c:v>
                </c:pt>
                <c:pt idx="96">
                  <c:v>-0.17587900000000001</c:v>
                </c:pt>
                <c:pt idx="97">
                  <c:v>-0.12562799999999999</c:v>
                </c:pt>
                <c:pt idx="98">
                  <c:v>-7.5376899999999997E-2</c:v>
                </c:pt>
                <c:pt idx="99">
                  <c:v>-2.5125600000000001E-2</c:v>
                </c:pt>
                <c:pt idx="100">
                  <c:v>2.5125600000000001E-2</c:v>
                </c:pt>
                <c:pt idx="101">
                  <c:v>7.5376899999999997E-2</c:v>
                </c:pt>
                <c:pt idx="102">
                  <c:v>0.12562799999999999</c:v>
                </c:pt>
                <c:pt idx="103">
                  <c:v>0.17587900000000001</c:v>
                </c:pt>
                <c:pt idx="104">
                  <c:v>0.226131</c:v>
                </c:pt>
                <c:pt idx="105">
                  <c:v>0.27638200000000002</c:v>
                </c:pt>
                <c:pt idx="106">
                  <c:v>0.32663300000000001</c:v>
                </c:pt>
                <c:pt idx="107">
                  <c:v>0.376884</c:v>
                </c:pt>
                <c:pt idx="108">
                  <c:v>0.42713600000000002</c:v>
                </c:pt>
                <c:pt idx="109">
                  <c:v>0.47738700000000001</c:v>
                </c:pt>
                <c:pt idx="110">
                  <c:v>0.52763800000000005</c:v>
                </c:pt>
                <c:pt idx="111">
                  <c:v>0.57788899999999999</c:v>
                </c:pt>
                <c:pt idx="112">
                  <c:v>0.62814099999999995</c:v>
                </c:pt>
                <c:pt idx="113">
                  <c:v>0.678392</c:v>
                </c:pt>
                <c:pt idx="114">
                  <c:v>0.72864300000000004</c:v>
                </c:pt>
                <c:pt idx="115">
                  <c:v>0.77889399999999998</c:v>
                </c:pt>
                <c:pt idx="116">
                  <c:v>0.82914600000000005</c:v>
                </c:pt>
                <c:pt idx="117">
                  <c:v>0.87939699999999998</c:v>
                </c:pt>
                <c:pt idx="118">
                  <c:v>0.92964800000000003</c:v>
                </c:pt>
                <c:pt idx="119">
                  <c:v>0.97989999999999999</c:v>
                </c:pt>
                <c:pt idx="120">
                  <c:v>1.0301499999999999</c:v>
                </c:pt>
                <c:pt idx="121">
                  <c:v>1.0804</c:v>
                </c:pt>
                <c:pt idx="122">
                  <c:v>1.1306499999999999</c:v>
                </c:pt>
                <c:pt idx="123">
                  <c:v>1.1809000000000001</c:v>
                </c:pt>
                <c:pt idx="124">
                  <c:v>1.23116</c:v>
                </c:pt>
                <c:pt idx="125">
                  <c:v>1.2814099999999999</c:v>
                </c:pt>
                <c:pt idx="126">
                  <c:v>1.3316600000000001</c:v>
                </c:pt>
                <c:pt idx="127">
                  <c:v>1.38191</c:v>
                </c:pt>
                <c:pt idx="128">
                  <c:v>1.4321600000000001</c:v>
                </c:pt>
                <c:pt idx="129">
                  <c:v>1.48241</c:v>
                </c:pt>
                <c:pt idx="130">
                  <c:v>1.5326599999999999</c:v>
                </c:pt>
                <c:pt idx="131">
                  <c:v>1.58291</c:v>
                </c:pt>
                <c:pt idx="132">
                  <c:v>1.63317</c:v>
                </c:pt>
                <c:pt idx="133">
                  <c:v>1.6834199999999999</c:v>
                </c:pt>
                <c:pt idx="134">
                  <c:v>1.73367</c:v>
                </c:pt>
                <c:pt idx="135">
                  <c:v>1.78392</c:v>
                </c:pt>
                <c:pt idx="136">
                  <c:v>1.8341700000000001</c:v>
                </c:pt>
                <c:pt idx="137">
                  <c:v>1.88442</c:v>
                </c:pt>
                <c:pt idx="138">
                  <c:v>1.9346699999999999</c:v>
                </c:pt>
                <c:pt idx="139">
                  <c:v>1.98492</c:v>
                </c:pt>
                <c:pt idx="140">
                  <c:v>2.03518</c:v>
                </c:pt>
                <c:pt idx="141">
                  <c:v>2.0854300000000001</c:v>
                </c:pt>
                <c:pt idx="142">
                  <c:v>2.1356799999999998</c:v>
                </c:pt>
                <c:pt idx="143">
                  <c:v>2.1859299999999999</c:v>
                </c:pt>
                <c:pt idx="144">
                  <c:v>2.2361800000000001</c:v>
                </c:pt>
                <c:pt idx="145">
                  <c:v>2.2864300000000002</c:v>
                </c:pt>
                <c:pt idx="146">
                  <c:v>2.3366799999999999</c:v>
                </c:pt>
                <c:pt idx="147">
                  <c:v>2.38693</c:v>
                </c:pt>
                <c:pt idx="148">
                  <c:v>2.4371900000000002</c:v>
                </c:pt>
                <c:pt idx="149">
                  <c:v>2.4874399999999999</c:v>
                </c:pt>
                <c:pt idx="150">
                  <c:v>2.53769</c:v>
                </c:pt>
                <c:pt idx="151">
                  <c:v>2.5879400000000001</c:v>
                </c:pt>
                <c:pt idx="152">
                  <c:v>2.6381899999999998</c:v>
                </c:pt>
                <c:pt idx="153">
                  <c:v>2.6884399999999999</c:v>
                </c:pt>
                <c:pt idx="154">
                  <c:v>2.7386900000000001</c:v>
                </c:pt>
                <c:pt idx="155">
                  <c:v>2.7889400000000002</c:v>
                </c:pt>
                <c:pt idx="156">
                  <c:v>2.8391999999999999</c:v>
                </c:pt>
                <c:pt idx="157">
                  <c:v>2.8894500000000001</c:v>
                </c:pt>
                <c:pt idx="158">
                  <c:v>2.9397000000000002</c:v>
                </c:pt>
                <c:pt idx="159">
                  <c:v>2.9899499999999999</c:v>
                </c:pt>
                <c:pt idx="160">
                  <c:v>3.0402</c:v>
                </c:pt>
                <c:pt idx="161">
                  <c:v>3.0904500000000001</c:v>
                </c:pt>
                <c:pt idx="162">
                  <c:v>3.1406999999999998</c:v>
                </c:pt>
                <c:pt idx="163">
                  <c:v>3.19095</c:v>
                </c:pt>
                <c:pt idx="164">
                  <c:v>3.2412100000000001</c:v>
                </c:pt>
                <c:pt idx="165">
                  <c:v>3.2914599999999998</c:v>
                </c:pt>
                <c:pt idx="166">
                  <c:v>3.34171</c:v>
                </c:pt>
                <c:pt idx="167">
                  <c:v>3.3919600000000001</c:v>
                </c:pt>
                <c:pt idx="168">
                  <c:v>3.4422100000000002</c:v>
                </c:pt>
                <c:pt idx="169">
                  <c:v>3.4924599999999999</c:v>
                </c:pt>
                <c:pt idx="170">
                  <c:v>3.54271</c:v>
                </c:pt>
                <c:pt idx="171">
                  <c:v>3.5929600000000002</c:v>
                </c:pt>
                <c:pt idx="172">
                  <c:v>3.6432199999999999</c:v>
                </c:pt>
                <c:pt idx="173">
                  <c:v>3.69347</c:v>
                </c:pt>
                <c:pt idx="174">
                  <c:v>3.7437200000000002</c:v>
                </c:pt>
                <c:pt idx="175">
                  <c:v>3.7939699999999998</c:v>
                </c:pt>
                <c:pt idx="176">
                  <c:v>3.84422</c:v>
                </c:pt>
                <c:pt idx="177">
                  <c:v>3.8944700000000001</c:v>
                </c:pt>
                <c:pt idx="178">
                  <c:v>3.9447199999999998</c:v>
                </c:pt>
                <c:pt idx="179">
                  <c:v>3.9949699999999999</c:v>
                </c:pt>
                <c:pt idx="180">
                  <c:v>4.0452300000000001</c:v>
                </c:pt>
                <c:pt idx="181">
                  <c:v>4.0954800000000002</c:v>
                </c:pt>
                <c:pt idx="182">
                  <c:v>4.1457300000000004</c:v>
                </c:pt>
                <c:pt idx="183">
                  <c:v>4.1959799999999996</c:v>
                </c:pt>
                <c:pt idx="184">
                  <c:v>4.2462299999999997</c:v>
                </c:pt>
                <c:pt idx="185">
                  <c:v>4.2964799999999999</c:v>
                </c:pt>
                <c:pt idx="186">
                  <c:v>4.34673</c:v>
                </c:pt>
                <c:pt idx="187">
                  <c:v>4.3969899999999997</c:v>
                </c:pt>
                <c:pt idx="188">
                  <c:v>4.4472399999999999</c:v>
                </c:pt>
                <c:pt idx="189">
                  <c:v>4.49749</c:v>
                </c:pt>
                <c:pt idx="190">
                  <c:v>4.5477400000000001</c:v>
                </c:pt>
                <c:pt idx="191">
                  <c:v>4.5979900000000002</c:v>
                </c:pt>
                <c:pt idx="192">
                  <c:v>4.6482400000000004</c:v>
                </c:pt>
                <c:pt idx="193">
                  <c:v>4.6984899999999996</c:v>
                </c:pt>
                <c:pt idx="194">
                  <c:v>4.7487399999999997</c:v>
                </c:pt>
                <c:pt idx="195">
                  <c:v>4.7990000000000004</c:v>
                </c:pt>
                <c:pt idx="196">
                  <c:v>4.8492499999999996</c:v>
                </c:pt>
                <c:pt idx="197">
                  <c:v>4.8994999999999997</c:v>
                </c:pt>
                <c:pt idx="198">
                  <c:v>4.9497499999999999</c:v>
                </c:pt>
                <c:pt idx="199">
                  <c:v>5</c:v>
                </c:pt>
              </c:numCache>
            </c:numRef>
          </c:xVal>
          <c:yVal>
            <c:numRef>
              <c:f>'[2]IV measurements'!$U$2:$U$201</c:f>
              <c:numCache>
                <c:formatCode>General</c:formatCode>
                <c:ptCount val="200"/>
                <c:pt idx="0">
                  <c:v>-2.6066099999999998E-7</c:v>
                </c:pt>
                <c:pt idx="1">
                  <c:v>-2.4343400000000001E-7</c:v>
                </c:pt>
                <c:pt idx="2">
                  <c:v>-2.23301E-7</c:v>
                </c:pt>
                <c:pt idx="3">
                  <c:v>-2.09249E-7</c:v>
                </c:pt>
                <c:pt idx="4">
                  <c:v>-1.9691100000000001E-7</c:v>
                </c:pt>
                <c:pt idx="5">
                  <c:v>-1.8734000000000001E-7</c:v>
                </c:pt>
                <c:pt idx="6">
                  <c:v>-1.73212E-7</c:v>
                </c:pt>
                <c:pt idx="7">
                  <c:v>-1.6321399999999999E-7</c:v>
                </c:pt>
                <c:pt idx="8">
                  <c:v>-1.52572E-7</c:v>
                </c:pt>
                <c:pt idx="9">
                  <c:v>-1.47442E-7</c:v>
                </c:pt>
                <c:pt idx="10">
                  <c:v>-1.3231800000000001E-7</c:v>
                </c:pt>
                <c:pt idx="11">
                  <c:v>-1.23932E-7</c:v>
                </c:pt>
                <c:pt idx="12">
                  <c:v>-1.16137E-7</c:v>
                </c:pt>
                <c:pt idx="13">
                  <c:v>-1.1381799999999999E-7</c:v>
                </c:pt>
                <c:pt idx="14">
                  <c:v>-1.01939E-7</c:v>
                </c:pt>
                <c:pt idx="15">
                  <c:v>-1.00904E-7</c:v>
                </c:pt>
                <c:pt idx="16">
                  <c:v>-9.1108199999999995E-8</c:v>
                </c:pt>
                <c:pt idx="17">
                  <c:v>-8.3761799999999995E-8</c:v>
                </c:pt>
                <c:pt idx="18">
                  <c:v>-7.7994700000000002E-8</c:v>
                </c:pt>
                <c:pt idx="19">
                  <c:v>-7.5940500000000004E-8</c:v>
                </c:pt>
                <c:pt idx="20">
                  <c:v>-7.1181799999999998E-8</c:v>
                </c:pt>
                <c:pt idx="21">
                  <c:v>-6.5983500000000003E-8</c:v>
                </c:pt>
                <c:pt idx="22">
                  <c:v>-6.0577699999999999E-8</c:v>
                </c:pt>
                <c:pt idx="23">
                  <c:v>-5.6902000000000002E-8</c:v>
                </c:pt>
                <c:pt idx="24">
                  <c:v>-5.2989200000000003E-8</c:v>
                </c:pt>
                <c:pt idx="25">
                  <c:v>-4.8992699999999998E-8</c:v>
                </c:pt>
                <c:pt idx="26">
                  <c:v>-4.5401499999999998E-8</c:v>
                </c:pt>
                <c:pt idx="27">
                  <c:v>-4.1672800000000001E-8</c:v>
                </c:pt>
                <c:pt idx="28">
                  <c:v>-3.8766200000000002E-8</c:v>
                </c:pt>
                <c:pt idx="29">
                  <c:v>-3.5925800000000003E-8</c:v>
                </c:pt>
                <c:pt idx="30">
                  <c:v>-3.3231000000000002E-8</c:v>
                </c:pt>
                <c:pt idx="31">
                  <c:v>-3.0853599999999998E-8</c:v>
                </c:pt>
                <c:pt idx="32">
                  <c:v>-2.8611500000000001E-8</c:v>
                </c:pt>
                <c:pt idx="33">
                  <c:v>-2.6401400000000001E-8</c:v>
                </c:pt>
                <c:pt idx="34">
                  <c:v>-2.4137099999999998E-8</c:v>
                </c:pt>
                <c:pt idx="35">
                  <c:v>-2.2018900000000001E-8</c:v>
                </c:pt>
                <c:pt idx="36">
                  <c:v>-1.9977500000000001E-8</c:v>
                </c:pt>
                <c:pt idx="37">
                  <c:v>-1.7961699999999999E-8</c:v>
                </c:pt>
                <c:pt idx="38">
                  <c:v>-1.6101E-8</c:v>
                </c:pt>
                <c:pt idx="39">
                  <c:v>-1.42954E-8</c:v>
                </c:pt>
                <c:pt idx="40">
                  <c:v>-1.26473E-8</c:v>
                </c:pt>
                <c:pt idx="41">
                  <c:v>-1.12209E-8</c:v>
                </c:pt>
                <c:pt idx="42">
                  <c:v>-9.9525600000000002E-9</c:v>
                </c:pt>
                <c:pt idx="43">
                  <c:v>-8.8362099999999996E-9</c:v>
                </c:pt>
                <c:pt idx="44">
                  <c:v>-7.9252799999999997E-9</c:v>
                </c:pt>
                <c:pt idx="45">
                  <c:v>-7.0540699999999998E-9</c:v>
                </c:pt>
                <c:pt idx="46">
                  <c:v>-6.4967499999999999E-9</c:v>
                </c:pt>
                <c:pt idx="47">
                  <c:v>-5.9018499999999998E-9</c:v>
                </c:pt>
                <c:pt idx="48">
                  <c:v>-5.2275199999999997E-9</c:v>
                </c:pt>
                <c:pt idx="49">
                  <c:v>-4.6830100000000004E-9</c:v>
                </c:pt>
                <c:pt idx="50">
                  <c:v>-4.17864E-9</c:v>
                </c:pt>
                <c:pt idx="51">
                  <c:v>-3.7233899999999999E-9</c:v>
                </c:pt>
                <c:pt idx="52">
                  <c:v>-3.3710600000000001E-9</c:v>
                </c:pt>
                <c:pt idx="53">
                  <c:v>-2.8991600000000002E-9</c:v>
                </c:pt>
                <c:pt idx="54">
                  <c:v>-2.4212699999999998E-9</c:v>
                </c:pt>
                <c:pt idx="55">
                  <c:v>-1.9450899999999999E-9</c:v>
                </c:pt>
                <c:pt idx="56">
                  <c:v>-1.74822E-9</c:v>
                </c:pt>
                <c:pt idx="57">
                  <c:v>-1.4505499999999999E-9</c:v>
                </c:pt>
                <c:pt idx="58">
                  <c:v>-1.2622099999999999E-9</c:v>
                </c:pt>
                <c:pt idx="59">
                  <c:v>-1.13964E-9</c:v>
                </c:pt>
                <c:pt idx="60">
                  <c:v>-1.03374E-9</c:v>
                </c:pt>
                <c:pt idx="61">
                  <c:v>-9.9358600000000005E-10</c:v>
                </c:pt>
                <c:pt idx="62">
                  <c:v>-9.6753799999999993E-10</c:v>
                </c:pt>
                <c:pt idx="63">
                  <c:v>-8.9963699999999998E-10</c:v>
                </c:pt>
                <c:pt idx="64">
                  <c:v>-8.1293599999999995E-10</c:v>
                </c:pt>
                <c:pt idx="65">
                  <c:v>-7.1685299999999999E-10</c:v>
                </c:pt>
                <c:pt idx="66">
                  <c:v>-6.2631400000000001E-10</c:v>
                </c:pt>
                <c:pt idx="67">
                  <c:v>-5.2937300000000003E-10</c:v>
                </c:pt>
                <c:pt idx="68">
                  <c:v>-3.9271099999999999E-10</c:v>
                </c:pt>
                <c:pt idx="69">
                  <c:v>-2.7910499999999999E-10</c:v>
                </c:pt>
                <c:pt idx="70">
                  <c:v>-1.6294699999999999E-10</c:v>
                </c:pt>
                <c:pt idx="71">
                  <c:v>-1.2707699999999999E-10</c:v>
                </c:pt>
                <c:pt idx="72">
                  <c:v>-1.12975E-10</c:v>
                </c:pt>
                <c:pt idx="73">
                  <c:v>-1.15538E-10</c:v>
                </c:pt>
                <c:pt idx="74">
                  <c:v>-1.2878200000000001E-10</c:v>
                </c:pt>
                <c:pt idx="75">
                  <c:v>-1.544E-10</c:v>
                </c:pt>
                <c:pt idx="76">
                  <c:v>-2.2444700000000001E-10</c:v>
                </c:pt>
                <c:pt idx="77">
                  <c:v>-2.8978600000000001E-10</c:v>
                </c:pt>
                <c:pt idx="78">
                  <c:v>-3.63243E-10</c:v>
                </c:pt>
                <c:pt idx="79">
                  <c:v>-3.4829399999999998E-10</c:v>
                </c:pt>
                <c:pt idx="80">
                  <c:v>-3.3718299999999999E-10</c:v>
                </c:pt>
                <c:pt idx="81">
                  <c:v>-3.0601000000000001E-10</c:v>
                </c:pt>
                <c:pt idx="82">
                  <c:v>-2.7867599999999998E-10</c:v>
                </c:pt>
                <c:pt idx="83">
                  <c:v>-2.2701E-10</c:v>
                </c:pt>
                <c:pt idx="84">
                  <c:v>-1.45435E-10</c:v>
                </c:pt>
                <c:pt idx="85">
                  <c:v>-7.1978599999999999E-11</c:v>
                </c:pt>
                <c:pt idx="86">
                  <c:v>2.1958400000000001E-11</c:v>
                </c:pt>
                <c:pt idx="87">
                  <c:v>-5.3644200000000003E-12</c:v>
                </c:pt>
                <c:pt idx="88">
                  <c:v>-4.07696E-12</c:v>
                </c:pt>
                <c:pt idx="89">
                  <c:v>-2.6714799999999999E-11</c:v>
                </c:pt>
                <c:pt idx="90">
                  <c:v>-5.3620299999999997E-11</c:v>
                </c:pt>
                <c:pt idx="91">
                  <c:v>-9.1624300000000003E-11</c:v>
                </c:pt>
                <c:pt idx="92">
                  <c:v>-1.68502E-10</c:v>
                </c:pt>
                <c:pt idx="93">
                  <c:v>-2.3767899999999999E-10</c:v>
                </c:pt>
                <c:pt idx="94">
                  <c:v>-3.1284099999999998E-10</c:v>
                </c:pt>
                <c:pt idx="95">
                  <c:v>-3.0003800000000001E-10</c:v>
                </c:pt>
                <c:pt idx="96">
                  <c:v>-2.7184500000000001E-10</c:v>
                </c:pt>
                <c:pt idx="97">
                  <c:v>-2.1761699999999999E-10</c:v>
                </c:pt>
                <c:pt idx="98">
                  <c:v>-1.544E-10</c:v>
                </c:pt>
                <c:pt idx="99">
                  <c:v>-8.3088900000000006E-11</c:v>
                </c:pt>
                <c:pt idx="100">
                  <c:v>2.3245799999999999E-11</c:v>
                </c:pt>
                <c:pt idx="101">
                  <c:v>1.11222E-10</c:v>
                </c:pt>
                <c:pt idx="102">
                  <c:v>1.93644E-10</c:v>
                </c:pt>
                <c:pt idx="103">
                  <c:v>2.5258099999999998E-10</c:v>
                </c:pt>
                <c:pt idx="104">
                  <c:v>2.43604E-10</c:v>
                </c:pt>
                <c:pt idx="105">
                  <c:v>2.3976600000000001E-10</c:v>
                </c:pt>
                <c:pt idx="106">
                  <c:v>2.2609200000000001E-10</c:v>
                </c:pt>
                <c:pt idx="107">
                  <c:v>2.0217900000000001E-10</c:v>
                </c:pt>
                <c:pt idx="108">
                  <c:v>1.75703E-10</c:v>
                </c:pt>
                <c:pt idx="109">
                  <c:v>1.2872199999999999E-10</c:v>
                </c:pt>
                <c:pt idx="110">
                  <c:v>6.1678899999999999E-11</c:v>
                </c:pt>
                <c:pt idx="111">
                  <c:v>3.18289E-12</c:v>
                </c:pt>
                <c:pt idx="112">
                  <c:v>-6.5147900000000005E-11</c:v>
                </c:pt>
                <c:pt idx="113">
                  <c:v>-7.4112400000000006E-11</c:v>
                </c:pt>
                <c:pt idx="114">
                  <c:v>-6.8569200000000006E-11</c:v>
                </c:pt>
                <c:pt idx="115">
                  <c:v>-6.0021900000000001E-11</c:v>
                </c:pt>
                <c:pt idx="116">
                  <c:v>-3.0553299999999999E-11</c:v>
                </c:pt>
                <c:pt idx="117">
                  <c:v>-9.2029600000000006E-12</c:v>
                </c:pt>
                <c:pt idx="118">
                  <c:v>3.73363E-11</c:v>
                </c:pt>
                <c:pt idx="119">
                  <c:v>1.1164E-10</c:v>
                </c:pt>
                <c:pt idx="120">
                  <c:v>1.82962E-10</c:v>
                </c:pt>
                <c:pt idx="121">
                  <c:v>2.71368E-10</c:v>
                </c:pt>
                <c:pt idx="122">
                  <c:v>3.4012799999999998E-10</c:v>
                </c:pt>
                <c:pt idx="123">
                  <c:v>3.8112400000000001E-10</c:v>
                </c:pt>
                <c:pt idx="124">
                  <c:v>4.4902600000000002E-10</c:v>
                </c:pt>
                <c:pt idx="125">
                  <c:v>5.5749400000000004E-10</c:v>
                </c:pt>
                <c:pt idx="126">
                  <c:v>6.7665599999999998E-10</c:v>
                </c:pt>
                <c:pt idx="127">
                  <c:v>8.48329E-10</c:v>
                </c:pt>
                <c:pt idx="128">
                  <c:v>9.9567199999999995E-10</c:v>
                </c:pt>
                <c:pt idx="129">
                  <c:v>1.2156E-9</c:v>
                </c:pt>
                <c:pt idx="130">
                  <c:v>1.4564799999999999E-9</c:v>
                </c:pt>
                <c:pt idx="131">
                  <c:v>1.78318E-9</c:v>
                </c:pt>
                <c:pt idx="132">
                  <c:v>2.3084600000000001E-9</c:v>
                </c:pt>
                <c:pt idx="133">
                  <c:v>2.9576100000000001E-9</c:v>
                </c:pt>
                <c:pt idx="134">
                  <c:v>3.85059E-9</c:v>
                </c:pt>
                <c:pt idx="135">
                  <c:v>5.0002600000000003E-9</c:v>
                </c:pt>
                <c:pt idx="136">
                  <c:v>6.58253E-9</c:v>
                </c:pt>
                <c:pt idx="137">
                  <c:v>8.5073099999999992E-9</c:v>
                </c:pt>
                <c:pt idx="138">
                  <c:v>1.0938199999999999E-8</c:v>
                </c:pt>
                <c:pt idx="139">
                  <c:v>1.43491E-8</c:v>
                </c:pt>
                <c:pt idx="140">
                  <c:v>1.8572400000000001E-8</c:v>
                </c:pt>
                <c:pt idx="141">
                  <c:v>2.5267000000000001E-8</c:v>
                </c:pt>
                <c:pt idx="142">
                  <c:v>3.5237699999999998E-8</c:v>
                </c:pt>
                <c:pt idx="143">
                  <c:v>5.2723899999999997E-8</c:v>
                </c:pt>
                <c:pt idx="144">
                  <c:v>8.7884600000000001E-8</c:v>
                </c:pt>
                <c:pt idx="145">
                  <c:v>2.24728E-7</c:v>
                </c:pt>
                <c:pt idx="146">
                  <c:v>3.5005500000000002E-7</c:v>
                </c:pt>
                <c:pt idx="147">
                  <c:v>8.5291799999999999E-7</c:v>
                </c:pt>
                <c:pt idx="148">
                  <c:v>2.34138E-6</c:v>
                </c:pt>
                <c:pt idx="149">
                  <c:v>7.1346999999999996E-6</c:v>
                </c:pt>
                <c:pt idx="150">
                  <c:v>2.2513500000000001E-5</c:v>
                </c:pt>
                <c:pt idx="151">
                  <c:v>8.0684800000000004E-5</c:v>
                </c:pt>
                <c:pt idx="152">
                  <c:v>2.7346800000000002E-4</c:v>
                </c:pt>
                <c:pt idx="153">
                  <c:v>8.2682600000000001E-4</c:v>
                </c:pt>
                <c:pt idx="154">
                  <c:v>2.0293799999999999E-3</c:v>
                </c:pt>
                <c:pt idx="155">
                  <c:v>4.2127500000000003E-3</c:v>
                </c:pt>
                <c:pt idx="156">
                  <c:v>7.3808600000000004E-3</c:v>
                </c:pt>
                <c:pt idx="157">
                  <c:v>1.15611E-2</c:v>
                </c:pt>
                <c:pt idx="158">
                  <c:v>1.67788E-2</c:v>
                </c:pt>
                <c:pt idx="159">
                  <c:v>2.29964E-2</c:v>
                </c:pt>
                <c:pt idx="160">
                  <c:v>3.01991E-2</c:v>
                </c:pt>
                <c:pt idx="161">
                  <c:v>3.8393099999999999E-2</c:v>
                </c:pt>
                <c:pt idx="162">
                  <c:v>4.7527600000000003E-2</c:v>
                </c:pt>
                <c:pt idx="163">
                  <c:v>5.7550499999999997E-2</c:v>
                </c:pt>
                <c:pt idx="164">
                  <c:v>6.8413500000000002E-2</c:v>
                </c:pt>
                <c:pt idx="165">
                  <c:v>8.0161899999999994E-2</c:v>
                </c:pt>
                <c:pt idx="166">
                  <c:v>9.2684900000000001E-2</c:v>
                </c:pt>
                <c:pt idx="167">
                  <c:v>0.10642799999999999</c:v>
                </c:pt>
                <c:pt idx="168">
                  <c:v>0.12048200000000001</c:v>
                </c:pt>
                <c:pt idx="169">
                  <c:v>0.135099</c:v>
                </c:pt>
                <c:pt idx="170">
                  <c:v>0.15022199999999999</c:v>
                </c:pt>
                <c:pt idx="171">
                  <c:v>0.166155</c:v>
                </c:pt>
                <c:pt idx="172">
                  <c:v>0.182366</c:v>
                </c:pt>
                <c:pt idx="173">
                  <c:v>0.199295</c:v>
                </c:pt>
                <c:pt idx="174">
                  <c:v>0.216615</c:v>
                </c:pt>
                <c:pt idx="175">
                  <c:v>0.23432900000000001</c:v>
                </c:pt>
                <c:pt idx="176">
                  <c:v>0.25237500000000002</c:v>
                </c:pt>
                <c:pt idx="177">
                  <c:v>0.27091300000000001</c:v>
                </c:pt>
                <c:pt idx="178">
                  <c:v>0.28976400000000002</c:v>
                </c:pt>
                <c:pt idx="179">
                  <c:v>0.30880800000000003</c:v>
                </c:pt>
                <c:pt idx="180">
                  <c:v>0.32815499999999997</c:v>
                </c:pt>
                <c:pt idx="181">
                  <c:v>0.347694</c:v>
                </c:pt>
                <c:pt idx="182">
                  <c:v>0.36758999999999997</c:v>
                </c:pt>
                <c:pt idx="183">
                  <c:v>0.38753900000000002</c:v>
                </c:pt>
                <c:pt idx="184">
                  <c:v>0.40772900000000001</c:v>
                </c:pt>
                <c:pt idx="185">
                  <c:v>0.42796200000000001</c:v>
                </c:pt>
                <c:pt idx="186">
                  <c:v>0.448239</c:v>
                </c:pt>
                <c:pt idx="187">
                  <c:v>0.46863100000000002</c:v>
                </c:pt>
                <c:pt idx="188">
                  <c:v>0.48913299999999998</c:v>
                </c:pt>
                <c:pt idx="189">
                  <c:v>0.50944900000000004</c:v>
                </c:pt>
                <c:pt idx="190">
                  <c:v>0.52975899999999998</c:v>
                </c:pt>
                <c:pt idx="191">
                  <c:v>0.54995300000000003</c:v>
                </c:pt>
                <c:pt idx="192">
                  <c:v>0.57009500000000002</c:v>
                </c:pt>
                <c:pt idx="193">
                  <c:v>0.58993300000000004</c:v>
                </c:pt>
                <c:pt idx="194">
                  <c:v>0.60975199999999996</c:v>
                </c:pt>
                <c:pt idx="195">
                  <c:v>0.62936899999999996</c:v>
                </c:pt>
                <c:pt idx="196">
                  <c:v>0.64875400000000005</c:v>
                </c:pt>
                <c:pt idx="197">
                  <c:v>0.66800499999999996</c:v>
                </c:pt>
                <c:pt idx="198">
                  <c:v>0.68706800000000001</c:v>
                </c:pt>
                <c:pt idx="199">
                  <c:v>0.706063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4-735B-4E6D-ADDD-BAF7354FCEBE}"/>
            </c:ext>
          </c:extLst>
        </c:ser>
        <c:ser>
          <c:idx val="8"/>
          <c:order val="5"/>
          <c:tx>
            <c:strRef>
              <c:f>'[2]IV measurements'!$X$1</c:f>
              <c:strCache>
                <c:ptCount val="1"/>
                <c:pt idx="0">
                  <c:v>C6018 162C5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'[2]IV measurements'!$B$2:$B$201</c:f>
              <c:numCache>
                <c:formatCode>General</c:formatCode>
                <c:ptCount val="200"/>
                <c:pt idx="0">
                  <c:v>-5</c:v>
                </c:pt>
                <c:pt idx="1">
                  <c:v>-4.9497499999999999</c:v>
                </c:pt>
                <c:pt idx="2">
                  <c:v>-4.8994999999999997</c:v>
                </c:pt>
                <c:pt idx="3">
                  <c:v>-4.8492499999999996</c:v>
                </c:pt>
                <c:pt idx="4">
                  <c:v>-4.7990000000000004</c:v>
                </c:pt>
                <c:pt idx="5">
                  <c:v>-4.7487399999999997</c:v>
                </c:pt>
                <c:pt idx="6">
                  <c:v>-4.6984899999999996</c:v>
                </c:pt>
                <c:pt idx="7">
                  <c:v>-4.6482400000000004</c:v>
                </c:pt>
                <c:pt idx="8">
                  <c:v>-4.5979900000000002</c:v>
                </c:pt>
                <c:pt idx="9">
                  <c:v>-4.5477400000000001</c:v>
                </c:pt>
                <c:pt idx="10">
                  <c:v>-4.49749</c:v>
                </c:pt>
                <c:pt idx="11">
                  <c:v>-4.4472399999999999</c:v>
                </c:pt>
                <c:pt idx="12">
                  <c:v>-4.3969899999999997</c:v>
                </c:pt>
                <c:pt idx="13">
                  <c:v>-4.34673</c:v>
                </c:pt>
                <c:pt idx="14">
                  <c:v>-4.2964799999999999</c:v>
                </c:pt>
                <c:pt idx="15">
                  <c:v>-4.2462299999999997</c:v>
                </c:pt>
                <c:pt idx="16">
                  <c:v>-4.1959799999999996</c:v>
                </c:pt>
                <c:pt idx="17">
                  <c:v>-4.1457300000000004</c:v>
                </c:pt>
                <c:pt idx="18">
                  <c:v>-4.0954800000000002</c:v>
                </c:pt>
                <c:pt idx="19">
                  <c:v>-4.0452300000000001</c:v>
                </c:pt>
                <c:pt idx="20">
                  <c:v>-3.9949699999999999</c:v>
                </c:pt>
                <c:pt idx="21">
                  <c:v>-3.9447199999999998</c:v>
                </c:pt>
                <c:pt idx="22">
                  <c:v>-3.8944700000000001</c:v>
                </c:pt>
                <c:pt idx="23">
                  <c:v>-3.84422</c:v>
                </c:pt>
                <c:pt idx="24">
                  <c:v>-3.7939699999999998</c:v>
                </c:pt>
                <c:pt idx="25">
                  <c:v>-3.7437200000000002</c:v>
                </c:pt>
                <c:pt idx="26">
                  <c:v>-3.69347</c:v>
                </c:pt>
                <c:pt idx="27">
                  <c:v>-3.6432199999999999</c:v>
                </c:pt>
                <c:pt idx="28">
                  <c:v>-3.5929600000000002</c:v>
                </c:pt>
                <c:pt idx="29">
                  <c:v>-3.54271</c:v>
                </c:pt>
                <c:pt idx="30">
                  <c:v>-3.4924599999999999</c:v>
                </c:pt>
                <c:pt idx="31">
                  <c:v>-3.4422100000000002</c:v>
                </c:pt>
                <c:pt idx="32">
                  <c:v>-3.3919600000000001</c:v>
                </c:pt>
                <c:pt idx="33">
                  <c:v>-3.34171</c:v>
                </c:pt>
                <c:pt idx="34">
                  <c:v>-3.2914599999999998</c:v>
                </c:pt>
                <c:pt idx="35">
                  <c:v>-3.2412100000000001</c:v>
                </c:pt>
                <c:pt idx="36">
                  <c:v>-3.19095</c:v>
                </c:pt>
                <c:pt idx="37">
                  <c:v>-3.1406999999999998</c:v>
                </c:pt>
                <c:pt idx="38">
                  <c:v>-3.0904500000000001</c:v>
                </c:pt>
                <c:pt idx="39">
                  <c:v>-3.0402</c:v>
                </c:pt>
                <c:pt idx="40">
                  <c:v>-2.9899499999999999</c:v>
                </c:pt>
                <c:pt idx="41">
                  <c:v>-2.9397000000000002</c:v>
                </c:pt>
                <c:pt idx="42">
                  <c:v>-2.8894500000000001</c:v>
                </c:pt>
                <c:pt idx="43">
                  <c:v>-2.8391999999999999</c:v>
                </c:pt>
                <c:pt idx="44">
                  <c:v>-2.7889400000000002</c:v>
                </c:pt>
                <c:pt idx="45">
                  <c:v>-2.7386900000000001</c:v>
                </c:pt>
                <c:pt idx="46">
                  <c:v>-2.6884399999999999</c:v>
                </c:pt>
                <c:pt idx="47">
                  <c:v>-2.6381899999999998</c:v>
                </c:pt>
                <c:pt idx="48">
                  <c:v>-2.5879400000000001</c:v>
                </c:pt>
                <c:pt idx="49">
                  <c:v>-2.53769</c:v>
                </c:pt>
                <c:pt idx="50">
                  <c:v>-2.4874399999999999</c:v>
                </c:pt>
                <c:pt idx="51">
                  <c:v>-2.4371900000000002</c:v>
                </c:pt>
                <c:pt idx="52">
                  <c:v>-2.38693</c:v>
                </c:pt>
                <c:pt idx="53">
                  <c:v>-2.3366799999999999</c:v>
                </c:pt>
                <c:pt idx="54">
                  <c:v>-2.2864300000000002</c:v>
                </c:pt>
                <c:pt idx="55">
                  <c:v>-2.2361800000000001</c:v>
                </c:pt>
                <c:pt idx="56">
                  <c:v>-2.1859299999999999</c:v>
                </c:pt>
                <c:pt idx="57">
                  <c:v>-2.1356799999999998</c:v>
                </c:pt>
                <c:pt idx="58">
                  <c:v>-2.0854300000000001</c:v>
                </c:pt>
                <c:pt idx="59">
                  <c:v>-2.03518</c:v>
                </c:pt>
                <c:pt idx="60">
                  <c:v>-1.98492</c:v>
                </c:pt>
                <c:pt idx="61">
                  <c:v>-1.9346699999999999</c:v>
                </c:pt>
                <c:pt idx="62">
                  <c:v>-1.88442</c:v>
                </c:pt>
                <c:pt idx="63">
                  <c:v>-1.8341700000000001</c:v>
                </c:pt>
                <c:pt idx="64">
                  <c:v>-1.78392</c:v>
                </c:pt>
                <c:pt idx="65">
                  <c:v>-1.73367</c:v>
                </c:pt>
                <c:pt idx="66">
                  <c:v>-1.6834199999999999</c:v>
                </c:pt>
                <c:pt idx="67">
                  <c:v>-1.63317</c:v>
                </c:pt>
                <c:pt idx="68">
                  <c:v>-1.58291</c:v>
                </c:pt>
                <c:pt idx="69">
                  <c:v>-1.5326599999999999</c:v>
                </c:pt>
                <c:pt idx="70">
                  <c:v>-1.48241</c:v>
                </c:pt>
                <c:pt idx="71">
                  <c:v>-1.4321600000000001</c:v>
                </c:pt>
                <c:pt idx="72">
                  <c:v>-1.38191</c:v>
                </c:pt>
                <c:pt idx="73">
                  <c:v>-1.3316600000000001</c:v>
                </c:pt>
                <c:pt idx="74">
                  <c:v>-1.2814099999999999</c:v>
                </c:pt>
                <c:pt idx="75">
                  <c:v>-1.23116</c:v>
                </c:pt>
                <c:pt idx="76">
                  <c:v>-1.1809000000000001</c:v>
                </c:pt>
                <c:pt idx="77">
                  <c:v>-1.1306499999999999</c:v>
                </c:pt>
                <c:pt idx="78">
                  <c:v>-1.0804</c:v>
                </c:pt>
                <c:pt idx="79">
                  <c:v>-1.0301499999999999</c:v>
                </c:pt>
                <c:pt idx="80">
                  <c:v>-0.97989999999999999</c:v>
                </c:pt>
                <c:pt idx="81">
                  <c:v>-0.92964800000000003</c:v>
                </c:pt>
                <c:pt idx="82">
                  <c:v>-0.87939699999999998</c:v>
                </c:pt>
                <c:pt idx="83">
                  <c:v>-0.82914600000000005</c:v>
                </c:pt>
                <c:pt idx="84">
                  <c:v>-0.77889399999999998</c:v>
                </c:pt>
                <c:pt idx="85">
                  <c:v>-0.72864300000000004</c:v>
                </c:pt>
                <c:pt idx="86">
                  <c:v>-0.678392</c:v>
                </c:pt>
                <c:pt idx="87">
                  <c:v>-0.62814099999999995</c:v>
                </c:pt>
                <c:pt idx="88">
                  <c:v>-0.57788899999999999</c:v>
                </c:pt>
                <c:pt idx="89">
                  <c:v>-0.52763800000000005</c:v>
                </c:pt>
                <c:pt idx="90">
                  <c:v>-0.47738700000000001</c:v>
                </c:pt>
                <c:pt idx="91">
                  <c:v>-0.42713600000000002</c:v>
                </c:pt>
                <c:pt idx="92">
                  <c:v>-0.376884</c:v>
                </c:pt>
                <c:pt idx="93">
                  <c:v>-0.32663300000000001</c:v>
                </c:pt>
                <c:pt idx="94">
                  <c:v>-0.27638200000000002</c:v>
                </c:pt>
                <c:pt idx="95">
                  <c:v>-0.226131</c:v>
                </c:pt>
                <c:pt idx="96">
                  <c:v>-0.17587900000000001</c:v>
                </c:pt>
                <c:pt idx="97">
                  <c:v>-0.12562799999999999</c:v>
                </c:pt>
                <c:pt idx="98">
                  <c:v>-7.5376899999999997E-2</c:v>
                </c:pt>
                <c:pt idx="99">
                  <c:v>-2.5125600000000001E-2</c:v>
                </c:pt>
                <c:pt idx="100">
                  <c:v>2.5125600000000001E-2</c:v>
                </c:pt>
                <c:pt idx="101">
                  <c:v>7.5376899999999997E-2</c:v>
                </c:pt>
                <c:pt idx="102">
                  <c:v>0.12562799999999999</c:v>
                </c:pt>
                <c:pt idx="103">
                  <c:v>0.17587900000000001</c:v>
                </c:pt>
                <c:pt idx="104">
                  <c:v>0.226131</c:v>
                </c:pt>
                <c:pt idx="105">
                  <c:v>0.27638200000000002</c:v>
                </c:pt>
                <c:pt idx="106">
                  <c:v>0.32663300000000001</c:v>
                </c:pt>
                <c:pt idx="107">
                  <c:v>0.376884</c:v>
                </c:pt>
                <c:pt idx="108">
                  <c:v>0.42713600000000002</c:v>
                </c:pt>
                <c:pt idx="109">
                  <c:v>0.47738700000000001</c:v>
                </c:pt>
                <c:pt idx="110">
                  <c:v>0.52763800000000005</c:v>
                </c:pt>
                <c:pt idx="111">
                  <c:v>0.57788899999999999</c:v>
                </c:pt>
                <c:pt idx="112">
                  <c:v>0.62814099999999995</c:v>
                </c:pt>
                <c:pt idx="113">
                  <c:v>0.678392</c:v>
                </c:pt>
                <c:pt idx="114">
                  <c:v>0.72864300000000004</c:v>
                </c:pt>
                <c:pt idx="115">
                  <c:v>0.77889399999999998</c:v>
                </c:pt>
                <c:pt idx="116">
                  <c:v>0.82914600000000005</c:v>
                </c:pt>
                <c:pt idx="117">
                  <c:v>0.87939699999999998</c:v>
                </c:pt>
                <c:pt idx="118">
                  <c:v>0.92964800000000003</c:v>
                </c:pt>
                <c:pt idx="119">
                  <c:v>0.97989999999999999</c:v>
                </c:pt>
                <c:pt idx="120">
                  <c:v>1.0301499999999999</c:v>
                </c:pt>
                <c:pt idx="121">
                  <c:v>1.0804</c:v>
                </c:pt>
                <c:pt idx="122">
                  <c:v>1.1306499999999999</c:v>
                </c:pt>
                <c:pt idx="123">
                  <c:v>1.1809000000000001</c:v>
                </c:pt>
                <c:pt idx="124">
                  <c:v>1.23116</c:v>
                </c:pt>
                <c:pt idx="125">
                  <c:v>1.2814099999999999</c:v>
                </c:pt>
                <c:pt idx="126">
                  <c:v>1.3316600000000001</c:v>
                </c:pt>
                <c:pt idx="127">
                  <c:v>1.38191</c:v>
                </c:pt>
                <c:pt idx="128">
                  <c:v>1.4321600000000001</c:v>
                </c:pt>
                <c:pt idx="129">
                  <c:v>1.48241</c:v>
                </c:pt>
                <c:pt idx="130">
                  <c:v>1.5326599999999999</c:v>
                </c:pt>
                <c:pt idx="131">
                  <c:v>1.58291</c:v>
                </c:pt>
                <c:pt idx="132">
                  <c:v>1.63317</c:v>
                </c:pt>
                <c:pt idx="133">
                  <c:v>1.6834199999999999</c:v>
                </c:pt>
                <c:pt idx="134">
                  <c:v>1.73367</c:v>
                </c:pt>
                <c:pt idx="135">
                  <c:v>1.78392</c:v>
                </c:pt>
                <c:pt idx="136">
                  <c:v>1.8341700000000001</c:v>
                </c:pt>
                <c:pt idx="137">
                  <c:v>1.88442</c:v>
                </c:pt>
                <c:pt idx="138">
                  <c:v>1.9346699999999999</c:v>
                </c:pt>
                <c:pt idx="139">
                  <c:v>1.98492</c:v>
                </c:pt>
                <c:pt idx="140">
                  <c:v>2.03518</c:v>
                </c:pt>
                <c:pt idx="141">
                  <c:v>2.0854300000000001</c:v>
                </c:pt>
                <c:pt idx="142">
                  <c:v>2.1356799999999998</c:v>
                </c:pt>
                <c:pt idx="143">
                  <c:v>2.1859299999999999</c:v>
                </c:pt>
                <c:pt idx="144">
                  <c:v>2.2361800000000001</c:v>
                </c:pt>
                <c:pt idx="145">
                  <c:v>2.2864300000000002</c:v>
                </c:pt>
                <c:pt idx="146">
                  <c:v>2.3366799999999999</c:v>
                </c:pt>
                <c:pt idx="147">
                  <c:v>2.38693</c:v>
                </c:pt>
                <c:pt idx="148">
                  <c:v>2.4371900000000002</c:v>
                </c:pt>
                <c:pt idx="149">
                  <c:v>2.4874399999999999</c:v>
                </c:pt>
                <c:pt idx="150">
                  <c:v>2.53769</c:v>
                </c:pt>
                <c:pt idx="151">
                  <c:v>2.5879400000000001</c:v>
                </c:pt>
                <c:pt idx="152">
                  <c:v>2.6381899999999998</c:v>
                </c:pt>
                <c:pt idx="153">
                  <c:v>2.6884399999999999</c:v>
                </c:pt>
                <c:pt idx="154">
                  <c:v>2.7386900000000001</c:v>
                </c:pt>
                <c:pt idx="155">
                  <c:v>2.7889400000000002</c:v>
                </c:pt>
                <c:pt idx="156">
                  <c:v>2.8391999999999999</c:v>
                </c:pt>
                <c:pt idx="157">
                  <c:v>2.8894500000000001</c:v>
                </c:pt>
                <c:pt idx="158">
                  <c:v>2.9397000000000002</c:v>
                </c:pt>
                <c:pt idx="159">
                  <c:v>2.9899499999999999</c:v>
                </c:pt>
                <c:pt idx="160">
                  <c:v>3.0402</c:v>
                </c:pt>
                <c:pt idx="161">
                  <c:v>3.0904500000000001</c:v>
                </c:pt>
                <c:pt idx="162">
                  <c:v>3.1406999999999998</c:v>
                </c:pt>
                <c:pt idx="163">
                  <c:v>3.19095</c:v>
                </c:pt>
                <c:pt idx="164">
                  <c:v>3.2412100000000001</c:v>
                </c:pt>
                <c:pt idx="165">
                  <c:v>3.2914599999999998</c:v>
                </c:pt>
                <c:pt idx="166">
                  <c:v>3.34171</c:v>
                </c:pt>
                <c:pt idx="167">
                  <c:v>3.3919600000000001</c:v>
                </c:pt>
                <c:pt idx="168">
                  <c:v>3.4422100000000002</c:v>
                </c:pt>
                <c:pt idx="169">
                  <c:v>3.4924599999999999</c:v>
                </c:pt>
                <c:pt idx="170">
                  <c:v>3.54271</c:v>
                </c:pt>
                <c:pt idx="171">
                  <c:v>3.5929600000000002</c:v>
                </c:pt>
                <c:pt idx="172">
                  <c:v>3.6432199999999999</c:v>
                </c:pt>
                <c:pt idx="173">
                  <c:v>3.69347</c:v>
                </c:pt>
                <c:pt idx="174">
                  <c:v>3.7437200000000002</c:v>
                </c:pt>
                <c:pt idx="175">
                  <c:v>3.7939699999999998</c:v>
                </c:pt>
                <c:pt idx="176">
                  <c:v>3.84422</c:v>
                </c:pt>
                <c:pt idx="177">
                  <c:v>3.8944700000000001</c:v>
                </c:pt>
                <c:pt idx="178">
                  <c:v>3.9447199999999998</c:v>
                </c:pt>
                <c:pt idx="179">
                  <c:v>3.9949699999999999</c:v>
                </c:pt>
                <c:pt idx="180">
                  <c:v>4.0452300000000001</c:v>
                </c:pt>
                <c:pt idx="181">
                  <c:v>4.0954800000000002</c:v>
                </c:pt>
                <c:pt idx="182">
                  <c:v>4.1457300000000004</c:v>
                </c:pt>
                <c:pt idx="183">
                  <c:v>4.1959799999999996</c:v>
                </c:pt>
                <c:pt idx="184">
                  <c:v>4.2462299999999997</c:v>
                </c:pt>
                <c:pt idx="185">
                  <c:v>4.2964799999999999</c:v>
                </c:pt>
                <c:pt idx="186">
                  <c:v>4.34673</c:v>
                </c:pt>
                <c:pt idx="187">
                  <c:v>4.3969899999999997</c:v>
                </c:pt>
                <c:pt idx="188">
                  <c:v>4.4472399999999999</c:v>
                </c:pt>
                <c:pt idx="189">
                  <c:v>4.49749</c:v>
                </c:pt>
                <c:pt idx="190">
                  <c:v>4.5477400000000001</c:v>
                </c:pt>
                <c:pt idx="191">
                  <c:v>4.5979900000000002</c:v>
                </c:pt>
                <c:pt idx="192">
                  <c:v>4.6482400000000004</c:v>
                </c:pt>
                <c:pt idx="193">
                  <c:v>4.6984899999999996</c:v>
                </c:pt>
                <c:pt idx="194">
                  <c:v>4.7487399999999997</c:v>
                </c:pt>
                <c:pt idx="195">
                  <c:v>4.7990000000000004</c:v>
                </c:pt>
                <c:pt idx="196">
                  <c:v>4.8492499999999996</c:v>
                </c:pt>
                <c:pt idx="197">
                  <c:v>4.8994999999999997</c:v>
                </c:pt>
                <c:pt idx="198">
                  <c:v>4.9497499999999999</c:v>
                </c:pt>
                <c:pt idx="199">
                  <c:v>5</c:v>
                </c:pt>
              </c:numCache>
            </c:numRef>
          </c:xVal>
          <c:yVal>
            <c:numRef>
              <c:f>'[2]IV measurements'!$X$2:$X$201</c:f>
              <c:numCache>
                <c:formatCode>General</c:formatCode>
                <c:ptCount val="200"/>
                <c:pt idx="0">
                  <c:v>-2.9665800000000001E-7</c:v>
                </c:pt>
                <c:pt idx="1">
                  <c:v>-2.8143299999999998E-7</c:v>
                </c:pt>
                <c:pt idx="2">
                  <c:v>-2.66954E-7</c:v>
                </c:pt>
                <c:pt idx="3">
                  <c:v>-2.5483099999999999E-7</c:v>
                </c:pt>
                <c:pt idx="4">
                  <c:v>-2.42916E-7</c:v>
                </c:pt>
                <c:pt idx="5">
                  <c:v>-2.3153699999999999E-7</c:v>
                </c:pt>
                <c:pt idx="6">
                  <c:v>-2.2154699999999999E-7</c:v>
                </c:pt>
                <c:pt idx="7">
                  <c:v>-2.1080899999999999E-7</c:v>
                </c:pt>
                <c:pt idx="8">
                  <c:v>-2.0097999999999999E-7</c:v>
                </c:pt>
                <c:pt idx="9">
                  <c:v>-1.8972400000000001E-7</c:v>
                </c:pt>
                <c:pt idx="10">
                  <c:v>-1.81331E-7</c:v>
                </c:pt>
                <c:pt idx="11">
                  <c:v>-1.6995599999999999E-7</c:v>
                </c:pt>
                <c:pt idx="12">
                  <c:v>-1.61143E-7</c:v>
                </c:pt>
                <c:pt idx="13">
                  <c:v>-1.52575E-7</c:v>
                </c:pt>
                <c:pt idx="14">
                  <c:v>-1.4395199999999999E-7</c:v>
                </c:pt>
                <c:pt idx="15">
                  <c:v>-1.3589100000000001E-7</c:v>
                </c:pt>
                <c:pt idx="16">
                  <c:v>-1.2831099999999999E-7</c:v>
                </c:pt>
                <c:pt idx="17">
                  <c:v>-1.2147099999999999E-7</c:v>
                </c:pt>
                <c:pt idx="18">
                  <c:v>-1.14883E-7</c:v>
                </c:pt>
                <c:pt idx="19">
                  <c:v>-1.08849E-7</c:v>
                </c:pt>
                <c:pt idx="20">
                  <c:v>-1.02304E-7</c:v>
                </c:pt>
                <c:pt idx="21">
                  <c:v>-9.6649799999999998E-8</c:v>
                </c:pt>
                <c:pt idx="22">
                  <c:v>-9.1141499999999996E-8</c:v>
                </c:pt>
                <c:pt idx="23">
                  <c:v>-8.5869800000000003E-8</c:v>
                </c:pt>
                <c:pt idx="24">
                  <c:v>-8.0262400000000003E-8</c:v>
                </c:pt>
                <c:pt idx="25">
                  <c:v>-7.5237199999999998E-8</c:v>
                </c:pt>
                <c:pt idx="26">
                  <c:v>-7.0491599999999998E-8</c:v>
                </c:pt>
                <c:pt idx="27">
                  <c:v>-6.5735399999999994E-8</c:v>
                </c:pt>
                <c:pt idx="28">
                  <c:v>-6.1886300000000005E-8</c:v>
                </c:pt>
                <c:pt idx="29">
                  <c:v>-5.8007599999999997E-8</c:v>
                </c:pt>
                <c:pt idx="30">
                  <c:v>-5.4416899999999998E-8</c:v>
                </c:pt>
                <c:pt idx="31">
                  <c:v>-5.1327099999999999E-8</c:v>
                </c:pt>
                <c:pt idx="32">
                  <c:v>-4.8182199999999998E-8</c:v>
                </c:pt>
                <c:pt idx="33">
                  <c:v>-4.5086399999999999E-8</c:v>
                </c:pt>
                <c:pt idx="34">
                  <c:v>-4.2032399999999997E-8</c:v>
                </c:pt>
                <c:pt idx="35">
                  <c:v>-3.906E-8</c:v>
                </c:pt>
                <c:pt idx="36">
                  <c:v>-3.6168399999999998E-8</c:v>
                </c:pt>
                <c:pt idx="37">
                  <c:v>-3.3377500000000002E-8</c:v>
                </c:pt>
                <c:pt idx="38">
                  <c:v>-3.06981E-8</c:v>
                </c:pt>
                <c:pt idx="39">
                  <c:v>-2.82925E-8</c:v>
                </c:pt>
                <c:pt idx="40">
                  <c:v>-2.61174E-8</c:v>
                </c:pt>
                <c:pt idx="41">
                  <c:v>-2.42012E-8</c:v>
                </c:pt>
                <c:pt idx="42">
                  <c:v>-2.2529599999999999E-8</c:v>
                </c:pt>
                <c:pt idx="43">
                  <c:v>-2.10289E-8</c:v>
                </c:pt>
                <c:pt idx="44">
                  <c:v>-1.9587100000000001E-8</c:v>
                </c:pt>
                <c:pt idx="45">
                  <c:v>-1.8140299999999999E-8</c:v>
                </c:pt>
                <c:pt idx="46">
                  <c:v>-1.6740299999999999E-8</c:v>
                </c:pt>
                <c:pt idx="47">
                  <c:v>-1.5243E-8</c:v>
                </c:pt>
                <c:pt idx="48">
                  <c:v>-1.37868E-8</c:v>
                </c:pt>
                <c:pt idx="49">
                  <c:v>-1.2296299999999999E-8</c:v>
                </c:pt>
                <c:pt idx="50">
                  <c:v>-1.08866E-8</c:v>
                </c:pt>
                <c:pt idx="51">
                  <c:v>-9.6147500000000001E-9</c:v>
                </c:pt>
                <c:pt idx="52">
                  <c:v>-8.5013999999999996E-9</c:v>
                </c:pt>
                <c:pt idx="53">
                  <c:v>-7.5878999999999994E-9</c:v>
                </c:pt>
                <c:pt idx="54">
                  <c:v>-6.7452999999999999E-9</c:v>
                </c:pt>
                <c:pt idx="55">
                  <c:v>-6.2494800000000002E-9</c:v>
                </c:pt>
                <c:pt idx="56">
                  <c:v>-5.7438400000000003E-9</c:v>
                </c:pt>
                <c:pt idx="57">
                  <c:v>-5.2501399999999998E-9</c:v>
                </c:pt>
                <c:pt idx="58">
                  <c:v>-4.7577400000000002E-9</c:v>
                </c:pt>
                <c:pt idx="59">
                  <c:v>-4.20598E-9</c:v>
                </c:pt>
                <c:pt idx="60">
                  <c:v>-3.6234499999999999E-9</c:v>
                </c:pt>
                <c:pt idx="61">
                  <c:v>-3.0080600000000001E-9</c:v>
                </c:pt>
                <c:pt idx="62">
                  <c:v>-2.4328000000000001E-9</c:v>
                </c:pt>
                <c:pt idx="63">
                  <c:v>-1.89214E-9</c:v>
                </c:pt>
                <c:pt idx="64">
                  <c:v>-1.5201600000000001E-9</c:v>
                </c:pt>
                <c:pt idx="65">
                  <c:v>-1.24983E-9</c:v>
                </c:pt>
                <c:pt idx="66">
                  <c:v>-1.06918E-9</c:v>
                </c:pt>
                <c:pt idx="67">
                  <c:v>-1.0004199999999999E-9</c:v>
                </c:pt>
                <c:pt idx="68">
                  <c:v>-9.7095999999999992E-10</c:v>
                </c:pt>
                <c:pt idx="69">
                  <c:v>-9.5429400000000005E-10</c:v>
                </c:pt>
                <c:pt idx="70">
                  <c:v>-9.20129E-10</c:v>
                </c:pt>
                <c:pt idx="71">
                  <c:v>-8.3727800000000001E-10</c:v>
                </c:pt>
                <c:pt idx="72">
                  <c:v>-7.1172699999999996E-10</c:v>
                </c:pt>
                <c:pt idx="73">
                  <c:v>-5.4516799999999997E-10</c:v>
                </c:pt>
                <c:pt idx="74">
                  <c:v>-3.6665199999999999E-10</c:v>
                </c:pt>
                <c:pt idx="75">
                  <c:v>-2.04802E-10</c:v>
                </c:pt>
                <c:pt idx="76">
                  <c:v>-1.0401E-10</c:v>
                </c:pt>
                <c:pt idx="77">
                  <c:v>-4.9352599999999998E-11</c:v>
                </c:pt>
                <c:pt idx="78">
                  <c:v>-5.8317199999999998E-11</c:v>
                </c:pt>
                <c:pt idx="79">
                  <c:v>-1.07002E-10</c:v>
                </c:pt>
                <c:pt idx="80">
                  <c:v>-2.0437200000000001E-10</c:v>
                </c:pt>
                <c:pt idx="81">
                  <c:v>-3.03447E-10</c:v>
                </c:pt>
                <c:pt idx="82">
                  <c:v>-3.7434099999999998E-10</c:v>
                </c:pt>
                <c:pt idx="83">
                  <c:v>-3.9783700000000002E-10</c:v>
                </c:pt>
                <c:pt idx="84">
                  <c:v>-3.7007300000000002E-10</c:v>
                </c:pt>
                <c:pt idx="85">
                  <c:v>-3.03447E-10</c:v>
                </c:pt>
                <c:pt idx="86">
                  <c:v>-1.85156E-10</c:v>
                </c:pt>
                <c:pt idx="87">
                  <c:v>-7.6675399999999995E-11</c:v>
                </c:pt>
                <c:pt idx="88">
                  <c:v>1.17064E-11</c:v>
                </c:pt>
                <c:pt idx="89">
                  <c:v>5.9115899999999997E-11</c:v>
                </c:pt>
                <c:pt idx="90">
                  <c:v>4.9292999999999998E-11</c:v>
                </c:pt>
                <c:pt idx="91">
                  <c:v>-9.2029600000000006E-12</c:v>
                </c:pt>
                <c:pt idx="92">
                  <c:v>-1.13404E-10</c:v>
                </c:pt>
                <c:pt idx="93">
                  <c:v>-2.18892E-10</c:v>
                </c:pt>
                <c:pt idx="94">
                  <c:v>-3.1242399999999997E-10</c:v>
                </c:pt>
                <c:pt idx="95">
                  <c:v>-3.5555400000000001E-10</c:v>
                </c:pt>
                <c:pt idx="96">
                  <c:v>-3.2821900000000002E-10</c:v>
                </c:pt>
                <c:pt idx="97">
                  <c:v>-2.2957299999999999E-10</c:v>
                </c:pt>
                <c:pt idx="98">
                  <c:v>-9.2911700000000004E-11</c:v>
                </c:pt>
                <c:pt idx="99">
                  <c:v>5.0997700000000002E-11</c:v>
                </c:pt>
                <c:pt idx="100">
                  <c:v>1.8125800000000001E-10</c:v>
                </c:pt>
                <c:pt idx="101">
                  <c:v>2.6367900000000001E-10</c:v>
                </c:pt>
                <c:pt idx="102">
                  <c:v>2.9954900000000001E-10</c:v>
                </c:pt>
                <c:pt idx="103">
                  <c:v>2.6794700000000002E-10</c:v>
                </c:pt>
                <c:pt idx="104">
                  <c:v>2.0730499999999999E-10</c:v>
                </c:pt>
                <c:pt idx="105">
                  <c:v>1.0609600000000001E-10</c:v>
                </c:pt>
                <c:pt idx="106">
                  <c:v>1.4698499999999998E-11</c:v>
                </c:pt>
                <c:pt idx="107">
                  <c:v>-7.6675399999999995E-11</c:v>
                </c:pt>
                <c:pt idx="108">
                  <c:v>-1.27494E-10</c:v>
                </c:pt>
                <c:pt idx="109">
                  <c:v>-1.3774600000000001E-10</c:v>
                </c:pt>
                <c:pt idx="110">
                  <c:v>-9.33409E-11</c:v>
                </c:pt>
                <c:pt idx="111">
                  <c:v>-2.6714799999999999E-11</c:v>
                </c:pt>
                <c:pt idx="112">
                  <c:v>8.3029300000000006E-11</c:v>
                </c:pt>
                <c:pt idx="113">
                  <c:v>1.8210400000000001E-10</c:v>
                </c:pt>
                <c:pt idx="114">
                  <c:v>2.6794700000000002E-10</c:v>
                </c:pt>
                <c:pt idx="115">
                  <c:v>3.1150600000000001E-10</c:v>
                </c:pt>
                <c:pt idx="116">
                  <c:v>3.1065899999999998E-10</c:v>
                </c:pt>
                <c:pt idx="117">
                  <c:v>2.65384E-10</c:v>
                </c:pt>
                <c:pt idx="118">
                  <c:v>1.93644E-10</c:v>
                </c:pt>
                <c:pt idx="119">
                  <c:v>9.7119799999999997E-11</c:v>
                </c:pt>
                <c:pt idx="120">
                  <c:v>-8.7738000000000004E-12</c:v>
                </c:pt>
                <c:pt idx="121">
                  <c:v>-6.8569200000000006E-11</c:v>
                </c:pt>
                <c:pt idx="122">
                  <c:v>-1.12557E-10</c:v>
                </c:pt>
                <c:pt idx="123">
                  <c:v>-1.06144E-10</c:v>
                </c:pt>
                <c:pt idx="124">
                  <c:v>-3.6108499999999999E-11</c:v>
                </c:pt>
                <c:pt idx="125">
                  <c:v>5.8257599999999998E-11</c:v>
                </c:pt>
                <c:pt idx="126">
                  <c:v>1.80829E-10</c:v>
                </c:pt>
                <c:pt idx="127">
                  <c:v>3.0980100000000001E-10</c:v>
                </c:pt>
                <c:pt idx="128">
                  <c:v>4.4518700000000002E-10</c:v>
                </c:pt>
                <c:pt idx="129">
                  <c:v>6.05762E-10</c:v>
                </c:pt>
                <c:pt idx="130">
                  <c:v>8.5474300000000001E-10</c:v>
                </c:pt>
                <c:pt idx="131">
                  <c:v>1.1660700000000001E-9</c:v>
                </c:pt>
                <c:pt idx="132">
                  <c:v>1.53377E-9</c:v>
                </c:pt>
                <c:pt idx="133">
                  <c:v>2.0505200000000001E-9</c:v>
                </c:pt>
                <c:pt idx="134">
                  <c:v>2.5899099999999998E-9</c:v>
                </c:pt>
                <c:pt idx="135">
                  <c:v>3.3090799999999999E-9</c:v>
                </c:pt>
                <c:pt idx="136">
                  <c:v>4.3908399999999997E-9</c:v>
                </c:pt>
                <c:pt idx="137">
                  <c:v>5.8449899999999997E-9</c:v>
                </c:pt>
                <c:pt idx="138">
                  <c:v>7.8338299999999996E-9</c:v>
                </c:pt>
                <c:pt idx="139">
                  <c:v>1.0553E-8</c:v>
                </c:pt>
                <c:pt idx="140">
                  <c:v>1.4631400000000001E-8</c:v>
                </c:pt>
                <c:pt idx="141">
                  <c:v>2.0162799999999999E-8</c:v>
                </c:pt>
                <c:pt idx="142">
                  <c:v>2.9439899999999999E-8</c:v>
                </c:pt>
                <c:pt idx="143">
                  <c:v>4.5848600000000001E-8</c:v>
                </c:pt>
                <c:pt idx="144">
                  <c:v>7.8651400000000002E-8</c:v>
                </c:pt>
                <c:pt idx="145">
                  <c:v>2.1547399999999999E-7</c:v>
                </c:pt>
                <c:pt idx="146">
                  <c:v>3.33856E-7</c:v>
                </c:pt>
                <c:pt idx="147">
                  <c:v>8.2969000000000001E-7</c:v>
                </c:pt>
                <c:pt idx="148">
                  <c:v>2.30577E-6</c:v>
                </c:pt>
                <c:pt idx="149">
                  <c:v>7.0678100000000002E-6</c:v>
                </c:pt>
                <c:pt idx="150">
                  <c:v>2.2377600000000001E-5</c:v>
                </c:pt>
                <c:pt idx="151">
                  <c:v>8.0077300000000007E-5</c:v>
                </c:pt>
                <c:pt idx="152">
                  <c:v>2.7211E-4</c:v>
                </c:pt>
                <c:pt idx="153">
                  <c:v>8.2470899999999997E-4</c:v>
                </c:pt>
                <c:pt idx="154">
                  <c:v>2.0315799999999998E-3</c:v>
                </c:pt>
                <c:pt idx="155">
                  <c:v>4.2392200000000001E-3</c:v>
                </c:pt>
                <c:pt idx="156">
                  <c:v>7.4360299999999997E-3</c:v>
                </c:pt>
                <c:pt idx="157">
                  <c:v>1.16957E-2</c:v>
                </c:pt>
                <c:pt idx="158">
                  <c:v>1.6996899999999999E-2</c:v>
                </c:pt>
                <c:pt idx="159">
                  <c:v>2.3373600000000001E-2</c:v>
                </c:pt>
                <c:pt idx="160">
                  <c:v>3.0738999999999999E-2</c:v>
                </c:pt>
                <c:pt idx="161">
                  <c:v>3.91677E-2</c:v>
                </c:pt>
                <c:pt idx="162">
                  <c:v>4.8600999999999998E-2</c:v>
                </c:pt>
                <c:pt idx="163">
                  <c:v>5.8944200000000002E-2</c:v>
                </c:pt>
                <c:pt idx="164">
                  <c:v>7.0217799999999997E-2</c:v>
                </c:pt>
                <c:pt idx="165">
                  <c:v>8.23686E-2</c:v>
                </c:pt>
                <c:pt idx="166">
                  <c:v>9.5378299999999999E-2</c:v>
                </c:pt>
                <c:pt idx="167">
                  <c:v>0.109679</c:v>
                </c:pt>
                <c:pt idx="168">
                  <c:v>0.124239</c:v>
                </c:pt>
                <c:pt idx="169">
                  <c:v>0.13938600000000001</c:v>
                </c:pt>
                <c:pt idx="170">
                  <c:v>0.15526499999999999</c:v>
                </c:pt>
                <c:pt idx="171">
                  <c:v>0.17169300000000001</c:v>
                </c:pt>
                <c:pt idx="172">
                  <c:v>0.18876200000000001</c:v>
                </c:pt>
                <c:pt idx="173">
                  <c:v>0.206293</c:v>
                </c:pt>
                <c:pt idx="174">
                  <c:v>0.22420000000000001</c:v>
                </c:pt>
                <c:pt idx="175">
                  <c:v>0.24270900000000001</c:v>
                </c:pt>
                <c:pt idx="176">
                  <c:v>0.26167600000000002</c:v>
                </c:pt>
                <c:pt idx="177">
                  <c:v>0.28090199999999999</c:v>
                </c:pt>
                <c:pt idx="178">
                  <c:v>0.30038399999999998</c:v>
                </c:pt>
                <c:pt idx="179">
                  <c:v>0.32018799999999997</c:v>
                </c:pt>
                <c:pt idx="180">
                  <c:v>0.34033999999999998</c:v>
                </c:pt>
                <c:pt idx="181">
                  <c:v>0.36060700000000001</c:v>
                </c:pt>
                <c:pt idx="182">
                  <c:v>0.38112400000000002</c:v>
                </c:pt>
                <c:pt idx="183">
                  <c:v>0.40171299999999999</c:v>
                </c:pt>
                <c:pt idx="184">
                  <c:v>0.42253400000000002</c:v>
                </c:pt>
                <c:pt idx="185">
                  <c:v>0.44348500000000002</c:v>
                </c:pt>
                <c:pt idx="186">
                  <c:v>0.46442099999999997</c:v>
                </c:pt>
                <c:pt idx="187">
                  <c:v>0.48539599999999999</c:v>
                </c:pt>
                <c:pt idx="188">
                  <c:v>0.50639999999999996</c:v>
                </c:pt>
                <c:pt idx="189">
                  <c:v>0.52724000000000004</c:v>
                </c:pt>
                <c:pt idx="190">
                  <c:v>0.54800700000000002</c:v>
                </c:pt>
                <c:pt idx="191">
                  <c:v>0.56878499999999999</c:v>
                </c:pt>
                <c:pt idx="192">
                  <c:v>0.58923499999999995</c:v>
                </c:pt>
                <c:pt idx="193">
                  <c:v>0.60963199999999995</c:v>
                </c:pt>
                <c:pt idx="194">
                  <c:v>0.629826</c:v>
                </c:pt>
                <c:pt idx="195">
                  <c:v>0.649814</c:v>
                </c:pt>
                <c:pt idx="196">
                  <c:v>0.66947900000000005</c:v>
                </c:pt>
                <c:pt idx="197">
                  <c:v>0.68896999999999997</c:v>
                </c:pt>
                <c:pt idx="198">
                  <c:v>0.70841299999999996</c:v>
                </c:pt>
                <c:pt idx="199">
                  <c:v>0.72755300000000001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5-735B-4E6D-ADDD-BAF7354FCEBE}"/>
            </c:ext>
          </c:extLst>
        </c:ser>
        <c:ser>
          <c:idx val="9"/>
          <c:order val="6"/>
          <c:tx>
            <c:strRef>
              <c:f>'[3]IV measurements'!$C$1</c:f>
              <c:strCache>
                <c:ptCount val="1"/>
                <c:pt idx="0">
                  <c:v>C6020 163 C2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'[3]IV measurements'!$B$2:$B$201</c:f>
              <c:numCache>
                <c:formatCode>General</c:formatCode>
                <c:ptCount val="200"/>
                <c:pt idx="0">
                  <c:v>-5</c:v>
                </c:pt>
                <c:pt idx="1">
                  <c:v>-4.9497499999999999</c:v>
                </c:pt>
                <c:pt idx="2">
                  <c:v>-4.8994999999999997</c:v>
                </c:pt>
                <c:pt idx="3">
                  <c:v>-4.8492499999999996</c:v>
                </c:pt>
                <c:pt idx="4">
                  <c:v>-4.7990000000000004</c:v>
                </c:pt>
                <c:pt idx="5">
                  <c:v>-4.7487399999999997</c:v>
                </c:pt>
                <c:pt idx="6">
                  <c:v>-4.6984899999999996</c:v>
                </c:pt>
                <c:pt idx="7">
                  <c:v>-4.6482400000000004</c:v>
                </c:pt>
                <c:pt idx="8">
                  <c:v>-4.5979900000000002</c:v>
                </c:pt>
                <c:pt idx="9">
                  <c:v>-4.5477400000000001</c:v>
                </c:pt>
                <c:pt idx="10">
                  <c:v>-4.49749</c:v>
                </c:pt>
                <c:pt idx="11">
                  <c:v>-4.4472399999999999</c:v>
                </c:pt>
                <c:pt idx="12">
                  <c:v>-4.3969899999999997</c:v>
                </c:pt>
                <c:pt idx="13">
                  <c:v>-4.34673</c:v>
                </c:pt>
                <c:pt idx="14">
                  <c:v>-4.2964799999999999</c:v>
                </c:pt>
                <c:pt idx="15">
                  <c:v>-4.2462299999999997</c:v>
                </c:pt>
                <c:pt idx="16">
                  <c:v>-4.1959799999999996</c:v>
                </c:pt>
                <c:pt idx="17">
                  <c:v>-4.1457300000000004</c:v>
                </c:pt>
                <c:pt idx="18">
                  <c:v>-4.0954800000000002</c:v>
                </c:pt>
                <c:pt idx="19">
                  <c:v>-4.0452300000000001</c:v>
                </c:pt>
                <c:pt idx="20">
                  <c:v>-3.9949699999999999</c:v>
                </c:pt>
                <c:pt idx="21">
                  <c:v>-3.9447199999999998</c:v>
                </c:pt>
                <c:pt idx="22">
                  <c:v>-3.8944700000000001</c:v>
                </c:pt>
                <c:pt idx="23">
                  <c:v>-3.84422</c:v>
                </c:pt>
                <c:pt idx="24">
                  <c:v>-3.7939699999999998</c:v>
                </c:pt>
                <c:pt idx="25">
                  <c:v>-3.7437200000000002</c:v>
                </c:pt>
                <c:pt idx="26">
                  <c:v>-3.69347</c:v>
                </c:pt>
                <c:pt idx="27">
                  <c:v>-3.6432199999999999</c:v>
                </c:pt>
                <c:pt idx="28">
                  <c:v>-3.5929600000000002</c:v>
                </c:pt>
                <c:pt idx="29">
                  <c:v>-3.54271</c:v>
                </c:pt>
                <c:pt idx="30">
                  <c:v>-3.4924599999999999</c:v>
                </c:pt>
                <c:pt idx="31">
                  <c:v>-3.4422100000000002</c:v>
                </c:pt>
                <c:pt idx="32">
                  <c:v>-3.3919600000000001</c:v>
                </c:pt>
                <c:pt idx="33">
                  <c:v>-3.34171</c:v>
                </c:pt>
                <c:pt idx="34">
                  <c:v>-3.2914599999999998</c:v>
                </c:pt>
                <c:pt idx="35">
                  <c:v>-3.2412100000000001</c:v>
                </c:pt>
                <c:pt idx="36">
                  <c:v>-3.19095</c:v>
                </c:pt>
                <c:pt idx="37">
                  <c:v>-3.1406999999999998</c:v>
                </c:pt>
                <c:pt idx="38">
                  <c:v>-3.0904500000000001</c:v>
                </c:pt>
                <c:pt idx="39">
                  <c:v>-3.0402</c:v>
                </c:pt>
                <c:pt idx="40">
                  <c:v>-2.9899499999999999</c:v>
                </c:pt>
                <c:pt idx="41">
                  <c:v>-2.9397000000000002</c:v>
                </c:pt>
                <c:pt idx="42">
                  <c:v>-2.8894500000000001</c:v>
                </c:pt>
                <c:pt idx="43">
                  <c:v>-2.8391999999999999</c:v>
                </c:pt>
                <c:pt idx="44">
                  <c:v>-2.7889400000000002</c:v>
                </c:pt>
                <c:pt idx="45">
                  <c:v>-2.7386900000000001</c:v>
                </c:pt>
                <c:pt idx="46">
                  <c:v>-2.6884399999999999</c:v>
                </c:pt>
                <c:pt idx="47">
                  <c:v>-2.6381899999999998</c:v>
                </c:pt>
                <c:pt idx="48">
                  <c:v>-2.5879400000000001</c:v>
                </c:pt>
                <c:pt idx="49">
                  <c:v>-2.53769</c:v>
                </c:pt>
                <c:pt idx="50">
                  <c:v>-2.4874399999999999</c:v>
                </c:pt>
                <c:pt idx="51">
                  <c:v>-2.4371900000000002</c:v>
                </c:pt>
                <c:pt idx="52">
                  <c:v>-2.38693</c:v>
                </c:pt>
                <c:pt idx="53">
                  <c:v>-2.3366799999999999</c:v>
                </c:pt>
                <c:pt idx="54">
                  <c:v>-2.2864300000000002</c:v>
                </c:pt>
                <c:pt idx="55">
                  <c:v>-2.2361800000000001</c:v>
                </c:pt>
                <c:pt idx="56">
                  <c:v>-2.1859299999999999</c:v>
                </c:pt>
                <c:pt idx="57">
                  <c:v>-2.1356799999999998</c:v>
                </c:pt>
                <c:pt idx="58">
                  <c:v>-2.0854300000000001</c:v>
                </c:pt>
                <c:pt idx="59">
                  <c:v>-2.03518</c:v>
                </c:pt>
                <c:pt idx="60">
                  <c:v>-1.98492</c:v>
                </c:pt>
                <c:pt idx="61">
                  <c:v>-1.9346699999999999</c:v>
                </c:pt>
                <c:pt idx="62">
                  <c:v>-1.88442</c:v>
                </c:pt>
                <c:pt idx="63">
                  <c:v>-1.8341700000000001</c:v>
                </c:pt>
                <c:pt idx="64">
                  <c:v>-1.78392</c:v>
                </c:pt>
                <c:pt idx="65">
                  <c:v>-1.73367</c:v>
                </c:pt>
                <c:pt idx="66">
                  <c:v>-1.6834199999999999</c:v>
                </c:pt>
                <c:pt idx="67">
                  <c:v>-1.63317</c:v>
                </c:pt>
                <c:pt idx="68">
                  <c:v>-1.58291</c:v>
                </c:pt>
                <c:pt idx="69">
                  <c:v>-1.5326599999999999</c:v>
                </c:pt>
                <c:pt idx="70">
                  <c:v>-1.48241</c:v>
                </c:pt>
                <c:pt idx="71">
                  <c:v>-1.4321600000000001</c:v>
                </c:pt>
                <c:pt idx="72">
                  <c:v>-1.38191</c:v>
                </c:pt>
                <c:pt idx="73">
                  <c:v>-1.3316600000000001</c:v>
                </c:pt>
                <c:pt idx="74">
                  <c:v>-1.2814099999999999</c:v>
                </c:pt>
                <c:pt idx="75">
                  <c:v>-1.23116</c:v>
                </c:pt>
                <c:pt idx="76">
                  <c:v>-1.1809000000000001</c:v>
                </c:pt>
                <c:pt idx="77">
                  <c:v>-1.1306499999999999</c:v>
                </c:pt>
                <c:pt idx="78">
                  <c:v>-1.0804</c:v>
                </c:pt>
                <c:pt idx="79">
                  <c:v>-1.0301499999999999</c:v>
                </c:pt>
                <c:pt idx="80">
                  <c:v>-0.97989999999999999</c:v>
                </c:pt>
                <c:pt idx="81">
                  <c:v>-0.92964800000000003</c:v>
                </c:pt>
                <c:pt idx="82">
                  <c:v>-0.87939699999999998</c:v>
                </c:pt>
                <c:pt idx="83">
                  <c:v>-0.82914600000000005</c:v>
                </c:pt>
                <c:pt idx="84">
                  <c:v>-0.77889399999999998</c:v>
                </c:pt>
                <c:pt idx="85">
                  <c:v>-0.72864300000000004</c:v>
                </c:pt>
                <c:pt idx="86">
                  <c:v>-0.678392</c:v>
                </c:pt>
                <c:pt idx="87">
                  <c:v>-0.62814099999999995</c:v>
                </c:pt>
                <c:pt idx="88">
                  <c:v>-0.57788899999999999</c:v>
                </c:pt>
                <c:pt idx="89">
                  <c:v>-0.52763800000000005</c:v>
                </c:pt>
                <c:pt idx="90">
                  <c:v>-0.47738700000000001</c:v>
                </c:pt>
                <c:pt idx="91">
                  <c:v>-0.42713600000000002</c:v>
                </c:pt>
                <c:pt idx="92">
                  <c:v>-0.376884</c:v>
                </c:pt>
                <c:pt idx="93">
                  <c:v>-0.32663300000000001</c:v>
                </c:pt>
                <c:pt idx="94">
                  <c:v>-0.27638200000000002</c:v>
                </c:pt>
                <c:pt idx="95">
                  <c:v>-0.226131</c:v>
                </c:pt>
                <c:pt idx="96">
                  <c:v>-0.17587900000000001</c:v>
                </c:pt>
                <c:pt idx="97">
                  <c:v>-0.12562799999999999</c:v>
                </c:pt>
                <c:pt idx="98">
                  <c:v>-7.5376899999999997E-2</c:v>
                </c:pt>
                <c:pt idx="99">
                  <c:v>-2.5125600000000001E-2</c:v>
                </c:pt>
                <c:pt idx="100">
                  <c:v>2.5125600000000001E-2</c:v>
                </c:pt>
                <c:pt idx="101">
                  <c:v>7.5376899999999997E-2</c:v>
                </c:pt>
                <c:pt idx="102">
                  <c:v>0.12562799999999999</c:v>
                </c:pt>
                <c:pt idx="103">
                  <c:v>0.17587900000000001</c:v>
                </c:pt>
                <c:pt idx="104">
                  <c:v>0.226131</c:v>
                </c:pt>
                <c:pt idx="105">
                  <c:v>0.27638200000000002</c:v>
                </c:pt>
                <c:pt idx="106">
                  <c:v>0.32663300000000001</c:v>
                </c:pt>
                <c:pt idx="107">
                  <c:v>0.376884</c:v>
                </c:pt>
                <c:pt idx="108">
                  <c:v>0.42713600000000002</c:v>
                </c:pt>
                <c:pt idx="109">
                  <c:v>0.47738700000000001</c:v>
                </c:pt>
                <c:pt idx="110">
                  <c:v>0.52763800000000005</c:v>
                </c:pt>
                <c:pt idx="111">
                  <c:v>0.57788899999999999</c:v>
                </c:pt>
                <c:pt idx="112">
                  <c:v>0.62814099999999995</c:v>
                </c:pt>
                <c:pt idx="113">
                  <c:v>0.678392</c:v>
                </c:pt>
                <c:pt idx="114">
                  <c:v>0.72864300000000004</c:v>
                </c:pt>
                <c:pt idx="115">
                  <c:v>0.77889399999999998</c:v>
                </c:pt>
                <c:pt idx="116">
                  <c:v>0.82914600000000005</c:v>
                </c:pt>
                <c:pt idx="117">
                  <c:v>0.87939699999999998</c:v>
                </c:pt>
                <c:pt idx="118">
                  <c:v>0.92964800000000003</c:v>
                </c:pt>
                <c:pt idx="119">
                  <c:v>0.97989999999999999</c:v>
                </c:pt>
                <c:pt idx="120">
                  <c:v>1.0301499999999999</c:v>
                </c:pt>
                <c:pt idx="121">
                  <c:v>1.0804</c:v>
                </c:pt>
                <c:pt idx="122">
                  <c:v>1.1306499999999999</c:v>
                </c:pt>
                <c:pt idx="123">
                  <c:v>1.1809000000000001</c:v>
                </c:pt>
                <c:pt idx="124">
                  <c:v>1.23116</c:v>
                </c:pt>
                <c:pt idx="125">
                  <c:v>1.2814099999999999</c:v>
                </c:pt>
                <c:pt idx="126">
                  <c:v>1.3316600000000001</c:v>
                </c:pt>
                <c:pt idx="127">
                  <c:v>1.38191</c:v>
                </c:pt>
                <c:pt idx="128">
                  <c:v>1.4321600000000001</c:v>
                </c:pt>
                <c:pt idx="129">
                  <c:v>1.48241</c:v>
                </c:pt>
                <c:pt idx="130">
                  <c:v>1.5326599999999999</c:v>
                </c:pt>
                <c:pt idx="131">
                  <c:v>1.58291</c:v>
                </c:pt>
                <c:pt idx="132">
                  <c:v>1.63317</c:v>
                </c:pt>
                <c:pt idx="133">
                  <c:v>1.6834199999999999</c:v>
                </c:pt>
                <c:pt idx="134">
                  <c:v>1.73367</c:v>
                </c:pt>
                <c:pt idx="135">
                  <c:v>1.78392</c:v>
                </c:pt>
                <c:pt idx="136">
                  <c:v>1.8341700000000001</c:v>
                </c:pt>
                <c:pt idx="137">
                  <c:v>1.88442</c:v>
                </c:pt>
                <c:pt idx="138">
                  <c:v>1.9346699999999999</c:v>
                </c:pt>
                <c:pt idx="139">
                  <c:v>1.98492</c:v>
                </c:pt>
                <c:pt idx="140">
                  <c:v>2.03518</c:v>
                </c:pt>
                <c:pt idx="141">
                  <c:v>2.0854300000000001</c:v>
                </c:pt>
                <c:pt idx="142">
                  <c:v>2.1356799999999998</c:v>
                </c:pt>
                <c:pt idx="143">
                  <c:v>2.1859299999999999</c:v>
                </c:pt>
                <c:pt idx="144">
                  <c:v>2.2361800000000001</c:v>
                </c:pt>
                <c:pt idx="145">
                  <c:v>2.2864300000000002</c:v>
                </c:pt>
                <c:pt idx="146">
                  <c:v>2.3366799999999999</c:v>
                </c:pt>
                <c:pt idx="147">
                  <c:v>2.38693</c:v>
                </c:pt>
                <c:pt idx="148">
                  <c:v>2.4371900000000002</c:v>
                </c:pt>
                <c:pt idx="149">
                  <c:v>2.4874399999999999</c:v>
                </c:pt>
                <c:pt idx="150">
                  <c:v>2.53769</c:v>
                </c:pt>
                <c:pt idx="151">
                  <c:v>2.5879400000000001</c:v>
                </c:pt>
                <c:pt idx="152">
                  <c:v>2.6381899999999998</c:v>
                </c:pt>
                <c:pt idx="153">
                  <c:v>2.6884399999999999</c:v>
                </c:pt>
                <c:pt idx="154">
                  <c:v>2.7386900000000001</c:v>
                </c:pt>
                <c:pt idx="155">
                  <c:v>2.7889400000000002</c:v>
                </c:pt>
                <c:pt idx="156">
                  <c:v>2.8391999999999999</c:v>
                </c:pt>
                <c:pt idx="157">
                  <c:v>2.8894500000000001</c:v>
                </c:pt>
                <c:pt idx="158">
                  <c:v>2.9397000000000002</c:v>
                </c:pt>
                <c:pt idx="159">
                  <c:v>2.9899499999999999</c:v>
                </c:pt>
                <c:pt idx="160">
                  <c:v>3.0402</c:v>
                </c:pt>
                <c:pt idx="161">
                  <c:v>3.0904500000000001</c:v>
                </c:pt>
                <c:pt idx="162">
                  <c:v>3.1406999999999998</c:v>
                </c:pt>
                <c:pt idx="163">
                  <c:v>3.19095</c:v>
                </c:pt>
                <c:pt idx="164">
                  <c:v>3.2412100000000001</c:v>
                </c:pt>
                <c:pt idx="165">
                  <c:v>3.2914599999999998</c:v>
                </c:pt>
                <c:pt idx="166">
                  <c:v>3.34171</c:v>
                </c:pt>
                <c:pt idx="167">
                  <c:v>3.3919600000000001</c:v>
                </c:pt>
                <c:pt idx="168">
                  <c:v>3.4422100000000002</c:v>
                </c:pt>
                <c:pt idx="169">
                  <c:v>3.4924599999999999</c:v>
                </c:pt>
                <c:pt idx="170">
                  <c:v>3.54271</c:v>
                </c:pt>
                <c:pt idx="171">
                  <c:v>3.5929600000000002</c:v>
                </c:pt>
                <c:pt idx="172">
                  <c:v>3.6432199999999999</c:v>
                </c:pt>
                <c:pt idx="173">
                  <c:v>3.69347</c:v>
                </c:pt>
                <c:pt idx="174">
                  <c:v>3.7437200000000002</c:v>
                </c:pt>
                <c:pt idx="175">
                  <c:v>3.7939699999999998</c:v>
                </c:pt>
                <c:pt idx="176">
                  <c:v>3.84422</c:v>
                </c:pt>
                <c:pt idx="177">
                  <c:v>3.8944700000000001</c:v>
                </c:pt>
                <c:pt idx="178">
                  <c:v>3.9447199999999998</c:v>
                </c:pt>
                <c:pt idx="179">
                  <c:v>3.9949699999999999</c:v>
                </c:pt>
                <c:pt idx="180">
                  <c:v>4.0452300000000001</c:v>
                </c:pt>
                <c:pt idx="181">
                  <c:v>4.0954800000000002</c:v>
                </c:pt>
                <c:pt idx="182">
                  <c:v>4.1457300000000004</c:v>
                </c:pt>
                <c:pt idx="183">
                  <c:v>4.1959799999999996</c:v>
                </c:pt>
                <c:pt idx="184">
                  <c:v>4.2462299999999997</c:v>
                </c:pt>
                <c:pt idx="185">
                  <c:v>4.2964799999999999</c:v>
                </c:pt>
                <c:pt idx="186">
                  <c:v>4.34673</c:v>
                </c:pt>
                <c:pt idx="187">
                  <c:v>4.3969899999999997</c:v>
                </c:pt>
                <c:pt idx="188">
                  <c:v>4.4472399999999999</c:v>
                </c:pt>
                <c:pt idx="189">
                  <c:v>4.49749</c:v>
                </c:pt>
                <c:pt idx="190">
                  <c:v>4.5477400000000001</c:v>
                </c:pt>
                <c:pt idx="191">
                  <c:v>4.5979900000000002</c:v>
                </c:pt>
                <c:pt idx="192">
                  <c:v>4.6482400000000004</c:v>
                </c:pt>
                <c:pt idx="193">
                  <c:v>4.6984899999999996</c:v>
                </c:pt>
                <c:pt idx="194">
                  <c:v>4.7487399999999997</c:v>
                </c:pt>
                <c:pt idx="195">
                  <c:v>4.7990000000000004</c:v>
                </c:pt>
                <c:pt idx="196">
                  <c:v>4.8492499999999996</c:v>
                </c:pt>
                <c:pt idx="197">
                  <c:v>4.8994999999999997</c:v>
                </c:pt>
                <c:pt idx="198">
                  <c:v>4.9497499999999999</c:v>
                </c:pt>
                <c:pt idx="199">
                  <c:v>5</c:v>
                </c:pt>
              </c:numCache>
            </c:numRef>
          </c:xVal>
          <c:yVal>
            <c:numRef>
              <c:f>'[3]IV measurements'!$C$2:$C$201</c:f>
              <c:numCache>
                <c:formatCode>General</c:formatCode>
                <c:ptCount val="200"/>
                <c:pt idx="0">
                  <c:v>-7.1561000000000004E-7</c:v>
                </c:pt>
                <c:pt idx="1">
                  <c:v>-7.2299700000000003E-7</c:v>
                </c:pt>
                <c:pt idx="2">
                  <c:v>-6.7890900000000001E-7</c:v>
                </c:pt>
                <c:pt idx="3">
                  <c:v>-6.3977000000000002E-7</c:v>
                </c:pt>
                <c:pt idx="4">
                  <c:v>-5.9904700000000003E-7</c:v>
                </c:pt>
                <c:pt idx="5">
                  <c:v>-5.6135800000000004E-7</c:v>
                </c:pt>
                <c:pt idx="6">
                  <c:v>-5.22919E-7</c:v>
                </c:pt>
                <c:pt idx="7">
                  <c:v>-4.8378599999999996E-7</c:v>
                </c:pt>
                <c:pt idx="8">
                  <c:v>-4.5454899999999998E-7</c:v>
                </c:pt>
                <c:pt idx="9">
                  <c:v>-4.2116899999999998E-7</c:v>
                </c:pt>
                <c:pt idx="10">
                  <c:v>-3.9950800000000001E-7</c:v>
                </c:pt>
                <c:pt idx="11">
                  <c:v>-3.7228E-7</c:v>
                </c:pt>
                <c:pt idx="12">
                  <c:v>-3.47841E-7</c:v>
                </c:pt>
                <c:pt idx="13">
                  <c:v>-3.2418599999999999E-7</c:v>
                </c:pt>
                <c:pt idx="14">
                  <c:v>-3.0062899999999998E-7</c:v>
                </c:pt>
                <c:pt idx="15">
                  <c:v>-2.78352E-7</c:v>
                </c:pt>
                <c:pt idx="16">
                  <c:v>-2.5864100000000002E-7</c:v>
                </c:pt>
                <c:pt idx="17">
                  <c:v>-2.3962700000000001E-7</c:v>
                </c:pt>
                <c:pt idx="18">
                  <c:v>-2.2079899999999999E-7</c:v>
                </c:pt>
                <c:pt idx="19">
                  <c:v>-2.0466899999999999E-7</c:v>
                </c:pt>
                <c:pt idx="20">
                  <c:v>-1.8809799999999999E-7</c:v>
                </c:pt>
                <c:pt idx="21">
                  <c:v>-1.7463E-7</c:v>
                </c:pt>
                <c:pt idx="22">
                  <c:v>-1.6118299999999999E-7</c:v>
                </c:pt>
                <c:pt idx="23">
                  <c:v>-1.48444E-7</c:v>
                </c:pt>
                <c:pt idx="24">
                  <c:v>-1.37353E-7</c:v>
                </c:pt>
                <c:pt idx="25">
                  <c:v>-1.2642199999999999E-7</c:v>
                </c:pt>
                <c:pt idx="26">
                  <c:v>-1.14989E-7</c:v>
                </c:pt>
                <c:pt idx="27">
                  <c:v>-1.07474E-7</c:v>
                </c:pt>
                <c:pt idx="28">
                  <c:v>-9.7530399999999996E-8</c:v>
                </c:pt>
                <c:pt idx="29">
                  <c:v>-8.9337100000000007E-8</c:v>
                </c:pt>
                <c:pt idx="30">
                  <c:v>-8.1409499999999999E-8</c:v>
                </c:pt>
                <c:pt idx="31">
                  <c:v>-7.4250200000000004E-8</c:v>
                </c:pt>
                <c:pt idx="32">
                  <c:v>-6.7339000000000005E-8</c:v>
                </c:pt>
                <c:pt idx="33">
                  <c:v>-6.15433E-8</c:v>
                </c:pt>
                <c:pt idx="34">
                  <c:v>-5.6214000000000003E-8</c:v>
                </c:pt>
                <c:pt idx="35">
                  <c:v>-5.11887E-8</c:v>
                </c:pt>
                <c:pt idx="36">
                  <c:v>-4.5508300000000003E-8</c:v>
                </c:pt>
                <c:pt idx="37">
                  <c:v>-4.1938500000000002E-8</c:v>
                </c:pt>
                <c:pt idx="38">
                  <c:v>-3.7696399999999997E-8</c:v>
                </c:pt>
                <c:pt idx="39">
                  <c:v>-3.3953199999999997E-8</c:v>
                </c:pt>
                <c:pt idx="40">
                  <c:v>-3.0240300000000001E-8</c:v>
                </c:pt>
                <c:pt idx="41">
                  <c:v>-2.6877599999999999E-8</c:v>
                </c:pt>
                <c:pt idx="42">
                  <c:v>-2.37728E-8</c:v>
                </c:pt>
                <c:pt idx="43">
                  <c:v>-2.1095999999999999E-8</c:v>
                </c:pt>
                <c:pt idx="44">
                  <c:v>-1.8764600000000001E-8</c:v>
                </c:pt>
                <c:pt idx="45">
                  <c:v>-1.6750999999999999E-8</c:v>
                </c:pt>
                <c:pt idx="46">
                  <c:v>-1.5066699999999999E-8</c:v>
                </c:pt>
                <c:pt idx="47">
                  <c:v>-1.36471E-8</c:v>
                </c:pt>
                <c:pt idx="48">
                  <c:v>-1.23612E-8</c:v>
                </c:pt>
                <c:pt idx="49">
                  <c:v>-1.11641E-8</c:v>
                </c:pt>
                <c:pt idx="50">
                  <c:v>-1.00196E-8</c:v>
                </c:pt>
                <c:pt idx="51">
                  <c:v>-8.8934400000000003E-9</c:v>
                </c:pt>
                <c:pt idx="52">
                  <c:v>-7.7668399999999996E-9</c:v>
                </c:pt>
                <c:pt idx="53">
                  <c:v>-6.7081500000000002E-9</c:v>
                </c:pt>
                <c:pt idx="54">
                  <c:v>-5.7865399999999997E-9</c:v>
                </c:pt>
                <c:pt idx="55">
                  <c:v>-4.9849400000000004E-9</c:v>
                </c:pt>
                <c:pt idx="56">
                  <c:v>-4.3558700000000002E-9</c:v>
                </c:pt>
                <c:pt idx="57">
                  <c:v>-3.8749900000000001E-9</c:v>
                </c:pt>
                <c:pt idx="58">
                  <c:v>-3.5320599999999999E-9</c:v>
                </c:pt>
                <c:pt idx="59">
                  <c:v>-3.2544699999999998E-9</c:v>
                </c:pt>
                <c:pt idx="60">
                  <c:v>-3.0144599999999999E-9</c:v>
                </c:pt>
                <c:pt idx="61">
                  <c:v>-2.7351599999999999E-9</c:v>
                </c:pt>
                <c:pt idx="62">
                  <c:v>-2.4191300000000001E-9</c:v>
                </c:pt>
                <c:pt idx="63">
                  <c:v>-2.0407599999999999E-9</c:v>
                </c:pt>
                <c:pt idx="64">
                  <c:v>-1.62907E-9</c:v>
                </c:pt>
                <c:pt idx="65">
                  <c:v>-1.2506800000000001E-9</c:v>
                </c:pt>
                <c:pt idx="66">
                  <c:v>-9.0988900000000004E-10</c:v>
                </c:pt>
                <c:pt idx="67">
                  <c:v>-6.5919199999999999E-10</c:v>
                </c:pt>
                <c:pt idx="68">
                  <c:v>-5.1869200000000001E-10</c:v>
                </c:pt>
                <c:pt idx="69">
                  <c:v>-4.2858099999999999E-10</c:v>
                </c:pt>
                <c:pt idx="70">
                  <c:v>-4.4950200000000002E-10</c:v>
                </c:pt>
                <c:pt idx="71">
                  <c:v>-4.9477800000000001E-10</c:v>
                </c:pt>
                <c:pt idx="72">
                  <c:v>-5.3663299999999996E-10</c:v>
                </c:pt>
                <c:pt idx="73">
                  <c:v>-5.4773100000000004E-10</c:v>
                </c:pt>
                <c:pt idx="74">
                  <c:v>-5.1186100000000004E-10</c:v>
                </c:pt>
                <c:pt idx="75">
                  <c:v>-4.3028599999999999E-10</c:v>
                </c:pt>
                <c:pt idx="76">
                  <c:v>-2.9618700000000001E-10</c:v>
                </c:pt>
                <c:pt idx="77">
                  <c:v>-1.6977799999999999E-10</c:v>
                </c:pt>
                <c:pt idx="78">
                  <c:v>-6.2584900000000003E-11</c:v>
                </c:pt>
                <c:pt idx="79">
                  <c:v>1.0490399999999999E-12</c:v>
                </c:pt>
                <c:pt idx="80">
                  <c:v>1.12891E-11</c:v>
                </c:pt>
                <c:pt idx="81">
                  <c:v>-4.1234500000000002E-11</c:v>
                </c:pt>
                <c:pt idx="82">
                  <c:v>-1.4714E-10</c:v>
                </c:pt>
                <c:pt idx="83">
                  <c:v>-2.4665600000000002E-10</c:v>
                </c:pt>
                <c:pt idx="84">
                  <c:v>-3.39329E-10</c:v>
                </c:pt>
                <c:pt idx="85">
                  <c:v>-3.83317E-10</c:v>
                </c:pt>
                <c:pt idx="86">
                  <c:v>-3.7134900000000001E-10</c:v>
                </c:pt>
                <c:pt idx="87">
                  <c:v>-3.0686899999999999E-10</c:v>
                </c:pt>
                <c:pt idx="88">
                  <c:v>-1.91987E-10</c:v>
                </c:pt>
                <c:pt idx="89">
                  <c:v>-8.43644E-11</c:v>
                </c:pt>
                <c:pt idx="90">
                  <c:v>1.55568E-11</c:v>
                </c:pt>
                <c:pt idx="91">
                  <c:v>6.3812700000000005E-11</c:v>
                </c:pt>
                <c:pt idx="92">
                  <c:v>5.9545E-11</c:v>
                </c:pt>
                <c:pt idx="93">
                  <c:v>1.4781999999999999E-12</c:v>
                </c:pt>
                <c:pt idx="94">
                  <c:v>-9.9313299999999996E-11</c:v>
                </c:pt>
                <c:pt idx="95">
                  <c:v>-1.93274E-10</c:v>
                </c:pt>
                <c:pt idx="96">
                  <c:v>-2.59888E-10</c:v>
                </c:pt>
                <c:pt idx="97">
                  <c:v>-2.8423100000000002E-10</c:v>
                </c:pt>
                <c:pt idx="98">
                  <c:v>-2.50065E-10</c:v>
                </c:pt>
                <c:pt idx="99">
                  <c:v>-1.6165999999999999E-10</c:v>
                </c:pt>
                <c:pt idx="100">
                  <c:v>-3.2270000000000002E-11</c:v>
                </c:pt>
                <c:pt idx="101">
                  <c:v>9.0718299999999999E-11</c:v>
                </c:pt>
                <c:pt idx="102">
                  <c:v>2.0431299999999999E-10</c:v>
                </c:pt>
                <c:pt idx="103">
                  <c:v>2.71368E-10</c:v>
                </c:pt>
                <c:pt idx="104">
                  <c:v>3.0254099999999998E-10</c:v>
                </c:pt>
                <c:pt idx="105">
                  <c:v>2.8459999999999998E-10</c:v>
                </c:pt>
                <c:pt idx="106">
                  <c:v>2.3121800000000001E-10</c:v>
                </c:pt>
                <c:pt idx="107">
                  <c:v>1.4580499999999999E-10</c:v>
                </c:pt>
                <c:pt idx="108">
                  <c:v>4.5454500000000002E-11</c:v>
                </c:pt>
                <c:pt idx="109">
                  <c:v>-5.0199000000000003E-11</c:v>
                </c:pt>
                <c:pt idx="110">
                  <c:v>-1.0401E-10</c:v>
                </c:pt>
                <c:pt idx="111">
                  <c:v>-1.3903399999999999E-10</c:v>
                </c:pt>
                <c:pt idx="112">
                  <c:v>-1.14691E-10</c:v>
                </c:pt>
                <c:pt idx="113">
                  <c:v>-5.8317199999999998E-11</c:v>
                </c:pt>
                <c:pt idx="114">
                  <c:v>2.9647400000000001E-11</c:v>
                </c:pt>
                <c:pt idx="115">
                  <c:v>1.3171400000000001E-10</c:v>
                </c:pt>
                <c:pt idx="116">
                  <c:v>2.27809E-10</c:v>
                </c:pt>
                <c:pt idx="117">
                  <c:v>2.9656899999999998E-10</c:v>
                </c:pt>
                <c:pt idx="118">
                  <c:v>3.37136E-10</c:v>
                </c:pt>
                <c:pt idx="119">
                  <c:v>3.3841099999999998E-10</c:v>
                </c:pt>
                <c:pt idx="120">
                  <c:v>3.05533E-10</c:v>
                </c:pt>
                <c:pt idx="121">
                  <c:v>2.4403300000000001E-10</c:v>
                </c:pt>
                <c:pt idx="122">
                  <c:v>1.60754E-10</c:v>
                </c:pt>
                <c:pt idx="123">
                  <c:v>9.4986000000000004E-11</c:v>
                </c:pt>
                <c:pt idx="124">
                  <c:v>7.7903300000000002E-11</c:v>
                </c:pt>
                <c:pt idx="125">
                  <c:v>1.15919E-10</c:v>
                </c:pt>
                <c:pt idx="126">
                  <c:v>2.4146999999999999E-10</c:v>
                </c:pt>
                <c:pt idx="127">
                  <c:v>4.7593100000000004E-10</c:v>
                </c:pt>
                <c:pt idx="128">
                  <c:v>8.2569099999999998E-10</c:v>
                </c:pt>
                <c:pt idx="129">
                  <c:v>1.3851499999999999E-9</c:v>
                </c:pt>
                <c:pt idx="130">
                  <c:v>2.1705299999999999E-9</c:v>
                </c:pt>
                <c:pt idx="131">
                  <c:v>3.1749800000000001E-9</c:v>
                </c:pt>
                <c:pt idx="132">
                  <c:v>4.3938299999999999E-9</c:v>
                </c:pt>
                <c:pt idx="133">
                  <c:v>5.8432799999999997E-9</c:v>
                </c:pt>
                <c:pt idx="134">
                  <c:v>7.5515399999999993E-9</c:v>
                </c:pt>
                <c:pt idx="135">
                  <c:v>9.3896299999999996E-9</c:v>
                </c:pt>
                <c:pt idx="136">
                  <c:v>1.17568E-8</c:v>
                </c:pt>
                <c:pt idx="137">
                  <c:v>1.44708E-8</c:v>
                </c:pt>
                <c:pt idx="138">
                  <c:v>1.7934800000000001E-8</c:v>
                </c:pt>
                <c:pt idx="139">
                  <c:v>2.2577000000000001E-8</c:v>
                </c:pt>
                <c:pt idx="140">
                  <c:v>2.90649E-8</c:v>
                </c:pt>
                <c:pt idx="141">
                  <c:v>3.8818700000000002E-8</c:v>
                </c:pt>
                <c:pt idx="142">
                  <c:v>5.54601E-8</c:v>
                </c:pt>
                <c:pt idx="143">
                  <c:v>8.80268E-8</c:v>
                </c:pt>
                <c:pt idx="144">
                  <c:v>2.2392200000000001E-7</c:v>
                </c:pt>
                <c:pt idx="145">
                  <c:v>3.4852699999999998E-7</c:v>
                </c:pt>
                <c:pt idx="146">
                  <c:v>8.7360200000000004E-7</c:v>
                </c:pt>
                <c:pt idx="147">
                  <c:v>2.4825500000000001E-6</c:v>
                </c:pt>
                <c:pt idx="148">
                  <c:v>7.6211900000000001E-6</c:v>
                </c:pt>
                <c:pt idx="149">
                  <c:v>2.3278700000000001E-5</c:v>
                </c:pt>
                <c:pt idx="150">
                  <c:v>7.2854099999999998E-5</c:v>
                </c:pt>
                <c:pt idx="151">
                  <c:v>1.9546400000000001E-4</c:v>
                </c:pt>
                <c:pt idx="152">
                  <c:v>4.5263999999999998E-4</c:v>
                </c:pt>
                <c:pt idx="153">
                  <c:v>9.1264600000000003E-4</c:v>
                </c:pt>
                <c:pt idx="154">
                  <c:v>1.62816E-3</c:v>
                </c:pt>
                <c:pt idx="155">
                  <c:v>2.7162100000000002E-3</c:v>
                </c:pt>
                <c:pt idx="156">
                  <c:v>4.1818899999999997E-3</c:v>
                </c:pt>
                <c:pt idx="157">
                  <c:v>6.1024499999999997E-3</c:v>
                </c:pt>
                <c:pt idx="158">
                  <c:v>8.5357000000000002E-3</c:v>
                </c:pt>
                <c:pt idx="159">
                  <c:v>1.1536299999999999E-2</c:v>
                </c:pt>
                <c:pt idx="160">
                  <c:v>1.51533E-2</c:v>
                </c:pt>
                <c:pt idx="161">
                  <c:v>1.94304E-2</c:v>
                </c:pt>
                <c:pt idx="162">
                  <c:v>2.4407700000000001E-2</c:v>
                </c:pt>
                <c:pt idx="163">
                  <c:v>3.0099000000000001E-2</c:v>
                </c:pt>
                <c:pt idx="164">
                  <c:v>3.6534400000000002E-2</c:v>
                </c:pt>
                <c:pt idx="165">
                  <c:v>4.3675600000000002E-2</c:v>
                </c:pt>
                <c:pt idx="166">
                  <c:v>5.1585899999999997E-2</c:v>
                </c:pt>
                <c:pt idx="167">
                  <c:v>6.0234599999999999E-2</c:v>
                </c:pt>
                <c:pt idx="168">
                  <c:v>6.9653400000000004E-2</c:v>
                </c:pt>
                <c:pt idx="169">
                  <c:v>7.9797199999999999E-2</c:v>
                </c:pt>
                <c:pt idx="170">
                  <c:v>9.0689000000000006E-2</c:v>
                </c:pt>
                <c:pt idx="171">
                  <c:v>0.10302799999999999</c:v>
                </c:pt>
                <c:pt idx="172">
                  <c:v>0.115343</c:v>
                </c:pt>
                <c:pt idx="173">
                  <c:v>0.12842400000000001</c:v>
                </c:pt>
                <c:pt idx="174">
                  <c:v>0.14222299999999999</c:v>
                </c:pt>
                <c:pt idx="175">
                  <c:v>0.15651699999999999</c:v>
                </c:pt>
                <c:pt idx="176">
                  <c:v>0.171713</c:v>
                </c:pt>
                <c:pt idx="177">
                  <c:v>0.18751000000000001</c:v>
                </c:pt>
                <c:pt idx="178">
                  <c:v>0.20388500000000001</c:v>
                </c:pt>
                <c:pt idx="179">
                  <c:v>0.22081899999999999</c:v>
                </c:pt>
                <c:pt idx="180">
                  <c:v>0.238423</c:v>
                </c:pt>
                <c:pt idx="181">
                  <c:v>0.256604</c:v>
                </c:pt>
                <c:pt idx="182">
                  <c:v>0.275335</c:v>
                </c:pt>
                <c:pt idx="183">
                  <c:v>0.29454200000000003</c:v>
                </c:pt>
                <c:pt idx="184">
                  <c:v>0.31436999999999998</c:v>
                </c:pt>
                <c:pt idx="185">
                  <c:v>0.33477200000000001</c:v>
                </c:pt>
                <c:pt idx="186">
                  <c:v>0.35568</c:v>
                </c:pt>
                <c:pt idx="187">
                  <c:v>0.37704399999999999</c:v>
                </c:pt>
                <c:pt idx="188">
                  <c:v>0.39896300000000001</c:v>
                </c:pt>
                <c:pt idx="189">
                  <c:v>0.421157</c:v>
                </c:pt>
                <c:pt idx="190">
                  <c:v>0.44385599999999997</c:v>
                </c:pt>
                <c:pt idx="191">
                  <c:v>0.46686299999999997</c:v>
                </c:pt>
                <c:pt idx="192">
                  <c:v>0.49015900000000001</c:v>
                </c:pt>
                <c:pt idx="193">
                  <c:v>0.51370099999999996</c:v>
                </c:pt>
                <c:pt idx="194">
                  <c:v>0.53726700000000005</c:v>
                </c:pt>
                <c:pt idx="195">
                  <c:v>0.56084299999999998</c:v>
                </c:pt>
                <c:pt idx="196">
                  <c:v>0.584457</c:v>
                </c:pt>
                <c:pt idx="197">
                  <c:v>0.60807100000000003</c:v>
                </c:pt>
                <c:pt idx="198">
                  <c:v>0.63134299999999999</c:v>
                </c:pt>
                <c:pt idx="199">
                  <c:v>0.65440799999999999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6-735B-4E6D-ADDD-BAF7354FCEBE}"/>
            </c:ext>
          </c:extLst>
        </c:ser>
        <c:ser>
          <c:idx val="10"/>
          <c:order val="7"/>
          <c:tx>
            <c:strRef>
              <c:f>'[3]IV measurements'!$F$1</c:f>
              <c:strCache>
                <c:ptCount val="1"/>
                <c:pt idx="0">
                  <c:v>C6020 163 C3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'[3]IV measurements'!$B$2:$B$201</c:f>
              <c:numCache>
                <c:formatCode>General</c:formatCode>
                <c:ptCount val="200"/>
                <c:pt idx="0">
                  <c:v>-5</c:v>
                </c:pt>
                <c:pt idx="1">
                  <c:v>-4.9497499999999999</c:v>
                </c:pt>
                <c:pt idx="2">
                  <c:v>-4.8994999999999997</c:v>
                </c:pt>
                <c:pt idx="3">
                  <c:v>-4.8492499999999996</c:v>
                </c:pt>
                <c:pt idx="4">
                  <c:v>-4.7990000000000004</c:v>
                </c:pt>
                <c:pt idx="5">
                  <c:v>-4.7487399999999997</c:v>
                </c:pt>
                <c:pt idx="6">
                  <c:v>-4.6984899999999996</c:v>
                </c:pt>
                <c:pt idx="7">
                  <c:v>-4.6482400000000004</c:v>
                </c:pt>
                <c:pt idx="8">
                  <c:v>-4.5979900000000002</c:v>
                </c:pt>
                <c:pt idx="9">
                  <c:v>-4.5477400000000001</c:v>
                </c:pt>
                <c:pt idx="10">
                  <c:v>-4.49749</c:v>
                </c:pt>
                <c:pt idx="11">
                  <c:v>-4.4472399999999999</c:v>
                </c:pt>
                <c:pt idx="12">
                  <c:v>-4.3969899999999997</c:v>
                </c:pt>
                <c:pt idx="13">
                  <c:v>-4.34673</c:v>
                </c:pt>
                <c:pt idx="14">
                  <c:v>-4.2964799999999999</c:v>
                </c:pt>
                <c:pt idx="15">
                  <c:v>-4.2462299999999997</c:v>
                </c:pt>
                <c:pt idx="16">
                  <c:v>-4.1959799999999996</c:v>
                </c:pt>
                <c:pt idx="17">
                  <c:v>-4.1457300000000004</c:v>
                </c:pt>
                <c:pt idx="18">
                  <c:v>-4.0954800000000002</c:v>
                </c:pt>
                <c:pt idx="19">
                  <c:v>-4.0452300000000001</c:v>
                </c:pt>
                <c:pt idx="20">
                  <c:v>-3.9949699999999999</c:v>
                </c:pt>
                <c:pt idx="21">
                  <c:v>-3.9447199999999998</c:v>
                </c:pt>
                <c:pt idx="22">
                  <c:v>-3.8944700000000001</c:v>
                </c:pt>
                <c:pt idx="23">
                  <c:v>-3.84422</c:v>
                </c:pt>
                <c:pt idx="24">
                  <c:v>-3.7939699999999998</c:v>
                </c:pt>
                <c:pt idx="25">
                  <c:v>-3.7437200000000002</c:v>
                </c:pt>
                <c:pt idx="26">
                  <c:v>-3.69347</c:v>
                </c:pt>
                <c:pt idx="27">
                  <c:v>-3.6432199999999999</c:v>
                </c:pt>
                <c:pt idx="28">
                  <c:v>-3.5929600000000002</c:v>
                </c:pt>
                <c:pt idx="29">
                  <c:v>-3.54271</c:v>
                </c:pt>
                <c:pt idx="30">
                  <c:v>-3.4924599999999999</c:v>
                </c:pt>
                <c:pt idx="31">
                  <c:v>-3.4422100000000002</c:v>
                </c:pt>
                <c:pt idx="32">
                  <c:v>-3.3919600000000001</c:v>
                </c:pt>
                <c:pt idx="33">
                  <c:v>-3.34171</c:v>
                </c:pt>
                <c:pt idx="34">
                  <c:v>-3.2914599999999998</c:v>
                </c:pt>
                <c:pt idx="35">
                  <c:v>-3.2412100000000001</c:v>
                </c:pt>
                <c:pt idx="36">
                  <c:v>-3.19095</c:v>
                </c:pt>
                <c:pt idx="37">
                  <c:v>-3.1406999999999998</c:v>
                </c:pt>
                <c:pt idx="38">
                  <c:v>-3.0904500000000001</c:v>
                </c:pt>
                <c:pt idx="39">
                  <c:v>-3.0402</c:v>
                </c:pt>
                <c:pt idx="40">
                  <c:v>-2.9899499999999999</c:v>
                </c:pt>
                <c:pt idx="41">
                  <c:v>-2.9397000000000002</c:v>
                </c:pt>
                <c:pt idx="42">
                  <c:v>-2.8894500000000001</c:v>
                </c:pt>
                <c:pt idx="43">
                  <c:v>-2.8391999999999999</c:v>
                </c:pt>
                <c:pt idx="44">
                  <c:v>-2.7889400000000002</c:v>
                </c:pt>
                <c:pt idx="45">
                  <c:v>-2.7386900000000001</c:v>
                </c:pt>
                <c:pt idx="46">
                  <c:v>-2.6884399999999999</c:v>
                </c:pt>
                <c:pt idx="47">
                  <c:v>-2.6381899999999998</c:v>
                </c:pt>
                <c:pt idx="48">
                  <c:v>-2.5879400000000001</c:v>
                </c:pt>
                <c:pt idx="49">
                  <c:v>-2.53769</c:v>
                </c:pt>
                <c:pt idx="50">
                  <c:v>-2.4874399999999999</c:v>
                </c:pt>
                <c:pt idx="51">
                  <c:v>-2.4371900000000002</c:v>
                </c:pt>
                <c:pt idx="52">
                  <c:v>-2.38693</c:v>
                </c:pt>
                <c:pt idx="53">
                  <c:v>-2.3366799999999999</c:v>
                </c:pt>
                <c:pt idx="54">
                  <c:v>-2.2864300000000002</c:v>
                </c:pt>
                <c:pt idx="55">
                  <c:v>-2.2361800000000001</c:v>
                </c:pt>
                <c:pt idx="56">
                  <c:v>-2.1859299999999999</c:v>
                </c:pt>
                <c:pt idx="57">
                  <c:v>-2.1356799999999998</c:v>
                </c:pt>
                <c:pt idx="58">
                  <c:v>-2.0854300000000001</c:v>
                </c:pt>
                <c:pt idx="59">
                  <c:v>-2.03518</c:v>
                </c:pt>
                <c:pt idx="60">
                  <c:v>-1.98492</c:v>
                </c:pt>
                <c:pt idx="61">
                  <c:v>-1.9346699999999999</c:v>
                </c:pt>
                <c:pt idx="62">
                  <c:v>-1.88442</c:v>
                </c:pt>
                <c:pt idx="63">
                  <c:v>-1.8341700000000001</c:v>
                </c:pt>
                <c:pt idx="64">
                  <c:v>-1.78392</c:v>
                </c:pt>
                <c:pt idx="65">
                  <c:v>-1.73367</c:v>
                </c:pt>
                <c:pt idx="66">
                  <c:v>-1.6834199999999999</c:v>
                </c:pt>
                <c:pt idx="67">
                  <c:v>-1.63317</c:v>
                </c:pt>
                <c:pt idx="68">
                  <c:v>-1.58291</c:v>
                </c:pt>
                <c:pt idx="69">
                  <c:v>-1.5326599999999999</c:v>
                </c:pt>
                <c:pt idx="70">
                  <c:v>-1.48241</c:v>
                </c:pt>
                <c:pt idx="71">
                  <c:v>-1.4321600000000001</c:v>
                </c:pt>
                <c:pt idx="72">
                  <c:v>-1.38191</c:v>
                </c:pt>
                <c:pt idx="73">
                  <c:v>-1.3316600000000001</c:v>
                </c:pt>
                <c:pt idx="74">
                  <c:v>-1.2814099999999999</c:v>
                </c:pt>
                <c:pt idx="75">
                  <c:v>-1.23116</c:v>
                </c:pt>
                <c:pt idx="76">
                  <c:v>-1.1809000000000001</c:v>
                </c:pt>
                <c:pt idx="77">
                  <c:v>-1.1306499999999999</c:v>
                </c:pt>
                <c:pt idx="78">
                  <c:v>-1.0804</c:v>
                </c:pt>
                <c:pt idx="79">
                  <c:v>-1.0301499999999999</c:v>
                </c:pt>
                <c:pt idx="80">
                  <c:v>-0.97989999999999999</c:v>
                </c:pt>
                <c:pt idx="81">
                  <c:v>-0.92964800000000003</c:v>
                </c:pt>
                <c:pt idx="82">
                  <c:v>-0.87939699999999998</c:v>
                </c:pt>
                <c:pt idx="83">
                  <c:v>-0.82914600000000005</c:v>
                </c:pt>
                <c:pt idx="84">
                  <c:v>-0.77889399999999998</c:v>
                </c:pt>
                <c:pt idx="85">
                  <c:v>-0.72864300000000004</c:v>
                </c:pt>
                <c:pt idx="86">
                  <c:v>-0.678392</c:v>
                </c:pt>
                <c:pt idx="87">
                  <c:v>-0.62814099999999995</c:v>
                </c:pt>
                <c:pt idx="88">
                  <c:v>-0.57788899999999999</c:v>
                </c:pt>
                <c:pt idx="89">
                  <c:v>-0.52763800000000005</c:v>
                </c:pt>
                <c:pt idx="90">
                  <c:v>-0.47738700000000001</c:v>
                </c:pt>
                <c:pt idx="91">
                  <c:v>-0.42713600000000002</c:v>
                </c:pt>
                <c:pt idx="92">
                  <c:v>-0.376884</c:v>
                </c:pt>
                <c:pt idx="93">
                  <c:v>-0.32663300000000001</c:v>
                </c:pt>
                <c:pt idx="94">
                  <c:v>-0.27638200000000002</c:v>
                </c:pt>
                <c:pt idx="95">
                  <c:v>-0.226131</c:v>
                </c:pt>
                <c:pt idx="96">
                  <c:v>-0.17587900000000001</c:v>
                </c:pt>
                <c:pt idx="97">
                  <c:v>-0.12562799999999999</c:v>
                </c:pt>
                <c:pt idx="98">
                  <c:v>-7.5376899999999997E-2</c:v>
                </c:pt>
                <c:pt idx="99">
                  <c:v>-2.5125600000000001E-2</c:v>
                </c:pt>
                <c:pt idx="100">
                  <c:v>2.5125600000000001E-2</c:v>
                </c:pt>
                <c:pt idx="101">
                  <c:v>7.5376899999999997E-2</c:v>
                </c:pt>
                <c:pt idx="102">
                  <c:v>0.12562799999999999</c:v>
                </c:pt>
                <c:pt idx="103">
                  <c:v>0.17587900000000001</c:v>
                </c:pt>
                <c:pt idx="104">
                  <c:v>0.226131</c:v>
                </c:pt>
                <c:pt idx="105">
                  <c:v>0.27638200000000002</c:v>
                </c:pt>
                <c:pt idx="106">
                  <c:v>0.32663300000000001</c:v>
                </c:pt>
                <c:pt idx="107">
                  <c:v>0.376884</c:v>
                </c:pt>
                <c:pt idx="108">
                  <c:v>0.42713600000000002</c:v>
                </c:pt>
                <c:pt idx="109">
                  <c:v>0.47738700000000001</c:v>
                </c:pt>
                <c:pt idx="110">
                  <c:v>0.52763800000000005</c:v>
                </c:pt>
                <c:pt idx="111">
                  <c:v>0.57788899999999999</c:v>
                </c:pt>
                <c:pt idx="112">
                  <c:v>0.62814099999999995</c:v>
                </c:pt>
                <c:pt idx="113">
                  <c:v>0.678392</c:v>
                </c:pt>
                <c:pt idx="114">
                  <c:v>0.72864300000000004</c:v>
                </c:pt>
                <c:pt idx="115">
                  <c:v>0.77889399999999998</c:v>
                </c:pt>
                <c:pt idx="116">
                  <c:v>0.82914600000000005</c:v>
                </c:pt>
                <c:pt idx="117">
                  <c:v>0.87939699999999998</c:v>
                </c:pt>
                <c:pt idx="118">
                  <c:v>0.92964800000000003</c:v>
                </c:pt>
                <c:pt idx="119">
                  <c:v>0.97989999999999999</c:v>
                </c:pt>
                <c:pt idx="120">
                  <c:v>1.0301499999999999</c:v>
                </c:pt>
                <c:pt idx="121">
                  <c:v>1.0804</c:v>
                </c:pt>
                <c:pt idx="122">
                  <c:v>1.1306499999999999</c:v>
                </c:pt>
                <c:pt idx="123">
                  <c:v>1.1809000000000001</c:v>
                </c:pt>
                <c:pt idx="124">
                  <c:v>1.23116</c:v>
                </c:pt>
                <c:pt idx="125">
                  <c:v>1.2814099999999999</c:v>
                </c:pt>
                <c:pt idx="126">
                  <c:v>1.3316600000000001</c:v>
                </c:pt>
                <c:pt idx="127">
                  <c:v>1.38191</c:v>
                </c:pt>
                <c:pt idx="128">
                  <c:v>1.4321600000000001</c:v>
                </c:pt>
                <c:pt idx="129">
                  <c:v>1.48241</c:v>
                </c:pt>
                <c:pt idx="130">
                  <c:v>1.5326599999999999</c:v>
                </c:pt>
                <c:pt idx="131">
                  <c:v>1.58291</c:v>
                </c:pt>
                <c:pt idx="132">
                  <c:v>1.63317</c:v>
                </c:pt>
                <c:pt idx="133">
                  <c:v>1.6834199999999999</c:v>
                </c:pt>
                <c:pt idx="134">
                  <c:v>1.73367</c:v>
                </c:pt>
                <c:pt idx="135">
                  <c:v>1.78392</c:v>
                </c:pt>
                <c:pt idx="136">
                  <c:v>1.8341700000000001</c:v>
                </c:pt>
                <c:pt idx="137">
                  <c:v>1.88442</c:v>
                </c:pt>
                <c:pt idx="138">
                  <c:v>1.9346699999999999</c:v>
                </c:pt>
                <c:pt idx="139">
                  <c:v>1.98492</c:v>
                </c:pt>
                <c:pt idx="140">
                  <c:v>2.03518</c:v>
                </c:pt>
                <c:pt idx="141">
                  <c:v>2.0854300000000001</c:v>
                </c:pt>
                <c:pt idx="142">
                  <c:v>2.1356799999999998</c:v>
                </c:pt>
                <c:pt idx="143">
                  <c:v>2.1859299999999999</c:v>
                </c:pt>
                <c:pt idx="144">
                  <c:v>2.2361800000000001</c:v>
                </c:pt>
                <c:pt idx="145">
                  <c:v>2.2864300000000002</c:v>
                </c:pt>
                <c:pt idx="146">
                  <c:v>2.3366799999999999</c:v>
                </c:pt>
                <c:pt idx="147">
                  <c:v>2.38693</c:v>
                </c:pt>
                <c:pt idx="148">
                  <c:v>2.4371900000000002</c:v>
                </c:pt>
                <c:pt idx="149">
                  <c:v>2.4874399999999999</c:v>
                </c:pt>
                <c:pt idx="150">
                  <c:v>2.53769</c:v>
                </c:pt>
                <c:pt idx="151">
                  <c:v>2.5879400000000001</c:v>
                </c:pt>
                <c:pt idx="152">
                  <c:v>2.6381899999999998</c:v>
                </c:pt>
                <c:pt idx="153">
                  <c:v>2.6884399999999999</c:v>
                </c:pt>
                <c:pt idx="154">
                  <c:v>2.7386900000000001</c:v>
                </c:pt>
                <c:pt idx="155">
                  <c:v>2.7889400000000002</c:v>
                </c:pt>
                <c:pt idx="156">
                  <c:v>2.8391999999999999</c:v>
                </c:pt>
                <c:pt idx="157">
                  <c:v>2.8894500000000001</c:v>
                </c:pt>
                <c:pt idx="158">
                  <c:v>2.9397000000000002</c:v>
                </c:pt>
                <c:pt idx="159">
                  <c:v>2.9899499999999999</c:v>
                </c:pt>
                <c:pt idx="160">
                  <c:v>3.0402</c:v>
                </c:pt>
                <c:pt idx="161">
                  <c:v>3.0904500000000001</c:v>
                </c:pt>
                <c:pt idx="162">
                  <c:v>3.1406999999999998</c:v>
                </c:pt>
                <c:pt idx="163">
                  <c:v>3.19095</c:v>
                </c:pt>
                <c:pt idx="164">
                  <c:v>3.2412100000000001</c:v>
                </c:pt>
                <c:pt idx="165">
                  <c:v>3.2914599999999998</c:v>
                </c:pt>
                <c:pt idx="166">
                  <c:v>3.34171</c:v>
                </c:pt>
                <c:pt idx="167">
                  <c:v>3.3919600000000001</c:v>
                </c:pt>
                <c:pt idx="168">
                  <c:v>3.4422100000000002</c:v>
                </c:pt>
                <c:pt idx="169">
                  <c:v>3.4924599999999999</c:v>
                </c:pt>
                <c:pt idx="170">
                  <c:v>3.54271</c:v>
                </c:pt>
                <c:pt idx="171">
                  <c:v>3.5929600000000002</c:v>
                </c:pt>
                <c:pt idx="172">
                  <c:v>3.6432199999999999</c:v>
                </c:pt>
                <c:pt idx="173">
                  <c:v>3.69347</c:v>
                </c:pt>
                <c:pt idx="174">
                  <c:v>3.7437200000000002</c:v>
                </c:pt>
                <c:pt idx="175">
                  <c:v>3.7939699999999998</c:v>
                </c:pt>
                <c:pt idx="176">
                  <c:v>3.84422</c:v>
                </c:pt>
                <c:pt idx="177">
                  <c:v>3.8944700000000001</c:v>
                </c:pt>
                <c:pt idx="178">
                  <c:v>3.9447199999999998</c:v>
                </c:pt>
                <c:pt idx="179">
                  <c:v>3.9949699999999999</c:v>
                </c:pt>
                <c:pt idx="180">
                  <c:v>4.0452300000000001</c:v>
                </c:pt>
                <c:pt idx="181">
                  <c:v>4.0954800000000002</c:v>
                </c:pt>
                <c:pt idx="182">
                  <c:v>4.1457300000000004</c:v>
                </c:pt>
                <c:pt idx="183">
                  <c:v>4.1959799999999996</c:v>
                </c:pt>
                <c:pt idx="184">
                  <c:v>4.2462299999999997</c:v>
                </c:pt>
                <c:pt idx="185">
                  <c:v>4.2964799999999999</c:v>
                </c:pt>
                <c:pt idx="186">
                  <c:v>4.34673</c:v>
                </c:pt>
                <c:pt idx="187">
                  <c:v>4.3969899999999997</c:v>
                </c:pt>
                <c:pt idx="188">
                  <c:v>4.4472399999999999</c:v>
                </c:pt>
                <c:pt idx="189">
                  <c:v>4.49749</c:v>
                </c:pt>
                <c:pt idx="190">
                  <c:v>4.5477400000000001</c:v>
                </c:pt>
                <c:pt idx="191">
                  <c:v>4.5979900000000002</c:v>
                </c:pt>
                <c:pt idx="192">
                  <c:v>4.6482400000000004</c:v>
                </c:pt>
                <c:pt idx="193">
                  <c:v>4.6984899999999996</c:v>
                </c:pt>
                <c:pt idx="194">
                  <c:v>4.7487399999999997</c:v>
                </c:pt>
                <c:pt idx="195">
                  <c:v>4.7990000000000004</c:v>
                </c:pt>
                <c:pt idx="196">
                  <c:v>4.8492499999999996</c:v>
                </c:pt>
                <c:pt idx="197">
                  <c:v>4.8994999999999997</c:v>
                </c:pt>
                <c:pt idx="198">
                  <c:v>4.9497499999999999</c:v>
                </c:pt>
                <c:pt idx="199">
                  <c:v>5</c:v>
                </c:pt>
              </c:numCache>
            </c:numRef>
          </c:xVal>
          <c:yVal>
            <c:numRef>
              <c:f>'[3]IV measurements'!$F$2:$F$201</c:f>
              <c:numCache>
                <c:formatCode>General</c:formatCode>
                <c:ptCount val="200"/>
                <c:pt idx="0">
                  <c:v>-8.86776E-7</c:v>
                </c:pt>
                <c:pt idx="1">
                  <c:v>-8.8409600000000003E-7</c:v>
                </c:pt>
                <c:pt idx="2">
                  <c:v>-8.3727800000000004E-7</c:v>
                </c:pt>
                <c:pt idx="3">
                  <c:v>-7.9466700000000003E-7</c:v>
                </c:pt>
                <c:pt idx="4">
                  <c:v>-7.5429799999999997E-7</c:v>
                </c:pt>
                <c:pt idx="5">
                  <c:v>-7.1008300000000005E-7</c:v>
                </c:pt>
                <c:pt idx="6">
                  <c:v>-6.6270700000000001E-7</c:v>
                </c:pt>
                <c:pt idx="7">
                  <c:v>-6.1923500000000005E-7</c:v>
                </c:pt>
                <c:pt idx="8">
                  <c:v>-5.8777000000000003E-7</c:v>
                </c:pt>
                <c:pt idx="9">
                  <c:v>-5.57191E-7</c:v>
                </c:pt>
                <c:pt idx="10">
                  <c:v>-5.1618400000000001E-7</c:v>
                </c:pt>
                <c:pt idx="11">
                  <c:v>-4.8660800000000004E-7</c:v>
                </c:pt>
                <c:pt idx="12">
                  <c:v>-4.5102999999999998E-7</c:v>
                </c:pt>
                <c:pt idx="13">
                  <c:v>-4.3592800000000001E-7</c:v>
                </c:pt>
                <c:pt idx="14">
                  <c:v>-3.9884500000000002E-7</c:v>
                </c:pt>
                <c:pt idx="15">
                  <c:v>-3.7089499999999999E-7</c:v>
                </c:pt>
                <c:pt idx="16">
                  <c:v>-3.45252E-7</c:v>
                </c:pt>
                <c:pt idx="17">
                  <c:v>-3.2274899999999997E-7</c:v>
                </c:pt>
                <c:pt idx="18">
                  <c:v>-3.0079300000000001E-7</c:v>
                </c:pt>
                <c:pt idx="19">
                  <c:v>-2.80291E-7</c:v>
                </c:pt>
                <c:pt idx="20">
                  <c:v>-2.6155099999999998E-7</c:v>
                </c:pt>
                <c:pt idx="21">
                  <c:v>-2.4212099999999997E-7</c:v>
                </c:pt>
                <c:pt idx="22">
                  <c:v>-2.2632999999999999E-7</c:v>
                </c:pt>
                <c:pt idx="23">
                  <c:v>-2.0837699999999999E-7</c:v>
                </c:pt>
                <c:pt idx="24">
                  <c:v>-1.93491E-7</c:v>
                </c:pt>
                <c:pt idx="25">
                  <c:v>-1.80004E-7</c:v>
                </c:pt>
                <c:pt idx="26">
                  <c:v>-1.6731999999999999E-7</c:v>
                </c:pt>
                <c:pt idx="27">
                  <c:v>-1.5277899999999999E-7</c:v>
                </c:pt>
                <c:pt idx="28">
                  <c:v>-1.4098100000000001E-7</c:v>
                </c:pt>
                <c:pt idx="29">
                  <c:v>-1.3077600000000001E-7</c:v>
                </c:pt>
                <c:pt idx="30">
                  <c:v>-1.2101900000000001E-7</c:v>
                </c:pt>
                <c:pt idx="31">
                  <c:v>-1.11281E-7</c:v>
                </c:pt>
                <c:pt idx="32">
                  <c:v>-1.03609E-7</c:v>
                </c:pt>
                <c:pt idx="33">
                  <c:v>-9.5647900000000005E-8</c:v>
                </c:pt>
                <c:pt idx="34">
                  <c:v>-8.8084999999999998E-8</c:v>
                </c:pt>
                <c:pt idx="35">
                  <c:v>-8.1267299999999999E-8</c:v>
                </c:pt>
                <c:pt idx="36">
                  <c:v>-7.4505599999999997E-8</c:v>
                </c:pt>
                <c:pt idx="37">
                  <c:v>-6.8965299999999999E-8</c:v>
                </c:pt>
                <c:pt idx="38">
                  <c:v>-6.32358E-8</c:v>
                </c:pt>
                <c:pt idx="39">
                  <c:v>-5.7695899999999997E-8</c:v>
                </c:pt>
                <c:pt idx="40">
                  <c:v>-5.3045100000000002E-8</c:v>
                </c:pt>
                <c:pt idx="41">
                  <c:v>-4.80519E-8</c:v>
                </c:pt>
                <c:pt idx="42">
                  <c:v>-4.5468199999999998E-8</c:v>
                </c:pt>
                <c:pt idx="43">
                  <c:v>-4.1015099999999999E-8</c:v>
                </c:pt>
                <c:pt idx="44">
                  <c:v>-3.7558100000000003E-8</c:v>
                </c:pt>
                <c:pt idx="45">
                  <c:v>-3.4412700000000002E-8</c:v>
                </c:pt>
                <c:pt idx="46">
                  <c:v>-3.2051500000000001E-8</c:v>
                </c:pt>
                <c:pt idx="47">
                  <c:v>-2.8456E-8</c:v>
                </c:pt>
                <c:pt idx="48">
                  <c:v>-2.5628E-8</c:v>
                </c:pt>
                <c:pt idx="49">
                  <c:v>-2.30165E-8</c:v>
                </c:pt>
                <c:pt idx="50">
                  <c:v>-2.0493800000000001E-8</c:v>
                </c:pt>
                <c:pt idx="51">
                  <c:v>-1.87488E-8</c:v>
                </c:pt>
                <c:pt idx="52">
                  <c:v>-1.66861E-8</c:v>
                </c:pt>
                <c:pt idx="53">
                  <c:v>-1.48719E-8</c:v>
                </c:pt>
                <c:pt idx="54">
                  <c:v>-1.28609E-8</c:v>
                </c:pt>
                <c:pt idx="55">
                  <c:v>-1.1539999999999999E-8</c:v>
                </c:pt>
                <c:pt idx="56">
                  <c:v>-1.06781E-8</c:v>
                </c:pt>
                <c:pt idx="57">
                  <c:v>-9.3226399999999996E-9</c:v>
                </c:pt>
                <c:pt idx="58">
                  <c:v>-8.3151899999999997E-9</c:v>
                </c:pt>
                <c:pt idx="59">
                  <c:v>-7.3483200000000001E-9</c:v>
                </c:pt>
                <c:pt idx="60">
                  <c:v>-6.48266E-9</c:v>
                </c:pt>
                <c:pt idx="61">
                  <c:v>-5.4602599999999999E-9</c:v>
                </c:pt>
                <c:pt idx="62">
                  <c:v>-4.55275E-9</c:v>
                </c:pt>
                <c:pt idx="63">
                  <c:v>-3.6213200000000001E-9</c:v>
                </c:pt>
                <c:pt idx="64">
                  <c:v>-2.9192200000000002E-9</c:v>
                </c:pt>
                <c:pt idx="65">
                  <c:v>-2.30724E-9</c:v>
                </c:pt>
                <c:pt idx="66">
                  <c:v>-1.77597E-9</c:v>
                </c:pt>
                <c:pt idx="67">
                  <c:v>-1.51589E-9</c:v>
                </c:pt>
                <c:pt idx="68">
                  <c:v>-1.3019300000000001E-9</c:v>
                </c:pt>
                <c:pt idx="69">
                  <c:v>-1.18363E-9</c:v>
                </c:pt>
                <c:pt idx="70">
                  <c:v>-1.1135900000000001E-9</c:v>
                </c:pt>
                <c:pt idx="71">
                  <c:v>-1.0328800000000001E-9</c:v>
                </c:pt>
                <c:pt idx="72">
                  <c:v>-1.06021E-9</c:v>
                </c:pt>
                <c:pt idx="73">
                  <c:v>-8.9707400000000002E-10</c:v>
                </c:pt>
                <c:pt idx="74">
                  <c:v>-7.9756999999999997E-10</c:v>
                </c:pt>
                <c:pt idx="75">
                  <c:v>-6.07944E-10</c:v>
                </c:pt>
                <c:pt idx="76">
                  <c:v>-4.38833E-10</c:v>
                </c:pt>
                <c:pt idx="77">
                  <c:v>-2.8295499999999998E-10</c:v>
                </c:pt>
                <c:pt idx="78">
                  <c:v>-1.5312399999999999E-10</c:v>
                </c:pt>
                <c:pt idx="79">
                  <c:v>-6.7281699999999998E-11</c:v>
                </c:pt>
                <c:pt idx="80">
                  <c:v>-4.1663599999999999E-11</c:v>
                </c:pt>
                <c:pt idx="81">
                  <c:v>-6.0451000000000004E-11</c:v>
                </c:pt>
                <c:pt idx="82">
                  <c:v>-1.1895900000000001E-10</c:v>
                </c:pt>
                <c:pt idx="83">
                  <c:v>-2.0863999999999999E-10</c:v>
                </c:pt>
                <c:pt idx="84">
                  <c:v>-2.9234900000000002E-10</c:v>
                </c:pt>
                <c:pt idx="85">
                  <c:v>-3.5811699999999997E-10</c:v>
                </c:pt>
                <c:pt idx="86">
                  <c:v>-3.96979E-10</c:v>
                </c:pt>
                <c:pt idx="87">
                  <c:v>-3.9612099999999998E-10</c:v>
                </c:pt>
                <c:pt idx="88">
                  <c:v>-3.4999800000000001E-10</c:v>
                </c:pt>
                <c:pt idx="89">
                  <c:v>-2.7440800000000002E-10</c:v>
                </c:pt>
                <c:pt idx="90">
                  <c:v>-1.6593899999999999E-10</c:v>
                </c:pt>
                <c:pt idx="91">
                  <c:v>-6.1309300000000003E-11</c:v>
                </c:pt>
                <c:pt idx="92">
                  <c:v>2.28167E-11</c:v>
                </c:pt>
                <c:pt idx="93">
                  <c:v>6.9367900000000005E-11</c:v>
                </c:pt>
                <c:pt idx="94">
                  <c:v>9.1576599999999997E-11</c:v>
                </c:pt>
                <c:pt idx="95">
                  <c:v>7.1072599999999995E-11</c:v>
                </c:pt>
                <c:pt idx="96">
                  <c:v>3.6907199999999998E-11</c:v>
                </c:pt>
                <c:pt idx="97">
                  <c:v>-4.7206899999999998E-11</c:v>
                </c:pt>
                <c:pt idx="98">
                  <c:v>-1.13404E-10</c:v>
                </c:pt>
                <c:pt idx="99">
                  <c:v>-1.8045900000000001E-10</c:v>
                </c:pt>
                <c:pt idx="100">
                  <c:v>-1.99246E-10</c:v>
                </c:pt>
                <c:pt idx="101">
                  <c:v>-1.9412E-10</c:v>
                </c:pt>
                <c:pt idx="102">
                  <c:v>-1.50561E-10</c:v>
                </c:pt>
                <c:pt idx="103">
                  <c:v>-9.7179399999999997E-11</c:v>
                </c:pt>
                <c:pt idx="104">
                  <c:v>-1.6033699999999999E-11</c:v>
                </c:pt>
                <c:pt idx="105">
                  <c:v>8.2170999999999995E-11</c:v>
                </c:pt>
                <c:pt idx="106">
                  <c:v>1.6460399999999999E-10</c:v>
                </c:pt>
                <c:pt idx="107">
                  <c:v>2.4659600000000002E-10</c:v>
                </c:pt>
                <c:pt idx="108">
                  <c:v>2.93148E-10</c:v>
                </c:pt>
                <c:pt idx="109">
                  <c:v>3.1791900000000002E-10</c:v>
                </c:pt>
                <c:pt idx="110">
                  <c:v>3.0809600000000002E-10</c:v>
                </c:pt>
                <c:pt idx="111">
                  <c:v>2.6453700000000002E-10</c:v>
                </c:pt>
                <c:pt idx="112">
                  <c:v>2.0133299999999999E-10</c:v>
                </c:pt>
                <c:pt idx="113">
                  <c:v>1.09076E-10</c:v>
                </c:pt>
                <c:pt idx="114">
                  <c:v>3.0934800000000002E-11</c:v>
                </c:pt>
                <c:pt idx="115">
                  <c:v>-5.8317199999999998E-11</c:v>
                </c:pt>
                <c:pt idx="116">
                  <c:v>-1.08278E-10</c:v>
                </c:pt>
                <c:pt idx="117">
                  <c:v>-1.2878200000000001E-10</c:v>
                </c:pt>
                <c:pt idx="118">
                  <c:v>-1.1126999999999999E-10</c:v>
                </c:pt>
                <c:pt idx="119">
                  <c:v>-6.1309300000000003E-11</c:v>
                </c:pt>
                <c:pt idx="120">
                  <c:v>1.7690699999999999E-11</c:v>
                </c:pt>
                <c:pt idx="121">
                  <c:v>1.1848200000000001E-10</c:v>
                </c:pt>
                <c:pt idx="122">
                  <c:v>2.2311200000000001E-10</c:v>
                </c:pt>
                <c:pt idx="123">
                  <c:v>3.3927000000000001E-10</c:v>
                </c:pt>
                <c:pt idx="124">
                  <c:v>4.34506E-10</c:v>
                </c:pt>
                <c:pt idx="125">
                  <c:v>5.5451400000000001E-10</c:v>
                </c:pt>
                <c:pt idx="126">
                  <c:v>7.0654200000000004E-10</c:v>
                </c:pt>
                <c:pt idx="127">
                  <c:v>9.0171099999999999E-10</c:v>
                </c:pt>
                <c:pt idx="128">
                  <c:v>1.19638E-9</c:v>
                </c:pt>
                <c:pt idx="129">
                  <c:v>1.5465899999999999E-9</c:v>
                </c:pt>
                <c:pt idx="130">
                  <c:v>1.9702300000000001E-9</c:v>
                </c:pt>
                <c:pt idx="131">
                  <c:v>2.4955200000000001E-9</c:v>
                </c:pt>
                <c:pt idx="132">
                  <c:v>3.1668699999999998E-9</c:v>
                </c:pt>
                <c:pt idx="133">
                  <c:v>4.0474799999999998E-9</c:v>
                </c:pt>
                <c:pt idx="134">
                  <c:v>5.1151399999999998E-9</c:v>
                </c:pt>
                <c:pt idx="135">
                  <c:v>6.5645900000000004E-9</c:v>
                </c:pt>
                <c:pt idx="136">
                  <c:v>8.4475299999999997E-9</c:v>
                </c:pt>
                <c:pt idx="137">
                  <c:v>1.07571E-8</c:v>
                </c:pt>
                <c:pt idx="138">
                  <c:v>1.3790999999999999E-8</c:v>
                </c:pt>
                <c:pt idx="139">
                  <c:v>1.7915499999999999E-8</c:v>
                </c:pt>
                <c:pt idx="140">
                  <c:v>2.3830799999999999E-8</c:v>
                </c:pt>
                <c:pt idx="141">
                  <c:v>3.2605300000000003E-8</c:v>
                </c:pt>
                <c:pt idx="142">
                  <c:v>4.7613599999999997E-8</c:v>
                </c:pt>
                <c:pt idx="143">
                  <c:v>7.8468199999999996E-8</c:v>
                </c:pt>
                <c:pt idx="144">
                  <c:v>2.16276E-7</c:v>
                </c:pt>
                <c:pt idx="145">
                  <c:v>3.2775200000000001E-7</c:v>
                </c:pt>
                <c:pt idx="146">
                  <c:v>8.3458299999999998E-7</c:v>
                </c:pt>
                <c:pt idx="147">
                  <c:v>2.3806699999999999E-6</c:v>
                </c:pt>
                <c:pt idx="148">
                  <c:v>7.3090699999999996E-6</c:v>
                </c:pt>
                <c:pt idx="149">
                  <c:v>2.2317700000000001E-5</c:v>
                </c:pt>
                <c:pt idx="150">
                  <c:v>7.0401999999999994E-5</c:v>
                </c:pt>
                <c:pt idx="151">
                  <c:v>1.9117099999999999E-4</c:v>
                </c:pt>
                <c:pt idx="152">
                  <c:v>4.4701700000000002E-4</c:v>
                </c:pt>
                <c:pt idx="153">
                  <c:v>9.0827499999999995E-4</c:v>
                </c:pt>
                <c:pt idx="154">
                  <c:v>1.6290300000000001E-3</c:v>
                </c:pt>
                <c:pt idx="155">
                  <c:v>2.72543E-3</c:v>
                </c:pt>
                <c:pt idx="156">
                  <c:v>4.2068499999999998E-3</c:v>
                </c:pt>
                <c:pt idx="157">
                  <c:v>6.1464500000000004E-3</c:v>
                </c:pt>
                <c:pt idx="158">
                  <c:v>8.5986399999999994E-3</c:v>
                </c:pt>
                <c:pt idx="159">
                  <c:v>1.1616899999999999E-2</c:v>
                </c:pt>
                <c:pt idx="160">
                  <c:v>1.5259099999999999E-2</c:v>
                </c:pt>
                <c:pt idx="161">
                  <c:v>1.9562900000000001E-2</c:v>
                </c:pt>
                <c:pt idx="162">
                  <c:v>2.4557800000000001E-2</c:v>
                </c:pt>
                <c:pt idx="163">
                  <c:v>3.02283E-2</c:v>
                </c:pt>
                <c:pt idx="164">
                  <c:v>3.6621800000000003E-2</c:v>
                </c:pt>
                <c:pt idx="165">
                  <c:v>4.3772400000000003E-2</c:v>
                </c:pt>
                <c:pt idx="166">
                  <c:v>5.1627699999999999E-2</c:v>
                </c:pt>
                <c:pt idx="167">
                  <c:v>6.0187400000000002E-2</c:v>
                </c:pt>
                <c:pt idx="168">
                  <c:v>6.9499699999999998E-2</c:v>
                </c:pt>
                <c:pt idx="169">
                  <c:v>7.9476199999999997E-2</c:v>
                </c:pt>
                <c:pt idx="170">
                  <c:v>9.0152999999999997E-2</c:v>
                </c:pt>
                <c:pt idx="171">
                  <c:v>0.102185</c:v>
                </c:pt>
                <c:pt idx="172">
                  <c:v>0.11423999999999999</c:v>
                </c:pt>
                <c:pt idx="173">
                  <c:v>0.12695999999999999</c:v>
                </c:pt>
                <c:pt idx="174">
                  <c:v>0.140344</c:v>
                </c:pt>
                <c:pt idx="175">
                  <c:v>0.15423899999999999</c:v>
                </c:pt>
                <c:pt idx="176">
                  <c:v>0.16880800000000001</c:v>
                </c:pt>
                <c:pt idx="177">
                  <c:v>0.18393100000000001</c:v>
                </c:pt>
                <c:pt idx="178">
                  <c:v>0.199738</c:v>
                </c:pt>
                <c:pt idx="179">
                  <c:v>0.21592600000000001</c:v>
                </c:pt>
                <c:pt idx="180">
                  <c:v>0.23260900000000001</c:v>
                </c:pt>
                <c:pt idx="181">
                  <c:v>0.24988099999999999</c:v>
                </c:pt>
                <c:pt idx="182">
                  <c:v>0.26774399999999998</c:v>
                </c:pt>
                <c:pt idx="183">
                  <c:v>0.28587699999999999</c:v>
                </c:pt>
                <c:pt idx="184">
                  <c:v>0.30456899999999998</c:v>
                </c:pt>
                <c:pt idx="185">
                  <c:v>0.323714</c:v>
                </c:pt>
                <c:pt idx="186">
                  <c:v>0.34315200000000001</c:v>
                </c:pt>
                <c:pt idx="187">
                  <c:v>0.36306300000000002</c:v>
                </c:pt>
                <c:pt idx="188">
                  <c:v>0.38336300000000001</c:v>
                </c:pt>
                <c:pt idx="189">
                  <c:v>0.40393899999999999</c:v>
                </c:pt>
                <c:pt idx="190">
                  <c:v>0.42507699999999998</c:v>
                </c:pt>
                <c:pt idx="191">
                  <c:v>0.44631700000000002</c:v>
                </c:pt>
                <c:pt idx="192">
                  <c:v>0.46790300000000001</c:v>
                </c:pt>
                <c:pt idx="193">
                  <c:v>0.48959599999999998</c:v>
                </c:pt>
                <c:pt idx="194">
                  <c:v>0.51145200000000002</c:v>
                </c:pt>
                <c:pt idx="195">
                  <c:v>0.53341899999999998</c:v>
                </c:pt>
                <c:pt idx="196">
                  <c:v>0.55509699999999995</c:v>
                </c:pt>
                <c:pt idx="197">
                  <c:v>0.57687600000000006</c:v>
                </c:pt>
                <c:pt idx="198">
                  <c:v>0.59894899999999995</c:v>
                </c:pt>
                <c:pt idx="199">
                  <c:v>0.62077199999999999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7-735B-4E6D-ADDD-BAF7354FCEBE}"/>
            </c:ext>
          </c:extLst>
        </c:ser>
        <c:ser>
          <c:idx val="11"/>
          <c:order val="8"/>
          <c:tx>
            <c:strRef>
              <c:f>'[3]IV measurements'!$I$1</c:f>
              <c:strCache>
                <c:ptCount val="1"/>
                <c:pt idx="0">
                  <c:v>C6020 163 C6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'[3]IV measurements'!$B$2:$B$201</c:f>
              <c:numCache>
                <c:formatCode>General</c:formatCode>
                <c:ptCount val="200"/>
                <c:pt idx="0">
                  <c:v>-5</c:v>
                </c:pt>
                <c:pt idx="1">
                  <c:v>-4.9497499999999999</c:v>
                </c:pt>
                <c:pt idx="2">
                  <c:v>-4.8994999999999997</c:v>
                </c:pt>
                <c:pt idx="3">
                  <c:v>-4.8492499999999996</c:v>
                </c:pt>
                <c:pt idx="4">
                  <c:v>-4.7990000000000004</c:v>
                </c:pt>
                <c:pt idx="5">
                  <c:v>-4.7487399999999997</c:v>
                </c:pt>
                <c:pt idx="6">
                  <c:v>-4.6984899999999996</c:v>
                </c:pt>
                <c:pt idx="7">
                  <c:v>-4.6482400000000004</c:v>
                </c:pt>
                <c:pt idx="8">
                  <c:v>-4.5979900000000002</c:v>
                </c:pt>
                <c:pt idx="9">
                  <c:v>-4.5477400000000001</c:v>
                </c:pt>
                <c:pt idx="10">
                  <c:v>-4.49749</c:v>
                </c:pt>
                <c:pt idx="11">
                  <c:v>-4.4472399999999999</c:v>
                </c:pt>
                <c:pt idx="12">
                  <c:v>-4.3969899999999997</c:v>
                </c:pt>
                <c:pt idx="13">
                  <c:v>-4.34673</c:v>
                </c:pt>
                <c:pt idx="14">
                  <c:v>-4.2964799999999999</c:v>
                </c:pt>
                <c:pt idx="15">
                  <c:v>-4.2462299999999997</c:v>
                </c:pt>
                <c:pt idx="16">
                  <c:v>-4.1959799999999996</c:v>
                </c:pt>
                <c:pt idx="17">
                  <c:v>-4.1457300000000004</c:v>
                </c:pt>
                <c:pt idx="18">
                  <c:v>-4.0954800000000002</c:v>
                </c:pt>
                <c:pt idx="19">
                  <c:v>-4.0452300000000001</c:v>
                </c:pt>
                <c:pt idx="20">
                  <c:v>-3.9949699999999999</c:v>
                </c:pt>
                <c:pt idx="21">
                  <c:v>-3.9447199999999998</c:v>
                </c:pt>
                <c:pt idx="22">
                  <c:v>-3.8944700000000001</c:v>
                </c:pt>
                <c:pt idx="23">
                  <c:v>-3.84422</c:v>
                </c:pt>
                <c:pt idx="24">
                  <c:v>-3.7939699999999998</c:v>
                </c:pt>
                <c:pt idx="25">
                  <c:v>-3.7437200000000002</c:v>
                </c:pt>
                <c:pt idx="26">
                  <c:v>-3.69347</c:v>
                </c:pt>
                <c:pt idx="27">
                  <c:v>-3.6432199999999999</c:v>
                </c:pt>
                <c:pt idx="28">
                  <c:v>-3.5929600000000002</c:v>
                </c:pt>
                <c:pt idx="29">
                  <c:v>-3.54271</c:v>
                </c:pt>
                <c:pt idx="30">
                  <c:v>-3.4924599999999999</c:v>
                </c:pt>
                <c:pt idx="31">
                  <c:v>-3.4422100000000002</c:v>
                </c:pt>
                <c:pt idx="32">
                  <c:v>-3.3919600000000001</c:v>
                </c:pt>
                <c:pt idx="33">
                  <c:v>-3.34171</c:v>
                </c:pt>
                <c:pt idx="34">
                  <c:v>-3.2914599999999998</c:v>
                </c:pt>
                <c:pt idx="35">
                  <c:v>-3.2412100000000001</c:v>
                </c:pt>
                <c:pt idx="36">
                  <c:v>-3.19095</c:v>
                </c:pt>
                <c:pt idx="37">
                  <c:v>-3.1406999999999998</c:v>
                </c:pt>
                <c:pt idx="38">
                  <c:v>-3.0904500000000001</c:v>
                </c:pt>
                <c:pt idx="39">
                  <c:v>-3.0402</c:v>
                </c:pt>
                <c:pt idx="40">
                  <c:v>-2.9899499999999999</c:v>
                </c:pt>
                <c:pt idx="41">
                  <c:v>-2.9397000000000002</c:v>
                </c:pt>
                <c:pt idx="42">
                  <c:v>-2.8894500000000001</c:v>
                </c:pt>
                <c:pt idx="43">
                  <c:v>-2.8391999999999999</c:v>
                </c:pt>
                <c:pt idx="44">
                  <c:v>-2.7889400000000002</c:v>
                </c:pt>
                <c:pt idx="45">
                  <c:v>-2.7386900000000001</c:v>
                </c:pt>
                <c:pt idx="46">
                  <c:v>-2.6884399999999999</c:v>
                </c:pt>
                <c:pt idx="47">
                  <c:v>-2.6381899999999998</c:v>
                </c:pt>
                <c:pt idx="48">
                  <c:v>-2.5879400000000001</c:v>
                </c:pt>
                <c:pt idx="49">
                  <c:v>-2.53769</c:v>
                </c:pt>
                <c:pt idx="50">
                  <c:v>-2.4874399999999999</c:v>
                </c:pt>
                <c:pt idx="51">
                  <c:v>-2.4371900000000002</c:v>
                </c:pt>
                <c:pt idx="52">
                  <c:v>-2.38693</c:v>
                </c:pt>
                <c:pt idx="53">
                  <c:v>-2.3366799999999999</c:v>
                </c:pt>
                <c:pt idx="54">
                  <c:v>-2.2864300000000002</c:v>
                </c:pt>
                <c:pt idx="55">
                  <c:v>-2.2361800000000001</c:v>
                </c:pt>
                <c:pt idx="56">
                  <c:v>-2.1859299999999999</c:v>
                </c:pt>
                <c:pt idx="57">
                  <c:v>-2.1356799999999998</c:v>
                </c:pt>
                <c:pt idx="58">
                  <c:v>-2.0854300000000001</c:v>
                </c:pt>
                <c:pt idx="59">
                  <c:v>-2.03518</c:v>
                </c:pt>
                <c:pt idx="60">
                  <c:v>-1.98492</c:v>
                </c:pt>
                <c:pt idx="61">
                  <c:v>-1.9346699999999999</c:v>
                </c:pt>
                <c:pt idx="62">
                  <c:v>-1.88442</c:v>
                </c:pt>
                <c:pt idx="63">
                  <c:v>-1.8341700000000001</c:v>
                </c:pt>
                <c:pt idx="64">
                  <c:v>-1.78392</c:v>
                </c:pt>
                <c:pt idx="65">
                  <c:v>-1.73367</c:v>
                </c:pt>
                <c:pt idx="66">
                  <c:v>-1.6834199999999999</c:v>
                </c:pt>
                <c:pt idx="67">
                  <c:v>-1.63317</c:v>
                </c:pt>
                <c:pt idx="68">
                  <c:v>-1.58291</c:v>
                </c:pt>
                <c:pt idx="69">
                  <c:v>-1.5326599999999999</c:v>
                </c:pt>
                <c:pt idx="70">
                  <c:v>-1.48241</c:v>
                </c:pt>
                <c:pt idx="71">
                  <c:v>-1.4321600000000001</c:v>
                </c:pt>
                <c:pt idx="72">
                  <c:v>-1.38191</c:v>
                </c:pt>
                <c:pt idx="73">
                  <c:v>-1.3316600000000001</c:v>
                </c:pt>
                <c:pt idx="74">
                  <c:v>-1.2814099999999999</c:v>
                </c:pt>
                <c:pt idx="75">
                  <c:v>-1.23116</c:v>
                </c:pt>
                <c:pt idx="76">
                  <c:v>-1.1809000000000001</c:v>
                </c:pt>
                <c:pt idx="77">
                  <c:v>-1.1306499999999999</c:v>
                </c:pt>
                <c:pt idx="78">
                  <c:v>-1.0804</c:v>
                </c:pt>
                <c:pt idx="79">
                  <c:v>-1.0301499999999999</c:v>
                </c:pt>
                <c:pt idx="80">
                  <c:v>-0.97989999999999999</c:v>
                </c:pt>
                <c:pt idx="81">
                  <c:v>-0.92964800000000003</c:v>
                </c:pt>
                <c:pt idx="82">
                  <c:v>-0.87939699999999998</c:v>
                </c:pt>
                <c:pt idx="83">
                  <c:v>-0.82914600000000005</c:v>
                </c:pt>
                <c:pt idx="84">
                  <c:v>-0.77889399999999998</c:v>
                </c:pt>
                <c:pt idx="85">
                  <c:v>-0.72864300000000004</c:v>
                </c:pt>
                <c:pt idx="86">
                  <c:v>-0.678392</c:v>
                </c:pt>
                <c:pt idx="87">
                  <c:v>-0.62814099999999995</c:v>
                </c:pt>
                <c:pt idx="88">
                  <c:v>-0.57788899999999999</c:v>
                </c:pt>
                <c:pt idx="89">
                  <c:v>-0.52763800000000005</c:v>
                </c:pt>
                <c:pt idx="90">
                  <c:v>-0.47738700000000001</c:v>
                </c:pt>
                <c:pt idx="91">
                  <c:v>-0.42713600000000002</c:v>
                </c:pt>
                <c:pt idx="92">
                  <c:v>-0.376884</c:v>
                </c:pt>
                <c:pt idx="93">
                  <c:v>-0.32663300000000001</c:v>
                </c:pt>
                <c:pt idx="94">
                  <c:v>-0.27638200000000002</c:v>
                </c:pt>
                <c:pt idx="95">
                  <c:v>-0.226131</c:v>
                </c:pt>
                <c:pt idx="96">
                  <c:v>-0.17587900000000001</c:v>
                </c:pt>
                <c:pt idx="97">
                  <c:v>-0.12562799999999999</c:v>
                </c:pt>
                <c:pt idx="98">
                  <c:v>-7.5376899999999997E-2</c:v>
                </c:pt>
                <c:pt idx="99">
                  <c:v>-2.5125600000000001E-2</c:v>
                </c:pt>
                <c:pt idx="100">
                  <c:v>2.5125600000000001E-2</c:v>
                </c:pt>
                <c:pt idx="101">
                  <c:v>7.5376899999999997E-2</c:v>
                </c:pt>
                <c:pt idx="102">
                  <c:v>0.12562799999999999</c:v>
                </c:pt>
                <c:pt idx="103">
                  <c:v>0.17587900000000001</c:v>
                </c:pt>
                <c:pt idx="104">
                  <c:v>0.226131</c:v>
                </c:pt>
                <c:pt idx="105">
                  <c:v>0.27638200000000002</c:v>
                </c:pt>
                <c:pt idx="106">
                  <c:v>0.32663300000000001</c:v>
                </c:pt>
                <c:pt idx="107">
                  <c:v>0.376884</c:v>
                </c:pt>
                <c:pt idx="108">
                  <c:v>0.42713600000000002</c:v>
                </c:pt>
                <c:pt idx="109">
                  <c:v>0.47738700000000001</c:v>
                </c:pt>
                <c:pt idx="110">
                  <c:v>0.52763800000000005</c:v>
                </c:pt>
                <c:pt idx="111">
                  <c:v>0.57788899999999999</c:v>
                </c:pt>
                <c:pt idx="112">
                  <c:v>0.62814099999999995</c:v>
                </c:pt>
                <c:pt idx="113">
                  <c:v>0.678392</c:v>
                </c:pt>
                <c:pt idx="114">
                  <c:v>0.72864300000000004</c:v>
                </c:pt>
                <c:pt idx="115">
                  <c:v>0.77889399999999998</c:v>
                </c:pt>
                <c:pt idx="116">
                  <c:v>0.82914600000000005</c:v>
                </c:pt>
                <c:pt idx="117">
                  <c:v>0.87939699999999998</c:v>
                </c:pt>
                <c:pt idx="118">
                  <c:v>0.92964800000000003</c:v>
                </c:pt>
                <c:pt idx="119">
                  <c:v>0.97989999999999999</c:v>
                </c:pt>
                <c:pt idx="120">
                  <c:v>1.0301499999999999</c:v>
                </c:pt>
                <c:pt idx="121">
                  <c:v>1.0804</c:v>
                </c:pt>
                <c:pt idx="122">
                  <c:v>1.1306499999999999</c:v>
                </c:pt>
                <c:pt idx="123">
                  <c:v>1.1809000000000001</c:v>
                </c:pt>
                <c:pt idx="124">
                  <c:v>1.23116</c:v>
                </c:pt>
                <c:pt idx="125">
                  <c:v>1.2814099999999999</c:v>
                </c:pt>
                <c:pt idx="126">
                  <c:v>1.3316600000000001</c:v>
                </c:pt>
                <c:pt idx="127">
                  <c:v>1.38191</c:v>
                </c:pt>
                <c:pt idx="128">
                  <c:v>1.4321600000000001</c:v>
                </c:pt>
                <c:pt idx="129">
                  <c:v>1.48241</c:v>
                </c:pt>
                <c:pt idx="130">
                  <c:v>1.5326599999999999</c:v>
                </c:pt>
                <c:pt idx="131">
                  <c:v>1.58291</c:v>
                </c:pt>
                <c:pt idx="132">
                  <c:v>1.63317</c:v>
                </c:pt>
                <c:pt idx="133">
                  <c:v>1.6834199999999999</c:v>
                </c:pt>
                <c:pt idx="134">
                  <c:v>1.73367</c:v>
                </c:pt>
                <c:pt idx="135">
                  <c:v>1.78392</c:v>
                </c:pt>
                <c:pt idx="136">
                  <c:v>1.8341700000000001</c:v>
                </c:pt>
                <c:pt idx="137">
                  <c:v>1.88442</c:v>
                </c:pt>
                <c:pt idx="138">
                  <c:v>1.9346699999999999</c:v>
                </c:pt>
                <c:pt idx="139">
                  <c:v>1.98492</c:v>
                </c:pt>
                <c:pt idx="140">
                  <c:v>2.03518</c:v>
                </c:pt>
                <c:pt idx="141">
                  <c:v>2.0854300000000001</c:v>
                </c:pt>
                <c:pt idx="142">
                  <c:v>2.1356799999999998</c:v>
                </c:pt>
                <c:pt idx="143">
                  <c:v>2.1859299999999999</c:v>
                </c:pt>
                <c:pt idx="144">
                  <c:v>2.2361800000000001</c:v>
                </c:pt>
                <c:pt idx="145">
                  <c:v>2.2864300000000002</c:v>
                </c:pt>
                <c:pt idx="146">
                  <c:v>2.3366799999999999</c:v>
                </c:pt>
                <c:pt idx="147">
                  <c:v>2.38693</c:v>
                </c:pt>
                <c:pt idx="148">
                  <c:v>2.4371900000000002</c:v>
                </c:pt>
                <c:pt idx="149">
                  <c:v>2.4874399999999999</c:v>
                </c:pt>
                <c:pt idx="150">
                  <c:v>2.53769</c:v>
                </c:pt>
                <c:pt idx="151">
                  <c:v>2.5879400000000001</c:v>
                </c:pt>
                <c:pt idx="152">
                  <c:v>2.6381899999999998</c:v>
                </c:pt>
                <c:pt idx="153">
                  <c:v>2.6884399999999999</c:v>
                </c:pt>
                <c:pt idx="154">
                  <c:v>2.7386900000000001</c:v>
                </c:pt>
                <c:pt idx="155">
                  <c:v>2.7889400000000002</c:v>
                </c:pt>
                <c:pt idx="156">
                  <c:v>2.8391999999999999</c:v>
                </c:pt>
                <c:pt idx="157">
                  <c:v>2.8894500000000001</c:v>
                </c:pt>
                <c:pt idx="158">
                  <c:v>2.9397000000000002</c:v>
                </c:pt>
                <c:pt idx="159">
                  <c:v>2.9899499999999999</c:v>
                </c:pt>
                <c:pt idx="160">
                  <c:v>3.0402</c:v>
                </c:pt>
                <c:pt idx="161">
                  <c:v>3.0904500000000001</c:v>
                </c:pt>
                <c:pt idx="162">
                  <c:v>3.1406999999999998</c:v>
                </c:pt>
                <c:pt idx="163">
                  <c:v>3.19095</c:v>
                </c:pt>
                <c:pt idx="164">
                  <c:v>3.2412100000000001</c:v>
                </c:pt>
                <c:pt idx="165">
                  <c:v>3.2914599999999998</c:v>
                </c:pt>
                <c:pt idx="166">
                  <c:v>3.34171</c:v>
                </c:pt>
                <c:pt idx="167">
                  <c:v>3.3919600000000001</c:v>
                </c:pt>
                <c:pt idx="168">
                  <c:v>3.4422100000000002</c:v>
                </c:pt>
                <c:pt idx="169">
                  <c:v>3.4924599999999999</c:v>
                </c:pt>
                <c:pt idx="170">
                  <c:v>3.54271</c:v>
                </c:pt>
                <c:pt idx="171">
                  <c:v>3.5929600000000002</c:v>
                </c:pt>
                <c:pt idx="172">
                  <c:v>3.6432199999999999</c:v>
                </c:pt>
                <c:pt idx="173">
                  <c:v>3.69347</c:v>
                </c:pt>
                <c:pt idx="174">
                  <c:v>3.7437200000000002</c:v>
                </c:pt>
                <c:pt idx="175">
                  <c:v>3.7939699999999998</c:v>
                </c:pt>
                <c:pt idx="176">
                  <c:v>3.84422</c:v>
                </c:pt>
                <c:pt idx="177">
                  <c:v>3.8944700000000001</c:v>
                </c:pt>
                <c:pt idx="178">
                  <c:v>3.9447199999999998</c:v>
                </c:pt>
                <c:pt idx="179">
                  <c:v>3.9949699999999999</c:v>
                </c:pt>
                <c:pt idx="180">
                  <c:v>4.0452300000000001</c:v>
                </c:pt>
                <c:pt idx="181">
                  <c:v>4.0954800000000002</c:v>
                </c:pt>
                <c:pt idx="182">
                  <c:v>4.1457300000000004</c:v>
                </c:pt>
                <c:pt idx="183">
                  <c:v>4.1959799999999996</c:v>
                </c:pt>
                <c:pt idx="184">
                  <c:v>4.2462299999999997</c:v>
                </c:pt>
                <c:pt idx="185">
                  <c:v>4.2964799999999999</c:v>
                </c:pt>
                <c:pt idx="186">
                  <c:v>4.34673</c:v>
                </c:pt>
                <c:pt idx="187">
                  <c:v>4.3969899999999997</c:v>
                </c:pt>
                <c:pt idx="188">
                  <c:v>4.4472399999999999</c:v>
                </c:pt>
                <c:pt idx="189">
                  <c:v>4.49749</c:v>
                </c:pt>
                <c:pt idx="190">
                  <c:v>4.5477400000000001</c:v>
                </c:pt>
                <c:pt idx="191">
                  <c:v>4.5979900000000002</c:v>
                </c:pt>
                <c:pt idx="192">
                  <c:v>4.6482400000000004</c:v>
                </c:pt>
                <c:pt idx="193">
                  <c:v>4.6984899999999996</c:v>
                </c:pt>
                <c:pt idx="194">
                  <c:v>4.7487399999999997</c:v>
                </c:pt>
                <c:pt idx="195">
                  <c:v>4.7990000000000004</c:v>
                </c:pt>
                <c:pt idx="196">
                  <c:v>4.8492499999999996</c:v>
                </c:pt>
                <c:pt idx="197">
                  <c:v>4.8994999999999997</c:v>
                </c:pt>
                <c:pt idx="198">
                  <c:v>4.9497499999999999</c:v>
                </c:pt>
                <c:pt idx="199">
                  <c:v>5</c:v>
                </c:pt>
              </c:numCache>
            </c:numRef>
          </c:xVal>
          <c:yVal>
            <c:numRef>
              <c:f>'[3]IV measurements'!$I$2:$I$201</c:f>
              <c:numCache>
                <c:formatCode>General</c:formatCode>
                <c:ptCount val="200"/>
                <c:pt idx="0">
                  <c:v>-9.1038699999999996E-7</c:v>
                </c:pt>
                <c:pt idx="1">
                  <c:v>-8.98126E-7</c:v>
                </c:pt>
                <c:pt idx="2">
                  <c:v>-8.5091700000000002E-7</c:v>
                </c:pt>
                <c:pt idx="3">
                  <c:v>-8.1096100000000003E-7</c:v>
                </c:pt>
                <c:pt idx="4">
                  <c:v>-7.6822599999999999E-7</c:v>
                </c:pt>
                <c:pt idx="5">
                  <c:v>-7.2855699999999998E-7</c:v>
                </c:pt>
                <c:pt idx="6">
                  <c:v>-6.8878300000000003E-7</c:v>
                </c:pt>
                <c:pt idx="7">
                  <c:v>-6.4897600000000003E-7</c:v>
                </c:pt>
                <c:pt idx="8">
                  <c:v>-6.1583699999999996E-7</c:v>
                </c:pt>
                <c:pt idx="9">
                  <c:v>-5.8272799999999998E-7</c:v>
                </c:pt>
                <c:pt idx="10">
                  <c:v>-5.4857899999999998E-7</c:v>
                </c:pt>
                <c:pt idx="11">
                  <c:v>-5.1678600000000001E-7</c:v>
                </c:pt>
                <c:pt idx="12">
                  <c:v>-4.8899199999999999E-7</c:v>
                </c:pt>
                <c:pt idx="13">
                  <c:v>-4.51792E-7</c:v>
                </c:pt>
                <c:pt idx="14">
                  <c:v>-4.3705099999999999E-7</c:v>
                </c:pt>
                <c:pt idx="15">
                  <c:v>-4.1055999999999999E-7</c:v>
                </c:pt>
                <c:pt idx="16">
                  <c:v>-3.8558100000000002E-7</c:v>
                </c:pt>
                <c:pt idx="17">
                  <c:v>-3.64022E-7</c:v>
                </c:pt>
                <c:pt idx="18">
                  <c:v>-3.4248100000000001E-7</c:v>
                </c:pt>
                <c:pt idx="19">
                  <c:v>-3.2043400000000002E-7</c:v>
                </c:pt>
                <c:pt idx="20">
                  <c:v>-3.03159E-7</c:v>
                </c:pt>
                <c:pt idx="21">
                  <c:v>-2.8461899999999999E-7</c:v>
                </c:pt>
                <c:pt idx="22">
                  <c:v>-2.6646200000000002E-7</c:v>
                </c:pt>
                <c:pt idx="23">
                  <c:v>-2.4796600000000001E-7</c:v>
                </c:pt>
                <c:pt idx="24">
                  <c:v>-2.33597E-7</c:v>
                </c:pt>
                <c:pt idx="25">
                  <c:v>-2.17328E-7</c:v>
                </c:pt>
                <c:pt idx="26">
                  <c:v>-2.0151200000000001E-7</c:v>
                </c:pt>
                <c:pt idx="27">
                  <c:v>-1.8792700000000001E-7</c:v>
                </c:pt>
                <c:pt idx="28">
                  <c:v>-1.7130500000000001E-7</c:v>
                </c:pt>
                <c:pt idx="29">
                  <c:v>-1.6122699999999999E-7</c:v>
                </c:pt>
                <c:pt idx="30">
                  <c:v>-1.4934099999999999E-7</c:v>
                </c:pt>
                <c:pt idx="31">
                  <c:v>-1.37751E-7</c:v>
                </c:pt>
                <c:pt idx="32">
                  <c:v>-1.2723599999999999E-7</c:v>
                </c:pt>
                <c:pt idx="33">
                  <c:v>-1.1776299999999999E-7</c:v>
                </c:pt>
                <c:pt idx="34">
                  <c:v>-1.08415E-7</c:v>
                </c:pt>
                <c:pt idx="35">
                  <c:v>-9.88201E-8</c:v>
                </c:pt>
                <c:pt idx="36">
                  <c:v>-9.2424400000000003E-8</c:v>
                </c:pt>
                <c:pt idx="37">
                  <c:v>-8.4958399999999994E-8</c:v>
                </c:pt>
                <c:pt idx="38">
                  <c:v>-7.6735299999999995E-8</c:v>
                </c:pt>
                <c:pt idx="39">
                  <c:v>-6.9482899999999995E-8</c:v>
                </c:pt>
                <c:pt idx="40">
                  <c:v>-6.5253200000000006E-8</c:v>
                </c:pt>
                <c:pt idx="41">
                  <c:v>-5.8876700000000002E-8</c:v>
                </c:pt>
                <c:pt idx="42">
                  <c:v>-5.2304200000000001E-8</c:v>
                </c:pt>
                <c:pt idx="43">
                  <c:v>-4.9219499999999999E-8</c:v>
                </c:pt>
                <c:pt idx="44">
                  <c:v>-4.4666599999999997E-8</c:v>
                </c:pt>
                <c:pt idx="45">
                  <c:v>-4.0459499999999999E-8</c:v>
                </c:pt>
                <c:pt idx="46">
                  <c:v>-3.6648800000000002E-8</c:v>
                </c:pt>
                <c:pt idx="47">
                  <c:v>-3.3216499999999998E-8</c:v>
                </c:pt>
                <c:pt idx="48">
                  <c:v>-2.94814E-8</c:v>
                </c:pt>
                <c:pt idx="49">
                  <c:v>-2.5730899999999998E-8</c:v>
                </c:pt>
                <c:pt idx="50">
                  <c:v>-2.31578E-8</c:v>
                </c:pt>
                <c:pt idx="51">
                  <c:v>-2.1991499999999999E-8</c:v>
                </c:pt>
                <c:pt idx="52">
                  <c:v>-1.8723199999999999E-8</c:v>
                </c:pt>
                <c:pt idx="53">
                  <c:v>-1.6801400000000001E-8</c:v>
                </c:pt>
                <c:pt idx="54">
                  <c:v>-1.50406E-8</c:v>
                </c:pt>
                <c:pt idx="55">
                  <c:v>-1.3472E-8</c:v>
                </c:pt>
                <c:pt idx="56">
                  <c:v>-1.2141300000000001E-8</c:v>
                </c:pt>
                <c:pt idx="57">
                  <c:v>-1.0714399999999999E-8</c:v>
                </c:pt>
                <c:pt idx="58">
                  <c:v>-9.5280500000000004E-9</c:v>
                </c:pt>
                <c:pt idx="59">
                  <c:v>-8.5795500000000002E-9</c:v>
                </c:pt>
                <c:pt idx="60">
                  <c:v>-7.5306800000000003E-9</c:v>
                </c:pt>
                <c:pt idx="61">
                  <c:v>-6.5727699999999998E-9</c:v>
                </c:pt>
                <c:pt idx="62">
                  <c:v>-6.0842000000000001E-9</c:v>
                </c:pt>
                <c:pt idx="63">
                  <c:v>-5.2411799999999999E-9</c:v>
                </c:pt>
                <c:pt idx="64">
                  <c:v>-4.4412899999999997E-9</c:v>
                </c:pt>
                <c:pt idx="65">
                  <c:v>-3.7088599999999999E-9</c:v>
                </c:pt>
                <c:pt idx="66">
                  <c:v>-3.0511900000000001E-9</c:v>
                </c:pt>
                <c:pt idx="67">
                  <c:v>-2.5130900000000001E-9</c:v>
                </c:pt>
                <c:pt idx="68">
                  <c:v>-2.0206800000000001E-9</c:v>
                </c:pt>
                <c:pt idx="69">
                  <c:v>-1.6008700000000001E-9</c:v>
                </c:pt>
                <c:pt idx="70">
                  <c:v>-1.2476900000000001E-9</c:v>
                </c:pt>
                <c:pt idx="71">
                  <c:v>-9.5173100000000009E-10</c:v>
                </c:pt>
                <c:pt idx="72">
                  <c:v>-7.3051500000000004E-10</c:v>
                </c:pt>
                <c:pt idx="73">
                  <c:v>-5.7890399999999997E-10</c:v>
                </c:pt>
                <c:pt idx="74">
                  <c:v>-4.7086500000000001E-10</c:v>
                </c:pt>
                <c:pt idx="75">
                  <c:v>-4.1022299999999998E-10</c:v>
                </c:pt>
                <c:pt idx="76">
                  <c:v>-3.9569100000000001E-10</c:v>
                </c:pt>
                <c:pt idx="77">
                  <c:v>-3.9569100000000001E-10</c:v>
                </c:pt>
                <c:pt idx="78">
                  <c:v>-4.1235699999999999E-10</c:v>
                </c:pt>
                <c:pt idx="79">
                  <c:v>-4.3327800000000001E-10</c:v>
                </c:pt>
                <c:pt idx="80">
                  <c:v>-4.38833E-10</c:v>
                </c:pt>
                <c:pt idx="81">
                  <c:v>-4.4224299999999999E-10</c:v>
                </c:pt>
                <c:pt idx="82">
                  <c:v>-4.40967E-10</c:v>
                </c:pt>
                <c:pt idx="83">
                  <c:v>-4.1063999999999999E-10</c:v>
                </c:pt>
                <c:pt idx="84">
                  <c:v>-3.7306499999999999E-10</c:v>
                </c:pt>
                <c:pt idx="85">
                  <c:v>-3.2992400000000002E-10</c:v>
                </c:pt>
                <c:pt idx="86">
                  <c:v>-2.6928199999999999E-10</c:v>
                </c:pt>
                <c:pt idx="87">
                  <c:v>-1.9369099999999999E-10</c:v>
                </c:pt>
                <c:pt idx="88">
                  <c:v>-1.3220299999999999E-10</c:v>
                </c:pt>
                <c:pt idx="89">
                  <c:v>-7.5829000000000003E-11</c:v>
                </c:pt>
                <c:pt idx="90">
                  <c:v>-8.3446499999999996E-12</c:v>
                </c:pt>
                <c:pt idx="91">
                  <c:v>2.7084399999999999E-11</c:v>
                </c:pt>
                <c:pt idx="92">
                  <c:v>5.9545E-11</c:v>
                </c:pt>
                <c:pt idx="93">
                  <c:v>7.4911100000000005E-11</c:v>
                </c:pt>
                <c:pt idx="94">
                  <c:v>7.0214299999999997E-11</c:v>
                </c:pt>
                <c:pt idx="95">
                  <c:v>6.5517399999999995E-11</c:v>
                </c:pt>
                <c:pt idx="96">
                  <c:v>5.6981999999999998E-11</c:v>
                </c:pt>
                <c:pt idx="97">
                  <c:v>4.63009E-11</c:v>
                </c:pt>
                <c:pt idx="98">
                  <c:v>8.2969700000000003E-12</c:v>
                </c:pt>
                <c:pt idx="99">
                  <c:v>-1.90258E-11</c:v>
                </c:pt>
                <c:pt idx="100">
                  <c:v>-4.0376199999999998E-11</c:v>
                </c:pt>
                <c:pt idx="101">
                  <c:v>-5.9592700000000006E-11</c:v>
                </c:pt>
                <c:pt idx="102">
                  <c:v>-8.0096699999999995E-11</c:v>
                </c:pt>
                <c:pt idx="103">
                  <c:v>-9.4187300000000005E-11</c:v>
                </c:pt>
                <c:pt idx="104">
                  <c:v>-1.1853E-10</c:v>
                </c:pt>
                <c:pt idx="105">
                  <c:v>-1.2964E-10</c:v>
                </c:pt>
                <c:pt idx="106">
                  <c:v>-1.4330099999999999E-10</c:v>
                </c:pt>
                <c:pt idx="107">
                  <c:v>-1.3903399999999999E-10</c:v>
                </c:pt>
                <c:pt idx="108">
                  <c:v>-1.26219E-10</c:v>
                </c:pt>
                <c:pt idx="109">
                  <c:v>-1.12128E-10</c:v>
                </c:pt>
                <c:pt idx="110">
                  <c:v>-8.1801399999999998E-11</c:v>
                </c:pt>
                <c:pt idx="111">
                  <c:v>-6.4289599999999994E-11</c:v>
                </c:pt>
                <c:pt idx="112">
                  <c:v>-2.8419499999999999E-11</c:v>
                </c:pt>
                <c:pt idx="113">
                  <c:v>1.8966200000000001E-11</c:v>
                </c:pt>
                <c:pt idx="114">
                  <c:v>7.0643399999999999E-11</c:v>
                </c:pt>
                <c:pt idx="115">
                  <c:v>1.12498E-10</c:v>
                </c:pt>
                <c:pt idx="116">
                  <c:v>1.6460399999999999E-10</c:v>
                </c:pt>
                <c:pt idx="117">
                  <c:v>2.0517100000000001E-10</c:v>
                </c:pt>
                <c:pt idx="118">
                  <c:v>2.6068699999999998E-10</c:v>
                </c:pt>
                <c:pt idx="119">
                  <c:v>2.9827399999999998E-10</c:v>
                </c:pt>
                <c:pt idx="120">
                  <c:v>3.3883999999999999E-10</c:v>
                </c:pt>
                <c:pt idx="121">
                  <c:v>3.7856099999999999E-10</c:v>
                </c:pt>
                <c:pt idx="122">
                  <c:v>4.0460799999999999E-10</c:v>
                </c:pt>
                <c:pt idx="123">
                  <c:v>4.3963199999999998E-10</c:v>
                </c:pt>
                <c:pt idx="124">
                  <c:v>4.6953000000000003E-10</c:v>
                </c:pt>
                <c:pt idx="125">
                  <c:v>5.0070299999999996E-10</c:v>
                </c:pt>
                <c:pt idx="126">
                  <c:v>5.5279699999999997E-10</c:v>
                </c:pt>
                <c:pt idx="127">
                  <c:v>6.6469899999999998E-10</c:v>
                </c:pt>
                <c:pt idx="128">
                  <c:v>8.4149800000000002E-10</c:v>
                </c:pt>
                <c:pt idx="129">
                  <c:v>1.07169E-9</c:v>
                </c:pt>
                <c:pt idx="130">
                  <c:v>1.4005299999999999E-9</c:v>
                </c:pt>
                <c:pt idx="131">
                  <c:v>1.80624E-9</c:v>
                </c:pt>
                <c:pt idx="132">
                  <c:v>2.3362299999999999E-9</c:v>
                </c:pt>
                <c:pt idx="133">
                  <c:v>2.9943299999999999E-9</c:v>
                </c:pt>
                <c:pt idx="134">
                  <c:v>3.9629099999999999E-9</c:v>
                </c:pt>
                <c:pt idx="135">
                  <c:v>5.1599699999999999E-9</c:v>
                </c:pt>
                <c:pt idx="136">
                  <c:v>6.2720500000000001E-9</c:v>
                </c:pt>
                <c:pt idx="137">
                  <c:v>7.9551199999999993E-9</c:v>
                </c:pt>
                <c:pt idx="138">
                  <c:v>9.2644900000000001E-9</c:v>
                </c:pt>
                <c:pt idx="139">
                  <c:v>1.23415E-8</c:v>
                </c:pt>
                <c:pt idx="140">
                  <c:v>1.70161E-8</c:v>
                </c:pt>
                <c:pt idx="141">
                  <c:v>2.2802000000000001E-8</c:v>
                </c:pt>
                <c:pt idx="142">
                  <c:v>3.57417E-8</c:v>
                </c:pt>
                <c:pt idx="143">
                  <c:v>6.3933499999999995E-8</c:v>
                </c:pt>
                <c:pt idx="144">
                  <c:v>1.2744899999999999E-7</c:v>
                </c:pt>
                <c:pt idx="145">
                  <c:v>3.0182599999999999E-7</c:v>
                </c:pt>
                <c:pt idx="146">
                  <c:v>8.0751799999999997E-7</c:v>
                </c:pt>
                <c:pt idx="147">
                  <c:v>2.37036E-6</c:v>
                </c:pt>
                <c:pt idx="148">
                  <c:v>7.3891500000000002E-6</c:v>
                </c:pt>
                <c:pt idx="149">
                  <c:v>2.2689700000000001E-5</c:v>
                </c:pt>
                <c:pt idx="150">
                  <c:v>7.1567600000000002E-5</c:v>
                </c:pt>
                <c:pt idx="151">
                  <c:v>1.9284099999999999E-4</c:v>
                </c:pt>
                <c:pt idx="152">
                  <c:v>4.4879300000000001E-4</c:v>
                </c:pt>
                <c:pt idx="153">
                  <c:v>9.0975400000000003E-4</c:v>
                </c:pt>
                <c:pt idx="154">
                  <c:v>1.6287000000000001E-3</c:v>
                </c:pt>
                <c:pt idx="155">
                  <c:v>2.7138700000000002E-3</c:v>
                </c:pt>
                <c:pt idx="156">
                  <c:v>4.1880199999999998E-3</c:v>
                </c:pt>
                <c:pt idx="157">
                  <c:v>6.1135399999999998E-3</c:v>
                </c:pt>
                <c:pt idx="158">
                  <c:v>8.5571299999999996E-3</c:v>
                </c:pt>
                <c:pt idx="159">
                  <c:v>1.1568999999999999E-2</c:v>
                </c:pt>
                <c:pt idx="160">
                  <c:v>1.52087E-2</c:v>
                </c:pt>
                <c:pt idx="161">
                  <c:v>1.9518600000000001E-2</c:v>
                </c:pt>
                <c:pt idx="162">
                  <c:v>2.45329E-2</c:v>
                </c:pt>
                <c:pt idx="163">
                  <c:v>3.0246200000000001E-2</c:v>
                </c:pt>
                <c:pt idx="164">
                  <c:v>3.6737400000000003E-2</c:v>
                </c:pt>
                <c:pt idx="165">
                  <c:v>4.3963500000000003E-2</c:v>
                </c:pt>
                <c:pt idx="166">
                  <c:v>5.1943700000000002E-2</c:v>
                </c:pt>
                <c:pt idx="167">
                  <c:v>6.07136E-2</c:v>
                </c:pt>
                <c:pt idx="168">
                  <c:v>7.0244500000000001E-2</c:v>
                </c:pt>
                <c:pt idx="169">
                  <c:v>8.0510999999999999E-2</c:v>
                </c:pt>
                <c:pt idx="170">
                  <c:v>9.1591000000000006E-2</c:v>
                </c:pt>
                <c:pt idx="171">
                  <c:v>0.103967</c:v>
                </c:pt>
                <c:pt idx="172">
                  <c:v>0.11657099999999999</c:v>
                </c:pt>
                <c:pt idx="173">
                  <c:v>0.129744</c:v>
                </c:pt>
                <c:pt idx="174">
                  <c:v>0.14371999999999999</c:v>
                </c:pt>
                <c:pt idx="175">
                  <c:v>0.158386</c:v>
                </c:pt>
                <c:pt idx="176">
                  <c:v>0.173711</c:v>
                </c:pt>
                <c:pt idx="177">
                  <c:v>0.18976399999999999</c:v>
                </c:pt>
                <c:pt idx="178">
                  <c:v>0.20635100000000001</c:v>
                </c:pt>
                <c:pt idx="179">
                  <c:v>0.22345400000000001</c:v>
                </c:pt>
                <c:pt idx="180">
                  <c:v>0.241423</c:v>
                </c:pt>
                <c:pt idx="181">
                  <c:v>0.259855</c:v>
                </c:pt>
                <c:pt idx="182">
                  <c:v>0.27886499999999997</c:v>
                </c:pt>
                <c:pt idx="183">
                  <c:v>0.2984</c:v>
                </c:pt>
                <c:pt idx="184">
                  <c:v>0.318498</c:v>
                </c:pt>
                <c:pt idx="185">
                  <c:v>0.339092</c:v>
                </c:pt>
                <c:pt idx="186">
                  <c:v>0.36002899999999999</c:v>
                </c:pt>
                <c:pt idx="187">
                  <c:v>0.38161499999999998</c:v>
                </c:pt>
                <c:pt idx="188">
                  <c:v>0.40350000000000003</c:v>
                </c:pt>
                <c:pt idx="189">
                  <c:v>0.42600199999999999</c:v>
                </c:pt>
                <c:pt idx="190">
                  <c:v>0.44869599999999998</c:v>
                </c:pt>
                <c:pt idx="191">
                  <c:v>0.47190599999999999</c:v>
                </c:pt>
                <c:pt idx="192">
                  <c:v>0.49522100000000002</c:v>
                </c:pt>
                <c:pt idx="193">
                  <c:v>0.51871500000000004</c:v>
                </c:pt>
                <c:pt idx="194">
                  <c:v>0.54257</c:v>
                </c:pt>
                <c:pt idx="195">
                  <c:v>0.56622700000000004</c:v>
                </c:pt>
                <c:pt idx="196">
                  <c:v>0.58983200000000002</c:v>
                </c:pt>
                <c:pt idx="197">
                  <c:v>0.61346999999999996</c:v>
                </c:pt>
                <c:pt idx="198">
                  <c:v>0.63701200000000002</c:v>
                </c:pt>
                <c:pt idx="199">
                  <c:v>0.66012999999999999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8-735B-4E6D-ADDD-BAF7354FCEBE}"/>
            </c:ext>
          </c:extLst>
        </c:ser>
        <c:ser>
          <c:idx val="12"/>
          <c:order val="9"/>
          <c:tx>
            <c:strRef>
              <c:f>'[3]IV measurements'!$L$1</c:f>
              <c:strCache>
                <c:ptCount val="1"/>
                <c:pt idx="0">
                  <c:v>C6020 182C8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'[3]IV measurements'!$B$2:$B$201</c:f>
              <c:numCache>
                <c:formatCode>General</c:formatCode>
                <c:ptCount val="200"/>
                <c:pt idx="0">
                  <c:v>-5</c:v>
                </c:pt>
                <c:pt idx="1">
                  <c:v>-4.9497499999999999</c:v>
                </c:pt>
                <c:pt idx="2">
                  <c:v>-4.8994999999999997</c:v>
                </c:pt>
                <c:pt idx="3">
                  <c:v>-4.8492499999999996</c:v>
                </c:pt>
                <c:pt idx="4">
                  <c:v>-4.7990000000000004</c:v>
                </c:pt>
                <c:pt idx="5">
                  <c:v>-4.7487399999999997</c:v>
                </c:pt>
                <c:pt idx="6">
                  <c:v>-4.6984899999999996</c:v>
                </c:pt>
                <c:pt idx="7">
                  <c:v>-4.6482400000000004</c:v>
                </c:pt>
                <c:pt idx="8">
                  <c:v>-4.5979900000000002</c:v>
                </c:pt>
                <c:pt idx="9">
                  <c:v>-4.5477400000000001</c:v>
                </c:pt>
                <c:pt idx="10">
                  <c:v>-4.49749</c:v>
                </c:pt>
                <c:pt idx="11">
                  <c:v>-4.4472399999999999</c:v>
                </c:pt>
                <c:pt idx="12">
                  <c:v>-4.3969899999999997</c:v>
                </c:pt>
                <c:pt idx="13">
                  <c:v>-4.34673</c:v>
                </c:pt>
                <c:pt idx="14">
                  <c:v>-4.2964799999999999</c:v>
                </c:pt>
                <c:pt idx="15">
                  <c:v>-4.2462299999999997</c:v>
                </c:pt>
                <c:pt idx="16">
                  <c:v>-4.1959799999999996</c:v>
                </c:pt>
                <c:pt idx="17">
                  <c:v>-4.1457300000000004</c:v>
                </c:pt>
                <c:pt idx="18">
                  <c:v>-4.0954800000000002</c:v>
                </c:pt>
                <c:pt idx="19">
                  <c:v>-4.0452300000000001</c:v>
                </c:pt>
                <c:pt idx="20">
                  <c:v>-3.9949699999999999</c:v>
                </c:pt>
                <c:pt idx="21">
                  <c:v>-3.9447199999999998</c:v>
                </c:pt>
                <c:pt idx="22">
                  <c:v>-3.8944700000000001</c:v>
                </c:pt>
                <c:pt idx="23">
                  <c:v>-3.84422</c:v>
                </c:pt>
                <c:pt idx="24">
                  <c:v>-3.7939699999999998</c:v>
                </c:pt>
                <c:pt idx="25">
                  <c:v>-3.7437200000000002</c:v>
                </c:pt>
                <c:pt idx="26">
                  <c:v>-3.69347</c:v>
                </c:pt>
                <c:pt idx="27">
                  <c:v>-3.6432199999999999</c:v>
                </c:pt>
                <c:pt idx="28">
                  <c:v>-3.5929600000000002</c:v>
                </c:pt>
                <c:pt idx="29">
                  <c:v>-3.54271</c:v>
                </c:pt>
                <c:pt idx="30">
                  <c:v>-3.4924599999999999</c:v>
                </c:pt>
                <c:pt idx="31">
                  <c:v>-3.4422100000000002</c:v>
                </c:pt>
                <c:pt idx="32">
                  <c:v>-3.3919600000000001</c:v>
                </c:pt>
                <c:pt idx="33">
                  <c:v>-3.34171</c:v>
                </c:pt>
                <c:pt idx="34">
                  <c:v>-3.2914599999999998</c:v>
                </c:pt>
                <c:pt idx="35">
                  <c:v>-3.2412100000000001</c:v>
                </c:pt>
                <c:pt idx="36">
                  <c:v>-3.19095</c:v>
                </c:pt>
                <c:pt idx="37">
                  <c:v>-3.1406999999999998</c:v>
                </c:pt>
                <c:pt idx="38">
                  <c:v>-3.0904500000000001</c:v>
                </c:pt>
                <c:pt idx="39">
                  <c:v>-3.0402</c:v>
                </c:pt>
                <c:pt idx="40">
                  <c:v>-2.9899499999999999</c:v>
                </c:pt>
                <c:pt idx="41">
                  <c:v>-2.9397000000000002</c:v>
                </c:pt>
                <c:pt idx="42">
                  <c:v>-2.8894500000000001</c:v>
                </c:pt>
                <c:pt idx="43">
                  <c:v>-2.8391999999999999</c:v>
                </c:pt>
                <c:pt idx="44">
                  <c:v>-2.7889400000000002</c:v>
                </c:pt>
                <c:pt idx="45">
                  <c:v>-2.7386900000000001</c:v>
                </c:pt>
                <c:pt idx="46">
                  <c:v>-2.6884399999999999</c:v>
                </c:pt>
                <c:pt idx="47">
                  <c:v>-2.6381899999999998</c:v>
                </c:pt>
                <c:pt idx="48">
                  <c:v>-2.5879400000000001</c:v>
                </c:pt>
                <c:pt idx="49">
                  <c:v>-2.53769</c:v>
                </c:pt>
                <c:pt idx="50">
                  <c:v>-2.4874399999999999</c:v>
                </c:pt>
                <c:pt idx="51">
                  <c:v>-2.4371900000000002</c:v>
                </c:pt>
                <c:pt idx="52">
                  <c:v>-2.38693</c:v>
                </c:pt>
                <c:pt idx="53">
                  <c:v>-2.3366799999999999</c:v>
                </c:pt>
                <c:pt idx="54">
                  <c:v>-2.2864300000000002</c:v>
                </c:pt>
                <c:pt idx="55">
                  <c:v>-2.2361800000000001</c:v>
                </c:pt>
                <c:pt idx="56">
                  <c:v>-2.1859299999999999</c:v>
                </c:pt>
                <c:pt idx="57">
                  <c:v>-2.1356799999999998</c:v>
                </c:pt>
                <c:pt idx="58">
                  <c:v>-2.0854300000000001</c:v>
                </c:pt>
                <c:pt idx="59">
                  <c:v>-2.03518</c:v>
                </c:pt>
                <c:pt idx="60">
                  <c:v>-1.98492</c:v>
                </c:pt>
                <c:pt idx="61">
                  <c:v>-1.9346699999999999</c:v>
                </c:pt>
                <c:pt idx="62">
                  <c:v>-1.88442</c:v>
                </c:pt>
                <c:pt idx="63">
                  <c:v>-1.8341700000000001</c:v>
                </c:pt>
                <c:pt idx="64">
                  <c:v>-1.78392</c:v>
                </c:pt>
                <c:pt idx="65">
                  <c:v>-1.73367</c:v>
                </c:pt>
                <c:pt idx="66">
                  <c:v>-1.6834199999999999</c:v>
                </c:pt>
                <c:pt idx="67">
                  <c:v>-1.63317</c:v>
                </c:pt>
                <c:pt idx="68">
                  <c:v>-1.58291</c:v>
                </c:pt>
                <c:pt idx="69">
                  <c:v>-1.5326599999999999</c:v>
                </c:pt>
                <c:pt idx="70">
                  <c:v>-1.48241</c:v>
                </c:pt>
                <c:pt idx="71">
                  <c:v>-1.4321600000000001</c:v>
                </c:pt>
                <c:pt idx="72">
                  <c:v>-1.38191</c:v>
                </c:pt>
                <c:pt idx="73">
                  <c:v>-1.3316600000000001</c:v>
                </c:pt>
                <c:pt idx="74">
                  <c:v>-1.2814099999999999</c:v>
                </c:pt>
                <c:pt idx="75">
                  <c:v>-1.23116</c:v>
                </c:pt>
                <c:pt idx="76">
                  <c:v>-1.1809000000000001</c:v>
                </c:pt>
                <c:pt idx="77">
                  <c:v>-1.1306499999999999</c:v>
                </c:pt>
                <c:pt idx="78">
                  <c:v>-1.0804</c:v>
                </c:pt>
                <c:pt idx="79">
                  <c:v>-1.0301499999999999</c:v>
                </c:pt>
                <c:pt idx="80">
                  <c:v>-0.97989999999999999</c:v>
                </c:pt>
                <c:pt idx="81">
                  <c:v>-0.92964800000000003</c:v>
                </c:pt>
                <c:pt idx="82">
                  <c:v>-0.87939699999999998</c:v>
                </c:pt>
                <c:pt idx="83">
                  <c:v>-0.82914600000000005</c:v>
                </c:pt>
                <c:pt idx="84">
                  <c:v>-0.77889399999999998</c:v>
                </c:pt>
                <c:pt idx="85">
                  <c:v>-0.72864300000000004</c:v>
                </c:pt>
                <c:pt idx="86">
                  <c:v>-0.678392</c:v>
                </c:pt>
                <c:pt idx="87">
                  <c:v>-0.62814099999999995</c:v>
                </c:pt>
                <c:pt idx="88">
                  <c:v>-0.57788899999999999</c:v>
                </c:pt>
                <c:pt idx="89">
                  <c:v>-0.52763800000000005</c:v>
                </c:pt>
                <c:pt idx="90">
                  <c:v>-0.47738700000000001</c:v>
                </c:pt>
                <c:pt idx="91">
                  <c:v>-0.42713600000000002</c:v>
                </c:pt>
                <c:pt idx="92">
                  <c:v>-0.376884</c:v>
                </c:pt>
                <c:pt idx="93">
                  <c:v>-0.32663300000000001</c:v>
                </c:pt>
                <c:pt idx="94">
                  <c:v>-0.27638200000000002</c:v>
                </c:pt>
                <c:pt idx="95">
                  <c:v>-0.226131</c:v>
                </c:pt>
                <c:pt idx="96">
                  <c:v>-0.17587900000000001</c:v>
                </c:pt>
                <c:pt idx="97">
                  <c:v>-0.12562799999999999</c:v>
                </c:pt>
                <c:pt idx="98">
                  <c:v>-7.5376899999999997E-2</c:v>
                </c:pt>
                <c:pt idx="99">
                  <c:v>-2.5125600000000001E-2</c:v>
                </c:pt>
                <c:pt idx="100">
                  <c:v>2.5125600000000001E-2</c:v>
                </c:pt>
                <c:pt idx="101">
                  <c:v>7.5376899999999997E-2</c:v>
                </c:pt>
                <c:pt idx="102">
                  <c:v>0.12562799999999999</c:v>
                </c:pt>
                <c:pt idx="103">
                  <c:v>0.17587900000000001</c:v>
                </c:pt>
                <c:pt idx="104">
                  <c:v>0.226131</c:v>
                </c:pt>
                <c:pt idx="105">
                  <c:v>0.27638200000000002</c:v>
                </c:pt>
                <c:pt idx="106">
                  <c:v>0.32663300000000001</c:v>
                </c:pt>
                <c:pt idx="107">
                  <c:v>0.376884</c:v>
                </c:pt>
                <c:pt idx="108">
                  <c:v>0.42713600000000002</c:v>
                </c:pt>
                <c:pt idx="109">
                  <c:v>0.47738700000000001</c:v>
                </c:pt>
                <c:pt idx="110">
                  <c:v>0.52763800000000005</c:v>
                </c:pt>
                <c:pt idx="111">
                  <c:v>0.57788899999999999</c:v>
                </c:pt>
                <c:pt idx="112">
                  <c:v>0.62814099999999995</c:v>
                </c:pt>
                <c:pt idx="113">
                  <c:v>0.678392</c:v>
                </c:pt>
                <c:pt idx="114">
                  <c:v>0.72864300000000004</c:v>
                </c:pt>
                <c:pt idx="115">
                  <c:v>0.77889399999999998</c:v>
                </c:pt>
                <c:pt idx="116">
                  <c:v>0.82914600000000005</c:v>
                </c:pt>
                <c:pt idx="117">
                  <c:v>0.87939699999999998</c:v>
                </c:pt>
                <c:pt idx="118">
                  <c:v>0.92964800000000003</c:v>
                </c:pt>
                <c:pt idx="119">
                  <c:v>0.97989999999999999</c:v>
                </c:pt>
                <c:pt idx="120">
                  <c:v>1.0301499999999999</c:v>
                </c:pt>
                <c:pt idx="121">
                  <c:v>1.0804</c:v>
                </c:pt>
                <c:pt idx="122">
                  <c:v>1.1306499999999999</c:v>
                </c:pt>
                <c:pt idx="123">
                  <c:v>1.1809000000000001</c:v>
                </c:pt>
                <c:pt idx="124">
                  <c:v>1.23116</c:v>
                </c:pt>
                <c:pt idx="125">
                  <c:v>1.2814099999999999</c:v>
                </c:pt>
                <c:pt idx="126">
                  <c:v>1.3316600000000001</c:v>
                </c:pt>
                <c:pt idx="127">
                  <c:v>1.38191</c:v>
                </c:pt>
                <c:pt idx="128">
                  <c:v>1.4321600000000001</c:v>
                </c:pt>
                <c:pt idx="129">
                  <c:v>1.48241</c:v>
                </c:pt>
                <c:pt idx="130">
                  <c:v>1.5326599999999999</c:v>
                </c:pt>
                <c:pt idx="131">
                  <c:v>1.58291</c:v>
                </c:pt>
                <c:pt idx="132">
                  <c:v>1.63317</c:v>
                </c:pt>
                <c:pt idx="133">
                  <c:v>1.6834199999999999</c:v>
                </c:pt>
                <c:pt idx="134">
                  <c:v>1.73367</c:v>
                </c:pt>
                <c:pt idx="135">
                  <c:v>1.78392</c:v>
                </c:pt>
                <c:pt idx="136">
                  <c:v>1.8341700000000001</c:v>
                </c:pt>
                <c:pt idx="137">
                  <c:v>1.88442</c:v>
                </c:pt>
                <c:pt idx="138">
                  <c:v>1.9346699999999999</c:v>
                </c:pt>
                <c:pt idx="139">
                  <c:v>1.98492</c:v>
                </c:pt>
                <c:pt idx="140">
                  <c:v>2.03518</c:v>
                </c:pt>
                <c:pt idx="141">
                  <c:v>2.0854300000000001</c:v>
                </c:pt>
                <c:pt idx="142">
                  <c:v>2.1356799999999998</c:v>
                </c:pt>
                <c:pt idx="143">
                  <c:v>2.1859299999999999</c:v>
                </c:pt>
                <c:pt idx="144">
                  <c:v>2.2361800000000001</c:v>
                </c:pt>
                <c:pt idx="145">
                  <c:v>2.2864300000000002</c:v>
                </c:pt>
                <c:pt idx="146">
                  <c:v>2.3366799999999999</c:v>
                </c:pt>
                <c:pt idx="147">
                  <c:v>2.38693</c:v>
                </c:pt>
                <c:pt idx="148">
                  <c:v>2.4371900000000002</c:v>
                </c:pt>
                <c:pt idx="149">
                  <c:v>2.4874399999999999</c:v>
                </c:pt>
                <c:pt idx="150">
                  <c:v>2.53769</c:v>
                </c:pt>
                <c:pt idx="151">
                  <c:v>2.5879400000000001</c:v>
                </c:pt>
                <c:pt idx="152">
                  <c:v>2.6381899999999998</c:v>
                </c:pt>
                <c:pt idx="153">
                  <c:v>2.6884399999999999</c:v>
                </c:pt>
                <c:pt idx="154">
                  <c:v>2.7386900000000001</c:v>
                </c:pt>
                <c:pt idx="155">
                  <c:v>2.7889400000000002</c:v>
                </c:pt>
                <c:pt idx="156">
                  <c:v>2.8391999999999999</c:v>
                </c:pt>
                <c:pt idx="157">
                  <c:v>2.8894500000000001</c:v>
                </c:pt>
                <c:pt idx="158">
                  <c:v>2.9397000000000002</c:v>
                </c:pt>
                <c:pt idx="159">
                  <c:v>2.9899499999999999</c:v>
                </c:pt>
                <c:pt idx="160">
                  <c:v>3.0402</c:v>
                </c:pt>
                <c:pt idx="161">
                  <c:v>3.0904500000000001</c:v>
                </c:pt>
                <c:pt idx="162">
                  <c:v>3.1406999999999998</c:v>
                </c:pt>
                <c:pt idx="163">
                  <c:v>3.19095</c:v>
                </c:pt>
                <c:pt idx="164">
                  <c:v>3.2412100000000001</c:v>
                </c:pt>
                <c:pt idx="165">
                  <c:v>3.2914599999999998</c:v>
                </c:pt>
                <c:pt idx="166">
                  <c:v>3.34171</c:v>
                </c:pt>
                <c:pt idx="167">
                  <c:v>3.3919600000000001</c:v>
                </c:pt>
                <c:pt idx="168">
                  <c:v>3.4422100000000002</c:v>
                </c:pt>
                <c:pt idx="169">
                  <c:v>3.4924599999999999</c:v>
                </c:pt>
                <c:pt idx="170">
                  <c:v>3.54271</c:v>
                </c:pt>
                <c:pt idx="171">
                  <c:v>3.5929600000000002</c:v>
                </c:pt>
                <c:pt idx="172">
                  <c:v>3.6432199999999999</c:v>
                </c:pt>
                <c:pt idx="173">
                  <c:v>3.69347</c:v>
                </c:pt>
                <c:pt idx="174">
                  <c:v>3.7437200000000002</c:v>
                </c:pt>
                <c:pt idx="175">
                  <c:v>3.7939699999999998</c:v>
                </c:pt>
                <c:pt idx="176">
                  <c:v>3.84422</c:v>
                </c:pt>
                <c:pt idx="177">
                  <c:v>3.8944700000000001</c:v>
                </c:pt>
                <c:pt idx="178">
                  <c:v>3.9447199999999998</c:v>
                </c:pt>
                <c:pt idx="179">
                  <c:v>3.9949699999999999</c:v>
                </c:pt>
                <c:pt idx="180">
                  <c:v>4.0452300000000001</c:v>
                </c:pt>
                <c:pt idx="181">
                  <c:v>4.0954800000000002</c:v>
                </c:pt>
                <c:pt idx="182">
                  <c:v>4.1457300000000004</c:v>
                </c:pt>
                <c:pt idx="183">
                  <c:v>4.1959799999999996</c:v>
                </c:pt>
                <c:pt idx="184">
                  <c:v>4.2462299999999997</c:v>
                </c:pt>
                <c:pt idx="185">
                  <c:v>4.2964799999999999</c:v>
                </c:pt>
                <c:pt idx="186">
                  <c:v>4.34673</c:v>
                </c:pt>
                <c:pt idx="187">
                  <c:v>4.3969899999999997</c:v>
                </c:pt>
                <c:pt idx="188">
                  <c:v>4.4472399999999999</c:v>
                </c:pt>
                <c:pt idx="189">
                  <c:v>4.49749</c:v>
                </c:pt>
                <c:pt idx="190">
                  <c:v>4.5477400000000001</c:v>
                </c:pt>
                <c:pt idx="191">
                  <c:v>4.5979900000000002</c:v>
                </c:pt>
                <c:pt idx="192">
                  <c:v>4.6482400000000004</c:v>
                </c:pt>
                <c:pt idx="193">
                  <c:v>4.6984899999999996</c:v>
                </c:pt>
                <c:pt idx="194">
                  <c:v>4.7487399999999997</c:v>
                </c:pt>
                <c:pt idx="195">
                  <c:v>4.7990000000000004</c:v>
                </c:pt>
                <c:pt idx="196">
                  <c:v>4.8492499999999996</c:v>
                </c:pt>
                <c:pt idx="197">
                  <c:v>4.8994999999999997</c:v>
                </c:pt>
                <c:pt idx="198">
                  <c:v>4.9497499999999999</c:v>
                </c:pt>
                <c:pt idx="199">
                  <c:v>5</c:v>
                </c:pt>
              </c:numCache>
            </c:numRef>
          </c:xVal>
          <c:yVal>
            <c:numRef>
              <c:f>'[3]IV measurements'!$L$2:$L$201</c:f>
              <c:numCache>
                <c:formatCode>General</c:formatCode>
                <c:ptCount val="200"/>
                <c:pt idx="0">
                  <c:v>-1.8173900000000001E-6</c:v>
                </c:pt>
                <c:pt idx="1">
                  <c:v>-1.9362499999999999E-6</c:v>
                </c:pt>
                <c:pt idx="2">
                  <c:v>-1.8266499999999999E-6</c:v>
                </c:pt>
                <c:pt idx="3">
                  <c:v>-1.7254700000000001E-6</c:v>
                </c:pt>
                <c:pt idx="4">
                  <c:v>-1.63038E-6</c:v>
                </c:pt>
                <c:pt idx="5">
                  <c:v>-1.5527500000000001E-6</c:v>
                </c:pt>
                <c:pt idx="6">
                  <c:v>-1.46662E-6</c:v>
                </c:pt>
                <c:pt idx="7">
                  <c:v>-1.38822E-6</c:v>
                </c:pt>
                <c:pt idx="8">
                  <c:v>-1.3194799999999999E-6</c:v>
                </c:pt>
                <c:pt idx="9">
                  <c:v>-1.2434499999999999E-6</c:v>
                </c:pt>
                <c:pt idx="10">
                  <c:v>-1.1697499999999999E-6</c:v>
                </c:pt>
                <c:pt idx="11">
                  <c:v>-1.09857E-6</c:v>
                </c:pt>
                <c:pt idx="12">
                  <c:v>-1.0388300000000001E-6</c:v>
                </c:pt>
                <c:pt idx="13">
                  <c:v>-9.6919400000000002E-7</c:v>
                </c:pt>
                <c:pt idx="14">
                  <c:v>-9.0410499999999998E-7</c:v>
                </c:pt>
                <c:pt idx="15">
                  <c:v>-8.5998100000000003E-7</c:v>
                </c:pt>
                <c:pt idx="16">
                  <c:v>-8.0587400000000001E-7</c:v>
                </c:pt>
                <c:pt idx="17">
                  <c:v>-7.5780900000000001E-7</c:v>
                </c:pt>
                <c:pt idx="18">
                  <c:v>-7.0824500000000003E-7</c:v>
                </c:pt>
                <c:pt idx="19">
                  <c:v>-6.60647E-7</c:v>
                </c:pt>
                <c:pt idx="20">
                  <c:v>-6.1892199999999999E-7</c:v>
                </c:pt>
                <c:pt idx="21">
                  <c:v>-5.7394399999999997E-7</c:v>
                </c:pt>
                <c:pt idx="22">
                  <c:v>-5.42531E-7</c:v>
                </c:pt>
                <c:pt idx="23">
                  <c:v>-5.0122500000000002E-7</c:v>
                </c:pt>
                <c:pt idx="24">
                  <c:v>-4.6811500000000001E-7</c:v>
                </c:pt>
                <c:pt idx="25">
                  <c:v>-4.3819999999999999E-7</c:v>
                </c:pt>
                <c:pt idx="26">
                  <c:v>-4.0764299999999999E-7</c:v>
                </c:pt>
                <c:pt idx="27">
                  <c:v>-3.7471600000000001E-7</c:v>
                </c:pt>
                <c:pt idx="28">
                  <c:v>-3.44786E-7</c:v>
                </c:pt>
                <c:pt idx="29">
                  <c:v>-3.20481E-7</c:v>
                </c:pt>
                <c:pt idx="30">
                  <c:v>-2.9393500000000002E-7</c:v>
                </c:pt>
                <c:pt idx="31">
                  <c:v>-2.6762899999999999E-7</c:v>
                </c:pt>
                <c:pt idx="32">
                  <c:v>-2.46792E-7</c:v>
                </c:pt>
                <c:pt idx="33">
                  <c:v>-2.24865E-7</c:v>
                </c:pt>
                <c:pt idx="34">
                  <c:v>-2.0559500000000001E-7</c:v>
                </c:pt>
                <c:pt idx="35">
                  <c:v>-1.8770099999999999E-7</c:v>
                </c:pt>
                <c:pt idx="36">
                  <c:v>-1.7161499999999999E-7</c:v>
                </c:pt>
                <c:pt idx="37">
                  <c:v>-1.55908E-7</c:v>
                </c:pt>
                <c:pt idx="38">
                  <c:v>-1.43606E-7</c:v>
                </c:pt>
                <c:pt idx="39">
                  <c:v>-1.3052799999999999E-7</c:v>
                </c:pt>
                <c:pt idx="40">
                  <c:v>-1.16768E-7</c:v>
                </c:pt>
                <c:pt idx="41">
                  <c:v>-1.0705900000000001E-7</c:v>
                </c:pt>
                <c:pt idx="42">
                  <c:v>-9.7404000000000003E-8</c:v>
                </c:pt>
                <c:pt idx="43">
                  <c:v>-8.8377999999999999E-8</c:v>
                </c:pt>
                <c:pt idx="44">
                  <c:v>-8.0234300000000005E-8</c:v>
                </c:pt>
                <c:pt idx="45">
                  <c:v>-7.3040300000000001E-8</c:v>
                </c:pt>
                <c:pt idx="46">
                  <c:v>-6.5347199999999994E-8</c:v>
                </c:pt>
                <c:pt idx="47">
                  <c:v>-5.9215800000000001E-8</c:v>
                </c:pt>
                <c:pt idx="48">
                  <c:v>-5.3216800000000002E-8</c:v>
                </c:pt>
                <c:pt idx="49">
                  <c:v>-4.8007899999999997E-8</c:v>
                </c:pt>
                <c:pt idx="50">
                  <c:v>-4.26999E-8</c:v>
                </c:pt>
                <c:pt idx="51">
                  <c:v>-3.73599E-8</c:v>
                </c:pt>
                <c:pt idx="52">
                  <c:v>-3.4293600000000001E-8</c:v>
                </c:pt>
                <c:pt idx="53">
                  <c:v>-3.1100000000000001E-8</c:v>
                </c:pt>
                <c:pt idx="54">
                  <c:v>-2.79756E-8</c:v>
                </c:pt>
                <c:pt idx="55">
                  <c:v>-2.4553499999999999E-8</c:v>
                </c:pt>
                <c:pt idx="56">
                  <c:v>-2.18284E-8</c:v>
                </c:pt>
                <c:pt idx="57">
                  <c:v>-1.96085E-8</c:v>
                </c:pt>
                <c:pt idx="58">
                  <c:v>-1.7395000000000001E-8</c:v>
                </c:pt>
                <c:pt idx="59">
                  <c:v>-1.50141E-8</c:v>
                </c:pt>
                <c:pt idx="60">
                  <c:v>-1.31556E-8</c:v>
                </c:pt>
                <c:pt idx="61">
                  <c:v>-1.11172E-8</c:v>
                </c:pt>
                <c:pt idx="62">
                  <c:v>-9.5387300000000002E-9</c:v>
                </c:pt>
                <c:pt idx="63">
                  <c:v>-8.0777399999999994E-9</c:v>
                </c:pt>
                <c:pt idx="64">
                  <c:v>-6.9703700000000002E-9</c:v>
                </c:pt>
                <c:pt idx="65">
                  <c:v>-5.9120999999999999E-9</c:v>
                </c:pt>
                <c:pt idx="66">
                  <c:v>-5.1173299999999997E-9</c:v>
                </c:pt>
                <c:pt idx="67">
                  <c:v>-4.4425699999999999E-9</c:v>
                </c:pt>
                <c:pt idx="68">
                  <c:v>-3.9668199999999997E-9</c:v>
                </c:pt>
                <c:pt idx="69">
                  <c:v>-3.5094299999999999E-9</c:v>
                </c:pt>
                <c:pt idx="70">
                  <c:v>-3.0089100000000001E-9</c:v>
                </c:pt>
                <c:pt idx="71">
                  <c:v>-2.6711E-9</c:v>
                </c:pt>
                <c:pt idx="72">
                  <c:v>-2.2611099999999999E-9</c:v>
                </c:pt>
                <c:pt idx="73">
                  <c:v>-1.8754699999999999E-9</c:v>
                </c:pt>
                <c:pt idx="74">
                  <c:v>-1.51162E-9</c:v>
                </c:pt>
                <c:pt idx="75">
                  <c:v>-1.1328099999999999E-9</c:v>
                </c:pt>
                <c:pt idx="76">
                  <c:v>-8.16786E-10</c:v>
                </c:pt>
                <c:pt idx="77">
                  <c:v>-5.3919600000000003E-10</c:v>
                </c:pt>
                <c:pt idx="78">
                  <c:v>-3.4273899999999999E-10</c:v>
                </c:pt>
                <c:pt idx="79">
                  <c:v>-2.22731E-10</c:v>
                </c:pt>
                <c:pt idx="80">
                  <c:v>-1.8345100000000001E-10</c:v>
                </c:pt>
                <c:pt idx="81">
                  <c:v>-1.7960099999999999E-10</c:v>
                </c:pt>
                <c:pt idx="82">
                  <c:v>-2.3341199999999999E-10</c:v>
                </c:pt>
                <c:pt idx="83">
                  <c:v>-2.9405400000000002E-10</c:v>
                </c:pt>
                <c:pt idx="84">
                  <c:v>-3.6879799999999999E-10</c:v>
                </c:pt>
                <c:pt idx="85">
                  <c:v>-4.0551400000000001E-10</c:v>
                </c:pt>
                <c:pt idx="86">
                  <c:v>-4.2388400000000002E-10</c:v>
                </c:pt>
                <c:pt idx="87">
                  <c:v>-4.08936E-10</c:v>
                </c:pt>
                <c:pt idx="88">
                  <c:v>-3.5426600000000003E-10</c:v>
                </c:pt>
                <c:pt idx="89">
                  <c:v>-2.7397900000000001E-10</c:v>
                </c:pt>
                <c:pt idx="90">
                  <c:v>-1.6551000000000001E-10</c:v>
                </c:pt>
                <c:pt idx="91">
                  <c:v>-7.6258199999999998E-11</c:v>
                </c:pt>
                <c:pt idx="92">
                  <c:v>7.0095100000000001E-12</c:v>
                </c:pt>
                <c:pt idx="93">
                  <c:v>6.2537199999999997E-11</c:v>
                </c:pt>
                <c:pt idx="94">
                  <c:v>8.9013599999999995E-11</c:v>
                </c:pt>
                <c:pt idx="95">
                  <c:v>7.8761600000000001E-11</c:v>
                </c:pt>
                <c:pt idx="96">
                  <c:v>6.1678899999999999E-11</c:v>
                </c:pt>
                <c:pt idx="97">
                  <c:v>-3.2186499999999998E-12</c:v>
                </c:pt>
                <c:pt idx="98">
                  <c:v>-7.1132199999999995E-11</c:v>
                </c:pt>
                <c:pt idx="99">
                  <c:v>-1.3774600000000001E-10</c:v>
                </c:pt>
                <c:pt idx="100">
                  <c:v>-1.6934900000000001E-10</c:v>
                </c:pt>
                <c:pt idx="101">
                  <c:v>-1.81305E-10</c:v>
                </c:pt>
                <c:pt idx="102">
                  <c:v>-1.7106499999999999E-10</c:v>
                </c:pt>
                <c:pt idx="103">
                  <c:v>-1.42443E-10</c:v>
                </c:pt>
                <c:pt idx="104">
                  <c:v>-9.33409E-11</c:v>
                </c:pt>
                <c:pt idx="105">
                  <c:v>-2.79903E-11</c:v>
                </c:pt>
                <c:pt idx="106">
                  <c:v>5.7828400000000003E-11</c:v>
                </c:pt>
                <c:pt idx="107">
                  <c:v>1.3641100000000001E-10</c:v>
                </c:pt>
                <c:pt idx="108">
                  <c:v>2.1626999999999999E-10</c:v>
                </c:pt>
                <c:pt idx="109">
                  <c:v>2.7222600000000002E-10</c:v>
                </c:pt>
                <c:pt idx="110">
                  <c:v>3.1449799999999998E-10</c:v>
                </c:pt>
                <c:pt idx="111">
                  <c:v>3.2858799999999998E-10</c:v>
                </c:pt>
                <c:pt idx="112">
                  <c:v>3.1236399999999998E-10</c:v>
                </c:pt>
                <c:pt idx="113">
                  <c:v>2.7307299999999999E-10</c:v>
                </c:pt>
                <c:pt idx="114">
                  <c:v>2.2352899999999999E-10</c:v>
                </c:pt>
                <c:pt idx="115">
                  <c:v>1.4067899999999999E-10</c:v>
                </c:pt>
                <c:pt idx="116">
                  <c:v>7.2359999999999996E-11</c:v>
                </c:pt>
                <c:pt idx="117">
                  <c:v>4.8875800000000001E-12</c:v>
                </c:pt>
                <c:pt idx="118">
                  <c:v>-4.4226600000000001E-11</c:v>
                </c:pt>
                <c:pt idx="119">
                  <c:v>-6.3872300000000004E-11</c:v>
                </c:pt>
                <c:pt idx="120">
                  <c:v>-6.1726600000000005E-11</c:v>
                </c:pt>
                <c:pt idx="121">
                  <c:v>-2.8419499999999999E-11</c:v>
                </c:pt>
                <c:pt idx="122">
                  <c:v>5.3131600000000001E-11</c:v>
                </c:pt>
                <c:pt idx="123">
                  <c:v>1.41108E-10</c:v>
                </c:pt>
                <c:pt idx="124">
                  <c:v>2.8972600000000001E-10</c:v>
                </c:pt>
                <c:pt idx="125">
                  <c:v>4.6909999999999996E-10</c:v>
                </c:pt>
                <c:pt idx="126">
                  <c:v>7.5352200000000002E-10</c:v>
                </c:pt>
                <c:pt idx="127">
                  <c:v>1.12549E-9</c:v>
                </c:pt>
                <c:pt idx="128">
                  <c:v>1.6819600000000001E-9</c:v>
                </c:pt>
                <c:pt idx="129">
                  <c:v>2.4528099999999999E-9</c:v>
                </c:pt>
                <c:pt idx="130">
                  <c:v>3.3539199999999999E-9</c:v>
                </c:pt>
                <c:pt idx="131">
                  <c:v>4.44208E-9</c:v>
                </c:pt>
                <c:pt idx="132">
                  <c:v>5.8027100000000001E-9</c:v>
                </c:pt>
                <c:pt idx="133">
                  <c:v>6.99294E-9</c:v>
                </c:pt>
                <c:pt idx="134">
                  <c:v>8.7485999999999993E-9</c:v>
                </c:pt>
                <c:pt idx="135">
                  <c:v>1.0859599999999999E-8</c:v>
                </c:pt>
                <c:pt idx="136">
                  <c:v>1.3241300000000001E-8</c:v>
                </c:pt>
                <c:pt idx="137">
                  <c:v>1.6762900000000001E-8</c:v>
                </c:pt>
                <c:pt idx="138">
                  <c:v>2.0602199999999999E-8</c:v>
                </c:pt>
                <c:pt idx="139">
                  <c:v>2.5196599999999999E-8</c:v>
                </c:pt>
                <c:pt idx="140">
                  <c:v>3.2737700000000002E-8</c:v>
                </c:pt>
                <c:pt idx="141">
                  <c:v>4.2684900000000003E-8</c:v>
                </c:pt>
                <c:pt idx="142">
                  <c:v>6.0055299999999994E-8</c:v>
                </c:pt>
                <c:pt idx="143">
                  <c:v>9.0561800000000003E-8</c:v>
                </c:pt>
                <c:pt idx="144">
                  <c:v>2.22252E-7</c:v>
                </c:pt>
                <c:pt idx="145">
                  <c:v>3.3389999999999999E-7</c:v>
                </c:pt>
                <c:pt idx="146">
                  <c:v>8.2260200000000002E-7</c:v>
                </c:pt>
                <c:pt idx="147">
                  <c:v>2.29604E-6</c:v>
                </c:pt>
                <c:pt idx="148">
                  <c:v>7.0103700000000003E-6</c:v>
                </c:pt>
                <c:pt idx="149">
                  <c:v>2.1389000000000001E-5</c:v>
                </c:pt>
                <c:pt idx="150">
                  <c:v>6.8395500000000006E-5</c:v>
                </c:pt>
                <c:pt idx="151">
                  <c:v>1.8835299999999999E-4</c:v>
                </c:pt>
                <c:pt idx="152">
                  <c:v>4.4729399999999999E-4</c:v>
                </c:pt>
                <c:pt idx="153">
                  <c:v>9.1975800000000001E-4</c:v>
                </c:pt>
                <c:pt idx="154">
                  <c:v>1.6625800000000001E-3</c:v>
                </c:pt>
                <c:pt idx="155">
                  <c:v>2.7928300000000001E-3</c:v>
                </c:pt>
                <c:pt idx="156">
                  <c:v>4.31796E-3</c:v>
                </c:pt>
                <c:pt idx="157">
                  <c:v>6.31154E-3</c:v>
                </c:pt>
                <c:pt idx="158">
                  <c:v>8.8322899999999996E-3</c:v>
                </c:pt>
                <c:pt idx="159">
                  <c:v>1.1922800000000001E-2</c:v>
                </c:pt>
                <c:pt idx="160">
                  <c:v>1.5636000000000001E-2</c:v>
                </c:pt>
                <c:pt idx="161">
                  <c:v>2.0017099999999999E-2</c:v>
                </c:pt>
                <c:pt idx="162">
                  <c:v>2.5103799999999999E-2</c:v>
                </c:pt>
                <c:pt idx="163">
                  <c:v>3.0895599999999999E-2</c:v>
                </c:pt>
                <c:pt idx="164">
                  <c:v>3.7399000000000002E-2</c:v>
                </c:pt>
                <c:pt idx="165">
                  <c:v>4.4628300000000003E-2</c:v>
                </c:pt>
                <c:pt idx="166">
                  <c:v>5.2585100000000003E-2</c:v>
                </c:pt>
                <c:pt idx="167">
                  <c:v>6.1283400000000002E-2</c:v>
                </c:pt>
                <c:pt idx="168">
                  <c:v>7.06875E-2</c:v>
                </c:pt>
                <c:pt idx="169">
                  <c:v>8.0809400000000003E-2</c:v>
                </c:pt>
                <c:pt idx="170">
                  <c:v>9.1670600000000005E-2</c:v>
                </c:pt>
                <c:pt idx="171">
                  <c:v>0.10386099999999999</c:v>
                </c:pt>
                <c:pt idx="172">
                  <c:v>0.116017</c:v>
                </c:pt>
                <c:pt idx="173">
                  <c:v>0.12884799999999999</c:v>
                </c:pt>
                <c:pt idx="174">
                  <c:v>0.14235300000000001</c:v>
                </c:pt>
                <c:pt idx="175">
                  <c:v>0.156445</c:v>
                </c:pt>
                <c:pt idx="176">
                  <c:v>0.171178</c:v>
                </c:pt>
                <c:pt idx="177">
                  <c:v>0.18658</c:v>
                </c:pt>
                <c:pt idx="178">
                  <c:v>0.202402</c:v>
                </c:pt>
                <c:pt idx="179">
                  <c:v>0.21871399999999999</c:v>
                </c:pt>
                <c:pt idx="180">
                  <c:v>0.23572100000000001</c:v>
                </c:pt>
                <c:pt idx="181">
                  <c:v>0.25317499999999998</c:v>
                </c:pt>
                <c:pt idx="182">
                  <c:v>0.27110099999999998</c:v>
                </c:pt>
                <c:pt idx="183">
                  <c:v>0.28954299999999999</c:v>
                </c:pt>
                <c:pt idx="184">
                  <c:v>0.30823</c:v>
                </c:pt>
                <c:pt idx="185">
                  <c:v>0.32760099999999998</c:v>
                </c:pt>
                <c:pt idx="186">
                  <c:v>0.34735700000000003</c:v>
                </c:pt>
                <c:pt idx="187">
                  <c:v>0.36741699999999999</c:v>
                </c:pt>
                <c:pt idx="188">
                  <c:v>0.38788099999999998</c:v>
                </c:pt>
                <c:pt idx="189">
                  <c:v>0.40879799999999999</c:v>
                </c:pt>
                <c:pt idx="190">
                  <c:v>0.42992200000000003</c:v>
                </c:pt>
                <c:pt idx="191">
                  <c:v>0.45138400000000001</c:v>
                </c:pt>
                <c:pt idx="192">
                  <c:v>0.47300900000000001</c:v>
                </c:pt>
                <c:pt idx="193">
                  <c:v>0.49495600000000001</c:v>
                </c:pt>
                <c:pt idx="194">
                  <c:v>0.51696699999999995</c:v>
                </c:pt>
                <c:pt idx="195">
                  <c:v>0.53908800000000001</c:v>
                </c:pt>
                <c:pt idx="196">
                  <c:v>0.56113199999999996</c:v>
                </c:pt>
                <c:pt idx="197">
                  <c:v>0.58318099999999995</c:v>
                </c:pt>
                <c:pt idx="198">
                  <c:v>0.60518099999999997</c:v>
                </c:pt>
                <c:pt idx="199">
                  <c:v>0.62705699999999998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9-735B-4E6D-ADDD-BAF7354FCEBE}"/>
            </c:ext>
          </c:extLst>
        </c:ser>
        <c:ser>
          <c:idx val="13"/>
          <c:order val="10"/>
          <c:tx>
            <c:strRef>
              <c:f>'[4]IV measurements'!$H$1</c:f>
              <c:strCache>
                <c:ptCount val="1"/>
                <c:pt idx="0">
                  <c:v>C6012 143C1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'[4]IV measurements'!$E$3:$E$202</c:f>
              <c:numCache>
                <c:formatCode>General</c:formatCode>
                <c:ptCount val="200"/>
                <c:pt idx="0">
                  <c:v>-4.9497499999999999</c:v>
                </c:pt>
                <c:pt idx="1">
                  <c:v>-4.8994999999999997</c:v>
                </c:pt>
                <c:pt idx="2">
                  <c:v>-4.8492499999999996</c:v>
                </c:pt>
                <c:pt idx="3">
                  <c:v>-4.7990000000000004</c:v>
                </c:pt>
                <c:pt idx="4">
                  <c:v>-4.7487399999999997</c:v>
                </c:pt>
                <c:pt idx="5">
                  <c:v>-4.6984899999999996</c:v>
                </c:pt>
                <c:pt idx="6">
                  <c:v>-4.6482400000000004</c:v>
                </c:pt>
                <c:pt idx="7">
                  <c:v>-4.5979900000000002</c:v>
                </c:pt>
                <c:pt idx="8">
                  <c:v>-4.5477400000000001</c:v>
                </c:pt>
                <c:pt idx="9">
                  <c:v>-4.49749</c:v>
                </c:pt>
                <c:pt idx="10">
                  <c:v>-4.4472399999999999</c:v>
                </c:pt>
                <c:pt idx="11">
                  <c:v>-4.3969899999999997</c:v>
                </c:pt>
                <c:pt idx="12">
                  <c:v>-4.34673</c:v>
                </c:pt>
                <c:pt idx="13">
                  <c:v>-4.2964799999999999</c:v>
                </c:pt>
                <c:pt idx="14">
                  <c:v>-4.2462299999999997</c:v>
                </c:pt>
                <c:pt idx="15">
                  <c:v>-4.1959799999999996</c:v>
                </c:pt>
                <c:pt idx="16">
                  <c:v>-4.1457300000000004</c:v>
                </c:pt>
                <c:pt idx="17">
                  <c:v>-4.0954800000000002</c:v>
                </c:pt>
                <c:pt idx="18">
                  <c:v>-4.0452300000000001</c:v>
                </c:pt>
                <c:pt idx="19">
                  <c:v>-3.9949699999999999</c:v>
                </c:pt>
                <c:pt idx="20">
                  <c:v>-3.9447199999999998</c:v>
                </c:pt>
                <c:pt idx="21">
                  <c:v>-3.8944700000000001</c:v>
                </c:pt>
                <c:pt idx="22">
                  <c:v>-3.84422</c:v>
                </c:pt>
                <c:pt idx="23">
                  <c:v>-3.7939699999999998</c:v>
                </c:pt>
                <c:pt idx="24">
                  <c:v>-3.7437200000000002</c:v>
                </c:pt>
                <c:pt idx="25">
                  <c:v>-3.69347</c:v>
                </c:pt>
                <c:pt idx="26">
                  <c:v>-3.6432199999999999</c:v>
                </c:pt>
                <c:pt idx="27">
                  <c:v>-3.5929600000000002</c:v>
                </c:pt>
                <c:pt idx="28">
                  <c:v>-3.54271</c:v>
                </c:pt>
                <c:pt idx="29">
                  <c:v>-3.4924599999999999</c:v>
                </c:pt>
                <c:pt idx="30">
                  <c:v>-3.4422100000000002</c:v>
                </c:pt>
                <c:pt idx="31">
                  <c:v>-3.3919600000000001</c:v>
                </c:pt>
                <c:pt idx="32">
                  <c:v>-3.34171</c:v>
                </c:pt>
                <c:pt idx="33">
                  <c:v>-3.2914599999999998</c:v>
                </c:pt>
                <c:pt idx="34">
                  <c:v>-3.2412100000000001</c:v>
                </c:pt>
                <c:pt idx="35">
                  <c:v>-3.19095</c:v>
                </c:pt>
                <c:pt idx="36">
                  <c:v>-3.1406999999999998</c:v>
                </c:pt>
                <c:pt idx="37">
                  <c:v>-3.0904500000000001</c:v>
                </c:pt>
                <c:pt idx="38">
                  <c:v>-3.0402</c:v>
                </c:pt>
                <c:pt idx="39">
                  <c:v>-2.9899499999999999</c:v>
                </c:pt>
                <c:pt idx="40">
                  <c:v>-2.9397000000000002</c:v>
                </c:pt>
                <c:pt idx="41">
                  <c:v>-2.8894500000000001</c:v>
                </c:pt>
                <c:pt idx="42">
                  <c:v>-2.8391999999999999</c:v>
                </c:pt>
                <c:pt idx="43">
                  <c:v>-2.7889400000000002</c:v>
                </c:pt>
                <c:pt idx="44">
                  <c:v>-2.7386900000000001</c:v>
                </c:pt>
                <c:pt idx="45">
                  <c:v>-2.6884399999999999</c:v>
                </c:pt>
                <c:pt idx="46">
                  <c:v>-2.6381899999999998</c:v>
                </c:pt>
                <c:pt idx="47">
                  <c:v>-2.5879400000000001</c:v>
                </c:pt>
                <c:pt idx="48">
                  <c:v>-2.53769</c:v>
                </c:pt>
                <c:pt idx="49">
                  <c:v>-2.4874399999999999</c:v>
                </c:pt>
                <c:pt idx="50">
                  <c:v>-2.4371900000000002</c:v>
                </c:pt>
                <c:pt idx="51">
                  <c:v>-2.38693</c:v>
                </c:pt>
                <c:pt idx="52">
                  <c:v>-2.3366799999999999</c:v>
                </c:pt>
                <c:pt idx="53">
                  <c:v>-2.2864300000000002</c:v>
                </c:pt>
                <c:pt idx="54">
                  <c:v>-2.2361800000000001</c:v>
                </c:pt>
                <c:pt idx="55">
                  <c:v>-2.1859299999999999</c:v>
                </c:pt>
                <c:pt idx="56">
                  <c:v>-2.1356799999999998</c:v>
                </c:pt>
                <c:pt idx="57">
                  <c:v>-2.0854300000000001</c:v>
                </c:pt>
                <c:pt idx="58">
                  <c:v>-2.03518</c:v>
                </c:pt>
                <c:pt idx="59">
                  <c:v>-1.98492</c:v>
                </c:pt>
                <c:pt idx="60">
                  <c:v>-1.9346699999999999</c:v>
                </c:pt>
                <c:pt idx="61">
                  <c:v>-1.88442</c:v>
                </c:pt>
                <c:pt idx="62">
                  <c:v>-1.8341700000000001</c:v>
                </c:pt>
                <c:pt idx="63">
                  <c:v>-1.78392</c:v>
                </c:pt>
                <c:pt idx="64">
                  <c:v>-1.73367</c:v>
                </c:pt>
                <c:pt idx="65">
                  <c:v>-1.6834199999999999</c:v>
                </c:pt>
                <c:pt idx="66">
                  <c:v>-1.63317</c:v>
                </c:pt>
                <c:pt idx="67">
                  <c:v>-1.58291</c:v>
                </c:pt>
                <c:pt idx="68">
                  <c:v>-1.5326599999999999</c:v>
                </c:pt>
                <c:pt idx="69">
                  <c:v>-1.48241</c:v>
                </c:pt>
                <c:pt idx="70">
                  <c:v>-1.4321600000000001</c:v>
                </c:pt>
                <c:pt idx="71">
                  <c:v>-1.38191</c:v>
                </c:pt>
                <c:pt idx="72">
                  <c:v>-1.3316600000000001</c:v>
                </c:pt>
                <c:pt idx="73">
                  <c:v>-1.2814099999999999</c:v>
                </c:pt>
                <c:pt idx="74">
                  <c:v>-1.23116</c:v>
                </c:pt>
                <c:pt idx="75">
                  <c:v>-1.1809000000000001</c:v>
                </c:pt>
                <c:pt idx="76">
                  <c:v>-1.1306499999999999</c:v>
                </c:pt>
                <c:pt idx="77">
                  <c:v>-1.0804</c:v>
                </c:pt>
                <c:pt idx="78">
                  <c:v>-1.0301499999999999</c:v>
                </c:pt>
                <c:pt idx="79">
                  <c:v>-0.97989999999999999</c:v>
                </c:pt>
                <c:pt idx="80">
                  <c:v>-0.92964800000000003</c:v>
                </c:pt>
                <c:pt idx="81">
                  <c:v>-0.87939699999999998</c:v>
                </c:pt>
                <c:pt idx="82">
                  <c:v>-0.82914600000000005</c:v>
                </c:pt>
                <c:pt idx="83">
                  <c:v>-0.77889399999999998</c:v>
                </c:pt>
                <c:pt idx="84">
                  <c:v>-0.72864300000000004</c:v>
                </c:pt>
                <c:pt idx="85">
                  <c:v>-0.678392</c:v>
                </c:pt>
                <c:pt idx="86">
                  <c:v>-0.62814099999999995</c:v>
                </c:pt>
                <c:pt idx="87">
                  <c:v>-0.57788899999999999</c:v>
                </c:pt>
                <c:pt idx="88">
                  <c:v>-0.52763800000000005</c:v>
                </c:pt>
                <c:pt idx="89">
                  <c:v>-0.47738700000000001</c:v>
                </c:pt>
                <c:pt idx="90">
                  <c:v>-0.42713600000000002</c:v>
                </c:pt>
                <c:pt idx="91">
                  <c:v>-0.376884</c:v>
                </c:pt>
                <c:pt idx="92">
                  <c:v>-0.32663300000000001</c:v>
                </c:pt>
                <c:pt idx="93">
                  <c:v>-0.27638200000000002</c:v>
                </c:pt>
                <c:pt idx="94">
                  <c:v>-0.226131</c:v>
                </c:pt>
                <c:pt idx="95">
                  <c:v>-0.17587900000000001</c:v>
                </c:pt>
                <c:pt idx="96">
                  <c:v>-0.12562799999999999</c:v>
                </c:pt>
                <c:pt idx="97">
                  <c:v>-7.5376899999999997E-2</c:v>
                </c:pt>
                <c:pt idx="98">
                  <c:v>-2.5125600000000001E-2</c:v>
                </c:pt>
                <c:pt idx="99">
                  <c:v>2.5125600000000001E-2</c:v>
                </c:pt>
                <c:pt idx="100">
                  <c:v>7.5376899999999997E-2</c:v>
                </c:pt>
                <c:pt idx="101">
                  <c:v>0.12562799999999999</c:v>
                </c:pt>
                <c:pt idx="102">
                  <c:v>0.17587900000000001</c:v>
                </c:pt>
                <c:pt idx="103">
                  <c:v>0.226131</c:v>
                </c:pt>
                <c:pt idx="104">
                  <c:v>0.27638200000000002</c:v>
                </c:pt>
                <c:pt idx="105">
                  <c:v>0.32663300000000001</c:v>
                </c:pt>
                <c:pt idx="106">
                  <c:v>0.376884</c:v>
                </c:pt>
                <c:pt idx="107">
                  <c:v>0.42713600000000002</c:v>
                </c:pt>
                <c:pt idx="108">
                  <c:v>0.47738700000000001</c:v>
                </c:pt>
                <c:pt idx="109">
                  <c:v>0.52763800000000005</c:v>
                </c:pt>
                <c:pt idx="110">
                  <c:v>0.57788899999999999</c:v>
                </c:pt>
                <c:pt idx="111">
                  <c:v>0.62814099999999995</c:v>
                </c:pt>
                <c:pt idx="112">
                  <c:v>0.678392</c:v>
                </c:pt>
                <c:pt idx="113">
                  <c:v>0.72864300000000004</c:v>
                </c:pt>
                <c:pt idx="114">
                  <c:v>0.77889399999999998</c:v>
                </c:pt>
                <c:pt idx="115">
                  <c:v>0.82914600000000005</c:v>
                </c:pt>
                <c:pt idx="116">
                  <c:v>0.87939699999999998</c:v>
                </c:pt>
                <c:pt idx="117">
                  <c:v>0.92964800000000003</c:v>
                </c:pt>
                <c:pt idx="118">
                  <c:v>0.97989999999999999</c:v>
                </c:pt>
                <c:pt idx="119">
                  <c:v>1.0301499999999999</c:v>
                </c:pt>
                <c:pt idx="120">
                  <c:v>1.0804</c:v>
                </c:pt>
                <c:pt idx="121">
                  <c:v>1.1306499999999999</c:v>
                </c:pt>
                <c:pt idx="122">
                  <c:v>1.1809000000000001</c:v>
                </c:pt>
                <c:pt idx="123">
                  <c:v>1.23116</c:v>
                </c:pt>
                <c:pt idx="124">
                  <c:v>1.2814099999999999</c:v>
                </c:pt>
                <c:pt idx="125">
                  <c:v>1.3316600000000001</c:v>
                </c:pt>
                <c:pt idx="126">
                  <c:v>1.38191</c:v>
                </c:pt>
                <c:pt idx="127">
                  <c:v>1.4321600000000001</c:v>
                </c:pt>
                <c:pt idx="128">
                  <c:v>1.48241</c:v>
                </c:pt>
                <c:pt idx="129">
                  <c:v>1.5326599999999999</c:v>
                </c:pt>
                <c:pt idx="130">
                  <c:v>1.58291</c:v>
                </c:pt>
                <c:pt idx="131">
                  <c:v>1.63317</c:v>
                </c:pt>
                <c:pt idx="132">
                  <c:v>1.6834199999999999</c:v>
                </c:pt>
                <c:pt idx="133">
                  <c:v>1.73367</c:v>
                </c:pt>
                <c:pt idx="134">
                  <c:v>1.78392</c:v>
                </c:pt>
                <c:pt idx="135">
                  <c:v>1.8341700000000001</c:v>
                </c:pt>
                <c:pt idx="136">
                  <c:v>1.88442</c:v>
                </c:pt>
                <c:pt idx="137">
                  <c:v>1.9346699999999999</c:v>
                </c:pt>
                <c:pt idx="138">
                  <c:v>1.98492</c:v>
                </c:pt>
                <c:pt idx="139">
                  <c:v>2.03518</c:v>
                </c:pt>
                <c:pt idx="140">
                  <c:v>2.0854300000000001</c:v>
                </c:pt>
                <c:pt idx="141">
                  <c:v>2.1356799999999998</c:v>
                </c:pt>
                <c:pt idx="142">
                  <c:v>2.1859299999999999</c:v>
                </c:pt>
                <c:pt idx="143">
                  <c:v>2.2361800000000001</c:v>
                </c:pt>
                <c:pt idx="144">
                  <c:v>2.2864300000000002</c:v>
                </c:pt>
                <c:pt idx="145">
                  <c:v>2.3366799999999999</c:v>
                </c:pt>
                <c:pt idx="146">
                  <c:v>2.38693</c:v>
                </c:pt>
                <c:pt idx="147">
                  <c:v>2.4371900000000002</c:v>
                </c:pt>
                <c:pt idx="148">
                  <c:v>2.4874399999999999</c:v>
                </c:pt>
                <c:pt idx="149">
                  <c:v>2.53769</c:v>
                </c:pt>
                <c:pt idx="150">
                  <c:v>2.5879400000000001</c:v>
                </c:pt>
                <c:pt idx="151">
                  <c:v>2.6381899999999998</c:v>
                </c:pt>
                <c:pt idx="152">
                  <c:v>2.6884399999999999</c:v>
                </c:pt>
                <c:pt idx="153">
                  <c:v>2.7386900000000001</c:v>
                </c:pt>
                <c:pt idx="154">
                  <c:v>2.7889400000000002</c:v>
                </c:pt>
                <c:pt idx="155">
                  <c:v>2.8391999999999999</c:v>
                </c:pt>
                <c:pt idx="156">
                  <c:v>2.8894500000000001</c:v>
                </c:pt>
                <c:pt idx="157">
                  <c:v>2.9397000000000002</c:v>
                </c:pt>
                <c:pt idx="158">
                  <c:v>2.9899499999999999</c:v>
                </c:pt>
                <c:pt idx="159">
                  <c:v>3.0402</c:v>
                </c:pt>
                <c:pt idx="160">
                  <c:v>3.0904500000000001</c:v>
                </c:pt>
                <c:pt idx="161">
                  <c:v>3.1406999999999998</c:v>
                </c:pt>
                <c:pt idx="162">
                  <c:v>3.19095</c:v>
                </c:pt>
                <c:pt idx="163">
                  <c:v>3.2412100000000001</c:v>
                </c:pt>
                <c:pt idx="164">
                  <c:v>3.2914599999999998</c:v>
                </c:pt>
                <c:pt idx="165">
                  <c:v>3.34171</c:v>
                </c:pt>
                <c:pt idx="166">
                  <c:v>3.3919600000000001</c:v>
                </c:pt>
                <c:pt idx="167">
                  <c:v>3.4422100000000002</c:v>
                </c:pt>
                <c:pt idx="168">
                  <c:v>3.4924599999999999</c:v>
                </c:pt>
                <c:pt idx="169">
                  <c:v>3.54271</c:v>
                </c:pt>
                <c:pt idx="170">
                  <c:v>3.5929600000000002</c:v>
                </c:pt>
                <c:pt idx="171">
                  <c:v>3.6432199999999999</c:v>
                </c:pt>
                <c:pt idx="172">
                  <c:v>3.69347</c:v>
                </c:pt>
                <c:pt idx="173">
                  <c:v>3.7437200000000002</c:v>
                </c:pt>
                <c:pt idx="174">
                  <c:v>3.7939699999999998</c:v>
                </c:pt>
                <c:pt idx="175">
                  <c:v>3.84422</c:v>
                </c:pt>
                <c:pt idx="176">
                  <c:v>3.8944700000000001</c:v>
                </c:pt>
                <c:pt idx="177">
                  <c:v>3.9447199999999998</c:v>
                </c:pt>
                <c:pt idx="178">
                  <c:v>3.9949699999999999</c:v>
                </c:pt>
                <c:pt idx="179">
                  <c:v>4.0452300000000001</c:v>
                </c:pt>
                <c:pt idx="180">
                  <c:v>4.0954800000000002</c:v>
                </c:pt>
                <c:pt idx="181">
                  <c:v>4.1457300000000004</c:v>
                </c:pt>
                <c:pt idx="182">
                  <c:v>4.1959799999999996</c:v>
                </c:pt>
                <c:pt idx="183">
                  <c:v>4.2462299999999997</c:v>
                </c:pt>
                <c:pt idx="184">
                  <c:v>4.2964799999999999</c:v>
                </c:pt>
                <c:pt idx="185">
                  <c:v>4.34673</c:v>
                </c:pt>
                <c:pt idx="186">
                  <c:v>4.3969899999999997</c:v>
                </c:pt>
                <c:pt idx="187">
                  <c:v>4.4472399999999999</c:v>
                </c:pt>
                <c:pt idx="188">
                  <c:v>4.49749</c:v>
                </c:pt>
                <c:pt idx="189">
                  <c:v>4.5477400000000001</c:v>
                </c:pt>
                <c:pt idx="190">
                  <c:v>4.5979900000000002</c:v>
                </c:pt>
                <c:pt idx="191">
                  <c:v>4.6482400000000004</c:v>
                </c:pt>
                <c:pt idx="192">
                  <c:v>4.6984899999999996</c:v>
                </c:pt>
                <c:pt idx="193">
                  <c:v>4.7487399999999997</c:v>
                </c:pt>
                <c:pt idx="194">
                  <c:v>4.7990000000000004</c:v>
                </c:pt>
                <c:pt idx="195">
                  <c:v>4.8492499999999996</c:v>
                </c:pt>
                <c:pt idx="196">
                  <c:v>4.8994999999999997</c:v>
                </c:pt>
                <c:pt idx="197">
                  <c:v>4.9497499999999999</c:v>
                </c:pt>
                <c:pt idx="198">
                  <c:v>5</c:v>
                </c:pt>
              </c:numCache>
            </c:numRef>
          </c:xVal>
          <c:yVal>
            <c:numRef>
              <c:f>'[4]IV measurements'!$H$3:$H$202</c:f>
              <c:numCache>
                <c:formatCode>General</c:formatCode>
                <c:ptCount val="200"/>
                <c:pt idx="0">
                  <c:v>-2.4255400000000002E-6</c:v>
                </c:pt>
                <c:pt idx="1">
                  <c:v>-2.1824000000000001E-6</c:v>
                </c:pt>
                <c:pt idx="2">
                  <c:v>-2.0689799999999999E-6</c:v>
                </c:pt>
                <c:pt idx="3">
                  <c:v>-1.9387499999999999E-6</c:v>
                </c:pt>
                <c:pt idx="4">
                  <c:v>-1.8750400000000001E-6</c:v>
                </c:pt>
                <c:pt idx="5">
                  <c:v>-1.8564900000000001E-6</c:v>
                </c:pt>
                <c:pt idx="6">
                  <c:v>-1.7345699999999999E-6</c:v>
                </c:pt>
                <c:pt idx="7">
                  <c:v>-1.6403500000000001E-6</c:v>
                </c:pt>
                <c:pt idx="8">
                  <c:v>-1.55919E-6</c:v>
                </c:pt>
                <c:pt idx="9">
                  <c:v>-1.48286E-6</c:v>
                </c:pt>
                <c:pt idx="10">
                  <c:v>-1.4185700000000001E-6</c:v>
                </c:pt>
                <c:pt idx="11">
                  <c:v>-1.3514399999999999E-6</c:v>
                </c:pt>
                <c:pt idx="12">
                  <c:v>-1.2571800000000001E-6</c:v>
                </c:pt>
                <c:pt idx="13">
                  <c:v>-1.20725E-6</c:v>
                </c:pt>
                <c:pt idx="14">
                  <c:v>-1.1547299999999999E-6</c:v>
                </c:pt>
                <c:pt idx="15">
                  <c:v>-1.0776099999999999E-6</c:v>
                </c:pt>
                <c:pt idx="16">
                  <c:v>-1.02742E-6</c:v>
                </c:pt>
                <c:pt idx="17">
                  <c:v>-9.7069599999999997E-7</c:v>
                </c:pt>
                <c:pt idx="18">
                  <c:v>-9.1424900000000005E-7</c:v>
                </c:pt>
                <c:pt idx="19">
                  <c:v>-8.6779599999999997E-7</c:v>
                </c:pt>
                <c:pt idx="20">
                  <c:v>-8.0360499999999995E-7</c:v>
                </c:pt>
                <c:pt idx="21">
                  <c:v>-7.5682999999999998E-7</c:v>
                </c:pt>
                <c:pt idx="22">
                  <c:v>-7.0963999999999999E-7</c:v>
                </c:pt>
                <c:pt idx="23">
                  <c:v>-6.8990099999999998E-7</c:v>
                </c:pt>
                <c:pt idx="24">
                  <c:v>-6.3136799999999997E-7</c:v>
                </c:pt>
                <c:pt idx="25">
                  <c:v>-6.00607E-7</c:v>
                </c:pt>
                <c:pt idx="26">
                  <c:v>-5.7214700000000002E-7</c:v>
                </c:pt>
                <c:pt idx="27">
                  <c:v>-5.2750899999999996E-7</c:v>
                </c:pt>
                <c:pt idx="28">
                  <c:v>-4.97987E-7</c:v>
                </c:pt>
                <c:pt idx="29">
                  <c:v>-4.6461599999999998E-7</c:v>
                </c:pt>
                <c:pt idx="30">
                  <c:v>-4.3220999999999998E-7</c:v>
                </c:pt>
                <c:pt idx="31">
                  <c:v>-4.0558400000000001E-7</c:v>
                </c:pt>
                <c:pt idx="32">
                  <c:v>-3.7913199999999998E-7</c:v>
                </c:pt>
                <c:pt idx="33">
                  <c:v>-3.5597999999999999E-7</c:v>
                </c:pt>
                <c:pt idx="34">
                  <c:v>-3.31946E-7</c:v>
                </c:pt>
                <c:pt idx="35">
                  <c:v>-3.09632E-7</c:v>
                </c:pt>
                <c:pt idx="36">
                  <c:v>-2.85682E-7</c:v>
                </c:pt>
                <c:pt idx="37">
                  <c:v>-2.6463699999999999E-7</c:v>
                </c:pt>
                <c:pt idx="38">
                  <c:v>-2.4582800000000002E-7</c:v>
                </c:pt>
                <c:pt idx="39">
                  <c:v>-2.27951E-7</c:v>
                </c:pt>
                <c:pt idx="40">
                  <c:v>-2.1649600000000001E-7</c:v>
                </c:pt>
                <c:pt idx="41">
                  <c:v>-1.9437199999999999E-7</c:v>
                </c:pt>
                <c:pt idx="42">
                  <c:v>-1.85607E-7</c:v>
                </c:pt>
                <c:pt idx="43">
                  <c:v>-1.7077099999999999E-7</c:v>
                </c:pt>
                <c:pt idx="44">
                  <c:v>-1.5164800000000001E-7</c:v>
                </c:pt>
                <c:pt idx="45">
                  <c:v>-1.37633E-7</c:v>
                </c:pt>
                <c:pt idx="46">
                  <c:v>-1.2879500000000001E-7</c:v>
                </c:pt>
                <c:pt idx="47">
                  <c:v>-1.1776200000000001E-7</c:v>
                </c:pt>
                <c:pt idx="48">
                  <c:v>-1.01735E-7</c:v>
                </c:pt>
                <c:pt idx="49">
                  <c:v>-9.2185500000000002E-8</c:v>
                </c:pt>
                <c:pt idx="50">
                  <c:v>-8.2753399999999995E-8</c:v>
                </c:pt>
                <c:pt idx="51">
                  <c:v>-7.4646000000000005E-8</c:v>
                </c:pt>
                <c:pt idx="52">
                  <c:v>-6.9147599999999996E-8</c:v>
                </c:pt>
                <c:pt idx="53">
                  <c:v>-6.1735500000000004E-8</c:v>
                </c:pt>
                <c:pt idx="54">
                  <c:v>-5.4703899999999999E-8</c:v>
                </c:pt>
                <c:pt idx="55">
                  <c:v>-4.6651200000000003E-8</c:v>
                </c:pt>
                <c:pt idx="56">
                  <c:v>-4.0938400000000001E-8</c:v>
                </c:pt>
                <c:pt idx="57">
                  <c:v>-3.57581E-8</c:v>
                </c:pt>
                <c:pt idx="58">
                  <c:v>-3.2245100000000001E-8</c:v>
                </c:pt>
                <c:pt idx="59">
                  <c:v>-2.74296E-8</c:v>
                </c:pt>
                <c:pt idx="60">
                  <c:v>-2.3999799999999999E-8</c:v>
                </c:pt>
                <c:pt idx="61">
                  <c:v>-2.0916899999999999E-8</c:v>
                </c:pt>
                <c:pt idx="62">
                  <c:v>-1.8545799999999999E-8</c:v>
                </c:pt>
                <c:pt idx="63">
                  <c:v>-1.5652099999999999E-8</c:v>
                </c:pt>
                <c:pt idx="64">
                  <c:v>-1.35637E-8</c:v>
                </c:pt>
                <c:pt idx="65">
                  <c:v>-1.1839300000000001E-8</c:v>
                </c:pt>
                <c:pt idx="66">
                  <c:v>-9.9477999999999999E-9</c:v>
                </c:pt>
                <c:pt idx="67">
                  <c:v>-8.6461100000000005E-9</c:v>
                </c:pt>
                <c:pt idx="68">
                  <c:v>-7.2995800000000001E-9</c:v>
                </c:pt>
                <c:pt idx="69">
                  <c:v>-6.1272999999999997E-9</c:v>
                </c:pt>
                <c:pt idx="70">
                  <c:v>-5.4405799999999998E-9</c:v>
                </c:pt>
                <c:pt idx="71">
                  <c:v>-4.6654600000000001E-9</c:v>
                </c:pt>
                <c:pt idx="72">
                  <c:v>-4.0321400000000001E-9</c:v>
                </c:pt>
                <c:pt idx="73">
                  <c:v>-3.4923200000000002E-9</c:v>
                </c:pt>
                <c:pt idx="74">
                  <c:v>-3.0161500000000002E-9</c:v>
                </c:pt>
                <c:pt idx="75">
                  <c:v>-2.5950699999999998E-9</c:v>
                </c:pt>
                <c:pt idx="76">
                  <c:v>-2.2196799999999999E-9</c:v>
                </c:pt>
                <c:pt idx="77">
                  <c:v>-1.92287E-9</c:v>
                </c:pt>
                <c:pt idx="78">
                  <c:v>-1.66236E-9</c:v>
                </c:pt>
                <c:pt idx="79">
                  <c:v>-1.4496799999999999E-9</c:v>
                </c:pt>
                <c:pt idx="80">
                  <c:v>-1.26007E-9</c:v>
                </c:pt>
                <c:pt idx="81">
                  <c:v>-1.1016300000000001E-9</c:v>
                </c:pt>
                <c:pt idx="82">
                  <c:v>-9.559990000000001E-10</c:v>
                </c:pt>
                <c:pt idx="83">
                  <c:v>-8.3984099999999997E-10</c:v>
                </c:pt>
                <c:pt idx="84">
                  <c:v>-7.4417599999999997E-10</c:v>
                </c:pt>
                <c:pt idx="85">
                  <c:v>-6.5449500000000002E-10</c:v>
                </c:pt>
                <c:pt idx="86">
                  <c:v>-5.7250299999999996E-10</c:v>
                </c:pt>
                <c:pt idx="87">
                  <c:v>-5.0715199999999997E-10</c:v>
                </c:pt>
                <c:pt idx="88">
                  <c:v>-4.5462799999999999E-10</c:v>
                </c:pt>
                <c:pt idx="89">
                  <c:v>-4.0764800000000002E-10</c:v>
                </c:pt>
                <c:pt idx="90">
                  <c:v>-3.4786500000000002E-10</c:v>
                </c:pt>
                <c:pt idx="91">
                  <c:v>-2.8679399999999998E-10</c:v>
                </c:pt>
                <c:pt idx="92">
                  <c:v>-2.04802E-10</c:v>
                </c:pt>
                <c:pt idx="93">
                  <c:v>-1.1853E-10</c:v>
                </c:pt>
                <c:pt idx="94">
                  <c:v>-6.2155699999999995E-11</c:v>
                </c:pt>
                <c:pt idx="95">
                  <c:v>-3.3116300000000001E-11</c:v>
                </c:pt>
                <c:pt idx="96">
                  <c:v>-3.0553299999999999E-11</c:v>
                </c:pt>
                <c:pt idx="97">
                  <c:v>-1.4329E-11</c:v>
                </c:pt>
                <c:pt idx="98">
                  <c:v>-1.5139599999999999E-12</c:v>
                </c:pt>
                <c:pt idx="99">
                  <c:v>2.49505E-11</c:v>
                </c:pt>
                <c:pt idx="100">
                  <c:v>6.9796999999999994E-11</c:v>
                </c:pt>
                <c:pt idx="101">
                  <c:v>1.4879699999999999E-10</c:v>
                </c:pt>
                <c:pt idx="102">
                  <c:v>2.9614000000000002E-10</c:v>
                </c:pt>
                <c:pt idx="103">
                  <c:v>4.3748600000000002E-10</c:v>
                </c:pt>
                <c:pt idx="104">
                  <c:v>5.3401E-10</c:v>
                </c:pt>
                <c:pt idx="105">
                  <c:v>6.0020700000000001E-10</c:v>
                </c:pt>
                <c:pt idx="106">
                  <c:v>6.5615199999999997E-10</c:v>
                </c:pt>
                <c:pt idx="107">
                  <c:v>7.1593499999999997E-10</c:v>
                </c:pt>
                <c:pt idx="108">
                  <c:v>7.5949399999999996E-10</c:v>
                </c:pt>
                <c:pt idx="109">
                  <c:v>8.0477E-10</c:v>
                </c:pt>
                <c:pt idx="110">
                  <c:v>8.4320299999999997E-10</c:v>
                </c:pt>
                <c:pt idx="111">
                  <c:v>8.84199E-10</c:v>
                </c:pt>
                <c:pt idx="112">
                  <c:v>9.3032099999999996E-10</c:v>
                </c:pt>
                <c:pt idx="113">
                  <c:v>9.7387999999999995E-10</c:v>
                </c:pt>
                <c:pt idx="114">
                  <c:v>1.02043E-9</c:v>
                </c:pt>
                <c:pt idx="115">
                  <c:v>1.0648500000000001E-9</c:v>
                </c:pt>
                <c:pt idx="116">
                  <c:v>1.1156699999999999E-9</c:v>
                </c:pt>
                <c:pt idx="117">
                  <c:v>1.1728900000000001E-9</c:v>
                </c:pt>
                <c:pt idx="118">
                  <c:v>1.24079E-9</c:v>
                </c:pt>
                <c:pt idx="119">
                  <c:v>1.3304799999999999E-9</c:v>
                </c:pt>
                <c:pt idx="120">
                  <c:v>1.4389500000000001E-9</c:v>
                </c:pt>
                <c:pt idx="121">
                  <c:v>1.6268599999999999E-9</c:v>
                </c:pt>
                <c:pt idx="122">
                  <c:v>1.8015300000000001E-9</c:v>
                </c:pt>
                <c:pt idx="123">
                  <c:v>2.0795499999999999E-9</c:v>
                </c:pt>
                <c:pt idx="124">
                  <c:v>2.40027E-9</c:v>
                </c:pt>
                <c:pt idx="125">
                  <c:v>2.78078E-9</c:v>
                </c:pt>
                <c:pt idx="126">
                  <c:v>3.2757400000000001E-9</c:v>
                </c:pt>
                <c:pt idx="127">
                  <c:v>3.8595400000000001E-9</c:v>
                </c:pt>
                <c:pt idx="128">
                  <c:v>4.4441800000000003E-9</c:v>
                </c:pt>
                <c:pt idx="129">
                  <c:v>5.1031500000000001E-9</c:v>
                </c:pt>
                <c:pt idx="130">
                  <c:v>5.9538500000000001E-9</c:v>
                </c:pt>
                <c:pt idx="131">
                  <c:v>7.0625100000000003E-9</c:v>
                </c:pt>
                <c:pt idx="132">
                  <c:v>8.2343600000000001E-9</c:v>
                </c:pt>
                <c:pt idx="133">
                  <c:v>9.7606799999999994E-9</c:v>
                </c:pt>
                <c:pt idx="134">
                  <c:v>1.1846400000000001E-8</c:v>
                </c:pt>
                <c:pt idx="135">
                  <c:v>1.42145E-8</c:v>
                </c:pt>
                <c:pt idx="136">
                  <c:v>1.7079699999999998E-8</c:v>
                </c:pt>
                <c:pt idx="137">
                  <c:v>2.1210599999999999E-8</c:v>
                </c:pt>
                <c:pt idx="138">
                  <c:v>2.5661500000000001E-8</c:v>
                </c:pt>
                <c:pt idx="139">
                  <c:v>3.2177999999999999E-8</c:v>
                </c:pt>
                <c:pt idx="140">
                  <c:v>4.1221899999999998E-8</c:v>
                </c:pt>
                <c:pt idx="141">
                  <c:v>5.5600199999999999E-8</c:v>
                </c:pt>
                <c:pt idx="142">
                  <c:v>8.0740099999999999E-8</c:v>
                </c:pt>
                <c:pt idx="143">
                  <c:v>1.6280999999999999E-7</c:v>
                </c:pt>
                <c:pt idx="144">
                  <c:v>2.7007799999999999E-7</c:v>
                </c:pt>
                <c:pt idx="145">
                  <c:v>6.2917700000000005E-7</c:v>
                </c:pt>
                <c:pt idx="146">
                  <c:v>1.67361E-6</c:v>
                </c:pt>
                <c:pt idx="147">
                  <c:v>4.8916199999999996E-6</c:v>
                </c:pt>
                <c:pt idx="148">
                  <c:v>1.4324199999999999E-5</c:v>
                </c:pt>
                <c:pt idx="149">
                  <c:v>4.5345800000000002E-5</c:v>
                </c:pt>
                <c:pt idx="150">
                  <c:v>1.2699599999999999E-4</c:v>
                </c:pt>
                <c:pt idx="151">
                  <c:v>3.07631E-4</c:v>
                </c:pt>
                <c:pt idx="152">
                  <c:v>6.3717400000000001E-4</c:v>
                </c:pt>
                <c:pt idx="153">
                  <c:v>1.15168E-3</c:v>
                </c:pt>
                <c:pt idx="154">
                  <c:v>1.8965099999999999E-3</c:v>
                </c:pt>
                <c:pt idx="155">
                  <c:v>2.88186E-3</c:v>
                </c:pt>
                <c:pt idx="156">
                  <c:v>4.1420800000000002E-3</c:v>
                </c:pt>
                <c:pt idx="157">
                  <c:v>5.7209599999999998E-3</c:v>
                </c:pt>
                <c:pt idx="158">
                  <c:v>7.6440600000000003E-3</c:v>
                </c:pt>
                <c:pt idx="159">
                  <c:v>9.9733400000000007E-3</c:v>
                </c:pt>
                <c:pt idx="160">
                  <c:v>1.2742699999999999E-2</c:v>
                </c:pt>
                <c:pt idx="161">
                  <c:v>1.6017400000000001E-2</c:v>
                </c:pt>
                <c:pt idx="162">
                  <c:v>1.98208E-2</c:v>
                </c:pt>
                <c:pt idx="163">
                  <c:v>2.4222899999999999E-2</c:v>
                </c:pt>
                <c:pt idx="164">
                  <c:v>2.9259799999999999E-2</c:v>
                </c:pt>
                <c:pt idx="165">
                  <c:v>3.4928099999999997E-2</c:v>
                </c:pt>
                <c:pt idx="166">
                  <c:v>4.1292099999999998E-2</c:v>
                </c:pt>
                <c:pt idx="167">
                  <c:v>4.8353E-2</c:v>
                </c:pt>
                <c:pt idx="168">
                  <c:v>5.61269E-2</c:v>
                </c:pt>
                <c:pt idx="169">
                  <c:v>6.4590800000000004E-2</c:v>
                </c:pt>
                <c:pt idx="170">
                  <c:v>7.3707300000000003E-2</c:v>
                </c:pt>
                <c:pt idx="171">
                  <c:v>8.3551899999999998E-2</c:v>
                </c:pt>
                <c:pt idx="172">
                  <c:v>9.4097700000000006E-2</c:v>
                </c:pt>
                <c:pt idx="173">
                  <c:v>0.10688</c:v>
                </c:pt>
                <c:pt idx="174">
                  <c:v>0.118579</c:v>
                </c:pt>
                <c:pt idx="175">
                  <c:v>0.13106699999999999</c:v>
                </c:pt>
                <c:pt idx="176">
                  <c:v>0.14401800000000001</c:v>
                </c:pt>
                <c:pt idx="177">
                  <c:v>0.15757099999999999</c:v>
                </c:pt>
                <c:pt idx="178">
                  <c:v>0.17170199999999999</c:v>
                </c:pt>
                <c:pt idx="179">
                  <c:v>0.18643000000000001</c:v>
                </c:pt>
                <c:pt idx="180">
                  <c:v>0.20159099999999999</c:v>
                </c:pt>
                <c:pt idx="181">
                  <c:v>0.21734999999999999</c:v>
                </c:pt>
                <c:pt idx="182">
                  <c:v>0.23346500000000001</c:v>
                </c:pt>
                <c:pt idx="183">
                  <c:v>0.25018699999999999</c:v>
                </c:pt>
                <c:pt idx="184">
                  <c:v>0.26681300000000002</c:v>
                </c:pt>
                <c:pt idx="185">
                  <c:v>0.28430499999999997</c:v>
                </c:pt>
                <c:pt idx="186">
                  <c:v>0.30167300000000002</c:v>
                </c:pt>
                <c:pt idx="187">
                  <c:v>0.31959399999999999</c:v>
                </c:pt>
                <c:pt idx="188">
                  <c:v>0.33256400000000003</c:v>
                </c:pt>
                <c:pt idx="189">
                  <c:v>0.35134199999999999</c:v>
                </c:pt>
                <c:pt idx="190">
                  <c:v>0.36197699999999999</c:v>
                </c:pt>
                <c:pt idx="191">
                  <c:v>0.38087100000000002</c:v>
                </c:pt>
                <c:pt idx="192">
                  <c:v>0.40503899999999998</c:v>
                </c:pt>
                <c:pt idx="193">
                  <c:v>0.42636499999999999</c:v>
                </c:pt>
                <c:pt idx="194">
                  <c:v>0.44230700000000001</c:v>
                </c:pt>
                <c:pt idx="195">
                  <c:v>0.468526</c:v>
                </c:pt>
                <c:pt idx="196">
                  <c:v>0.49094599999999999</c:v>
                </c:pt>
                <c:pt idx="197">
                  <c:v>0.51288400000000001</c:v>
                </c:pt>
                <c:pt idx="198">
                  <c:v>0.53744700000000001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A-735B-4E6D-ADDD-BAF7354FCEBE}"/>
            </c:ext>
          </c:extLst>
        </c:ser>
        <c:ser>
          <c:idx val="14"/>
          <c:order val="11"/>
          <c:tx>
            <c:strRef>
              <c:f>'[4]IV measurements'!$L$1</c:f>
              <c:strCache>
                <c:ptCount val="1"/>
                <c:pt idx="0">
                  <c:v>C6012 162C6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'[4]IV measurements'!$E$3:$E$202</c:f>
              <c:numCache>
                <c:formatCode>General</c:formatCode>
                <c:ptCount val="200"/>
                <c:pt idx="0">
                  <c:v>-4.9497499999999999</c:v>
                </c:pt>
                <c:pt idx="1">
                  <c:v>-4.8994999999999997</c:v>
                </c:pt>
                <c:pt idx="2">
                  <c:v>-4.8492499999999996</c:v>
                </c:pt>
                <c:pt idx="3">
                  <c:v>-4.7990000000000004</c:v>
                </c:pt>
                <c:pt idx="4">
                  <c:v>-4.7487399999999997</c:v>
                </c:pt>
                <c:pt idx="5">
                  <c:v>-4.6984899999999996</c:v>
                </c:pt>
                <c:pt idx="6">
                  <c:v>-4.6482400000000004</c:v>
                </c:pt>
                <c:pt idx="7">
                  <c:v>-4.5979900000000002</c:v>
                </c:pt>
                <c:pt idx="8">
                  <c:v>-4.5477400000000001</c:v>
                </c:pt>
                <c:pt idx="9">
                  <c:v>-4.49749</c:v>
                </c:pt>
                <c:pt idx="10">
                  <c:v>-4.4472399999999999</c:v>
                </c:pt>
                <c:pt idx="11">
                  <c:v>-4.3969899999999997</c:v>
                </c:pt>
                <c:pt idx="12">
                  <c:v>-4.34673</c:v>
                </c:pt>
                <c:pt idx="13">
                  <c:v>-4.2964799999999999</c:v>
                </c:pt>
                <c:pt idx="14">
                  <c:v>-4.2462299999999997</c:v>
                </c:pt>
                <c:pt idx="15">
                  <c:v>-4.1959799999999996</c:v>
                </c:pt>
                <c:pt idx="16">
                  <c:v>-4.1457300000000004</c:v>
                </c:pt>
                <c:pt idx="17">
                  <c:v>-4.0954800000000002</c:v>
                </c:pt>
                <c:pt idx="18">
                  <c:v>-4.0452300000000001</c:v>
                </c:pt>
                <c:pt idx="19">
                  <c:v>-3.9949699999999999</c:v>
                </c:pt>
                <c:pt idx="20">
                  <c:v>-3.9447199999999998</c:v>
                </c:pt>
                <c:pt idx="21">
                  <c:v>-3.8944700000000001</c:v>
                </c:pt>
                <c:pt idx="22">
                  <c:v>-3.84422</c:v>
                </c:pt>
                <c:pt idx="23">
                  <c:v>-3.7939699999999998</c:v>
                </c:pt>
                <c:pt idx="24">
                  <c:v>-3.7437200000000002</c:v>
                </c:pt>
                <c:pt idx="25">
                  <c:v>-3.69347</c:v>
                </c:pt>
                <c:pt idx="26">
                  <c:v>-3.6432199999999999</c:v>
                </c:pt>
                <c:pt idx="27">
                  <c:v>-3.5929600000000002</c:v>
                </c:pt>
                <c:pt idx="28">
                  <c:v>-3.54271</c:v>
                </c:pt>
                <c:pt idx="29">
                  <c:v>-3.4924599999999999</c:v>
                </c:pt>
                <c:pt idx="30">
                  <c:v>-3.4422100000000002</c:v>
                </c:pt>
                <c:pt idx="31">
                  <c:v>-3.3919600000000001</c:v>
                </c:pt>
                <c:pt idx="32">
                  <c:v>-3.34171</c:v>
                </c:pt>
                <c:pt idx="33">
                  <c:v>-3.2914599999999998</c:v>
                </c:pt>
                <c:pt idx="34">
                  <c:v>-3.2412100000000001</c:v>
                </c:pt>
                <c:pt idx="35">
                  <c:v>-3.19095</c:v>
                </c:pt>
                <c:pt idx="36">
                  <c:v>-3.1406999999999998</c:v>
                </c:pt>
                <c:pt idx="37">
                  <c:v>-3.0904500000000001</c:v>
                </c:pt>
                <c:pt idx="38">
                  <c:v>-3.0402</c:v>
                </c:pt>
                <c:pt idx="39">
                  <c:v>-2.9899499999999999</c:v>
                </c:pt>
                <c:pt idx="40">
                  <c:v>-2.9397000000000002</c:v>
                </c:pt>
                <c:pt idx="41">
                  <c:v>-2.8894500000000001</c:v>
                </c:pt>
                <c:pt idx="42">
                  <c:v>-2.8391999999999999</c:v>
                </c:pt>
                <c:pt idx="43">
                  <c:v>-2.7889400000000002</c:v>
                </c:pt>
                <c:pt idx="44">
                  <c:v>-2.7386900000000001</c:v>
                </c:pt>
                <c:pt idx="45">
                  <c:v>-2.6884399999999999</c:v>
                </c:pt>
                <c:pt idx="46">
                  <c:v>-2.6381899999999998</c:v>
                </c:pt>
                <c:pt idx="47">
                  <c:v>-2.5879400000000001</c:v>
                </c:pt>
                <c:pt idx="48">
                  <c:v>-2.53769</c:v>
                </c:pt>
                <c:pt idx="49">
                  <c:v>-2.4874399999999999</c:v>
                </c:pt>
                <c:pt idx="50">
                  <c:v>-2.4371900000000002</c:v>
                </c:pt>
                <c:pt idx="51">
                  <c:v>-2.38693</c:v>
                </c:pt>
                <c:pt idx="52">
                  <c:v>-2.3366799999999999</c:v>
                </c:pt>
                <c:pt idx="53">
                  <c:v>-2.2864300000000002</c:v>
                </c:pt>
                <c:pt idx="54">
                  <c:v>-2.2361800000000001</c:v>
                </c:pt>
                <c:pt idx="55">
                  <c:v>-2.1859299999999999</c:v>
                </c:pt>
                <c:pt idx="56">
                  <c:v>-2.1356799999999998</c:v>
                </c:pt>
                <c:pt idx="57">
                  <c:v>-2.0854300000000001</c:v>
                </c:pt>
                <c:pt idx="58">
                  <c:v>-2.03518</c:v>
                </c:pt>
                <c:pt idx="59">
                  <c:v>-1.98492</c:v>
                </c:pt>
                <c:pt idx="60">
                  <c:v>-1.9346699999999999</c:v>
                </c:pt>
                <c:pt idx="61">
                  <c:v>-1.88442</c:v>
                </c:pt>
                <c:pt idx="62">
                  <c:v>-1.8341700000000001</c:v>
                </c:pt>
                <c:pt idx="63">
                  <c:v>-1.78392</c:v>
                </c:pt>
                <c:pt idx="64">
                  <c:v>-1.73367</c:v>
                </c:pt>
                <c:pt idx="65">
                  <c:v>-1.6834199999999999</c:v>
                </c:pt>
                <c:pt idx="66">
                  <c:v>-1.63317</c:v>
                </c:pt>
                <c:pt idx="67">
                  <c:v>-1.58291</c:v>
                </c:pt>
                <c:pt idx="68">
                  <c:v>-1.5326599999999999</c:v>
                </c:pt>
                <c:pt idx="69">
                  <c:v>-1.48241</c:v>
                </c:pt>
                <c:pt idx="70">
                  <c:v>-1.4321600000000001</c:v>
                </c:pt>
                <c:pt idx="71">
                  <c:v>-1.38191</c:v>
                </c:pt>
                <c:pt idx="72">
                  <c:v>-1.3316600000000001</c:v>
                </c:pt>
                <c:pt idx="73">
                  <c:v>-1.2814099999999999</c:v>
                </c:pt>
                <c:pt idx="74">
                  <c:v>-1.23116</c:v>
                </c:pt>
                <c:pt idx="75">
                  <c:v>-1.1809000000000001</c:v>
                </c:pt>
                <c:pt idx="76">
                  <c:v>-1.1306499999999999</c:v>
                </c:pt>
                <c:pt idx="77">
                  <c:v>-1.0804</c:v>
                </c:pt>
                <c:pt idx="78">
                  <c:v>-1.0301499999999999</c:v>
                </c:pt>
                <c:pt idx="79">
                  <c:v>-0.97989999999999999</c:v>
                </c:pt>
                <c:pt idx="80">
                  <c:v>-0.92964800000000003</c:v>
                </c:pt>
                <c:pt idx="81">
                  <c:v>-0.87939699999999998</c:v>
                </c:pt>
                <c:pt idx="82">
                  <c:v>-0.82914600000000005</c:v>
                </c:pt>
                <c:pt idx="83">
                  <c:v>-0.77889399999999998</c:v>
                </c:pt>
                <c:pt idx="84">
                  <c:v>-0.72864300000000004</c:v>
                </c:pt>
                <c:pt idx="85">
                  <c:v>-0.678392</c:v>
                </c:pt>
                <c:pt idx="86">
                  <c:v>-0.62814099999999995</c:v>
                </c:pt>
                <c:pt idx="87">
                  <c:v>-0.57788899999999999</c:v>
                </c:pt>
                <c:pt idx="88">
                  <c:v>-0.52763800000000005</c:v>
                </c:pt>
                <c:pt idx="89">
                  <c:v>-0.47738700000000001</c:v>
                </c:pt>
                <c:pt idx="90">
                  <c:v>-0.42713600000000002</c:v>
                </c:pt>
                <c:pt idx="91">
                  <c:v>-0.376884</c:v>
                </c:pt>
                <c:pt idx="92">
                  <c:v>-0.32663300000000001</c:v>
                </c:pt>
                <c:pt idx="93">
                  <c:v>-0.27638200000000002</c:v>
                </c:pt>
                <c:pt idx="94">
                  <c:v>-0.226131</c:v>
                </c:pt>
                <c:pt idx="95">
                  <c:v>-0.17587900000000001</c:v>
                </c:pt>
                <c:pt idx="96">
                  <c:v>-0.12562799999999999</c:v>
                </c:pt>
                <c:pt idx="97">
                  <c:v>-7.5376899999999997E-2</c:v>
                </c:pt>
                <c:pt idx="98">
                  <c:v>-2.5125600000000001E-2</c:v>
                </c:pt>
                <c:pt idx="99">
                  <c:v>2.5125600000000001E-2</c:v>
                </c:pt>
                <c:pt idx="100">
                  <c:v>7.5376899999999997E-2</c:v>
                </c:pt>
                <c:pt idx="101">
                  <c:v>0.12562799999999999</c:v>
                </c:pt>
                <c:pt idx="102">
                  <c:v>0.17587900000000001</c:v>
                </c:pt>
                <c:pt idx="103">
                  <c:v>0.226131</c:v>
                </c:pt>
                <c:pt idx="104">
                  <c:v>0.27638200000000002</c:v>
                </c:pt>
                <c:pt idx="105">
                  <c:v>0.32663300000000001</c:v>
                </c:pt>
                <c:pt idx="106">
                  <c:v>0.376884</c:v>
                </c:pt>
                <c:pt idx="107">
                  <c:v>0.42713600000000002</c:v>
                </c:pt>
                <c:pt idx="108">
                  <c:v>0.47738700000000001</c:v>
                </c:pt>
                <c:pt idx="109">
                  <c:v>0.52763800000000005</c:v>
                </c:pt>
                <c:pt idx="110">
                  <c:v>0.57788899999999999</c:v>
                </c:pt>
                <c:pt idx="111">
                  <c:v>0.62814099999999995</c:v>
                </c:pt>
                <c:pt idx="112">
                  <c:v>0.678392</c:v>
                </c:pt>
                <c:pt idx="113">
                  <c:v>0.72864300000000004</c:v>
                </c:pt>
                <c:pt idx="114">
                  <c:v>0.77889399999999998</c:v>
                </c:pt>
                <c:pt idx="115">
                  <c:v>0.82914600000000005</c:v>
                </c:pt>
                <c:pt idx="116">
                  <c:v>0.87939699999999998</c:v>
                </c:pt>
                <c:pt idx="117">
                  <c:v>0.92964800000000003</c:v>
                </c:pt>
                <c:pt idx="118">
                  <c:v>0.97989999999999999</c:v>
                </c:pt>
                <c:pt idx="119">
                  <c:v>1.0301499999999999</c:v>
                </c:pt>
                <c:pt idx="120">
                  <c:v>1.0804</c:v>
                </c:pt>
                <c:pt idx="121">
                  <c:v>1.1306499999999999</c:v>
                </c:pt>
                <c:pt idx="122">
                  <c:v>1.1809000000000001</c:v>
                </c:pt>
                <c:pt idx="123">
                  <c:v>1.23116</c:v>
                </c:pt>
                <c:pt idx="124">
                  <c:v>1.2814099999999999</c:v>
                </c:pt>
                <c:pt idx="125">
                  <c:v>1.3316600000000001</c:v>
                </c:pt>
                <c:pt idx="126">
                  <c:v>1.38191</c:v>
                </c:pt>
                <c:pt idx="127">
                  <c:v>1.4321600000000001</c:v>
                </c:pt>
                <c:pt idx="128">
                  <c:v>1.48241</c:v>
                </c:pt>
                <c:pt idx="129">
                  <c:v>1.5326599999999999</c:v>
                </c:pt>
                <c:pt idx="130">
                  <c:v>1.58291</c:v>
                </c:pt>
                <c:pt idx="131">
                  <c:v>1.63317</c:v>
                </c:pt>
                <c:pt idx="132">
                  <c:v>1.6834199999999999</c:v>
                </c:pt>
                <c:pt idx="133">
                  <c:v>1.73367</c:v>
                </c:pt>
                <c:pt idx="134">
                  <c:v>1.78392</c:v>
                </c:pt>
                <c:pt idx="135">
                  <c:v>1.8341700000000001</c:v>
                </c:pt>
                <c:pt idx="136">
                  <c:v>1.88442</c:v>
                </c:pt>
                <c:pt idx="137">
                  <c:v>1.9346699999999999</c:v>
                </c:pt>
                <c:pt idx="138">
                  <c:v>1.98492</c:v>
                </c:pt>
                <c:pt idx="139">
                  <c:v>2.03518</c:v>
                </c:pt>
                <c:pt idx="140">
                  <c:v>2.0854300000000001</c:v>
                </c:pt>
                <c:pt idx="141">
                  <c:v>2.1356799999999998</c:v>
                </c:pt>
                <c:pt idx="142">
                  <c:v>2.1859299999999999</c:v>
                </c:pt>
                <c:pt idx="143">
                  <c:v>2.2361800000000001</c:v>
                </c:pt>
                <c:pt idx="144">
                  <c:v>2.2864300000000002</c:v>
                </c:pt>
                <c:pt idx="145">
                  <c:v>2.3366799999999999</c:v>
                </c:pt>
                <c:pt idx="146">
                  <c:v>2.38693</c:v>
                </c:pt>
                <c:pt idx="147">
                  <c:v>2.4371900000000002</c:v>
                </c:pt>
                <c:pt idx="148">
                  <c:v>2.4874399999999999</c:v>
                </c:pt>
                <c:pt idx="149">
                  <c:v>2.53769</c:v>
                </c:pt>
                <c:pt idx="150">
                  <c:v>2.5879400000000001</c:v>
                </c:pt>
                <c:pt idx="151">
                  <c:v>2.6381899999999998</c:v>
                </c:pt>
                <c:pt idx="152">
                  <c:v>2.6884399999999999</c:v>
                </c:pt>
                <c:pt idx="153">
                  <c:v>2.7386900000000001</c:v>
                </c:pt>
                <c:pt idx="154">
                  <c:v>2.7889400000000002</c:v>
                </c:pt>
                <c:pt idx="155">
                  <c:v>2.8391999999999999</c:v>
                </c:pt>
                <c:pt idx="156">
                  <c:v>2.8894500000000001</c:v>
                </c:pt>
                <c:pt idx="157">
                  <c:v>2.9397000000000002</c:v>
                </c:pt>
                <c:pt idx="158">
                  <c:v>2.9899499999999999</c:v>
                </c:pt>
                <c:pt idx="159">
                  <c:v>3.0402</c:v>
                </c:pt>
                <c:pt idx="160">
                  <c:v>3.0904500000000001</c:v>
                </c:pt>
                <c:pt idx="161">
                  <c:v>3.1406999999999998</c:v>
                </c:pt>
                <c:pt idx="162">
                  <c:v>3.19095</c:v>
                </c:pt>
                <c:pt idx="163">
                  <c:v>3.2412100000000001</c:v>
                </c:pt>
                <c:pt idx="164">
                  <c:v>3.2914599999999998</c:v>
                </c:pt>
                <c:pt idx="165">
                  <c:v>3.34171</c:v>
                </c:pt>
                <c:pt idx="166">
                  <c:v>3.3919600000000001</c:v>
                </c:pt>
                <c:pt idx="167">
                  <c:v>3.4422100000000002</c:v>
                </c:pt>
                <c:pt idx="168">
                  <c:v>3.4924599999999999</c:v>
                </c:pt>
                <c:pt idx="169">
                  <c:v>3.54271</c:v>
                </c:pt>
                <c:pt idx="170">
                  <c:v>3.5929600000000002</c:v>
                </c:pt>
                <c:pt idx="171">
                  <c:v>3.6432199999999999</c:v>
                </c:pt>
                <c:pt idx="172">
                  <c:v>3.69347</c:v>
                </c:pt>
                <c:pt idx="173">
                  <c:v>3.7437200000000002</c:v>
                </c:pt>
                <c:pt idx="174">
                  <c:v>3.7939699999999998</c:v>
                </c:pt>
                <c:pt idx="175">
                  <c:v>3.84422</c:v>
                </c:pt>
                <c:pt idx="176">
                  <c:v>3.8944700000000001</c:v>
                </c:pt>
                <c:pt idx="177">
                  <c:v>3.9447199999999998</c:v>
                </c:pt>
                <c:pt idx="178">
                  <c:v>3.9949699999999999</c:v>
                </c:pt>
                <c:pt idx="179">
                  <c:v>4.0452300000000001</c:v>
                </c:pt>
                <c:pt idx="180">
                  <c:v>4.0954800000000002</c:v>
                </c:pt>
                <c:pt idx="181">
                  <c:v>4.1457300000000004</c:v>
                </c:pt>
                <c:pt idx="182">
                  <c:v>4.1959799999999996</c:v>
                </c:pt>
                <c:pt idx="183">
                  <c:v>4.2462299999999997</c:v>
                </c:pt>
                <c:pt idx="184">
                  <c:v>4.2964799999999999</c:v>
                </c:pt>
                <c:pt idx="185">
                  <c:v>4.34673</c:v>
                </c:pt>
                <c:pt idx="186">
                  <c:v>4.3969899999999997</c:v>
                </c:pt>
                <c:pt idx="187">
                  <c:v>4.4472399999999999</c:v>
                </c:pt>
                <c:pt idx="188">
                  <c:v>4.49749</c:v>
                </c:pt>
                <c:pt idx="189">
                  <c:v>4.5477400000000001</c:v>
                </c:pt>
                <c:pt idx="190">
                  <c:v>4.5979900000000002</c:v>
                </c:pt>
                <c:pt idx="191">
                  <c:v>4.6482400000000004</c:v>
                </c:pt>
                <c:pt idx="192">
                  <c:v>4.6984899999999996</c:v>
                </c:pt>
                <c:pt idx="193">
                  <c:v>4.7487399999999997</c:v>
                </c:pt>
                <c:pt idx="194">
                  <c:v>4.7990000000000004</c:v>
                </c:pt>
                <c:pt idx="195">
                  <c:v>4.8492499999999996</c:v>
                </c:pt>
                <c:pt idx="196">
                  <c:v>4.8994999999999997</c:v>
                </c:pt>
                <c:pt idx="197">
                  <c:v>4.9497499999999999</c:v>
                </c:pt>
                <c:pt idx="198">
                  <c:v>5</c:v>
                </c:pt>
              </c:numCache>
            </c:numRef>
          </c:xVal>
          <c:yVal>
            <c:numRef>
              <c:f>'[4]IV measurements'!$L$3:$L$202</c:f>
              <c:numCache>
                <c:formatCode>General</c:formatCode>
                <c:ptCount val="200"/>
                <c:pt idx="0">
                  <c:v>-1.73679E-6</c:v>
                </c:pt>
                <c:pt idx="1">
                  <c:v>-1.61454E-6</c:v>
                </c:pt>
                <c:pt idx="2">
                  <c:v>-1.59668E-6</c:v>
                </c:pt>
                <c:pt idx="3">
                  <c:v>-1.4420299999999999E-6</c:v>
                </c:pt>
                <c:pt idx="4">
                  <c:v>-1.3796300000000001E-6</c:v>
                </c:pt>
                <c:pt idx="5">
                  <c:v>-1.2736800000000001E-6</c:v>
                </c:pt>
                <c:pt idx="6">
                  <c:v>-1.2412399999999999E-6</c:v>
                </c:pt>
                <c:pt idx="7">
                  <c:v>-1.1563099999999999E-6</c:v>
                </c:pt>
                <c:pt idx="8">
                  <c:v>-1.0483199999999999E-6</c:v>
                </c:pt>
                <c:pt idx="9">
                  <c:v>-1.0215699999999999E-6</c:v>
                </c:pt>
                <c:pt idx="10">
                  <c:v>-9.3734099999999998E-7</c:v>
                </c:pt>
                <c:pt idx="11">
                  <c:v>-8.7431199999999995E-7</c:v>
                </c:pt>
                <c:pt idx="12">
                  <c:v>-8.1318600000000004E-7</c:v>
                </c:pt>
                <c:pt idx="13">
                  <c:v>-7.5983699999999998E-7</c:v>
                </c:pt>
                <c:pt idx="14">
                  <c:v>-7.3727499999999996E-7</c:v>
                </c:pt>
                <c:pt idx="15">
                  <c:v>-6.4837000000000003E-7</c:v>
                </c:pt>
                <c:pt idx="16">
                  <c:v>-6.2083099999999996E-7</c:v>
                </c:pt>
                <c:pt idx="17">
                  <c:v>-6.2062300000000004E-7</c:v>
                </c:pt>
                <c:pt idx="18">
                  <c:v>-5.3464200000000003E-7</c:v>
                </c:pt>
                <c:pt idx="19">
                  <c:v>-5.0212000000000005E-7</c:v>
                </c:pt>
                <c:pt idx="20">
                  <c:v>-4.56861E-7</c:v>
                </c:pt>
                <c:pt idx="21">
                  <c:v>-4.21396E-7</c:v>
                </c:pt>
                <c:pt idx="22">
                  <c:v>-3.8192000000000002E-7</c:v>
                </c:pt>
                <c:pt idx="23">
                  <c:v>-3.66005E-7</c:v>
                </c:pt>
                <c:pt idx="24">
                  <c:v>-3.3937499999999998E-7</c:v>
                </c:pt>
                <c:pt idx="25">
                  <c:v>-3.1073900000000001E-7</c:v>
                </c:pt>
                <c:pt idx="26">
                  <c:v>-2.6686899999999998E-7</c:v>
                </c:pt>
                <c:pt idx="27">
                  <c:v>-2.6275300000000002E-7</c:v>
                </c:pt>
                <c:pt idx="28">
                  <c:v>-2.2846900000000001E-7</c:v>
                </c:pt>
                <c:pt idx="29">
                  <c:v>-2.0813900000000001E-7</c:v>
                </c:pt>
                <c:pt idx="30">
                  <c:v>-1.9773699999999999E-7</c:v>
                </c:pt>
                <c:pt idx="31">
                  <c:v>-1.8346600000000001E-7</c:v>
                </c:pt>
                <c:pt idx="32">
                  <c:v>-1.5741500000000001E-7</c:v>
                </c:pt>
                <c:pt idx="33">
                  <c:v>-1.49722E-7</c:v>
                </c:pt>
                <c:pt idx="34">
                  <c:v>-1.3246499999999999E-7</c:v>
                </c:pt>
                <c:pt idx="35">
                  <c:v>-1.1890600000000001E-7</c:v>
                </c:pt>
                <c:pt idx="36">
                  <c:v>-1.07278E-7</c:v>
                </c:pt>
                <c:pt idx="37">
                  <c:v>-9.7018899999999998E-8</c:v>
                </c:pt>
                <c:pt idx="38">
                  <c:v>-8.3851500000000001E-8</c:v>
                </c:pt>
                <c:pt idx="39">
                  <c:v>-7.7356600000000001E-8</c:v>
                </c:pt>
                <c:pt idx="40">
                  <c:v>-6.6833199999999998E-8</c:v>
                </c:pt>
                <c:pt idx="41">
                  <c:v>-5.9916000000000005E-8</c:v>
                </c:pt>
                <c:pt idx="42">
                  <c:v>-5.2882999999999998E-8</c:v>
                </c:pt>
                <c:pt idx="43">
                  <c:v>-4.6895499999999998E-8</c:v>
                </c:pt>
                <c:pt idx="44">
                  <c:v>-4.2205800000000003E-8</c:v>
                </c:pt>
                <c:pt idx="45">
                  <c:v>-3.7327000000000001E-8</c:v>
                </c:pt>
                <c:pt idx="46">
                  <c:v>-3.3868100000000001E-8</c:v>
                </c:pt>
                <c:pt idx="47">
                  <c:v>-2.9784500000000001E-8</c:v>
                </c:pt>
                <c:pt idx="48">
                  <c:v>-2.5555599999999999E-8</c:v>
                </c:pt>
                <c:pt idx="49">
                  <c:v>-2.2967200000000001E-8</c:v>
                </c:pt>
                <c:pt idx="50">
                  <c:v>-2.0001999999999999E-8</c:v>
                </c:pt>
                <c:pt idx="51">
                  <c:v>-1.7299499999999999E-8</c:v>
                </c:pt>
                <c:pt idx="52">
                  <c:v>-1.54948E-8</c:v>
                </c:pt>
                <c:pt idx="53">
                  <c:v>-1.34593E-8</c:v>
                </c:pt>
                <c:pt idx="54">
                  <c:v>-1.18869E-8</c:v>
                </c:pt>
                <c:pt idx="55">
                  <c:v>-1.05523E-8</c:v>
                </c:pt>
                <c:pt idx="56">
                  <c:v>-9.6613999999999997E-9</c:v>
                </c:pt>
                <c:pt idx="57">
                  <c:v>-8.3460300000000004E-9</c:v>
                </c:pt>
                <c:pt idx="58">
                  <c:v>-7.7092699999999998E-9</c:v>
                </c:pt>
                <c:pt idx="59">
                  <c:v>-6.8021799999999998E-9</c:v>
                </c:pt>
                <c:pt idx="60">
                  <c:v>-6.1970099999999999E-9</c:v>
                </c:pt>
                <c:pt idx="61">
                  <c:v>-5.6098000000000002E-9</c:v>
                </c:pt>
                <c:pt idx="62">
                  <c:v>-4.9760199999999999E-9</c:v>
                </c:pt>
                <c:pt idx="63">
                  <c:v>-4.5668800000000003E-9</c:v>
                </c:pt>
                <c:pt idx="64">
                  <c:v>-4.12402E-9</c:v>
                </c:pt>
                <c:pt idx="65">
                  <c:v>-3.7439199999999996E-9</c:v>
                </c:pt>
                <c:pt idx="66">
                  <c:v>-3.4411300000000001E-9</c:v>
                </c:pt>
                <c:pt idx="67">
                  <c:v>-3.1541499999999999E-9</c:v>
                </c:pt>
                <c:pt idx="68">
                  <c:v>-2.9141300000000002E-9</c:v>
                </c:pt>
                <c:pt idx="69">
                  <c:v>-2.7339100000000001E-9</c:v>
                </c:pt>
                <c:pt idx="70">
                  <c:v>-2.5707699999999998E-9</c:v>
                </c:pt>
                <c:pt idx="71">
                  <c:v>-2.4238599999999999E-9</c:v>
                </c:pt>
                <c:pt idx="72">
                  <c:v>-2.3068399999999999E-9</c:v>
                </c:pt>
                <c:pt idx="73">
                  <c:v>-2.1915300000000002E-9</c:v>
                </c:pt>
                <c:pt idx="74">
                  <c:v>-2.1146499999999999E-9</c:v>
                </c:pt>
                <c:pt idx="75">
                  <c:v>-2.03094E-9</c:v>
                </c:pt>
                <c:pt idx="76">
                  <c:v>-1.95066E-9</c:v>
                </c:pt>
                <c:pt idx="77">
                  <c:v>-1.8669599999999999E-9</c:v>
                </c:pt>
                <c:pt idx="78">
                  <c:v>-1.7781299999999999E-9</c:v>
                </c:pt>
                <c:pt idx="79">
                  <c:v>-1.69528E-9</c:v>
                </c:pt>
                <c:pt idx="80">
                  <c:v>-1.6136999999999999E-9</c:v>
                </c:pt>
                <c:pt idx="81">
                  <c:v>-1.5308499999999999E-9</c:v>
                </c:pt>
                <c:pt idx="82">
                  <c:v>-1.44629E-9</c:v>
                </c:pt>
                <c:pt idx="83">
                  <c:v>-1.35276E-9</c:v>
                </c:pt>
                <c:pt idx="84">
                  <c:v>-1.24301E-9</c:v>
                </c:pt>
                <c:pt idx="85">
                  <c:v>-1.1370900000000001E-9</c:v>
                </c:pt>
                <c:pt idx="86">
                  <c:v>-1.0243500000000001E-9</c:v>
                </c:pt>
                <c:pt idx="87">
                  <c:v>-9.1757800000000003E-10</c:v>
                </c:pt>
                <c:pt idx="88">
                  <c:v>-8.0868000000000004E-10</c:v>
                </c:pt>
                <c:pt idx="89">
                  <c:v>-6.9892400000000004E-10</c:v>
                </c:pt>
                <c:pt idx="90">
                  <c:v>-5.7165600000000004E-10</c:v>
                </c:pt>
                <c:pt idx="91">
                  <c:v>-4.2730600000000001E-10</c:v>
                </c:pt>
                <c:pt idx="92">
                  <c:v>-2.6458500000000002E-10</c:v>
                </c:pt>
                <c:pt idx="93">
                  <c:v>-8.7785700000000001E-11</c:v>
                </c:pt>
                <c:pt idx="94">
                  <c:v>2.5808800000000001E-11</c:v>
                </c:pt>
                <c:pt idx="95">
                  <c:v>9.8836399999999994E-11</c:v>
                </c:pt>
                <c:pt idx="96">
                  <c:v>1.5349399999999999E-10</c:v>
                </c:pt>
                <c:pt idx="97">
                  <c:v>2.0559999999999999E-10</c:v>
                </c:pt>
                <c:pt idx="98">
                  <c:v>2.4489199999999999E-10</c:v>
                </c:pt>
                <c:pt idx="99">
                  <c:v>2.7649399999999998E-10</c:v>
                </c:pt>
                <c:pt idx="100">
                  <c:v>3.1749000000000001E-10</c:v>
                </c:pt>
                <c:pt idx="101">
                  <c:v>3.9564400000000002E-10</c:v>
                </c:pt>
                <c:pt idx="102">
                  <c:v>5.2633300000000001E-10</c:v>
                </c:pt>
                <c:pt idx="103">
                  <c:v>6.5957299999999995E-10</c:v>
                </c:pt>
                <c:pt idx="104">
                  <c:v>7.6549100000000002E-10</c:v>
                </c:pt>
                <c:pt idx="105">
                  <c:v>8.4151000000000002E-10</c:v>
                </c:pt>
                <c:pt idx="106">
                  <c:v>8.9916000000000003E-10</c:v>
                </c:pt>
                <c:pt idx="107">
                  <c:v>9.418729999999999E-10</c:v>
                </c:pt>
                <c:pt idx="108">
                  <c:v>9.8286900000000003E-10</c:v>
                </c:pt>
                <c:pt idx="109">
                  <c:v>1.01533E-9</c:v>
                </c:pt>
                <c:pt idx="110">
                  <c:v>1.05247E-9</c:v>
                </c:pt>
                <c:pt idx="111">
                  <c:v>1.08877E-9</c:v>
                </c:pt>
                <c:pt idx="112">
                  <c:v>1.1169699999999999E-9</c:v>
                </c:pt>
                <c:pt idx="113">
                  <c:v>1.1451499999999999E-9</c:v>
                </c:pt>
                <c:pt idx="114">
                  <c:v>1.17334E-9</c:v>
                </c:pt>
                <c:pt idx="115">
                  <c:v>1.20665E-9</c:v>
                </c:pt>
                <c:pt idx="116">
                  <c:v>1.24038E-9</c:v>
                </c:pt>
                <c:pt idx="117">
                  <c:v>1.2988900000000001E-9</c:v>
                </c:pt>
                <c:pt idx="118">
                  <c:v>1.4078E-9</c:v>
                </c:pt>
                <c:pt idx="119">
                  <c:v>1.5615500000000001E-9</c:v>
                </c:pt>
                <c:pt idx="120">
                  <c:v>1.76355E-9</c:v>
                </c:pt>
                <c:pt idx="121">
                  <c:v>2.0210699999999999E-9</c:v>
                </c:pt>
                <c:pt idx="122">
                  <c:v>2.2841499999999998E-9</c:v>
                </c:pt>
                <c:pt idx="123">
                  <c:v>2.6061500000000001E-9</c:v>
                </c:pt>
                <c:pt idx="124">
                  <c:v>2.9871000000000002E-9</c:v>
                </c:pt>
                <c:pt idx="125">
                  <c:v>3.3868399999999999E-9</c:v>
                </c:pt>
                <c:pt idx="126">
                  <c:v>3.8331300000000004E-9</c:v>
                </c:pt>
                <c:pt idx="127">
                  <c:v>4.3178600000000002E-9</c:v>
                </c:pt>
                <c:pt idx="128">
                  <c:v>4.8785900000000002E-9</c:v>
                </c:pt>
                <c:pt idx="129">
                  <c:v>5.4431799999999998E-9</c:v>
                </c:pt>
                <c:pt idx="130">
                  <c:v>6.08763E-9</c:v>
                </c:pt>
                <c:pt idx="131">
                  <c:v>6.8443900000000002E-9</c:v>
                </c:pt>
                <c:pt idx="132">
                  <c:v>7.65539E-9</c:v>
                </c:pt>
                <c:pt idx="133">
                  <c:v>8.5479700000000002E-9</c:v>
                </c:pt>
                <c:pt idx="134">
                  <c:v>9.4845299999999993E-9</c:v>
                </c:pt>
                <c:pt idx="135">
                  <c:v>1.0632099999999999E-8</c:v>
                </c:pt>
                <c:pt idx="136">
                  <c:v>1.19944E-8</c:v>
                </c:pt>
                <c:pt idx="137">
                  <c:v>1.35537E-8</c:v>
                </c:pt>
                <c:pt idx="138">
                  <c:v>1.5665499999999999E-8</c:v>
                </c:pt>
                <c:pt idx="139">
                  <c:v>1.86042E-8</c:v>
                </c:pt>
                <c:pt idx="140">
                  <c:v>2.3438999999999999E-8</c:v>
                </c:pt>
                <c:pt idx="141">
                  <c:v>3.2378900000000003E-8</c:v>
                </c:pt>
                <c:pt idx="142">
                  <c:v>5.1444900000000003E-8</c:v>
                </c:pt>
                <c:pt idx="143">
                  <c:v>9.7555599999999995E-8</c:v>
                </c:pt>
                <c:pt idx="144">
                  <c:v>2.4220500000000002E-7</c:v>
                </c:pt>
                <c:pt idx="145">
                  <c:v>5.7297699999999996E-7</c:v>
                </c:pt>
                <c:pt idx="146">
                  <c:v>1.61806E-6</c:v>
                </c:pt>
                <c:pt idx="147">
                  <c:v>4.86977E-6</c:v>
                </c:pt>
                <c:pt idx="148">
                  <c:v>1.43599E-5</c:v>
                </c:pt>
                <c:pt idx="149">
                  <c:v>4.6102700000000002E-5</c:v>
                </c:pt>
                <c:pt idx="150">
                  <c:v>1.2943000000000001E-4</c:v>
                </c:pt>
                <c:pt idx="151">
                  <c:v>3.1632900000000001E-4</c:v>
                </c:pt>
                <c:pt idx="152">
                  <c:v>6.6001899999999997E-4</c:v>
                </c:pt>
                <c:pt idx="153">
                  <c:v>1.20319E-3</c:v>
                </c:pt>
                <c:pt idx="154">
                  <c:v>1.99847E-3</c:v>
                </c:pt>
                <c:pt idx="155">
                  <c:v>3.0589900000000001E-3</c:v>
                </c:pt>
                <c:pt idx="156">
                  <c:v>4.4299500000000002E-3</c:v>
                </c:pt>
                <c:pt idx="157">
                  <c:v>6.15703E-3</c:v>
                </c:pt>
                <c:pt idx="158">
                  <c:v>8.2716400000000002E-3</c:v>
                </c:pt>
                <c:pt idx="159">
                  <c:v>1.08302E-2</c:v>
                </c:pt>
                <c:pt idx="160">
                  <c:v>1.3877499999999999E-2</c:v>
                </c:pt>
                <c:pt idx="161">
                  <c:v>1.74664E-2</c:v>
                </c:pt>
                <c:pt idx="162">
                  <c:v>2.1626300000000001E-2</c:v>
                </c:pt>
                <c:pt idx="163">
                  <c:v>2.6397299999999999E-2</c:v>
                </c:pt>
                <c:pt idx="164">
                  <c:v>3.1859499999999999E-2</c:v>
                </c:pt>
                <c:pt idx="165">
                  <c:v>3.7977400000000001E-2</c:v>
                </c:pt>
                <c:pt idx="166">
                  <c:v>4.4831099999999999E-2</c:v>
                </c:pt>
                <c:pt idx="167">
                  <c:v>5.2410400000000003E-2</c:v>
                </c:pt>
                <c:pt idx="168">
                  <c:v>6.0716800000000001E-2</c:v>
                </c:pt>
                <c:pt idx="169">
                  <c:v>6.9742700000000005E-2</c:v>
                </c:pt>
                <c:pt idx="170">
                  <c:v>7.9461199999999996E-2</c:v>
                </c:pt>
                <c:pt idx="171">
                  <c:v>8.9922500000000002E-2</c:v>
                </c:pt>
                <c:pt idx="172">
                  <c:v>0.102711</c:v>
                </c:pt>
                <c:pt idx="173">
                  <c:v>0.114395</c:v>
                </c:pt>
                <c:pt idx="174">
                  <c:v>0.12689900000000001</c:v>
                </c:pt>
                <c:pt idx="175">
                  <c:v>0.14006099999999999</c:v>
                </c:pt>
                <c:pt idx="176">
                  <c:v>0.15365799999999999</c:v>
                </c:pt>
                <c:pt idx="177">
                  <c:v>0.16797699999999999</c:v>
                </c:pt>
                <c:pt idx="178">
                  <c:v>0.18287400000000001</c:v>
                </c:pt>
                <c:pt idx="179">
                  <c:v>0.19833899999999999</c:v>
                </c:pt>
                <c:pt idx="180">
                  <c:v>0.214286</c:v>
                </c:pt>
                <c:pt idx="181">
                  <c:v>0.230714</c:v>
                </c:pt>
                <c:pt idx="182">
                  <c:v>0.24776400000000001</c:v>
                </c:pt>
                <c:pt idx="183">
                  <c:v>0.26525700000000002</c:v>
                </c:pt>
                <c:pt idx="184">
                  <c:v>0.28306799999999999</c:v>
                </c:pt>
                <c:pt idx="185">
                  <c:v>0.301514</c:v>
                </c:pt>
                <c:pt idx="186">
                  <c:v>0.32023000000000001</c:v>
                </c:pt>
                <c:pt idx="187">
                  <c:v>0.33943299999999998</c:v>
                </c:pt>
                <c:pt idx="188">
                  <c:v>0.35879899999999998</c:v>
                </c:pt>
                <c:pt idx="189">
                  <c:v>0.37875300000000001</c:v>
                </c:pt>
                <c:pt idx="190">
                  <c:v>0.39893899999999999</c:v>
                </c:pt>
                <c:pt idx="191">
                  <c:v>0.41952299999999998</c:v>
                </c:pt>
                <c:pt idx="192">
                  <c:v>0.44036900000000001</c:v>
                </c:pt>
                <c:pt idx="193">
                  <c:v>0.46149800000000002</c:v>
                </c:pt>
                <c:pt idx="194">
                  <c:v>0.48283399999999999</c:v>
                </c:pt>
                <c:pt idx="195">
                  <c:v>0.50451199999999996</c:v>
                </c:pt>
                <c:pt idx="196">
                  <c:v>0.52630100000000002</c:v>
                </c:pt>
                <c:pt idx="197">
                  <c:v>0.54823</c:v>
                </c:pt>
                <c:pt idx="198">
                  <c:v>0.57038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B-735B-4E6D-ADDD-BAF7354FCEBE}"/>
            </c:ext>
          </c:extLst>
        </c:ser>
        <c:ser>
          <c:idx val="15"/>
          <c:order val="12"/>
          <c:tx>
            <c:strRef>
              <c:f>'[4]IV measurements'!$N$1</c:f>
              <c:strCache>
                <c:ptCount val="1"/>
                <c:pt idx="0">
                  <c:v>C6012 163C7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'[4]IV measurements'!$E$3:$E$202</c:f>
              <c:numCache>
                <c:formatCode>General</c:formatCode>
                <c:ptCount val="200"/>
                <c:pt idx="0">
                  <c:v>-4.9497499999999999</c:v>
                </c:pt>
                <c:pt idx="1">
                  <c:v>-4.8994999999999997</c:v>
                </c:pt>
                <c:pt idx="2">
                  <c:v>-4.8492499999999996</c:v>
                </c:pt>
                <c:pt idx="3">
                  <c:v>-4.7990000000000004</c:v>
                </c:pt>
                <c:pt idx="4">
                  <c:v>-4.7487399999999997</c:v>
                </c:pt>
                <c:pt idx="5">
                  <c:v>-4.6984899999999996</c:v>
                </c:pt>
                <c:pt idx="6">
                  <c:v>-4.6482400000000004</c:v>
                </c:pt>
                <c:pt idx="7">
                  <c:v>-4.5979900000000002</c:v>
                </c:pt>
                <c:pt idx="8">
                  <c:v>-4.5477400000000001</c:v>
                </c:pt>
                <c:pt idx="9">
                  <c:v>-4.49749</c:v>
                </c:pt>
                <c:pt idx="10">
                  <c:v>-4.4472399999999999</c:v>
                </c:pt>
                <c:pt idx="11">
                  <c:v>-4.3969899999999997</c:v>
                </c:pt>
                <c:pt idx="12">
                  <c:v>-4.34673</c:v>
                </c:pt>
                <c:pt idx="13">
                  <c:v>-4.2964799999999999</c:v>
                </c:pt>
                <c:pt idx="14">
                  <c:v>-4.2462299999999997</c:v>
                </c:pt>
                <c:pt idx="15">
                  <c:v>-4.1959799999999996</c:v>
                </c:pt>
                <c:pt idx="16">
                  <c:v>-4.1457300000000004</c:v>
                </c:pt>
                <c:pt idx="17">
                  <c:v>-4.0954800000000002</c:v>
                </c:pt>
                <c:pt idx="18">
                  <c:v>-4.0452300000000001</c:v>
                </c:pt>
                <c:pt idx="19">
                  <c:v>-3.9949699999999999</c:v>
                </c:pt>
                <c:pt idx="20">
                  <c:v>-3.9447199999999998</c:v>
                </c:pt>
                <c:pt idx="21">
                  <c:v>-3.8944700000000001</c:v>
                </c:pt>
                <c:pt idx="22">
                  <c:v>-3.84422</c:v>
                </c:pt>
                <c:pt idx="23">
                  <c:v>-3.7939699999999998</c:v>
                </c:pt>
                <c:pt idx="24">
                  <c:v>-3.7437200000000002</c:v>
                </c:pt>
                <c:pt idx="25">
                  <c:v>-3.69347</c:v>
                </c:pt>
                <c:pt idx="26">
                  <c:v>-3.6432199999999999</c:v>
                </c:pt>
                <c:pt idx="27">
                  <c:v>-3.5929600000000002</c:v>
                </c:pt>
                <c:pt idx="28">
                  <c:v>-3.54271</c:v>
                </c:pt>
                <c:pt idx="29">
                  <c:v>-3.4924599999999999</c:v>
                </c:pt>
                <c:pt idx="30">
                  <c:v>-3.4422100000000002</c:v>
                </c:pt>
                <c:pt idx="31">
                  <c:v>-3.3919600000000001</c:v>
                </c:pt>
                <c:pt idx="32">
                  <c:v>-3.34171</c:v>
                </c:pt>
                <c:pt idx="33">
                  <c:v>-3.2914599999999998</c:v>
                </c:pt>
                <c:pt idx="34">
                  <c:v>-3.2412100000000001</c:v>
                </c:pt>
                <c:pt idx="35">
                  <c:v>-3.19095</c:v>
                </c:pt>
                <c:pt idx="36">
                  <c:v>-3.1406999999999998</c:v>
                </c:pt>
                <c:pt idx="37">
                  <c:v>-3.0904500000000001</c:v>
                </c:pt>
                <c:pt idx="38">
                  <c:v>-3.0402</c:v>
                </c:pt>
                <c:pt idx="39">
                  <c:v>-2.9899499999999999</c:v>
                </c:pt>
                <c:pt idx="40">
                  <c:v>-2.9397000000000002</c:v>
                </c:pt>
                <c:pt idx="41">
                  <c:v>-2.8894500000000001</c:v>
                </c:pt>
                <c:pt idx="42">
                  <c:v>-2.8391999999999999</c:v>
                </c:pt>
                <c:pt idx="43">
                  <c:v>-2.7889400000000002</c:v>
                </c:pt>
                <c:pt idx="44">
                  <c:v>-2.7386900000000001</c:v>
                </c:pt>
                <c:pt idx="45">
                  <c:v>-2.6884399999999999</c:v>
                </c:pt>
                <c:pt idx="46">
                  <c:v>-2.6381899999999998</c:v>
                </c:pt>
                <c:pt idx="47">
                  <c:v>-2.5879400000000001</c:v>
                </c:pt>
                <c:pt idx="48">
                  <c:v>-2.53769</c:v>
                </c:pt>
                <c:pt idx="49">
                  <c:v>-2.4874399999999999</c:v>
                </c:pt>
                <c:pt idx="50">
                  <c:v>-2.4371900000000002</c:v>
                </c:pt>
                <c:pt idx="51">
                  <c:v>-2.38693</c:v>
                </c:pt>
                <c:pt idx="52">
                  <c:v>-2.3366799999999999</c:v>
                </c:pt>
                <c:pt idx="53">
                  <c:v>-2.2864300000000002</c:v>
                </c:pt>
                <c:pt idx="54">
                  <c:v>-2.2361800000000001</c:v>
                </c:pt>
                <c:pt idx="55">
                  <c:v>-2.1859299999999999</c:v>
                </c:pt>
                <c:pt idx="56">
                  <c:v>-2.1356799999999998</c:v>
                </c:pt>
                <c:pt idx="57">
                  <c:v>-2.0854300000000001</c:v>
                </c:pt>
                <c:pt idx="58">
                  <c:v>-2.03518</c:v>
                </c:pt>
                <c:pt idx="59">
                  <c:v>-1.98492</c:v>
                </c:pt>
                <c:pt idx="60">
                  <c:v>-1.9346699999999999</c:v>
                </c:pt>
                <c:pt idx="61">
                  <c:v>-1.88442</c:v>
                </c:pt>
                <c:pt idx="62">
                  <c:v>-1.8341700000000001</c:v>
                </c:pt>
                <c:pt idx="63">
                  <c:v>-1.78392</c:v>
                </c:pt>
                <c:pt idx="64">
                  <c:v>-1.73367</c:v>
                </c:pt>
                <c:pt idx="65">
                  <c:v>-1.6834199999999999</c:v>
                </c:pt>
                <c:pt idx="66">
                  <c:v>-1.63317</c:v>
                </c:pt>
                <c:pt idx="67">
                  <c:v>-1.58291</c:v>
                </c:pt>
                <c:pt idx="68">
                  <c:v>-1.5326599999999999</c:v>
                </c:pt>
                <c:pt idx="69">
                  <c:v>-1.48241</c:v>
                </c:pt>
                <c:pt idx="70">
                  <c:v>-1.4321600000000001</c:v>
                </c:pt>
                <c:pt idx="71">
                  <c:v>-1.38191</c:v>
                </c:pt>
                <c:pt idx="72">
                  <c:v>-1.3316600000000001</c:v>
                </c:pt>
                <c:pt idx="73">
                  <c:v>-1.2814099999999999</c:v>
                </c:pt>
                <c:pt idx="74">
                  <c:v>-1.23116</c:v>
                </c:pt>
                <c:pt idx="75">
                  <c:v>-1.1809000000000001</c:v>
                </c:pt>
                <c:pt idx="76">
                  <c:v>-1.1306499999999999</c:v>
                </c:pt>
                <c:pt idx="77">
                  <c:v>-1.0804</c:v>
                </c:pt>
                <c:pt idx="78">
                  <c:v>-1.0301499999999999</c:v>
                </c:pt>
                <c:pt idx="79">
                  <c:v>-0.97989999999999999</c:v>
                </c:pt>
                <c:pt idx="80">
                  <c:v>-0.92964800000000003</c:v>
                </c:pt>
                <c:pt idx="81">
                  <c:v>-0.87939699999999998</c:v>
                </c:pt>
                <c:pt idx="82">
                  <c:v>-0.82914600000000005</c:v>
                </c:pt>
                <c:pt idx="83">
                  <c:v>-0.77889399999999998</c:v>
                </c:pt>
                <c:pt idx="84">
                  <c:v>-0.72864300000000004</c:v>
                </c:pt>
                <c:pt idx="85">
                  <c:v>-0.678392</c:v>
                </c:pt>
                <c:pt idx="86">
                  <c:v>-0.62814099999999995</c:v>
                </c:pt>
                <c:pt idx="87">
                  <c:v>-0.57788899999999999</c:v>
                </c:pt>
                <c:pt idx="88">
                  <c:v>-0.52763800000000005</c:v>
                </c:pt>
                <c:pt idx="89">
                  <c:v>-0.47738700000000001</c:v>
                </c:pt>
                <c:pt idx="90">
                  <c:v>-0.42713600000000002</c:v>
                </c:pt>
                <c:pt idx="91">
                  <c:v>-0.376884</c:v>
                </c:pt>
                <c:pt idx="92">
                  <c:v>-0.32663300000000001</c:v>
                </c:pt>
                <c:pt idx="93">
                  <c:v>-0.27638200000000002</c:v>
                </c:pt>
                <c:pt idx="94">
                  <c:v>-0.226131</c:v>
                </c:pt>
                <c:pt idx="95">
                  <c:v>-0.17587900000000001</c:v>
                </c:pt>
                <c:pt idx="96">
                  <c:v>-0.12562799999999999</c:v>
                </c:pt>
                <c:pt idx="97">
                  <c:v>-7.5376899999999997E-2</c:v>
                </c:pt>
                <c:pt idx="98">
                  <c:v>-2.5125600000000001E-2</c:v>
                </c:pt>
                <c:pt idx="99">
                  <c:v>2.5125600000000001E-2</c:v>
                </c:pt>
                <c:pt idx="100">
                  <c:v>7.5376899999999997E-2</c:v>
                </c:pt>
                <c:pt idx="101">
                  <c:v>0.12562799999999999</c:v>
                </c:pt>
                <c:pt idx="102">
                  <c:v>0.17587900000000001</c:v>
                </c:pt>
                <c:pt idx="103">
                  <c:v>0.226131</c:v>
                </c:pt>
                <c:pt idx="104">
                  <c:v>0.27638200000000002</c:v>
                </c:pt>
                <c:pt idx="105">
                  <c:v>0.32663300000000001</c:v>
                </c:pt>
                <c:pt idx="106">
                  <c:v>0.376884</c:v>
                </c:pt>
                <c:pt idx="107">
                  <c:v>0.42713600000000002</c:v>
                </c:pt>
                <c:pt idx="108">
                  <c:v>0.47738700000000001</c:v>
                </c:pt>
                <c:pt idx="109">
                  <c:v>0.52763800000000005</c:v>
                </c:pt>
                <c:pt idx="110">
                  <c:v>0.57788899999999999</c:v>
                </c:pt>
                <c:pt idx="111">
                  <c:v>0.62814099999999995</c:v>
                </c:pt>
                <c:pt idx="112">
                  <c:v>0.678392</c:v>
                </c:pt>
                <c:pt idx="113">
                  <c:v>0.72864300000000004</c:v>
                </c:pt>
                <c:pt idx="114">
                  <c:v>0.77889399999999998</c:v>
                </c:pt>
                <c:pt idx="115">
                  <c:v>0.82914600000000005</c:v>
                </c:pt>
                <c:pt idx="116">
                  <c:v>0.87939699999999998</c:v>
                </c:pt>
                <c:pt idx="117">
                  <c:v>0.92964800000000003</c:v>
                </c:pt>
                <c:pt idx="118">
                  <c:v>0.97989999999999999</c:v>
                </c:pt>
                <c:pt idx="119">
                  <c:v>1.0301499999999999</c:v>
                </c:pt>
                <c:pt idx="120">
                  <c:v>1.0804</c:v>
                </c:pt>
                <c:pt idx="121">
                  <c:v>1.1306499999999999</c:v>
                </c:pt>
                <c:pt idx="122">
                  <c:v>1.1809000000000001</c:v>
                </c:pt>
                <c:pt idx="123">
                  <c:v>1.23116</c:v>
                </c:pt>
                <c:pt idx="124">
                  <c:v>1.2814099999999999</c:v>
                </c:pt>
                <c:pt idx="125">
                  <c:v>1.3316600000000001</c:v>
                </c:pt>
                <c:pt idx="126">
                  <c:v>1.38191</c:v>
                </c:pt>
                <c:pt idx="127">
                  <c:v>1.4321600000000001</c:v>
                </c:pt>
                <c:pt idx="128">
                  <c:v>1.48241</c:v>
                </c:pt>
                <c:pt idx="129">
                  <c:v>1.5326599999999999</c:v>
                </c:pt>
                <c:pt idx="130">
                  <c:v>1.58291</c:v>
                </c:pt>
                <c:pt idx="131">
                  <c:v>1.63317</c:v>
                </c:pt>
                <c:pt idx="132">
                  <c:v>1.6834199999999999</c:v>
                </c:pt>
                <c:pt idx="133">
                  <c:v>1.73367</c:v>
                </c:pt>
                <c:pt idx="134">
                  <c:v>1.78392</c:v>
                </c:pt>
                <c:pt idx="135">
                  <c:v>1.8341700000000001</c:v>
                </c:pt>
                <c:pt idx="136">
                  <c:v>1.88442</c:v>
                </c:pt>
                <c:pt idx="137">
                  <c:v>1.9346699999999999</c:v>
                </c:pt>
                <c:pt idx="138">
                  <c:v>1.98492</c:v>
                </c:pt>
                <c:pt idx="139">
                  <c:v>2.03518</c:v>
                </c:pt>
                <c:pt idx="140">
                  <c:v>2.0854300000000001</c:v>
                </c:pt>
                <c:pt idx="141">
                  <c:v>2.1356799999999998</c:v>
                </c:pt>
                <c:pt idx="142">
                  <c:v>2.1859299999999999</c:v>
                </c:pt>
                <c:pt idx="143">
                  <c:v>2.2361800000000001</c:v>
                </c:pt>
                <c:pt idx="144">
                  <c:v>2.2864300000000002</c:v>
                </c:pt>
                <c:pt idx="145">
                  <c:v>2.3366799999999999</c:v>
                </c:pt>
                <c:pt idx="146">
                  <c:v>2.38693</c:v>
                </c:pt>
                <c:pt idx="147">
                  <c:v>2.4371900000000002</c:v>
                </c:pt>
                <c:pt idx="148">
                  <c:v>2.4874399999999999</c:v>
                </c:pt>
                <c:pt idx="149">
                  <c:v>2.53769</c:v>
                </c:pt>
                <c:pt idx="150">
                  <c:v>2.5879400000000001</c:v>
                </c:pt>
                <c:pt idx="151">
                  <c:v>2.6381899999999998</c:v>
                </c:pt>
                <c:pt idx="152">
                  <c:v>2.6884399999999999</c:v>
                </c:pt>
                <c:pt idx="153">
                  <c:v>2.7386900000000001</c:v>
                </c:pt>
                <c:pt idx="154">
                  <c:v>2.7889400000000002</c:v>
                </c:pt>
                <c:pt idx="155">
                  <c:v>2.8391999999999999</c:v>
                </c:pt>
                <c:pt idx="156">
                  <c:v>2.8894500000000001</c:v>
                </c:pt>
                <c:pt idx="157">
                  <c:v>2.9397000000000002</c:v>
                </c:pt>
                <c:pt idx="158">
                  <c:v>2.9899499999999999</c:v>
                </c:pt>
                <c:pt idx="159">
                  <c:v>3.0402</c:v>
                </c:pt>
                <c:pt idx="160">
                  <c:v>3.0904500000000001</c:v>
                </c:pt>
                <c:pt idx="161">
                  <c:v>3.1406999999999998</c:v>
                </c:pt>
                <c:pt idx="162">
                  <c:v>3.19095</c:v>
                </c:pt>
                <c:pt idx="163">
                  <c:v>3.2412100000000001</c:v>
                </c:pt>
                <c:pt idx="164">
                  <c:v>3.2914599999999998</c:v>
                </c:pt>
                <c:pt idx="165">
                  <c:v>3.34171</c:v>
                </c:pt>
                <c:pt idx="166">
                  <c:v>3.3919600000000001</c:v>
                </c:pt>
                <c:pt idx="167">
                  <c:v>3.4422100000000002</c:v>
                </c:pt>
                <c:pt idx="168">
                  <c:v>3.4924599999999999</c:v>
                </c:pt>
                <c:pt idx="169">
                  <c:v>3.54271</c:v>
                </c:pt>
                <c:pt idx="170">
                  <c:v>3.5929600000000002</c:v>
                </c:pt>
                <c:pt idx="171">
                  <c:v>3.6432199999999999</c:v>
                </c:pt>
                <c:pt idx="172">
                  <c:v>3.69347</c:v>
                </c:pt>
                <c:pt idx="173">
                  <c:v>3.7437200000000002</c:v>
                </c:pt>
                <c:pt idx="174">
                  <c:v>3.7939699999999998</c:v>
                </c:pt>
                <c:pt idx="175">
                  <c:v>3.84422</c:v>
                </c:pt>
                <c:pt idx="176">
                  <c:v>3.8944700000000001</c:v>
                </c:pt>
                <c:pt idx="177">
                  <c:v>3.9447199999999998</c:v>
                </c:pt>
                <c:pt idx="178">
                  <c:v>3.9949699999999999</c:v>
                </c:pt>
                <c:pt idx="179">
                  <c:v>4.0452300000000001</c:v>
                </c:pt>
                <c:pt idx="180">
                  <c:v>4.0954800000000002</c:v>
                </c:pt>
                <c:pt idx="181">
                  <c:v>4.1457300000000004</c:v>
                </c:pt>
                <c:pt idx="182">
                  <c:v>4.1959799999999996</c:v>
                </c:pt>
                <c:pt idx="183">
                  <c:v>4.2462299999999997</c:v>
                </c:pt>
                <c:pt idx="184">
                  <c:v>4.2964799999999999</c:v>
                </c:pt>
                <c:pt idx="185">
                  <c:v>4.34673</c:v>
                </c:pt>
                <c:pt idx="186">
                  <c:v>4.3969899999999997</c:v>
                </c:pt>
                <c:pt idx="187">
                  <c:v>4.4472399999999999</c:v>
                </c:pt>
                <c:pt idx="188">
                  <c:v>4.49749</c:v>
                </c:pt>
                <c:pt idx="189">
                  <c:v>4.5477400000000001</c:v>
                </c:pt>
                <c:pt idx="190">
                  <c:v>4.5979900000000002</c:v>
                </c:pt>
                <c:pt idx="191">
                  <c:v>4.6482400000000004</c:v>
                </c:pt>
                <c:pt idx="192">
                  <c:v>4.6984899999999996</c:v>
                </c:pt>
                <c:pt idx="193">
                  <c:v>4.7487399999999997</c:v>
                </c:pt>
                <c:pt idx="194">
                  <c:v>4.7990000000000004</c:v>
                </c:pt>
                <c:pt idx="195">
                  <c:v>4.8492499999999996</c:v>
                </c:pt>
                <c:pt idx="196">
                  <c:v>4.8994999999999997</c:v>
                </c:pt>
                <c:pt idx="197">
                  <c:v>4.9497499999999999</c:v>
                </c:pt>
                <c:pt idx="198">
                  <c:v>5</c:v>
                </c:pt>
              </c:numCache>
            </c:numRef>
          </c:xVal>
          <c:yVal>
            <c:numRef>
              <c:f>'[4]IV measurements'!$N$3:$N$202</c:f>
              <c:numCache>
                <c:formatCode>General</c:formatCode>
                <c:ptCount val="200"/>
                <c:pt idx="0">
                  <c:v>-9.9632100000000004E-7</c:v>
                </c:pt>
                <c:pt idx="1">
                  <c:v>-9.3751799999999999E-7</c:v>
                </c:pt>
                <c:pt idx="2">
                  <c:v>-8.9228200000000005E-7</c:v>
                </c:pt>
                <c:pt idx="3">
                  <c:v>-8.4042600000000001E-7</c:v>
                </c:pt>
                <c:pt idx="4">
                  <c:v>-7.8765699999999997E-7</c:v>
                </c:pt>
                <c:pt idx="5">
                  <c:v>-7.42232E-7</c:v>
                </c:pt>
                <c:pt idx="6">
                  <c:v>-6.9207000000000003E-7</c:v>
                </c:pt>
                <c:pt idx="7">
                  <c:v>-6.4770600000000002E-7</c:v>
                </c:pt>
                <c:pt idx="8">
                  <c:v>-6.0594499999999996E-7</c:v>
                </c:pt>
                <c:pt idx="9">
                  <c:v>-5.6466499999999995E-7</c:v>
                </c:pt>
                <c:pt idx="10">
                  <c:v>-5.2769100000000001E-7</c:v>
                </c:pt>
                <c:pt idx="11">
                  <c:v>-4.9285399999999997E-7</c:v>
                </c:pt>
                <c:pt idx="12">
                  <c:v>-4.5752799999999999E-7</c:v>
                </c:pt>
                <c:pt idx="13">
                  <c:v>-4.2462699999999998E-7</c:v>
                </c:pt>
                <c:pt idx="14">
                  <c:v>-3.8518800000000002E-7</c:v>
                </c:pt>
                <c:pt idx="15">
                  <c:v>-3.6523E-7</c:v>
                </c:pt>
                <c:pt idx="16">
                  <c:v>-3.4115499999999999E-7</c:v>
                </c:pt>
                <c:pt idx="17">
                  <c:v>-3.1422600000000002E-7</c:v>
                </c:pt>
                <c:pt idx="18">
                  <c:v>-2.9062899999999997E-7</c:v>
                </c:pt>
                <c:pt idx="19">
                  <c:v>-2.6892899999999999E-7</c:v>
                </c:pt>
                <c:pt idx="20">
                  <c:v>-2.5488400000000002E-7</c:v>
                </c:pt>
                <c:pt idx="21">
                  <c:v>-2.3502800000000001E-7</c:v>
                </c:pt>
                <c:pt idx="22">
                  <c:v>-2.1668899999999999E-7</c:v>
                </c:pt>
                <c:pt idx="23">
                  <c:v>-2.01992E-7</c:v>
                </c:pt>
                <c:pt idx="24">
                  <c:v>-1.8577800000000001E-7</c:v>
                </c:pt>
                <c:pt idx="25">
                  <c:v>-1.6943E-7</c:v>
                </c:pt>
                <c:pt idx="26">
                  <c:v>-1.5643500000000001E-7</c:v>
                </c:pt>
                <c:pt idx="27">
                  <c:v>-1.4265E-7</c:v>
                </c:pt>
                <c:pt idx="28">
                  <c:v>-1.3092399999999999E-7</c:v>
                </c:pt>
                <c:pt idx="29">
                  <c:v>-1.2089099999999999E-7</c:v>
                </c:pt>
                <c:pt idx="30">
                  <c:v>-1.10685E-7</c:v>
                </c:pt>
                <c:pt idx="31">
                  <c:v>-1.00881E-7</c:v>
                </c:pt>
                <c:pt idx="32">
                  <c:v>-9.0912399999999996E-8</c:v>
                </c:pt>
                <c:pt idx="33">
                  <c:v>-8.3827899999999996E-8</c:v>
                </c:pt>
                <c:pt idx="34">
                  <c:v>-7.6426399999999994E-8</c:v>
                </c:pt>
                <c:pt idx="35">
                  <c:v>-6.9271899999999994E-8</c:v>
                </c:pt>
                <c:pt idx="36">
                  <c:v>-6.2649400000000002E-8</c:v>
                </c:pt>
                <c:pt idx="37">
                  <c:v>-5.9971300000000004E-8</c:v>
                </c:pt>
                <c:pt idx="38">
                  <c:v>-5.0649800000000003E-8</c:v>
                </c:pt>
                <c:pt idx="39">
                  <c:v>-4.6117000000000002E-8</c:v>
                </c:pt>
                <c:pt idx="40">
                  <c:v>-4.0972200000000002E-8</c:v>
                </c:pt>
                <c:pt idx="41">
                  <c:v>-3.7458700000000002E-8</c:v>
                </c:pt>
                <c:pt idx="42">
                  <c:v>-3.4020899999999999E-8</c:v>
                </c:pt>
                <c:pt idx="43">
                  <c:v>-3.2092699999999999E-8</c:v>
                </c:pt>
                <c:pt idx="44">
                  <c:v>-2.9582400000000002E-8</c:v>
                </c:pt>
                <c:pt idx="45">
                  <c:v>-2.6610499999999999E-8</c:v>
                </c:pt>
                <c:pt idx="46">
                  <c:v>-2.4466600000000002E-8</c:v>
                </c:pt>
                <c:pt idx="47">
                  <c:v>-2.11979E-8</c:v>
                </c:pt>
                <c:pt idx="48">
                  <c:v>-2.0503499999999999E-8</c:v>
                </c:pt>
                <c:pt idx="49">
                  <c:v>-1.9098E-8</c:v>
                </c:pt>
                <c:pt idx="50">
                  <c:v>-1.7461099999999999E-8</c:v>
                </c:pt>
                <c:pt idx="51">
                  <c:v>-1.5583699999999999E-8</c:v>
                </c:pt>
                <c:pt idx="52">
                  <c:v>-1.41018E-8</c:v>
                </c:pt>
                <c:pt idx="53">
                  <c:v>-1.26554E-8</c:v>
                </c:pt>
                <c:pt idx="54">
                  <c:v>-1.12102E-8</c:v>
                </c:pt>
                <c:pt idx="55">
                  <c:v>-9.89953E-9</c:v>
                </c:pt>
                <c:pt idx="56">
                  <c:v>-8.6132299999999996E-9</c:v>
                </c:pt>
                <c:pt idx="57">
                  <c:v>-7.5028699999999993E-9</c:v>
                </c:pt>
                <c:pt idx="58">
                  <c:v>-6.41301E-9</c:v>
                </c:pt>
                <c:pt idx="59">
                  <c:v>-5.5072100000000001E-9</c:v>
                </c:pt>
                <c:pt idx="60">
                  <c:v>-4.6974899999999997E-9</c:v>
                </c:pt>
                <c:pt idx="61">
                  <c:v>-3.9821600000000002E-9</c:v>
                </c:pt>
                <c:pt idx="62">
                  <c:v>-3.4432100000000001E-9</c:v>
                </c:pt>
                <c:pt idx="63">
                  <c:v>-3.0635499999999998E-9</c:v>
                </c:pt>
                <c:pt idx="64">
                  <c:v>-2.7535099999999999E-9</c:v>
                </c:pt>
                <c:pt idx="65">
                  <c:v>-2.61898E-9</c:v>
                </c:pt>
                <c:pt idx="66">
                  <c:v>-2.5348500000000002E-9</c:v>
                </c:pt>
                <c:pt idx="67">
                  <c:v>-2.4912800000000001E-9</c:v>
                </c:pt>
                <c:pt idx="68">
                  <c:v>-2.4746300000000002E-9</c:v>
                </c:pt>
                <c:pt idx="69">
                  <c:v>-2.4400400000000002E-9</c:v>
                </c:pt>
                <c:pt idx="70">
                  <c:v>-2.38708E-9</c:v>
                </c:pt>
                <c:pt idx="71">
                  <c:v>-2.3281500000000001E-9</c:v>
                </c:pt>
                <c:pt idx="72">
                  <c:v>-2.22138E-9</c:v>
                </c:pt>
                <c:pt idx="73">
                  <c:v>-2.0847199999999998E-9</c:v>
                </c:pt>
                <c:pt idx="74">
                  <c:v>-1.9356800000000001E-9</c:v>
                </c:pt>
                <c:pt idx="75">
                  <c:v>-1.7353899999999999E-9</c:v>
                </c:pt>
                <c:pt idx="76">
                  <c:v>-1.54961E-9</c:v>
                </c:pt>
                <c:pt idx="77">
                  <c:v>-1.3617E-9</c:v>
                </c:pt>
                <c:pt idx="78">
                  <c:v>-1.1738099999999999E-9</c:v>
                </c:pt>
                <c:pt idx="79">
                  <c:v>-1.02646E-9</c:v>
                </c:pt>
                <c:pt idx="80">
                  <c:v>-8.9365200000000003E-10</c:v>
                </c:pt>
                <c:pt idx="81">
                  <c:v>-7.8945200000000002E-10</c:v>
                </c:pt>
                <c:pt idx="82">
                  <c:v>-7.21121E-10</c:v>
                </c:pt>
                <c:pt idx="83">
                  <c:v>-6.8609700000000001E-10</c:v>
                </c:pt>
                <c:pt idx="84">
                  <c:v>-6.6815599999999996E-10</c:v>
                </c:pt>
                <c:pt idx="85">
                  <c:v>-6.7157700000000005E-10</c:v>
                </c:pt>
                <c:pt idx="86">
                  <c:v>-7.0488499999999999E-10</c:v>
                </c:pt>
                <c:pt idx="87">
                  <c:v>-7.3478200000000004E-10</c:v>
                </c:pt>
                <c:pt idx="88">
                  <c:v>-7.6467999999999999E-10</c:v>
                </c:pt>
                <c:pt idx="89">
                  <c:v>-7.9841599999999999E-10</c:v>
                </c:pt>
                <c:pt idx="90">
                  <c:v>-7.9671100000000004E-10</c:v>
                </c:pt>
                <c:pt idx="91">
                  <c:v>-7.66814E-10</c:v>
                </c:pt>
                <c:pt idx="92">
                  <c:v>-6.9122300000000004E-10</c:v>
                </c:pt>
                <c:pt idx="93">
                  <c:v>-5.5199900000000005E-10</c:v>
                </c:pt>
                <c:pt idx="94">
                  <c:v>-4.24731E-10</c:v>
                </c:pt>
                <c:pt idx="95">
                  <c:v>-3.2223500000000003E-10</c:v>
                </c:pt>
                <c:pt idx="96">
                  <c:v>-1.8942400000000001E-10</c:v>
                </c:pt>
                <c:pt idx="97">
                  <c:v>-7.1132199999999995E-11</c:v>
                </c:pt>
                <c:pt idx="98">
                  <c:v>4.9292999999999998E-11</c:v>
                </c:pt>
                <c:pt idx="99">
                  <c:v>1.70147E-10</c:v>
                </c:pt>
                <c:pt idx="100">
                  <c:v>2.7179700000000001E-10</c:v>
                </c:pt>
                <c:pt idx="101">
                  <c:v>3.74711E-10</c:v>
                </c:pt>
                <c:pt idx="102">
                  <c:v>5.1606900000000005E-10</c:v>
                </c:pt>
                <c:pt idx="103">
                  <c:v>6.6041899999999997E-10</c:v>
                </c:pt>
                <c:pt idx="104">
                  <c:v>7.8256100000000004E-10</c:v>
                </c:pt>
                <c:pt idx="105">
                  <c:v>8.6882100000000001E-10</c:v>
                </c:pt>
                <c:pt idx="106">
                  <c:v>9.4484099999999992E-10</c:v>
                </c:pt>
                <c:pt idx="107">
                  <c:v>1.00378E-9</c:v>
                </c:pt>
                <c:pt idx="108">
                  <c:v>1.0447699999999999E-9</c:v>
                </c:pt>
                <c:pt idx="109">
                  <c:v>1.03623E-9</c:v>
                </c:pt>
                <c:pt idx="110">
                  <c:v>1.0247E-9</c:v>
                </c:pt>
                <c:pt idx="111">
                  <c:v>9.9950999999999999E-10</c:v>
                </c:pt>
                <c:pt idx="112">
                  <c:v>9.67908E-10</c:v>
                </c:pt>
                <c:pt idx="113">
                  <c:v>9.3715200000000003E-10</c:v>
                </c:pt>
                <c:pt idx="114">
                  <c:v>9.3245499999999996E-10</c:v>
                </c:pt>
                <c:pt idx="115">
                  <c:v>9.5253000000000002E-10</c:v>
                </c:pt>
                <c:pt idx="116">
                  <c:v>1.0148799999999999E-9</c:v>
                </c:pt>
                <c:pt idx="117">
                  <c:v>1.1272E-9</c:v>
                </c:pt>
                <c:pt idx="118">
                  <c:v>1.30399E-9</c:v>
                </c:pt>
                <c:pt idx="119">
                  <c:v>1.54657E-9</c:v>
                </c:pt>
                <c:pt idx="120">
                  <c:v>1.8433800000000001E-9</c:v>
                </c:pt>
                <c:pt idx="121">
                  <c:v>2.2115099999999999E-9</c:v>
                </c:pt>
                <c:pt idx="122">
                  <c:v>2.6586399999999998E-9</c:v>
                </c:pt>
                <c:pt idx="123">
                  <c:v>3.1830699999999998E-9</c:v>
                </c:pt>
                <c:pt idx="124">
                  <c:v>3.7570500000000004E-9</c:v>
                </c:pt>
                <c:pt idx="125">
                  <c:v>4.3489600000000003E-9</c:v>
                </c:pt>
                <c:pt idx="126">
                  <c:v>5.0006499999999997E-9</c:v>
                </c:pt>
                <c:pt idx="127">
                  <c:v>5.6783899999999999E-9</c:v>
                </c:pt>
                <c:pt idx="128">
                  <c:v>6.38348E-9</c:v>
                </c:pt>
                <c:pt idx="129">
                  <c:v>7.1056400000000003E-9</c:v>
                </c:pt>
                <c:pt idx="130">
                  <c:v>7.8055900000000005E-9</c:v>
                </c:pt>
                <c:pt idx="131">
                  <c:v>8.4666899999999994E-9</c:v>
                </c:pt>
                <c:pt idx="132">
                  <c:v>9.1546800000000005E-9</c:v>
                </c:pt>
                <c:pt idx="133">
                  <c:v>9.8964800000000006E-9</c:v>
                </c:pt>
                <c:pt idx="134">
                  <c:v>1.06584E-8</c:v>
                </c:pt>
                <c:pt idx="135">
                  <c:v>1.14053E-8</c:v>
                </c:pt>
                <c:pt idx="136">
                  <c:v>1.23478E-8</c:v>
                </c:pt>
                <c:pt idx="137">
                  <c:v>1.34671E-8</c:v>
                </c:pt>
                <c:pt idx="138">
                  <c:v>1.48837E-8</c:v>
                </c:pt>
                <c:pt idx="139">
                  <c:v>1.7119400000000001E-8</c:v>
                </c:pt>
                <c:pt idx="140">
                  <c:v>2.1027399999999999E-8</c:v>
                </c:pt>
                <c:pt idx="141">
                  <c:v>2.89165E-8</c:v>
                </c:pt>
                <c:pt idx="142">
                  <c:v>4.7347699999999999E-8</c:v>
                </c:pt>
                <c:pt idx="143">
                  <c:v>9.4484599999999994E-8</c:v>
                </c:pt>
                <c:pt idx="144">
                  <c:v>2.43587E-7</c:v>
                </c:pt>
                <c:pt idx="145">
                  <c:v>6.1172800000000004E-7</c:v>
                </c:pt>
                <c:pt idx="146">
                  <c:v>1.77148E-6</c:v>
                </c:pt>
                <c:pt idx="147">
                  <c:v>5.3867200000000002E-6</c:v>
                </c:pt>
                <c:pt idx="148">
                  <c:v>1.5840200000000001E-5</c:v>
                </c:pt>
                <c:pt idx="149">
                  <c:v>5.0074600000000003E-5</c:v>
                </c:pt>
                <c:pt idx="150">
                  <c:v>1.3668900000000001E-4</c:v>
                </c:pt>
                <c:pt idx="151">
                  <c:v>3.2229300000000003E-4</c:v>
                </c:pt>
                <c:pt idx="152">
                  <c:v>6.5512299999999997E-4</c:v>
                </c:pt>
                <c:pt idx="153">
                  <c:v>1.1681300000000001E-3</c:v>
                </c:pt>
                <c:pt idx="154">
                  <c:v>1.9172099999999999E-3</c:v>
                </c:pt>
                <c:pt idx="155">
                  <c:v>2.90472E-3</c:v>
                </c:pt>
                <c:pt idx="156">
                  <c:v>4.1923799999999999E-3</c:v>
                </c:pt>
                <c:pt idx="157">
                  <c:v>5.8065399999999998E-3</c:v>
                </c:pt>
                <c:pt idx="158">
                  <c:v>7.7888699999999998E-3</c:v>
                </c:pt>
                <c:pt idx="159">
                  <c:v>1.01799E-2</c:v>
                </c:pt>
                <c:pt idx="160">
                  <c:v>1.30486E-2</c:v>
                </c:pt>
                <c:pt idx="161">
                  <c:v>1.6438500000000002E-2</c:v>
                </c:pt>
                <c:pt idx="162">
                  <c:v>2.0366499999999999E-2</c:v>
                </c:pt>
                <c:pt idx="163">
                  <c:v>2.4914700000000001E-2</c:v>
                </c:pt>
                <c:pt idx="164">
                  <c:v>3.0108200000000002E-2</c:v>
                </c:pt>
                <c:pt idx="165">
                  <c:v>3.5997800000000003E-2</c:v>
                </c:pt>
                <c:pt idx="166">
                  <c:v>4.2602300000000003E-2</c:v>
                </c:pt>
                <c:pt idx="167">
                  <c:v>4.9974499999999998E-2</c:v>
                </c:pt>
                <c:pt idx="168">
                  <c:v>5.8089599999999998E-2</c:v>
                </c:pt>
                <c:pt idx="169">
                  <c:v>6.6957000000000003E-2</c:v>
                </c:pt>
                <c:pt idx="170">
                  <c:v>7.6592499999999994E-2</c:v>
                </c:pt>
                <c:pt idx="171">
                  <c:v>8.7000099999999997E-2</c:v>
                </c:pt>
                <c:pt idx="172">
                  <c:v>9.8127500000000006E-2</c:v>
                </c:pt>
                <c:pt idx="173">
                  <c:v>0.111653</c:v>
                </c:pt>
                <c:pt idx="174">
                  <c:v>0.124194</c:v>
                </c:pt>
                <c:pt idx="175">
                  <c:v>0.13753099999999999</c:v>
                </c:pt>
                <c:pt idx="176">
                  <c:v>0.15162300000000001</c:v>
                </c:pt>
                <c:pt idx="177">
                  <c:v>0.16627900000000001</c:v>
                </c:pt>
                <c:pt idx="178">
                  <c:v>0.181614</c:v>
                </c:pt>
                <c:pt idx="179">
                  <c:v>0.197599</c:v>
                </c:pt>
                <c:pt idx="180">
                  <c:v>0.21437400000000001</c:v>
                </c:pt>
                <c:pt idx="181">
                  <c:v>0.231515</c:v>
                </c:pt>
                <c:pt idx="182">
                  <c:v>0.24945999999999999</c:v>
                </c:pt>
                <c:pt idx="183">
                  <c:v>0.26775700000000002</c:v>
                </c:pt>
                <c:pt idx="184">
                  <c:v>0.286665</c:v>
                </c:pt>
                <c:pt idx="185">
                  <c:v>0.306118</c:v>
                </c:pt>
                <c:pt idx="186">
                  <c:v>0.32606200000000002</c:v>
                </c:pt>
                <c:pt idx="187">
                  <c:v>0.34648800000000002</c:v>
                </c:pt>
                <c:pt idx="188">
                  <c:v>0.367371</c:v>
                </c:pt>
                <c:pt idx="189">
                  <c:v>0.38860099999999997</c:v>
                </c:pt>
                <c:pt idx="190">
                  <c:v>0.41026899999999999</c:v>
                </c:pt>
                <c:pt idx="191">
                  <c:v>0.43223099999999998</c:v>
                </c:pt>
                <c:pt idx="192">
                  <c:v>0.45471299999999998</c:v>
                </c:pt>
                <c:pt idx="193">
                  <c:v>0.47738799999999998</c:v>
                </c:pt>
                <c:pt idx="194">
                  <c:v>0.50047200000000003</c:v>
                </c:pt>
                <c:pt idx="195">
                  <c:v>0.52366699999999999</c:v>
                </c:pt>
                <c:pt idx="196">
                  <c:v>0.54718</c:v>
                </c:pt>
                <c:pt idx="197">
                  <c:v>0.57083300000000003</c:v>
                </c:pt>
                <c:pt idx="198">
                  <c:v>0.59455800000000003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C-735B-4E6D-ADDD-BAF7354FCEBE}"/>
            </c:ext>
          </c:extLst>
        </c:ser>
        <c:ser>
          <c:idx val="16"/>
          <c:order val="13"/>
          <c:tx>
            <c:strRef>
              <c:f>'[5]IV measurements'!$V$1</c:f>
              <c:strCache>
                <c:ptCount val="1"/>
                <c:pt idx="0">
                  <c:v>162C2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'[5]IV measurements'!$O$2:$O$201</c:f>
              <c:numCache>
                <c:formatCode>General</c:formatCode>
                <c:ptCount val="200"/>
                <c:pt idx="0">
                  <c:v>-5</c:v>
                </c:pt>
                <c:pt idx="1">
                  <c:v>-4.9497499999999999</c:v>
                </c:pt>
                <c:pt idx="2">
                  <c:v>-4.8994999999999997</c:v>
                </c:pt>
                <c:pt idx="3">
                  <c:v>-4.8492499999999996</c:v>
                </c:pt>
                <c:pt idx="4">
                  <c:v>-4.7990000000000004</c:v>
                </c:pt>
                <c:pt idx="5">
                  <c:v>-4.7487399999999997</c:v>
                </c:pt>
                <c:pt idx="6">
                  <c:v>-4.6984899999999996</c:v>
                </c:pt>
                <c:pt idx="7">
                  <c:v>-4.6482400000000004</c:v>
                </c:pt>
                <c:pt idx="8">
                  <c:v>-4.5979900000000002</c:v>
                </c:pt>
                <c:pt idx="9">
                  <c:v>-4.5477400000000001</c:v>
                </c:pt>
                <c:pt idx="10">
                  <c:v>-4.49749</c:v>
                </c:pt>
                <c:pt idx="11">
                  <c:v>-4.4472399999999999</c:v>
                </c:pt>
                <c:pt idx="12">
                  <c:v>-4.3969899999999997</c:v>
                </c:pt>
                <c:pt idx="13">
                  <c:v>-4.34673</c:v>
                </c:pt>
                <c:pt idx="14">
                  <c:v>-4.2964799999999999</c:v>
                </c:pt>
                <c:pt idx="15">
                  <c:v>-4.2462299999999997</c:v>
                </c:pt>
                <c:pt idx="16">
                  <c:v>-4.1959799999999996</c:v>
                </c:pt>
                <c:pt idx="17">
                  <c:v>-4.1457300000000004</c:v>
                </c:pt>
                <c:pt idx="18">
                  <c:v>-4.0954800000000002</c:v>
                </c:pt>
                <c:pt idx="19">
                  <c:v>-4.0452300000000001</c:v>
                </c:pt>
                <c:pt idx="20">
                  <c:v>-3.9949699999999999</c:v>
                </c:pt>
                <c:pt idx="21">
                  <c:v>-3.9447199999999998</c:v>
                </c:pt>
                <c:pt idx="22">
                  <c:v>-3.8944700000000001</c:v>
                </c:pt>
                <c:pt idx="23">
                  <c:v>-3.84422</c:v>
                </c:pt>
                <c:pt idx="24">
                  <c:v>-3.7939699999999998</c:v>
                </c:pt>
                <c:pt idx="25">
                  <c:v>-3.7437200000000002</c:v>
                </c:pt>
                <c:pt idx="26">
                  <c:v>-3.69347</c:v>
                </c:pt>
                <c:pt idx="27">
                  <c:v>-3.6432199999999999</c:v>
                </c:pt>
                <c:pt idx="28">
                  <c:v>-3.5929600000000002</c:v>
                </c:pt>
                <c:pt idx="29">
                  <c:v>-3.54271</c:v>
                </c:pt>
                <c:pt idx="30">
                  <c:v>-3.4924599999999999</c:v>
                </c:pt>
                <c:pt idx="31">
                  <c:v>-3.4422100000000002</c:v>
                </c:pt>
                <c:pt idx="32">
                  <c:v>-3.3919600000000001</c:v>
                </c:pt>
                <c:pt idx="33">
                  <c:v>-3.34171</c:v>
                </c:pt>
                <c:pt idx="34">
                  <c:v>-3.2914599999999998</c:v>
                </c:pt>
                <c:pt idx="35">
                  <c:v>-3.2412100000000001</c:v>
                </c:pt>
                <c:pt idx="36">
                  <c:v>-3.19095</c:v>
                </c:pt>
                <c:pt idx="37">
                  <c:v>-3.1406999999999998</c:v>
                </c:pt>
                <c:pt idx="38">
                  <c:v>-3.0904500000000001</c:v>
                </c:pt>
                <c:pt idx="39">
                  <c:v>-3.0402</c:v>
                </c:pt>
                <c:pt idx="40">
                  <c:v>-2.9899499999999999</c:v>
                </c:pt>
                <c:pt idx="41">
                  <c:v>-2.9397000000000002</c:v>
                </c:pt>
                <c:pt idx="42">
                  <c:v>-2.8894500000000001</c:v>
                </c:pt>
                <c:pt idx="43">
                  <c:v>-2.8391999999999999</c:v>
                </c:pt>
                <c:pt idx="44">
                  <c:v>-2.7889400000000002</c:v>
                </c:pt>
                <c:pt idx="45">
                  <c:v>-2.7386900000000001</c:v>
                </c:pt>
                <c:pt idx="46">
                  <c:v>-2.6884399999999999</c:v>
                </c:pt>
                <c:pt idx="47">
                  <c:v>-2.6381899999999998</c:v>
                </c:pt>
                <c:pt idx="48">
                  <c:v>-2.5879400000000001</c:v>
                </c:pt>
                <c:pt idx="49">
                  <c:v>-2.53769</c:v>
                </c:pt>
                <c:pt idx="50">
                  <c:v>-2.4874399999999999</c:v>
                </c:pt>
                <c:pt idx="51">
                  <c:v>-2.4371900000000002</c:v>
                </c:pt>
                <c:pt idx="52">
                  <c:v>-2.38693</c:v>
                </c:pt>
                <c:pt idx="53">
                  <c:v>-2.3366799999999999</c:v>
                </c:pt>
                <c:pt idx="54">
                  <c:v>-2.2864300000000002</c:v>
                </c:pt>
                <c:pt idx="55">
                  <c:v>-2.2361800000000001</c:v>
                </c:pt>
                <c:pt idx="56">
                  <c:v>-2.1859299999999999</c:v>
                </c:pt>
                <c:pt idx="57">
                  <c:v>-2.1356799999999998</c:v>
                </c:pt>
                <c:pt idx="58">
                  <c:v>-2.0854300000000001</c:v>
                </c:pt>
                <c:pt idx="59">
                  <c:v>-2.03518</c:v>
                </c:pt>
                <c:pt idx="60">
                  <c:v>-1.98492</c:v>
                </c:pt>
                <c:pt idx="61">
                  <c:v>-1.9346699999999999</c:v>
                </c:pt>
                <c:pt idx="62">
                  <c:v>-1.88442</c:v>
                </c:pt>
                <c:pt idx="63">
                  <c:v>-1.8341700000000001</c:v>
                </c:pt>
                <c:pt idx="64">
                  <c:v>-1.78392</c:v>
                </c:pt>
                <c:pt idx="65">
                  <c:v>-1.73367</c:v>
                </c:pt>
                <c:pt idx="66">
                  <c:v>-1.6834199999999999</c:v>
                </c:pt>
                <c:pt idx="67">
                  <c:v>-1.63317</c:v>
                </c:pt>
                <c:pt idx="68">
                  <c:v>-1.58291</c:v>
                </c:pt>
                <c:pt idx="69">
                  <c:v>-1.5326599999999999</c:v>
                </c:pt>
                <c:pt idx="70">
                  <c:v>-1.48241</c:v>
                </c:pt>
                <c:pt idx="71">
                  <c:v>-1.4321600000000001</c:v>
                </c:pt>
                <c:pt idx="72">
                  <c:v>-1.38191</c:v>
                </c:pt>
                <c:pt idx="73">
                  <c:v>-1.3316600000000001</c:v>
                </c:pt>
                <c:pt idx="74">
                  <c:v>-1.2814099999999999</c:v>
                </c:pt>
                <c:pt idx="75">
                  <c:v>-1.23116</c:v>
                </c:pt>
                <c:pt idx="76">
                  <c:v>-1.1809000000000001</c:v>
                </c:pt>
                <c:pt idx="77">
                  <c:v>-1.1306499999999999</c:v>
                </c:pt>
                <c:pt idx="78">
                  <c:v>-1.0804</c:v>
                </c:pt>
                <c:pt idx="79">
                  <c:v>-1.0301499999999999</c:v>
                </c:pt>
                <c:pt idx="80">
                  <c:v>-0.97989999999999999</c:v>
                </c:pt>
                <c:pt idx="81">
                  <c:v>-0.92964800000000003</c:v>
                </c:pt>
                <c:pt idx="82">
                  <c:v>-0.87939699999999998</c:v>
                </c:pt>
                <c:pt idx="83">
                  <c:v>-0.82914600000000005</c:v>
                </c:pt>
                <c:pt idx="84">
                  <c:v>-0.77889399999999998</c:v>
                </c:pt>
                <c:pt idx="85">
                  <c:v>-0.72864300000000004</c:v>
                </c:pt>
                <c:pt idx="86">
                  <c:v>-0.678392</c:v>
                </c:pt>
                <c:pt idx="87">
                  <c:v>-0.62814099999999995</c:v>
                </c:pt>
                <c:pt idx="88">
                  <c:v>-0.57788899999999999</c:v>
                </c:pt>
                <c:pt idx="89">
                  <c:v>-0.52763800000000005</c:v>
                </c:pt>
                <c:pt idx="90">
                  <c:v>-0.47738700000000001</c:v>
                </c:pt>
                <c:pt idx="91">
                  <c:v>-0.42713600000000002</c:v>
                </c:pt>
                <c:pt idx="92">
                  <c:v>-0.376884</c:v>
                </c:pt>
                <c:pt idx="93">
                  <c:v>-0.32663300000000001</c:v>
                </c:pt>
                <c:pt idx="94">
                  <c:v>-0.27638200000000002</c:v>
                </c:pt>
                <c:pt idx="95">
                  <c:v>-0.226131</c:v>
                </c:pt>
                <c:pt idx="96">
                  <c:v>-0.17587900000000001</c:v>
                </c:pt>
                <c:pt idx="97">
                  <c:v>-0.12562799999999999</c:v>
                </c:pt>
                <c:pt idx="98">
                  <c:v>-7.5376899999999997E-2</c:v>
                </c:pt>
                <c:pt idx="99">
                  <c:v>-2.5125600000000001E-2</c:v>
                </c:pt>
                <c:pt idx="100">
                  <c:v>2.5125600000000001E-2</c:v>
                </c:pt>
                <c:pt idx="101">
                  <c:v>7.5376899999999997E-2</c:v>
                </c:pt>
                <c:pt idx="102">
                  <c:v>0.12562799999999999</c:v>
                </c:pt>
                <c:pt idx="103">
                  <c:v>0.17587900000000001</c:v>
                </c:pt>
                <c:pt idx="104">
                  <c:v>0.226131</c:v>
                </c:pt>
                <c:pt idx="105">
                  <c:v>0.27638200000000002</c:v>
                </c:pt>
                <c:pt idx="106">
                  <c:v>0.32663300000000001</c:v>
                </c:pt>
                <c:pt idx="107">
                  <c:v>0.376884</c:v>
                </c:pt>
                <c:pt idx="108">
                  <c:v>0.42713600000000002</c:v>
                </c:pt>
                <c:pt idx="109">
                  <c:v>0.47738700000000001</c:v>
                </c:pt>
                <c:pt idx="110">
                  <c:v>0.52763800000000005</c:v>
                </c:pt>
                <c:pt idx="111">
                  <c:v>0.57788899999999999</c:v>
                </c:pt>
                <c:pt idx="112">
                  <c:v>0.62814099999999995</c:v>
                </c:pt>
                <c:pt idx="113">
                  <c:v>0.678392</c:v>
                </c:pt>
                <c:pt idx="114">
                  <c:v>0.72864300000000004</c:v>
                </c:pt>
                <c:pt idx="115">
                  <c:v>0.77889399999999998</c:v>
                </c:pt>
                <c:pt idx="116">
                  <c:v>0.82914600000000005</c:v>
                </c:pt>
                <c:pt idx="117">
                  <c:v>0.87939699999999998</c:v>
                </c:pt>
                <c:pt idx="118">
                  <c:v>0.92964800000000003</c:v>
                </c:pt>
                <c:pt idx="119">
                  <c:v>0.97989999999999999</c:v>
                </c:pt>
                <c:pt idx="120">
                  <c:v>1.0301499999999999</c:v>
                </c:pt>
                <c:pt idx="121">
                  <c:v>1.0804</c:v>
                </c:pt>
                <c:pt idx="122">
                  <c:v>1.1306499999999999</c:v>
                </c:pt>
                <c:pt idx="123">
                  <c:v>1.1809000000000001</c:v>
                </c:pt>
                <c:pt idx="124">
                  <c:v>1.23116</c:v>
                </c:pt>
                <c:pt idx="125">
                  <c:v>1.2814099999999999</c:v>
                </c:pt>
                <c:pt idx="126">
                  <c:v>1.3316600000000001</c:v>
                </c:pt>
                <c:pt idx="127">
                  <c:v>1.38191</c:v>
                </c:pt>
                <c:pt idx="128">
                  <c:v>1.4321600000000001</c:v>
                </c:pt>
                <c:pt idx="129">
                  <c:v>1.48241</c:v>
                </c:pt>
                <c:pt idx="130">
                  <c:v>1.5326599999999999</c:v>
                </c:pt>
                <c:pt idx="131">
                  <c:v>1.58291</c:v>
                </c:pt>
                <c:pt idx="132">
                  <c:v>1.63317</c:v>
                </c:pt>
                <c:pt idx="133">
                  <c:v>1.6834199999999999</c:v>
                </c:pt>
                <c:pt idx="134">
                  <c:v>1.73367</c:v>
                </c:pt>
                <c:pt idx="135">
                  <c:v>1.78392</c:v>
                </c:pt>
                <c:pt idx="136">
                  <c:v>1.8341700000000001</c:v>
                </c:pt>
                <c:pt idx="137">
                  <c:v>1.88442</c:v>
                </c:pt>
                <c:pt idx="138">
                  <c:v>1.9346699999999999</c:v>
                </c:pt>
                <c:pt idx="139">
                  <c:v>1.98492</c:v>
                </c:pt>
                <c:pt idx="140">
                  <c:v>2.03518</c:v>
                </c:pt>
                <c:pt idx="141">
                  <c:v>2.0854300000000001</c:v>
                </c:pt>
                <c:pt idx="142">
                  <c:v>2.1356799999999998</c:v>
                </c:pt>
                <c:pt idx="143">
                  <c:v>2.1859299999999999</c:v>
                </c:pt>
                <c:pt idx="144">
                  <c:v>2.2361800000000001</c:v>
                </c:pt>
                <c:pt idx="145">
                  <c:v>2.2864300000000002</c:v>
                </c:pt>
                <c:pt idx="146">
                  <c:v>2.3366799999999999</c:v>
                </c:pt>
                <c:pt idx="147">
                  <c:v>2.38693</c:v>
                </c:pt>
                <c:pt idx="148">
                  <c:v>2.4371900000000002</c:v>
                </c:pt>
                <c:pt idx="149">
                  <c:v>2.4874399999999999</c:v>
                </c:pt>
                <c:pt idx="150">
                  <c:v>2.53769</c:v>
                </c:pt>
                <c:pt idx="151">
                  <c:v>2.5879400000000001</c:v>
                </c:pt>
                <c:pt idx="152">
                  <c:v>2.6381899999999998</c:v>
                </c:pt>
                <c:pt idx="153">
                  <c:v>2.6884399999999999</c:v>
                </c:pt>
                <c:pt idx="154">
                  <c:v>2.7386900000000001</c:v>
                </c:pt>
                <c:pt idx="155">
                  <c:v>2.7889400000000002</c:v>
                </c:pt>
                <c:pt idx="156">
                  <c:v>2.8391999999999999</c:v>
                </c:pt>
                <c:pt idx="157">
                  <c:v>2.8894500000000001</c:v>
                </c:pt>
                <c:pt idx="158">
                  <c:v>2.9397000000000002</c:v>
                </c:pt>
                <c:pt idx="159">
                  <c:v>2.9899499999999999</c:v>
                </c:pt>
                <c:pt idx="160">
                  <c:v>3.0402</c:v>
                </c:pt>
                <c:pt idx="161">
                  <c:v>3.0904500000000001</c:v>
                </c:pt>
                <c:pt idx="162">
                  <c:v>3.1406999999999998</c:v>
                </c:pt>
                <c:pt idx="163">
                  <c:v>3.19095</c:v>
                </c:pt>
                <c:pt idx="164">
                  <c:v>3.2412100000000001</c:v>
                </c:pt>
                <c:pt idx="165">
                  <c:v>3.2914599999999998</c:v>
                </c:pt>
                <c:pt idx="166">
                  <c:v>3.34171</c:v>
                </c:pt>
                <c:pt idx="167">
                  <c:v>3.3919600000000001</c:v>
                </c:pt>
                <c:pt idx="168">
                  <c:v>3.4422100000000002</c:v>
                </c:pt>
                <c:pt idx="169">
                  <c:v>3.4924599999999999</c:v>
                </c:pt>
                <c:pt idx="170">
                  <c:v>3.54271</c:v>
                </c:pt>
                <c:pt idx="171">
                  <c:v>3.5929600000000002</c:v>
                </c:pt>
                <c:pt idx="172">
                  <c:v>3.6432199999999999</c:v>
                </c:pt>
                <c:pt idx="173">
                  <c:v>3.69347</c:v>
                </c:pt>
                <c:pt idx="174">
                  <c:v>3.7437200000000002</c:v>
                </c:pt>
                <c:pt idx="175">
                  <c:v>3.7939699999999998</c:v>
                </c:pt>
                <c:pt idx="176">
                  <c:v>3.84422</c:v>
                </c:pt>
                <c:pt idx="177">
                  <c:v>3.8944700000000001</c:v>
                </c:pt>
                <c:pt idx="178">
                  <c:v>3.9447199999999998</c:v>
                </c:pt>
                <c:pt idx="179">
                  <c:v>3.9949699999999999</c:v>
                </c:pt>
                <c:pt idx="180">
                  <c:v>4.0452300000000001</c:v>
                </c:pt>
                <c:pt idx="181">
                  <c:v>4.0954800000000002</c:v>
                </c:pt>
                <c:pt idx="182">
                  <c:v>4.1457300000000004</c:v>
                </c:pt>
                <c:pt idx="183">
                  <c:v>4.1959799999999996</c:v>
                </c:pt>
                <c:pt idx="184">
                  <c:v>4.2462299999999997</c:v>
                </c:pt>
                <c:pt idx="185">
                  <c:v>4.2964799999999999</c:v>
                </c:pt>
                <c:pt idx="186">
                  <c:v>4.34673</c:v>
                </c:pt>
                <c:pt idx="187">
                  <c:v>4.3969899999999997</c:v>
                </c:pt>
                <c:pt idx="188">
                  <c:v>4.4472399999999999</c:v>
                </c:pt>
                <c:pt idx="189">
                  <c:v>4.49749</c:v>
                </c:pt>
                <c:pt idx="190">
                  <c:v>4.5477400000000001</c:v>
                </c:pt>
                <c:pt idx="191">
                  <c:v>4.5979900000000002</c:v>
                </c:pt>
                <c:pt idx="192">
                  <c:v>4.6482400000000004</c:v>
                </c:pt>
                <c:pt idx="193">
                  <c:v>4.6984899999999996</c:v>
                </c:pt>
                <c:pt idx="194">
                  <c:v>4.7487399999999997</c:v>
                </c:pt>
                <c:pt idx="195">
                  <c:v>4.7990000000000004</c:v>
                </c:pt>
                <c:pt idx="196">
                  <c:v>4.8492499999999996</c:v>
                </c:pt>
                <c:pt idx="197">
                  <c:v>4.8994999999999997</c:v>
                </c:pt>
                <c:pt idx="198">
                  <c:v>4.9497499999999999</c:v>
                </c:pt>
                <c:pt idx="199">
                  <c:v>5</c:v>
                </c:pt>
              </c:numCache>
            </c:numRef>
          </c:xVal>
          <c:yVal>
            <c:numRef>
              <c:f>'[5]IV measurements'!$V$2:$V$201</c:f>
              <c:numCache>
                <c:formatCode>General</c:formatCode>
                <c:ptCount val="200"/>
                <c:pt idx="0">
                  <c:v>4.2514600000000001E-7</c:v>
                </c:pt>
                <c:pt idx="1">
                  <c:v>4.02183E-7</c:v>
                </c:pt>
                <c:pt idx="2">
                  <c:v>3.8090500000000001E-7</c:v>
                </c:pt>
                <c:pt idx="3">
                  <c:v>3.5539800000000002E-7</c:v>
                </c:pt>
                <c:pt idx="4">
                  <c:v>3.2981800000000002E-7</c:v>
                </c:pt>
                <c:pt idx="5">
                  <c:v>3.0965900000000001E-7</c:v>
                </c:pt>
                <c:pt idx="6">
                  <c:v>2.8644099999999999E-7</c:v>
                </c:pt>
                <c:pt idx="7">
                  <c:v>2.5823200000000001E-7</c:v>
                </c:pt>
                <c:pt idx="8">
                  <c:v>2.46299E-7</c:v>
                </c:pt>
                <c:pt idx="9">
                  <c:v>2.2627900000000001E-7</c:v>
                </c:pt>
                <c:pt idx="10">
                  <c:v>2.10025E-7</c:v>
                </c:pt>
                <c:pt idx="11">
                  <c:v>1.9010299999999999E-7</c:v>
                </c:pt>
                <c:pt idx="12">
                  <c:v>1.7856000000000001E-7</c:v>
                </c:pt>
                <c:pt idx="13">
                  <c:v>1.6554399999999999E-7</c:v>
                </c:pt>
                <c:pt idx="14">
                  <c:v>1.53249E-7</c:v>
                </c:pt>
                <c:pt idx="15">
                  <c:v>1.4490400000000001E-7</c:v>
                </c:pt>
                <c:pt idx="16">
                  <c:v>1.3122699999999999E-7</c:v>
                </c:pt>
                <c:pt idx="17">
                  <c:v>1.18703E-7</c:v>
                </c:pt>
                <c:pt idx="18">
                  <c:v>1.0772499999999999E-7</c:v>
                </c:pt>
                <c:pt idx="19">
                  <c:v>1.0045200000000001E-7</c:v>
                </c:pt>
                <c:pt idx="20">
                  <c:v>9.2810100000000001E-8</c:v>
                </c:pt>
                <c:pt idx="21">
                  <c:v>8.6982399999999999E-8</c:v>
                </c:pt>
                <c:pt idx="22">
                  <c:v>7.8971100000000005E-8</c:v>
                </c:pt>
                <c:pt idx="23">
                  <c:v>7.2343099999999994E-8</c:v>
                </c:pt>
                <c:pt idx="24">
                  <c:v>6.6982199999999995E-8</c:v>
                </c:pt>
                <c:pt idx="25">
                  <c:v>6.09708E-8</c:v>
                </c:pt>
                <c:pt idx="26">
                  <c:v>5.5525799999999999E-8</c:v>
                </c:pt>
                <c:pt idx="27">
                  <c:v>5.0951100000000003E-8</c:v>
                </c:pt>
                <c:pt idx="28">
                  <c:v>4.5747699999999997E-8</c:v>
                </c:pt>
                <c:pt idx="29">
                  <c:v>4.1889200000000003E-8</c:v>
                </c:pt>
                <c:pt idx="30">
                  <c:v>3.80538E-8</c:v>
                </c:pt>
                <c:pt idx="31">
                  <c:v>3.4860999999999997E-8</c:v>
                </c:pt>
                <c:pt idx="32">
                  <c:v>3.1538500000000001E-8</c:v>
                </c:pt>
                <c:pt idx="33">
                  <c:v>2.85033E-8</c:v>
                </c:pt>
                <c:pt idx="34">
                  <c:v>2.5604400000000001E-8</c:v>
                </c:pt>
                <c:pt idx="35">
                  <c:v>2.3108199999999998E-8</c:v>
                </c:pt>
                <c:pt idx="36">
                  <c:v>2.0765399999999999E-8</c:v>
                </c:pt>
                <c:pt idx="37">
                  <c:v>1.86206E-8</c:v>
                </c:pt>
                <c:pt idx="38">
                  <c:v>1.6696700000000001E-8</c:v>
                </c:pt>
                <c:pt idx="39">
                  <c:v>1.51836E-8</c:v>
                </c:pt>
                <c:pt idx="40">
                  <c:v>1.34903E-8</c:v>
                </c:pt>
                <c:pt idx="41">
                  <c:v>1.20272E-8</c:v>
                </c:pt>
                <c:pt idx="42">
                  <c:v>1.07183E-8</c:v>
                </c:pt>
                <c:pt idx="43">
                  <c:v>9.5566400000000002E-9</c:v>
                </c:pt>
                <c:pt idx="44">
                  <c:v>8.5222999999999998E-9</c:v>
                </c:pt>
                <c:pt idx="45">
                  <c:v>7.5618300000000006E-9</c:v>
                </c:pt>
                <c:pt idx="46">
                  <c:v>6.7239300000000004E-9</c:v>
                </c:pt>
                <c:pt idx="47">
                  <c:v>5.9915100000000001E-9</c:v>
                </c:pt>
                <c:pt idx="48">
                  <c:v>5.3449399999999999E-9</c:v>
                </c:pt>
                <c:pt idx="49">
                  <c:v>4.7624199999999998E-9</c:v>
                </c:pt>
                <c:pt idx="50">
                  <c:v>4.2636199999999998E-9</c:v>
                </c:pt>
                <c:pt idx="51">
                  <c:v>3.8254499999999999E-9</c:v>
                </c:pt>
                <c:pt idx="52">
                  <c:v>3.4496299999999998E-9</c:v>
                </c:pt>
                <c:pt idx="53">
                  <c:v>3.1314599999999999E-9</c:v>
                </c:pt>
                <c:pt idx="54">
                  <c:v>2.8607100000000001E-9</c:v>
                </c:pt>
                <c:pt idx="55">
                  <c:v>2.6275299999999999E-9</c:v>
                </c:pt>
                <c:pt idx="56">
                  <c:v>2.4370599999999999E-9</c:v>
                </c:pt>
                <c:pt idx="57">
                  <c:v>2.2649500000000001E-9</c:v>
                </c:pt>
                <c:pt idx="58">
                  <c:v>2.1287200000000001E-9</c:v>
                </c:pt>
                <c:pt idx="59">
                  <c:v>2.0164000000000002E-9</c:v>
                </c:pt>
                <c:pt idx="60">
                  <c:v>1.93312E-9</c:v>
                </c:pt>
                <c:pt idx="61">
                  <c:v>1.8711999999999999E-9</c:v>
                </c:pt>
                <c:pt idx="62">
                  <c:v>1.81996E-9</c:v>
                </c:pt>
                <c:pt idx="63">
                  <c:v>1.76529E-9</c:v>
                </c:pt>
                <c:pt idx="64">
                  <c:v>1.7341099999999999E-9</c:v>
                </c:pt>
                <c:pt idx="65">
                  <c:v>1.7042199999999999E-9</c:v>
                </c:pt>
                <c:pt idx="66">
                  <c:v>1.68586E-9</c:v>
                </c:pt>
                <c:pt idx="67">
                  <c:v>1.6820100000000001E-9</c:v>
                </c:pt>
                <c:pt idx="68">
                  <c:v>1.6820100000000001E-9</c:v>
                </c:pt>
                <c:pt idx="69">
                  <c:v>1.6820100000000001E-9</c:v>
                </c:pt>
                <c:pt idx="70">
                  <c:v>1.6760300000000001E-9</c:v>
                </c:pt>
                <c:pt idx="71">
                  <c:v>1.67561E-9</c:v>
                </c:pt>
                <c:pt idx="72">
                  <c:v>1.6666399999999999E-9</c:v>
                </c:pt>
                <c:pt idx="73">
                  <c:v>1.6482699999999999E-9</c:v>
                </c:pt>
                <c:pt idx="74">
                  <c:v>1.6405799999999999E-9</c:v>
                </c:pt>
                <c:pt idx="75">
                  <c:v>1.62137E-9</c:v>
                </c:pt>
                <c:pt idx="76">
                  <c:v>1.58336E-9</c:v>
                </c:pt>
                <c:pt idx="77">
                  <c:v>1.5355200000000001E-9</c:v>
                </c:pt>
                <c:pt idx="78">
                  <c:v>1.4804399999999999E-9</c:v>
                </c:pt>
                <c:pt idx="79">
                  <c:v>1.4262000000000001E-9</c:v>
                </c:pt>
                <c:pt idx="80">
                  <c:v>1.3617199999999999E-9</c:v>
                </c:pt>
                <c:pt idx="81">
                  <c:v>1.2920999999999999E-9</c:v>
                </c:pt>
                <c:pt idx="82">
                  <c:v>1.19901E-9</c:v>
                </c:pt>
                <c:pt idx="83">
                  <c:v>1.09736E-9</c:v>
                </c:pt>
                <c:pt idx="84">
                  <c:v>1.00554E-9</c:v>
                </c:pt>
                <c:pt idx="85">
                  <c:v>9.0731399999999998E-10</c:v>
                </c:pt>
                <c:pt idx="86">
                  <c:v>8.1037299999999999E-10</c:v>
                </c:pt>
                <c:pt idx="87">
                  <c:v>7.1300300000000005E-10</c:v>
                </c:pt>
                <c:pt idx="88">
                  <c:v>6.0666800000000002E-10</c:v>
                </c:pt>
                <c:pt idx="89">
                  <c:v>4.9734099999999997E-10</c:v>
                </c:pt>
                <c:pt idx="90">
                  <c:v>3.93128E-10</c:v>
                </c:pt>
                <c:pt idx="91">
                  <c:v>2.6074600000000002E-10</c:v>
                </c:pt>
                <c:pt idx="92">
                  <c:v>1.21522E-10</c:v>
                </c:pt>
                <c:pt idx="93">
                  <c:v>1.56045E-11</c:v>
                </c:pt>
                <c:pt idx="94">
                  <c:v>-5.7828400000000003E-11</c:v>
                </c:pt>
                <c:pt idx="95">
                  <c:v>-1.14203E-10</c:v>
                </c:pt>
                <c:pt idx="96">
                  <c:v>-1.4580499999999999E-10</c:v>
                </c:pt>
                <c:pt idx="97">
                  <c:v>-1.6460399999999999E-10</c:v>
                </c:pt>
                <c:pt idx="98">
                  <c:v>-1.78695E-10</c:v>
                </c:pt>
                <c:pt idx="99">
                  <c:v>-1.9407300000000001E-10</c:v>
                </c:pt>
                <c:pt idx="100">
                  <c:v>2.17557E-10</c:v>
                </c:pt>
                <c:pt idx="101">
                  <c:v>2.47455E-10</c:v>
                </c:pt>
                <c:pt idx="102">
                  <c:v>2.9186000000000001E-10</c:v>
                </c:pt>
                <c:pt idx="103">
                  <c:v>3.7001399999999998E-10</c:v>
                </c:pt>
                <c:pt idx="104">
                  <c:v>4.8105699999999997E-10</c:v>
                </c:pt>
                <c:pt idx="105">
                  <c:v>5.8355300000000004E-10</c:v>
                </c:pt>
                <c:pt idx="106">
                  <c:v>6.5316000000000005E-10</c:v>
                </c:pt>
                <c:pt idx="107">
                  <c:v>7.0014000000000002E-10</c:v>
                </c:pt>
                <c:pt idx="108">
                  <c:v>7.3515200000000001E-10</c:v>
                </c:pt>
                <c:pt idx="109">
                  <c:v>7.66754E-10</c:v>
                </c:pt>
                <c:pt idx="110">
                  <c:v>7.8598300000000004E-10</c:v>
                </c:pt>
                <c:pt idx="111">
                  <c:v>8.0647500000000005E-10</c:v>
                </c:pt>
                <c:pt idx="112">
                  <c:v>8.2185300000000004E-10</c:v>
                </c:pt>
                <c:pt idx="113">
                  <c:v>8.3594300000000004E-10</c:v>
                </c:pt>
                <c:pt idx="114">
                  <c:v>8.38506E-10</c:v>
                </c:pt>
                <c:pt idx="115">
                  <c:v>8.4704200000000002E-10</c:v>
                </c:pt>
                <c:pt idx="116">
                  <c:v>8.5132100000000002E-10</c:v>
                </c:pt>
                <c:pt idx="117">
                  <c:v>8.7053799999999996E-10</c:v>
                </c:pt>
                <c:pt idx="118">
                  <c:v>8.9231699999999995E-10</c:v>
                </c:pt>
                <c:pt idx="119">
                  <c:v>9.3117999999999998E-10</c:v>
                </c:pt>
                <c:pt idx="120">
                  <c:v>9.8583700000000006E-10</c:v>
                </c:pt>
                <c:pt idx="121">
                  <c:v>1.05119E-9</c:v>
                </c:pt>
                <c:pt idx="122">
                  <c:v>1.13318E-9</c:v>
                </c:pt>
                <c:pt idx="123">
                  <c:v>1.23098E-9</c:v>
                </c:pt>
                <c:pt idx="124">
                  <c:v>1.33432E-9</c:v>
                </c:pt>
                <c:pt idx="125">
                  <c:v>1.44793E-9</c:v>
                </c:pt>
                <c:pt idx="126">
                  <c:v>1.56366E-9</c:v>
                </c:pt>
                <c:pt idx="127">
                  <c:v>1.6785400000000001E-9</c:v>
                </c:pt>
                <c:pt idx="128">
                  <c:v>1.8194699999999999E-9</c:v>
                </c:pt>
                <c:pt idx="129">
                  <c:v>1.9578300000000001E-9</c:v>
                </c:pt>
                <c:pt idx="130">
                  <c:v>2.11799E-9</c:v>
                </c:pt>
                <c:pt idx="131">
                  <c:v>2.2960800000000002E-9</c:v>
                </c:pt>
                <c:pt idx="132">
                  <c:v>2.5151599999999998E-9</c:v>
                </c:pt>
                <c:pt idx="133">
                  <c:v>2.73765E-9</c:v>
                </c:pt>
                <c:pt idx="134">
                  <c:v>2.9725400000000002E-9</c:v>
                </c:pt>
                <c:pt idx="135">
                  <c:v>3.2655099999999998E-9</c:v>
                </c:pt>
                <c:pt idx="136">
                  <c:v>3.5926299999999998E-9</c:v>
                </c:pt>
                <c:pt idx="137">
                  <c:v>4.0043200000000001E-9</c:v>
                </c:pt>
                <c:pt idx="138">
                  <c:v>4.6261299999999996E-9</c:v>
                </c:pt>
                <c:pt idx="139">
                  <c:v>5.6152100000000001E-9</c:v>
                </c:pt>
                <c:pt idx="140">
                  <c:v>7.3759900000000003E-9</c:v>
                </c:pt>
                <c:pt idx="141">
                  <c:v>1.1211899999999999E-8</c:v>
                </c:pt>
                <c:pt idx="142">
                  <c:v>2.02327E-8</c:v>
                </c:pt>
                <c:pt idx="143">
                  <c:v>4.3227500000000001E-8</c:v>
                </c:pt>
                <c:pt idx="144">
                  <c:v>1.14264E-7</c:v>
                </c:pt>
                <c:pt idx="145">
                  <c:v>2.8452499999999999E-7</c:v>
                </c:pt>
                <c:pt idx="146">
                  <c:v>7.9268700000000001E-7</c:v>
                </c:pt>
                <c:pt idx="147">
                  <c:v>2.27008E-6</c:v>
                </c:pt>
                <c:pt idx="148">
                  <c:v>6.5811499999999997E-6</c:v>
                </c:pt>
                <c:pt idx="149">
                  <c:v>1.8115099999999999E-5</c:v>
                </c:pt>
                <c:pt idx="150">
                  <c:v>4.90624E-5</c:v>
                </c:pt>
                <c:pt idx="151">
                  <c:v>1.13532E-4</c:v>
                </c:pt>
                <c:pt idx="152">
                  <c:v>2.2607200000000001E-4</c:v>
                </c:pt>
                <c:pt idx="153">
                  <c:v>3.9259400000000002E-4</c:v>
                </c:pt>
                <c:pt idx="154">
                  <c:v>6.1472800000000004E-4</c:v>
                </c:pt>
                <c:pt idx="155">
                  <c:v>8.9539299999999997E-4</c:v>
                </c:pt>
                <c:pt idx="156">
                  <c:v>1.2397899999999999E-3</c:v>
                </c:pt>
                <c:pt idx="157">
                  <c:v>1.6558499999999999E-3</c:v>
                </c:pt>
                <c:pt idx="158">
                  <c:v>2.1460400000000001E-3</c:v>
                </c:pt>
                <c:pt idx="159">
                  <c:v>2.7252399999999999E-3</c:v>
                </c:pt>
                <c:pt idx="160">
                  <c:v>3.3987399999999999E-3</c:v>
                </c:pt>
                <c:pt idx="161">
                  <c:v>4.1803300000000003E-3</c:v>
                </c:pt>
                <c:pt idx="162">
                  <c:v>5.0874099999999997E-3</c:v>
                </c:pt>
                <c:pt idx="163">
                  <c:v>6.1211499999999997E-3</c:v>
                </c:pt>
                <c:pt idx="164">
                  <c:v>7.3031399999999996E-3</c:v>
                </c:pt>
                <c:pt idx="165">
                  <c:v>8.6450299999999997E-3</c:v>
                </c:pt>
                <c:pt idx="166">
                  <c:v>1.0159100000000001E-2</c:v>
                </c:pt>
                <c:pt idx="167">
                  <c:v>1.1857299999999999E-2</c:v>
                </c:pt>
                <c:pt idx="168">
                  <c:v>1.3764200000000001E-2</c:v>
                </c:pt>
                <c:pt idx="169">
                  <c:v>1.5893299999999999E-2</c:v>
                </c:pt>
                <c:pt idx="170">
                  <c:v>1.8245500000000001E-2</c:v>
                </c:pt>
                <c:pt idx="171">
                  <c:v>2.0856800000000002E-2</c:v>
                </c:pt>
                <c:pt idx="172">
                  <c:v>2.37226E-2</c:v>
                </c:pt>
                <c:pt idx="173">
                  <c:v>2.6869199999999999E-2</c:v>
                </c:pt>
                <c:pt idx="174">
                  <c:v>3.0317400000000001E-2</c:v>
                </c:pt>
                <c:pt idx="175">
                  <c:v>3.4074399999999998E-2</c:v>
                </c:pt>
                <c:pt idx="176">
                  <c:v>3.8153300000000001E-2</c:v>
                </c:pt>
                <c:pt idx="177">
                  <c:v>4.2573300000000001E-2</c:v>
                </c:pt>
                <c:pt idx="178">
                  <c:v>4.7325199999999998E-2</c:v>
                </c:pt>
                <c:pt idx="179">
                  <c:v>5.2437699999999997E-2</c:v>
                </c:pt>
                <c:pt idx="180">
                  <c:v>5.7932600000000001E-2</c:v>
                </c:pt>
                <c:pt idx="181">
                  <c:v>6.3805299999999995E-2</c:v>
                </c:pt>
                <c:pt idx="182">
                  <c:v>7.0025400000000002E-2</c:v>
                </c:pt>
                <c:pt idx="183">
                  <c:v>7.6675900000000005E-2</c:v>
                </c:pt>
                <c:pt idx="184">
                  <c:v>8.3688299999999993E-2</c:v>
                </c:pt>
                <c:pt idx="185">
                  <c:v>9.1109099999999998E-2</c:v>
                </c:pt>
                <c:pt idx="186">
                  <c:v>9.8975199999999999E-2</c:v>
                </c:pt>
                <c:pt idx="187">
                  <c:v>0.108922</c:v>
                </c:pt>
                <c:pt idx="188">
                  <c:v>0.117558</c:v>
                </c:pt>
                <c:pt idx="189">
                  <c:v>0.12664600000000001</c:v>
                </c:pt>
                <c:pt idx="190">
                  <c:v>0.13620199999999999</c:v>
                </c:pt>
                <c:pt idx="191">
                  <c:v>0.14618600000000001</c:v>
                </c:pt>
                <c:pt idx="192">
                  <c:v>0.15659899999999999</c:v>
                </c:pt>
                <c:pt idx="193">
                  <c:v>0.16759399999999999</c:v>
                </c:pt>
                <c:pt idx="194">
                  <c:v>0.17893600000000001</c:v>
                </c:pt>
                <c:pt idx="195">
                  <c:v>0.19075500000000001</c:v>
                </c:pt>
                <c:pt idx="196">
                  <c:v>0.20297899999999999</c:v>
                </c:pt>
                <c:pt idx="197">
                  <c:v>0.21568399999999999</c:v>
                </c:pt>
                <c:pt idx="198">
                  <c:v>0.22891</c:v>
                </c:pt>
                <c:pt idx="199">
                  <c:v>0.242588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D-735B-4E6D-ADDD-BAF7354FCEBE}"/>
            </c:ext>
          </c:extLst>
        </c:ser>
        <c:ser>
          <c:idx val="17"/>
          <c:order val="14"/>
          <c:tx>
            <c:strRef>
              <c:f>'[5]IV measurements'!$X$1</c:f>
              <c:strCache>
                <c:ptCount val="1"/>
                <c:pt idx="0">
                  <c:v>162C4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'[5]IV measurements'!$O$2:$O$201</c:f>
              <c:numCache>
                <c:formatCode>General</c:formatCode>
                <c:ptCount val="200"/>
                <c:pt idx="0">
                  <c:v>-5</c:v>
                </c:pt>
                <c:pt idx="1">
                  <c:v>-4.9497499999999999</c:v>
                </c:pt>
                <c:pt idx="2">
                  <c:v>-4.8994999999999997</c:v>
                </c:pt>
                <c:pt idx="3">
                  <c:v>-4.8492499999999996</c:v>
                </c:pt>
                <c:pt idx="4">
                  <c:v>-4.7990000000000004</c:v>
                </c:pt>
                <c:pt idx="5">
                  <c:v>-4.7487399999999997</c:v>
                </c:pt>
                <c:pt idx="6">
                  <c:v>-4.6984899999999996</c:v>
                </c:pt>
                <c:pt idx="7">
                  <c:v>-4.6482400000000004</c:v>
                </c:pt>
                <c:pt idx="8">
                  <c:v>-4.5979900000000002</c:v>
                </c:pt>
                <c:pt idx="9">
                  <c:v>-4.5477400000000001</c:v>
                </c:pt>
                <c:pt idx="10">
                  <c:v>-4.49749</c:v>
                </c:pt>
                <c:pt idx="11">
                  <c:v>-4.4472399999999999</c:v>
                </c:pt>
                <c:pt idx="12">
                  <c:v>-4.3969899999999997</c:v>
                </c:pt>
                <c:pt idx="13">
                  <c:v>-4.34673</c:v>
                </c:pt>
                <c:pt idx="14">
                  <c:v>-4.2964799999999999</c:v>
                </c:pt>
                <c:pt idx="15">
                  <c:v>-4.2462299999999997</c:v>
                </c:pt>
                <c:pt idx="16">
                  <c:v>-4.1959799999999996</c:v>
                </c:pt>
                <c:pt idx="17">
                  <c:v>-4.1457300000000004</c:v>
                </c:pt>
                <c:pt idx="18">
                  <c:v>-4.0954800000000002</c:v>
                </c:pt>
                <c:pt idx="19">
                  <c:v>-4.0452300000000001</c:v>
                </c:pt>
                <c:pt idx="20">
                  <c:v>-3.9949699999999999</c:v>
                </c:pt>
                <c:pt idx="21">
                  <c:v>-3.9447199999999998</c:v>
                </c:pt>
                <c:pt idx="22">
                  <c:v>-3.8944700000000001</c:v>
                </c:pt>
                <c:pt idx="23">
                  <c:v>-3.84422</c:v>
                </c:pt>
                <c:pt idx="24">
                  <c:v>-3.7939699999999998</c:v>
                </c:pt>
                <c:pt idx="25">
                  <c:v>-3.7437200000000002</c:v>
                </c:pt>
                <c:pt idx="26">
                  <c:v>-3.69347</c:v>
                </c:pt>
                <c:pt idx="27">
                  <c:v>-3.6432199999999999</c:v>
                </c:pt>
                <c:pt idx="28">
                  <c:v>-3.5929600000000002</c:v>
                </c:pt>
                <c:pt idx="29">
                  <c:v>-3.54271</c:v>
                </c:pt>
                <c:pt idx="30">
                  <c:v>-3.4924599999999999</c:v>
                </c:pt>
                <c:pt idx="31">
                  <c:v>-3.4422100000000002</c:v>
                </c:pt>
                <c:pt idx="32">
                  <c:v>-3.3919600000000001</c:v>
                </c:pt>
                <c:pt idx="33">
                  <c:v>-3.34171</c:v>
                </c:pt>
                <c:pt idx="34">
                  <c:v>-3.2914599999999998</c:v>
                </c:pt>
                <c:pt idx="35">
                  <c:v>-3.2412100000000001</c:v>
                </c:pt>
                <c:pt idx="36">
                  <c:v>-3.19095</c:v>
                </c:pt>
                <c:pt idx="37">
                  <c:v>-3.1406999999999998</c:v>
                </c:pt>
                <c:pt idx="38">
                  <c:v>-3.0904500000000001</c:v>
                </c:pt>
                <c:pt idx="39">
                  <c:v>-3.0402</c:v>
                </c:pt>
                <c:pt idx="40">
                  <c:v>-2.9899499999999999</c:v>
                </c:pt>
                <c:pt idx="41">
                  <c:v>-2.9397000000000002</c:v>
                </c:pt>
                <c:pt idx="42">
                  <c:v>-2.8894500000000001</c:v>
                </c:pt>
                <c:pt idx="43">
                  <c:v>-2.8391999999999999</c:v>
                </c:pt>
                <c:pt idx="44">
                  <c:v>-2.7889400000000002</c:v>
                </c:pt>
                <c:pt idx="45">
                  <c:v>-2.7386900000000001</c:v>
                </c:pt>
                <c:pt idx="46">
                  <c:v>-2.6884399999999999</c:v>
                </c:pt>
                <c:pt idx="47">
                  <c:v>-2.6381899999999998</c:v>
                </c:pt>
                <c:pt idx="48">
                  <c:v>-2.5879400000000001</c:v>
                </c:pt>
                <c:pt idx="49">
                  <c:v>-2.53769</c:v>
                </c:pt>
                <c:pt idx="50">
                  <c:v>-2.4874399999999999</c:v>
                </c:pt>
                <c:pt idx="51">
                  <c:v>-2.4371900000000002</c:v>
                </c:pt>
                <c:pt idx="52">
                  <c:v>-2.38693</c:v>
                </c:pt>
                <c:pt idx="53">
                  <c:v>-2.3366799999999999</c:v>
                </c:pt>
                <c:pt idx="54">
                  <c:v>-2.2864300000000002</c:v>
                </c:pt>
                <c:pt idx="55">
                  <c:v>-2.2361800000000001</c:v>
                </c:pt>
                <c:pt idx="56">
                  <c:v>-2.1859299999999999</c:v>
                </c:pt>
                <c:pt idx="57">
                  <c:v>-2.1356799999999998</c:v>
                </c:pt>
                <c:pt idx="58">
                  <c:v>-2.0854300000000001</c:v>
                </c:pt>
                <c:pt idx="59">
                  <c:v>-2.03518</c:v>
                </c:pt>
                <c:pt idx="60">
                  <c:v>-1.98492</c:v>
                </c:pt>
                <c:pt idx="61">
                  <c:v>-1.9346699999999999</c:v>
                </c:pt>
                <c:pt idx="62">
                  <c:v>-1.88442</c:v>
                </c:pt>
                <c:pt idx="63">
                  <c:v>-1.8341700000000001</c:v>
                </c:pt>
                <c:pt idx="64">
                  <c:v>-1.78392</c:v>
                </c:pt>
                <c:pt idx="65">
                  <c:v>-1.73367</c:v>
                </c:pt>
                <c:pt idx="66">
                  <c:v>-1.6834199999999999</c:v>
                </c:pt>
                <c:pt idx="67">
                  <c:v>-1.63317</c:v>
                </c:pt>
                <c:pt idx="68">
                  <c:v>-1.58291</c:v>
                </c:pt>
                <c:pt idx="69">
                  <c:v>-1.5326599999999999</c:v>
                </c:pt>
                <c:pt idx="70">
                  <c:v>-1.48241</c:v>
                </c:pt>
                <c:pt idx="71">
                  <c:v>-1.4321600000000001</c:v>
                </c:pt>
                <c:pt idx="72">
                  <c:v>-1.38191</c:v>
                </c:pt>
                <c:pt idx="73">
                  <c:v>-1.3316600000000001</c:v>
                </c:pt>
                <c:pt idx="74">
                  <c:v>-1.2814099999999999</c:v>
                </c:pt>
                <c:pt idx="75">
                  <c:v>-1.23116</c:v>
                </c:pt>
                <c:pt idx="76">
                  <c:v>-1.1809000000000001</c:v>
                </c:pt>
                <c:pt idx="77">
                  <c:v>-1.1306499999999999</c:v>
                </c:pt>
                <c:pt idx="78">
                  <c:v>-1.0804</c:v>
                </c:pt>
                <c:pt idx="79">
                  <c:v>-1.0301499999999999</c:v>
                </c:pt>
                <c:pt idx="80">
                  <c:v>-0.97989999999999999</c:v>
                </c:pt>
                <c:pt idx="81">
                  <c:v>-0.92964800000000003</c:v>
                </c:pt>
                <c:pt idx="82">
                  <c:v>-0.87939699999999998</c:v>
                </c:pt>
                <c:pt idx="83">
                  <c:v>-0.82914600000000005</c:v>
                </c:pt>
                <c:pt idx="84">
                  <c:v>-0.77889399999999998</c:v>
                </c:pt>
                <c:pt idx="85">
                  <c:v>-0.72864300000000004</c:v>
                </c:pt>
                <c:pt idx="86">
                  <c:v>-0.678392</c:v>
                </c:pt>
                <c:pt idx="87">
                  <c:v>-0.62814099999999995</c:v>
                </c:pt>
                <c:pt idx="88">
                  <c:v>-0.57788899999999999</c:v>
                </c:pt>
                <c:pt idx="89">
                  <c:v>-0.52763800000000005</c:v>
                </c:pt>
                <c:pt idx="90">
                  <c:v>-0.47738700000000001</c:v>
                </c:pt>
                <c:pt idx="91">
                  <c:v>-0.42713600000000002</c:v>
                </c:pt>
                <c:pt idx="92">
                  <c:v>-0.376884</c:v>
                </c:pt>
                <c:pt idx="93">
                  <c:v>-0.32663300000000001</c:v>
                </c:pt>
                <c:pt idx="94">
                  <c:v>-0.27638200000000002</c:v>
                </c:pt>
                <c:pt idx="95">
                  <c:v>-0.226131</c:v>
                </c:pt>
                <c:pt idx="96">
                  <c:v>-0.17587900000000001</c:v>
                </c:pt>
                <c:pt idx="97">
                  <c:v>-0.12562799999999999</c:v>
                </c:pt>
                <c:pt idx="98">
                  <c:v>-7.5376899999999997E-2</c:v>
                </c:pt>
                <c:pt idx="99">
                  <c:v>-2.5125600000000001E-2</c:v>
                </c:pt>
                <c:pt idx="100">
                  <c:v>2.5125600000000001E-2</c:v>
                </c:pt>
                <c:pt idx="101">
                  <c:v>7.5376899999999997E-2</c:v>
                </c:pt>
                <c:pt idx="102">
                  <c:v>0.12562799999999999</c:v>
                </c:pt>
                <c:pt idx="103">
                  <c:v>0.17587900000000001</c:v>
                </c:pt>
                <c:pt idx="104">
                  <c:v>0.226131</c:v>
                </c:pt>
                <c:pt idx="105">
                  <c:v>0.27638200000000002</c:v>
                </c:pt>
                <c:pt idx="106">
                  <c:v>0.32663300000000001</c:v>
                </c:pt>
                <c:pt idx="107">
                  <c:v>0.376884</c:v>
                </c:pt>
                <c:pt idx="108">
                  <c:v>0.42713600000000002</c:v>
                </c:pt>
                <c:pt idx="109">
                  <c:v>0.47738700000000001</c:v>
                </c:pt>
                <c:pt idx="110">
                  <c:v>0.52763800000000005</c:v>
                </c:pt>
                <c:pt idx="111">
                  <c:v>0.57788899999999999</c:v>
                </c:pt>
                <c:pt idx="112">
                  <c:v>0.62814099999999995</c:v>
                </c:pt>
                <c:pt idx="113">
                  <c:v>0.678392</c:v>
                </c:pt>
                <c:pt idx="114">
                  <c:v>0.72864300000000004</c:v>
                </c:pt>
                <c:pt idx="115">
                  <c:v>0.77889399999999998</c:v>
                </c:pt>
                <c:pt idx="116">
                  <c:v>0.82914600000000005</c:v>
                </c:pt>
                <c:pt idx="117">
                  <c:v>0.87939699999999998</c:v>
                </c:pt>
                <c:pt idx="118">
                  <c:v>0.92964800000000003</c:v>
                </c:pt>
                <c:pt idx="119">
                  <c:v>0.97989999999999999</c:v>
                </c:pt>
                <c:pt idx="120">
                  <c:v>1.0301499999999999</c:v>
                </c:pt>
                <c:pt idx="121">
                  <c:v>1.0804</c:v>
                </c:pt>
                <c:pt idx="122">
                  <c:v>1.1306499999999999</c:v>
                </c:pt>
                <c:pt idx="123">
                  <c:v>1.1809000000000001</c:v>
                </c:pt>
                <c:pt idx="124">
                  <c:v>1.23116</c:v>
                </c:pt>
                <c:pt idx="125">
                  <c:v>1.2814099999999999</c:v>
                </c:pt>
                <c:pt idx="126">
                  <c:v>1.3316600000000001</c:v>
                </c:pt>
                <c:pt idx="127">
                  <c:v>1.38191</c:v>
                </c:pt>
                <c:pt idx="128">
                  <c:v>1.4321600000000001</c:v>
                </c:pt>
                <c:pt idx="129">
                  <c:v>1.48241</c:v>
                </c:pt>
                <c:pt idx="130">
                  <c:v>1.5326599999999999</c:v>
                </c:pt>
                <c:pt idx="131">
                  <c:v>1.58291</c:v>
                </c:pt>
                <c:pt idx="132">
                  <c:v>1.63317</c:v>
                </c:pt>
                <c:pt idx="133">
                  <c:v>1.6834199999999999</c:v>
                </c:pt>
                <c:pt idx="134">
                  <c:v>1.73367</c:v>
                </c:pt>
                <c:pt idx="135">
                  <c:v>1.78392</c:v>
                </c:pt>
                <c:pt idx="136">
                  <c:v>1.8341700000000001</c:v>
                </c:pt>
                <c:pt idx="137">
                  <c:v>1.88442</c:v>
                </c:pt>
                <c:pt idx="138">
                  <c:v>1.9346699999999999</c:v>
                </c:pt>
                <c:pt idx="139">
                  <c:v>1.98492</c:v>
                </c:pt>
                <c:pt idx="140">
                  <c:v>2.03518</c:v>
                </c:pt>
                <c:pt idx="141">
                  <c:v>2.0854300000000001</c:v>
                </c:pt>
                <c:pt idx="142">
                  <c:v>2.1356799999999998</c:v>
                </c:pt>
                <c:pt idx="143">
                  <c:v>2.1859299999999999</c:v>
                </c:pt>
                <c:pt idx="144">
                  <c:v>2.2361800000000001</c:v>
                </c:pt>
                <c:pt idx="145">
                  <c:v>2.2864300000000002</c:v>
                </c:pt>
                <c:pt idx="146">
                  <c:v>2.3366799999999999</c:v>
                </c:pt>
                <c:pt idx="147">
                  <c:v>2.38693</c:v>
                </c:pt>
                <c:pt idx="148">
                  <c:v>2.4371900000000002</c:v>
                </c:pt>
                <c:pt idx="149">
                  <c:v>2.4874399999999999</c:v>
                </c:pt>
                <c:pt idx="150">
                  <c:v>2.53769</c:v>
                </c:pt>
                <c:pt idx="151">
                  <c:v>2.5879400000000001</c:v>
                </c:pt>
                <c:pt idx="152">
                  <c:v>2.6381899999999998</c:v>
                </c:pt>
                <c:pt idx="153">
                  <c:v>2.6884399999999999</c:v>
                </c:pt>
                <c:pt idx="154">
                  <c:v>2.7386900000000001</c:v>
                </c:pt>
                <c:pt idx="155">
                  <c:v>2.7889400000000002</c:v>
                </c:pt>
                <c:pt idx="156">
                  <c:v>2.8391999999999999</c:v>
                </c:pt>
                <c:pt idx="157">
                  <c:v>2.8894500000000001</c:v>
                </c:pt>
                <c:pt idx="158">
                  <c:v>2.9397000000000002</c:v>
                </c:pt>
                <c:pt idx="159">
                  <c:v>2.9899499999999999</c:v>
                </c:pt>
                <c:pt idx="160">
                  <c:v>3.0402</c:v>
                </c:pt>
                <c:pt idx="161">
                  <c:v>3.0904500000000001</c:v>
                </c:pt>
                <c:pt idx="162">
                  <c:v>3.1406999999999998</c:v>
                </c:pt>
                <c:pt idx="163">
                  <c:v>3.19095</c:v>
                </c:pt>
                <c:pt idx="164">
                  <c:v>3.2412100000000001</c:v>
                </c:pt>
                <c:pt idx="165">
                  <c:v>3.2914599999999998</c:v>
                </c:pt>
                <c:pt idx="166">
                  <c:v>3.34171</c:v>
                </c:pt>
                <c:pt idx="167">
                  <c:v>3.3919600000000001</c:v>
                </c:pt>
                <c:pt idx="168">
                  <c:v>3.4422100000000002</c:v>
                </c:pt>
                <c:pt idx="169">
                  <c:v>3.4924599999999999</c:v>
                </c:pt>
                <c:pt idx="170">
                  <c:v>3.54271</c:v>
                </c:pt>
                <c:pt idx="171">
                  <c:v>3.5929600000000002</c:v>
                </c:pt>
                <c:pt idx="172">
                  <c:v>3.6432199999999999</c:v>
                </c:pt>
                <c:pt idx="173">
                  <c:v>3.69347</c:v>
                </c:pt>
                <c:pt idx="174">
                  <c:v>3.7437200000000002</c:v>
                </c:pt>
                <c:pt idx="175">
                  <c:v>3.7939699999999998</c:v>
                </c:pt>
                <c:pt idx="176">
                  <c:v>3.84422</c:v>
                </c:pt>
                <c:pt idx="177">
                  <c:v>3.8944700000000001</c:v>
                </c:pt>
                <c:pt idx="178">
                  <c:v>3.9447199999999998</c:v>
                </c:pt>
                <c:pt idx="179">
                  <c:v>3.9949699999999999</c:v>
                </c:pt>
                <c:pt idx="180">
                  <c:v>4.0452300000000001</c:v>
                </c:pt>
                <c:pt idx="181">
                  <c:v>4.0954800000000002</c:v>
                </c:pt>
                <c:pt idx="182">
                  <c:v>4.1457300000000004</c:v>
                </c:pt>
                <c:pt idx="183">
                  <c:v>4.1959799999999996</c:v>
                </c:pt>
                <c:pt idx="184">
                  <c:v>4.2462299999999997</c:v>
                </c:pt>
                <c:pt idx="185">
                  <c:v>4.2964799999999999</c:v>
                </c:pt>
                <c:pt idx="186">
                  <c:v>4.34673</c:v>
                </c:pt>
                <c:pt idx="187">
                  <c:v>4.3969899999999997</c:v>
                </c:pt>
                <c:pt idx="188">
                  <c:v>4.4472399999999999</c:v>
                </c:pt>
                <c:pt idx="189">
                  <c:v>4.49749</c:v>
                </c:pt>
                <c:pt idx="190">
                  <c:v>4.5477400000000001</c:v>
                </c:pt>
                <c:pt idx="191">
                  <c:v>4.5979900000000002</c:v>
                </c:pt>
                <c:pt idx="192">
                  <c:v>4.6482400000000004</c:v>
                </c:pt>
                <c:pt idx="193">
                  <c:v>4.6984899999999996</c:v>
                </c:pt>
                <c:pt idx="194">
                  <c:v>4.7487399999999997</c:v>
                </c:pt>
                <c:pt idx="195">
                  <c:v>4.7990000000000004</c:v>
                </c:pt>
                <c:pt idx="196">
                  <c:v>4.8492499999999996</c:v>
                </c:pt>
                <c:pt idx="197">
                  <c:v>4.8994999999999997</c:v>
                </c:pt>
                <c:pt idx="198">
                  <c:v>4.9497499999999999</c:v>
                </c:pt>
                <c:pt idx="199">
                  <c:v>5</c:v>
                </c:pt>
              </c:numCache>
            </c:numRef>
          </c:xVal>
          <c:yVal>
            <c:numRef>
              <c:f>'[5]IV measurements'!$X$2:$X$201</c:f>
              <c:numCache>
                <c:formatCode>General</c:formatCode>
                <c:ptCount val="200"/>
                <c:pt idx="0">
                  <c:v>3.5738100000000002E-7</c:v>
                </c:pt>
                <c:pt idx="1">
                  <c:v>3.3695699999999999E-7</c:v>
                </c:pt>
                <c:pt idx="2">
                  <c:v>3.2030599999999998E-7</c:v>
                </c:pt>
                <c:pt idx="3">
                  <c:v>3.0367400000000002E-7</c:v>
                </c:pt>
                <c:pt idx="4">
                  <c:v>2.92918E-7</c:v>
                </c:pt>
                <c:pt idx="5">
                  <c:v>2.7389399999999998E-7</c:v>
                </c:pt>
                <c:pt idx="6">
                  <c:v>2.56893E-7</c:v>
                </c:pt>
                <c:pt idx="7">
                  <c:v>2.4176600000000002E-7</c:v>
                </c:pt>
                <c:pt idx="8">
                  <c:v>2.30497E-7</c:v>
                </c:pt>
                <c:pt idx="9">
                  <c:v>2.18214E-7</c:v>
                </c:pt>
                <c:pt idx="10">
                  <c:v>1.9417700000000001E-7</c:v>
                </c:pt>
                <c:pt idx="11">
                  <c:v>1.90695E-7</c:v>
                </c:pt>
                <c:pt idx="12">
                  <c:v>1.801E-7</c:v>
                </c:pt>
                <c:pt idx="13">
                  <c:v>1.6951199999999999E-7</c:v>
                </c:pt>
                <c:pt idx="14">
                  <c:v>1.4954800000000001E-7</c:v>
                </c:pt>
                <c:pt idx="15">
                  <c:v>1.52154E-7</c:v>
                </c:pt>
                <c:pt idx="16">
                  <c:v>1.4140599999999999E-7</c:v>
                </c:pt>
                <c:pt idx="17">
                  <c:v>1.2889000000000001E-7</c:v>
                </c:pt>
                <c:pt idx="18">
                  <c:v>1.2483599999999999E-7</c:v>
                </c:pt>
                <c:pt idx="19">
                  <c:v>1.16359E-7</c:v>
                </c:pt>
                <c:pt idx="20">
                  <c:v>1.0914E-7</c:v>
                </c:pt>
                <c:pt idx="21">
                  <c:v>1.00715E-7</c:v>
                </c:pt>
                <c:pt idx="22">
                  <c:v>9.5183800000000003E-8</c:v>
                </c:pt>
                <c:pt idx="23">
                  <c:v>9.0444800000000003E-8</c:v>
                </c:pt>
                <c:pt idx="24">
                  <c:v>8.3622299999999996E-8</c:v>
                </c:pt>
                <c:pt idx="25">
                  <c:v>7.9966300000000006E-8</c:v>
                </c:pt>
                <c:pt idx="26">
                  <c:v>7.4764799999999997E-8</c:v>
                </c:pt>
                <c:pt idx="27">
                  <c:v>7.0265399999999996E-8</c:v>
                </c:pt>
                <c:pt idx="28">
                  <c:v>5.9608800000000004E-8</c:v>
                </c:pt>
                <c:pt idx="29">
                  <c:v>5.4825000000000003E-8</c:v>
                </c:pt>
                <c:pt idx="30">
                  <c:v>4.8198900000000002E-8</c:v>
                </c:pt>
                <c:pt idx="31">
                  <c:v>4.2444800000000003E-8</c:v>
                </c:pt>
                <c:pt idx="32">
                  <c:v>4.6904899999999997E-8</c:v>
                </c:pt>
                <c:pt idx="33">
                  <c:v>4.1263600000000003E-8</c:v>
                </c:pt>
                <c:pt idx="34">
                  <c:v>4.0479899999999997E-8</c:v>
                </c:pt>
                <c:pt idx="35">
                  <c:v>4.10167E-8</c:v>
                </c:pt>
                <c:pt idx="36">
                  <c:v>3.37009E-8</c:v>
                </c:pt>
                <c:pt idx="37">
                  <c:v>2.71799E-8</c:v>
                </c:pt>
                <c:pt idx="38">
                  <c:v>2.6645600000000001E-8</c:v>
                </c:pt>
                <c:pt idx="39">
                  <c:v>1.9969499999999999E-8</c:v>
                </c:pt>
                <c:pt idx="40">
                  <c:v>2.0288599999999999E-8</c:v>
                </c:pt>
                <c:pt idx="41">
                  <c:v>2.1407000000000001E-8</c:v>
                </c:pt>
                <c:pt idx="42">
                  <c:v>1.7112999999999999E-8</c:v>
                </c:pt>
                <c:pt idx="43">
                  <c:v>1.6365199999999999E-8</c:v>
                </c:pt>
                <c:pt idx="44">
                  <c:v>1.7926999999999999E-8</c:v>
                </c:pt>
                <c:pt idx="45">
                  <c:v>1.5215999999999999E-8</c:v>
                </c:pt>
                <c:pt idx="46">
                  <c:v>9.1647399999999995E-9</c:v>
                </c:pt>
                <c:pt idx="47">
                  <c:v>1.3569799999999999E-8</c:v>
                </c:pt>
                <c:pt idx="48">
                  <c:v>1.00919E-8</c:v>
                </c:pt>
                <c:pt idx="49">
                  <c:v>6.9158900000000002E-9</c:v>
                </c:pt>
                <c:pt idx="50">
                  <c:v>7.9224499999999993E-9</c:v>
                </c:pt>
                <c:pt idx="51">
                  <c:v>6.2432899999999999E-9</c:v>
                </c:pt>
                <c:pt idx="52">
                  <c:v>6.4939599999999998E-9</c:v>
                </c:pt>
                <c:pt idx="53">
                  <c:v>6.7544699999999997E-9</c:v>
                </c:pt>
                <c:pt idx="54">
                  <c:v>7.7319899999999995E-9</c:v>
                </c:pt>
                <c:pt idx="55">
                  <c:v>6.0229299999999996E-9</c:v>
                </c:pt>
                <c:pt idx="56">
                  <c:v>5.0906799999999996E-9</c:v>
                </c:pt>
                <c:pt idx="57">
                  <c:v>5.3152999999999996E-9</c:v>
                </c:pt>
                <c:pt idx="58">
                  <c:v>5.71673E-9</c:v>
                </c:pt>
                <c:pt idx="59">
                  <c:v>3.6925100000000001E-9</c:v>
                </c:pt>
                <c:pt idx="60">
                  <c:v>3.8308699999999996E-9</c:v>
                </c:pt>
                <c:pt idx="61">
                  <c:v>3.6156400000000001E-9</c:v>
                </c:pt>
                <c:pt idx="62">
                  <c:v>2.67869E-9</c:v>
                </c:pt>
                <c:pt idx="63">
                  <c:v>3.6165000000000001E-9</c:v>
                </c:pt>
                <c:pt idx="64">
                  <c:v>3.7198399999999998E-9</c:v>
                </c:pt>
                <c:pt idx="65">
                  <c:v>3.9269699999999997E-9</c:v>
                </c:pt>
                <c:pt idx="66">
                  <c:v>3.0767099999999998E-9</c:v>
                </c:pt>
                <c:pt idx="67">
                  <c:v>3.1651000000000002E-9</c:v>
                </c:pt>
                <c:pt idx="68">
                  <c:v>2.2704399999999999E-9</c:v>
                </c:pt>
                <c:pt idx="69">
                  <c:v>2.13037E-9</c:v>
                </c:pt>
                <c:pt idx="70">
                  <c:v>2.3131400000000001E-9</c:v>
                </c:pt>
                <c:pt idx="71">
                  <c:v>2.0116399999999999E-9</c:v>
                </c:pt>
                <c:pt idx="72">
                  <c:v>1.73448E-9</c:v>
                </c:pt>
                <c:pt idx="73">
                  <c:v>1.50815E-9</c:v>
                </c:pt>
                <c:pt idx="74">
                  <c:v>1.30872E-9</c:v>
                </c:pt>
                <c:pt idx="75">
                  <c:v>1.0998799999999999E-9</c:v>
                </c:pt>
                <c:pt idx="76">
                  <c:v>9.9782899999999995E-10</c:v>
                </c:pt>
                <c:pt idx="77">
                  <c:v>9.2779399999999999E-10</c:v>
                </c:pt>
                <c:pt idx="78">
                  <c:v>8.6629400000000005E-10</c:v>
                </c:pt>
                <c:pt idx="79">
                  <c:v>8.62455E-10</c:v>
                </c:pt>
                <c:pt idx="80">
                  <c:v>8.5347900000000003E-10</c:v>
                </c:pt>
                <c:pt idx="81">
                  <c:v>8.7355399999999998E-10</c:v>
                </c:pt>
                <c:pt idx="82">
                  <c:v>9.4701099999999993E-10</c:v>
                </c:pt>
                <c:pt idx="83">
                  <c:v>1.0003900000000001E-9</c:v>
                </c:pt>
                <c:pt idx="84">
                  <c:v>1.02687E-9</c:v>
                </c:pt>
                <c:pt idx="85">
                  <c:v>1.04309E-9</c:v>
                </c:pt>
                <c:pt idx="86">
                  <c:v>1.05761E-9</c:v>
                </c:pt>
                <c:pt idx="87">
                  <c:v>1.0285700000000001E-9</c:v>
                </c:pt>
                <c:pt idx="88">
                  <c:v>9.657980000000001E-10</c:v>
                </c:pt>
                <c:pt idx="89">
                  <c:v>8.7952600000000003E-10</c:v>
                </c:pt>
                <c:pt idx="90">
                  <c:v>7.4927800000000001E-10</c:v>
                </c:pt>
                <c:pt idx="91">
                  <c:v>5.57959E-10</c:v>
                </c:pt>
                <c:pt idx="92">
                  <c:v>3.4229799999999998E-10</c:v>
                </c:pt>
                <c:pt idx="93">
                  <c:v>1.5312399999999999E-10</c:v>
                </c:pt>
                <c:pt idx="94">
                  <c:v>1.3041499999999999E-11</c:v>
                </c:pt>
                <c:pt idx="95">
                  <c:v>-7.6627700000000002E-11</c:v>
                </c:pt>
                <c:pt idx="96">
                  <c:v>-1.4025000000000001E-10</c:v>
                </c:pt>
                <c:pt idx="97">
                  <c:v>-1.8594300000000001E-10</c:v>
                </c:pt>
                <c:pt idx="98">
                  <c:v>-1.9320200000000001E-10</c:v>
                </c:pt>
                <c:pt idx="99">
                  <c:v>-1.83809E-10</c:v>
                </c:pt>
                <c:pt idx="100">
                  <c:v>1.6801400000000001E-10</c:v>
                </c:pt>
                <c:pt idx="101">
                  <c:v>1.35982E-10</c:v>
                </c:pt>
                <c:pt idx="102">
                  <c:v>1.3001E-10</c:v>
                </c:pt>
                <c:pt idx="103">
                  <c:v>1.59049E-10</c:v>
                </c:pt>
                <c:pt idx="104">
                  <c:v>2.22671E-10</c:v>
                </c:pt>
                <c:pt idx="105">
                  <c:v>2.6794700000000002E-10</c:v>
                </c:pt>
                <c:pt idx="106">
                  <c:v>2.9483999999999999E-10</c:v>
                </c:pt>
                <c:pt idx="107">
                  <c:v>2.9912E-10</c:v>
                </c:pt>
                <c:pt idx="108">
                  <c:v>3.1150600000000001E-10</c:v>
                </c:pt>
                <c:pt idx="109">
                  <c:v>3.2260399999999999E-10</c:v>
                </c:pt>
                <c:pt idx="110">
                  <c:v>3.5847399999999999E-10</c:v>
                </c:pt>
                <c:pt idx="111">
                  <c:v>4.1911600000000001E-10</c:v>
                </c:pt>
                <c:pt idx="112">
                  <c:v>4.74203E-10</c:v>
                </c:pt>
                <c:pt idx="113">
                  <c:v>5.6175000000000005E-10</c:v>
                </c:pt>
                <c:pt idx="114">
                  <c:v>6.7235199999999998E-10</c:v>
                </c:pt>
                <c:pt idx="115">
                  <c:v>7.90656E-10</c:v>
                </c:pt>
                <c:pt idx="116">
                  <c:v>9.2133299999999999E-10</c:v>
                </c:pt>
                <c:pt idx="117">
                  <c:v>1.0823299999999999E-9</c:v>
                </c:pt>
                <c:pt idx="118">
                  <c:v>1.26511E-9</c:v>
                </c:pt>
                <c:pt idx="119">
                  <c:v>1.4577E-9</c:v>
                </c:pt>
                <c:pt idx="120">
                  <c:v>1.6468900000000001E-9</c:v>
                </c:pt>
                <c:pt idx="121">
                  <c:v>1.8403400000000001E-9</c:v>
                </c:pt>
                <c:pt idx="122">
                  <c:v>2.0098800000000001E-9</c:v>
                </c:pt>
                <c:pt idx="123">
                  <c:v>2.16277E-9</c:v>
                </c:pt>
                <c:pt idx="124">
                  <c:v>2.28362E-9</c:v>
                </c:pt>
                <c:pt idx="125">
                  <c:v>2.4108799999999998E-9</c:v>
                </c:pt>
                <c:pt idx="126">
                  <c:v>2.4903099999999999E-9</c:v>
                </c:pt>
                <c:pt idx="127">
                  <c:v>2.55394E-9</c:v>
                </c:pt>
                <c:pt idx="128">
                  <c:v>2.6308099999999999E-9</c:v>
                </c:pt>
                <c:pt idx="129">
                  <c:v>2.7029800000000001E-9</c:v>
                </c:pt>
                <c:pt idx="130">
                  <c:v>2.7875400000000001E-9</c:v>
                </c:pt>
                <c:pt idx="131">
                  <c:v>2.8712400000000001E-9</c:v>
                </c:pt>
                <c:pt idx="132">
                  <c:v>2.9946600000000001E-9</c:v>
                </c:pt>
                <c:pt idx="133">
                  <c:v>3.15267E-9</c:v>
                </c:pt>
                <c:pt idx="134">
                  <c:v>3.3717400000000002E-9</c:v>
                </c:pt>
                <c:pt idx="135">
                  <c:v>3.65872E-9</c:v>
                </c:pt>
                <c:pt idx="136">
                  <c:v>4.0225600000000002E-9</c:v>
                </c:pt>
                <c:pt idx="137">
                  <c:v>4.5029999999999999E-9</c:v>
                </c:pt>
                <c:pt idx="138">
                  <c:v>5.1905499999999996E-9</c:v>
                </c:pt>
                <c:pt idx="139">
                  <c:v>6.2269900000000002E-9</c:v>
                </c:pt>
                <c:pt idx="140">
                  <c:v>8.1371899999999997E-9</c:v>
                </c:pt>
                <c:pt idx="141">
                  <c:v>1.2014799999999999E-8</c:v>
                </c:pt>
                <c:pt idx="142">
                  <c:v>2.1255699999999999E-8</c:v>
                </c:pt>
                <c:pt idx="143">
                  <c:v>4.4502200000000001E-8</c:v>
                </c:pt>
                <c:pt idx="144">
                  <c:v>1.14851E-7</c:v>
                </c:pt>
                <c:pt idx="145">
                  <c:v>2.8554E-7</c:v>
                </c:pt>
                <c:pt idx="146">
                  <c:v>7.9388000000000001E-7</c:v>
                </c:pt>
                <c:pt idx="147">
                  <c:v>2.2782800000000001E-6</c:v>
                </c:pt>
                <c:pt idx="148">
                  <c:v>6.5949799999999998E-6</c:v>
                </c:pt>
                <c:pt idx="149">
                  <c:v>1.8110599999999999E-5</c:v>
                </c:pt>
                <c:pt idx="150">
                  <c:v>4.9131400000000002E-5</c:v>
                </c:pt>
                <c:pt idx="151">
                  <c:v>1.1373400000000001E-4</c:v>
                </c:pt>
                <c:pt idx="152">
                  <c:v>2.2603400000000001E-4</c:v>
                </c:pt>
                <c:pt idx="153">
                  <c:v>3.9208199999999998E-4</c:v>
                </c:pt>
                <c:pt idx="154">
                  <c:v>6.1411699999999996E-4</c:v>
                </c:pt>
                <c:pt idx="155">
                  <c:v>8.9413800000000005E-4</c:v>
                </c:pt>
                <c:pt idx="156">
                  <c:v>1.23795E-3</c:v>
                </c:pt>
                <c:pt idx="157">
                  <c:v>1.6540299999999999E-3</c:v>
                </c:pt>
                <c:pt idx="158">
                  <c:v>2.14342E-3</c:v>
                </c:pt>
                <c:pt idx="159">
                  <c:v>2.7191400000000001E-3</c:v>
                </c:pt>
                <c:pt idx="160">
                  <c:v>3.39208E-3</c:v>
                </c:pt>
                <c:pt idx="161">
                  <c:v>4.1721700000000002E-3</c:v>
                </c:pt>
                <c:pt idx="162">
                  <c:v>5.0722700000000003E-3</c:v>
                </c:pt>
                <c:pt idx="163">
                  <c:v>6.1062699999999996E-3</c:v>
                </c:pt>
                <c:pt idx="164">
                  <c:v>7.2855899999999998E-3</c:v>
                </c:pt>
                <c:pt idx="165">
                  <c:v>8.6253500000000004E-3</c:v>
                </c:pt>
                <c:pt idx="166">
                  <c:v>1.01228E-2</c:v>
                </c:pt>
                <c:pt idx="167">
                  <c:v>1.1821699999999999E-2</c:v>
                </c:pt>
                <c:pt idx="168">
                  <c:v>1.3719500000000001E-2</c:v>
                </c:pt>
                <c:pt idx="169">
                  <c:v>1.5829800000000002E-2</c:v>
                </c:pt>
                <c:pt idx="170">
                  <c:v>1.8175400000000001E-2</c:v>
                </c:pt>
                <c:pt idx="171">
                  <c:v>2.0764700000000001E-2</c:v>
                </c:pt>
                <c:pt idx="172">
                  <c:v>2.36175E-2</c:v>
                </c:pt>
                <c:pt idx="173">
                  <c:v>2.67348E-2</c:v>
                </c:pt>
                <c:pt idx="174">
                  <c:v>3.01675E-2</c:v>
                </c:pt>
                <c:pt idx="175">
                  <c:v>3.3899899999999997E-2</c:v>
                </c:pt>
                <c:pt idx="176">
                  <c:v>3.7960199999999999E-2</c:v>
                </c:pt>
                <c:pt idx="177">
                  <c:v>4.2333000000000003E-2</c:v>
                </c:pt>
                <c:pt idx="178">
                  <c:v>4.7049100000000003E-2</c:v>
                </c:pt>
                <c:pt idx="179">
                  <c:v>5.2133100000000002E-2</c:v>
                </c:pt>
                <c:pt idx="180">
                  <c:v>5.7571900000000002E-2</c:v>
                </c:pt>
                <c:pt idx="181">
                  <c:v>6.3401299999999994E-2</c:v>
                </c:pt>
                <c:pt idx="182">
                  <c:v>6.9602800000000006E-2</c:v>
                </c:pt>
                <c:pt idx="183">
                  <c:v>7.6214699999999996E-2</c:v>
                </c:pt>
                <c:pt idx="184">
                  <c:v>8.3194699999999996E-2</c:v>
                </c:pt>
                <c:pt idx="185">
                  <c:v>9.0606699999999998E-2</c:v>
                </c:pt>
                <c:pt idx="186">
                  <c:v>9.8431500000000005E-2</c:v>
                </c:pt>
                <c:pt idx="187">
                  <c:v>0.108385</c:v>
                </c:pt>
                <c:pt idx="188">
                  <c:v>0.117049</c:v>
                </c:pt>
                <c:pt idx="189">
                  <c:v>0.12609799999999999</c:v>
                </c:pt>
                <c:pt idx="190">
                  <c:v>0.135629</c:v>
                </c:pt>
                <c:pt idx="191">
                  <c:v>0.14568999999999999</c:v>
                </c:pt>
                <c:pt idx="192">
                  <c:v>0.15607399999999999</c:v>
                </c:pt>
                <c:pt idx="193">
                  <c:v>0.167074</c:v>
                </c:pt>
                <c:pt idx="194">
                  <c:v>0.178483</c:v>
                </c:pt>
                <c:pt idx="195">
                  <c:v>0.19036900000000001</c:v>
                </c:pt>
                <c:pt idx="196">
                  <c:v>0.202713</c:v>
                </c:pt>
                <c:pt idx="197">
                  <c:v>0.215504</c:v>
                </c:pt>
                <c:pt idx="198">
                  <c:v>0.22880600000000001</c:v>
                </c:pt>
                <c:pt idx="199">
                  <c:v>0.242561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E-735B-4E6D-ADDD-BAF7354FCEBE}"/>
            </c:ext>
          </c:extLst>
        </c:ser>
        <c:ser>
          <c:idx val="2"/>
          <c:order val="15"/>
          <c:tx>
            <c:strRef>
              <c:f>'[6]IV measurements'!$I$1</c:f>
              <c:strCache>
                <c:ptCount val="1"/>
                <c:pt idx="0">
                  <c:v>C6014 163C3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'[6]IV measurements'!$B$2:$B$201</c:f>
              <c:numCache>
                <c:formatCode>General</c:formatCode>
                <c:ptCount val="200"/>
                <c:pt idx="0">
                  <c:v>-5</c:v>
                </c:pt>
                <c:pt idx="1">
                  <c:v>-4.9497499999999999</c:v>
                </c:pt>
                <c:pt idx="2">
                  <c:v>-4.8994999999999997</c:v>
                </c:pt>
                <c:pt idx="3">
                  <c:v>-4.8492499999999996</c:v>
                </c:pt>
                <c:pt idx="4">
                  <c:v>-4.7990000000000004</c:v>
                </c:pt>
                <c:pt idx="5">
                  <c:v>-4.7487399999999997</c:v>
                </c:pt>
                <c:pt idx="6">
                  <c:v>-4.6984899999999996</c:v>
                </c:pt>
                <c:pt idx="7">
                  <c:v>-4.6482400000000004</c:v>
                </c:pt>
                <c:pt idx="8">
                  <c:v>-4.5979900000000002</c:v>
                </c:pt>
                <c:pt idx="9">
                  <c:v>-4.5477400000000001</c:v>
                </c:pt>
                <c:pt idx="10">
                  <c:v>-4.49749</c:v>
                </c:pt>
                <c:pt idx="11">
                  <c:v>-4.4472399999999999</c:v>
                </c:pt>
                <c:pt idx="12">
                  <c:v>-4.3969899999999997</c:v>
                </c:pt>
                <c:pt idx="13">
                  <c:v>-4.34673</c:v>
                </c:pt>
                <c:pt idx="14">
                  <c:v>-4.2964799999999999</c:v>
                </c:pt>
                <c:pt idx="15">
                  <c:v>-4.2462299999999997</c:v>
                </c:pt>
                <c:pt idx="16">
                  <c:v>-4.1959799999999996</c:v>
                </c:pt>
                <c:pt idx="17">
                  <c:v>-4.1457300000000004</c:v>
                </c:pt>
                <c:pt idx="18">
                  <c:v>-4.0954800000000002</c:v>
                </c:pt>
                <c:pt idx="19">
                  <c:v>-4.0452300000000001</c:v>
                </c:pt>
                <c:pt idx="20">
                  <c:v>-3.9949699999999999</c:v>
                </c:pt>
                <c:pt idx="21">
                  <c:v>-3.9447199999999998</c:v>
                </c:pt>
                <c:pt idx="22">
                  <c:v>-3.8944700000000001</c:v>
                </c:pt>
                <c:pt idx="23">
                  <c:v>-3.84422</c:v>
                </c:pt>
                <c:pt idx="24">
                  <c:v>-3.7939699999999998</c:v>
                </c:pt>
                <c:pt idx="25">
                  <c:v>-3.7437200000000002</c:v>
                </c:pt>
                <c:pt idx="26">
                  <c:v>-3.69347</c:v>
                </c:pt>
                <c:pt idx="27">
                  <c:v>-3.6432199999999999</c:v>
                </c:pt>
                <c:pt idx="28">
                  <c:v>-3.5929600000000002</c:v>
                </c:pt>
                <c:pt idx="29">
                  <c:v>-3.54271</c:v>
                </c:pt>
                <c:pt idx="30">
                  <c:v>-3.4924599999999999</c:v>
                </c:pt>
                <c:pt idx="31">
                  <c:v>-3.4422100000000002</c:v>
                </c:pt>
                <c:pt idx="32">
                  <c:v>-3.3919600000000001</c:v>
                </c:pt>
                <c:pt idx="33">
                  <c:v>-3.34171</c:v>
                </c:pt>
                <c:pt idx="34">
                  <c:v>-3.2914599999999998</c:v>
                </c:pt>
                <c:pt idx="35">
                  <c:v>-3.2412100000000001</c:v>
                </c:pt>
                <c:pt idx="36">
                  <c:v>-3.19095</c:v>
                </c:pt>
                <c:pt idx="37">
                  <c:v>-3.1406999999999998</c:v>
                </c:pt>
                <c:pt idx="38">
                  <c:v>-3.0904500000000001</c:v>
                </c:pt>
                <c:pt idx="39">
                  <c:v>-3.0402</c:v>
                </c:pt>
                <c:pt idx="40">
                  <c:v>-2.9899499999999999</c:v>
                </c:pt>
                <c:pt idx="41">
                  <c:v>-2.9397000000000002</c:v>
                </c:pt>
                <c:pt idx="42">
                  <c:v>-2.8894500000000001</c:v>
                </c:pt>
                <c:pt idx="43">
                  <c:v>-2.8391999999999999</c:v>
                </c:pt>
                <c:pt idx="44">
                  <c:v>-2.7889400000000002</c:v>
                </c:pt>
                <c:pt idx="45">
                  <c:v>-2.7386900000000001</c:v>
                </c:pt>
                <c:pt idx="46">
                  <c:v>-2.6884399999999999</c:v>
                </c:pt>
                <c:pt idx="47">
                  <c:v>-2.6381899999999998</c:v>
                </c:pt>
                <c:pt idx="48">
                  <c:v>-2.5879400000000001</c:v>
                </c:pt>
                <c:pt idx="49">
                  <c:v>-2.53769</c:v>
                </c:pt>
                <c:pt idx="50">
                  <c:v>-2.4874399999999999</c:v>
                </c:pt>
                <c:pt idx="51">
                  <c:v>-2.4371900000000002</c:v>
                </c:pt>
                <c:pt idx="52">
                  <c:v>-2.38693</c:v>
                </c:pt>
                <c:pt idx="53">
                  <c:v>-2.3366799999999999</c:v>
                </c:pt>
                <c:pt idx="54">
                  <c:v>-2.2864300000000002</c:v>
                </c:pt>
                <c:pt idx="55">
                  <c:v>-2.2361800000000001</c:v>
                </c:pt>
                <c:pt idx="56">
                  <c:v>-2.1859299999999999</c:v>
                </c:pt>
                <c:pt idx="57">
                  <c:v>-2.1356799999999998</c:v>
                </c:pt>
                <c:pt idx="58">
                  <c:v>-2.0854300000000001</c:v>
                </c:pt>
                <c:pt idx="59">
                  <c:v>-2.03518</c:v>
                </c:pt>
                <c:pt idx="60">
                  <c:v>-1.98492</c:v>
                </c:pt>
                <c:pt idx="61">
                  <c:v>-1.9346699999999999</c:v>
                </c:pt>
                <c:pt idx="62">
                  <c:v>-1.88442</c:v>
                </c:pt>
                <c:pt idx="63">
                  <c:v>-1.8341700000000001</c:v>
                </c:pt>
                <c:pt idx="64">
                  <c:v>-1.78392</c:v>
                </c:pt>
                <c:pt idx="65">
                  <c:v>-1.73367</c:v>
                </c:pt>
                <c:pt idx="66">
                  <c:v>-1.6834199999999999</c:v>
                </c:pt>
                <c:pt idx="67">
                  <c:v>-1.63317</c:v>
                </c:pt>
                <c:pt idx="68">
                  <c:v>-1.58291</c:v>
                </c:pt>
                <c:pt idx="69">
                  <c:v>-1.5326599999999999</c:v>
                </c:pt>
                <c:pt idx="70">
                  <c:v>-1.48241</c:v>
                </c:pt>
                <c:pt idx="71">
                  <c:v>-1.4321600000000001</c:v>
                </c:pt>
                <c:pt idx="72">
                  <c:v>-1.38191</c:v>
                </c:pt>
                <c:pt idx="73">
                  <c:v>-1.3316600000000001</c:v>
                </c:pt>
                <c:pt idx="74">
                  <c:v>-1.2814099999999999</c:v>
                </c:pt>
                <c:pt idx="75">
                  <c:v>-1.23116</c:v>
                </c:pt>
                <c:pt idx="76">
                  <c:v>-1.1809000000000001</c:v>
                </c:pt>
                <c:pt idx="77">
                  <c:v>-1.1306499999999999</c:v>
                </c:pt>
                <c:pt idx="78">
                  <c:v>-1.0804</c:v>
                </c:pt>
                <c:pt idx="79">
                  <c:v>-1.0301499999999999</c:v>
                </c:pt>
                <c:pt idx="80">
                  <c:v>-0.97989999999999999</c:v>
                </c:pt>
                <c:pt idx="81">
                  <c:v>-0.92964800000000003</c:v>
                </c:pt>
                <c:pt idx="82">
                  <c:v>-0.87939699999999998</c:v>
                </c:pt>
                <c:pt idx="83">
                  <c:v>-0.82914600000000005</c:v>
                </c:pt>
                <c:pt idx="84">
                  <c:v>-0.77889399999999998</c:v>
                </c:pt>
                <c:pt idx="85">
                  <c:v>-0.72864300000000004</c:v>
                </c:pt>
                <c:pt idx="86">
                  <c:v>-0.678392</c:v>
                </c:pt>
                <c:pt idx="87">
                  <c:v>-0.62814099999999995</c:v>
                </c:pt>
                <c:pt idx="88">
                  <c:v>-0.57788899999999999</c:v>
                </c:pt>
                <c:pt idx="89">
                  <c:v>-0.52763800000000005</c:v>
                </c:pt>
                <c:pt idx="90">
                  <c:v>-0.47738700000000001</c:v>
                </c:pt>
                <c:pt idx="91">
                  <c:v>-0.42713600000000002</c:v>
                </c:pt>
                <c:pt idx="92">
                  <c:v>-0.376884</c:v>
                </c:pt>
                <c:pt idx="93">
                  <c:v>-0.32663300000000001</c:v>
                </c:pt>
                <c:pt idx="94">
                  <c:v>-0.27638200000000002</c:v>
                </c:pt>
                <c:pt idx="95">
                  <c:v>-0.226131</c:v>
                </c:pt>
                <c:pt idx="96">
                  <c:v>-0.17587900000000001</c:v>
                </c:pt>
                <c:pt idx="97">
                  <c:v>-0.12562799999999999</c:v>
                </c:pt>
                <c:pt idx="98">
                  <c:v>-7.5376899999999997E-2</c:v>
                </c:pt>
                <c:pt idx="99">
                  <c:v>-2.5125600000000001E-2</c:v>
                </c:pt>
                <c:pt idx="100">
                  <c:v>2.5125600000000001E-2</c:v>
                </c:pt>
                <c:pt idx="101">
                  <c:v>7.5376899999999997E-2</c:v>
                </c:pt>
                <c:pt idx="102">
                  <c:v>0.12562799999999999</c:v>
                </c:pt>
                <c:pt idx="103">
                  <c:v>0.17587900000000001</c:v>
                </c:pt>
                <c:pt idx="104">
                  <c:v>0.226131</c:v>
                </c:pt>
                <c:pt idx="105">
                  <c:v>0.27638200000000002</c:v>
                </c:pt>
                <c:pt idx="106">
                  <c:v>0.32663300000000001</c:v>
                </c:pt>
                <c:pt idx="107">
                  <c:v>0.376884</c:v>
                </c:pt>
                <c:pt idx="108">
                  <c:v>0.42713600000000002</c:v>
                </c:pt>
                <c:pt idx="109">
                  <c:v>0.47738700000000001</c:v>
                </c:pt>
                <c:pt idx="110">
                  <c:v>0.52763800000000005</c:v>
                </c:pt>
                <c:pt idx="111">
                  <c:v>0.57788899999999999</c:v>
                </c:pt>
                <c:pt idx="112">
                  <c:v>0.62814099999999995</c:v>
                </c:pt>
                <c:pt idx="113">
                  <c:v>0.678392</c:v>
                </c:pt>
                <c:pt idx="114">
                  <c:v>0.72864300000000004</c:v>
                </c:pt>
                <c:pt idx="115">
                  <c:v>0.77889399999999998</c:v>
                </c:pt>
                <c:pt idx="116">
                  <c:v>0.82914600000000005</c:v>
                </c:pt>
                <c:pt idx="117">
                  <c:v>0.87939699999999998</c:v>
                </c:pt>
                <c:pt idx="118">
                  <c:v>0.92964800000000003</c:v>
                </c:pt>
                <c:pt idx="119">
                  <c:v>0.97989999999999999</c:v>
                </c:pt>
                <c:pt idx="120">
                  <c:v>1.0301499999999999</c:v>
                </c:pt>
                <c:pt idx="121">
                  <c:v>1.0804</c:v>
                </c:pt>
                <c:pt idx="122">
                  <c:v>1.1306499999999999</c:v>
                </c:pt>
                <c:pt idx="123">
                  <c:v>1.1809000000000001</c:v>
                </c:pt>
                <c:pt idx="124">
                  <c:v>1.23116</c:v>
                </c:pt>
                <c:pt idx="125">
                  <c:v>1.2814099999999999</c:v>
                </c:pt>
                <c:pt idx="126">
                  <c:v>1.3316600000000001</c:v>
                </c:pt>
                <c:pt idx="127">
                  <c:v>1.38191</c:v>
                </c:pt>
                <c:pt idx="128">
                  <c:v>1.4321600000000001</c:v>
                </c:pt>
                <c:pt idx="129">
                  <c:v>1.48241</c:v>
                </c:pt>
                <c:pt idx="130">
                  <c:v>1.5326599999999999</c:v>
                </c:pt>
                <c:pt idx="131">
                  <c:v>1.58291</c:v>
                </c:pt>
                <c:pt idx="132">
                  <c:v>1.63317</c:v>
                </c:pt>
                <c:pt idx="133">
                  <c:v>1.6834199999999999</c:v>
                </c:pt>
                <c:pt idx="134">
                  <c:v>1.73367</c:v>
                </c:pt>
                <c:pt idx="135">
                  <c:v>1.78392</c:v>
                </c:pt>
                <c:pt idx="136">
                  <c:v>1.8341700000000001</c:v>
                </c:pt>
                <c:pt idx="137">
                  <c:v>1.88442</c:v>
                </c:pt>
                <c:pt idx="138">
                  <c:v>1.9346699999999999</c:v>
                </c:pt>
                <c:pt idx="139">
                  <c:v>1.98492</c:v>
                </c:pt>
                <c:pt idx="140">
                  <c:v>2.03518</c:v>
                </c:pt>
                <c:pt idx="141">
                  <c:v>2.0854300000000001</c:v>
                </c:pt>
                <c:pt idx="142">
                  <c:v>2.1356799999999998</c:v>
                </c:pt>
                <c:pt idx="143">
                  <c:v>2.1859299999999999</c:v>
                </c:pt>
                <c:pt idx="144">
                  <c:v>2.2361800000000001</c:v>
                </c:pt>
                <c:pt idx="145">
                  <c:v>2.2864300000000002</c:v>
                </c:pt>
                <c:pt idx="146">
                  <c:v>2.3366799999999999</c:v>
                </c:pt>
                <c:pt idx="147">
                  <c:v>2.38693</c:v>
                </c:pt>
                <c:pt idx="148">
                  <c:v>2.4371900000000002</c:v>
                </c:pt>
                <c:pt idx="149">
                  <c:v>2.4874399999999999</c:v>
                </c:pt>
                <c:pt idx="150">
                  <c:v>2.53769</c:v>
                </c:pt>
                <c:pt idx="151">
                  <c:v>2.5879400000000001</c:v>
                </c:pt>
                <c:pt idx="152">
                  <c:v>2.6381899999999998</c:v>
                </c:pt>
                <c:pt idx="153">
                  <c:v>2.6884399999999999</c:v>
                </c:pt>
                <c:pt idx="154">
                  <c:v>2.7386900000000001</c:v>
                </c:pt>
                <c:pt idx="155">
                  <c:v>2.7889400000000002</c:v>
                </c:pt>
                <c:pt idx="156">
                  <c:v>2.8391999999999999</c:v>
                </c:pt>
                <c:pt idx="157">
                  <c:v>2.8894500000000001</c:v>
                </c:pt>
                <c:pt idx="158">
                  <c:v>2.9397000000000002</c:v>
                </c:pt>
                <c:pt idx="159">
                  <c:v>2.9899499999999999</c:v>
                </c:pt>
                <c:pt idx="160">
                  <c:v>3.0402</c:v>
                </c:pt>
                <c:pt idx="161">
                  <c:v>3.0904500000000001</c:v>
                </c:pt>
                <c:pt idx="162">
                  <c:v>3.1406999999999998</c:v>
                </c:pt>
                <c:pt idx="163">
                  <c:v>3.19095</c:v>
                </c:pt>
                <c:pt idx="164">
                  <c:v>3.2412100000000001</c:v>
                </c:pt>
                <c:pt idx="165">
                  <c:v>3.2914599999999998</c:v>
                </c:pt>
                <c:pt idx="166">
                  <c:v>3.34171</c:v>
                </c:pt>
                <c:pt idx="167">
                  <c:v>3.3919600000000001</c:v>
                </c:pt>
                <c:pt idx="168">
                  <c:v>3.4422100000000002</c:v>
                </c:pt>
                <c:pt idx="169">
                  <c:v>3.4924599999999999</c:v>
                </c:pt>
                <c:pt idx="170">
                  <c:v>3.54271</c:v>
                </c:pt>
                <c:pt idx="171">
                  <c:v>3.5929600000000002</c:v>
                </c:pt>
                <c:pt idx="172">
                  <c:v>3.6432199999999999</c:v>
                </c:pt>
                <c:pt idx="173">
                  <c:v>3.69347</c:v>
                </c:pt>
                <c:pt idx="174">
                  <c:v>3.7437200000000002</c:v>
                </c:pt>
                <c:pt idx="175">
                  <c:v>3.7939699999999998</c:v>
                </c:pt>
                <c:pt idx="176">
                  <c:v>3.84422</c:v>
                </c:pt>
                <c:pt idx="177">
                  <c:v>3.8944700000000001</c:v>
                </c:pt>
                <c:pt idx="178">
                  <c:v>3.9447199999999998</c:v>
                </c:pt>
                <c:pt idx="179">
                  <c:v>3.9949699999999999</c:v>
                </c:pt>
                <c:pt idx="180">
                  <c:v>4.0452300000000001</c:v>
                </c:pt>
                <c:pt idx="181">
                  <c:v>4.0954800000000002</c:v>
                </c:pt>
                <c:pt idx="182">
                  <c:v>4.1457300000000004</c:v>
                </c:pt>
                <c:pt idx="183">
                  <c:v>4.1959799999999996</c:v>
                </c:pt>
                <c:pt idx="184">
                  <c:v>4.2462299999999997</c:v>
                </c:pt>
                <c:pt idx="185">
                  <c:v>4.2964799999999999</c:v>
                </c:pt>
                <c:pt idx="186">
                  <c:v>4.34673</c:v>
                </c:pt>
                <c:pt idx="187">
                  <c:v>4.3969899999999997</c:v>
                </c:pt>
                <c:pt idx="188">
                  <c:v>4.4472399999999999</c:v>
                </c:pt>
                <c:pt idx="189">
                  <c:v>4.49749</c:v>
                </c:pt>
                <c:pt idx="190">
                  <c:v>4.5477400000000001</c:v>
                </c:pt>
                <c:pt idx="191">
                  <c:v>4.5979900000000002</c:v>
                </c:pt>
                <c:pt idx="192">
                  <c:v>4.6482400000000004</c:v>
                </c:pt>
                <c:pt idx="193">
                  <c:v>4.6984899999999996</c:v>
                </c:pt>
                <c:pt idx="194">
                  <c:v>4.7487399999999997</c:v>
                </c:pt>
                <c:pt idx="195">
                  <c:v>4.7990000000000004</c:v>
                </c:pt>
                <c:pt idx="196">
                  <c:v>4.8492499999999996</c:v>
                </c:pt>
                <c:pt idx="197">
                  <c:v>4.8994999999999997</c:v>
                </c:pt>
                <c:pt idx="198">
                  <c:v>4.9497499999999999</c:v>
                </c:pt>
                <c:pt idx="199">
                  <c:v>5</c:v>
                </c:pt>
              </c:numCache>
            </c:numRef>
          </c:xVal>
          <c:yVal>
            <c:numRef>
              <c:f>'[6]IV measurements'!$I$2:$I$201</c:f>
              <c:numCache>
                <c:formatCode>General</c:formatCode>
                <c:ptCount val="200"/>
                <c:pt idx="0">
                  <c:v>-7.8660599999999997E-7</c:v>
                </c:pt>
                <c:pt idx="1">
                  <c:v>-7.4137099999999995E-7</c:v>
                </c:pt>
                <c:pt idx="2">
                  <c:v>-6.9781699999999995E-7</c:v>
                </c:pt>
                <c:pt idx="3">
                  <c:v>-6.6189699999999999E-7</c:v>
                </c:pt>
                <c:pt idx="4">
                  <c:v>-6.5712799999999995E-7</c:v>
                </c:pt>
                <c:pt idx="5">
                  <c:v>-6.2232699999999996E-7</c:v>
                </c:pt>
                <c:pt idx="6">
                  <c:v>-5.7422300000000005E-7</c:v>
                </c:pt>
                <c:pt idx="7">
                  <c:v>-5.7060600000000005E-7</c:v>
                </c:pt>
                <c:pt idx="8">
                  <c:v>-5.1360899999999998E-7</c:v>
                </c:pt>
                <c:pt idx="9">
                  <c:v>-5.0859899999999996E-7</c:v>
                </c:pt>
                <c:pt idx="10">
                  <c:v>-4.8192500000000005E-7</c:v>
                </c:pt>
                <c:pt idx="11">
                  <c:v>-4.6379800000000001E-7</c:v>
                </c:pt>
                <c:pt idx="12">
                  <c:v>-4.4635599999999998E-7</c:v>
                </c:pt>
                <c:pt idx="13">
                  <c:v>-4.4424800000000002E-7</c:v>
                </c:pt>
                <c:pt idx="14">
                  <c:v>-4.1144900000000002E-7</c:v>
                </c:pt>
                <c:pt idx="15">
                  <c:v>-3.9845199999999997E-7</c:v>
                </c:pt>
                <c:pt idx="16">
                  <c:v>-3.8174999999999999E-7</c:v>
                </c:pt>
                <c:pt idx="17">
                  <c:v>-3.6554300000000001E-7</c:v>
                </c:pt>
                <c:pt idx="18">
                  <c:v>-3.4862200000000001E-7</c:v>
                </c:pt>
                <c:pt idx="19">
                  <c:v>-3.42381E-7</c:v>
                </c:pt>
                <c:pt idx="20">
                  <c:v>-3.1072600000000003E-7</c:v>
                </c:pt>
                <c:pt idx="21">
                  <c:v>-3.0447000000000003E-7</c:v>
                </c:pt>
                <c:pt idx="22">
                  <c:v>-2.8835499999999999E-7</c:v>
                </c:pt>
                <c:pt idx="23">
                  <c:v>-2.8392099999999999E-7</c:v>
                </c:pt>
                <c:pt idx="24">
                  <c:v>-2.5629999999999999E-7</c:v>
                </c:pt>
                <c:pt idx="25">
                  <c:v>-2.5174600000000001E-7</c:v>
                </c:pt>
                <c:pt idx="26">
                  <c:v>-2.3940399999999999E-7</c:v>
                </c:pt>
                <c:pt idx="27">
                  <c:v>-2.2651999999999999E-7</c:v>
                </c:pt>
                <c:pt idx="28">
                  <c:v>-2.1225000000000001E-7</c:v>
                </c:pt>
                <c:pt idx="29">
                  <c:v>-1.9822699999999999E-7</c:v>
                </c:pt>
                <c:pt idx="30">
                  <c:v>-1.9031199999999999E-7</c:v>
                </c:pt>
                <c:pt idx="31">
                  <c:v>-1.73628E-7</c:v>
                </c:pt>
                <c:pt idx="32">
                  <c:v>-1.6743699999999999E-7</c:v>
                </c:pt>
                <c:pt idx="33">
                  <c:v>-1.6084200000000001E-7</c:v>
                </c:pt>
                <c:pt idx="34">
                  <c:v>-1.51103E-7</c:v>
                </c:pt>
                <c:pt idx="35">
                  <c:v>-1.40625E-7</c:v>
                </c:pt>
                <c:pt idx="36">
                  <c:v>-1.33479E-7</c:v>
                </c:pt>
                <c:pt idx="37">
                  <c:v>-1.22621E-7</c:v>
                </c:pt>
                <c:pt idx="38">
                  <c:v>-1.11001E-7</c:v>
                </c:pt>
                <c:pt idx="39">
                  <c:v>-1.07658E-7</c:v>
                </c:pt>
                <c:pt idx="40">
                  <c:v>-9.7624399999999996E-8</c:v>
                </c:pt>
                <c:pt idx="41">
                  <c:v>-8.9988600000000004E-8</c:v>
                </c:pt>
                <c:pt idx="42">
                  <c:v>-8.3018100000000001E-8</c:v>
                </c:pt>
                <c:pt idx="43">
                  <c:v>-7.7836600000000002E-8</c:v>
                </c:pt>
                <c:pt idx="44">
                  <c:v>-7.2034200000000006E-8</c:v>
                </c:pt>
                <c:pt idx="45">
                  <c:v>-6.6282999999999999E-8</c:v>
                </c:pt>
                <c:pt idx="46">
                  <c:v>-6.1331700000000006E-8</c:v>
                </c:pt>
                <c:pt idx="47">
                  <c:v>-5.6647700000000002E-8</c:v>
                </c:pt>
                <c:pt idx="48">
                  <c:v>-5.1774599999999997E-8</c:v>
                </c:pt>
                <c:pt idx="49">
                  <c:v>-4.8179200000000002E-8</c:v>
                </c:pt>
                <c:pt idx="50">
                  <c:v>-4.4081600000000002E-8</c:v>
                </c:pt>
                <c:pt idx="51">
                  <c:v>-3.9968999999999999E-8</c:v>
                </c:pt>
                <c:pt idx="52">
                  <c:v>-3.6543099999999997E-8</c:v>
                </c:pt>
                <c:pt idx="53">
                  <c:v>-3.3347500000000001E-8</c:v>
                </c:pt>
                <c:pt idx="54">
                  <c:v>-3.0499000000000001E-8</c:v>
                </c:pt>
                <c:pt idx="55">
                  <c:v>-2.76415E-8</c:v>
                </c:pt>
                <c:pt idx="56">
                  <c:v>-2.4442000000000001E-8</c:v>
                </c:pt>
                <c:pt idx="57">
                  <c:v>-2.1801499999999998E-8</c:v>
                </c:pt>
                <c:pt idx="58">
                  <c:v>-1.9134999999999999E-8</c:v>
                </c:pt>
                <c:pt idx="59">
                  <c:v>-1.6751100000000001E-8</c:v>
                </c:pt>
                <c:pt idx="60">
                  <c:v>-1.44198E-8</c:v>
                </c:pt>
                <c:pt idx="61">
                  <c:v>-1.2332799999999999E-8</c:v>
                </c:pt>
                <c:pt idx="62">
                  <c:v>-1.06378E-8</c:v>
                </c:pt>
                <c:pt idx="63">
                  <c:v>-9.5219100000000003E-9</c:v>
                </c:pt>
                <c:pt idx="64">
                  <c:v>-7.6975199999999997E-9</c:v>
                </c:pt>
                <c:pt idx="65">
                  <c:v>-6.6004200000000003E-9</c:v>
                </c:pt>
                <c:pt idx="66">
                  <c:v>-5.5558299999999998E-9</c:v>
                </c:pt>
                <c:pt idx="67">
                  <c:v>-4.7773E-9</c:v>
                </c:pt>
                <c:pt idx="68">
                  <c:v>-4.1448400000000003E-9</c:v>
                </c:pt>
                <c:pt idx="69">
                  <c:v>-3.6165600000000002E-9</c:v>
                </c:pt>
                <c:pt idx="70">
                  <c:v>-3.2206800000000001E-9</c:v>
                </c:pt>
                <c:pt idx="71">
                  <c:v>-2.9016600000000001E-9</c:v>
                </c:pt>
                <c:pt idx="72">
                  <c:v>-2.6424399999999998E-9</c:v>
                </c:pt>
                <c:pt idx="73">
                  <c:v>-2.4301899999999999E-9</c:v>
                </c:pt>
                <c:pt idx="74">
                  <c:v>-2.2435699999999999E-9</c:v>
                </c:pt>
                <c:pt idx="75">
                  <c:v>-2.08129E-9</c:v>
                </c:pt>
                <c:pt idx="76">
                  <c:v>-1.9091799999999998E-9</c:v>
                </c:pt>
                <c:pt idx="77">
                  <c:v>-1.7917400000000001E-9</c:v>
                </c:pt>
                <c:pt idx="78">
                  <c:v>-1.6473999999999999E-9</c:v>
                </c:pt>
                <c:pt idx="79">
                  <c:v>-1.50391E-9</c:v>
                </c:pt>
                <c:pt idx="80">
                  <c:v>-1.3770700000000001E-9</c:v>
                </c:pt>
                <c:pt idx="81">
                  <c:v>-1.237E-9</c:v>
                </c:pt>
                <c:pt idx="82">
                  <c:v>-1.08752E-9</c:v>
                </c:pt>
                <c:pt idx="83">
                  <c:v>-9.3720000000000003E-10</c:v>
                </c:pt>
                <c:pt idx="84">
                  <c:v>-8.0010900000000003E-10</c:v>
                </c:pt>
                <c:pt idx="85">
                  <c:v>-6.4551800000000005E-10</c:v>
                </c:pt>
                <c:pt idx="86">
                  <c:v>-5.0587699999999999E-10</c:v>
                </c:pt>
                <c:pt idx="87">
                  <c:v>-3.7647499999999998E-10</c:v>
                </c:pt>
                <c:pt idx="88">
                  <c:v>-2.4877799999999998E-10</c:v>
                </c:pt>
                <c:pt idx="89">
                  <c:v>-1.36471E-10</c:v>
                </c:pt>
                <c:pt idx="90">
                  <c:v>-6.08802E-11</c:v>
                </c:pt>
                <c:pt idx="91">
                  <c:v>-3.3545500000000003E-11</c:v>
                </c:pt>
                <c:pt idx="92">
                  <c:v>-2.62856E-11</c:v>
                </c:pt>
                <c:pt idx="93">
                  <c:v>-3.8242299999999998E-11</c:v>
                </c:pt>
                <c:pt idx="94">
                  <c:v>-7.7962900000000002E-11</c:v>
                </c:pt>
                <c:pt idx="95">
                  <c:v>-1.19388E-10</c:v>
                </c:pt>
                <c:pt idx="96">
                  <c:v>-1.5696299999999999E-10</c:v>
                </c:pt>
                <c:pt idx="97">
                  <c:v>-1.9539600000000001E-10</c:v>
                </c:pt>
                <c:pt idx="98">
                  <c:v>-2.28715E-10</c:v>
                </c:pt>
                <c:pt idx="99">
                  <c:v>-2.3895499999999998E-10</c:v>
                </c:pt>
                <c:pt idx="100">
                  <c:v>-2.4151799999999999E-10</c:v>
                </c:pt>
                <c:pt idx="101">
                  <c:v>-2.2529399999999999E-10</c:v>
                </c:pt>
                <c:pt idx="102">
                  <c:v>-2.00951E-10</c:v>
                </c:pt>
                <c:pt idx="103">
                  <c:v>-1.59097E-10</c:v>
                </c:pt>
                <c:pt idx="104">
                  <c:v>-8.99196E-11</c:v>
                </c:pt>
                <c:pt idx="105">
                  <c:v>-4.5061100000000001E-12</c:v>
                </c:pt>
                <c:pt idx="106">
                  <c:v>8.3887600000000005E-11</c:v>
                </c:pt>
                <c:pt idx="107">
                  <c:v>1.6588E-10</c:v>
                </c:pt>
                <c:pt idx="108">
                  <c:v>2.4403300000000001E-10</c:v>
                </c:pt>
                <c:pt idx="109">
                  <c:v>3.33285E-10</c:v>
                </c:pt>
                <c:pt idx="110">
                  <c:v>4.1783999999999998E-10</c:v>
                </c:pt>
                <c:pt idx="111">
                  <c:v>5.1094300000000002E-10</c:v>
                </c:pt>
                <c:pt idx="112">
                  <c:v>6.1001800000000001E-10</c:v>
                </c:pt>
                <c:pt idx="113">
                  <c:v>7.3856099999999999E-10</c:v>
                </c:pt>
                <c:pt idx="114">
                  <c:v>9.1579E-10</c:v>
                </c:pt>
                <c:pt idx="115">
                  <c:v>1.16264E-9</c:v>
                </c:pt>
                <c:pt idx="116">
                  <c:v>1.5000100000000001E-9</c:v>
                </c:pt>
                <c:pt idx="117">
                  <c:v>1.9215099999999999E-9</c:v>
                </c:pt>
                <c:pt idx="118">
                  <c:v>2.41733E-9</c:v>
                </c:pt>
                <c:pt idx="119">
                  <c:v>2.98147E-9</c:v>
                </c:pt>
                <c:pt idx="120">
                  <c:v>3.5571499999999999E-9</c:v>
                </c:pt>
                <c:pt idx="121">
                  <c:v>4.1908999999999997E-9</c:v>
                </c:pt>
                <c:pt idx="122">
                  <c:v>4.8323399999999999E-9</c:v>
                </c:pt>
                <c:pt idx="123">
                  <c:v>5.4836000000000004E-9</c:v>
                </c:pt>
                <c:pt idx="124">
                  <c:v>6.1357099999999997E-9</c:v>
                </c:pt>
                <c:pt idx="125">
                  <c:v>6.85787E-9</c:v>
                </c:pt>
                <c:pt idx="126">
                  <c:v>7.6585999999999992E-9</c:v>
                </c:pt>
                <c:pt idx="127">
                  <c:v>8.3777700000000001E-9</c:v>
                </c:pt>
                <c:pt idx="128">
                  <c:v>9.2400000000000004E-9</c:v>
                </c:pt>
                <c:pt idx="129">
                  <c:v>1.0142399999999999E-8</c:v>
                </c:pt>
                <c:pt idx="130">
                  <c:v>1.1105399999999999E-8</c:v>
                </c:pt>
                <c:pt idx="131">
                  <c:v>1.2161499999999999E-8</c:v>
                </c:pt>
                <c:pt idx="132">
                  <c:v>1.33487E-8</c:v>
                </c:pt>
                <c:pt idx="133">
                  <c:v>1.45338E-8</c:v>
                </c:pt>
                <c:pt idx="134">
                  <c:v>1.5964E-8</c:v>
                </c:pt>
                <c:pt idx="135">
                  <c:v>1.73831E-8</c:v>
                </c:pt>
                <c:pt idx="136">
                  <c:v>1.9100299999999999E-8</c:v>
                </c:pt>
                <c:pt idx="137">
                  <c:v>2.10639E-8</c:v>
                </c:pt>
                <c:pt idx="138">
                  <c:v>2.3659200000000001E-8</c:v>
                </c:pt>
                <c:pt idx="139">
                  <c:v>2.6915E-8</c:v>
                </c:pt>
                <c:pt idx="140">
                  <c:v>3.1765099999999999E-8</c:v>
                </c:pt>
                <c:pt idx="141">
                  <c:v>3.9994099999999999E-8</c:v>
                </c:pt>
                <c:pt idx="142">
                  <c:v>5.7435100000000003E-8</c:v>
                </c:pt>
                <c:pt idx="143">
                  <c:v>9.8147399999999994E-8</c:v>
                </c:pt>
                <c:pt idx="144">
                  <c:v>2.3987199999999999E-7</c:v>
                </c:pt>
                <c:pt idx="145">
                  <c:v>4.85663E-7</c:v>
                </c:pt>
                <c:pt idx="146">
                  <c:v>1.2332900000000001E-6</c:v>
                </c:pt>
                <c:pt idx="147">
                  <c:v>3.1437000000000001E-6</c:v>
                </c:pt>
                <c:pt idx="148">
                  <c:v>7.5628200000000004E-6</c:v>
                </c:pt>
                <c:pt idx="149">
                  <c:v>1.53744E-5</c:v>
                </c:pt>
                <c:pt idx="150">
                  <c:v>3.1036099999999999E-5</c:v>
                </c:pt>
                <c:pt idx="151">
                  <c:v>5.3113099999999998E-5</c:v>
                </c:pt>
                <c:pt idx="152">
                  <c:v>8.4311400000000001E-5</c:v>
                </c:pt>
                <c:pt idx="153">
                  <c:v>1.26768E-4</c:v>
                </c:pt>
                <c:pt idx="154">
                  <c:v>1.82568E-4</c:v>
                </c:pt>
                <c:pt idx="155">
                  <c:v>2.5381299999999998E-4</c:v>
                </c:pt>
                <c:pt idx="156">
                  <c:v>3.4175200000000002E-4</c:v>
                </c:pt>
                <c:pt idx="157">
                  <c:v>4.4813999999999997E-4</c:v>
                </c:pt>
                <c:pt idx="158">
                  <c:v>5.7407900000000002E-4</c:v>
                </c:pt>
                <c:pt idx="159">
                  <c:v>7.2129200000000001E-4</c:v>
                </c:pt>
                <c:pt idx="160">
                  <c:v>8.9132100000000004E-4</c:v>
                </c:pt>
                <c:pt idx="161">
                  <c:v>1.0888E-3</c:v>
                </c:pt>
                <c:pt idx="162">
                  <c:v>1.3102400000000001E-3</c:v>
                </c:pt>
                <c:pt idx="163">
                  <c:v>1.55857E-3</c:v>
                </c:pt>
                <c:pt idx="164">
                  <c:v>1.8354599999999999E-3</c:v>
                </c:pt>
                <c:pt idx="165">
                  <c:v>2.1420800000000002E-3</c:v>
                </c:pt>
                <c:pt idx="166">
                  <c:v>2.48E-3</c:v>
                </c:pt>
                <c:pt idx="167">
                  <c:v>2.8517999999999998E-3</c:v>
                </c:pt>
                <c:pt idx="168">
                  <c:v>3.2574399999999999E-3</c:v>
                </c:pt>
                <c:pt idx="169">
                  <c:v>3.6975100000000002E-3</c:v>
                </c:pt>
                <c:pt idx="170">
                  <c:v>4.1753800000000002E-3</c:v>
                </c:pt>
                <c:pt idx="171">
                  <c:v>4.6896100000000003E-3</c:v>
                </c:pt>
                <c:pt idx="172">
                  <c:v>5.2430599999999999E-3</c:v>
                </c:pt>
                <c:pt idx="173">
                  <c:v>5.8410099999999998E-3</c:v>
                </c:pt>
                <c:pt idx="174">
                  <c:v>6.4773799999999996E-3</c:v>
                </c:pt>
                <c:pt idx="175">
                  <c:v>7.1657099999999996E-3</c:v>
                </c:pt>
                <c:pt idx="176">
                  <c:v>7.8994800000000004E-3</c:v>
                </c:pt>
                <c:pt idx="177">
                  <c:v>8.6813099999999994E-3</c:v>
                </c:pt>
                <c:pt idx="178">
                  <c:v>9.51982E-3</c:v>
                </c:pt>
                <c:pt idx="179">
                  <c:v>1.0410600000000001E-2</c:v>
                </c:pt>
                <c:pt idx="180">
                  <c:v>1.13705E-2</c:v>
                </c:pt>
                <c:pt idx="181">
                  <c:v>1.2389499999999999E-2</c:v>
                </c:pt>
                <c:pt idx="182">
                  <c:v>1.3479700000000001E-2</c:v>
                </c:pt>
                <c:pt idx="183">
                  <c:v>1.46401E-2</c:v>
                </c:pt>
                <c:pt idx="184">
                  <c:v>1.58797E-2</c:v>
                </c:pt>
                <c:pt idx="185">
                  <c:v>1.7205000000000002E-2</c:v>
                </c:pt>
                <c:pt idx="186">
                  <c:v>1.8621700000000001E-2</c:v>
                </c:pt>
                <c:pt idx="187">
                  <c:v>2.01327E-2</c:v>
                </c:pt>
                <c:pt idx="188">
                  <c:v>2.1734400000000001E-2</c:v>
                </c:pt>
                <c:pt idx="189">
                  <c:v>2.34516E-2</c:v>
                </c:pt>
                <c:pt idx="190">
                  <c:v>2.5276900000000001E-2</c:v>
                </c:pt>
                <c:pt idx="191">
                  <c:v>2.72342E-2</c:v>
                </c:pt>
                <c:pt idx="192">
                  <c:v>2.93128E-2</c:v>
                </c:pt>
                <c:pt idx="193">
                  <c:v>3.1530299999999997E-2</c:v>
                </c:pt>
                <c:pt idx="194">
                  <c:v>3.39041E-2</c:v>
                </c:pt>
                <c:pt idx="195">
                  <c:v>3.6426899999999998E-2</c:v>
                </c:pt>
                <c:pt idx="196">
                  <c:v>3.9112300000000003E-2</c:v>
                </c:pt>
                <c:pt idx="197">
                  <c:v>4.1966900000000001E-2</c:v>
                </c:pt>
                <c:pt idx="198">
                  <c:v>4.5018799999999998E-2</c:v>
                </c:pt>
                <c:pt idx="199">
                  <c:v>4.8268600000000002E-2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F-735B-4E6D-ADDD-BAF7354FCEBE}"/>
            </c:ext>
          </c:extLst>
        </c:ser>
        <c:ser>
          <c:idx val="3"/>
          <c:order val="16"/>
          <c:tx>
            <c:strRef>
              <c:f>'[6]IV measurements'!$L$1</c:f>
              <c:strCache>
                <c:ptCount val="1"/>
                <c:pt idx="0">
                  <c:v>C6014 163C7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'[6]IV measurements'!$B$2:$B$201</c:f>
              <c:numCache>
                <c:formatCode>General</c:formatCode>
                <c:ptCount val="200"/>
                <c:pt idx="0">
                  <c:v>-5</c:v>
                </c:pt>
                <c:pt idx="1">
                  <c:v>-4.9497499999999999</c:v>
                </c:pt>
                <c:pt idx="2">
                  <c:v>-4.8994999999999997</c:v>
                </c:pt>
                <c:pt idx="3">
                  <c:v>-4.8492499999999996</c:v>
                </c:pt>
                <c:pt idx="4">
                  <c:v>-4.7990000000000004</c:v>
                </c:pt>
                <c:pt idx="5">
                  <c:v>-4.7487399999999997</c:v>
                </c:pt>
                <c:pt idx="6">
                  <c:v>-4.6984899999999996</c:v>
                </c:pt>
                <c:pt idx="7">
                  <c:v>-4.6482400000000004</c:v>
                </c:pt>
                <c:pt idx="8">
                  <c:v>-4.5979900000000002</c:v>
                </c:pt>
                <c:pt idx="9">
                  <c:v>-4.5477400000000001</c:v>
                </c:pt>
                <c:pt idx="10">
                  <c:v>-4.49749</c:v>
                </c:pt>
                <c:pt idx="11">
                  <c:v>-4.4472399999999999</c:v>
                </c:pt>
                <c:pt idx="12">
                  <c:v>-4.3969899999999997</c:v>
                </c:pt>
                <c:pt idx="13">
                  <c:v>-4.34673</c:v>
                </c:pt>
                <c:pt idx="14">
                  <c:v>-4.2964799999999999</c:v>
                </c:pt>
                <c:pt idx="15">
                  <c:v>-4.2462299999999997</c:v>
                </c:pt>
                <c:pt idx="16">
                  <c:v>-4.1959799999999996</c:v>
                </c:pt>
                <c:pt idx="17">
                  <c:v>-4.1457300000000004</c:v>
                </c:pt>
                <c:pt idx="18">
                  <c:v>-4.0954800000000002</c:v>
                </c:pt>
                <c:pt idx="19">
                  <c:v>-4.0452300000000001</c:v>
                </c:pt>
                <c:pt idx="20">
                  <c:v>-3.9949699999999999</c:v>
                </c:pt>
                <c:pt idx="21">
                  <c:v>-3.9447199999999998</c:v>
                </c:pt>
                <c:pt idx="22">
                  <c:v>-3.8944700000000001</c:v>
                </c:pt>
                <c:pt idx="23">
                  <c:v>-3.84422</c:v>
                </c:pt>
                <c:pt idx="24">
                  <c:v>-3.7939699999999998</c:v>
                </c:pt>
                <c:pt idx="25">
                  <c:v>-3.7437200000000002</c:v>
                </c:pt>
                <c:pt idx="26">
                  <c:v>-3.69347</c:v>
                </c:pt>
                <c:pt idx="27">
                  <c:v>-3.6432199999999999</c:v>
                </c:pt>
                <c:pt idx="28">
                  <c:v>-3.5929600000000002</c:v>
                </c:pt>
                <c:pt idx="29">
                  <c:v>-3.54271</c:v>
                </c:pt>
                <c:pt idx="30">
                  <c:v>-3.4924599999999999</c:v>
                </c:pt>
                <c:pt idx="31">
                  <c:v>-3.4422100000000002</c:v>
                </c:pt>
                <c:pt idx="32">
                  <c:v>-3.3919600000000001</c:v>
                </c:pt>
                <c:pt idx="33">
                  <c:v>-3.34171</c:v>
                </c:pt>
                <c:pt idx="34">
                  <c:v>-3.2914599999999998</c:v>
                </c:pt>
                <c:pt idx="35">
                  <c:v>-3.2412100000000001</c:v>
                </c:pt>
                <c:pt idx="36">
                  <c:v>-3.19095</c:v>
                </c:pt>
                <c:pt idx="37">
                  <c:v>-3.1406999999999998</c:v>
                </c:pt>
                <c:pt idx="38">
                  <c:v>-3.0904500000000001</c:v>
                </c:pt>
                <c:pt idx="39">
                  <c:v>-3.0402</c:v>
                </c:pt>
                <c:pt idx="40">
                  <c:v>-2.9899499999999999</c:v>
                </c:pt>
                <c:pt idx="41">
                  <c:v>-2.9397000000000002</c:v>
                </c:pt>
                <c:pt idx="42">
                  <c:v>-2.8894500000000001</c:v>
                </c:pt>
                <c:pt idx="43">
                  <c:v>-2.8391999999999999</c:v>
                </c:pt>
                <c:pt idx="44">
                  <c:v>-2.7889400000000002</c:v>
                </c:pt>
                <c:pt idx="45">
                  <c:v>-2.7386900000000001</c:v>
                </c:pt>
                <c:pt idx="46">
                  <c:v>-2.6884399999999999</c:v>
                </c:pt>
                <c:pt idx="47">
                  <c:v>-2.6381899999999998</c:v>
                </c:pt>
                <c:pt idx="48">
                  <c:v>-2.5879400000000001</c:v>
                </c:pt>
                <c:pt idx="49">
                  <c:v>-2.53769</c:v>
                </c:pt>
                <c:pt idx="50">
                  <c:v>-2.4874399999999999</c:v>
                </c:pt>
                <c:pt idx="51">
                  <c:v>-2.4371900000000002</c:v>
                </c:pt>
                <c:pt idx="52">
                  <c:v>-2.38693</c:v>
                </c:pt>
                <c:pt idx="53">
                  <c:v>-2.3366799999999999</c:v>
                </c:pt>
                <c:pt idx="54">
                  <c:v>-2.2864300000000002</c:v>
                </c:pt>
                <c:pt idx="55">
                  <c:v>-2.2361800000000001</c:v>
                </c:pt>
                <c:pt idx="56">
                  <c:v>-2.1859299999999999</c:v>
                </c:pt>
                <c:pt idx="57">
                  <c:v>-2.1356799999999998</c:v>
                </c:pt>
                <c:pt idx="58">
                  <c:v>-2.0854300000000001</c:v>
                </c:pt>
                <c:pt idx="59">
                  <c:v>-2.03518</c:v>
                </c:pt>
                <c:pt idx="60">
                  <c:v>-1.98492</c:v>
                </c:pt>
                <c:pt idx="61">
                  <c:v>-1.9346699999999999</c:v>
                </c:pt>
                <c:pt idx="62">
                  <c:v>-1.88442</c:v>
                </c:pt>
                <c:pt idx="63">
                  <c:v>-1.8341700000000001</c:v>
                </c:pt>
                <c:pt idx="64">
                  <c:v>-1.78392</c:v>
                </c:pt>
                <c:pt idx="65">
                  <c:v>-1.73367</c:v>
                </c:pt>
                <c:pt idx="66">
                  <c:v>-1.6834199999999999</c:v>
                </c:pt>
                <c:pt idx="67">
                  <c:v>-1.63317</c:v>
                </c:pt>
                <c:pt idx="68">
                  <c:v>-1.58291</c:v>
                </c:pt>
                <c:pt idx="69">
                  <c:v>-1.5326599999999999</c:v>
                </c:pt>
                <c:pt idx="70">
                  <c:v>-1.48241</c:v>
                </c:pt>
                <c:pt idx="71">
                  <c:v>-1.4321600000000001</c:v>
                </c:pt>
                <c:pt idx="72">
                  <c:v>-1.38191</c:v>
                </c:pt>
                <c:pt idx="73">
                  <c:v>-1.3316600000000001</c:v>
                </c:pt>
                <c:pt idx="74">
                  <c:v>-1.2814099999999999</c:v>
                </c:pt>
                <c:pt idx="75">
                  <c:v>-1.23116</c:v>
                </c:pt>
                <c:pt idx="76">
                  <c:v>-1.1809000000000001</c:v>
                </c:pt>
                <c:pt idx="77">
                  <c:v>-1.1306499999999999</c:v>
                </c:pt>
                <c:pt idx="78">
                  <c:v>-1.0804</c:v>
                </c:pt>
                <c:pt idx="79">
                  <c:v>-1.0301499999999999</c:v>
                </c:pt>
                <c:pt idx="80">
                  <c:v>-0.97989999999999999</c:v>
                </c:pt>
                <c:pt idx="81">
                  <c:v>-0.92964800000000003</c:v>
                </c:pt>
                <c:pt idx="82">
                  <c:v>-0.87939699999999998</c:v>
                </c:pt>
                <c:pt idx="83">
                  <c:v>-0.82914600000000005</c:v>
                </c:pt>
                <c:pt idx="84">
                  <c:v>-0.77889399999999998</c:v>
                </c:pt>
                <c:pt idx="85">
                  <c:v>-0.72864300000000004</c:v>
                </c:pt>
                <c:pt idx="86">
                  <c:v>-0.678392</c:v>
                </c:pt>
                <c:pt idx="87">
                  <c:v>-0.62814099999999995</c:v>
                </c:pt>
                <c:pt idx="88">
                  <c:v>-0.57788899999999999</c:v>
                </c:pt>
                <c:pt idx="89">
                  <c:v>-0.52763800000000005</c:v>
                </c:pt>
                <c:pt idx="90">
                  <c:v>-0.47738700000000001</c:v>
                </c:pt>
                <c:pt idx="91">
                  <c:v>-0.42713600000000002</c:v>
                </c:pt>
                <c:pt idx="92">
                  <c:v>-0.376884</c:v>
                </c:pt>
                <c:pt idx="93">
                  <c:v>-0.32663300000000001</c:v>
                </c:pt>
                <c:pt idx="94">
                  <c:v>-0.27638200000000002</c:v>
                </c:pt>
                <c:pt idx="95">
                  <c:v>-0.226131</c:v>
                </c:pt>
                <c:pt idx="96">
                  <c:v>-0.17587900000000001</c:v>
                </c:pt>
                <c:pt idx="97">
                  <c:v>-0.12562799999999999</c:v>
                </c:pt>
                <c:pt idx="98">
                  <c:v>-7.5376899999999997E-2</c:v>
                </c:pt>
                <c:pt idx="99">
                  <c:v>-2.5125600000000001E-2</c:v>
                </c:pt>
                <c:pt idx="100">
                  <c:v>2.5125600000000001E-2</c:v>
                </c:pt>
                <c:pt idx="101">
                  <c:v>7.5376899999999997E-2</c:v>
                </c:pt>
                <c:pt idx="102">
                  <c:v>0.12562799999999999</c:v>
                </c:pt>
                <c:pt idx="103">
                  <c:v>0.17587900000000001</c:v>
                </c:pt>
                <c:pt idx="104">
                  <c:v>0.226131</c:v>
                </c:pt>
                <c:pt idx="105">
                  <c:v>0.27638200000000002</c:v>
                </c:pt>
                <c:pt idx="106">
                  <c:v>0.32663300000000001</c:v>
                </c:pt>
                <c:pt idx="107">
                  <c:v>0.376884</c:v>
                </c:pt>
                <c:pt idx="108">
                  <c:v>0.42713600000000002</c:v>
                </c:pt>
                <c:pt idx="109">
                  <c:v>0.47738700000000001</c:v>
                </c:pt>
                <c:pt idx="110">
                  <c:v>0.52763800000000005</c:v>
                </c:pt>
                <c:pt idx="111">
                  <c:v>0.57788899999999999</c:v>
                </c:pt>
                <c:pt idx="112">
                  <c:v>0.62814099999999995</c:v>
                </c:pt>
                <c:pt idx="113">
                  <c:v>0.678392</c:v>
                </c:pt>
                <c:pt idx="114">
                  <c:v>0.72864300000000004</c:v>
                </c:pt>
                <c:pt idx="115">
                  <c:v>0.77889399999999998</c:v>
                </c:pt>
                <c:pt idx="116">
                  <c:v>0.82914600000000005</c:v>
                </c:pt>
                <c:pt idx="117">
                  <c:v>0.87939699999999998</c:v>
                </c:pt>
                <c:pt idx="118">
                  <c:v>0.92964800000000003</c:v>
                </c:pt>
                <c:pt idx="119">
                  <c:v>0.97989999999999999</c:v>
                </c:pt>
                <c:pt idx="120">
                  <c:v>1.0301499999999999</c:v>
                </c:pt>
                <c:pt idx="121">
                  <c:v>1.0804</c:v>
                </c:pt>
                <c:pt idx="122">
                  <c:v>1.1306499999999999</c:v>
                </c:pt>
                <c:pt idx="123">
                  <c:v>1.1809000000000001</c:v>
                </c:pt>
                <c:pt idx="124">
                  <c:v>1.23116</c:v>
                </c:pt>
                <c:pt idx="125">
                  <c:v>1.2814099999999999</c:v>
                </c:pt>
                <c:pt idx="126">
                  <c:v>1.3316600000000001</c:v>
                </c:pt>
                <c:pt idx="127">
                  <c:v>1.38191</c:v>
                </c:pt>
                <c:pt idx="128">
                  <c:v>1.4321600000000001</c:v>
                </c:pt>
                <c:pt idx="129">
                  <c:v>1.48241</c:v>
                </c:pt>
                <c:pt idx="130">
                  <c:v>1.5326599999999999</c:v>
                </c:pt>
                <c:pt idx="131">
                  <c:v>1.58291</c:v>
                </c:pt>
                <c:pt idx="132">
                  <c:v>1.63317</c:v>
                </c:pt>
                <c:pt idx="133">
                  <c:v>1.6834199999999999</c:v>
                </c:pt>
                <c:pt idx="134">
                  <c:v>1.73367</c:v>
                </c:pt>
                <c:pt idx="135">
                  <c:v>1.78392</c:v>
                </c:pt>
                <c:pt idx="136">
                  <c:v>1.8341700000000001</c:v>
                </c:pt>
                <c:pt idx="137">
                  <c:v>1.88442</c:v>
                </c:pt>
                <c:pt idx="138">
                  <c:v>1.9346699999999999</c:v>
                </c:pt>
                <c:pt idx="139">
                  <c:v>1.98492</c:v>
                </c:pt>
                <c:pt idx="140">
                  <c:v>2.03518</c:v>
                </c:pt>
                <c:pt idx="141">
                  <c:v>2.0854300000000001</c:v>
                </c:pt>
                <c:pt idx="142">
                  <c:v>2.1356799999999998</c:v>
                </c:pt>
                <c:pt idx="143">
                  <c:v>2.1859299999999999</c:v>
                </c:pt>
                <c:pt idx="144">
                  <c:v>2.2361800000000001</c:v>
                </c:pt>
                <c:pt idx="145">
                  <c:v>2.2864300000000002</c:v>
                </c:pt>
                <c:pt idx="146">
                  <c:v>2.3366799999999999</c:v>
                </c:pt>
                <c:pt idx="147">
                  <c:v>2.38693</c:v>
                </c:pt>
                <c:pt idx="148">
                  <c:v>2.4371900000000002</c:v>
                </c:pt>
                <c:pt idx="149">
                  <c:v>2.4874399999999999</c:v>
                </c:pt>
                <c:pt idx="150">
                  <c:v>2.53769</c:v>
                </c:pt>
                <c:pt idx="151">
                  <c:v>2.5879400000000001</c:v>
                </c:pt>
                <c:pt idx="152">
                  <c:v>2.6381899999999998</c:v>
                </c:pt>
                <c:pt idx="153">
                  <c:v>2.6884399999999999</c:v>
                </c:pt>
                <c:pt idx="154">
                  <c:v>2.7386900000000001</c:v>
                </c:pt>
                <c:pt idx="155">
                  <c:v>2.7889400000000002</c:v>
                </c:pt>
                <c:pt idx="156">
                  <c:v>2.8391999999999999</c:v>
                </c:pt>
                <c:pt idx="157">
                  <c:v>2.8894500000000001</c:v>
                </c:pt>
                <c:pt idx="158">
                  <c:v>2.9397000000000002</c:v>
                </c:pt>
                <c:pt idx="159">
                  <c:v>2.9899499999999999</c:v>
                </c:pt>
                <c:pt idx="160">
                  <c:v>3.0402</c:v>
                </c:pt>
                <c:pt idx="161">
                  <c:v>3.0904500000000001</c:v>
                </c:pt>
                <c:pt idx="162">
                  <c:v>3.1406999999999998</c:v>
                </c:pt>
                <c:pt idx="163">
                  <c:v>3.19095</c:v>
                </c:pt>
                <c:pt idx="164">
                  <c:v>3.2412100000000001</c:v>
                </c:pt>
                <c:pt idx="165">
                  <c:v>3.2914599999999998</c:v>
                </c:pt>
                <c:pt idx="166">
                  <c:v>3.34171</c:v>
                </c:pt>
                <c:pt idx="167">
                  <c:v>3.3919600000000001</c:v>
                </c:pt>
                <c:pt idx="168">
                  <c:v>3.4422100000000002</c:v>
                </c:pt>
                <c:pt idx="169">
                  <c:v>3.4924599999999999</c:v>
                </c:pt>
                <c:pt idx="170">
                  <c:v>3.54271</c:v>
                </c:pt>
                <c:pt idx="171">
                  <c:v>3.5929600000000002</c:v>
                </c:pt>
                <c:pt idx="172">
                  <c:v>3.6432199999999999</c:v>
                </c:pt>
                <c:pt idx="173">
                  <c:v>3.69347</c:v>
                </c:pt>
                <c:pt idx="174">
                  <c:v>3.7437200000000002</c:v>
                </c:pt>
                <c:pt idx="175">
                  <c:v>3.7939699999999998</c:v>
                </c:pt>
                <c:pt idx="176">
                  <c:v>3.84422</c:v>
                </c:pt>
                <c:pt idx="177">
                  <c:v>3.8944700000000001</c:v>
                </c:pt>
                <c:pt idx="178">
                  <c:v>3.9447199999999998</c:v>
                </c:pt>
                <c:pt idx="179">
                  <c:v>3.9949699999999999</c:v>
                </c:pt>
                <c:pt idx="180">
                  <c:v>4.0452300000000001</c:v>
                </c:pt>
                <c:pt idx="181">
                  <c:v>4.0954800000000002</c:v>
                </c:pt>
                <c:pt idx="182">
                  <c:v>4.1457300000000004</c:v>
                </c:pt>
                <c:pt idx="183">
                  <c:v>4.1959799999999996</c:v>
                </c:pt>
                <c:pt idx="184">
                  <c:v>4.2462299999999997</c:v>
                </c:pt>
                <c:pt idx="185">
                  <c:v>4.2964799999999999</c:v>
                </c:pt>
                <c:pt idx="186">
                  <c:v>4.34673</c:v>
                </c:pt>
                <c:pt idx="187">
                  <c:v>4.3969899999999997</c:v>
                </c:pt>
                <c:pt idx="188">
                  <c:v>4.4472399999999999</c:v>
                </c:pt>
                <c:pt idx="189">
                  <c:v>4.49749</c:v>
                </c:pt>
                <c:pt idx="190">
                  <c:v>4.5477400000000001</c:v>
                </c:pt>
                <c:pt idx="191">
                  <c:v>4.5979900000000002</c:v>
                </c:pt>
                <c:pt idx="192">
                  <c:v>4.6482400000000004</c:v>
                </c:pt>
                <c:pt idx="193">
                  <c:v>4.6984899999999996</c:v>
                </c:pt>
                <c:pt idx="194">
                  <c:v>4.7487399999999997</c:v>
                </c:pt>
                <c:pt idx="195">
                  <c:v>4.7990000000000004</c:v>
                </c:pt>
                <c:pt idx="196">
                  <c:v>4.8492499999999996</c:v>
                </c:pt>
                <c:pt idx="197">
                  <c:v>4.8994999999999997</c:v>
                </c:pt>
                <c:pt idx="198">
                  <c:v>4.9497499999999999</c:v>
                </c:pt>
                <c:pt idx="199">
                  <c:v>5</c:v>
                </c:pt>
              </c:numCache>
            </c:numRef>
          </c:xVal>
          <c:yVal>
            <c:numRef>
              <c:f>'[6]IV measurements'!$L$2:$L$201</c:f>
              <c:numCache>
                <c:formatCode>General</c:formatCode>
                <c:ptCount val="200"/>
                <c:pt idx="0">
                  <c:v>-1.7062600000000001E-7</c:v>
                </c:pt>
                <c:pt idx="1">
                  <c:v>-1.5555000000000001E-7</c:v>
                </c:pt>
                <c:pt idx="2">
                  <c:v>-1.4577499999999999E-7</c:v>
                </c:pt>
                <c:pt idx="3">
                  <c:v>-1.37211E-7</c:v>
                </c:pt>
                <c:pt idx="4">
                  <c:v>-1.28486E-7</c:v>
                </c:pt>
                <c:pt idx="5">
                  <c:v>-1.2077099999999999E-7</c:v>
                </c:pt>
                <c:pt idx="6">
                  <c:v>-1.12787E-7</c:v>
                </c:pt>
                <c:pt idx="7">
                  <c:v>-1.06385E-7</c:v>
                </c:pt>
                <c:pt idx="8">
                  <c:v>-1.0054799999999999E-7</c:v>
                </c:pt>
                <c:pt idx="9">
                  <c:v>-9.2249700000000006E-8</c:v>
                </c:pt>
                <c:pt idx="10">
                  <c:v>-8.5639799999999994E-8</c:v>
                </c:pt>
                <c:pt idx="11">
                  <c:v>-7.92652E-8</c:v>
                </c:pt>
                <c:pt idx="12">
                  <c:v>-7.3766899999999996E-8</c:v>
                </c:pt>
                <c:pt idx="13">
                  <c:v>-6.9044099999999998E-8</c:v>
                </c:pt>
                <c:pt idx="14">
                  <c:v>-6.4247900000000002E-8</c:v>
                </c:pt>
                <c:pt idx="15">
                  <c:v>-6.0404399999999998E-8</c:v>
                </c:pt>
                <c:pt idx="16">
                  <c:v>-5.6442999999999998E-8</c:v>
                </c:pt>
                <c:pt idx="17">
                  <c:v>-5.2468399999999999E-8</c:v>
                </c:pt>
                <c:pt idx="18">
                  <c:v>-4.8373400000000001E-8</c:v>
                </c:pt>
                <c:pt idx="19">
                  <c:v>-4.4738400000000002E-8</c:v>
                </c:pt>
                <c:pt idx="20">
                  <c:v>-4.1068699999999999E-8</c:v>
                </c:pt>
                <c:pt idx="21">
                  <c:v>-3.7989999999999998E-8</c:v>
                </c:pt>
                <c:pt idx="22">
                  <c:v>-3.4780300000000001E-8</c:v>
                </c:pt>
                <c:pt idx="23">
                  <c:v>-3.15091E-8</c:v>
                </c:pt>
                <c:pt idx="24">
                  <c:v>-2.8840400000000001E-8</c:v>
                </c:pt>
                <c:pt idx="25">
                  <c:v>-2.59501E-8</c:v>
                </c:pt>
                <c:pt idx="26">
                  <c:v>-2.3327999999999999E-8</c:v>
                </c:pt>
                <c:pt idx="27">
                  <c:v>-2.0970300000000002E-8</c:v>
                </c:pt>
                <c:pt idx="28">
                  <c:v>-1.8781199999999999E-8</c:v>
                </c:pt>
                <c:pt idx="29">
                  <c:v>-1.68731E-8</c:v>
                </c:pt>
                <c:pt idx="30">
                  <c:v>-1.52435E-8</c:v>
                </c:pt>
                <c:pt idx="31">
                  <c:v>-1.3872599999999999E-8</c:v>
                </c:pt>
                <c:pt idx="32">
                  <c:v>-1.26982E-8</c:v>
                </c:pt>
                <c:pt idx="33">
                  <c:v>-1.1687400000000001E-8</c:v>
                </c:pt>
                <c:pt idx="34">
                  <c:v>-1.08333E-8</c:v>
                </c:pt>
                <c:pt idx="35">
                  <c:v>-1.0017200000000001E-8</c:v>
                </c:pt>
                <c:pt idx="36">
                  <c:v>-9.2399599999999992E-9</c:v>
                </c:pt>
                <c:pt idx="37">
                  <c:v>-8.1868499999999993E-9</c:v>
                </c:pt>
                <c:pt idx="38">
                  <c:v>-7.3540899999999998E-9</c:v>
                </c:pt>
                <c:pt idx="39">
                  <c:v>-6.2745000000000002E-9</c:v>
                </c:pt>
                <c:pt idx="40">
                  <c:v>-5.6727899999999998E-9</c:v>
                </c:pt>
                <c:pt idx="41">
                  <c:v>-4.91689E-9</c:v>
                </c:pt>
                <c:pt idx="42">
                  <c:v>-4.3185899999999997E-9</c:v>
                </c:pt>
                <c:pt idx="43">
                  <c:v>-3.8676299999999998E-9</c:v>
                </c:pt>
                <c:pt idx="44">
                  <c:v>-3.5648500000000002E-9</c:v>
                </c:pt>
                <c:pt idx="45">
                  <c:v>-3.3961699999999999E-9</c:v>
                </c:pt>
                <c:pt idx="46">
                  <c:v>-3.3052000000000001E-9</c:v>
                </c:pt>
                <c:pt idx="47">
                  <c:v>-3.3385200000000002E-9</c:v>
                </c:pt>
                <c:pt idx="48">
                  <c:v>-3.31844E-9</c:v>
                </c:pt>
                <c:pt idx="49">
                  <c:v>-3.2612100000000002E-9</c:v>
                </c:pt>
                <c:pt idx="50">
                  <c:v>-3.0899599999999999E-9</c:v>
                </c:pt>
                <c:pt idx="51">
                  <c:v>-2.8337400000000002E-9</c:v>
                </c:pt>
                <c:pt idx="52">
                  <c:v>-2.5245400000000001E-9</c:v>
                </c:pt>
                <c:pt idx="53">
                  <c:v>-2.1683799999999999E-9</c:v>
                </c:pt>
                <c:pt idx="54">
                  <c:v>-1.8079499999999999E-9</c:v>
                </c:pt>
                <c:pt idx="55">
                  <c:v>-1.61877E-9</c:v>
                </c:pt>
                <c:pt idx="56">
                  <c:v>-1.4270199999999999E-9</c:v>
                </c:pt>
                <c:pt idx="57">
                  <c:v>-1.32538E-9</c:v>
                </c:pt>
                <c:pt idx="58">
                  <c:v>-1.38475E-9</c:v>
                </c:pt>
                <c:pt idx="59">
                  <c:v>-1.43385E-9</c:v>
                </c:pt>
                <c:pt idx="60">
                  <c:v>-1.5756399999999999E-9</c:v>
                </c:pt>
                <c:pt idx="61">
                  <c:v>-1.69905E-9</c:v>
                </c:pt>
                <c:pt idx="62">
                  <c:v>-1.81948E-9</c:v>
                </c:pt>
                <c:pt idx="63">
                  <c:v>-1.78617E-9</c:v>
                </c:pt>
                <c:pt idx="64">
                  <c:v>-1.69692E-9</c:v>
                </c:pt>
                <c:pt idx="65">
                  <c:v>-1.5401799999999999E-9</c:v>
                </c:pt>
                <c:pt idx="66">
                  <c:v>-1.32624E-9</c:v>
                </c:pt>
                <c:pt idx="67">
                  <c:v>-1.10502E-9</c:v>
                </c:pt>
                <c:pt idx="68">
                  <c:v>-9.2822299999999995E-10</c:v>
                </c:pt>
                <c:pt idx="69">
                  <c:v>-8.0736899999999997E-10</c:v>
                </c:pt>
                <c:pt idx="70">
                  <c:v>-7.6721899999999995E-10</c:v>
                </c:pt>
                <c:pt idx="71">
                  <c:v>-7.7661299999999999E-10</c:v>
                </c:pt>
                <c:pt idx="72">
                  <c:v>-8.6416000000000004E-10</c:v>
                </c:pt>
                <c:pt idx="73">
                  <c:v>-9.72211E-10</c:v>
                </c:pt>
                <c:pt idx="74">
                  <c:v>-1.0951999999999999E-9</c:v>
                </c:pt>
                <c:pt idx="75">
                  <c:v>-1.19171E-9</c:v>
                </c:pt>
                <c:pt idx="76">
                  <c:v>-1.2544900000000001E-9</c:v>
                </c:pt>
                <c:pt idx="77">
                  <c:v>-1.23442E-9</c:v>
                </c:pt>
                <c:pt idx="78">
                  <c:v>-1.1631E-9</c:v>
                </c:pt>
                <c:pt idx="79">
                  <c:v>-1.0025300000000001E-9</c:v>
                </c:pt>
                <c:pt idx="80">
                  <c:v>-8.2615600000000004E-10</c:v>
                </c:pt>
                <c:pt idx="81">
                  <c:v>-6.4380200000000001E-10</c:v>
                </c:pt>
                <c:pt idx="82">
                  <c:v>-5.0073899999999996E-10</c:v>
                </c:pt>
                <c:pt idx="83">
                  <c:v>-3.9354600000000002E-10</c:v>
                </c:pt>
                <c:pt idx="84">
                  <c:v>-3.6408900000000002E-10</c:v>
                </c:pt>
                <c:pt idx="85">
                  <c:v>-3.6622299999999998E-10</c:v>
                </c:pt>
                <c:pt idx="86">
                  <c:v>-4.2856899999999999E-10</c:v>
                </c:pt>
                <c:pt idx="87">
                  <c:v>-4.92632E-10</c:v>
                </c:pt>
                <c:pt idx="88">
                  <c:v>-5.60105E-10</c:v>
                </c:pt>
                <c:pt idx="89">
                  <c:v>-5.8487700000000003E-10</c:v>
                </c:pt>
                <c:pt idx="90">
                  <c:v>-5.7120299999999998E-10</c:v>
                </c:pt>
                <c:pt idx="91">
                  <c:v>-4.9903400000000002E-10</c:v>
                </c:pt>
                <c:pt idx="92">
                  <c:v>-4.0551400000000001E-10</c:v>
                </c:pt>
                <c:pt idx="93">
                  <c:v>-2.7098699999999999E-10</c:v>
                </c:pt>
                <c:pt idx="94">
                  <c:v>-1.2493100000000001E-10</c:v>
                </c:pt>
                <c:pt idx="95">
                  <c:v>1.6403199999999999E-11</c:v>
                </c:pt>
                <c:pt idx="96">
                  <c:v>1.2572999999999999E-10</c:v>
                </c:pt>
                <c:pt idx="97">
                  <c:v>2.0004500000000001E-10</c:v>
                </c:pt>
                <c:pt idx="98">
                  <c:v>2.3505699999999999E-10</c:v>
                </c:pt>
                <c:pt idx="99">
                  <c:v>2.03455E-10</c:v>
                </c:pt>
                <c:pt idx="100">
                  <c:v>1.6588E-10</c:v>
                </c:pt>
                <c:pt idx="101">
                  <c:v>8.6867800000000003E-11</c:v>
                </c:pt>
                <c:pt idx="102">
                  <c:v>1.93954E-11</c:v>
                </c:pt>
                <c:pt idx="103">
                  <c:v>-3.52502E-11</c:v>
                </c:pt>
                <c:pt idx="104">
                  <c:v>-4.3797499999999998E-11</c:v>
                </c:pt>
                <c:pt idx="105">
                  <c:v>-1.9884099999999998E-11</c:v>
                </c:pt>
                <c:pt idx="106">
                  <c:v>2.6226000000000001E-11</c:v>
                </c:pt>
                <c:pt idx="107">
                  <c:v>1.07372E-10</c:v>
                </c:pt>
                <c:pt idx="108">
                  <c:v>1.9705300000000001E-10</c:v>
                </c:pt>
                <c:pt idx="109">
                  <c:v>3.1663199999999999E-10</c:v>
                </c:pt>
                <c:pt idx="110">
                  <c:v>4.5414E-10</c:v>
                </c:pt>
                <c:pt idx="111">
                  <c:v>5.9121800000000004E-10</c:v>
                </c:pt>
                <c:pt idx="112">
                  <c:v>7.3684499999999995E-10</c:v>
                </c:pt>
                <c:pt idx="113">
                  <c:v>8.7350599999999998E-10</c:v>
                </c:pt>
                <c:pt idx="114">
                  <c:v>9.9563600000000006E-10</c:v>
                </c:pt>
                <c:pt idx="115">
                  <c:v>1.09258E-9</c:v>
                </c:pt>
                <c:pt idx="116">
                  <c:v>1.1626200000000001E-9</c:v>
                </c:pt>
                <c:pt idx="117">
                  <c:v>1.21386E-9</c:v>
                </c:pt>
                <c:pt idx="118">
                  <c:v>1.22582E-9</c:v>
                </c:pt>
                <c:pt idx="119">
                  <c:v>1.23266E-9</c:v>
                </c:pt>
                <c:pt idx="120">
                  <c:v>1.23351E-9</c:v>
                </c:pt>
                <c:pt idx="121">
                  <c:v>1.26981E-9</c:v>
                </c:pt>
                <c:pt idx="122">
                  <c:v>1.3620500000000001E-9</c:v>
                </c:pt>
                <c:pt idx="123">
                  <c:v>1.5264599999999999E-9</c:v>
                </c:pt>
                <c:pt idx="124">
                  <c:v>1.7908099999999999E-9</c:v>
                </c:pt>
                <c:pt idx="125">
                  <c:v>2.1533799999999999E-9</c:v>
                </c:pt>
                <c:pt idx="126">
                  <c:v>2.6581599999999998E-9</c:v>
                </c:pt>
                <c:pt idx="127">
                  <c:v>3.22913E-9</c:v>
                </c:pt>
                <c:pt idx="128">
                  <c:v>3.8176099999999996E-9</c:v>
                </c:pt>
                <c:pt idx="129">
                  <c:v>4.4231699999999997E-9</c:v>
                </c:pt>
                <c:pt idx="130">
                  <c:v>5.0513599999999998E-9</c:v>
                </c:pt>
                <c:pt idx="131">
                  <c:v>5.5967099999999998E-9</c:v>
                </c:pt>
                <c:pt idx="132">
                  <c:v>6.1459100000000003E-9</c:v>
                </c:pt>
                <c:pt idx="133">
                  <c:v>6.6263300000000002E-9</c:v>
                </c:pt>
                <c:pt idx="134">
                  <c:v>7.0760299999999996E-9</c:v>
                </c:pt>
                <c:pt idx="135">
                  <c:v>7.5543200000000004E-9</c:v>
                </c:pt>
                <c:pt idx="136">
                  <c:v>8.1009499999999998E-9</c:v>
                </c:pt>
                <c:pt idx="137">
                  <c:v>8.8030199999999992E-9</c:v>
                </c:pt>
                <c:pt idx="138">
                  <c:v>9.9885200000000002E-9</c:v>
                </c:pt>
                <c:pt idx="139">
                  <c:v>1.17886E-8</c:v>
                </c:pt>
                <c:pt idx="140">
                  <c:v>1.49031E-8</c:v>
                </c:pt>
                <c:pt idx="141">
                  <c:v>2.1626999999999999E-8</c:v>
                </c:pt>
                <c:pt idx="142">
                  <c:v>3.6946699999999997E-8</c:v>
                </c:pt>
                <c:pt idx="143">
                  <c:v>7.4741700000000005E-8</c:v>
                </c:pt>
                <c:pt idx="144">
                  <c:v>2.31896E-7</c:v>
                </c:pt>
                <c:pt idx="145">
                  <c:v>4.4766399999999998E-7</c:v>
                </c:pt>
                <c:pt idx="146">
                  <c:v>1.1627900000000001E-6</c:v>
                </c:pt>
                <c:pt idx="147">
                  <c:v>2.9748700000000001E-6</c:v>
                </c:pt>
                <c:pt idx="148">
                  <c:v>7.0833999999999998E-6</c:v>
                </c:pt>
                <c:pt idx="149">
                  <c:v>1.4423899999999999E-5</c:v>
                </c:pt>
                <c:pt idx="150">
                  <c:v>2.8209599999999998E-5</c:v>
                </c:pt>
                <c:pt idx="151">
                  <c:v>4.7868999999999999E-5</c:v>
                </c:pt>
                <c:pt idx="152">
                  <c:v>7.6046100000000004E-5</c:v>
                </c:pt>
                <c:pt idx="153">
                  <c:v>1.1464300000000001E-4</c:v>
                </c:pt>
                <c:pt idx="154">
                  <c:v>1.6611999999999999E-4</c:v>
                </c:pt>
                <c:pt idx="155">
                  <c:v>2.3222499999999999E-4</c:v>
                </c:pt>
                <c:pt idx="156">
                  <c:v>3.1399100000000001E-4</c:v>
                </c:pt>
                <c:pt idx="157">
                  <c:v>4.1275600000000002E-4</c:v>
                </c:pt>
                <c:pt idx="158">
                  <c:v>5.2917899999999996E-4</c:v>
                </c:pt>
                <c:pt idx="159">
                  <c:v>6.6480499999999997E-4</c:v>
                </c:pt>
                <c:pt idx="160">
                  <c:v>8.1986199999999998E-4</c:v>
                </c:pt>
                <c:pt idx="161">
                  <c:v>9.9577699999999999E-4</c:v>
                </c:pt>
                <c:pt idx="162">
                  <c:v>1.1980700000000001E-3</c:v>
                </c:pt>
                <c:pt idx="163">
                  <c:v>1.4209100000000001E-3</c:v>
                </c:pt>
                <c:pt idx="164">
                  <c:v>1.66895E-3</c:v>
                </c:pt>
                <c:pt idx="165">
                  <c:v>1.94108E-3</c:v>
                </c:pt>
                <c:pt idx="166">
                  <c:v>2.2410799999999999E-3</c:v>
                </c:pt>
                <c:pt idx="167">
                  <c:v>2.5703499999999999E-3</c:v>
                </c:pt>
                <c:pt idx="168">
                  <c:v>2.9304800000000001E-3</c:v>
                </c:pt>
                <c:pt idx="169">
                  <c:v>3.3198400000000001E-3</c:v>
                </c:pt>
                <c:pt idx="170">
                  <c:v>3.7439499999999998E-3</c:v>
                </c:pt>
                <c:pt idx="171">
                  <c:v>4.1998900000000004E-3</c:v>
                </c:pt>
                <c:pt idx="172">
                  <c:v>4.6896400000000001E-3</c:v>
                </c:pt>
                <c:pt idx="173">
                  <c:v>5.2171600000000002E-3</c:v>
                </c:pt>
                <c:pt idx="174">
                  <c:v>5.7836700000000003E-3</c:v>
                </c:pt>
                <c:pt idx="175">
                  <c:v>6.3923799999999996E-3</c:v>
                </c:pt>
                <c:pt idx="176">
                  <c:v>7.0391799999999999E-3</c:v>
                </c:pt>
                <c:pt idx="177">
                  <c:v>7.7321899999999999E-3</c:v>
                </c:pt>
                <c:pt idx="178">
                  <c:v>8.4718499999999995E-3</c:v>
                </c:pt>
                <c:pt idx="179">
                  <c:v>9.2652700000000008E-3</c:v>
                </c:pt>
                <c:pt idx="180">
                  <c:v>1.01063E-2</c:v>
                </c:pt>
                <c:pt idx="181">
                  <c:v>1.10011E-2</c:v>
                </c:pt>
                <c:pt idx="182">
                  <c:v>1.19603E-2</c:v>
                </c:pt>
                <c:pt idx="183">
                  <c:v>1.29807E-2</c:v>
                </c:pt>
                <c:pt idx="184">
                  <c:v>1.40673E-2</c:v>
                </c:pt>
                <c:pt idx="185">
                  <c:v>1.5221999999999999E-2</c:v>
                </c:pt>
                <c:pt idx="186">
                  <c:v>1.6460099999999998E-2</c:v>
                </c:pt>
                <c:pt idx="187">
                  <c:v>1.77789E-2</c:v>
                </c:pt>
                <c:pt idx="188">
                  <c:v>1.9184400000000001E-2</c:v>
                </c:pt>
                <c:pt idx="189">
                  <c:v>2.0679900000000001E-2</c:v>
                </c:pt>
                <c:pt idx="190">
                  <c:v>2.22661E-2</c:v>
                </c:pt>
                <c:pt idx="191">
                  <c:v>2.3957099999999999E-2</c:v>
                </c:pt>
                <c:pt idx="192">
                  <c:v>2.5753499999999999E-2</c:v>
                </c:pt>
                <c:pt idx="193">
                  <c:v>2.7669800000000001E-2</c:v>
                </c:pt>
                <c:pt idx="194">
                  <c:v>2.9722800000000001E-2</c:v>
                </c:pt>
                <c:pt idx="195">
                  <c:v>3.1893199999999997E-2</c:v>
                </c:pt>
                <c:pt idx="196">
                  <c:v>3.4201799999999997E-2</c:v>
                </c:pt>
                <c:pt idx="197">
                  <c:v>3.6674100000000001E-2</c:v>
                </c:pt>
                <c:pt idx="198">
                  <c:v>3.9293000000000002E-2</c:v>
                </c:pt>
                <c:pt idx="199">
                  <c:v>4.20612E-2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10-735B-4E6D-ADDD-BAF7354FCEBE}"/>
            </c:ext>
          </c:extLst>
        </c:ser>
        <c:ser>
          <c:idx val="4"/>
          <c:order val="17"/>
          <c:tx>
            <c:strRef>
              <c:f>'[6]IV measurements'!$O$1</c:f>
              <c:strCache>
                <c:ptCount val="1"/>
                <c:pt idx="0">
                  <c:v>C6014 164C2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'[6]IV measurements'!$B$2:$B$201</c:f>
              <c:numCache>
                <c:formatCode>General</c:formatCode>
                <c:ptCount val="200"/>
                <c:pt idx="0">
                  <c:v>-5</c:v>
                </c:pt>
                <c:pt idx="1">
                  <c:v>-4.9497499999999999</c:v>
                </c:pt>
                <c:pt idx="2">
                  <c:v>-4.8994999999999997</c:v>
                </c:pt>
                <c:pt idx="3">
                  <c:v>-4.8492499999999996</c:v>
                </c:pt>
                <c:pt idx="4">
                  <c:v>-4.7990000000000004</c:v>
                </c:pt>
                <c:pt idx="5">
                  <c:v>-4.7487399999999997</c:v>
                </c:pt>
                <c:pt idx="6">
                  <c:v>-4.6984899999999996</c:v>
                </c:pt>
                <c:pt idx="7">
                  <c:v>-4.6482400000000004</c:v>
                </c:pt>
                <c:pt idx="8">
                  <c:v>-4.5979900000000002</c:v>
                </c:pt>
                <c:pt idx="9">
                  <c:v>-4.5477400000000001</c:v>
                </c:pt>
                <c:pt idx="10">
                  <c:v>-4.49749</c:v>
                </c:pt>
                <c:pt idx="11">
                  <c:v>-4.4472399999999999</c:v>
                </c:pt>
                <c:pt idx="12">
                  <c:v>-4.3969899999999997</c:v>
                </c:pt>
                <c:pt idx="13">
                  <c:v>-4.34673</c:v>
                </c:pt>
                <c:pt idx="14">
                  <c:v>-4.2964799999999999</c:v>
                </c:pt>
                <c:pt idx="15">
                  <c:v>-4.2462299999999997</c:v>
                </c:pt>
                <c:pt idx="16">
                  <c:v>-4.1959799999999996</c:v>
                </c:pt>
                <c:pt idx="17">
                  <c:v>-4.1457300000000004</c:v>
                </c:pt>
                <c:pt idx="18">
                  <c:v>-4.0954800000000002</c:v>
                </c:pt>
                <c:pt idx="19">
                  <c:v>-4.0452300000000001</c:v>
                </c:pt>
                <c:pt idx="20">
                  <c:v>-3.9949699999999999</c:v>
                </c:pt>
                <c:pt idx="21">
                  <c:v>-3.9447199999999998</c:v>
                </c:pt>
                <c:pt idx="22">
                  <c:v>-3.8944700000000001</c:v>
                </c:pt>
                <c:pt idx="23">
                  <c:v>-3.84422</c:v>
                </c:pt>
                <c:pt idx="24">
                  <c:v>-3.7939699999999998</c:v>
                </c:pt>
                <c:pt idx="25">
                  <c:v>-3.7437200000000002</c:v>
                </c:pt>
                <c:pt idx="26">
                  <c:v>-3.69347</c:v>
                </c:pt>
                <c:pt idx="27">
                  <c:v>-3.6432199999999999</c:v>
                </c:pt>
                <c:pt idx="28">
                  <c:v>-3.5929600000000002</c:v>
                </c:pt>
                <c:pt idx="29">
                  <c:v>-3.54271</c:v>
                </c:pt>
                <c:pt idx="30">
                  <c:v>-3.4924599999999999</c:v>
                </c:pt>
                <c:pt idx="31">
                  <c:v>-3.4422100000000002</c:v>
                </c:pt>
                <c:pt idx="32">
                  <c:v>-3.3919600000000001</c:v>
                </c:pt>
                <c:pt idx="33">
                  <c:v>-3.34171</c:v>
                </c:pt>
                <c:pt idx="34">
                  <c:v>-3.2914599999999998</c:v>
                </c:pt>
                <c:pt idx="35">
                  <c:v>-3.2412100000000001</c:v>
                </c:pt>
                <c:pt idx="36">
                  <c:v>-3.19095</c:v>
                </c:pt>
                <c:pt idx="37">
                  <c:v>-3.1406999999999998</c:v>
                </c:pt>
                <c:pt idx="38">
                  <c:v>-3.0904500000000001</c:v>
                </c:pt>
                <c:pt idx="39">
                  <c:v>-3.0402</c:v>
                </c:pt>
                <c:pt idx="40">
                  <c:v>-2.9899499999999999</c:v>
                </c:pt>
                <c:pt idx="41">
                  <c:v>-2.9397000000000002</c:v>
                </c:pt>
                <c:pt idx="42">
                  <c:v>-2.8894500000000001</c:v>
                </c:pt>
                <c:pt idx="43">
                  <c:v>-2.8391999999999999</c:v>
                </c:pt>
                <c:pt idx="44">
                  <c:v>-2.7889400000000002</c:v>
                </c:pt>
                <c:pt idx="45">
                  <c:v>-2.7386900000000001</c:v>
                </c:pt>
                <c:pt idx="46">
                  <c:v>-2.6884399999999999</c:v>
                </c:pt>
                <c:pt idx="47">
                  <c:v>-2.6381899999999998</c:v>
                </c:pt>
                <c:pt idx="48">
                  <c:v>-2.5879400000000001</c:v>
                </c:pt>
                <c:pt idx="49">
                  <c:v>-2.53769</c:v>
                </c:pt>
                <c:pt idx="50">
                  <c:v>-2.4874399999999999</c:v>
                </c:pt>
                <c:pt idx="51">
                  <c:v>-2.4371900000000002</c:v>
                </c:pt>
                <c:pt idx="52">
                  <c:v>-2.38693</c:v>
                </c:pt>
                <c:pt idx="53">
                  <c:v>-2.3366799999999999</c:v>
                </c:pt>
                <c:pt idx="54">
                  <c:v>-2.2864300000000002</c:v>
                </c:pt>
                <c:pt idx="55">
                  <c:v>-2.2361800000000001</c:v>
                </c:pt>
                <c:pt idx="56">
                  <c:v>-2.1859299999999999</c:v>
                </c:pt>
                <c:pt idx="57">
                  <c:v>-2.1356799999999998</c:v>
                </c:pt>
                <c:pt idx="58">
                  <c:v>-2.0854300000000001</c:v>
                </c:pt>
                <c:pt idx="59">
                  <c:v>-2.03518</c:v>
                </c:pt>
                <c:pt idx="60">
                  <c:v>-1.98492</c:v>
                </c:pt>
                <c:pt idx="61">
                  <c:v>-1.9346699999999999</c:v>
                </c:pt>
                <c:pt idx="62">
                  <c:v>-1.88442</c:v>
                </c:pt>
                <c:pt idx="63">
                  <c:v>-1.8341700000000001</c:v>
                </c:pt>
                <c:pt idx="64">
                  <c:v>-1.78392</c:v>
                </c:pt>
                <c:pt idx="65">
                  <c:v>-1.73367</c:v>
                </c:pt>
                <c:pt idx="66">
                  <c:v>-1.6834199999999999</c:v>
                </c:pt>
                <c:pt idx="67">
                  <c:v>-1.63317</c:v>
                </c:pt>
                <c:pt idx="68">
                  <c:v>-1.58291</c:v>
                </c:pt>
                <c:pt idx="69">
                  <c:v>-1.5326599999999999</c:v>
                </c:pt>
                <c:pt idx="70">
                  <c:v>-1.48241</c:v>
                </c:pt>
                <c:pt idx="71">
                  <c:v>-1.4321600000000001</c:v>
                </c:pt>
                <c:pt idx="72">
                  <c:v>-1.38191</c:v>
                </c:pt>
                <c:pt idx="73">
                  <c:v>-1.3316600000000001</c:v>
                </c:pt>
                <c:pt idx="74">
                  <c:v>-1.2814099999999999</c:v>
                </c:pt>
                <c:pt idx="75">
                  <c:v>-1.23116</c:v>
                </c:pt>
                <c:pt idx="76">
                  <c:v>-1.1809000000000001</c:v>
                </c:pt>
                <c:pt idx="77">
                  <c:v>-1.1306499999999999</c:v>
                </c:pt>
                <c:pt idx="78">
                  <c:v>-1.0804</c:v>
                </c:pt>
                <c:pt idx="79">
                  <c:v>-1.0301499999999999</c:v>
                </c:pt>
                <c:pt idx="80">
                  <c:v>-0.97989999999999999</c:v>
                </c:pt>
                <c:pt idx="81">
                  <c:v>-0.92964800000000003</c:v>
                </c:pt>
                <c:pt idx="82">
                  <c:v>-0.87939699999999998</c:v>
                </c:pt>
                <c:pt idx="83">
                  <c:v>-0.82914600000000005</c:v>
                </c:pt>
                <c:pt idx="84">
                  <c:v>-0.77889399999999998</c:v>
                </c:pt>
                <c:pt idx="85">
                  <c:v>-0.72864300000000004</c:v>
                </c:pt>
                <c:pt idx="86">
                  <c:v>-0.678392</c:v>
                </c:pt>
                <c:pt idx="87">
                  <c:v>-0.62814099999999995</c:v>
                </c:pt>
                <c:pt idx="88">
                  <c:v>-0.57788899999999999</c:v>
                </c:pt>
                <c:pt idx="89">
                  <c:v>-0.52763800000000005</c:v>
                </c:pt>
                <c:pt idx="90">
                  <c:v>-0.47738700000000001</c:v>
                </c:pt>
                <c:pt idx="91">
                  <c:v>-0.42713600000000002</c:v>
                </c:pt>
                <c:pt idx="92">
                  <c:v>-0.376884</c:v>
                </c:pt>
                <c:pt idx="93">
                  <c:v>-0.32663300000000001</c:v>
                </c:pt>
                <c:pt idx="94">
                  <c:v>-0.27638200000000002</c:v>
                </c:pt>
                <c:pt idx="95">
                  <c:v>-0.226131</c:v>
                </c:pt>
                <c:pt idx="96">
                  <c:v>-0.17587900000000001</c:v>
                </c:pt>
                <c:pt idx="97">
                  <c:v>-0.12562799999999999</c:v>
                </c:pt>
                <c:pt idx="98">
                  <c:v>-7.5376899999999997E-2</c:v>
                </c:pt>
                <c:pt idx="99">
                  <c:v>-2.5125600000000001E-2</c:v>
                </c:pt>
                <c:pt idx="100">
                  <c:v>2.5125600000000001E-2</c:v>
                </c:pt>
                <c:pt idx="101">
                  <c:v>7.5376899999999997E-2</c:v>
                </c:pt>
                <c:pt idx="102">
                  <c:v>0.12562799999999999</c:v>
                </c:pt>
                <c:pt idx="103">
                  <c:v>0.17587900000000001</c:v>
                </c:pt>
                <c:pt idx="104">
                  <c:v>0.226131</c:v>
                </c:pt>
                <c:pt idx="105">
                  <c:v>0.27638200000000002</c:v>
                </c:pt>
                <c:pt idx="106">
                  <c:v>0.32663300000000001</c:v>
                </c:pt>
                <c:pt idx="107">
                  <c:v>0.376884</c:v>
                </c:pt>
                <c:pt idx="108">
                  <c:v>0.42713600000000002</c:v>
                </c:pt>
                <c:pt idx="109">
                  <c:v>0.47738700000000001</c:v>
                </c:pt>
                <c:pt idx="110">
                  <c:v>0.52763800000000005</c:v>
                </c:pt>
                <c:pt idx="111">
                  <c:v>0.57788899999999999</c:v>
                </c:pt>
                <c:pt idx="112">
                  <c:v>0.62814099999999995</c:v>
                </c:pt>
                <c:pt idx="113">
                  <c:v>0.678392</c:v>
                </c:pt>
                <c:pt idx="114">
                  <c:v>0.72864300000000004</c:v>
                </c:pt>
                <c:pt idx="115">
                  <c:v>0.77889399999999998</c:v>
                </c:pt>
                <c:pt idx="116">
                  <c:v>0.82914600000000005</c:v>
                </c:pt>
                <c:pt idx="117">
                  <c:v>0.87939699999999998</c:v>
                </c:pt>
                <c:pt idx="118">
                  <c:v>0.92964800000000003</c:v>
                </c:pt>
                <c:pt idx="119">
                  <c:v>0.97989999999999999</c:v>
                </c:pt>
                <c:pt idx="120">
                  <c:v>1.0301499999999999</c:v>
                </c:pt>
                <c:pt idx="121">
                  <c:v>1.0804</c:v>
                </c:pt>
                <c:pt idx="122">
                  <c:v>1.1306499999999999</c:v>
                </c:pt>
                <c:pt idx="123">
                  <c:v>1.1809000000000001</c:v>
                </c:pt>
                <c:pt idx="124">
                  <c:v>1.23116</c:v>
                </c:pt>
                <c:pt idx="125">
                  <c:v>1.2814099999999999</c:v>
                </c:pt>
                <c:pt idx="126">
                  <c:v>1.3316600000000001</c:v>
                </c:pt>
                <c:pt idx="127">
                  <c:v>1.38191</c:v>
                </c:pt>
                <c:pt idx="128">
                  <c:v>1.4321600000000001</c:v>
                </c:pt>
                <c:pt idx="129">
                  <c:v>1.48241</c:v>
                </c:pt>
                <c:pt idx="130">
                  <c:v>1.5326599999999999</c:v>
                </c:pt>
                <c:pt idx="131">
                  <c:v>1.58291</c:v>
                </c:pt>
                <c:pt idx="132">
                  <c:v>1.63317</c:v>
                </c:pt>
                <c:pt idx="133">
                  <c:v>1.6834199999999999</c:v>
                </c:pt>
                <c:pt idx="134">
                  <c:v>1.73367</c:v>
                </c:pt>
                <c:pt idx="135">
                  <c:v>1.78392</c:v>
                </c:pt>
                <c:pt idx="136">
                  <c:v>1.8341700000000001</c:v>
                </c:pt>
                <c:pt idx="137">
                  <c:v>1.88442</c:v>
                </c:pt>
                <c:pt idx="138">
                  <c:v>1.9346699999999999</c:v>
                </c:pt>
                <c:pt idx="139">
                  <c:v>1.98492</c:v>
                </c:pt>
                <c:pt idx="140">
                  <c:v>2.03518</c:v>
                </c:pt>
                <c:pt idx="141">
                  <c:v>2.0854300000000001</c:v>
                </c:pt>
                <c:pt idx="142">
                  <c:v>2.1356799999999998</c:v>
                </c:pt>
                <c:pt idx="143">
                  <c:v>2.1859299999999999</c:v>
                </c:pt>
                <c:pt idx="144">
                  <c:v>2.2361800000000001</c:v>
                </c:pt>
                <c:pt idx="145">
                  <c:v>2.2864300000000002</c:v>
                </c:pt>
                <c:pt idx="146">
                  <c:v>2.3366799999999999</c:v>
                </c:pt>
                <c:pt idx="147">
                  <c:v>2.38693</c:v>
                </c:pt>
                <c:pt idx="148">
                  <c:v>2.4371900000000002</c:v>
                </c:pt>
                <c:pt idx="149">
                  <c:v>2.4874399999999999</c:v>
                </c:pt>
                <c:pt idx="150">
                  <c:v>2.53769</c:v>
                </c:pt>
                <c:pt idx="151">
                  <c:v>2.5879400000000001</c:v>
                </c:pt>
                <c:pt idx="152">
                  <c:v>2.6381899999999998</c:v>
                </c:pt>
                <c:pt idx="153">
                  <c:v>2.6884399999999999</c:v>
                </c:pt>
                <c:pt idx="154">
                  <c:v>2.7386900000000001</c:v>
                </c:pt>
                <c:pt idx="155">
                  <c:v>2.7889400000000002</c:v>
                </c:pt>
                <c:pt idx="156">
                  <c:v>2.8391999999999999</c:v>
                </c:pt>
                <c:pt idx="157">
                  <c:v>2.8894500000000001</c:v>
                </c:pt>
                <c:pt idx="158">
                  <c:v>2.9397000000000002</c:v>
                </c:pt>
                <c:pt idx="159">
                  <c:v>2.9899499999999999</c:v>
                </c:pt>
                <c:pt idx="160">
                  <c:v>3.0402</c:v>
                </c:pt>
                <c:pt idx="161">
                  <c:v>3.0904500000000001</c:v>
                </c:pt>
                <c:pt idx="162">
                  <c:v>3.1406999999999998</c:v>
                </c:pt>
                <c:pt idx="163">
                  <c:v>3.19095</c:v>
                </c:pt>
                <c:pt idx="164">
                  <c:v>3.2412100000000001</c:v>
                </c:pt>
                <c:pt idx="165">
                  <c:v>3.2914599999999998</c:v>
                </c:pt>
                <c:pt idx="166">
                  <c:v>3.34171</c:v>
                </c:pt>
                <c:pt idx="167">
                  <c:v>3.3919600000000001</c:v>
                </c:pt>
                <c:pt idx="168">
                  <c:v>3.4422100000000002</c:v>
                </c:pt>
                <c:pt idx="169">
                  <c:v>3.4924599999999999</c:v>
                </c:pt>
                <c:pt idx="170">
                  <c:v>3.54271</c:v>
                </c:pt>
                <c:pt idx="171">
                  <c:v>3.5929600000000002</c:v>
                </c:pt>
                <c:pt idx="172">
                  <c:v>3.6432199999999999</c:v>
                </c:pt>
                <c:pt idx="173">
                  <c:v>3.69347</c:v>
                </c:pt>
                <c:pt idx="174">
                  <c:v>3.7437200000000002</c:v>
                </c:pt>
                <c:pt idx="175">
                  <c:v>3.7939699999999998</c:v>
                </c:pt>
                <c:pt idx="176">
                  <c:v>3.84422</c:v>
                </c:pt>
                <c:pt idx="177">
                  <c:v>3.8944700000000001</c:v>
                </c:pt>
                <c:pt idx="178">
                  <c:v>3.9447199999999998</c:v>
                </c:pt>
                <c:pt idx="179">
                  <c:v>3.9949699999999999</c:v>
                </c:pt>
                <c:pt idx="180">
                  <c:v>4.0452300000000001</c:v>
                </c:pt>
                <c:pt idx="181">
                  <c:v>4.0954800000000002</c:v>
                </c:pt>
                <c:pt idx="182">
                  <c:v>4.1457300000000004</c:v>
                </c:pt>
                <c:pt idx="183">
                  <c:v>4.1959799999999996</c:v>
                </c:pt>
                <c:pt idx="184">
                  <c:v>4.2462299999999997</c:v>
                </c:pt>
                <c:pt idx="185">
                  <c:v>4.2964799999999999</c:v>
                </c:pt>
                <c:pt idx="186">
                  <c:v>4.34673</c:v>
                </c:pt>
                <c:pt idx="187">
                  <c:v>4.3969899999999997</c:v>
                </c:pt>
                <c:pt idx="188">
                  <c:v>4.4472399999999999</c:v>
                </c:pt>
                <c:pt idx="189">
                  <c:v>4.49749</c:v>
                </c:pt>
                <c:pt idx="190">
                  <c:v>4.5477400000000001</c:v>
                </c:pt>
                <c:pt idx="191">
                  <c:v>4.5979900000000002</c:v>
                </c:pt>
                <c:pt idx="192">
                  <c:v>4.6482400000000004</c:v>
                </c:pt>
                <c:pt idx="193">
                  <c:v>4.6984899999999996</c:v>
                </c:pt>
                <c:pt idx="194">
                  <c:v>4.7487399999999997</c:v>
                </c:pt>
                <c:pt idx="195">
                  <c:v>4.7990000000000004</c:v>
                </c:pt>
                <c:pt idx="196">
                  <c:v>4.8492499999999996</c:v>
                </c:pt>
                <c:pt idx="197">
                  <c:v>4.8994999999999997</c:v>
                </c:pt>
                <c:pt idx="198">
                  <c:v>4.9497499999999999</c:v>
                </c:pt>
                <c:pt idx="199">
                  <c:v>5</c:v>
                </c:pt>
              </c:numCache>
            </c:numRef>
          </c:xVal>
          <c:yVal>
            <c:numRef>
              <c:f>'[6]IV measurements'!$O$2:$O$201</c:f>
              <c:numCache>
                <c:formatCode>General</c:formatCode>
                <c:ptCount val="200"/>
                <c:pt idx="0">
                  <c:v>-4.0781800000000003E-8</c:v>
                </c:pt>
                <c:pt idx="1">
                  <c:v>-3.9910200000000002E-8</c:v>
                </c:pt>
                <c:pt idx="2">
                  <c:v>-3.9097500000000003E-8</c:v>
                </c:pt>
                <c:pt idx="3">
                  <c:v>-3.4533000000000002E-8</c:v>
                </c:pt>
                <c:pt idx="4">
                  <c:v>-3.3905700000000003E-8</c:v>
                </c:pt>
                <c:pt idx="5">
                  <c:v>-3.0700600000000003E-8</c:v>
                </c:pt>
                <c:pt idx="6">
                  <c:v>-3.6110999999999998E-8</c:v>
                </c:pt>
                <c:pt idx="7">
                  <c:v>-2.6208299999999999E-8</c:v>
                </c:pt>
                <c:pt idx="8">
                  <c:v>-2.7899000000000001E-8</c:v>
                </c:pt>
                <c:pt idx="9">
                  <c:v>-2.6747199999999999E-8</c:v>
                </c:pt>
                <c:pt idx="10">
                  <c:v>-2.4888699999999999E-8</c:v>
                </c:pt>
                <c:pt idx="11">
                  <c:v>-2.5371700000000001E-8</c:v>
                </c:pt>
                <c:pt idx="12">
                  <c:v>-2.3573299999999998E-8</c:v>
                </c:pt>
                <c:pt idx="13">
                  <c:v>-2.2405300000000001E-8</c:v>
                </c:pt>
                <c:pt idx="14">
                  <c:v>-1.87253E-8</c:v>
                </c:pt>
                <c:pt idx="15">
                  <c:v>-1.9835199999999999E-8</c:v>
                </c:pt>
                <c:pt idx="16">
                  <c:v>-1.83614E-8</c:v>
                </c:pt>
                <c:pt idx="17">
                  <c:v>-1.69713E-8</c:v>
                </c:pt>
                <c:pt idx="18">
                  <c:v>-1.5558599999999999E-8</c:v>
                </c:pt>
                <c:pt idx="19">
                  <c:v>-1.13196E-8</c:v>
                </c:pt>
                <c:pt idx="20">
                  <c:v>-1.30594E-8</c:v>
                </c:pt>
                <c:pt idx="21">
                  <c:v>-1.1554899999999999E-8</c:v>
                </c:pt>
                <c:pt idx="22">
                  <c:v>-1.02912E-8</c:v>
                </c:pt>
                <c:pt idx="23">
                  <c:v>-9.2316400000000006E-9</c:v>
                </c:pt>
                <c:pt idx="24">
                  <c:v>-6.3557999999999999E-9</c:v>
                </c:pt>
                <c:pt idx="25">
                  <c:v>-5.07247E-9</c:v>
                </c:pt>
                <c:pt idx="26">
                  <c:v>-4.6031200000000001E-9</c:v>
                </c:pt>
                <c:pt idx="27">
                  <c:v>-4.2469600000000004E-9</c:v>
                </c:pt>
                <c:pt idx="28">
                  <c:v>-3.9800400000000002E-9</c:v>
                </c:pt>
                <c:pt idx="29">
                  <c:v>-3.8378199999999999E-9</c:v>
                </c:pt>
                <c:pt idx="30">
                  <c:v>-3.7041499999999999E-9</c:v>
                </c:pt>
                <c:pt idx="31">
                  <c:v>-3.6687099999999998E-9</c:v>
                </c:pt>
                <c:pt idx="32">
                  <c:v>-3.61148E-9</c:v>
                </c:pt>
                <c:pt idx="33">
                  <c:v>-3.52778E-9</c:v>
                </c:pt>
                <c:pt idx="34">
                  <c:v>-3.4398099999999999E-9</c:v>
                </c:pt>
                <c:pt idx="35">
                  <c:v>-3.28863E-9</c:v>
                </c:pt>
                <c:pt idx="36">
                  <c:v>-3.0904600000000001E-9</c:v>
                </c:pt>
                <c:pt idx="37">
                  <c:v>-2.8479000000000001E-9</c:v>
                </c:pt>
                <c:pt idx="38">
                  <c:v>-2.5685900000000001E-9</c:v>
                </c:pt>
                <c:pt idx="39">
                  <c:v>-2.3106500000000001E-9</c:v>
                </c:pt>
                <c:pt idx="40">
                  <c:v>-2.0565499999999999E-9</c:v>
                </c:pt>
                <c:pt idx="41">
                  <c:v>-1.85412E-9</c:v>
                </c:pt>
                <c:pt idx="42">
                  <c:v>-1.6973900000000001E-9</c:v>
                </c:pt>
                <c:pt idx="43">
                  <c:v>-1.6235E-9</c:v>
                </c:pt>
                <c:pt idx="44">
                  <c:v>-1.5978800000000001E-9</c:v>
                </c:pt>
                <c:pt idx="45">
                  <c:v>-1.6423E-9</c:v>
                </c:pt>
                <c:pt idx="46">
                  <c:v>-1.7396700000000001E-9</c:v>
                </c:pt>
                <c:pt idx="47">
                  <c:v>-1.8570999999999999E-9</c:v>
                </c:pt>
                <c:pt idx="48">
                  <c:v>-1.98138E-9</c:v>
                </c:pt>
                <c:pt idx="49">
                  <c:v>-2.0864400000000001E-9</c:v>
                </c:pt>
                <c:pt idx="50">
                  <c:v>-2.1513599999999999E-9</c:v>
                </c:pt>
                <c:pt idx="51">
                  <c:v>-2.12189E-9</c:v>
                </c:pt>
                <c:pt idx="52">
                  <c:v>-2.0351899999999999E-9</c:v>
                </c:pt>
                <c:pt idx="53">
                  <c:v>-1.8767500000000002E-9</c:v>
                </c:pt>
                <c:pt idx="54">
                  <c:v>-1.6841399999999999E-9</c:v>
                </c:pt>
                <c:pt idx="55">
                  <c:v>-1.48599E-9</c:v>
                </c:pt>
                <c:pt idx="56">
                  <c:v>-1.30961E-9</c:v>
                </c:pt>
                <c:pt idx="57">
                  <c:v>-1.17508E-9</c:v>
                </c:pt>
                <c:pt idx="58">
                  <c:v>-1.08113E-9</c:v>
                </c:pt>
                <c:pt idx="59">
                  <c:v>-1.0559300000000001E-9</c:v>
                </c:pt>
                <c:pt idx="60">
                  <c:v>-1.06918E-9</c:v>
                </c:pt>
                <c:pt idx="61">
                  <c:v>-1.14989E-9</c:v>
                </c:pt>
                <c:pt idx="62">
                  <c:v>-1.2545199999999999E-9</c:v>
                </c:pt>
                <c:pt idx="63">
                  <c:v>-1.3766600000000001E-9</c:v>
                </c:pt>
                <c:pt idx="64">
                  <c:v>-1.4838600000000001E-9</c:v>
                </c:pt>
                <c:pt idx="65">
                  <c:v>-1.5624299999999999E-9</c:v>
                </c:pt>
                <c:pt idx="66">
                  <c:v>-1.6051399999999999E-9</c:v>
                </c:pt>
                <c:pt idx="67">
                  <c:v>-1.56969E-9</c:v>
                </c:pt>
                <c:pt idx="68">
                  <c:v>-1.48983E-9</c:v>
                </c:pt>
                <c:pt idx="69">
                  <c:v>-1.33268E-9</c:v>
                </c:pt>
                <c:pt idx="70">
                  <c:v>-1.15758E-9</c:v>
                </c:pt>
                <c:pt idx="71">
                  <c:v>-9.7351099999999999E-10</c:v>
                </c:pt>
                <c:pt idx="72">
                  <c:v>-8.1892E-10</c:v>
                </c:pt>
                <c:pt idx="73">
                  <c:v>-7.0787700000000002E-10</c:v>
                </c:pt>
                <c:pt idx="74">
                  <c:v>-6.4809300000000001E-10</c:v>
                </c:pt>
                <c:pt idx="75">
                  <c:v>-6.4083299999999997E-10</c:v>
                </c:pt>
                <c:pt idx="76">
                  <c:v>-6.8268800000000003E-10</c:v>
                </c:pt>
                <c:pt idx="77">
                  <c:v>-7.6937699999999996E-10</c:v>
                </c:pt>
                <c:pt idx="78">
                  <c:v>-8.5821199999999999E-10</c:v>
                </c:pt>
                <c:pt idx="79">
                  <c:v>-9.5429400000000005E-10</c:v>
                </c:pt>
                <c:pt idx="80">
                  <c:v>-1.0243299999999999E-9</c:v>
                </c:pt>
                <c:pt idx="81">
                  <c:v>-1.0640500000000001E-9</c:v>
                </c:pt>
                <c:pt idx="82">
                  <c:v>-1.0320199999999999E-9</c:v>
                </c:pt>
                <c:pt idx="83">
                  <c:v>-9.6668000000000002E-10</c:v>
                </c:pt>
                <c:pt idx="84">
                  <c:v>-8.2788499999999998E-10</c:v>
                </c:pt>
                <c:pt idx="85">
                  <c:v>-6.6731000000000005E-10</c:v>
                </c:pt>
                <c:pt idx="86">
                  <c:v>-4.8879399999999996E-10</c:v>
                </c:pt>
                <c:pt idx="87">
                  <c:v>-3.2608500000000002E-10</c:v>
                </c:pt>
                <c:pt idx="88">
                  <c:v>-1.96254E-10</c:v>
                </c:pt>
                <c:pt idx="89">
                  <c:v>-9.5045600000000004E-11</c:v>
                </c:pt>
                <c:pt idx="90">
                  <c:v>-7.4112400000000006E-11</c:v>
                </c:pt>
                <c:pt idx="91">
                  <c:v>-7.6246300000000005E-11</c:v>
                </c:pt>
                <c:pt idx="92">
                  <c:v>-1.45435E-10</c:v>
                </c:pt>
                <c:pt idx="93">
                  <c:v>-2.1675799999999999E-10</c:v>
                </c:pt>
                <c:pt idx="94">
                  <c:v>-2.8380200000000001E-10</c:v>
                </c:pt>
                <c:pt idx="95">
                  <c:v>-3.2864799999999998E-10</c:v>
                </c:pt>
                <c:pt idx="96">
                  <c:v>-3.52991E-10</c:v>
                </c:pt>
                <c:pt idx="97">
                  <c:v>-3.4487199999999999E-10</c:v>
                </c:pt>
                <c:pt idx="98">
                  <c:v>-2.8380200000000001E-10</c:v>
                </c:pt>
                <c:pt idx="99">
                  <c:v>-2.0351400000000001E-10</c:v>
                </c:pt>
                <c:pt idx="100">
                  <c:v>-1.05298E-10</c:v>
                </c:pt>
                <c:pt idx="101">
                  <c:v>1.21355E-11</c:v>
                </c:pt>
                <c:pt idx="102">
                  <c:v>1.2488399999999999E-10</c:v>
                </c:pt>
                <c:pt idx="103">
                  <c:v>2.3976600000000001E-10</c:v>
                </c:pt>
                <c:pt idx="104">
                  <c:v>3.5421799999999998E-10</c:v>
                </c:pt>
                <c:pt idx="105">
                  <c:v>4.6397399999999998E-10</c:v>
                </c:pt>
                <c:pt idx="106">
                  <c:v>5.6860400000000001E-10</c:v>
                </c:pt>
                <c:pt idx="107">
                  <c:v>6.5572300000000001E-10</c:v>
                </c:pt>
                <c:pt idx="108">
                  <c:v>7.1508899999999995E-10</c:v>
                </c:pt>
                <c:pt idx="109">
                  <c:v>7.5352200000000002E-10</c:v>
                </c:pt>
                <c:pt idx="110">
                  <c:v>7.5522699999999996E-10</c:v>
                </c:pt>
                <c:pt idx="111">
                  <c:v>7.1849800000000003E-10</c:v>
                </c:pt>
                <c:pt idx="112">
                  <c:v>6.7664399999999998E-10</c:v>
                </c:pt>
                <c:pt idx="113">
                  <c:v>6.3693500000000003E-10</c:v>
                </c:pt>
                <c:pt idx="114">
                  <c:v>6.0490399999999998E-10</c:v>
                </c:pt>
                <c:pt idx="115">
                  <c:v>6.1343899999999999E-10</c:v>
                </c:pt>
                <c:pt idx="116">
                  <c:v>6.7152999999999995E-10</c:v>
                </c:pt>
                <c:pt idx="117">
                  <c:v>7.88534E-10</c:v>
                </c:pt>
                <c:pt idx="118">
                  <c:v>1.0178699999999999E-9</c:v>
                </c:pt>
                <c:pt idx="119">
                  <c:v>1.32109E-9</c:v>
                </c:pt>
                <c:pt idx="120">
                  <c:v>1.7092799999999999E-9</c:v>
                </c:pt>
                <c:pt idx="121">
                  <c:v>2.2042500000000001E-9</c:v>
                </c:pt>
                <c:pt idx="122">
                  <c:v>2.7889000000000002E-9</c:v>
                </c:pt>
                <c:pt idx="123">
                  <c:v>3.4158300000000002E-9</c:v>
                </c:pt>
                <c:pt idx="124">
                  <c:v>4.1179300000000001E-9</c:v>
                </c:pt>
                <c:pt idx="125">
                  <c:v>4.8178800000000003E-9</c:v>
                </c:pt>
                <c:pt idx="126">
                  <c:v>5.5434599999999998E-9</c:v>
                </c:pt>
                <c:pt idx="127">
                  <c:v>6.2737500000000002E-9</c:v>
                </c:pt>
                <c:pt idx="128">
                  <c:v>7.0347700000000001E-9</c:v>
                </c:pt>
                <c:pt idx="129">
                  <c:v>7.6826199999999997E-9</c:v>
                </c:pt>
                <c:pt idx="130">
                  <c:v>8.3257800000000006E-9</c:v>
                </c:pt>
                <c:pt idx="131">
                  <c:v>8.9971199999999996E-9</c:v>
                </c:pt>
                <c:pt idx="132">
                  <c:v>9.6385699999999997E-9</c:v>
                </c:pt>
                <c:pt idx="133">
                  <c:v>1.02826E-8</c:v>
                </c:pt>
                <c:pt idx="134">
                  <c:v>1.0978700000000001E-8</c:v>
                </c:pt>
                <c:pt idx="135">
                  <c:v>1.1761100000000001E-8</c:v>
                </c:pt>
                <c:pt idx="136">
                  <c:v>1.2512299999999999E-8</c:v>
                </c:pt>
                <c:pt idx="137">
                  <c:v>1.34903E-8</c:v>
                </c:pt>
                <c:pt idx="138">
                  <c:v>1.47817E-8</c:v>
                </c:pt>
                <c:pt idx="139">
                  <c:v>1.6666799999999999E-8</c:v>
                </c:pt>
                <c:pt idx="140">
                  <c:v>1.9636999999999999E-8</c:v>
                </c:pt>
                <c:pt idx="141">
                  <c:v>2.5961399999999998E-8</c:v>
                </c:pt>
                <c:pt idx="142">
                  <c:v>4.0853500000000002E-8</c:v>
                </c:pt>
                <c:pt idx="143">
                  <c:v>7.8296300000000005E-8</c:v>
                </c:pt>
                <c:pt idx="144">
                  <c:v>2.32759E-7</c:v>
                </c:pt>
                <c:pt idx="145">
                  <c:v>4.5063200000000001E-7</c:v>
                </c:pt>
                <c:pt idx="146">
                  <c:v>1.16041E-6</c:v>
                </c:pt>
                <c:pt idx="147">
                  <c:v>2.9106799999999998E-6</c:v>
                </c:pt>
                <c:pt idx="148">
                  <c:v>6.7180599999999998E-6</c:v>
                </c:pt>
                <c:pt idx="149">
                  <c:v>1.33366E-5</c:v>
                </c:pt>
                <c:pt idx="150">
                  <c:v>2.4940399999999999E-5</c:v>
                </c:pt>
                <c:pt idx="151">
                  <c:v>4.1576399999999997E-5</c:v>
                </c:pt>
                <c:pt idx="152">
                  <c:v>6.5564799999999999E-5</c:v>
                </c:pt>
                <c:pt idx="153">
                  <c:v>9.8996100000000006E-5</c:v>
                </c:pt>
                <c:pt idx="154">
                  <c:v>1.43776E-4</c:v>
                </c:pt>
                <c:pt idx="155">
                  <c:v>2.01905E-4</c:v>
                </c:pt>
                <c:pt idx="156">
                  <c:v>2.7421900000000003E-4</c:v>
                </c:pt>
                <c:pt idx="157">
                  <c:v>3.6226599999999998E-4</c:v>
                </c:pt>
                <c:pt idx="158">
                  <c:v>4.6671899999999999E-4</c:v>
                </c:pt>
                <c:pt idx="159">
                  <c:v>5.8865399999999998E-4</c:v>
                </c:pt>
                <c:pt idx="160">
                  <c:v>7.2819699999999998E-4</c:v>
                </c:pt>
                <c:pt idx="161">
                  <c:v>8.8737699999999996E-4</c:v>
                </c:pt>
                <c:pt idx="162">
                  <c:v>1.0698400000000001E-3</c:v>
                </c:pt>
                <c:pt idx="163">
                  <c:v>1.27119E-3</c:v>
                </c:pt>
                <c:pt idx="164">
                  <c:v>1.4945E-3</c:v>
                </c:pt>
                <c:pt idx="165">
                  <c:v>1.74136E-3</c:v>
                </c:pt>
                <c:pt idx="166">
                  <c:v>2.01461E-3</c:v>
                </c:pt>
                <c:pt idx="167">
                  <c:v>2.3135400000000002E-3</c:v>
                </c:pt>
                <c:pt idx="168">
                  <c:v>2.64044E-3</c:v>
                </c:pt>
                <c:pt idx="169">
                  <c:v>2.99424E-3</c:v>
                </c:pt>
                <c:pt idx="170">
                  <c:v>3.3779600000000002E-3</c:v>
                </c:pt>
                <c:pt idx="171">
                  <c:v>3.79438E-3</c:v>
                </c:pt>
                <c:pt idx="172">
                  <c:v>4.2400299999999997E-3</c:v>
                </c:pt>
                <c:pt idx="173">
                  <c:v>4.72208E-3</c:v>
                </c:pt>
                <c:pt idx="174">
                  <c:v>5.23676E-3</c:v>
                </c:pt>
                <c:pt idx="175">
                  <c:v>5.79234E-3</c:v>
                </c:pt>
                <c:pt idx="176">
                  <c:v>6.3804700000000001E-3</c:v>
                </c:pt>
                <c:pt idx="177">
                  <c:v>7.0096500000000001E-3</c:v>
                </c:pt>
                <c:pt idx="178">
                  <c:v>7.6813899999999997E-3</c:v>
                </c:pt>
                <c:pt idx="179">
                  <c:v>8.3989600000000005E-3</c:v>
                </c:pt>
                <c:pt idx="180">
                  <c:v>9.1610000000000007E-3</c:v>
                </c:pt>
                <c:pt idx="181">
                  <c:v>9.9767299999999996E-3</c:v>
                </c:pt>
                <c:pt idx="182">
                  <c:v>1.08354E-2</c:v>
                </c:pt>
                <c:pt idx="183">
                  <c:v>1.17565E-2</c:v>
                </c:pt>
                <c:pt idx="184">
                  <c:v>1.2733700000000001E-2</c:v>
                </c:pt>
                <c:pt idx="185">
                  <c:v>1.37772E-2</c:v>
                </c:pt>
                <c:pt idx="186">
                  <c:v>1.4880000000000001E-2</c:v>
                </c:pt>
                <c:pt idx="187">
                  <c:v>1.6060999999999999E-2</c:v>
                </c:pt>
                <c:pt idx="188">
                  <c:v>1.7321099999999999E-2</c:v>
                </c:pt>
                <c:pt idx="189">
                  <c:v>1.86576E-2</c:v>
                </c:pt>
                <c:pt idx="190">
                  <c:v>2.00761E-2</c:v>
                </c:pt>
                <c:pt idx="191">
                  <c:v>2.1584200000000001E-2</c:v>
                </c:pt>
                <c:pt idx="192">
                  <c:v>2.3188799999999999E-2</c:v>
                </c:pt>
                <c:pt idx="193">
                  <c:v>2.4902500000000001E-2</c:v>
                </c:pt>
                <c:pt idx="194">
                  <c:v>2.67155E-2</c:v>
                </c:pt>
                <c:pt idx="195">
                  <c:v>2.86538E-2</c:v>
                </c:pt>
                <c:pt idx="196">
                  <c:v>3.07079E-2</c:v>
                </c:pt>
                <c:pt idx="197">
                  <c:v>3.2893100000000002E-2</c:v>
                </c:pt>
                <c:pt idx="198">
                  <c:v>3.5220099999999997E-2</c:v>
                </c:pt>
                <c:pt idx="199">
                  <c:v>3.76972E-2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11-735B-4E6D-ADDD-BAF7354FCE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4059344"/>
        <c:axId val="324059736"/>
      </c:scatterChart>
      <c:valAx>
        <c:axId val="3240593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4059736"/>
        <c:crosses val="autoZero"/>
        <c:crossBetween val="midCat"/>
      </c:valAx>
      <c:valAx>
        <c:axId val="324059736"/>
        <c:scaling>
          <c:logBase val="10"/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40593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l-GR" sz="1200" b="0" i="0" baseline="0">
                <a:effectLst/>
              </a:rPr>
              <a:t>β</a:t>
            </a:r>
            <a:r>
              <a:rPr lang="en-GB" sz="1200" b="0" i="0" baseline="0">
                <a:effectLst/>
              </a:rPr>
              <a:t>  vs N: long to short pulses </a:t>
            </a:r>
            <a:endParaRPr lang="en-GB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670220968523272"/>
          <c:y val="0.16308619844294384"/>
          <c:w val="0.68278667390959524"/>
          <c:h val="0.63787677931673203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1"/>
            <c:backward val="3"/>
            <c:dispRSqr val="0"/>
            <c:dispEq val="0"/>
          </c:trendline>
          <c:xVal>
            <c:numRef>
              <c:f>'ABC '!$F$47:$F$51</c:f>
              <c:numCache>
                <c:formatCode>General</c:formatCode>
                <c:ptCount val="5"/>
                <c:pt idx="0">
                  <c:v>3</c:v>
                </c:pt>
                <c:pt idx="1">
                  <c:v>5</c:v>
                </c:pt>
                <c:pt idx="2">
                  <c:v>7</c:v>
                </c:pt>
                <c:pt idx="3">
                  <c:v>10</c:v>
                </c:pt>
                <c:pt idx="4">
                  <c:v>15</c:v>
                </c:pt>
              </c:numCache>
            </c:numRef>
          </c:xVal>
          <c:yVal>
            <c:numRef>
              <c:f>'ABC '!$K$47:$K$51</c:f>
              <c:numCache>
                <c:formatCode>0.000</c:formatCode>
                <c:ptCount val="5"/>
                <c:pt idx="0">
                  <c:v>12.69</c:v>
                </c:pt>
                <c:pt idx="1">
                  <c:v>13.236666666666666</c:v>
                </c:pt>
                <c:pt idx="2">
                  <c:v>12.797499999999999</c:v>
                </c:pt>
                <c:pt idx="3">
                  <c:v>13.6775</c:v>
                </c:pt>
                <c:pt idx="4">
                  <c:v>15.393333333333333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488-4207-B71D-1E619D41DB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1205936"/>
        <c:axId val="271206328"/>
      </c:scatterChart>
      <c:valAx>
        <c:axId val="271205936"/>
        <c:scaling>
          <c:orientation val="minMax"/>
          <c:max val="16"/>
          <c:min val="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400"/>
                  <a:t>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in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1206328"/>
        <c:crosses val="autoZero"/>
        <c:crossBetween val="midCat"/>
      </c:valAx>
      <c:valAx>
        <c:axId val="271206328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l-GR" sz="1400"/>
                  <a:t>β</a:t>
                </a:r>
                <a:endParaRPr lang="en-GB" sz="1400"/>
              </a:p>
            </c:rich>
          </c:tx>
          <c:layout>
            <c:manualLayout>
              <c:xMode val="edge"/>
              <c:yMode val="edge"/>
              <c:x val="3.8727529265966947E-2"/>
              <c:y val="0.5084173462002143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1205936"/>
        <c:crosses val="autoZero"/>
        <c:crossBetween val="midCat"/>
        <c:majorUnit val="5"/>
        <c:minorUnit val="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l-GR" sz="1200" b="0" i="0" baseline="0">
                <a:effectLst/>
              </a:rPr>
              <a:t>γ</a:t>
            </a:r>
            <a:r>
              <a:rPr lang="en-GB" sz="1200" b="0" i="0" baseline="0">
                <a:effectLst/>
              </a:rPr>
              <a:t>  vs N: long to short pulses blue shift corr </a:t>
            </a:r>
            <a:endParaRPr lang="en-GB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1482208559546495"/>
          <c:y val="0.16041666666666668"/>
          <c:w val="0.73781109553086688"/>
          <c:h val="0.6576932050160397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'ABC '!$L$46</c:f>
              <c:strCache>
                <c:ptCount val="1"/>
                <c:pt idx="0">
                  <c:v>γ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'ABC '!$F$47:$F$51</c:f>
              <c:numCache>
                <c:formatCode>General</c:formatCode>
                <c:ptCount val="5"/>
                <c:pt idx="0">
                  <c:v>3</c:v>
                </c:pt>
                <c:pt idx="1">
                  <c:v>5</c:v>
                </c:pt>
                <c:pt idx="2">
                  <c:v>7</c:v>
                </c:pt>
                <c:pt idx="3">
                  <c:v>10</c:v>
                </c:pt>
                <c:pt idx="4">
                  <c:v>15</c:v>
                </c:pt>
              </c:numCache>
            </c:numRef>
          </c:xVal>
          <c:yVal>
            <c:numRef>
              <c:f>'ABC '!$L$47:$L$51</c:f>
              <c:numCache>
                <c:formatCode>0.000</c:formatCode>
                <c:ptCount val="5"/>
                <c:pt idx="0">
                  <c:v>152.70000000000002</c:v>
                </c:pt>
                <c:pt idx="1">
                  <c:v>151.46666666666667</c:v>
                </c:pt>
                <c:pt idx="2">
                  <c:v>113.5</c:v>
                </c:pt>
                <c:pt idx="3">
                  <c:v>97.4375</c:v>
                </c:pt>
                <c:pt idx="4">
                  <c:v>75.499000000000009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36A-48ED-8BE5-D7C3476439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1207112"/>
        <c:axId val="271207504"/>
      </c:scatterChart>
      <c:valAx>
        <c:axId val="271207112"/>
        <c:scaling>
          <c:orientation val="minMax"/>
          <c:max val="16"/>
          <c:min val="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400"/>
                  <a:t>N</a:t>
                </a:r>
              </a:p>
            </c:rich>
          </c:tx>
          <c:layout>
            <c:manualLayout>
              <c:xMode val="edge"/>
              <c:yMode val="edge"/>
              <c:x val="0.50917740057353444"/>
              <c:y val="0.878680373286672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in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1207504"/>
        <c:crosses val="autoZero"/>
        <c:crossBetween val="midCat"/>
        <c:majorUnit val="5"/>
      </c:valAx>
      <c:valAx>
        <c:axId val="271207504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l-GR" sz="1400"/>
                  <a:t>γ</a:t>
                </a:r>
                <a:endParaRPr lang="en-GB" sz="14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12071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l-GR" sz="1200"/>
              <a:t>α</a:t>
            </a:r>
            <a:r>
              <a:rPr lang="en-GB" sz="1200"/>
              <a:t> </a:t>
            </a:r>
            <a:r>
              <a:rPr lang="en-GB" sz="1200" b="0" i="0" baseline="0">
                <a:effectLst/>
              </a:rPr>
              <a:t> vs √N: long to short pulses blue shift  corr fit not thro origin, without N=3 </a:t>
            </a:r>
            <a:endParaRPr lang="en-GB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2246909209186866"/>
          <c:y val="0.17359089424428761"/>
          <c:w val="0.72945228812165386"/>
          <c:h val="0.6095418877701565"/>
        </c:manualLayout>
      </c:layout>
      <c:scatterChart>
        <c:scatterStyle val="lineMarker"/>
        <c:varyColors val="0"/>
        <c:ser>
          <c:idx val="0"/>
          <c:order val="0"/>
          <c:tx>
            <c:strRef>
              <c:f>'ABC '!$J$46</c:f>
              <c:strCache>
                <c:ptCount val="1"/>
                <c:pt idx="0">
                  <c:v>α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backward val="2.23"/>
            <c:dispRSqr val="0"/>
            <c:dispEq val="1"/>
            <c:trendlineLbl>
              <c:layout>
                <c:manualLayout>
                  <c:x val="-0.11630923416300258"/>
                  <c:y val="-9.1474049614765889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'ABC '!$G$48:$G$51</c:f>
              <c:numCache>
                <c:formatCode>General</c:formatCode>
                <c:ptCount val="4"/>
                <c:pt idx="0">
                  <c:v>2.2360679774997898</c:v>
                </c:pt>
                <c:pt idx="1">
                  <c:v>2.6457513110645907</c:v>
                </c:pt>
                <c:pt idx="2">
                  <c:v>3.1622776601683795</c:v>
                </c:pt>
                <c:pt idx="3">
                  <c:v>3.872983346207417</c:v>
                </c:pt>
              </c:numCache>
            </c:numRef>
          </c:xVal>
          <c:yVal>
            <c:numRef>
              <c:f>'ABC '!$J$48:$J$51</c:f>
              <c:numCache>
                <c:formatCode>0.00000</c:formatCode>
                <c:ptCount val="4"/>
                <c:pt idx="0">
                  <c:v>2.4179999999999997E-2</c:v>
                </c:pt>
                <c:pt idx="1">
                  <c:v>3.2847500000000002E-2</c:v>
                </c:pt>
                <c:pt idx="2">
                  <c:v>3.8742499999999999E-2</c:v>
                </c:pt>
                <c:pt idx="3">
                  <c:v>4.143666666666667E-2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787-40E6-84F0-5259E13475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1208288"/>
        <c:axId val="271208680"/>
      </c:scatterChart>
      <c:valAx>
        <c:axId val="271208288"/>
        <c:scaling>
          <c:orientation val="minMax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400">
                    <a:latin typeface="Calibri" panose="020F0502020204030204" pitchFamily="34" charset="0"/>
                  </a:rPr>
                  <a:t>√N</a:t>
                </a:r>
                <a:endParaRPr lang="en-GB" sz="14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1208680"/>
        <c:crosses val="autoZero"/>
        <c:crossBetween val="midCat"/>
      </c:valAx>
      <c:valAx>
        <c:axId val="27120868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l-GR" sz="1400"/>
                  <a:t>α</a:t>
                </a:r>
                <a:endParaRPr lang="en-GB" sz="14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0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12082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l-GR" sz="1200"/>
              <a:t>α</a:t>
            </a:r>
            <a:r>
              <a:rPr lang="en-GB" sz="1200"/>
              <a:t> </a:t>
            </a:r>
            <a:r>
              <a:rPr lang="en-GB" sz="1200" b="0" i="0" baseline="0">
                <a:effectLst/>
              </a:rPr>
              <a:t> vs √N: long to short pulses blue shift  corr fitted thro origin without N=3 </a:t>
            </a:r>
            <a:endParaRPr lang="en-GB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2246909209186866"/>
          <c:y val="0.17359089424428761"/>
          <c:w val="0.72945228812165386"/>
          <c:h val="0.6095418877701565"/>
        </c:manualLayout>
      </c:layout>
      <c:scatterChart>
        <c:scatterStyle val="lineMarker"/>
        <c:varyColors val="0"/>
        <c:ser>
          <c:idx val="0"/>
          <c:order val="0"/>
          <c:tx>
            <c:strRef>
              <c:f>'ABC '!$J$46</c:f>
              <c:strCache>
                <c:ptCount val="1"/>
                <c:pt idx="0">
                  <c:v>α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backward val="2.23"/>
            <c:intercept val="0"/>
            <c:dispRSqr val="0"/>
            <c:dispEq val="1"/>
            <c:trendlineLbl>
              <c:layout>
                <c:manualLayout>
                  <c:x val="-0.14529211517383867"/>
                  <c:y val="7.3196173059012788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'ABC '!$G$48:$G$51</c:f>
              <c:numCache>
                <c:formatCode>General</c:formatCode>
                <c:ptCount val="4"/>
                <c:pt idx="0">
                  <c:v>2.2360679774997898</c:v>
                </c:pt>
                <c:pt idx="1">
                  <c:v>2.6457513110645907</c:v>
                </c:pt>
                <c:pt idx="2">
                  <c:v>3.1622776601683795</c:v>
                </c:pt>
                <c:pt idx="3">
                  <c:v>3.872983346207417</c:v>
                </c:pt>
              </c:numCache>
            </c:numRef>
          </c:xVal>
          <c:yVal>
            <c:numRef>
              <c:f>'ABC '!$J$48:$J$51</c:f>
              <c:numCache>
                <c:formatCode>0.00000</c:formatCode>
                <c:ptCount val="4"/>
                <c:pt idx="0">
                  <c:v>2.4179999999999997E-2</c:v>
                </c:pt>
                <c:pt idx="1">
                  <c:v>3.2847500000000002E-2</c:v>
                </c:pt>
                <c:pt idx="2">
                  <c:v>3.8742499999999999E-2</c:v>
                </c:pt>
                <c:pt idx="3">
                  <c:v>4.143666666666667E-2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074-4495-9F60-74EA21646E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1209464"/>
        <c:axId val="271451760"/>
      </c:scatterChart>
      <c:valAx>
        <c:axId val="271209464"/>
        <c:scaling>
          <c:orientation val="minMax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400">
                    <a:latin typeface="Calibri" panose="020F0502020204030204" pitchFamily="34" charset="0"/>
                  </a:rPr>
                  <a:t>√N</a:t>
                </a:r>
                <a:endParaRPr lang="en-GB" sz="14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1451760"/>
        <c:crosses val="autoZero"/>
        <c:crossBetween val="midCat"/>
      </c:valAx>
      <c:valAx>
        <c:axId val="27145176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l-GR" sz="1400"/>
                  <a:t>α</a:t>
                </a:r>
                <a:endParaRPr lang="en-GB" sz="14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0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12094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l-GR" sz="1200" b="0" i="0" baseline="0">
                <a:effectLst/>
              </a:rPr>
              <a:t>γ</a:t>
            </a:r>
            <a:r>
              <a:rPr lang="en-GB" sz="1200" b="0" i="0" baseline="0">
                <a:effectLst/>
              </a:rPr>
              <a:t>  vs 1/√N: long to short pulses blue shift corr</a:t>
            </a:r>
          </a:p>
          <a:p>
            <a:pPr>
              <a:defRPr/>
            </a:pPr>
            <a:r>
              <a:rPr lang="en-GB" sz="1200" b="0" i="0" baseline="0">
                <a:effectLst/>
              </a:rPr>
              <a:t>Fit not thro origin </a:t>
            </a:r>
            <a:endParaRPr lang="en-GB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287662698936497"/>
          <c:y val="0.16041666666666668"/>
          <c:w val="0.71892186626828991"/>
          <c:h val="0.6669524642752989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'ABC '!$L$46</c:f>
              <c:strCache>
                <c:ptCount val="1"/>
                <c:pt idx="0">
                  <c:v>γ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backward val="0.25"/>
            <c:dispRSqr val="0"/>
            <c:dispEq val="1"/>
            <c:trendlineLbl>
              <c:layout>
                <c:manualLayout>
                  <c:x val="-0.19527139730522397"/>
                  <c:y val="2.939814814814814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'ABC '!$H$47:$H$51</c:f>
              <c:numCache>
                <c:formatCode>General</c:formatCode>
                <c:ptCount val="5"/>
                <c:pt idx="0">
                  <c:v>0.57735026918962584</c:v>
                </c:pt>
                <c:pt idx="1">
                  <c:v>0.44721359549995793</c:v>
                </c:pt>
                <c:pt idx="2">
                  <c:v>0.3779644730092272</c:v>
                </c:pt>
                <c:pt idx="3">
                  <c:v>0.31622776601683794</c:v>
                </c:pt>
                <c:pt idx="4">
                  <c:v>0.2581988897471611</c:v>
                </c:pt>
              </c:numCache>
            </c:numRef>
          </c:xVal>
          <c:yVal>
            <c:numRef>
              <c:f>'ABC '!$L$47:$L$51</c:f>
              <c:numCache>
                <c:formatCode>0.000</c:formatCode>
                <c:ptCount val="5"/>
                <c:pt idx="0">
                  <c:v>152.70000000000002</c:v>
                </c:pt>
                <c:pt idx="1">
                  <c:v>151.46666666666667</c:v>
                </c:pt>
                <c:pt idx="2">
                  <c:v>113.5</c:v>
                </c:pt>
                <c:pt idx="3">
                  <c:v>97.4375</c:v>
                </c:pt>
                <c:pt idx="4">
                  <c:v>75.499000000000009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645-4EE6-BCF1-83C9D9C42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1452544"/>
        <c:axId val="271452936"/>
      </c:scatterChart>
      <c:valAx>
        <c:axId val="271452544"/>
        <c:scaling>
          <c:orientation val="minMax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400" b="0" i="0" baseline="0">
                    <a:effectLst/>
                  </a:rPr>
                  <a:t>1/√N</a:t>
                </a:r>
                <a:endParaRPr lang="en-GB" sz="14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1452936"/>
        <c:crosses val="autoZero"/>
        <c:crossBetween val="midCat"/>
      </c:valAx>
      <c:valAx>
        <c:axId val="27145293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l-GR" sz="1600"/>
                  <a:t>γ</a:t>
                </a:r>
                <a:endParaRPr lang="en-GB" sz="1600"/>
              </a:p>
            </c:rich>
          </c:tx>
          <c:layout>
            <c:manualLayout>
              <c:xMode val="edge"/>
              <c:yMode val="edge"/>
              <c:x val="3.0374748734294875E-2"/>
              <c:y val="0.361357903178769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14525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β</a:t>
            </a:r>
            <a:r>
              <a:rPr lang="en-GB"/>
              <a:t>:</a:t>
            </a:r>
            <a:r>
              <a:rPr lang="en-GB" sz="1400" b="0" i="0" u="none" strike="noStrike" baseline="0">
                <a:effectLst/>
              </a:rPr>
              <a:t>long pulse only blue shift corr</a:t>
            </a:r>
            <a:endParaRPr lang="el-G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'[1]ABC analysis'!$K$46</c:f>
              <c:strCache>
                <c:ptCount val="1"/>
                <c:pt idx="0">
                  <c:v>β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C12-4A3B-8606-1F319A07982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C12-4A3B-8606-1F319A079829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C12-4A3B-8606-1F319A079829}"/>
              </c:ext>
            </c:extLst>
          </c:dPt>
          <c:dPt>
            <c:idx val="4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C12-4A3B-8606-1F319A079829}"/>
              </c:ext>
            </c:extLst>
          </c:dPt>
          <c:cat>
            <c:strRef>
              <c:f>'[1]ABC analysis'!$I$47:$I$51</c:f>
              <c:strCache>
                <c:ptCount val="5"/>
                <c:pt idx="0">
                  <c:v>C6018</c:v>
                </c:pt>
                <c:pt idx="1">
                  <c:v>C6020 </c:v>
                </c:pt>
                <c:pt idx="2">
                  <c:v>C6012 </c:v>
                </c:pt>
                <c:pt idx="3">
                  <c:v>C6010 </c:v>
                </c:pt>
                <c:pt idx="4">
                  <c:v>C6014 </c:v>
                </c:pt>
              </c:strCache>
            </c:strRef>
          </c:cat>
          <c:val>
            <c:numRef>
              <c:f>'[1]ABC analysis'!$K$47:$K$51</c:f>
              <c:numCache>
                <c:formatCode>General</c:formatCode>
                <c:ptCount val="5"/>
                <c:pt idx="0">
                  <c:v>8.173</c:v>
                </c:pt>
                <c:pt idx="1">
                  <c:v>8.4276666666666671</c:v>
                </c:pt>
                <c:pt idx="2">
                  <c:v>8.8588500000000003</c:v>
                </c:pt>
                <c:pt idx="3">
                  <c:v>9.2897500000000015</c:v>
                </c:pt>
                <c:pt idx="4">
                  <c:v>9.8196666666666648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C12-4A3B-8606-1F319A0798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67286344"/>
        <c:axId val="267283992"/>
      </c:barChart>
      <c:catAx>
        <c:axId val="267286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7283992"/>
        <c:crosses val="autoZero"/>
        <c:auto val="1"/>
        <c:lblAlgn val="ctr"/>
        <c:lblOffset val="100"/>
        <c:noMultiLvlLbl val="0"/>
      </c:catAx>
      <c:valAx>
        <c:axId val="267283992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72863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alpha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88F-4BC1-A9F2-2D5DD7C6D67E}"/>
              </c:ext>
            </c:extLst>
          </c:dPt>
          <c:dPt>
            <c:idx val="2"/>
            <c:invertIfNegative val="0"/>
            <c:bubble3D val="0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88F-4BC1-A9F2-2D5DD7C6D67E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88F-4BC1-A9F2-2D5DD7C6D67E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88F-4BC1-A9F2-2D5DD7C6D67E}"/>
              </c:ext>
            </c:extLst>
          </c:dPt>
          <c:dPt>
            <c:idx val="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888F-4BC1-A9F2-2D5DD7C6D67E}"/>
              </c:ext>
            </c:extLst>
          </c:dPt>
          <c:dPt>
            <c:idx val="6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888F-4BC1-A9F2-2D5DD7C6D67E}"/>
              </c:ext>
            </c:extLst>
          </c:dPt>
          <c:dPt>
            <c:idx val="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888F-4BC1-A9F2-2D5DD7C6D67E}"/>
              </c:ext>
            </c:extLst>
          </c:dPt>
          <c:dPt>
            <c:idx val="8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888F-4BC1-A9F2-2D5DD7C6D67E}"/>
              </c:ext>
            </c:extLst>
          </c:dPt>
          <c:dPt>
            <c:idx val="9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888F-4BC1-A9F2-2D5DD7C6D67E}"/>
              </c:ext>
            </c:extLst>
          </c:dPt>
          <c:dPt>
            <c:idx val="10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888F-4BC1-A9F2-2D5DD7C6D67E}"/>
              </c:ext>
            </c:extLst>
          </c:dPt>
          <c:dPt>
            <c:idx val="11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888F-4BC1-A9F2-2D5DD7C6D67E}"/>
              </c:ext>
            </c:extLst>
          </c:dPt>
          <c:dPt>
            <c:idx val="12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888F-4BC1-A9F2-2D5DD7C6D67E}"/>
              </c:ext>
            </c:extLst>
          </c:dPt>
          <c:dPt>
            <c:idx val="13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888F-4BC1-A9F2-2D5DD7C6D67E}"/>
              </c:ext>
            </c:extLst>
          </c:dPt>
          <c:dPt>
            <c:idx val="14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888F-4BC1-A9F2-2D5DD7C6D67E}"/>
              </c:ext>
            </c:extLst>
          </c:dPt>
          <c:dPt>
            <c:idx val="15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888F-4BC1-A9F2-2D5DD7C6D67E}"/>
              </c:ext>
            </c:extLst>
          </c:dPt>
          <c:dPt>
            <c:idx val="16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888F-4BC1-A9F2-2D5DD7C6D67E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888F-4BC1-A9F2-2D5DD7C6D67E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888F-4BC1-A9F2-2D5DD7C6D67E}"/>
              </c:ext>
            </c:extLst>
          </c:dPt>
          <c:dPt>
            <c:idx val="19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888F-4BC1-A9F2-2D5DD7C6D67E}"/>
              </c:ext>
            </c:extLst>
          </c:dPt>
          <c:dPt>
            <c:idx val="2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7-888F-4BC1-A9F2-2D5DD7C6D67E}"/>
              </c:ext>
            </c:extLst>
          </c:dPt>
          <c:dPt>
            <c:idx val="21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9-888F-4BC1-A9F2-2D5DD7C6D67E}"/>
              </c:ext>
            </c:extLst>
          </c:dPt>
          <c:dPt>
            <c:idx val="2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B-888F-4BC1-A9F2-2D5DD7C6D67E}"/>
              </c:ext>
            </c:extLst>
          </c:dPt>
          <c:dPt>
            <c:idx val="23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D-888F-4BC1-A9F2-2D5DD7C6D67E}"/>
              </c:ext>
            </c:extLst>
          </c:dPt>
          <c:dPt>
            <c:idx val="24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F-888F-4BC1-A9F2-2D5DD7C6D67E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1-888F-4BC1-A9F2-2D5DD7C6D67E}"/>
              </c:ext>
            </c:extLst>
          </c:dPt>
          <c:dPt>
            <c:idx val="35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3-888F-4BC1-A9F2-2D5DD7C6D67E}"/>
              </c:ext>
            </c:extLst>
          </c:dPt>
          <c:dPt>
            <c:idx val="36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5-888F-4BC1-A9F2-2D5DD7C6D67E}"/>
              </c:ext>
            </c:extLst>
          </c:dPt>
          <c:dPt>
            <c:idx val="37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7-888F-4BC1-A9F2-2D5DD7C6D67E}"/>
              </c:ext>
            </c:extLst>
          </c:dPt>
          <c:dPt>
            <c:idx val="38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9-888F-4BC1-A9F2-2D5DD7C6D67E}"/>
              </c:ext>
            </c:extLst>
          </c:dPt>
          <c:dPt>
            <c:idx val="39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B-888F-4BC1-A9F2-2D5DD7C6D67E}"/>
              </c:ext>
            </c:extLst>
          </c:dPt>
          <c:dPt>
            <c:idx val="40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D-888F-4BC1-A9F2-2D5DD7C6D67E}"/>
              </c:ext>
            </c:extLst>
          </c:dPt>
          <c:cat>
            <c:strRef>
              <c:f>'ABC '!$Z$5:$Z$45</c:f>
              <c:strCache>
                <c:ptCount val="41"/>
                <c:pt idx="0">
                  <c:v>182/162C1</c:v>
                </c:pt>
                <c:pt idx="1">
                  <c:v>182/162C5</c:v>
                </c:pt>
                <c:pt idx="2">
                  <c:v>182/162C7</c:v>
                </c:pt>
                <c:pt idx="3">
                  <c:v>200C1</c:v>
                </c:pt>
                <c:pt idx="4">
                  <c:v>200C3</c:v>
                </c:pt>
                <c:pt idx="5">
                  <c:v>200C5</c:v>
                </c:pt>
                <c:pt idx="6">
                  <c:v>200C6</c:v>
                </c:pt>
                <c:pt idx="7">
                  <c:v>200C7</c:v>
                </c:pt>
                <c:pt idx="8">
                  <c:v>200C8</c:v>
                </c:pt>
                <c:pt idx="9">
                  <c:v>182C1</c:v>
                </c:pt>
                <c:pt idx="10">
                  <c:v>182C2</c:v>
                </c:pt>
                <c:pt idx="11">
                  <c:v>182C5</c:v>
                </c:pt>
                <c:pt idx="12">
                  <c:v>182C6</c:v>
                </c:pt>
                <c:pt idx="13">
                  <c:v>182C8</c:v>
                </c:pt>
                <c:pt idx="14">
                  <c:v>163C2</c:v>
                </c:pt>
                <c:pt idx="15">
                  <c:v>163C3</c:v>
                </c:pt>
                <c:pt idx="16">
                  <c:v>163C5</c:v>
                </c:pt>
                <c:pt idx="17">
                  <c:v>144C2</c:v>
                </c:pt>
                <c:pt idx="18">
                  <c:v>144C3</c:v>
                </c:pt>
                <c:pt idx="19">
                  <c:v>143C1</c:v>
                </c:pt>
                <c:pt idx="20">
                  <c:v>143C2</c:v>
                </c:pt>
                <c:pt idx="21">
                  <c:v>162C3</c:v>
                </c:pt>
                <c:pt idx="22">
                  <c:v>162C4</c:v>
                </c:pt>
                <c:pt idx="23">
                  <c:v>162C7</c:v>
                </c:pt>
                <c:pt idx="24">
                  <c:v>162C8</c:v>
                </c:pt>
                <c:pt idx="25">
                  <c:v>163C1</c:v>
                </c:pt>
                <c:pt idx="26">
                  <c:v>163C2</c:v>
                </c:pt>
                <c:pt idx="27">
                  <c:v>163C3</c:v>
                </c:pt>
                <c:pt idx="28">
                  <c:v>163C8</c:v>
                </c:pt>
                <c:pt idx="29">
                  <c:v>162C1</c:v>
                </c:pt>
                <c:pt idx="30">
                  <c:v>162C2</c:v>
                </c:pt>
                <c:pt idx="31">
                  <c:v>162C3</c:v>
                </c:pt>
                <c:pt idx="32">
                  <c:v>162C4</c:v>
                </c:pt>
                <c:pt idx="33">
                  <c:v>182C2</c:v>
                </c:pt>
                <c:pt idx="34">
                  <c:v>182C6</c:v>
                </c:pt>
                <c:pt idx="35">
                  <c:v>144C4</c:v>
                </c:pt>
                <c:pt idx="36">
                  <c:v>144C7</c:v>
                </c:pt>
                <c:pt idx="37">
                  <c:v>164C2</c:v>
                </c:pt>
                <c:pt idx="38">
                  <c:v>163C3</c:v>
                </c:pt>
                <c:pt idx="39">
                  <c:v>163C7</c:v>
                </c:pt>
                <c:pt idx="40">
                  <c:v>162C1</c:v>
                </c:pt>
              </c:strCache>
            </c:strRef>
          </c:cat>
          <c:val>
            <c:numRef>
              <c:f>'ABC '!$AA$5:$AA$45</c:f>
              <c:numCache>
                <c:formatCode>General</c:formatCode>
                <c:ptCount val="41"/>
                <c:pt idx="0">
                  <c:v>0</c:v>
                </c:pt>
                <c:pt idx="1">
                  <c:v>2.639E-2</c:v>
                </c:pt>
                <c:pt idx="2">
                  <c:v>2.546E-2</c:v>
                </c:pt>
                <c:pt idx="3">
                  <c:v>2.9530000000000001E-2</c:v>
                </c:pt>
                <c:pt idx="4">
                  <c:v>2.545E-2</c:v>
                </c:pt>
                <c:pt idx="5">
                  <c:v>2.5180000000000001E-2</c:v>
                </c:pt>
                <c:pt idx="6">
                  <c:v>2.5219999999999999E-2</c:v>
                </c:pt>
                <c:pt idx="7">
                  <c:v>2.4379999999999999E-2</c:v>
                </c:pt>
                <c:pt idx="8">
                  <c:v>2.4459999999999999E-2</c:v>
                </c:pt>
                <c:pt idx="9">
                  <c:v>1.907E-2</c:v>
                </c:pt>
                <c:pt idx="10">
                  <c:v>1.874E-2</c:v>
                </c:pt>
                <c:pt idx="11">
                  <c:v>1.9769999999999999E-2</c:v>
                </c:pt>
                <c:pt idx="12">
                  <c:v>1.951E-2</c:v>
                </c:pt>
                <c:pt idx="13">
                  <c:v>1.9900000000000001E-2</c:v>
                </c:pt>
                <c:pt idx="14">
                  <c:v>1.814E-2</c:v>
                </c:pt>
                <c:pt idx="15">
                  <c:v>1.8550000000000001E-2</c:v>
                </c:pt>
                <c:pt idx="16">
                  <c:v>1.9349999999999999E-2</c:v>
                </c:pt>
                <c:pt idx="17">
                  <c:v>2.5909999999999999E-2</c:v>
                </c:pt>
                <c:pt idx="18">
                  <c:v>5.142E-2</c:v>
                </c:pt>
                <c:pt idx="19">
                  <c:v>2.6550000000000001E-2</c:v>
                </c:pt>
                <c:pt idx="20">
                  <c:v>3.5090000000000003E-2</c:v>
                </c:pt>
                <c:pt idx="21">
                  <c:v>4.0469999999999999E-2</c:v>
                </c:pt>
                <c:pt idx="22">
                  <c:v>2.7019999999999999E-2</c:v>
                </c:pt>
                <c:pt idx="23">
                  <c:v>2.538E-2</c:v>
                </c:pt>
                <c:pt idx="24">
                  <c:v>2.8500000000000001E-2</c:v>
                </c:pt>
                <c:pt idx="25">
                  <c:v>3.1699999999999999E-2</c:v>
                </c:pt>
                <c:pt idx="26">
                  <c:v>3.3919999999999999E-2</c:v>
                </c:pt>
                <c:pt idx="27">
                  <c:v>3.0810000000000001E-2</c:v>
                </c:pt>
                <c:pt idx="28">
                  <c:v>3.2030000000000003E-2</c:v>
                </c:pt>
                <c:pt idx="29">
                  <c:v>3.0700000000000002E-2</c:v>
                </c:pt>
                <c:pt idx="30">
                  <c:v>3.0630000000000001E-2</c:v>
                </c:pt>
                <c:pt idx="31">
                  <c:v>2.7869999999999999E-2</c:v>
                </c:pt>
                <c:pt idx="32">
                  <c:v>3.5090000000000003E-2</c:v>
                </c:pt>
                <c:pt idx="33">
                  <c:v>3.1099999999999999E-2</c:v>
                </c:pt>
                <c:pt idx="34">
                  <c:v>2.8649999999999998E-2</c:v>
                </c:pt>
                <c:pt idx="35">
                  <c:v>2.9899999999999999E-2</c:v>
                </c:pt>
                <c:pt idx="36">
                  <c:v>2.896E-2</c:v>
                </c:pt>
                <c:pt idx="37">
                  <c:v>2.8160000000000001E-2</c:v>
                </c:pt>
                <c:pt idx="38">
                  <c:v>2.9139999999999999E-2</c:v>
                </c:pt>
                <c:pt idx="39">
                  <c:v>2.9600000000000001E-2</c:v>
                </c:pt>
                <c:pt idx="40">
                  <c:v>3.567E-2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3E-888F-4BC1-A9F2-2D5DD7C6D6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71453720"/>
        <c:axId val="271454112"/>
      </c:barChart>
      <c:catAx>
        <c:axId val="271453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1454112"/>
        <c:crosses val="autoZero"/>
        <c:auto val="1"/>
        <c:lblAlgn val="ctr"/>
        <c:lblOffset val="100"/>
        <c:noMultiLvlLbl val="0"/>
      </c:catAx>
      <c:valAx>
        <c:axId val="27145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14537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beta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909-46F5-84D7-789A6D367D8E}"/>
              </c:ext>
            </c:extLst>
          </c:dPt>
          <c:dPt>
            <c:idx val="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909-46F5-84D7-789A6D367D8E}"/>
              </c:ext>
            </c:extLst>
          </c:dPt>
          <c:dPt>
            <c:idx val="2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909-46F5-84D7-789A6D367D8E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909-46F5-84D7-789A6D367D8E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909-46F5-84D7-789A6D367D8E}"/>
              </c:ext>
            </c:extLst>
          </c:dPt>
          <c:dPt>
            <c:idx val="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909-46F5-84D7-789A6D367D8E}"/>
              </c:ext>
            </c:extLst>
          </c:dPt>
          <c:dPt>
            <c:idx val="6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909-46F5-84D7-789A6D367D8E}"/>
              </c:ext>
            </c:extLst>
          </c:dPt>
          <c:dPt>
            <c:idx val="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D909-46F5-84D7-789A6D367D8E}"/>
              </c:ext>
            </c:extLst>
          </c:dPt>
          <c:dPt>
            <c:idx val="8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D909-46F5-84D7-789A6D367D8E}"/>
              </c:ext>
            </c:extLst>
          </c:dPt>
          <c:dPt>
            <c:idx val="9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D909-46F5-84D7-789A6D367D8E}"/>
              </c:ext>
            </c:extLst>
          </c:dPt>
          <c:dPt>
            <c:idx val="10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D909-46F5-84D7-789A6D367D8E}"/>
              </c:ext>
            </c:extLst>
          </c:dPt>
          <c:dPt>
            <c:idx val="11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D909-46F5-84D7-789A6D367D8E}"/>
              </c:ext>
            </c:extLst>
          </c:dPt>
          <c:dPt>
            <c:idx val="12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D909-46F5-84D7-789A6D367D8E}"/>
              </c:ext>
            </c:extLst>
          </c:dPt>
          <c:dPt>
            <c:idx val="13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D909-46F5-84D7-789A6D367D8E}"/>
              </c:ext>
            </c:extLst>
          </c:dPt>
          <c:dPt>
            <c:idx val="14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D909-46F5-84D7-789A6D367D8E}"/>
              </c:ext>
            </c:extLst>
          </c:dPt>
          <c:dPt>
            <c:idx val="15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D909-46F5-84D7-789A6D367D8E}"/>
              </c:ext>
            </c:extLst>
          </c:dPt>
          <c:dPt>
            <c:idx val="16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D909-46F5-84D7-789A6D367D8E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D909-46F5-84D7-789A6D367D8E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D909-46F5-84D7-789A6D367D8E}"/>
              </c:ext>
            </c:extLst>
          </c:dPt>
          <c:dPt>
            <c:idx val="19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7-D909-46F5-84D7-789A6D367D8E}"/>
              </c:ext>
            </c:extLst>
          </c:dPt>
          <c:dPt>
            <c:idx val="2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9-D909-46F5-84D7-789A6D367D8E}"/>
              </c:ext>
            </c:extLst>
          </c:dPt>
          <c:dPt>
            <c:idx val="21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B-D909-46F5-84D7-789A6D367D8E}"/>
              </c:ext>
            </c:extLst>
          </c:dPt>
          <c:dPt>
            <c:idx val="2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D-D909-46F5-84D7-789A6D367D8E}"/>
              </c:ext>
            </c:extLst>
          </c:dPt>
          <c:dPt>
            <c:idx val="23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F-D909-46F5-84D7-789A6D367D8E}"/>
              </c:ext>
            </c:extLst>
          </c:dPt>
          <c:dPt>
            <c:idx val="24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1-D909-46F5-84D7-789A6D367D8E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3-D909-46F5-84D7-789A6D367D8E}"/>
              </c:ext>
            </c:extLst>
          </c:dPt>
          <c:dPt>
            <c:idx val="35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5-D909-46F5-84D7-789A6D367D8E}"/>
              </c:ext>
            </c:extLst>
          </c:dPt>
          <c:dPt>
            <c:idx val="36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7-D909-46F5-84D7-789A6D367D8E}"/>
              </c:ext>
            </c:extLst>
          </c:dPt>
          <c:dPt>
            <c:idx val="37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9-D909-46F5-84D7-789A6D367D8E}"/>
              </c:ext>
            </c:extLst>
          </c:dPt>
          <c:dPt>
            <c:idx val="38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B-D909-46F5-84D7-789A6D367D8E}"/>
              </c:ext>
            </c:extLst>
          </c:dPt>
          <c:dPt>
            <c:idx val="39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D-D909-46F5-84D7-789A6D367D8E}"/>
              </c:ext>
            </c:extLst>
          </c:dPt>
          <c:dPt>
            <c:idx val="40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F-D909-46F5-84D7-789A6D367D8E}"/>
              </c:ext>
            </c:extLst>
          </c:dPt>
          <c:cat>
            <c:strRef>
              <c:f>'ABC '!$Z$5:$Z$45</c:f>
              <c:strCache>
                <c:ptCount val="41"/>
                <c:pt idx="0">
                  <c:v>182/162C1</c:v>
                </c:pt>
                <c:pt idx="1">
                  <c:v>182/162C5</c:v>
                </c:pt>
                <c:pt idx="2">
                  <c:v>182/162C7</c:v>
                </c:pt>
                <c:pt idx="3">
                  <c:v>200C1</c:v>
                </c:pt>
                <c:pt idx="4">
                  <c:v>200C3</c:v>
                </c:pt>
                <c:pt idx="5">
                  <c:v>200C5</c:v>
                </c:pt>
                <c:pt idx="6">
                  <c:v>200C6</c:v>
                </c:pt>
                <c:pt idx="7">
                  <c:v>200C7</c:v>
                </c:pt>
                <c:pt idx="8">
                  <c:v>200C8</c:v>
                </c:pt>
                <c:pt idx="9">
                  <c:v>182C1</c:v>
                </c:pt>
                <c:pt idx="10">
                  <c:v>182C2</c:v>
                </c:pt>
                <c:pt idx="11">
                  <c:v>182C5</c:v>
                </c:pt>
                <c:pt idx="12">
                  <c:v>182C6</c:v>
                </c:pt>
                <c:pt idx="13">
                  <c:v>182C8</c:v>
                </c:pt>
                <c:pt idx="14">
                  <c:v>163C2</c:v>
                </c:pt>
                <c:pt idx="15">
                  <c:v>163C3</c:v>
                </c:pt>
                <c:pt idx="16">
                  <c:v>163C5</c:v>
                </c:pt>
                <c:pt idx="17">
                  <c:v>144C2</c:v>
                </c:pt>
                <c:pt idx="18">
                  <c:v>144C3</c:v>
                </c:pt>
                <c:pt idx="19">
                  <c:v>143C1</c:v>
                </c:pt>
                <c:pt idx="20">
                  <c:v>143C2</c:v>
                </c:pt>
                <c:pt idx="21">
                  <c:v>162C3</c:v>
                </c:pt>
                <c:pt idx="22">
                  <c:v>162C4</c:v>
                </c:pt>
                <c:pt idx="23">
                  <c:v>162C7</c:v>
                </c:pt>
                <c:pt idx="24">
                  <c:v>162C8</c:v>
                </c:pt>
                <c:pt idx="25">
                  <c:v>163C1</c:v>
                </c:pt>
                <c:pt idx="26">
                  <c:v>163C2</c:v>
                </c:pt>
                <c:pt idx="27">
                  <c:v>163C3</c:v>
                </c:pt>
                <c:pt idx="28">
                  <c:v>163C8</c:v>
                </c:pt>
                <c:pt idx="29">
                  <c:v>162C1</c:v>
                </c:pt>
                <c:pt idx="30">
                  <c:v>162C2</c:v>
                </c:pt>
                <c:pt idx="31">
                  <c:v>162C3</c:v>
                </c:pt>
                <c:pt idx="32">
                  <c:v>162C4</c:v>
                </c:pt>
                <c:pt idx="33">
                  <c:v>182C2</c:v>
                </c:pt>
                <c:pt idx="34">
                  <c:v>182C6</c:v>
                </c:pt>
                <c:pt idx="35">
                  <c:v>144C4</c:v>
                </c:pt>
                <c:pt idx="36">
                  <c:v>144C7</c:v>
                </c:pt>
                <c:pt idx="37">
                  <c:v>164C2</c:v>
                </c:pt>
                <c:pt idx="38">
                  <c:v>163C3</c:v>
                </c:pt>
                <c:pt idx="39">
                  <c:v>163C7</c:v>
                </c:pt>
                <c:pt idx="40">
                  <c:v>162C1</c:v>
                </c:pt>
              </c:strCache>
            </c:strRef>
          </c:cat>
          <c:val>
            <c:numRef>
              <c:f>'ABC '!$AB$5:$AB$45</c:f>
              <c:numCache>
                <c:formatCode>General</c:formatCode>
                <c:ptCount val="41"/>
                <c:pt idx="0">
                  <c:v>8.3529999999999998</c:v>
                </c:pt>
                <c:pt idx="1">
                  <c:v>8.31</c:v>
                </c:pt>
                <c:pt idx="2">
                  <c:v>8.09</c:v>
                </c:pt>
                <c:pt idx="3">
                  <c:v>7.91</c:v>
                </c:pt>
                <c:pt idx="4">
                  <c:v>8.1110000000000007</c:v>
                </c:pt>
                <c:pt idx="5">
                  <c:v>7.93</c:v>
                </c:pt>
                <c:pt idx="6">
                  <c:v>8.0060000000000002</c:v>
                </c:pt>
                <c:pt idx="7">
                  <c:v>7.9210000000000003</c:v>
                </c:pt>
                <c:pt idx="8">
                  <c:v>7.9169999999999998</c:v>
                </c:pt>
                <c:pt idx="9">
                  <c:v>8.4179999999999993</c:v>
                </c:pt>
                <c:pt idx="10">
                  <c:v>8.5180000000000007</c:v>
                </c:pt>
                <c:pt idx="11">
                  <c:v>8.3030000000000008</c:v>
                </c:pt>
                <c:pt idx="12">
                  <c:v>8.3409999999999993</c:v>
                </c:pt>
                <c:pt idx="13">
                  <c:v>8.2200000000000006</c:v>
                </c:pt>
                <c:pt idx="14">
                  <c:v>8.5129999999999999</c:v>
                </c:pt>
                <c:pt idx="15">
                  <c:v>8.4809999999999999</c:v>
                </c:pt>
                <c:pt idx="16">
                  <c:v>8.4130000000000003</c:v>
                </c:pt>
                <c:pt idx="17">
                  <c:v>8.9250000000000007</c:v>
                </c:pt>
                <c:pt idx="18">
                  <c:v>7.4420000000000002</c:v>
                </c:pt>
                <c:pt idx="19">
                  <c:v>9.1349999999999998</c:v>
                </c:pt>
                <c:pt idx="20">
                  <c:v>7.79</c:v>
                </c:pt>
                <c:pt idx="21">
                  <c:v>8.1340000000000003</c:v>
                </c:pt>
                <c:pt idx="22">
                  <c:v>9.048</c:v>
                </c:pt>
                <c:pt idx="23">
                  <c:v>8.5180000000000007</c:v>
                </c:pt>
                <c:pt idx="24">
                  <c:v>8.7100000000000009</c:v>
                </c:pt>
                <c:pt idx="25">
                  <c:v>9.3460000000000001</c:v>
                </c:pt>
                <c:pt idx="26">
                  <c:v>9.0109999999999992</c:v>
                </c:pt>
                <c:pt idx="27">
                  <c:v>9.2270000000000003</c:v>
                </c:pt>
                <c:pt idx="28">
                  <c:v>9.1639999999999997</c:v>
                </c:pt>
                <c:pt idx="29">
                  <c:v>9.2170000000000005</c:v>
                </c:pt>
                <c:pt idx="30">
                  <c:v>9.3789999999999996</c:v>
                </c:pt>
                <c:pt idx="31">
                  <c:v>9.35</c:v>
                </c:pt>
                <c:pt idx="32">
                  <c:v>9.7899999999999991</c:v>
                </c:pt>
                <c:pt idx="33">
                  <c:v>9.3640000000000008</c:v>
                </c:pt>
                <c:pt idx="34">
                  <c:v>9.57</c:v>
                </c:pt>
                <c:pt idx="35">
                  <c:v>10.5</c:v>
                </c:pt>
                <c:pt idx="36">
                  <c:v>10.25</c:v>
                </c:pt>
                <c:pt idx="37">
                  <c:v>10.76</c:v>
                </c:pt>
                <c:pt idx="38">
                  <c:v>10.91</c:v>
                </c:pt>
                <c:pt idx="39">
                  <c:v>10.64</c:v>
                </c:pt>
                <c:pt idx="40">
                  <c:v>10.46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40-D909-46F5-84D7-789A6D367D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71454896"/>
        <c:axId val="271455288"/>
      </c:barChart>
      <c:catAx>
        <c:axId val="271454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1455288"/>
        <c:crosses val="autoZero"/>
        <c:auto val="1"/>
        <c:lblAlgn val="ctr"/>
        <c:lblOffset val="100"/>
        <c:noMultiLvlLbl val="0"/>
      </c:catAx>
      <c:valAx>
        <c:axId val="271455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14548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gamma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85F-40BD-A563-91A32D0A968B}"/>
              </c:ext>
            </c:extLst>
          </c:dPt>
          <c:dPt>
            <c:idx val="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85F-40BD-A563-91A32D0A968B}"/>
              </c:ext>
            </c:extLst>
          </c:dPt>
          <c:dPt>
            <c:idx val="2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85F-40BD-A563-91A32D0A968B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85F-40BD-A563-91A32D0A968B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85F-40BD-A563-91A32D0A968B}"/>
              </c:ext>
            </c:extLst>
          </c:dPt>
          <c:dPt>
            <c:idx val="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485F-40BD-A563-91A32D0A968B}"/>
              </c:ext>
            </c:extLst>
          </c:dPt>
          <c:dPt>
            <c:idx val="6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485F-40BD-A563-91A32D0A968B}"/>
              </c:ext>
            </c:extLst>
          </c:dPt>
          <c:dPt>
            <c:idx val="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485F-40BD-A563-91A32D0A968B}"/>
              </c:ext>
            </c:extLst>
          </c:dPt>
          <c:dPt>
            <c:idx val="8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485F-40BD-A563-91A32D0A968B}"/>
              </c:ext>
            </c:extLst>
          </c:dPt>
          <c:dPt>
            <c:idx val="9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485F-40BD-A563-91A32D0A968B}"/>
              </c:ext>
            </c:extLst>
          </c:dPt>
          <c:dPt>
            <c:idx val="10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485F-40BD-A563-91A32D0A968B}"/>
              </c:ext>
            </c:extLst>
          </c:dPt>
          <c:dPt>
            <c:idx val="11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485F-40BD-A563-91A32D0A968B}"/>
              </c:ext>
            </c:extLst>
          </c:dPt>
          <c:dPt>
            <c:idx val="12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485F-40BD-A563-91A32D0A968B}"/>
              </c:ext>
            </c:extLst>
          </c:dPt>
          <c:dPt>
            <c:idx val="13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485F-40BD-A563-91A32D0A968B}"/>
              </c:ext>
            </c:extLst>
          </c:dPt>
          <c:dPt>
            <c:idx val="14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485F-40BD-A563-91A32D0A968B}"/>
              </c:ext>
            </c:extLst>
          </c:dPt>
          <c:dPt>
            <c:idx val="15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485F-40BD-A563-91A32D0A968B}"/>
              </c:ext>
            </c:extLst>
          </c:dPt>
          <c:dPt>
            <c:idx val="16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485F-40BD-A563-91A32D0A968B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485F-40BD-A563-91A32D0A968B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485F-40BD-A563-91A32D0A968B}"/>
              </c:ext>
            </c:extLst>
          </c:dPt>
          <c:dPt>
            <c:idx val="19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7-485F-40BD-A563-91A32D0A968B}"/>
              </c:ext>
            </c:extLst>
          </c:dPt>
          <c:dPt>
            <c:idx val="2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9-485F-40BD-A563-91A32D0A968B}"/>
              </c:ext>
            </c:extLst>
          </c:dPt>
          <c:dPt>
            <c:idx val="21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B-485F-40BD-A563-91A32D0A968B}"/>
              </c:ext>
            </c:extLst>
          </c:dPt>
          <c:dPt>
            <c:idx val="2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D-485F-40BD-A563-91A32D0A968B}"/>
              </c:ext>
            </c:extLst>
          </c:dPt>
          <c:dPt>
            <c:idx val="23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F-485F-40BD-A563-91A32D0A968B}"/>
              </c:ext>
            </c:extLst>
          </c:dPt>
          <c:dPt>
            <c:idx val="24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1-485F-40BD-A563-91A32D0A968B}"/>
              </c:ext>
            </c:extLst>
          </c:dPt>
          <c:dPt>
            <c:idx val="35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3-485F-40BD-A563-91A32D0A968B}"/>
              </c:ext>
            </c:extLst>
          </c:dPt>
          <c:dPt>
            <c:idx val="36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5-485F-40BD-A563-91A32D0A968B}"/>
              </c:ext>
            </c:extLst>
          </c:dPt>
          <c:dPt>
            <c:idx val="37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7-485F-40BD-A563-91A32D0A968B}"/>
              </c:ext>
            </c:extLst>
          </c:dPt>
          <c:dPt>
            <c:idx val="38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9-485F-40BD-A563-91A32D0A968B}"/>
              </c:ext>
            </c:extLst>
          </c:dPt>
          <c:dPt>
            <c:idx val="39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B-485F-40BD-A563-91A32D0A968B}"/>
              </c:ext>
            </c:extLst>
          </c:dPt>
          <c:dPt>
            <c:idx val="40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D-485F-40BD-A563-91A32D0A968B}"/>
              </c:ext>
            </c:extLst>
          </c:dPt>
          <c:cat>
            <c:strRef>
              <c:f>'ABC '!$Z$5:$Z$45</c:f>
              <c:strCache>
                <c:ptCount val="41"/>
                <c:pt idx="0">
                  <c:v>182/162C1</c:v>
                </c:pt>
                <c:pt idx="1">
                  <c:v>182/162C5</c:v>
                </c:pt>
                <c:pt idx="2">
                  <c:v>182/162C7</c:v>
                </c:pt>
                <c:pt idx="3">
                  <c:v>200C1</c:v>
                </c:pt>
                <c:pt idx="4">
                  <c:v>200C3</c:v>
                </c:pt>
                <c:pt idx="5">
                  <c:v>200C5</c:v>
                </c:pt>
                <c:pt idx="6">
                  <c:v>200C6</c:v>
                </c:pt>
                <c:pt idx="7">
                  <c:v>200C7</c:v>
                </c:pt>
                <c:pt idx="8">
                  <c:v>200C8</c:v>
                </c:pt>
                <c:pt idx="9">
                  <c:v>182C1</c:v>
                </c:pt>
                <c:pt idx="10">
                  <c:v>182C2</c:v>
                </c:pt>
                <c:pt idx="11">
                  <c:v>182C5</c:v>
                </c:pt>
                <c:pt idx="12">
                  <c:v>182C6</c:v>
                </c:pt>
                <c:pt idx="13">
                  <c:v>182C8</c:v>
                </c:pt>
                <c:pt idx="14">
                  <c:v>163C2</c:v>
                </c:pt>
                <c:pt idx="15">
                  <c:v>163C3</c:v>
                </c:pt>
                <c:pt idx="16">
                  <c:v>163C5</c:v>
                </c:pt>
                <c:pt idx="17">
                  <c:v>144C2</c:v>
                </c:pt>
                <c:pt idx="18">
                  <c:v>144C3</c:v>
                </c:pt>
                <c:pt idx="19">
                  <c:v>143C1</c:v>
                </c:pt>
                <c:pt idx="20">
                  <c:v>143C2</c:v>
                </c:pt>
                <c:pt idx="21">
                  <c:v>162C3</c:v>
                </c:pt>
                <c:pt idx="22">
                  <c:v>162C4</c:v>
                </c:pt>
                <c:pt idx="23">
                  <c:v>162C7</c:v>
                </c:pt>
                <c:pt idx="24">
                  <c:v>162C8</c:v>
                </c:pt>
                <c:pt idx="25">
                  <c:v>163C1</c:v>
                </c:pt>
                <c:pt idx="26">
                  <c:v>163C2</c:v>
                </c:pt>
                <c:pt idx="27">
                  <c:v>163C3</c:v>
                </c:pt>
                <c:pt idx="28">
                  <c:v>163C8</c:v>
                </c:pt>
                <c:pt idx="29">
                  <c:v>162C1</c:v>
                </c:pt>
                <c:pt idx="30">
                  <c:v>162C2</c:v>
                </c:pt>
                <c:pt idx="31">
                  <c:v>162C3</c:v>
                </c:pt>
                <c:pt idx="32">
                  <c:v>162C4</c:v>
                </c:pt>
                <c:pt idx="33">
                  <c:v>182C2</c:v>
                </c:pt>
                <c:pt idx="34">
                  <c:v>182C6</c:v>
                </c:pt>
                <c:pt idx="35">
                  <c:v>144C4</c:v>
                </c:pt>
                <c:pt idx="36">
                  <c:v>144C7</c:v>
                </c:pt>
                <c:pt idx="37">
                  <c:v>164C2</c:v>
                </c:pt>
                <c:pt idx="38">
                  <c:v>163C3</c:v>
                </c:pt>
                <c:pt idx="39">
                  <c:v>163C7</c:v>
                </c:pt>
                <c:pt idx="40">
                  <c:v>162C1</c:v>
                </c:pt>
              </c:strCache>
            </c:strRef>
          </c:cat>
          <c:val>
            <c:numRef>
              <c:f>'ABC '!$AC$5:$AC$45</c:f>
              <c:numCache>
                <c:formatCode>General</c:formatCode>
                <c:ptCount val="41"/>
                <c:pt idx="0">
                  <c:v>97.46</c:v>
                </c:pt>
                <c:pt idx="1">
                  <c:v>97.28</c:v>
                </c:pt>
                <c:pt idx="2">
                  <c:v>96.04</c:v>
                </c:pt>
                <c:pt idx="3">
                  <c:v>90.81</c:v>
                </c:pt>
                <c:pt idx="4">
                  <c:v>85.85</c:v>
                </c:pt>
                <c:pt idx="5">
                  <c:v>83.8</c:v>
                </c:pt>
                <c:pt idx="6">
                  <c:v>83.03</c:v>
                </c:pt>
                <c:pt idx="7">
                  <c:v>81.3</c:v>
                </c:pt>
                <c:pt idx="8">
                  <c:v>81.459999999999994</c:v>
                </c:pt>
                <c:pt idx="9">
                  <c:v>88.68</c:v>
                </c:pt>
                <c:pt idx="10">
                  <c:v>89.9</c:v>
                </c:pt>
                <c:pt idx="11">
                  <c:v>87.77</c:v>
                </c:pt>
                <c:pt idx="12">
                  <c:v>89.17</c:v>
                </c:pt>
                <c:pt idx="13">
                  <c:v>88.6</c:v>
                </c:pt>
                <c:pt idx="14">
                  <c:v>91.97</c:v>
                </c:pt>
                <c:pt idx="15">
                  <c:v>91.09</c:v>
                </c:pt>
                <c:pt idx="16">
                  <c:v>92.88</c:v>
                </c:pt>
                <c:pt idx="17">
                  <c:v>74.819999999999993</c:v>
                </c:pt>
                <c:pt idx="18">
                  <c:v>86.25</c:v>
                </c:pt>
                <c:pt idx="19">
                  <c:v>73.400000000000006</c:v>
                </c:pt>
                <c:pt idx="20">
                  <c:v>51.33</c:v>
                </c:pt>
                <c:pt idx="21">
                  <c:v>80.260000000000005</c:v>
                </c:pt>
                <c:pt idx="22">
                  <c:v>75.400000000000006</c:v>
                </c:pt>
                <c:pt idx="23">
                  <c:v>69.510000000000005</c:v>
                </c:pt>
                <c:pt idx="24">
                  <c:v>73.349999999999994</c:v>
                </c:pt>
                <c:pt idx="25">
                  <c:v>60.11</c:v>
                </c:pt>
                <c:pt idx="26">
                  <c:v>60.76</c:v>
                </c:pt>
                <c:pt idx="27">
                  <c:v>59.54</c:v>
                </c:pt>
                <c:pt idx="28">
                  <c:v>60.72</c:v>
                </c:pt>
                <c:pt idx="29">
                  <c:v>54.38</c:v>
                </c:pt>
                <c:pt idx="30">
                  <c:v>55.75</c:v>
                </c:pt>
                <c:pt idx="31">
                  <c:v>53.72</c:v>
                </c:pt>
                <c:pt idx="32">
                  <c:v>51.33</c:v>
                </c:pt>
                <c:pt idx="33">
                  <c:v>61.38</c:v>
                </c:pt>
                <c:pt idx="34">
                  <c:v>62.94</c:v>
                </c:pt>
                <c:pt idx="35">
                  <c:v>33.200000000000003</c:v>
                </c:pt>
                <c:pt idx="36">
                  <c:v>30.56</c:v>
                </c:pt>
                <c:pt idx="37">
                  <c:v>34.67</c:v>
                </c:pt>
                <c:pt idx="38">
                  <c:v>35.119999999999997</c:v>
                </c:pt>
                <c:pt idx="39">
                  <c:v>33.47</c:v>
                </c:pt>
                <c:pt idx="40">
                  <c:v>39.86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3E-485F-40BD-A563-91A32D0A96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71683584"/>
        <c:axId val="271683976"/>
      </c:barChart>
      <c:catAx>
        <c:axId val="271683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1683976"/>
        <c:crosses val="autoZero"/>
        <c:auto val="1"/>
        <c:lblAlgn val="ctr"/>
        <c:lblOffset val="100"/>
        <c:noMultiLvlLbl val="0"/>
      </c:catAx>
      <c:valAx>
        <c:axId val="271683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1683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800" b="0" i="0" baseline="0">
                <a:effectLst/>
              </a:rPr>
              <a:t>Before Ni: rear face</a:t>
            </a:r>
            <a:endParaRPr lang="en-GB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7175442037716813E-2"/>
          <c:y val="0.1086732410875825"/>
          <c:w val="0.64115186669281998"/>
          <c:h val="0.83126651886960734"/>
        </c:manualLayout>
      </c:layout>
      <c:scatterChart>
        <c:scatterStyle val="smoothMarker"/>
        <c:varyColors val="0"/>
        <c:ser>
          <c:idx val="2"/>
          <c:order val="0"/>
          <c:tx>
            <c:strRef>
              <c:f>'C6018'!$J$2</c:f>
              <c:strCache>
                <c:ptCount val="1"/>
                <c:pt idx="0">
                  <c:v>C6018 182C1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'C6018'!$B$3:$B$78</c:f>
              <c:numCache>
                <c:formatCode>0.00E+00</c:formatCode>
                <c:ptCount val="76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7.5431200000000004E-4</c:v>
                </c:pt>
                <c:pt idx="24">
                  <c:v>1.0985400000000001E-3</c:v>
                </c:pt>
                <c:pt idx="25">
                  <c:v>1.59986E-3</c:v>
                </c:pt>
                <c:pt idx="26">
                  <c:v>2.3299499999999999E-3</c:v>
                </c:pt>
                <c:pt idx="27">
                  <c:v>3.3932200000000002E-3</c:v>
                </c:pt>
                <c:pt idx="28">
                  <c:v>4.9417100000000002E-3</c:v>
                </c:pt>
                <c:pt idx="29">
                  <c:v>7.1968600000000002E-3</c:v>
                </c:pt>
                <c:pt idx="30">
                  <c:v>1.04811E-2</c:v>
                </c:pt>
                <c:pt idx="31">
                  <c:v>1.2648599999999999E-2</c:v>
                </c:pt>
                <c:pt idx="32">
                  <c:v>1.52642E-2</c:v>
                </c:pt>
                <c:pt idx="33">
                  <c:v>1.8420700000000002E-2</c:v>
                </c:pt>
                <c:pt idx="34">
                  <c:v>2.223E-2</c:v>
                </c:pt>
                <c:pt idx="35">
                  <c:v>2.6827E-2</c:v>
                </c:pt>
                <c:pt idx="36">
                  <c:v>3.2374600000000003E-2</c:v>
                </c:pt>
                <c:pt idx="37">
                  <c:v>3.9069399999999997E-2</c:v>
                </c:pt>
                <c:pt idx="38">
                  <c:v>4.7148700000000002E-2</c:v>
                </c:pt>
                <c:pt idx="39">
                  <c:v>5.6898700000000003E-2</c:v>
                </c:pt>
                <c:pt idx="40">
                  <c:v>6.8664900000000001E-2</c:v>
                </c:pt>
                <c:pt idx="41">
                  <c:v>7.9706600000000002E-2</c:v>
                </c:pt>
                <c:pt idx="42">
                  <c:v>8.6331099999999994E-2</c:v>
                </c:pt>
                <c:pt idx="43">
                  <c:v>0.10127700000000001</c:v>
                </c:pt>
                <c:pt idx="44">
                  <c:v>0.118812</c:v>
                </c:pt>
                <c:pt idx="45">
                  <c:v>0.139381</c:v>
                </c:pt>
                <c:pt idx="46">
                  <c:v>0.16351199999999999</c:v>
                </c:pt>
                <c:pt idx="47">
                  <c:v>0.19</c:v>
                </c:pt>
                <c:pt idx="48">
                  <c:v>0.22</c:v>
                </c:pt>
                <c:pt idx="49">
                  <c:v>0.25</c:v>
                </c:pt>
                <c:pt idx="50">
                  <c:v>0.28000000000000003</c:v>
                </c:pt>
                <c:pt idx="51">
                  <c:v>0.315</c:v>
                </c:pt>
                <c:pt idx="52">
                  <c:v>0.35499999999999998</c:v>
                </c:pt>
                <c:pt idx="53">
                  <c:v>0.4</c:v>
                </c:pt>
                <c:pt idx="54">
                  <c:v>0.44500000000000001</c:v>
                </c:pt>
                <c:pt idx="55">
                  <c:v>0.49</c:v>
                </c:pt>
                <c:pt idx="56">
                  <c:v>0.53259999999999996</c:v>
                </c:pt>
                <c:pt idx="57">
                  <c:v>0.59289999999999998</c:v>
                </c:pt>
                <c:pt idx="58">
                  <c:v>0.6532</c:v>
                </c:pt>
                <c:pt idx="59">
                  <c:v>0.71350000000000002</c:v>
                </c:pt>
                <c:pt idx="60">
                  <c:v>0.77380000000000004</c:v>
                </c:pt>
                <c:pt idx="61">
                  <c:v>0.85419999999999996</c:v>
                </c:pt>
                <c:pt idx="62">
                  <c:v>0.93459999999999999</c:v>
                </c:pt>
                <c:pt idx="63">
                  <c:v>1.0150999999999999</c:v>
                </c:pt>
                <c:pt idx="64">
                  <c:v>1.0954999999999999</c:v>
                </c:pt>
                <c:pt idx="65">
                  <c:v>1.1758999999999999</c:v>
                </c:pt>
                <c:pt idx="66">
                  <c:v>1.2563</c:v>
                </c:pt>
                <c:pt idx="67">
                  <c:v>1.3367</c:v>
                </c:pt>
                <c:pt idx="68">
                  <c:v>1.3769</c:v>
                </c:pt>
                <c:pt idx="69">
                  <c:v>1.4573</c:v>
                </c:pt>
                <c:pt idx="70">
                  <c:v>1.5578000000000001</c:v>
                </c:pt>
                <c:pt idx="71">
                  <c:v>1.6583000000000001</c:v>
                </c:pt>
                <c:pt idx="72">
                  <c:v>1.7587999999999999</c:v>
                </c:pt>
                <c:pt idx="73">
                  <c:v>1.8593</c:v>
                </c:pt>
                <c:pt idx="74">
                  <c:v>1.9598</c:v>
                </c:pt>
                <c:pt idx="75">
                  <c:v>1.9799</c:v>
                </c:pt>
              </c:numCache>
            </c:numRef>
          </c:xVal>
          <c:yVal>
            <c:numRef>
              <c:f>'C6018'!$J$3:$J$78</c:f>
              <c:numCache>
                <c:formatCode>0.00E+00</c:formatCode>
                <c:ptCount val="76"/>
                <c:pt idx="0">
                  <c:v>7.6052721544962142E-3</c:v>
                </c:pt>
                <c:pt idx="1">
                  <c:v>8.5158634489385134E-3</c:v>
                </c:pt>
                <c:pt idx="2">
                  <c:v>9.8437843659461635E-3</c:v>
                </c:pt>
                <c:pt idx="3">
                  <c:v>1.3945675634108583E-2</c:v>
                </c:pt>
                <c:pt idx="4">
                  <c:v>1.5698504540841172E-2</c:v>
                </c:pt>
                <c:pt idx="5">
                  <c:v>1.8201040043401426E-2</c:v>
                </c:pt>
                <c:pt idx="6">
                  <c:v>1.8830476972123956E-2</c:v>
                </c:pt>
                <c:pt idx="7">
                  <c:v>2.0304164352845443E-2</c:v>
                </c:pt>
                <c:pt idx="8">
                  <c:v>2.2642529300040931E-2</c:v>
                </c:pt>
                <c:pt idx="9">
                  <c:v>2.4081733043793636E-2</c:v>
                </c:pt>
                <c:pt idx="10">
                  <c:v>2.7066887952108841E-2</c:v>
                </c:pt>
                <c:pt idx="11">
                  <c:v>2.9284520691071847E-2</c:v>
                </c:pt>
                <c:pt idx="12">
                  <c:v>3.1540274681163126E-2</c:v>
                </c:pt>
                <c:pt idx="13">
                  <c:v>3.3509344644047895E-2</c:v>
                </c:pt>
                <c:pt idx="14">
                  <c:v>3.5554632967916548E-2</c:v>
                </c:pt>
                <c:pt idx="15">
                  <c:v>3.7076159375587774E-2</c:v>
                </c:pt>
                <c:pt idx="16">
                  <c:v>3.9124711399832326E-2</c:v>
                </c:pt>
                <c:pt idx="17">
                  <c:v>4.108423092839969E-2</c:v>
                </c:pt>
                <c:pt idx="18">
                  <c:v>4.3158663663818729E-2</c:v>
                </c:pt>
                <c:pt idx="19">
                  <c:v>4.4971801080947699E-2</c:v>
                </c:pt>
                <c:pt idx="20">
                  <c:v>4.6469139128139512E-2</c:v>
                </c:pt>
                <c:pt idx="21">
                  <c:v>4.798448940793483E-2</c:v>
                </c:pt>
                <c:pt idx="22">
                  <c:v>4.9358145849920369E-2</c:v>
                </c:pt>
                <c:pt idx="23">
                  <c:v>5.062491949641286E-2</c:v>
                </c:pt>
                <c:pt idx="24">
                  <c:v>5.3123100989662879E-2</c:v>
                </c:pt>
                <c:pt idx="25">
                  <c:v>5.4652865094368105E-2</c:v>
                </c:pt>
                <c:pt idx="26">
                  <c:v>5.5910361470175529E-2</c:v>
                </c:pt>
                <c:pt idx="27">
                  <c:v>5.6553116117106714E-2</c:v>
                </c:pt>
                <c:pt idx="28">
                  <c:v>5.6508470501866498E-2</c:v>
                </c:pt>
                <c:pt idx="29">
                  <c:v>5.5999573413363597E-2</c:v>
                </c:pt>
                <c:pt idx="30">
                  <c:v>5.5059470376573529E-2</c:v>
                </c:pt>
                <c:pt idx="31">
                  <c:v>5.4398180532323114E-2</c:v>
                </c:pt>
                <c:pt idx="32">
                  <c:v>5.3643660665497091E-2</c:v>
                </c:pt>
                <c:pt idx="33">
                  <c:v>5.2796568024324905E-2</c:v>
                </c:pt>
                <c:pt idx="34">
                  <c:v>5.183831667986151E-2</c:v>
                </c:pt>
                <c:pt idx="35">
                  <c:v>5.0759557892001816E-2</c:v>
                </c:pt>
                <c:pt idx="36">
                  <c:v>4.9638727453058737E-2</c:v>
                </c:pt>
                <c:pt idx="37">
                  <c:v>4.8402653793352804E-2</c:v>
                </c:pt>
                <c:pt idx="38">
                  <c:v>4.7117158484468395E-2</c:v>
                </c:pt>
                <c:pt idx="39">
                  <c:v>4.5779501432991629E-2</c:v>
                </c:pt>
                <c:pt idx="40">
                  <c:v>4.4369151077122033E-2</c:v>
                </c:pt>
                <c:pt idx="41">
                  <c:v>4.3099477908714393E-2</c:v>
                </c:pt>
                <c:pt idx="42">
                  <c:v>4.2497461122349901E-2</c:v>
                </c:pt>
                <c:pt idx="43">
                  <c:v>4.1255275986991254E-2</c:v>
                </c:pt>
                <c:pt idx="44">
                  <c:v>4.0125005387631488E-2</c:v>
                </c:pt>
                <c:pt idx="45">
                  <c:v>3.8903619900158941E-2</c:v>
                </c:pt>
                <c:pt idx="46">
                  <c:v>3.790458949227838E-2</c:v>
                </c:pt>
                <c:pt idx="47">
                  <c:v>3.6763624160316206E-2</c:v>
                </c:pt>
                <c:pt idx="48">
                  <c:v>3.5781804812017634E-2</c:v>
                </c:pt>
                <c:pt idx="49">
                  <c:v>3.4954074563660321E-2</c:v>
                </c:pt>
                <c:pt idx="50">
                  <c:v>3.4321023645299917E-2</c:v>
                </c:pt>
                <c:pt idx="51">
                  <c:v>3.3389940806914431E-2</c:v>
                </c:pt>
                <c:pt idx="52">
                  <c:v>3.2669874058979392E-2</c:v>
                </c:pt>
                <c:pt idx="53">
                  <c:v>3.1810425671055728E-2</c:v>
                </c:pt>
                <c:pt idx="54">
                  <c:v>3.1044711618150474E-2</c:v>
                </c:pt>
                <c:pt idx="55">
                  <c:v>3.0341575578143379E-2</c:v>
                </c:pt>
                <c:pt idx="56">
                  <c:v>2.9654378298984131E-2</c:v>
                </c:pt>
                <c:pt idx="57">
                  <c:v>2.8913047060056627E-2</c:v>
                </c:pt>
                <c:pt idx="58">
                  <c:v>2.8143094490330312E-2</c:v>
                </c:pt>
                <c:pt idx="59">
                  <c:v>2.7631937902837588E-2</c:v>
                </c:pt>
                <c:pt idx="60">
                  <c:v>2.7001954797213755E-2</c:v>
                </c:pt>
                <c:pt idx="61">
                  <c:v>2.6322040087635518E-2</c:v>
                </c:pt>
                <c:pt idx="62">
                  <c:v>2.5657616681180013E-2</c:v>
                </c:pt>
                <c:pt idx="63">
                  <c:v>2.508024448285158E-2</c:v>
                </c:pt>
                <c:pt idx="64">
                  <c:v>2.4512480766521013E-2</c:v>
                </c:pt>
                <c:pt idx="65">
                  <c:v>2.3996114872120573E-2</c:v>
                </c:pt>
                <c:pt idx="66">
                  <c:v>2.3514108749687204E-2</c:v>
                </c:pt>
                <c:pt idx="67">
                  <c:v>2.3069283419776328E-2</c:v>
                </c:pt>
                <c:pt idx="68">
                  <c:v>2.2863255031471619E-2</c:v>
                </c:pt>
                <c:pt idx="69">
                  <c:v>2.2433747193583924E-2</c:v>
                </c:pt>
                <c:pt idx="70">
                  <c:v>2.1969876073204688E-2</c:v>
                </c:pt>
                <c:pt idx="71">
                  <c:v>2.1492004944810451E-2</c:v>
                </c:pt>
                <c:pt idx="72">
                  <c:v>2.1122232560367309E-2</c:v>
                </c:pt>
                <c:pt idx="73">
                  <c:v>2.064470413431652E-2</c:v>
                </c:pt>
                <c:pt idx="74">
                  <c:v>2.029362179445349E-2</c:v>
                </c:pt>
                <c:pt idx="75">
                  <c:v>2.0212888357453544E-2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1A89-49B4-A494-CCE839F43257}"/>
            </c:ext>
          </c:extLst>
        </c:ser>
        <c:ser>
          <c:idx val="3"/>
          <c:order val="1"/>
          <c:tx>
            <c:strRef>
              <c:f>'C6018'!$U$2</c:f>
              <c:strCache>
                <c:ptCount val="1"/>
                <c:pt idx="0">
                  <c:v>C6018 182C5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'C6018'!$M$3:$M$78</c:f>
              <c:numCache>
                <c:formatCode>0.00E+00</c:formatCode>
                <c:ptCount val="76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7.5431200000000004E-4</c:v>
                </c:pt>
                <c:pt idx="24">
                  <c:v>1.0985400000000001E-3</c:v>
                </c:pt>
                <c:pt idx="25">
                  <c:v>1.59986E-3</c:v>
                </c:pt>
                <c:pt idx="26">
                  <c:v>2.3299499999999999E-3</c:v>
                </c:pt>
                <c:pt idx="27">
                  <c:v>3.3932200000000002E-3</c:v>
                </c:pt>
                <c:pt idx="28">
                  <c:v>4.9417100000000002E-3</c:v>
                </c:pt>
                <c:pt idx="29">
                  <c:v>7.1968600000000002E-3</c:v>
                </c:pt>
                <c:pt idx="30">
                  <c:v>1.04811E-2</c:v>
                </c:pt>
                <c:pt idx="31">
                  <c:v>1.2648599999999999E-2</c:v>
                </c:pt>
                <c:pt idx="32">
                  <c:v>1.52642E-2</c:v>
                </c:pt>
                <c:pt idx="33">
                  <c:v>1.8420700000000002E-2</c:v>
                </c:pt>
                <c:pt idx="34">
                  <c:v>2.223E-2</c:v>
                </c:pt>
                <c:pt idx="35">
                  <c:v>2.6827E-2</c:v>
                </c:pt>
                <c:pt idx="36">
                  <c:v>3.2374600000000003E-2</c:v>
                </c:pt>
                <c:pt idx="37">
                  <c:v>3.9069399999999997E-2</c:v>
                </c:pt>
                <c:pt idx="38">
                  <c:v>4.7148700000000002E-2</c:v>
                </c:pt>
                <c:pt idx="39">
                  <c:v>5.6898700000000003E-2</c:v>
                </c:pt>
                <c:pt idx="40">
                  <c:v>6.8664900000000001E-2</c:v>
                </c:pt>
                <c:pt idx="41">
                  <c:v>7.9706600000000002E-2</c:v>
                </c:pt>
                <c:pt idx="42">
                  <c:v>8.6331099999999994E-2</c:v>
                </c:pt>
                <c:pt idx="43">
                  <c:v>0.10127700000000001</c:v>
                </c:pt>
                <c:pt idx="44">
                  <c:v>0.118812</c:v>
                </c:pt>
                <c:pt idx="45">
                  <c:v>0.139381</c:v>
                </c:pt>
                <c:pt idx="46">
                  <c:v>0.16351199999999999</c:v>
                </c:pt>
                <c:pt idx="47">
                  <c:v>0.19</c:v>
                </c:pt>
                <c:pt idx="48">
                  <c:v>0.22</c:v>
                </c:pt>
                <c:pt idx="49">
                  <c:v>0.25</c:v>
                </c:pt>
                <c:pt idx="50">
                  <c:v>0.28000000000000003</c:v>
                </c:pt>
                <c:pt idx="51">
                  <c:v>0.315</c:v>
                </c:pt>
                <c:pt idx="52">
                  <c:v>0.35499999999999998</c:v>
                </c:pt>
                <c:pt idx="53">
                  <c:v>0.4</c:v>
                </c:pt>
                <c:pt idx="54">
                  <c:v>0.44500000000000001</c:v>
                </c:pt>
                <c:pt idx="55">
                  <c:v>0.49</c:v>
                </c:pt>
                <c:pt idx="56">
                  <c:v>0.53349999999999997</c:v>
                </c:pt>
                <c:pt idx="57">
                  <c:v>0.59389999999999998</c:v>
                </c:pt>
                <c:pt idx="58">
                  <c:v>0.65429999999999999</c:v>
                </c:pt>
                <c:pt idx="59">
                  <c:v>0.7147</c:v>
                </c:pt>
                <c:pt idx="60">
                  <c:v>0.77510000000000001</c:v>
                </c:pt>
                <c:pt idx="61">
                  <c:v>0.85570000000000002</c:v>
                </c:pt>
                <c:pt idx="62">
                  <c:v>0.93620000000000003</c:v>
                </c:pt>
                <c:pt idx="63">
                  <c:v>1.0167999999999999</c:v>
                </c:pt>
                <c:pt idx="64">
                  <c:v>1.0972999999999999</c:v>
                </c:pt>
                <c:pt idx="65">
                  <c:v>1.1778</c:v>
                </c:pt>
                <c:pt idx="66">
                  <c:v>1.2584</c:v>
                </c:pt>
                <c:pt idx="67">
                  <c:v>1.3389</c:v>
                </c:pt>
                <c:pt idx="68">
                  <c:v>1.3792</c:v>
                </c:pt>
                <c:pt idx="69">
                  <c:v>1.4597</c:v>
                </c:pt>
              </c:numCache>
            </c:numRef>
          </c:xVal>
          <c:yVal>
            <c:numRef>
              <c:f>'C6018'!$U$3:$U$78</c:f>
              <c:numCache>
                <c:formatCode>0.00E+00</c:formatCode>
                <c:ptCount val="76"/>
                <c:pt idx="0">
                  <c:v>7.1698747573885327E-3</c:v>
                </c:pt>
                <c:pt idx="1">
                  <c:v>1.0653588315537881E-2</c:v>
                </c:pt>
                <c:pt idx="2">
                  <c:v>1.2531586515024729E-2</c:v>
                </c:pt>
                <c:pt idx="3">
                  <c:v>1.3875188731327655E-2</c:v>
                </c:pt>
                <c:pt idx="4">
                  <c:v>1.3975773402993771E-2</c:v>
                </c:pt>
                <c:pt idx="5">
                  <c:v>1.5532980458179845E-2</c:v>
                </c:pt>
                <c:pt idx="6">
                  <c:v>1.7898128236946077E-2</c:v>
                </c:pt>
                <c:pt idx="7">
                  <c:v>2.1044639913310716E-2</c:v>
                </c:pt>
                <c:pt idx="8">
                  <c:v>2.4089004332186695E-2</c:v>
                </c:pt>
                <c:pt idx="9">
                  <c:v>2.4859495269876294E-2</c:v>
                </c:pt>
                <c:pt idx="10">
                  <c:v>2.6610585799798872E-2</c:v>
                </c:pt>
                <c:pt idx="11">
                  <c:v>2.8328660913514263E-2</c:v>
                </c:pt>
                <c:pt idx="12">
                  <c:v>3.070743510952231E-2</c:v>
                </c:pt>
                <c:pt idx="13">
                  <c:v>3.3254527402828048E-2</c:v>
                </c:pt>
                <c:pt idx="14">
                  <c:v>3.5904213939850715E-2</c:v>
                </c:pt>
                <c:pt idx="15">
                  <c:v>3.7858910001886688E-2</c:v>
                </c:pt>
                <c:pt idx="16">
                  <c:v>3.9687841767677361E-2</c:v>
                </c:pt>
                <c:pt idx="17">
                  <c:v>4.1368576762064561E-2</c:v>
                </c:pt>
                <c:pt idx="18">
                  <c:v>4.3234128195319493E-2</c:v>
                </c:pt>
                <c:pt idx="19">
                  <c:v>4.4948216099562822E-2</c:v>
                </c:pt>
                <c:pt idx="20">
                  <c:v>4.6616899664920025E-2</c:v>
                </c:pt>
                <c:pt idx="21">
                  <c:v>4.829031021289043E-2</c:v>
                </c:pt>
                <c:pt idx="22">
                  <c:v>4.9827067428467445E-2</c:v>
                </c:pt>
                <c:pt idx="23">
                  <c:v>5.1122705382517029E-2</c:v>
                </c:pt>
                <c:pt idx="24">
                  <c:v>5.3417980704789578E-2</c:v>
                </c:pt>
                <c:pt idx="25">
                  <c:v>5.5168101200542177E-2</c:v>
                </c:pt>
                <c:pt idx="26">
                  <c:v>5.6609154477699132E-2</c:v>
                </c:pt>
                <c:pt idx="27">
                  <c:v>5.6992557754709017E-2</c:v>
                </c:pt>
                <c:pt idx="28">
                  <c:v>5.7029258675419497E-2</c:v>
                </c:pt>
                <c:pt idx="29">
                  <c:v>5.6531543221420268E-2</c:v>
                </c:pt>
                <c:pt idx="30">
                  <c:v>5.5562620886793007E-2</c:v>
                </c:pt>
                <c:pt idx="31">
                  <c:v>5.4905850538324502E-2</c:v>
                </c:pt>
                <c:pt idx="32">
                  <c:v>5.4131698524164593E-2</c:v>
                </c:pt>
                <c:pt idx="33">
                  <c:v>5.3277816500918396E-2</c:v>
                </c:pt>
                <c:pt idx="34">
                  <c:v>5.225781445823733E-2</c:v>
                </c:pt>
                <c:pt idx="35">
                  <c:v>5.1207180469691131E-2</c:v>
                </c:pt>
                <c:pt idx="36">
                  <c:v>5.0055202176768593E-2</c:v>
                </c:pt>
                <c:pt idx="37">
                  <c:v>4.8814670548379645E-2</c:v>
                </c:pt>
                <c:pt idx="38">
                  <c:v>4.7528295011110007E-2</c:v>
                </c:pt>
                <c:pt idx="39">
                  <c:v>4.6165900024038857E-2</c:v>
                </c:pt>
                <c:pt idx="40">
                  <c:v>4.4745807150334639E-2</c:v>
                </c:pt>
                <c:pt idx="41">
                  <c:v>4.3418894137147938E-2</c:v>
                </c:pt>
                <c:pt idx="42">
                  <c:v>4.2854240587075369E-2</c:v>
                </c:pt>
                <c:pt idx="43">
                  <c:v>4.1640775717153758E-2</c:v>
                </c:pt>
                <c:pt idx="44">
                  <c:v>4.0332621094230837E-2</c:v>
                </c:pt>
                <c:pt idx="45">
                  <c:v>3.9367699693253842E-2</c:v>
                </c:pt>
                <c:pt idx="46">
                  <c:v>3.8200733756971014E-2</c:v>
                </c:pt>
                <c:pt idx="47">
                  <c:v>3.7057486741915578E-2</c:v>
                </c:pt>
                <c:pt idx="48">
                  <c:v>3.6157098130595998E-2</c:v>
                </c:pt>
                <c:pt idx="49">
                  <c:v>3.5138210469626931E-2</c:v>
                </c:pt>
                <c:pt idx="50">
                  <c:v>3.4443091802185605E-2</c:v>
                </c:pt>
                <c:pt idx="51">
                  <c:v>3.3662883102338802E-2</c:v>
                </c:pt>
                <c:pt idx="52">
                  <c:v>3.2829337901835683E-2</c:v>
                </c:pt>
                <c:pt idx="53">
                  <c:v>3.1982114927219328E-2</c:v>
                </c:pt>
                <c:pt idx="54">
                  <c:v>3.128191362866193E-2</c:v>
                </c:pt>
                <c:pt idx="55">
                  <c:v>3.0527850531878547E-2</c:v>
                </c:pt>
                <c:pt idx="56">
                  <c:v>2.9854397862005957E-2</c:v>
                </c:pt>
                <c:pt idx="57">
                  <c:v>2.9036629508133887E-2</c:v>
                </c:pt>
                <c:pt idx="58">
                  <c:v>2.8425562671444075E-2</c:v>
                </c:pt>
                <c:pt idx="59">
                  <c:v>2.7743742524627791E-2</c:v>
                </c:pt>
                <c:pt idx="60">
                  <c:v>2.7208709706013575E-2</c:v>
                </c:pt>
                <c:pt idx="61">
                  <c:v>2.646497418618636E-2</c:v>
                </c:pt>
                <c:pt idx="62">
                  <c:v>2.5840271484300667E-2</c:v>
                </c:pt>
                <c:pt idx="63">
                  <c:v>2.5224051283178141E-2</c:v>
                </c:pt>
                <c:pt idx="64">
                  <c:v>2.4688803586228453E-2</c:v>
                </c:pt>
                <c:pt idx="65">
                  <c:v>2.4147648583551794E-2</c:v>
                </c:pt>
                <c:pt idx="66">
                  <c:v>2.3664707835644044E-2</c:v>
                </c:pt>
                <c:pt idx="67">
                  <c:v>2.321177353218153E-2</c:v>
                </c:pt>
                <c:pt idx="68">
                  <c:v>2.2995040795463759E-2</c:v>
                </c:pt>
                <c:pt idx="69">
                  <c:v>2.2575887762953054E-2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1A89-49B4-A494-CCE839F43257}"/>
            </c:ext>
          </c:extLst>
        </c:ser>
        <c:ser>
          <c:idx val="4"/>
          <c:order val="2"/>
          <c:tx>
            <c:strRef>
              <c:f>'C6018'!$AF$2</c:f>
              <c:strCache>
                <c:ptCount val="1"/>
                <c:pt idx="0">
                  <c:v>C6018 200C1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'C6018'!$X$3:$X$78</c:f>
              <c:numCache>
                <c:formatCode>0.00E+00</c:formatCode>
                <c:ptCount val="76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7.5431200000000004E-4</c:v>
                </c:pt>
                <c:pt idx="24">
                  <c:v>1.0985400000000001E-3</c:v>
                </c:pt>
                <c:pt idx="25">
                  <c:v>1.59986E-3</c:v>
                </c:pt>
                <c:pt idx="26">
                  <c:v>2.3299499999999999E-3</c:v>
                </c:pt>
                <c:pt idx="27">
                  <c:v>3.3932200000000002E-3</c:v>
                </c:pt>
                <c:pt idx="28">
                  <c:v>4.9417100000000002E-3</c:v>
                </c:pt>
                <c:pt idx="29">
                  <c:v>7.1968600000000002E-3</c:v>
                </c:pt>
                <c:pt idx="30">
                  <c:v>1.04811E-2</c:v>
                </c:pt>
                <c:pt idx="31">
                  <c:v>1.2648599999999999E-2</c:v>
                </c:pt>
                <c:pt idx="32">
                  <c:v>1.52642E-2</c:v>
                </c:pt>
                <c:pt idx="33">
                  <c:v>1.8420700000000002E-2</c:v>
                </c:pt>
                <c:pt idx="34">
                  <c:v>2.223E-2</c:v>
                </c:pt>
                <c:pt idx="35">
                  <c:v>2.6827E-2</c:v>
                </c:pt>
                <c:pt idx="36">
                  <c:v>3.2374600000000003E-2</c:v>
                </c:pt>
                <c:pt idx="37">
                  <c:v>3.9069399999999997E-2</c:v>
                </c:pt>
                <c:pt idx="38">
                  <c:v>4.7148700000000002E-2</c:v>
                </c:pt>
                <c:pt idx="39">
                  <c:v>5.6898700000000003E-2</c:v>
                </c:pt>
                <c:pt idx="40">
                  <c:v>6.8664900000000001E-2</c:v>
                </c:pt>
                <c:pt idx="41">
                  <c:v>7.9706600000000002E-2</c:v>
                </c:pt>
                <c:pt idx="42">
                  <c:v>8.6331099999999994E-2</c:v>
                </c:pt>
                <c:pt idx="43">
                  <c:v>0.10127700000000001</c:v>
                </c:pt>
                <c:pt idx="44">
                  <c:v>0.118812</c:v>
                </c:pt>
                <c:pt idx="45">
                  <c:v>0.139381</c:v>
                </c:pt>
                <c:pt idx="46">
                  <c:v>0.16351199999999999</c:v>
                </c:pt>
                <c:pt idx="47">
                  <c:v>0.19</c:v>
                </c:pt>
                <c:pt idx="48">
                  <c:v>0.22</c:v>
                </c:pt>
                <c:pt idx="49">
                  <c:v>0.25</c:v>
                </c:pt>
                <c:pt idx="50">
                  <c:v>0.28000000000000003</c:v>
                </c:pt>
                <c:pt idx="51">
                  <c:v>0.315</c:v>
                </c:pt>
                <c:pt idx="52">
                  <c:v>0.35499999999999998</c:v>
                </c:pt>
                <c:pt idx="53">
                  <c:v>0.4</c:v>
                </c:pt>
                <c:pt idx="54">
                  <c:v>0.44500000000000001</c:v>
                </c:pt>
                <c:pt idx="55">
                  <c:v>0.49</c:v>
                </c:pt>
                <c:pt idx="56">
                  <c:v>0.53349999999999997</c:v>
                </c:pt>
                <c:pt idx="57">
                  <c:v>0.59389999999999998</c:v>
                </c:pt>
                <c:pt idx="58">
                  <c:v>0.65429999999999999</c:v>
                </c:pt>
                <c:pt idx="59">
                  <c:v>0.7147</c:v>
                </c:pt>
                <c:pt idx="60">
                  <c:v>0.77510000000000001</c:v>
                </c:pt>
                <c:pt idx="61">
                  <c:v>0.85570000000000002</c:v>
                </c:pt>
                <c:pt idx="62">
                  <c:v>0.93620000000000003</c:v>
                </c:pt>
                <c:pt idx="63">
                  <c:v>1.0167999999999999</c:v>
                </c:pt>
                <c:pt idx="64">
                  <c:v>1.0972999999999999</c:v>
                </c:pt>
                <c:pt idx="65">
                  <c:v>1.1778</c:v>
                </c:pt>
                <c:pt idx="66">
                  <c:v>1.2584</c:v>
                </c:pt>
                <c:pt idx="67">
                  <c:v>1.3389</c:v>
                </c:pt>
                <c:pt idx="68">
                  <c:v>1.3792</c:v>
                </c:pt>
                <c:pt idx="69">
                  <c:v>1.4597</c:v>
                </c:pt>
              </c:numCache>
            </c:numRef>
          </c:xVal>
          <c:yVal>
            <c:numRef>
              <c:f>'C6018'!$AF$3:$AF$78</c:f>
              <c:numCache>
                <c:formatCode>0.00E+00</c:formatCode>
                <c:ptCount val="76"/>
                <c:pt idx="0">
                  <c:v>1.9305569045965469E-3</c:v>
                </c:pt>
                <c:pt idx="1">
                  <c:v>3.4109633110799426E-3</c:v>
                </c:pt>
                <c:pt idx="2">
                  <c:v>3.9993293360988478E-3</c:v>
                </c:pt>
                <c:pt idx="3">
                  <c:v>6.2971191768681637E-3</c:v>
                </c:pt>
                <c:pt idx="4">
                  <c:v>8.6238976332823278E-3</c:v>
                </c:pt>
                <c:pt idx="5">
                  <c:v>1.2010321551931737E-2</c:v>
                </c:pt>
                <c:pt idx="6">
                  <c:v>1.4209467830077347E-2</c:v>
                </c:pt>
                <c:pt idx="7">
                  <c:v>1.7093589674730722E-2</c:v>
                </c:pt>
                <c:pt idx="8">
                  <c:v>2.0117291286209694E-2</c:v>
                </c:pt>
                <c:pt idx="9">
                  <c:v>2.2024280079386296E-2</c:v>
                </c:pt>
                <c:pt idx="10">
                  <c:v>2.4747933202373857E-2</c:v>
                </c:pt>
                <c:pt idx="11">
                  <c:v>2.6913352529982941E-2</c:v>
                </c:pt>
                <c:pt idx="12">
                  <c:v>2.9480864327470782E-2</c:v>
                </c:pt>
                <c:pt idx="13">
                  <c:v>3.1653539151778133E-2</c:v>
                </c:pt>
                <c:pt idx="14">
                  <c:v>3.4208727849747891E-2</c:v>
                </c:pt>
                <c:pt idx="15">
                  <c:v>3.611742360943361E-2</c:v>
                </c:pt>
                <c:pt idx="16">
                  <c:v>3.8169135597135022E-2</c:v>
                </c:pt>
                <c:pt idx="17">
                  <c:v>4.0062688966643382E-2</c:v>
                </c:pt>
                <c:pt idx="18">
                  <c:v>4.2200960529359358E-2</c:v>
                </c:pt>
                <c:pt idx="19">
                  <c:v>4.4081680845586654E-2</c:v>
                </c:pt>
                <c:pt idx="20">
                  <c:v>4.5757065558356784E-2</c:v>
                </c:pt>
                <c:pt idx="21">
                  <c:v>4.7468352393454115E-2</c:v>
                </c:pt>
                <c:pt idx="22">
                  <c:v>4.9020366692120065E-2</c:v>
                </c:pt>
                <c:pt idx="23">
                  <c:v>5.0399608659908827E-2</c:v>
                </c:pt>
                <c:pt idx="24">
                  <c:v>5.3145861564278994E-2</c:v>
                </c:pt>
                <c:pt idx="25">
                  <c:v>5.4774447366601857E-2</c:v>
                </c:pt>
                <c:pt idx="26">
                  <c:v>5.6366312371281813E-2</c:v>
                </c:pt>
                <c:pt idx="27">
                  <c:v>5.7082219479179012E-2</c:v>
                </c:pt>
                <c:pt idx="28">
                  <c:v>5.7229762673274905E-2</c:v>
                </c:pt>
                <c:pt idx="29">
                  <c:v>5.6870564596505184E-2</c:v>
                </c:pt>
                <c:pt idx="30">
                  <c:v>5.6006764267313179E-2</c:v>
                </c:pt>
                <c:pt idx="31">
                  <c:v>5.5342834189526596E-2</c:v>
                </c:pt>
                <c:pt idx="32">
                  <c:v>5.4654753169166986E-2</c:v>
                </c:pt>
                <c:pt idx="33">
                  <c:v>5.3839518700150406E-2</c:v>
                </c:pt>
                <c:pt idx="34">
                  <c:v>5.2892767340690004E-2</c:v>
                </c:pt>
                <c:pt idx="35">
                  <c:v>5.1883803196508656E-2</c:v>
                </c:pt>
                <c:pt idx="36">
                  <c:v>5.074671785871511E-2</c:v>
                </c:pt>
                <c:pt idx="37">
                  <c:v>4.9570840581271126E-2</c:v>
                </c:pt>
                <c:pt idx="38">
                  <c:v>4.8292948842639925E-2</c:v>
                </c:pt>
                <c:pt idx="39">
                  <c:v>4.6957678348841937E-2</c:v>
                </c:pt>
                <c:pt idx="40">
                  <c:v>4.5558841027934491E-2</c:v>
                </c:pt>
                <c:pt idx="41">
                  <c:v>4.4356795223042783E-2</c:v>
                </c:pt>
                <c:pt idx="42">
                  <c:v>4.3710428993933639E-2</c:v>
                </c:pt>
                <c:pt idx="43">
                  <c:v>4.2180762744243067E-2</c:v>
                </c:pt>
                <c:pt idx="44">
                  <c:v>4.1241295925257028E-2</c:v>
                </c:pt>
                <c:pt idx="45">
                  <c:v>4.0221019042344951E-2</c:v>
                </c:pt>
                <c:pt idx="46">
                  <c:v>3.9198139815339379E-2</c:v>
                </c:pt>
                <c:pt idx="47">
                  <c:v>3.7994174280113549E-2</c:v>
                </c:pt>
                <c:pt idx="48">
                  <c:v>3.6976748500638867E-2</c:v>
                </c:pt>
                <c:pt idx="49">
                  <c:v>3.6116829875253408E-2</c:v>
                </c:pt>
                <c:pt idx="50">
                  <c:v>3.5329195276841023E-2</c:v>
                </c:pt>
                <c:pt idx="51">
                  <c:v>3.4505981206249252E-2</c:v>
                </c:pt>
                <c:pt idx="52">
                  <c:v>3.3686350229409141E-2</c:v>
                </c:pt>
                <c:pt idx="53">
                  <c:v>3.2859879966585737E-2</c:v>
                </c:pt>
                <c:pt idx="54">
                  <c:v>3.2040343306617695E-2</c:v>
                </c:pt>
                <c:pt idx="55">
                  <c:v>3.1386633446285665E-2</c:v>
                </c:pt>
                <c:pt idx="56">
                  <c:v>3.0647008841633707E-2</c:v>
                </c:pt>
                <c:pt idx="57">
                  <c:v>2.9869155304716306E-2</c:v>
                </c:pt>
                <c:pt idx="58">
                  <c:v>2.91729186847016E-2</c:v>
                </c:pt>
                <c:pt idx="59">
                  <c:v>2.8536173716665104E-2</c:v>
                </c:pt>
                <c:pt idx="60">
                  <c:v>2.7932073789557695E-2</c:v>
                </c:pt>
                <c:pt idx="61">
                  <c:v>2.7171832055010257E-2</c:v>
                </c:pt>
                <c:pt idx="62">
                  <c:v>2.6515742007970019E-2</c:v>
                </c:pt>
                <c:pt idx="63">
                  <c:v>2.590616723285585E-2</c:v>
                </c:pt>
                <c:pt idx="64">
                  <c:v>2.5315615312336635E-2</c:v>
                </c:pt>
                <c:pt idx="65">
                  <c:v>2.4807107826760558E-2</c:v>
                </c:pt>
                <c:pt idx="66">
                  <c:v>2.4280298331770693E-2</c:v>
                </c:pt>
                <c:pt idx="67">
                  <c:v>2.3824624099093094E-2</c:v>
                </c:pt>
                <c:pt idx="68">
                  <c:v>2.3594460125878344E-2</c:v>
                </c:pt>
                <c:pt idx="69">
                  <c:v>2.3170091458929912E-2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1A89-49B4-A494-CCE839F43257}"/>
            </c:ext>
          </c:extLst>
        </c:ser>
        <c:ser>
          <c:idx val="5"/>
          <c:order val="3"/>
          <c:tx>
            <c:strRef>
              <c:f>'C6018'!$AQ$2</c:f>
              <c:strCache>
                <c:ptCount val="1"/>
                <c:pt idx="0">
                  <c:v>C6018 200C3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'C6018'!$AI$3:$AI$78</c:f>
              <c:numCache>
                <c:formatCode>0.00E+00</c:formatCode>
                <c:ptCount val="76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7.5431200000000004E-4</c:v>
                </c:pt>
                <c:pt idx="24">
                  <c:v>1.0985400000000001E-3</c:v>
                </c:pt>
                <c:pt idx="25">
                  <c:v>1.59986E-3</c:v>
                </c:pt>
                <c:pt idx="26">
                  <c:v>2.3299499999999999E-3</c:v>
                </c:pt>
                <c:pt idx="27">
                  <c:v>3.3932200000000002E-3</c:v>
                </c:pt>
                <c:pt idx="28">
                  <c:v>4.9417100000000002E-3</c:v>
                </c:pt>
                <c:pt idx="29">
                  <c:v>7.1968600000000002E-3</c:v>
                </c:pt>
                <c:pt idx="30">
                  <c:v>1.04811E-2</c:v>
                </c:pt>
                <c:pt idx="31">
                  <c:v>1.2648599999999999E-2</c:v>
                </c:pt>
                <c:pt idx="32">
                  <c:v>1.52642E-2</c:v>
                </c:pt>
                <c:pt idx="33">
                  <c:v>1.8420700000000002E-2</c:v>
                </c:pt>
                <c:pt idx="34">
                  <c:v>2.223E-2</c:v>
                </c:pt>
                <c:pt idx="35">
                  <c:v>2.6827E-2</c:v>
                </c:pt>
                <c:pt idx="36">
                  <c:v>3.2374600000000003E-2</c:v>
                </c:pt>
                <c:pt idx="37">
                  <c:v>3.9069399999999997E-2</c:v>
                </c:pt>
                <c:pt idx="38">
                  <c:v>4.7148700000000002E-2</c:v>
                </c:pt>
                <c:pt idx="39">
                  <c:v>5.6898700000000003E-2</c:v>
                </c:pt>
                <c:pt idx="40">
                  <c:v>6.8664900000000001E-2</c:v>
                </c:pt>
                <c:pt idx="41">
                  <c:v>7.9706600000000002E-2</c:v>
                </c:pt>
                <c:pt idx="42">
                  <c:v>8.6331099999999994E-2</c:v>
                </c:pt>
                <c:pt idx="43">
                  <c:v>0.10127700000000001</c:v>
                </c:pt>
                <c:pt idx="44">
                  <c:v>0.118812</c:v>
                </c:pt>
                <c:pt idx="45">
                  <c:v>0.139381</c:v>
                </c:pt>
                <c:pt idx="46">
                  <c:v>0.16351199999999999</c:v>
                </c:pt>
                <c:pt idx="47">
                  <c:v>0.19</c:v>
                </c:pt>
                <c:pt idx="48">
                  <c:v>0.22</c:v>
                </c:pt>
                <c:pt idx="49">
                  <c:v>0.25</c:v>
                </c:pt>
                <c:pt idx="50">
                  <c:v>0.28000000000000003</c:v>
                </c:pt>
                <c:pt idx="51">
                  <c:v>0.315</c:v>
                </c:pt>
                <c:pt idx="52">
                  <c:v>0.35499999999999998</c:v>
                </c:pt>
                <c:pt idx="53">
                  <c:v>0.4</c:v>
                </c:pt>
                <c:pt idx="54">
                  <c:v>0.44500000000000001</c:v>
                </c:pt>
                <c:pt idx="55">
                  <c:v>0.49</c:v>
                </c:pt>
                <c:pt idx="56">
                  <c:v>0.53259999999999996</c:v>
                </c:pt>
                <c:pt idx="57">
                  <c:v>0.59289999999999998</c:v>
                </c:pt>
                <c:pt idx="58">
                  <c:v>0.6532</c:v>
                </c:pt>
                <c:pt idx="59">
                  <c:v>0.71350000000000002</c:v>
                </c:pt>
                <c:pt idx="60">
                  <c:v>0.77380000000000004</c:v>
                </c:pt>
                <c:pt idx="61">
                  <c:v>0.85419999999999996</c:v>
                </c:pt>
                <c:pt idx="62">
                  <c:v>0.93459999999999999</c:v>
                </c:pt>
                <c:pt idx="63">
                  <c:v>1.0150999999999999</c:v>
                </c:pt>
                <c:pt idx="64">
                  <c:v>1.0954999999999999</c:v>
                </c:pt>
                <c:pt idx="65">
                  <c:v>1.1758999999999999</c:v>
                </c:pt>
                <c:pt idx="66">
                  <c:v>1.2563</c:v>
                </c:pt>
                <c:pt idx="67">
                  <c:v>1.3367</c:v>
                </c:pt>
                <c:pt idx="68">
                  <c:v>1.3769</c:v>
                </c:pt>
                <c:pt idx="69">
                  <c:v>1.4573</c:v>
                </c:pt>
                <c:pt idx="70">
                  <c:v>1.5578000000000001</c:v>
                </c:pt>
                <c:pt idx="71">
                  <c:v>1.6583000000000001</c:v>
                </c:pt>
                <c:pt idx="72">
                  <c:v>1.7587999999999999</c:v>
                </c:pt>
                <c:pt idx="73">
                  <c:v>1.8593</c:v>
                </c:pt>
                <c:pt idx="74">
                  <c:v>1.9598</c:v>
                </c:pt>
                <c:pt idx="75">
                  <c:v>1.9799</c:v>
                </c:pt>
              </c:numCache>
            </c:numRef>
          </c:xVal>
          <c:yVal>
            <c:numRef>
              <c:f>'C6018'!$AQ$3:$AQ$78</c:f>
              <c:numCache>
                <c:formatCode>0.00E+00</c:formatCode>
                <c:ptCount val="76"/>
                <c:pt idx="0">
                  <c:v>1.1552318843620145E-2</c:v>
                </c:pt>
                <c:pt idx="1">
                  <c:v>1.1464382479044024E-2</c:v>
                </c:pt>
                <c:pt idx="2">
                  <c:v>1.1791689179139081E-2</c:v>
                </c:pt>
                <c:pt idx="3">
                  <c:v>1.3706758950854381E-2</c:v>
                </c:pt>
                <c:pt idx="4">
                  <c:v>1.4260582022863875E-2</c:v>
                </c:pt>
                <c:pt idx="5">
                  <c:v>1.6451780656652017E-2</c:v>
                </c:pt>
                <c:pt idx="6">
                  <c:v>1.7350198576925255E-2</c:v>
                </c:pt>
                <c:pt idx="7">
                  <c:v>2.0060155988675787E-2</c:v>
                </c:pt>
                <c:pt idx="8">
                  <c:v>2.3638420711821432E-2</c:v>
                </c:pt>
                <c:pt idx="9">
                  <c:v>2.5847192999840399E-2</c:v>
                </c:pt>
                <c:pt idx="10">
                  <c:v>2.8776204720380269E-2</c:v>
                </c:pt>
                <c:pt idx="11">
                  <c:v>3.0820481574153236E-2</c:v>
                </c:pt>
                <c:pt idx="12">
                  <c:v>3.2892775757301485E-2</c:v>
                </c:pt>
                <c:pt idx="13">
                  <c:v>3.4556920559185376E-2</c:v>
                </c:pt>
                <c:pt idx="14">
                  <c:v>3.6684072278601765E-2</c:v>
                </c:pt>
                <c:pt idx="15">
                  <c:v>3.8500884877479345E-2</c:v>
                </c:pt>
                <c:pt idx="16">
                  <c:v>4.0617224320208464E-2</c:v>
                </c:pt>
                <c:pt idx="17">
                  <c:v>4.2508624412183088E-2</c:v>
                </c:pt>
                <c:pt idx="18">
                  <c:v>4.4703472480901521E-2</c:v>
                </c:pt>
                <c:pt idx="19">
                  <c:v>4.6595947929598459E-2</c:v>
                </c:pt>
                <c:pt idx="20">
                  <c:v>4.8186885315379284E-2</c:v>
                </c:pt>
                <c:pt idx="21">
                  <c:v>4.975339898098978E-2</c:v>
                </c:pt>
                <c:pt idx="22">
                  <c:v>5.1135912600297623E-2</c:v>
                </c:pt>
                <c:pt idx="23">
                  <c:v>5.2386137526442257E-2</c:v>
                </c:pt>
                <c:pt idx="24">
                  <c:v>5.4548724687255988E-2</c:v>
                </c:pt>
                <c:pt idx="25">
                  <c:v>5.68987613249336E-2</c:v>
                </c:pt>
                <c:pt idx="26">
                  <c:v>5.7954362831284766E-2</c:v>
                </c:pt>
                <c:pt idx="27">
                  <c:v>5.8458156036502409E-2</c:v>
                </c:pt>
                <c:pt idx="28">
                  <c:v>5.8820064978123927E-2</c:v>
                </c:pt>
                <c:pt idx="29">
                  <c:v>5.8422689760189488E-2</c:v>
                </c:pt>
                <c:pt idx="30">
                  <c:v>5.7574454725909038E-2</c:v>
                </c:pt>
                <c:pt idx="31">
                  <c:v>5.6851593527799921E-2</c:v>
                </c:pt>
                <c:pt idx="32">
                  <c:v>5.6148250823727819E-2</c:v>
                </c:pt>
                <c:pt idx="33">
                  <c:v>5.5221834432311476E-2</c:v>
                </c:pt>
                <c:pt idx="34">
                  <c:v>5.429685834572337E-2</c:v>
                </c:pt>
                <c:pt idx="35">
                  <c:v>5.3259434067183045E-2</c:v>
                </c:pt>
                <c:pt idx="36">
                  <c:v>5.2087762488316022E-2</c:v>
                </c:pt>
                <c:pt idx="37">
                  <c:v>5.0879534600398152E-2</c:v>
                </c:pt>
                <c:pt idx="38">
                  <c:v>4.9567468165520268E-2</c:v>
                </c:pt>
                <c:pt idx="39">
                  <c:v>4.8193765116600173E-2</c:v>
                </c:pt>
                <c:pt idx="40">
                  <c:v>4.6758279978304174E-2</c:v>
                </c:pt>
                <c:pt idx="41">
                  <c:v>4.5465607483155944E-2</c:v>
                </c:pt>
                <c:pt idx="42">
                  <c:v>4.4864429374896465E-2</c:v>
                </c:pt>
                <c:pt idx="43">
                  <c:v>4.3228873260063201E-2</c:v>
                </c:pt>
                <c:pt idx="44">
                  <c:v>4.231347401232536E-2</c:v>
                </c:pt>
                <c:pt idx="45">
                  <c:v>4.1236914139198777E-2</c:v>
                </c:pt>
                <c:pt idx="46">
                  <c:v>4.0184805718952249E-2</c:v>
                </c:pt>
                <c:pt idx="47">
                  <c:v>3.8833756567375796E-2</c:v>
                </c:pt>
                <c:pt idx="48">
                  <c:v>3.7843075577592179E-2</c:v>
                </c:pt>
                <c:pt idx="49">
                  <c:v>3.702929592298871E-2</c:v>
                </c:pt>
                <c:pt idx="50">
                  <c:v>3.6208736294297397E-2</c:v>
                </c:pt>
                <c:pt idx="51">
                  <c:v>3.53868534591818E-2</c:v>
                </c:pt>
                <c:pt idx="52">
                  <c:v>3.4519524890243881E-2</c:v>
                </c:pt>
                <c:pt idx="53">
                  <c:v>3.3687938362127835E-2</c:v>
                </c:pt>
                <c:pt idx="54">
                  <c:v>3.2871751391963168E-2</c:v>
                </c:pt>
                <c:pt idx="55">
                  <c:v>3.2104318151858866E-2</c:v>
                </c:pt>
                <c:pt idx="56">
                  <c:v>3.1314644799277695E-2</c:v>
                </c:pt>
                <c:pt idx="57">
                  <c:v>3.0572781109779144E-2</c:v>
                </c:pt>
                <c:pt idx="58">
                  <c:v>2.9867080872226358E-2</c:v>
                </c:pt>
                <c:pt idx="59">
                  <c:v>2.9168419516151373E-2</c:v>
                </c:pt>
                <c:pt idx="60">
                  <c:v>2.8539457435091717E-2</c:v>
                </c:pt>
                <c:pt idx="61">
                  <c:v>2.7866347398381237E-2</c:v>
                </c:pt>
                <c:pt idx="62">
                  <c:v>2.7137103467143854E-2</c:v>
                </c:pt>
                <c:pt idx="63">
                  <c:v>2.6530678056210729E-2</c:v>
                </c:pt>
                <c:pt idx="64">
                  <c:v>2.5933059103944271E-2</c:v>
                </c:pt>
                <c:pt idx="65">
                  <c:v>2.540658221033703E-2</c:v>
                </c:pt>
                <c:pt idx="66">
                  <c:v>2.4890227265778268E-2</c:v>
                </c:pt>
                <c:pt idx="67">
                  <c:v>2.4395011661321037E-2</c:v>
                </c:pt>
                <c:pt idx="68">
                  <c:v>2.4194145635340284E-2</c:v>
                </c:pt>
                <c:pt idx="69">
                  <c:v>2.3725490673985366E-2</c:v>
                </c:pt>
                <c:pt idx="70">
                  <c:v>2.3242471718317687E-2</c:v>
                </c:pt>
                <c:pt idx="71">
                  <c:v>2.2741473267729156E-2</c:v>
                </c:pt>
                <c:pt idx="72">
                  <c:v>2.2302733710513403E-2</c:v>
                </c:pt>
                <c:pt idx="73">
                  <c:v>2.1840743651787745E-2</c:v>
                </c:pt>
                <c:pt idx="74">
                  <c:v>2.1491139544556385E-2</c:v>
                </c:pt>
                <c:pt idx="75">
                  <c:v>2.1410325193138319E-2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3-1A89-49B4-A494-CCE839F43257}"/>
            </c:ext>
          </c:extLst>
        </c:ser>
        <c:ser>
          <c:idx val="6"/>
          <c:order val="4"/>
          <c:tx>
            <c:strRef>
              <c:f>'C6018'!$BB$2</c:f>
              <c:strCache>
                <c:ptCount val="1"/>
                <c:pt idx="0">
                  <c:v>C6018 200C5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'C6018'!$AT$3:$AT$72</c:f>
              <c:numCache>
                <c:formatCode>0.00E+00</c:formatCode>
                <c:ptCount val="70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7.5431200000000004E-4</c:v>
                </c:pt>
                <c:pt idx="24">
                  <c:v>1.0985400000000001E-3</c:v>
                </c:pt>
                <c:pt idx="25">
                  <c:v>1.59986E-3</c:v>
                </c:pt>
                <c:pt idx="26">
                  <c:v>2.3299499999999999E-3</c:v>
                </c:pt>
                <c:pt idx="27">
                  <c:v>3.3932200000000002E-3</c:v>
                </c:pt>
                <c:pt idx="28">
                  <c:v>4.9417100000000002E-3</c:v>
                </c:pt>
                <c:pt idx="29">
                  <c:v>7.1968600000000002E-3</c:v>
                </c:pt>
                <c:pt idx="30">
                  <c:v>1.04811E-2</c:v>
                </c:pt>
                <c:pt idx="31">
                  <c:v>1.2648599999999999E-2</c:v>
                </c:pt>
                <c:pt idx="32">
                  <c:v>1.52642E-2</c:v>
                </c:pt>
                <c:pt idx="33">
                  <c:v>1.8420700000000002E-2</c:v>
                </c:pt>
                <c:pt idx="34">
                  <c:v>2.223E-2</c:v>
                </c:pt>
                <c:pt idx="35">
                  <c:v>2.6827E-2</c:v>
                </c:pt>
                <c:pt idx="36">
                  <c:v>3.2374600000000003E-2</c:v>
                </c:pt>
                <c:pt idx="37">
                  <c:v>3.9069399999999997E-2</c:v>
                </c:pt>
                <c:pt idx="38">
                  <c:v>4.7148700000000002E-2</c:v>
                </c:pt>
                <c:pt idx="39">
                  <c:v>5.6898700000000003E-2</c:v>
                </c:pt>
                <c:pt idx="40">
                  <c:v>6.8664900000000001E-2</c:v>
                </c:pt>
                <c:pt idx="41">
                  <c:v>7.9706600000000002E-2</c:v>
                </c:pt>
                <c:pt idx="42">
                  <c:v>8.6331099999999994E-2</c:v>
                </c:pt>
                <c:pt idx="43">
                  <c:v>0.10127700000000001</c:v>
                </c:pt>
                <c:pt idx="44">
                  <c:v>0.118812</c:v>
                </c:pt>
                <c:pt idx="45">
                  <c:v>0.139381</c:v>
                </c:pt>
                <c:pt idx="46">
                  <c:v>0.16351199999999999</c:v>
                </c:pt>
                <c:pt idx="47">
                  <c:v>0.19</c:v>
                </c:pt>
                <c:pt idx="48">
                  <c:v>0.22</c:v>
                </c:pt>
                <c:pt idx="49">
                  <c:v>0.25</c:v>
                </c:pt>
                <c:pt idx="50">
                  <c:v>0.28000000000000003</c:v>
                </c:pt>
                <c:pt idx="51">
                  <c:v>0.315</c:v>
                </c:pt>
                <c:pt idx="52">
                  <c:v>0.35499999999999998</c:v>
                </c:pt>
                <c:pt idx="53">
                  <c:v>0.4</c:v>
                </c:pt>
                <c:pt idx="54">
                  <c:v>0.44500000000000001</c:v>
                </c:pt>
                <c:pt idx="55">
                  <c:v>0.49</c:v>
                </c:pt>
                <c:pt idx="56">
                  <c:v>0.53349999999999997</c:v>
                </c:pt>
                <c:pt idx="57">
                  <c:v>0.59389999999999998</c:v>
                </c:pt>
                <c:pt idx="58">
                  <c:v>0.65429999999999999</c:v>
                </c:pt>
                <c:pt idx="59">
                  <c:v>0.7147</c:v>
                </c:pt>
                <c:pt idx="60">
                  <c:v>0.77510000000000001</c:v>
                </c:pt>
                <c:pt idx="61">
                  <c:v>0.85570000000000002</c:v>
                </c:pt>
                <c:pt idx="62">
                  <c:v>0.93620000000000003</c:v>
                </c:pt>
                <c:pt idx="63">
                  <c:v>1.0167999999999999</c:v>
                </c:pt>
                <c:pt idx="64">
                  <c:v>1.0972999999999999</c:v>
                </c:pt>
                <c:pt idx="65">
                  <c:v>1.1778</c:v>
                </c:pt>
                <c:pt idx="66">
                  <c:v>1.2584</c:v>
                </c:pt>
                <c:pt idx="67">
                  <c:v>1.3389</c:v>
                </c:pt>
                <c:pt idx="68">
                  <c:v>1.3792</c:v>
                </c:pt>
                <c:pt idx="69">
                  <c:v>1.4597</c:v>
                </c:pt>
              </c:numCache>
            </c:numRef>
          </c:xVal>
          <c:yVal>
            <c:numRef>
              <c:f>'C6018'!$BB$3:$BB$72</c:f>
              <c:numCache>
                <c:formatCode>0.00E+00</c:formatCode>
                <c:ptCount val="70"/>
                <c:pt idx="0">
                  <c:v>1.0018327291534934E-2</c:v>
                </c:pt>
                <c:pt idx="1">
                  <c:v>9.77066662145952E-3</c:v>
                </c:pt>
                <c:pt idx="2">
                  <c:v>1.0341953463933424E-2</c:v>
                </c:pt>
                <c:pt idx="3">
                  <c:v>1.378982598591025E-2</c:v>
                </c:pt>
                <c:pt idx="4">
                  <c:v>1.5873994584767639E-2</c:v>
                </c:pt>
                <c:pt idx="5">
                  <c:v>1.8499939742532067E-2</c:v>
                </c:pt>
                <c:pt idx="6">
                  <c:v>2.014999759300316E-2</c:v>
                </c:pt>
                <c:pt idx="7">
                  <c:v>2.1979758805098944E-2</c:v>
                </c:pt>
                <c:pt idx="8">
                  <c:v>2.4346858622749129E-2</c:v>
                </c:pt>
                <c:pt idx="9">
                  <c:v>2.581228187439966E-2</c:v>
                </c:pt>
                <c:pt idx="10">
                  <c:v>2.8715598708971311E-2</c:v>
                </c:pt>
                <c:pt idx="11">
                  <c:v>3.0899030467984753E-2</c:v>
                </c:pt>
                <c:pt idx="12">
                  <c:v>3.3268982178604349E-2</c:v>
                </c:pt>
                <c:pt idx="13">
                  <c:v>3.5260643224110474E-2</c:v>
                </c:pt>
                <c:pt idx="14">
                  <c:v>3.7440345564557519E-2</c:v>
                </c:pt>
                <c:pt idx="15">
                  <c:v>3.9293249120207215E-2</c:v>
                </c:pt>
                <c:pt idx="16">
                  <c:v>4.133287172802854E-2</c:v>
                </c:pt>
                <c:pt idx="17">
                  <c:v>4.329684377184366E-2</c:v>
                </c:pt>
                <c:pt idx="18">
                  <c:v>4.538765827148198E-2</c:v>
                </c:pt>
                <c:pt idx="19">
                  <c:v>4.7124693485808916E-2</c:v>
                </c:pt>
                <c:pt idx="20">
                  <c:v>4.8693503879604617E-2</c:v>
                </c:pt>
                <c:pt idx="21">
                  <c:v>5.0286212855372478E-2</c:v>
                </c:pt>
                <c:pt idx="22">
                  <c:v>5.1782836777574143E-2</c:v>
                </c:pt>
                <c:pt idx="23">
                  <c:v>5.3138462932482138E-2</c:v>
                </c:pt>
                <c:pt idx="24">
                  <c:v>5.5535365824961859E-2</c:v>
                </c:pt>
                <c:pt idx="25">
                  <c:v>5.7618884363993476E-2</c:v>
                </c:pt>
                <c:pt idx="26">
                  <c:v>5.89611155424416E-2</c:v>
                </c:pt>
                <c:pt idx="27">
                  <c:v>5.9663804923306349E-2</c:v>
                </c:pt>
                <c:pt idx="28">
                  <c:v>5.9717648284408981E-2</c:v>
                </c:pt>
                <c:pt idx="29">
                  <c:v>5.9408648673716716E-2</c:v>
                </c:pt>
                <c:pt idx="30">
                  <c:v>5.8431977309505799E-2</c:v>
                </c:pt>
                <c:pt idx="31">
                  <c:v>5.7810706093665794E-2</c:v>
                </c:pt>
                <c:pt idx="32">
                  <c:v>5.704653523243064E-2</c:v>
                </c:pt>
                <c:pt idx="33">
                  <c:v>5.6220496392227953E-2</c:v>
                </c:pt>
                <c:pt idx="34">
                  <c:v>5.5248133191769508E-2</c:v>
                </c:pt>
                <c:pt idx="35">
                  <c:v>5.4137782039473961E-2</c:v>
                </c:pt>
                <c:pt idx="36">
                  <c:v>5.3002889716360926E-2</c:v>
                </c:pt>
                <c:pt idx="37">
                  <c:v>5.1742072595074691E-2</c:v>
                </c:pt>
                <c:pt idx="38">
                  <c:v>5.0413956426891018E-2</c:v>
                </c:pt>
                <c:pt idx="39">
                  <c:v>4.9021442690090261E-2</c:v>
                </c:pt>
                <c:pt idx="40">
                  <c:v>4.7544479938656799E-2</c:v>
                </c:pt>
                <c:pt idx="41">
                  <c:v>4.6300907072780763E-2</c:v>
                </c:pt>
                <c:pt idx="42">
                  <c:v>4.565110085318197E-2</c:v>
                </c:pt>
                <c:pt idx="43">
                  <c:v>4.4048160221591984E-2</c:v>
                </c:pt>
                <c:pt idx="44">
                  <c:v>4.3093836202116313E-2</c:v>
                </c:pt>
                <c:pt idx="45">
                  <c:v>4.1786383942786373E-2</c:v>
                </c:pt>
                <c:pt idx="46">
                  <c:v>4.0584430001632948E-2</c:v>
                </c:pt>
                <c:pt idx="47">
                  <c:v>3.9423882369084624E-2</c:v>
                </c:pt>
                <c:pt idx="48">
                  <c:v>3.8283580870958282E-2</c:v>
                </c:pt>
                <c:pt idx="49">
                  <c:v>3.7346394053052755E-2</c:v>
                </c:pt>
                <c:pt idx="50">
                  <c:v>3.6521204813656893E-2</c:v>
                </c:pt>
                <c:pt idx="51">
                  <c:v>3.5750020089776791E-2</c:v>
                </c:pt>
                <c:pt idx="52">
                  <c:v>3.479877573810608E-2</c:v>
                </c:pt>
                <c:pt idx="53">
                  <c:v>3.394632513420117E-2</c:v>
                </c:pt>
                <c:pt idx="54">
                  <c:v>3.3179409009447838E-2</c:v>
                </c:pt>
                <c:pt idx="55">
                  <c:v>3.2355757573068959E-2</c:v>
                </c:pt>
                <c:pt idx="56">
                  <c:v>3.1617693939580242E-2</c:v>
                </c:pt>
                <c:pt idx="57">
                  <c:v>3.08717717313962E-2</c:v>
                </c:pt>
                <c:pt idx="58">
                  <c:v>3.0090361167792654E-2</c:v>
                </c:pt>
                <c:pt idx="59">
                  <c:v>2.9438970336500097E-2</c:v>
                </c:pt>
                <c:pt idx="60">
                  <c:v>2.8833142583906197E-2</c:v>
                </c:pt>
                <c:pt idx="61">
                  <c:v>2.7963123435583805E-2</c:v>
                </c:pt>
                <c:pt idx="62">
                  <c:v>2.7412927512199925E-2</c:v>
                </c:pt>
                <c:pt idx="63">
                  <c:v>2.6732287741125502E-2</c:v>
                </c:pt>
                <c:pt idx="64">
                  <c:v>2.6157741332845531E-2</c:v>
                </c:pt>
                <c:pt idx="65">
                  <c:v>2.5588875322727151E-2</c:v>
                </c:pt>
                <c:pt idx="66">
                  <c:v>2.5072974413733264E-2</c:v>
                </c:pt>
                <c:pt idx="67">
                  <c:v>2.4617749538661349E-2</c:v>
                </c:pt>
                <c:pt idx="68">
                  <c:v>2.4385677445852925E-2</c:v>
                </c:pt>
                <c:pt idx="69">
                  <c:v>2.3913674453747095E-2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4-1A89-49B4-A494-CCE839F43257}"/>
            </c:ext>
          </c:extLst>
        </c:ser>
        <c:ser>
          <c:idx val="7"/>
          <c:order val="5"/>
          <c:tx>
            <c:strRef>
              <c:f>'C6018'!$BM$2</c:f>
              <c:strCache>
                <c:ptCount val="1"/>
                <c:pt idx="0">
                  <c:v>C6018 200C6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'C6018'!$BE$3:$BE$72</c:f>
              <c:numCache>
                <c:formatCode>0.00E+00</c:formatCode>
                <c:ptCount val="70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7.5431200000000004E-4</c:v>
                </c:pt>
                <c:pt idx="24">
                  <c:v>1.0985400000000001E-3</c:v>
                </c:pt>
                <c:pt idx="25">
                  <c:v>1.59986E-3</c:v>
                </c:pt>
                <c:pt idx="26">
                  <c:v>2.3299499999999999E-3</c:v>
                </c:pt>
                <c:pt idx="27">
                  <c:v>3.3932200000000002E-3</c:v>
                </c:pt>
                <c:pt idx="28">
                  <c:v>4.9417100000000002E-3</c:v>
                </c:pt>
                <c:pt idx="29">
                  <c:v>7.1968600000000002E-3</c:v>
                </c:pt>
                <c:pt idx="30">
                  <c:v>1.04811E-2</c:v>
                </c:pt>
                <c:pt idx="31">
                  <c:v>1.2648599999999999E-2</c:v>
                </c:pt>
                <c:pt idx="32">
                  <c:v>1.52642E-2</c:v>
                </c:pt>
                <c:pt idx="33">
                  <c:v>1.8420700000000002E-2</c:v>
                </c:pt>
                <c:pt idx="34">
                  <c:v>2.223E-2</c:v>
                </c:pt>
                <c:pt idx="35">
                  <c:v>2.6827E-2</c:v>
                </c:pt>
                <c:pt idx="36">
                  <c:v>3.2374600000000003E-2</c:v>
                </c:pt>
                <c:pt idx="37">
                  <c:v>3.9069399999999997E-2</c:v>
                </c:pt>
                <c:pt idx="38">
                  <c:v>4.7148700000000002E-2</c:v>
                </c:pt>
                <c:pt idx="39">
                  <c:v>5.6898700000000003E-2</c:v>
                </c:pt>
                <c:pt idx="40">
                  <c:v>6.8664900000000001E-2</c:v>
                </c:pt>
                <c:pt idx="41">
                  <c:v>7.9706600000000002E-2</c:v>
                </c:pt>
                <c:pt idx="42">
                  <c:v>8.6331099999999994E-2</c:v>
                </c:pt>
                <c:pt idx="43">
                  <c:v>0.10127700000000001</c:v>
                </c:pt>
                <c:pt idx="44">
                  <c:v>0.118812</c:v>
                </c:pt>
                <c:pt idx="45">
                  <c:v>0.139381</c:v>
                </c:pt>
                <c:pt idx="46">
                  <c:v>0.16351199999999999</c:v>
                </c:pt>
                <c:pt idx="47">
                  <c:v>0.19</c:v>
                </c:pt>
                <c:pt idx="48">
                  <c:v>0.22</c:v>
                </c:pt>
                <c:pt idx="49">
                  <c:v>0.25</c:v>
                </c:pt>
                <c:pt idx="50">
                  <c:v>0.28000000000000003</c:v>
                </c:pt>
                <c:pt idx="51">
                  <c:v>0.315</c:v>
                </c:pt>
                <c:pt idx="52">
                  <c:v>0.35499999999999998</c:v>
                </c:pt>
                <c:pt idx="53">
                  <c:v>0.4</c:v>
                </c:pt>
                <c:pt idx="54">
                  <c:v>0.44500000000000001</c:v>
                </c:pt>
                <c:pt idx="55">
                  <c:v>0.49</c:v>
                </c:pt>
                <c:pt idx="56">
                  <c:v>0.53349999999999997</c:v>
                </c:pt>
                <c:pt idx="57">
                  <c:v>0.59389999999999998</c:v>
                </c:pt>
                <c:pt idx="58">
                  <c:v>0.65429999999999999</c:v>
                </c:pt>
                <c:pt idx="59">
                  <c:v>0.7147</c:v>
                </c:pt>
                <c:pt idx="60">
                  <c:v>0.77510000000000001</c:v>
                </c:pt>
                <c:pt idx="61">
                  <c:v>0.85570000000000002</c:v>
                </c:pt>
                <c:pt idx="62">
                  <c:v>0.93620000000000003</c:v>
                </c:pt>
                <c:pt idx="63">
                  <c:v>1.0167999999999999</c:v>
                </c:pt>
                <c:pt idx="64">
                  <c:v>1.0972999999999999</c:v>
                </c:pt>
                <c:pt idx="65">
                  <c:v>1.1778</c:v>
                </c:pt>
                <c:pt idx="66">
                  <c:v>1.2584</c:v>
                </c:pt>
                <c:pt idx="67">
                  <c:v>1.3389</c:v>
                </c:pt>
                <c:pt idx="68">
                  <c:v>1.3792</c:v>
                </c:pt>
                <c:pt idx="69">
                  <c:v>1.4597</c:v>
                </c:pt>
              </c:numCache>
            </c:numRef>
          </c:xVal>
          <c:yVal>
            <c:numRef>
              <c:f>'C6018'!$BM$3:$BM$72</c:f>
              <c:numCache>
                <c:formatCode>0.00E+00</c:formatCode>
                <c:ptCount val="70"/>
                <c:pt idx="0">
                  <c:v>9.917694008599983E-3</c:v>
                </c:pt>
                <c:pt idx="1">
                  <c:v>1.0224119821704972E-2</c:v>
                </c:pt>
                <c:pt idx="2">
                  <c:v>1.0919112461067972E-2</c:v>
                </c:pt>
                <c:pt idx="3">
                  <c:v>1.3428196741505314E-2</c:v>
                </c:pt>
                <c:pt idx="4">
                  <c:v>1.4439946327685421E-2</c:v>
                </c:pt>
                <c:pt idx="5">
                  <c:v>1.6930299775647552E-2</c:v>
                </c:pt>
                <c:pt idx="6">
                  <c:v>1.8524234139468271E-2</c:v>
                </c:pt>
                <c:pt idx="7">
                  <c:v>2.1027149582482023E-2</c:v>
                </c:pt>
                <c:pt idx="8">
                  <c:v>2.3750059570010036E-2</c:v>
                </c:pt>
                <c:pt idx="9">
                  <c:v>2.5297040817136764E-2</c:v>
                </c:pt>
                <c:pt idx="10">
                  <c:v>2.7642075008644771E-2</c:v>
                </c:pt>
                <c:pt idx="11">
                  <c:v>2.9612794650943214E-2</c:v>
                </c:pt>
                <c:pt idx="12">
                  <c:v>3.1804212134404618E-2</c:v>
                </c:pt>
                <c:pt idx="13">
                  <c:v>3.3977482229652509E-2</c:v>
                </c:pt>
                <c:pt idx="14">
                  <c:v>3.6519041408579721E-2</c:v>
                </c:pt>
                <c:pt idx="15">
                  <c:v>3.8331012460312536E-2</c:v>
                </c:pt>
                <c:pt idx="16">
                  <c:v>4.0331656540962491E-2</c:v>
                </c:pt>
                <c:pt idx="17">
                  <c:v>4.2111030271377664E-2</c:v>
                </c:pt>
                <c:pt idx="18">
                  <c:v>4.3995560958927954E-2</c:v>
                </c:pt>
                <c:pt idx="19">
                  <c:v>4.5796550102923078E-2</c:v>
                </c:pt>
                <c:pt idx="20">
                  <c:v>4.7361578208635048E-2</c:v>
                </c:pt>
                <c:pt idx="21">
                  <c:v>4.897413749761844E-2</c:v>
                </c:pt>
                <c:pt idx="22">
                  <c:v>5.0445750316311266E-2</c:v>
                </c:pt>
                <c:pt idx="23">
                  <c:v>5.1710090625494441E-2</c:v>
                </c:pt>
                <c:pt idx="24">
                  <c:v>5.4119885933092422E-2</c:v>
                </c:pt>
                <c:pt idx="25">
                  <c:v>5.603215492753915E-2</c:v>
                </c:pt>
                <c:pt idx="26">
                  <c:v>5.7270181142865507E-2</c:v>
                </c:pt>
                <c:pt idx="27">
                  <c:v>5.7973657196538256E-2</c:v>
                </c:pt>
                <c:pt idx="28">
                  <c:v>5.8104332121329663E-2</c:v>
                </c:pt>
                <c:pt idx="29">
                  <c:v>5.7675769546189325E-2</c:v>
                </c:pt>
                <c:pt idx="30">
                  <c:v>5.6785495189193E-2</c:v>
                </c:pt>
                <c:pt idx="31">
                  <c:v>5.6136557107066269E-2</c:v>
                </c:pt>
                <c:pt idx="32">
                  <c:v>5.5347035910426008E-2</c:v>
                </c:pt>
                <c:pt idx="33">
                  <c:v>5.4541278721711058E-2</c:v>
                </c:pt>
                <c:pt idx="34">
                  <c:v>5.360813443317311E-2</c:v>
                </c:pt>
                <c:pt idx="35">
                  <c:v>5.2569509745724836E-2</c:v>
                </c:pt>
                <c:pt idx="36">
                  <c:v>5.1421894058899111E-2</c:v>
                </c:pt>
                <c:pt idx="37">
                  <c:v>5.0208554049600861E-2</c:v>
                </c:pt>
                <c:pt idx="38">
                  <c:v>4.8915418754788997E-2</c:v>
                </c:pt>
                <c:pt idx="39">
                  <c:v>4.7557415804184489E-2</c:v>
                </c:pt>
                <c:pt idx="40">
                  <c:v>4.6130537775568331E-2</c:v>
                </c:pt>
                <c:pt idx="41">
                  <c:v>4.4989852229534416E-2</c:v>
                </c:pt>
                <c:pt idx="42">
                  <c:v>4.4396976716969731E-2</c:v>
                </c:pt>
                <c:pt idx="43">
                  <c:v>4.2657866893883144E-2</c:v>
                </c:pt>
                <c:pt idx="44">
                  <c:v>4.1874958824344825E-2</c:v>
                </c:pt>
                <c:pt idx="45">
                  <c:v>4.1105471827270236E-2</c:v>
                </c:pt>
                <c:pt idx="46">
                  <c:v>3.9849106505219292E-2</c:v>
                </c:pt>
                <c:pt idx="47">
                  <c:v>3.8571572710110469E-2</c:v>
                </c:pt>
                <c:pt idx="48">
                  <c:v>3.7479658710565147E-2</c:v>
                </c:pt>
                <c:pt idx="49">
                  <c:v>3.6731611964153088E-2</c:v>
                </c:pt>
                <c:pt idx="50">
                  <c:v>3.5893374547906788E-2</c:v>
                </c:pt>
                <c:pt idx="51">
                  <c:v>3.5131864122806583E-2</c:v>
                </c:pt>
                <c:pt idx="52">
                  <c:v>3.4299786518155601E-2</c:v>
                </c:pt>
                <c:pt idx="53">
                  <c:v>3.3366480803170465E-2</c:v>
                </c:pt>
                <c:pt idx="54">
                  <c:v>3.2646502064876182E-2</c:v>
                </c:pt>
                <c:pt idx="55">
                  <c:v>3.1869530347947449E-2</c:v>
                </c:pt>
                <c:pt idx="56">
                  <c:v>3.1152255028262032E-2</c:v>
                </c:pt>
                <c:pt idx="57">
                  <c:v>3.0358068534759391E-2</c:v>
                </c:pt>
                <c:pt idx="58">
                  <c:v>2.9637272247084654E-2</c:v>
                </c:pt>
                <c:pt idx="59">
                  <c:v>2.8976674227486753E-2</c:v>
                </c:pt>
                <c:pt idx="60">
                  <c:v>2.8376784592878932E-2</c:v>
                </c:pt>
                <c:pt idx="61">
                  <c:v>2.7660627337427655E-2</c:v>
                </c:pt>
                <c:pt idx="62">
                  <c:v>2.6935775965875888E-2</c:v>
                </c:pt>
                <c:pt idx="63">
                  <c:v>2.6316797720789886E-2</c:v>
                </c:pt>
                <c:pt idx="64">
                  <c:v>2.574231252879431E-2</c:v>
                </c:pt>
                <c:pt idx="65">
                  <c:v>2.5205697168342093E-2</c:v>
                </c:pt>
                <c:pt idx="66">
                  <c:v>2.4711414379659274E-2</c:v>
                </c:pt>
                <c:pt idx="67">
                  <c:v>2.4233222574574952E-2</c:v>
                </c:pt>
                <c:pt idx="68">
                  <c:v>2.4017042103592033E-2</c:v>
                </c:pt>
                <c:pt idx="69">
                  <c:v>2.3563419658932296E-2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5-1A89-49B4-A494-CCE839F43257}"/>
            </c:ext>
          </c:extLst>
        </c:ser>
        <c:ser>
          <c:idx val="8"/>
          <c:order val="6"/>
          <c:tx>
            <c:strRef>
              <c:f>'C6018'!$BX$2</c:f>
              <c:strCache>
                <c:ptCount val="1"/>
                <c:pt idx="0">
                  <c:v>C6018 200C7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'C6018'!$BP$3:$BP$78</c:f>
              <c:numCache>
                <c:formatCode>0.00E+00</c:formatCode>
                <c:ptCount val="76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7.5431200000000004E-4</c:v>
                </c:pt>
                <c:pt idx="24">
                  <c:v>1.0985400000000001E-3</c:v>
                </c:pt>
                <c:pt idx="25">
                  <c:v>1.59986E-3</c:v>
                </c:pt>
                <c:pt idx="26">
                  <c:v>2.3299499999999999E-3</c:v>
                </c:pt>
                <c:pt idx="27">
                  <c:v>3.3932200000000002E-3</c:v>
                </c:pt>
                <c:pt idx="28">
                  <c:v>4.9417100000000002E-3</c:v>
                </c:pt>
                <c:pt idx="29">
                  <c:v>7.1968600000000002E-3</c:v>
                </c:pt>
                <c:pt idx="30">
                  <c:v>1.04811E-2</c:v>
                </c:pt>
                <c:pt idx="31">
                  <c:v>1.2648599999999999E-2</c:v>
                </c:pt>
                <c:pt idx="32">
                  <c:v>1.52642E-2</c:v>
                </c:pt>
                <c:pt idx="33">
                  <c:v>1.8420700000000002E-2</c:v>
                </c:pt>
                <c:pt idx="34">
                  <c:v>2.223E-2</c:v>
                </c:pt>
                <c:pt idx="35">
                  <c:v>2.6827E-2</c:v>
                </c:pt>
                <c:pt idx="36">
                  <c:v>3.2374600000000003E-2</c:v>
                </c:pt>
                <c:pt idx="37">
                  <c:v>3.9069399999999997E-2</c:v>
                </c:pt>
                <c:pt idx="38">
                  <c:v>4.7148700000000002E-2</c:v>
                </c:pt>
                <c:pt idx="39">
                  <c:v>5.6898700000000003E-2</c:v>
                </c:pt>
                <c:pt idx="40">
                  <c:v>6.8664900000000001E-2</c:v>
                </c:pt>
                <c:pt idx="41">
                  <c:v>7.9706600000000002E-2</c:v>
                </c:pt>
                <c:pt idx="42">
                  <c:v>8.6331099999999994E-2</c:v>
                </c:pt>
                <c:pt idx="43">
                  <c:v>0.10127700000000001</c:v>
                </c:pt>
                <c:pt idx="44">
                  <c:v>0.118812</c:v>
                </c:pt>
                <c:pt idx="45">
                  <c:v>0.139381</c:v>
                </c:pt>
                <c:pt idx="46">
                  <c:v>0.16351199999999999</c:v>
                </c:pt>
                <c:pt idx="47">
                  <c:v>0.19</c:v>
                </c:pt>
                <c:pt idx="48">
                  <c:v>0.22</c:v>
                </c:pt>
                <c:pt idx="49">
                  <c:v>0.25</c:v>
                </c:pt>
                <c:pt idx="50">
                  <c:v>0.28000000000000003</c:v>
                </c:pt>
                <c:pt idx="51">
                  <c:v>0.315</c:v>
                </c:pt>
                <c:pt idx="52">
                  <c:v>0.35499999999999998</c:v>
                </c:pt>
                <c:pt idx="53">
                  <c:v>0.4</c:v>
                </c:pt>
                <c:pt idx="54">
                  <c:v>0.44500000000000001</c:v>
                </c:pt>
                <c:pt idx="55">
                  <c:v>0.49</c:v>
                </c:pt>
                <c:pt idx="56">
                  <c:v>0.53259999999999996</c:v>
                </c:pt>
                <c:pt idx="57">
                  <c:v>0.59289999999999998</c:v>
                </c:pt>
                <c:pt idx="58">
                  <c:v>0.6532</c:v>
                </c:pt>
                <c:pt idx="59">
                  <c:v>0.71350000000000002</c:v>
                </c:pt>
                <c:pt idx="60">
                  <c:v>0.77380000000000004</c:v>
                </c:pt>
                <c:pt idx="61">
                  <c:v>0.85419999999999996</c:v>
                </c:pt>
                <c:pt idx="62">
                  <c:v>0.93459999999999999</c:v>
                </c:pt>
                <c:pt idx="63">
                  <c:v>1.0150999999999999</c:v>
                </c:pt>
                <c:pt idx="64">
                  <c:v>1.0954999999999999</c:v>
                </c:pt>
                <c:pt idx="65">
                  <c:v>1.1758999999999999</c:v>
                </c:pt>
                <c:pt idx="66">
                  <c:v>1.2563</c:v>
                </c:pt>
                <c:pt idx="67">
                  <c:v>1.3367</c:v>
                </c:pt>
                <c:pt idx="68">
                  <c:v>1.3769</c:v>
                </c:pt>
                <c:pt idx="69">
                  <c:v>1.4573</c:v>
                </c:pt>
                <c:pt idx="70">
                  <c:v>1.5578000000000001</c:v>
                </c:pt>
                <c:pt idx="71">
                  <c:v>1.6583000000000001</c:v>
                </c:pt>
                <c:pt idx="72">
                  <c:v>1.7587999999999999</c:v>
                </c:pt>
                <c:pt idx="73">
                  <c:v>1.8593</c:v>
                </c:pt>
                <c:pt idx="74">
                  <c:v>1.9598</c:v>
                </c:pt>
                <c:pt idx="75">
                  <c:v>1.9799</c:v>
                </c:pt>
              </c:numCache>
            </c:numRef>
          </c:xVal>
          <c:yVal>
            <c:numRef>
              <c:f>'C6018'!$BX$3:$BX$78</c:f>
              <c:numCache>
                <c:formatCode>0.00E+00</c:formatCode>
                <c:ptCount val="76"/>
                <c:pt idx="0">
                  <c:v>1.1511320418165624E-2</c:v>
                </c:pt>
                <c:pt idx="1">
                  <c:v>1.3784189585776992E-2</c:v>
                </c:pt>
                <c:pt idx="2">
                  <c:v>1.3884527762331029E-2</c:v>
                </c:pt>
                <c:pt idx="3">
                  <c:v>1.3924933210250243E-2</c:v>
                </c:pt>
                <c:pt idx="4">
                  <c:v>1.3954365307244912E-2</c:v>
                </c:pt>
                <c:pt idx="5">
                  <c:v>1.6754032756369306E-2</c:v>
                </c:pt>
                <c:pt idx="6">
                  <c:v>1.9456467800913247E-2</c:v>
                </c:pt>
                <c:pt idx="7">
                  <c:v>2.2967154601517679E-2</c:v>
                </c:pt>
                <c:pt idx="8">
                  <c:v>2.6404118263542792E-2</c:v>
                </c:pt>
                <c:pt idx="9">
                  <c:v>2.7655384367604091E-2</c:v>
                </c:pt>
                <c:pt idx="10">
                  <c:v>2.8986870028396953E-2</c:v>
                </c:pt>
                <c:pt idx="11">
                  <c:v>3.0359134091394062E-2</c:v>
                </c:pt>
                <c:pt idx="12">
                  <c:v>3.2467377120490026E-2</c:v>
                </c:pt>
                <c:pt idx="13">
                  <c:v>3.5154816321788102E-2</c:v>
                </c:pt>
                <c:pt idx="14">
                  <c:v>3.8218092543789328E-2</c:v>
                </c:pt>
                <c:pt idx="15">
                  <c:v>4.0279856297303442E-2</c:v>
                </c:pt>
                <c:pt idx="16">
                  <c:v>4.2126010586318867E-2</c:v>
                </c:pt>
                <c:pt idx="17">
                  <c:v>4.3684219943338487E-2</c:v>
                </c:pt>
                <c:pt idx="18">
                  <c:v>4.5446394987788977E-2</c:v>
                </c:pt>
                <c:pt idx="19">
                  <c:v>4.7266190123427115E-2</c:v>
                </c:pt>
                <c:pt idx="20">
                  <c:v>4.8908813050884008E-2</c:v>
                </c:pt>
                <c:pt idx="21">
                  <c:v>5.0714568323525847E-2</c:v>
                </c:pt>
                <c:pt idx="22">
                  <c:v>5.2245884366588821E-2</c:v>
                </c:pt>
                <c:pt idx="23">
                  <c:v>5.3554705236087984E-2</c:v>
                </c:pt>
                <c:pt idx="24">
                  <c:v>5.5741878845364058E-2</c:v>
                </c:pt>
                <c:pt idx="25">
                  <c:v>5.7700716024785062E-2</c:v>
                </c:pt>
                <c:pt idx="26">
                  <c:v>5.9060364904691354E-2</c:v>
                </c:pt>
                <c:pt idx="27">
                  <c:v>5.9635989854216073E-2</c:v>
                </c:pt>
                <c:pt idx="28">
                  <c:v>5.9904915428875945E-2</c:v>
                </c:pt>
                <c:pt idx="29">
                  <c:v>5.9528358697277815E-2</c:v>
                </c:pt>
                <c:pt idx="30">
                  <c:v>5.8525640610026672E-2</c:v>
                </c:pt>
                <c:pt idx="31">
                  <c:v>5.7925548416298087E-2</c:v>
                </c:pt>
                <c:pt idx="32">
                  <c:v>5.7203731936642188E-2</c:v>
                </c:pt>
                <c:pt idx="33">
                  <c:v>5.6285169847372155E-2</c:v>
                </c:pt>
                <c:pt idx="34">
                  <c:v>5.5313987168667061E-2</c:v>
                </c:pt>
                <c:pt idx="35">
                  <c:v>5.4213832805018791E-2</c:v>
                </c:pt>
                <c:pt idx="36">
                  <c:v>5.3064616589139066E-2</c:v>
                </c:pt>
                <c:pt idx="37">
                  <c:v>5.1788676854636638E-2</c:v>
                </c:pt>
                <c:pt idx="38">
                  <c:v>5.0460814977238803E-2</c:v>
                </c:pt>
                <c:pt idx="39">
                  <c:v>4.9060308321322188E-2</c:v>
                </c:pt>
                <c:pt idx="40">
                  <c:v>4.7571433528841592E-2</c:v>
                </c:pt>
                <c:pt idx="41">
                  <c:v>4.6349950613086235E-2</c:v>
                </c:pt>
                <c:pt idx="42">
                  <c:v>4.5711186071543237E-2</c:v>
                </c:pt>
                <c:pt idx="43">
                  <c:v>4.4058877404431269E-2</c:v>
                </c:pt>
                <c:pt idx="44">
                  <c:v>4.3181580489293131E-2</c:v>
                </c:pt>
                <c:pt idx="45">
                  <c:v>4.2039185684087918E-2</c:v>
                </c:pt>
                <c:pt idx="46">
                  <c:v>4.0969736166512991E-2</c:v>
                </c:pt>
                <c:pt idx="47">
                  <c:v>4.0004674764871385E-2</c:v>
                </c:pt>
                <c:pt idx="48">
                  <c:v>3.8768136693660978E-2</c:v>
                </c:pt>
                <c:pt idx="49">
                  <c:v>3.7944997665928758E-2</c:v>
                </c:pt>
                <c:pt idx="50">
                  <c:v>3.7018839863007205E-2</c:v>
                </c:pt>
                <c:pt idx="51">
                  <c:v>3.6306360460049973E-2</c:v>
                </c:pt>
                <c:pt idx="52">
                  <c:v>3.5380166847589663E-2</c:v>
                </c:pt>
                <c:pt idx="53">
                  <c:v>3.448140955195933E-2</c:v>
                </c:pt>
                <c:pt idx="54">
                  <c:v>3.3694003000597793E-2</c:v>
                </c:pt>
                <c:pt idx="55">
                  <c:v>3.2895269973546255E-2</c:v>
                </c:pt>
                <c:pt idx="56">
                  <c:v>3.2101383267470522E-2</c:v>
                </c:pt>
                <c:pt idx="57">
                  <c:v>3.1248742789401547E-2</c:v>
                </c:pt>
                <c:pt idx="58">
                  <c:v>3.0567903531319447E-2</c:v>
                </c:pt>
                <c:pt idx="59">
                  <c:v>2.9880825271519265E-2</c:v>
                </c:pt>
                <c:pt idx="60">
                  <c:v>2.921823601320531E-2</c:v>
                </c:pt>
                <c:pt idx="61">
                  <c:v>2.8475274417960609E-2</c:v>
                </c:pt>
                <c:pt idx="62">
                  <c:v>2.7766458931918682E-2</c:v>
                </c:pt>
                <c:pt idx="63">
                  <c:v>2.7121276277319539E-2</c:v>
                </c:pt>
                <c:pt idx="64">
                  <c:v>2.6512442696285405E-2</c:v>
                </c:pt>
                <c:pt idx="65">
                  <c:v>2.5936309905479512E-2</c:v>
                </c:pt>
                <c:pt idx="66">
                  <c:v>2.5418016552382613E-2</c:v>
                </c:pt>
                <c:pt idx="67">
                  <c:v>2.491184465039515E-2</c:v>
                </c:pt>
                <c:pt idx="68">
                  <c:v>2.4675662988978095E-2</c:v>
                </c:pt>
                <c:pt idx="69">
                  <c:v>2.4251727211641119E-2</c:v>
                </c:pt>
                <c:pt idx="70">
                  <c:v>2.367830128175287E-2</c:v>
                </c:pt>
                <c:pt idx="71">
                  <c:v>2.3247649933668027E-2</c:v>
                </c:pt>
                <c:pt idx="72">
                  <c:v>2.275252248016987E-2</c:v>
                </c:pt>
                <c:pt idx="73">
                  <c:v>2.2286600629292205E-2</c:v>
                </c:pt>
                <c:pt idx="74">
                  <c:v>2.1887295439794448E-2</c:v>
                </c:pt>
                <c:pt idx="75">
                  <c:v>2.1782375942419597E-2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6-1A89-49B4-A494-CCE839F43257}"/>
            </c:ext>
          </c:extLst>
        </c:ser>
        <c:ser>
          <c:idx val="9"/>
          <c:order val="7"/>
          <c:tx>
            <c:strRef>
              <c:f>'C6018'!$CI$2</c:f>
              <c:strCache>
                <c:ptCount val="1"/>
                <c:pt idx="0">
                  <c:v>C6018 200C8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'C6018'!$CA$3:$CA$78</c:f>
              <c:numCache>
                <c:formatCode>0.00E+00</c:formatCode>
                <c:ptCount val="76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7.5431200000000004E-4</c:v>
                </c:pt>
                <c:pt idx="24">
                  <c:v>1.0985400000000001E-3</c:v>
                </c:pt>
                <c:pt idx="25">
                  <c:v>1.59986E-3</c:v>
                </c:pt>
                <c:pt idx="26">
                  <c:v>2.3299499999999999E-3</c:v>
                </c:pt>
                <c:pt idx="27">
                  <c:v>3.3932200000000002E-3</c:v>
                </c:pt>
                <c:pt idx="28">
                  <c:v>4.9417100000000002E-3</c:v>
                </c:pt>
                <c:pt idx="29">
                  <c:v>7.1968600000000002E-3</c:v>
                </c:pt>
                <c:pt idx="30">
                  <c:v>1.04811E-2</c:v>
                </c:pt>
                <c:pt idx="31">
                  <c:v>1.2648599999999999E-2</c:v>
                </c:pt>
                <c:pt idx="32">
                  <c:v>1.52642E-2</c:v>
                </c:pt>
                <c:pt idx="33">
                  <c:v>1.8420700000000002E-2</c:v>
                </c:pt>
                <c:pt idx="34">
                  <c:v>2.223E-2</c:v>
                </c:pt>
                <c:pt idx="35">
                  <c:v>2.6827E-2</c:v>
                </c:pt>
                <c:pt idx="36">
                  <c:v>3.2374600000000003E-2</c:v>
                </c:pt>
                <c:pt idx="37">
                  <c:v>3.9069399999999997E-2</c:v>
                </c:pt>
                <c:pt idx="38">
                  <c:v>4.7148700000000002E-2</c:v>
                </c:pt>
                <c:pt idx="39">
                  <c:v>5.6898700000000003E-2</c:v>
                </c:pt>
                <c:pt idx="40">
                  <c:v>6.8664900000000001E-2</c:v>
                </c:pt>
                <c:pt idx="41">
                  <c:v>7.9706600000000002E-2</c:v>
                </c:pt>
                <c:pt idx="42">
                  <c:v>8.6331099999999994E-2</c:v>
                </c:pt>
                <c:pt idx="43">
                  <c:v>0.10127700000000001</c:v>
                </c:pt>
                <c:pt idx="44">
                  <c:v>0.118812</c:v>
                </c:pt>
                <c:pt idx="45">
                  <c:v>0.139381</c:v>
                </c:pt>
                <c:pt idx="46">
                  <c:v>0.16351199999999999</c:v>
                </c:pt>
                <c:pt idx="47">
                  <c:v>0.19</c:v>
                </c:pt>
                <c:pt idx="48">
                  <c:v>0.22</c:v>
                </c:pt>
                <c:pt idx="49">
                  <c:v>0.25</c:v>
                </c:pt>
                <c:pt idx="50">
                  <c:v>0.28000000000000003</c:v>
                </c:pt>
                <c:pt idx="51">
                  <c:v>0.315</c:v>
                </c:pt>
                <c:pt idx="52">
                  <c:v>0.35499999999999998</c:v>
                </c:pt>
                <c:pt idx="53">
                  <c:v>0.4</c:v>
                </c:pt>
                <c:pt idx="54">
                  <c:v>0.44500000000000001</c:v>
                </c:pt>
                <c:pt idx="55">
                  <c:v>0.49</c:v>
                </c:pt>
                <c:pt idx="56">
                  <c:v>0.53259999999999996</c:v>
                </c:pt>
                <c:pt idx="57">
                  <c:v>0.59289999999999998</c:v>
                </c:pt>
                <c:pt idx="58">
                  <c:v>0.6532</c:v>
                </c:pt>
                <c:pt idx="59">
                  <c:v>0.71350000000000002</c:v>
                </c:pt>
                <c:pt idx="60">
                  <c:v>0.77380000000000004</c:v>
                </c:pt>
                <c:pt idx="61">
                  <c:v>0.85419999999999996</c:v>
                </c:pt>
                <c:pt idx="62">
                  <c:v>0.93459999999999999</c:v>
                </c:pt>
                <c:pt idx="63">
                  <c:v>1.0150999999999999</c:v>
                </c:pt>
                <c:pt idx="64">
                  <c:v>1.0954999999999999</c:v>
                </c:pt>
                <c:pt idx="65">
                  <c:v>1.1758999999999999</c:v>
                </c:pt>
                <c:pt idx="66">
                  <c:v>1.2563</c:v>
                </c:pt>
                <c:pt idx="67">
                  <c:v>1.3367</c:v>
                </c:pt>
                <c:pt idx="68">
                  <c:v>1.3769</c:v>
                </c:pt>
                <c:pt idx="69">
                  <c:v>1.4573</c:v>
                </c:pt>
                <c:pt idx="70">
                  <c:v>1.5578000000000001</c:v>
                </c:pt>
              </c:numCache>
            </c:numRef>
          </c:xVal>
          <c:yVal>
            <c:numRef>
              <c:f>'C6018'!$CI$3:$CI$78</c:f>
              <c:numCache>
                <c:formatCode>0.00E+00</c:formatCode>
                <c:ptCount val="76"/>
                <c:pt idx="0">
                  <c:v>1.2416254494733693E-2</c:v>
                </c:pt>
                <c:pt idx="1">
                  <c:v>1.3218125629877715E-2</c:v>
                </c:pt>
                <c:pt idx="2">
                  <c:v>1.3650175856616879E-2</c:v>
                </c:pt>
                <c:pt idx="3">
                  <c:v>1.6004450395359998E-2</c:v>
                </c:pt>
                <c:pt idx="4">
                  <c:v>1.6989909223536066E-2</c:v>
                </c:pt>
                <c:pt idx="5">
                  <c:v>1.9376368897144131E-2</c:v>
                </c:pt>
                <c:pt idx="6">
                  <c:v>2.0971311698568668E-2</c:v>
                </c:pt>
                <c:pt idx="7">
                  <c:v>2.2875432479222125E-2</c:v>
                </c:pt>
                <c:pt idx="8">
                  <c:v>2.4836216237498137E-2</c:v>
                </c:pt>
                <c:pt idx="9">
                  <c:v>2.5780426709293418E-2</c:v>
                </c:pt>
                <c:pt idx="10">
                  <c:v>2.813909496583436E-2</c:v>
                </c:pt>
                <c:pt idx="11">
                  <c:v>3.007145004594363E-2</c:v>
                </c:pt>
                <c:pt idx="12">
                  <c:v>3.2445848207580251E-2</c:v>
                </c:pt>
                <c:pt idx="13">
                  <c:v>3.4760563582923815E-2</c:v>
                </c:pt>
                <c:pt idx="14">
                  <c:v>3.7343861420164742E-2</c:v>
                </c:pt>
                <c:pt idx="15">
                  <c:v>3.931449024576561E-2</c:v>
                </c:pt>
                <c:pt idx="16">
                  <c:v>4.1557885966908591E-2</c:v>
                </c:pt>
                <c:pt idx="17">
                  <c:v>4.3519725496045374E-2</c:v>
                </c:pt>
                <c:pt idx="18">
                  <c:v>4.5530958059938037E-2</c:v>
                </c:pt>
                <c:pt idx="19">
                  <c:v>4.7453292870471002E-2</c:v>
                </c:pt>
                <c:pt idx="20">
                  <c:v>4.9111706322991132E-2</c:v>
                </c:pt>
                <c:pt idx="21">
                  <c:v>5.0765056479126748E-2</c:v>
                </c:pt>
                <c:pt idx="22">
                  <c:v>5.2260771271227413E-2</c:v>
                </c:pt>
                <c:pt idx="23">
                  <c:v>5.3534598435764823E-2</c:v>
                </c:pt>
                <c:pt idx="24">
                  <c:v>5.5896876020552405E-2</c:v>
                </c:pt>
                <c:pt idx="25">
                  <c:v>5.776098827154115E-2</c:v>
                </c:pt>
                <c:pt idx="26">
                  <c:v>5.8962741559428725E-2</c:v>
                </c:pt>
                <c:pt idx="27">
                  <c:v>5.9839637292566993E-2</c:v>
                </c:pt>
                <c:pt idx="28">
                  <c:v>5.9940376096368014E-2</c:v>
                </c:pt>
                <c:pt idx="29">
                  <c:v>5.9653631472778558E-2</c:v>
                </c:pt>
                <c:pt idx="30">
                  <c:v>5.8696626559123492E-2</c:v>
                </c:pt>
                <c:pt idx="31">
                  <c:v>5.7992252104343209E-2</c:v>
                </c:pt>
                <c:pt idx="32">
                  <c:v>5.7229374488455401E-2</c:v>
                </c:pt>
                <c:pt idx="33">
                  <c:v>5.63433726758596E-2</c:v>
                </c:pt>
                <c:pt idx="34">
                  <c:v>5.535478579443745E-2</c:v>
                </c:pt>
                <c:pt idx="35">
                  <c:v>5.4260814243400464E-2</c:v>
                </c:pt>
                <c:pt idx="36">
                  <c:v>5.3088199861105585E-2</c:v>
                </c:pt>
                <c:pt idx="37">
                  <c:v>5.1813633832636388E-2</c:v>
                </c:pt>
                <c:pt idx="38">
                  <c:v>5.0461172195139452E-2</c:v>
                </c:pt>
                <c:pt idx="39">
                  <c:v>4.9073208346540324E-2</c:v>
                </c:pt>
                <c:pt idx="40">
                  <c:v>4.7583250585727647E-2</c:v>
                </c:pt>
                <c:pt idx="41">
                  <c:v>4.6351118778325345E-2</c:v>
                </c:pt>
                <c:pt idx="42">
                  <c:v>4.5703924863905017E-2</c:v>
                </c:pt>
                <c:pt idx="43">
                  <c:v>4.4060553170356037E-2</c:v>
                </c:pt>
                <c:pt idx="44">
                  <c:v>4.3090685565046513E-2</c:v>
                </c:pt>
                <c:pt idx="45">
                  <c:v>4.198538653665234E-2</c:v>
                </c:pt>
                <c:pt idx="46">
                  <c:v>4.0904198851237451E-2</c:v>
                </c:pt>
                <c:pt idx="47">
                  <c:v>3.9596126132919122E-2</c:v>
                </c:pt>
                <c:pt idx="48">
                  <c:v>3.8540542292088496E-2</c:v>
                </c:pt>
                <c:pt idx="49">
                  <c:v>3.7773505820077789E-2</c:v>
                </c:pt>
                <c:pt idx="50">
                  <c:v>3.6856819149265238E-2</c:v>
                </c:pt>
                <c:pt idx="51">
                  <c:v>3.5986979877115369E-2</c:v>
                </c:pt>
                <c:pt idx="52">
                  <c:v>3.5107782823855231E-2</c:v>
                </c:pt>
                <c:pt idx="53">
                  <c:v>3.4241333653497498E-2</c:v>
                </c:pt>
                <c:pt idx="54">
                  <c:v>3.3368032429691413E-2</c:v>
                </c:pt>
                <c:pt idx="55">
                  <c:v>3.2643830552336162E-2</c:v>
                </c:pt>
                <c:pt idx="56">
                  <c:v>3.1898947638227919E-2</c:v>
                </c:pt>
                <c:pt idx="57">
                  <c:v>3.1134243157955304E-2</c:v>
                </c:pt>
                <c:pt idx="58">
                  <c:v>3.0334713880887754E-2</c:v>
                </c:pt>
                <c:pt idx="61">
                  <c:v>2.8275184654812886E-2</c:v>
                </c:pt>
                <c:pt idx="62">
                  <c:v>2.7562248487404333E-2</c:v>
                </c:pt>
                <c:pt idx="63">
                  <c:v>2.6895745637940078E-2</c:v>
                </c:pt>
                <c:pt idx="64">
                  <c:v>2.6273917243334576E-2</c:v>
                </c:pt>
                <c:pt idx="65">
                  <c:v>2.5726523705681362E-2</c:v>
                </c:pt>
                <c:pt idx="66">
                  <c:v>2.5212947738658387E-2</c:v>
                </c:pt>
                <c:pt idx="68">
                  <c:v>2.4474530428543351E-2</c:v>
                </c:pt>
                <c:pt idx="70">
                  <c:v>2.3466764493646528E-2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7-1A89-49B4-A494-CCE839F43257}"/>
            </c:ext>
          </c:extLst>
        </c:ser>
        <c:ser>
          <c:idx val="10"/>
          <c:order val="8"/>
          <c:tx>
            <c:strRef>
              <c:f>'C6020'!$J$1</c:f>
              <c:strCache>
                <c:ptCount val="1"/>
                <c:pt idx="0">
                  <c:v> 6020 182C1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'C6020'!$B$2:$B$78</c:f>
              <c:numCache>
                <c:formatCode>0.00E+00</c:formatCode>
                <c:ptCount val="77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9.1029800000000003E-4</c:v>
                </c:pt>
                <c:pt idx="24">
                  <c:v>1.0985400000000001E-3</c:v>
                </c:pt>
                <c:pt idx="25">
                  <c:v>1.3257099999999999E-3</c:v>
                </c:pt>
                <c:pt idx="26">
                  <c:v>1.9307E-3</c:v>
                </c:pt>
                <c:pt idx="27">
                  <c:v>2.8117699999999999E-3</c:v>
                </c:pt>
                <c:pt idx="28">
                  <c:v>4.0949100000000002E-3</c:v>
                </c:pt>
                <c:pt idx="29">
                  <c:v>5.9636200000000002E-3</c:v>
                </c:pt>
                <c:pt idx="30">
                  <c:v>7.1968600000000002E-3</c:v>
                </c:pt>
                <c:pt idx="31">
                  <c:v>8.6851099999999994E-3</c:v>
                </c:pt>
                <c:pt idx="32">
                  <c:v>1.04811E-2</c:v>
                </c:pt>
                <c:pt idx="33">
                  <c:v>1.2648599999999999E-2</c:v>
                </c:pt>
                <c:pt idx="34">
                  <c:v>1.52642E-2</c:v>
                </c:pt>
                <c:pt idx="35">
                  <c:v>1.8420700000000002E-2</c:v>
                </c:pt>
                <c:pt idx="36">
                  <c:v>2.223E-2</c:v>
                </c:pt>
                <c:pt idx="37">
                  <c:v>2.6827E-2</c:v>
                </c:pt>
                <c:pt idx="38">
                  <c:v>3.2374600000000003E-2</c:v>
                </c:pt>
                <c:pt idx="39">
                  <c:v>3.9069399999999997E-2</c:v>
                </c:pt>
                <c:pt idx="40">
                  <c:v>4.7148700000000002E-2</c:v>
                </c:pt>
                <c:pt idx="41">
                  <c:v>5.6898700000000003E-2</c:v>
                </c:pt>
                <c:pt idx="42">
                  <c:v>6.8664900000000001E-2</c:v>
                </c:pt>
                <c:pt idx="43">
                  <c:v>7.9706600000000002E-2</c:v>
                </c:pt>
                <c:pt idx="44">
                  <c:v>9.3506099999999995E-2</c:v>
                </c:pt>
                <c:pt idx="45">
                  <c:v>0.10127700000000001</c:v>
                </c:pt>
                <c:pt idx="46">
                  <c:v>0.118812</c:v>
                </c:pt>
                <c:pt idx="47">
                  <c:v>0.12868599999999999</c:v>
                </c:pt>
                <c:pt idx="48">
                  <c:v>0.15096499999999999</c:v>
                </c:pt>
                <c:pt idx="49">
                  <c:v>0.16351199999999999</c:v>
                </c:pt>
                <c:pt idx="50">
                  <c:v>0.17710200000000001</c:v>
                </c:pt>
                <c:pt idx="51">
                  <c:v>0.19182099999999999</c:v>
                </c:pt>
                <c:pt idx="52">
                  <c:v>0.207763</c:v>
                </c:pt>
                <c:pt idx="53">
                  <c:v>0.22</c:v>
                </c:pt>
                <c:pt idx="54">
                  <c:v>0.245</c:v>
                </c:pt>
                <c:pt idx="55">
                  <c:v>0.27500000000000002</c:v>
                </c:pt>
                <c:pt idx="56">
                  <c:v>0.30499999999999999</c:v>
                </c:pt>
                <c:pt idx="57">
                  <c:v>0.34</c:v>
                </c:pt>
                <c:pt idx="58">
                  <c:v>0.375</c:v>
                </c:pt>
                <c:pt idx="59">
                  <c:v>0.41</c:v>
                </c:pt>
                <c:pt idx="60">
                  <c:v>0.45</c:v>
                </c:pt>
                <c:pt idx="61">
                  <c:v>0.49</c:v>
                </c:pt>
                <c:pt idx="62">
                  <c:v>0.53349999999999997</c:v>
                </c:pt>
                <c:pt idx="63">
                  <c:v>0.59389999999999998</c:v>
                </c:pt>
                <c:pt idx="64">
                  <c:v>0.65429999999999999</c:v>
                </c:pt>
                <c:pt idx="65">
                  <c:v>0.7147</c:v>
                </c:pt>
                <c:pt idx="66">
                  <c:v>0.77510000000000001</c:v>
                </c:pt>
                <c:pt idx="67">
                  <c:v>0.83550000000000002</c:v>
                </c:pt>
                <c:pt idx="68">
                  <c:v>0.89590000000000003</c:v>
                </c:pt>
                <c:pt idx="69">
                  <c:v>0.95640000000000003</c:v>
                </c:pt>
                <c:pt idx="70">
                  <c:v>1.0167999999999999</c:v>
                </c:pt>
                <c:pt idx="71">
                  <c:v>1.0771999999999999</c:v>
                </c:pt>
                <c:pt idx="72">
                  <c:v>1.1577</c:v>
                </c:pt>
                <c:pt idx="73">
                  <c:v>1.2382</c:v>
                </c:pt>
                <c:pt idx="74">
                  <c:v>1.3188</c:v>
                </c:pt>
                <c:pt idx="75">
                  <c:v>1.3993</c:v>
                </c:pt>
                <c:pt idx="76">
                  <c:v>1.4799</c:v>
                </c:pt>
              </c:numCache>
            </c:numRef>
          </c:xVal>
          <c:yVal>
            <c:numRef>
              <c:f>'C6020'!$J$2:$J$78</c:f>
              <c:numCache>
                <c:formatCode>0.00E+00</c:formatCode>
                <c:ptCount val="77"/>
                <c:pt idx="0">
                  <c:v>1.0865948762776429E-2</c:v>
                </c:pt>
                <c:pt idx="1">
                  <c:v>1.3114011324112248E-2</c:v>
                </c:pt>
                <c:pt idx="2">
                  <c:v>1.4597107780803194E-2</c:v>
                </c:pt>
                <c:pt idx="3">
                  <c:v>1.7364271538521797E-2</c:v>
                </c:pt>
                <c:pt idx="4">
                  <c:v>1.934076107477653E-2</c:v>
                </c:pt>
                <c:pt idx="5">
                  <c:v>2.2590993986108969E-2</c:v>
                </c:pt>
                <c:pt idx="6">
                  <c:v>2.4638655070832835E-2</c:v>
                </c:pt>
                <c:pt idx="7">
                  <c:v>2.7433303602993651E-2</c:v>
                </c:pt>
                <c:pt idx="8">
                  <c:v>3.0317955498001599E-2</c:v>
                </c:pt>
                <c:pt idx="9">
                  <c:v>3.1924779090965291E-2</c:v>
                </c:pt>
                <c:pt idx="10">
                  <c:v>3.4590204054610343E-2</c:v>
                </c:pt>
                <c:pt idx="11">
                  <c:v>3.6763336039846634E-2</c:v>
                </c:pt>
                <c:pt idx="12">
                  <c:v>3.8899903481775203E-2</c:v>
                </c:pt>
                <c:pt idx="13">
                  <c:v>4.0866019741905416E-2</c:v>
                </c:pt>
                <c:pt idx="14">
                  <c:v>4.2928016014190142E-2</c:v>
                </c:pt>
                <c:pt idx="15">
                  <c:v>4.4555022987379143E-2</c:v>
                </c:pt>
                <c:pt idx="16">
                  <c:v>4.6178988490219633E-2</c:v>
                </c:pt>
                <c:pt idx="17">
                  <c:v>4.7736197930406898E-2</c:v>
                </c:pt>
                <c:pt idx="18">
                  <c:v>4.9252214850242775E-2</c:v>
                </c:pt>
                <c:pt idx="19">
                  <c:v>5.0727651312380759E-2</c:v>
                </c:pt>
                <c:pt idx="20">
                  <c:v>5.1832990181985693E-2</c:v>
                </c:pt>
                <c:pt idx="21">
                  <c:v>5.3031078941749264E-2</c:v>
                </c:pt>
                <c:pt idx="22">
                  <c:v>5.4049143746534946E-2</c:v>
                </c:pt>
                <c:pt idx="23">
                  <c:v>5.5692007978733776E-2</c:v>
                </c:pt>
                <c:pt idx="24">
                  <c:v>5.6524973662968513E-2</c:v>
                </c:pt>
                <c:pt idx="25">
                  <c:v>5.6939222481933831E-2</c:v>
                </c:pt>
                <c:pt idx="26">
                  <c:v>5.7860542764187735E-2</c:v>
                </c:pt>
                <c:pt idx="27">
                  <c:v>5.8314327428817529E-2</c:v>
                </c:pt>
                <c:pt idx="28">
                  <c:v>5.8313610946799689E-2</c:v>
                </c:pt>
                <c:pt idx="29">
                  <c:v>5.7680604856400433E-2</c:v>
                </c:pt>
                <c:pt idx="30">
                  <c:v>5.7325878016330455E-2</c:v>
                </c:pt>
                <c:pt idx="31">
                  <c:v>5.6821882340280926E-2</c:v>
                </c:pt>
                <c:pt idx="32">
                  <c:v>5.6176402713776712E-2</c:v>
                </c:pt>
                <c:pt idx="33">
                  <c:v>5.544898953611143E-2</c:v>
                </c:pt>
                <c:pt idx="34">
                  <c:v>5.4737396010918794E-2</c:v>
                </c:pt>
                <c:pt idx="35">
                  <c:v>5.384294536354204E-2</c:v>
                </c:pt>
                <c:pt idx="36">
                  <c:v>5.2921363614216274E-2</c:v>
                </c:pt>
                <c:pt idx="37">
                  <c:v>5.1930880765619657E-2</c:v>
                </c:pt>
                <c:pt idx="38">
                  <c:v>5.0835301031734829E-2</c:v>
                </c:pt>
                <c:pt idx="39">
                  <c:v>4.9664794716582215E-2</c:v>
                </c:pt>
                <c:pt idx="40">
                  <c:v>4.8409976929112974E-2</c:v>
                </c:pt>
                <c:pt idx="41">
                  <c:v>4.7102157229050909E-2</c:v>
                </c:pt>
                <c:pt idx="42">
                  <c:v>4.5730979628430285E-2</c:v>
                </c:pt>
                <c:pt idx="43">
                  <c:v>4.4418299718513438E-2</c:v>
                </c:pt>
                <c:pt idx="44">
                  <c:v>4.2870779708798136E-2</c:v>
                </c:pt>
                <c:pt idx="45">
                  <c:v>4.27106676145418E-2</c:v>
                </c:pt>
                <c:pt idx="46">
                  <c:v>4.1348547509045493E-2</c:v>
                </c:pt>
                <c:pt idx="47">
                  <c:v>4.0829628592774093E-2</c:v>
                </c:pt>
                <c:pt idx="48">
                  <c:v>3.9814940493963211E-2</c:v>
                </c:pt>
                <c:pt idx="49">
                  <c:v>3.9230063091127261E-2</c:v>
                </c:pt>
                <c:pt idx="50">
                  <c:v>3.8655610853210329E-2</c:v>
                </c:pt>
                <c:pt idx="51">
                  <c:v>3.8050696285625026E-2</c:v>
                </c:pt>
                <c:pt idx="52">
                  <c:v>3.749399241061515E-2</c:v>
                </c:pt>
                <c:pt idx="53">
                  <c:v>3.7176701649036421E-2</c:v>
                </c:pt>
                <c:pt idx="54">
                  <c:v>3.6477970062997286E-2</c:v>
                </c:pt>
                <c:pt idx="55">
                  <c:v>3.5756288385111024E-2</c:v>
                </c:pt>
                <c:pt idx="56">
                  <c:v>3.4937081759996588E-2</c:v>
                </c:pt>
                <c:pt idx="57">
                  <c:v>3.422557833759076E-2</c:v>
                </c:pt>
                <c:pt idx="58">
                  <c:v>3.3472685128191328E-2</c:v>
                </c:pt>
                <c:pt idx="59">
                  <c:v>3.2887322228150162E-2</c:v>
                </c:pt>
                <c:pt idx="60">
                  <c:v>3.2121233590903166E-2</c:v>
                </c:pt>
                <c:pt idx="61">
                  <c:v>3.1472917961808865E-2</c:v>
                </c:pt>
                <c:pt idx="62">
                  <c:v>3.0786267364302743E-2</c:v>
                </c:pt>
                <c:pt idx="63">
                  <c:v>3.0053468968036505E-2</c:v>
                </c:pt>
                <c:pt idx="64">
                  <c:v>2.9340290840789113E-2</c:v>
                </c:pt>
                <c:pt idx="65">
                  <c:v>2.8661625003953958E-2</c:v>
                </c:pt>
                <c:pt idx="66">
                  <c:v>2.8060779541917793E-2</c:v>
                </c:pt>
                <c:pt idx="67">
                  <c:v>2.7506783406288451E-2</c:v>
                </c:pt>
                <c:pt idx="68">
                  <c:v>2.6980238153238065E-2</c:v>
                </c:pt>
                <c:pt idx="69">
                  <c:v>2.6463132994460441E-2</c:v>
                </c:pt>
                <c:pt idx="70">
                  <c:v>2.5986879004499572E-2</c:v>
                </c:pt>
                <c:pt idx="71">
                  <c:v>2.5560421638186111E-2</c:v>
                </c:pt>
                <c:pt idx="72">
                  <c:v>2.5015556039270727E-2</c:v>
                </c:pt>
                <c:pt idx="73">
                  <c:v>2.4482905485285505E-2</c:v>
                </c:pt>
                <c:pt idx="74">
                  <c:v>2.399669547551871E-2</c:v>
                </c:pt>
                <c:pt idx="75">
                  <c:v>2.3071870002694044E-2</c:v>
                </c:pt>
                <c:pt idx="76">
                  <c:v>2.2058541105083311E-2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8-1A89-49B4-A494-CCE839F43257}"/>
            </c:ext>
          </c:extLst>
        </c:ser>
        <c:ser>
          <c:idx val="11"/>
          <c:order val="9"/>
          <c:tx>
            <c:strRef>
              <c:f>'C6020'!$T$1</c:f>
              <c:strCache>
                <c:ptCount val="1"/>
                <c:pt idx="0">
                  <c:v>C6020 182C2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'C6020'!$M$2:$M$78</c:f>
              <c:numCache>
                <c:formatCode>0.00E+00</c:formatCode>
                <c:ptCount val="77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9.1029800000000003E-4</c:v>
                </c:pt>
                <c:pt idx="24">
                  <c:v>1.0985400000000001E-3</c:v>
                </c:pt>
                <c:pt idx="25">
                  <c:v>1.3257099999999999E-3</c:v>
                </c:pt>
                <c:pt idx="26">
                  <c:v>1.9307E-3</c:v>
                </c:pt>
                <c:pt idx="27">
                  <c:v>2.8117699999999999E-3</c:v>
                </c:pt>
                <c:pt idx="28">
                  <c:v>4.0949100000000002E-3</c:v>
                </c:pt>
                <c:pt idx="29">
                  <c:v>5.9636200000000002E-3</c:v>
                </c:pt>
                <c:pt idx="30">
                  <c:v>7.1968600000000002E-3</c:v>
                </c:pt>
                <c:pt idx="31">
                  <c:v>8.6851099999999994E-3</c:v>
                </c:pt>
                <c:pt idx="32">
                  <c:v>1.04811E-2</c:v>
                </c:pt>
                <c:pt idx="33">
                  <c:v>1.2648599999999999E-2</c:v>
                </c:pt>
                <c:pt idx="34">
                  <c:v>1.52642E-2</c:v>
                </c:pt>
                <c:pt idx="35">
                  <c:v>1.8420700000000002E-2</c:v>
                </c:pt>
                <c:pt idx="36">
                  <c:v>2.223E-2</c:v>
                </c:pt>
                <c:pt idx="37">
                  <c:v>2.6827E-2</c:v>
                </c:pt>
                <c:pt idx="38">
                  <c:v>3.2374600000000003E-2</c:v>
                </c:pt>
                <c:pt idx="39">
                  <c:v>3.9069399999999997E-2</c:v>
                </c:pt>
                <c:pt idx="40">
                  <c:v>4.7148700000000002E-2</c:v>
                </c:pt>
                <c:pt idx="41">
                  <c:v>5.6898700000000003E-2</c:v>
                </c:pt>
                <c:pt idx="42">
                  <c:v>6.8664900000000001E-2</c:v>
                </c:pt>
                <c:pt idx="43">
                  <c:v>7.9706600000000002E-2</c:v>
                </c:pt>
                <c:pt idx="44">
                  <c:v>9.3506099999999995E-2</c:v>
                </c:pt>
                <c:pt idx="45">
                  <c:v>0.10127700000000001</c:v>
                </c:pt>
                <c:pt idx="46">
                  <c:v>0.118812</c:v>
                </c:pt>
                <c:pt idx="47">
                  <c:v>0.12868599999999999</c:v>
                </c:pt>
                <c:pt idx="48">
                  <c:v>0.15096499999999999</c:v>
                </c:pt>
                <c:pt idx="49">
                  <c:v>0.16351199999999999</c:v>
                </c:pt>
                <c:pt idx="50">
                  <c:v>0.17710200000000001</c:v>
                </c:pt>
                <c:pt idx="51">
                  <c:v>0.19182099999999999</c:v>
                </c:pt>
                <c:pt idx="52">
                  <c:v>0.207763</c:v>
                </c:pt>
                <c:pt idx="53">
                  <c:v>0.22</c:v>
                </c:pt>
                <c:pt idx="54">
                  <c:v>0.245</c:v>
                </c:pt>
                <c:pt idx="55">
                  <c:v>0.27500000000000002</c:v>
                </c:pt>
                <c:pt idx="56">
                  <c:v>0.30499999999999999</c:v>
                </c:pt>
                <c:pt idx="57">
                  <c:v>0.34</c:v>
                </c:pt>
                <c:pt idx="58">
                  <c:v>0.375</c:v>
                </c:pt>
                <c:pt idx="59">
                  <c:v>0.41</c:v>
                </c:pt>
                <c:pt idx="60">
                  <c:v>0.45</c:v>
                </c:pt>
                <c:pt idx="61">
                  <c:v>0.49</c:v>
                </c:pt>
                <c:pt idx="62">
                  <c:v>0.53349999999999997</c:v>
                </c:pt>
                <c:pt idx="63">
                  <c:v>0.59389999999999998</c:v>
                </c:pt>
                <c:pt idx="64">
                  <c:v>0.65429999999999999</c:v>
                </c:pt>
                <c:pt idx="65">
                  <c:v>0.7147</c:v>
                </c:pt>
                <c:pt idx="66">
                  <c:v>0.77510000000000001</c:v>
                </c:pt>
                <c:pt idx="67">
                  <c:v>0.83550000000000002</c:v>
                </c:pt>
                <c:pt idx="68">
                  <c:v>0.89590000000000003</c:v>
                </c:pt>
                <c:pt idx="69">
                  <c:v>0.95640000000000003</c:v>
                </c:pt>
                <c:pt idx="70">
                  <c:v>1.0167999999999999</c:v>
                </c:pt>
                <c:pt idx="71">
                  <c:v>1.0771999999999999</c:v>
                </c:pt>
                <c:pt idx="72">
                  <c:v>1.1577</c:v>
                </c:pt>
                <c:pt idx="73">
                  <c:v>1.2382</c:v>
                </c:pt>
                <c:pt idx="74">
                  <c:v>1.3188</c:v>
                </c:pt>
                <c:pt idx="75">
                  <c:v>1.3993</c:v>
                </c:pt>
                <c:pt idx="76">
                  <c:v>1.4799</c:v>
                </c:pt>
              </c:numCache>
            </c:numRef>
          </c:xVal>
          <c:yVal>
            <c:numRef>
              <c:f>'C6020'!$T$2:$T$78</c:f>
              <c:numCache>
                <c:formatCode>0.00E+00</c:formatCode>
                <c:ptCount val="77"/>
                <c:pt idx="0">
                  <c:v>1.2156663221170582E-2</c:v>
                </c:pt>
                <c:pt idx="1">
                  <c:v>1.3387607957328646E-2</c:v>
                </c:pt>
                <c:pt idx="2">
                  <c:v>1.4743935798755046E-2</c:v>
                </c:pt>
                <c:pt idx="3">
                  <c:v>1.8655620410215977E-2</c:v>
                </c:pt>
                <c:pt idx="4">
                  <c:v>2.0217741674527136E-2</c:v>
                </c:pt>
                <c:pt idx="5">
                  <c:v>2.3641657237465297E-2</c:v>
                </c:pt>
                <c:pt idx="6">
                  <c:v>2.6033351122563653E-2</c:v>
                </c:pt>
                <c:pt idx="7">
                  <c:v>2.8826942706769349E-2</c:v>
                </c:pt>
                <c:pt idx="8">
                  <c:v>3.1422651452902614E-2</c:v>
                </c:pt>
                <c:pt idx="9">
                  <c:v>3.2396367649604942E-2</c:v>
                </c:pt>
                <c:pt idx="10">
                  <c:v>3.4872559091122017E-2</c:v>
                </c:pt>
                <c:pt idx="11">
                  <c:v>3.6592232362814163E-2</c:v>
                </c:pt>
                <c:pt idx="12">
                  <c:v>3.879040403210645E-2</c:v>
                </c:pt>
                <c:pt idx="13">
                  <c:v>4.065162254256538E-2</c:v>
                </c:pt>
                <c:pt idx="14">
                  <c:v>4.2857607607881716E-2</c:v>
                </c:pt>
                <c:pt idx="15">
                  <c:v>4.4353626494416508E-2</c:v>
                </c:pt>
                <c:pt idx="16">
                  <c:v>4.6054163165943747E-2</c:v>
                </c:pt>
                <c:pt idx="17">
                  <c:v>4.7511574976302907E-2</c:v>
                </c:pt>
                <c:pt idx="18">
                  <c:v>4.9177768836603519E-2</c:v>
                </c:pt>
                <c:pt idx="19">
                  <c:v>5.0579019942054056E-2</c:v>
                </c:pt>
                <c:pt idx="20">
                  <c:v>5.1786825458682607E-2</c:v>
                </c:pt>
                <c:pt idx="21">
                  <c:v>5.3029810120981381E-2</c:v>
                </c:pt>
                <c:pt idx="22">
                  <c:v>5.4114266876254771E-2</c:v>
                </c:pt>
                <c:pt idx="23">
                  <c:v>5.5912565178692517E-2</c:v>
                </c:pt>
                <c:pt idx="24">
                  <c:v>5.6281868170658243E-2</c:v>
                </c:pt>
                <c:pt idx="25">
                  <c:v>5.7182498599745259E-2</c:v>
                </c:pt>
                <c:pt idx="26">
                  <c:v>5.7989683529004611E-2</c:v>
                </c:pt>
                <c:pt idx="27">
                  <c:v>5.8368898132646549E-2</c:v>
                </c:pt>
                <c:pt idx="28">
                  <c:v>5.8353994040379817E-2</c:v>
                </c:pt>
                <c:pt idx="29">
                  <c:v>5.775065578476974E-2</c:v>
                </c:pt>
                <c:pt idx="30">
                  <c:v>5.731926517120213E-2</c:v>
                </c:pt>
                <c:pt idx="31">
                  <c:v>5.676774088367912E-2</c:v>
                </c:pt>
                <c:pt idx="32">
                  <c:v>5.6172341240303632E-2</c:v>
                </c:pt>
                <c:pt idx="33">
                  <c:v>5.5427734572246153E-2</c:v>
                </c:pt>
                <c:pt idx="34">
                  <c:v>5.465012295861011E-2</c:v>
                </c:pt>
                <c:pt idx="35">
                  <c:v>5.3774187030968749E-2</c:v>
                </c:pt>
                <c:pt idx="36">
                  <c:v>5.2830974092102884E-2</c:v>
                </c:pt>
                <c:pt idx="37">
                  <c:v>5.1822026174715624E-2</c:v>
                </c:pt>
                <c:pt idx="38">
                  <c:v>5.0726395774484859E-2</c:v>
                </c:pt>
                <c:pt idx="39">
                  <c:v>4.9544402474500378E-2</c:v>
                </c:pt>
                <c:pt idx="40">
                  <c:v>4.8305639598498956E-2</c:v>
                </c:pt>
                <c:pt idx="41">
                  <c:v>4.6990198057573845E-2</c:v>
                </c:pt>
                <c:pt idx="42">
                  <c:v>4.5612142899887929E-2</c:v>
                </c:pt>
                <c:pt idx="43">
                  <c:v>4.4317683541710652E-2</c:v>
                </c:pt>
                <c:pt idx="44">
                  <c:v>4.2727878639966084E-2</c:v>
                </c:pt>
                <c:pt idx="45">
                  <c:v>4.2525291102637863E-2</c:v>
                </c:pt>
                <c:pt idx="46">
                  <c:v>4.1231475472354388E-2</c:v>
                </c:pt>
                <c:pt idx="47">
                  <c:v>4.0808531607749728E-2</c:v>
                </c:pt>
                <c:pt idx="48">
                  <c:v>3.9786894682132187E-2</c:v>
                </c:pt>
                <c:pt idx="49">
                  <c:v>3.9211164628529159E-2</c:v>
                </c:pt>
                <c:pt idx="50">
                  <c:v>3.8562842155913733E-2</c:v>
                </c:pt>
                <c:pt idx="51">
                  <c:v>3.7951409692933223E-2</c:v>
                </c:pt>
                <c:pt idx="52">
                  <c:v>3.7280346276685923E-2</c:v>
                </c:pt>
                <c:pt idx="53">
                  <c:v>3.717344653112651E-2</c:v>
                </c:pt>
                <c:pt idx="54">
                  <c:v>3.6425277384951063E-2</c:v>
                </c:pt>
                <c:pt idx="55">
                  <c:v>3.5696206953721658E-2</c:v>
                </c:pt>
                <c:pt idx="56">
                  <c:v>3.4960668771716809E-2</c:v>
                </c:pt>
                <c:pt idx="57">
                  <c:v>3.4183196344726427E-2</c:v>
                </c:pt>
                <c:pt idx="58">
                  <c:v>3.3495772392333083E-2</c:v>
                </c:pt>
                <c:pt idx="59">
                  <c:v>3.2797466156488556E-2</c:v>
                </c:pt>
                <c:pt idx="60">
                  <c:v>3.2164631974958127E-2</c:v>
                </c:pt>
                <c:pt idx="61">
                  <c:v>3.1518732220675132E-2</c:v>
                </c:pt>
                <c:pt idx="62">
                  <c:v>3.0810728952214702E-2</c:v>
                </c:pt>
                <c:pt idx="63">
                  <c:v>3.0085256055871874E-2</c:v>
                </c:pt>
                <c:pt idx="64">
                  <c:v>2.9372515823154772E-2</c:v>
                </c:pt>
                <c:pt idx="65">
                  <c:v>2.8683014276344971E-2</c:v>
                </c:pt>
                <c:pt idx="66">
                  <c:v>2.8022230640553456E-2</c:v>
                </c:pt>
                <c:pt idx="67">
                  <c:v>2.7523373219471944E-2</c:v>
                </c:pt>
                <c:pt idx="68">
                  <c:v>2.6972087516372246E-2</c:v>
                </c:pt>
                <c:pt idx="69">
                  <c:v>2.6473067463516086E-2</c:v>
                </c:pt>
                <c:pt idx="70">
                  <c:v>2.6002705800117293E-2</c:v>
                </c:pt>
                <c:pt idx="71">
                  <c:v>2.5573334031133002E-2</c:v>
                </c:pt>
                <c:pt idx="72">
                  <c:v>2.5040241818616683E-2</c:v>
                </c:pt>
                <c:pt idx="73">
                  <c:v>2.4504822871822384E-2</c:v>
                </c:pt>
                <c:pt idx="74">
                  <c:v>2.4049019515757605E-2</c:v>
                </c:pt>
                <c:pt idx="75">
                  <c:v>2.3563308236827393E-2</c:v>
                </c:pt>
                <c:pt idx="76">
                  <c:v>2.2888735978539788E-2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9-1A89-49B4-A494-CCE839F43257}"/>
            </c:ext>
          </c:extLst>
        </c:ser>
        <c:ser>
          <c:idx val="12"/>
          <c:order val="10"/>
          <c:tx>
            <c:strRef>
              <c:f>'C6020'!$AD$1</c:f>
              <c:strCache>
                <c:ptCount val="1"/>
                <c:pt idx="0">
                  <c:v>C6020 182C5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'C6020'!$W$2:$W$78</c:f>
              <c:numCache>
                <c:formatCode>0.00E+00</c:formatCode>
                <c:ptCount val="77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9.1029800000000003E-4</c:v>
                </c:pt>
                <c:pt idx="24">
                  <c:v>1.0985400000000001E-3</c:v>
                </c:pt>
                <c:pt idx="25">
                  <c:v>1.3257099999999999E-3</c:v>
                </c:pt>
                <c:pt idx="26">
                  <c:v>1.9307E-3</c:v>
                </c:pt>
                <c:pt idx="27">
                  <c:v>2.8117699999999999E-3</c:v>
                </c:pt>
                <c:pt idx="28">
                  <c:v>4.0949100000000002E-3</c:v>
                </c:pt>
                <c:pt idx="29">
                  <c:v>5.9636200000000002E-3</c:v>
                </c:pt>
                <c:pt idx="30">
                  <c:v>7.1968600000000002E-3</c:v>
                </c:pt>
                <c:pt idx="31">
                  <c:v>8.6851099999999994E-3</c:v>
                </c:pt>
                <c:pt idx="32">
                  <c:v>1.04811E-2</c:v>
                </c:pt>
                <c:pt idx="33">
                  <c:v>1.2648599999999999E-2</c:v>
                </c:pt>
                <c:pt idx="34">
                  <c:v>1.52642E-2</c:v>
                </c:pt>
                <c:pt idx="35">
                  <c:v>1.8420700000000002E-2</c:v>
                </c:pt>
                <c:pt idx="36">
                  <c:v>2.223E-2</c:v>
                </c:pt>
                <c:pt idx="37">
                  <c:v>2.6827E-2</c:v>
                </c:pt>
                <c:pt idx="38">
                  <c:v>3.2374600000000003E-2</c:v>
                </c:pt>
                <c:pt idx="39">
                  <c:v>3.9069399999999997E-2</c:v>
                </c:pt>
                <c:pt idx="40">
                  <c:v>4.7148700000000002E-2</c:v>
                </c:pt>
                <c:pt idx="41">
                  <c:v>5.6898700000000003E-2</c:v>
                </c:pt>
                <c:pt idx="42">
                  <c:v>6.8664900000000001E-2</c:v>
                </c:pt>
                <c:pt idx="43">
                  <c:v>7.9706600000000002E-2</c:v>
                </c:pt>
                <c:pt idx="44">
                  <c:v>9.3506099999999995E-2</c:v>
                </c:pt>
                <c:pt idx="45">
                  <c:v>0.10127700000000001</c:v>
                </c:pt>
                <c:pt idx="46">
                  <c:v>0.118812</c:v>
                </c:pt>
                <c:pt idx="47">
                  <c:v>0.12868599999999999</c:v>
                </c:pt>
                <c:pt idx="48">
                  <c:v>0.15096499999999999</c:v>
                </c:pt>
                <c:pt idx="49">
                  <c:v>0.16351199999999999</c:v>
                </c:pt>
                <c:pt idx="50">
                  <c:v>0.17710200000000001</c:v>
                </c:pt>
                <c:pt idx="51">
                  <c:v>0.19182099999999999</c:v>
                </c:pt>
                <c:pt idx="52">
                  <c:v>0.207763</c:v>
                </c:pt>
                <c:pt idx="53">
                  <c:v>0.22</c:v>
                </c:pt>
                <c:pt idx="54">
                  <c:v>0.245</c:v>
                </c:pt>
                <c:pt idx="55">
                  <c:v>0.27500000000000002</c:v>
                </c:pt>
                <c:pt idx="56">
                  <c:v>0.30499999999999999</c:v>
                </c:pt>
                <c:pt idx="57">
                  <c:v>0.34</c:v>
                </c:pt>
                <c:pt idx="58">
                  <c:v>0.375</c:v>
                </c:pt>
                <c:pt idx="59">
                  <c:v>0.41</c:v>
                </c:pt>
                <c:pt idx="60">
                  <c:v>0.45</c:v>
                </c:pt>
                <c:pt idx="61">
                  <c:v>0.49</c:v>
                </c:pt>
                <c:pt idx="62">
                  <c:v>0.53349999999999997</c:v>
                </c:pt>
                <c:pt idx="63">
                  <c:v>0.59389999999999998</c:v>
                </c:pt>
                <c:pt idx="64">
                  <c:v>0.65429999999999999</c:v>
                </c:pt>
                <c:pt idx="65">
                  <c:v>0.7147</c:v>
                </c:pt>
                <c:pt idx="66">
                  <c:v>0.77510000000000001</c:v>
                </c:pt>
                <c:pt idx="67">
                  <c:v>0.83550000000000002</c:v>
                </c:pt>
                <c:pt idx="68">
                  <c:v>0.89590000000000003</c:v>
                </c:pt>
                <c:pt idx="69">
                  <c:v>0.95640000000000003</c:v>
                </c:pt>
                <c:pt idx="70">
                  <c:v>1.0167999999999999</c:v>
                </c:pt>
                <c:pt idx="71">
                  <c:v>1.0771999999999999</c:v>
                </c:pt>
                <c:pt idx="72">
                  <c:v>1.1577</c:v>
                </c:pt>
                <c:pt idx="73">
                  <c:v>1.2382</c:v>
                </c:pt>
                <c:pt idx="74">
                  <c:v>1.3188</c:v>
                </c:pt>
                <c:pt idx="75">
                  <c:v>1.3993</c:v>
                </c:pt>
                <c:pt idx="76">
                  <c:v>1.4799</c:v>
                </c:pt>
              </c:numCache>
            </c:numRef>
          </c:xVal>
          <c:yVal>
            <c:numRef>
              <c:f>'C6020'!$AD$2:$AD$78</c:f>
              <c:numCache>
                <c:formatCode>0.00E+00</c:formatCode>
                <c:ptCount val="77"/>
                <c:pt idx="0">
                  <c:v>1.1734092500171765E-2</c:v>
                </c:pt>
                <c:pt idx="1">
                  <c:v>1.2403052340464796E-2</c:v>
                </c:pt>
                <c:pt idx="2">
                  <c:v>1.2906165667211205E-2</c:v>
                </c:pt>
                <c:pt idx="3">
                  <c:v>1.6028371430917274E-2</c:v>
                </c:pt>
                <c:pt idx="4">
                  <c:v>1.7944709688836824E-2</c:v>
                </c:pt>
                <c:pt idx="5">
                  <c:v>2.1334087188269346E-2</c:v>
                </c:pt>
                <c:pt idx="6">
                  <c:v>2.3474907716392848E-2</c:v>
                </c:pt>
                <c:pt idx="7">
                  <c:v>2.6342992959955965E-2</c:v>
                </c:pt>
                <c:pt idx="8">
                  <c:v>2.9424666978412721E-2</c:v>
                </c:pt>
                <c:pt idx="9">
                  <c:v>3.0725652071767248E-2</c:v>
                </c:pt>
                <c:pt idx="10">
                  <c:v>3.339631506130001E-2</c:v>
                </c:pt>
                <c:pt idx="11">
                  <c:v>3.5640951746863749E-2</c:v>
                </c:pt>
                <c:pt idx="12">
                  <c:v>3.8072430467260526E-2</c:v>
                </c:pt>
                <c:pt idx="13">
                  <c:v>4.0198527200100052E-2</c:v>
                </c:pt>
                <c:pt idx="14">
                  <c:v>4.2549790614239615E-2</c:v>
                </c:pt>
                <c:pt idx="15">
                  <c:v>4.4082676384611892E-2</c:v>
                </c:pt>
                <c:pt idx="16">
                  <c:v>4.5783256730709161E-2</c:v>
                </c:pt>
                <c:pt idx="17">
                  <c:v>4.7393614790850455E-2</c:v>
                </c:pt>
                <c:pt idx="18">
                  <c:v>4.900298913646442E-2</c:v>
                </c:pt>
                <c:pt idx="19">
                  <c:v>5.0399916543739195E-2</c:v>
                </c:pt>
                <c:pt idx="20">
                  <c:v>5.1580382535546213E-2</c:v>
                </c:pt>
                <c:pt idx="21">
                  <c:v>5.2808562819992168E-2</c:v>
                </c:pt>
                <c:pt idx="22">
                  <c:v>5.3853605632462165E-2</c:v>
                </c:pt>
                <c:pt idx="23">
                  <c:v>5.5476720404417028E-2</c:v>
                </c:pt>
                <c:pt idx="24">
                  <c:v>5.6233811811955706E-2</c:v>
                </c:pt>
                <c:pt idx="25">
                  <c:v>5.706122564034033E-2</c:v>
                </c:pt>
                <c:pt idx="26">
                  <c:v>5.7821548852606125E-2</c:v>
                </c:pt>
                <c:pt idx="27">
                  <c:v>5.8214608748086975E-2</c:v>
                </c:pt>
                <c:pt idx="28">
                  <c:v>5.8185869278069499E-2</c:v>
                </c:pt>
                <c:pt idx="29">
                  <c:v>5.7633987729654952E-2</c:v>
                </c:pt>
                <c:pt idx="30">
                  <c:v>5.7285392598276974E-2</c:v>
                </c:pt>
                <c:pt idx="31">
                  <c:v>5.6754136979935636E-2</c:v>
                </c:pt>
                <c:pt idx="32">
                  <c:v>5.6169965995927024E-2</c:v>
                </c:pt>
                <c:pt idx="33">
                  <c:v>5.5544298355160969E-2</c:v>
                </c:pt>
                <c:pt idx="34">
                  <c:v>5.4755854873715676E-2</c:v>
                </c:pt>
                <c:pt idx="35">
                  <c:v>5.3919497614310107E-2</c:v>
                </c:pt>
                <c:pt idx="36">
                  <c:v>5.2962519884177064E-2</c:v>
                </c:pt>
                <c:pt idx="37">
                  <c:v>5.195250937074726E-2</c:v>
                </c:pt>
                <c:pt idx="38">
                  <c:v>5.0884599903724154E-2</c:v>
                </c:pt>
                <c:pt idx="39">
                  <c:v>4.9704786263513358E-2</c:v>
                </c:pt>
                <c:pt idx="40">
                  <c:v>4.8478285174927215E-2</c:v>
                </c:pt>
                <c:pt idx="41">
                  <c:v>4.7160017607188326E-2</c:v>
                </c:pt>
                <c:pt idx="42">
                  <c:v>4.5768291103976545E-2</c:v>
                </c:pt>
                <c:pt idx="43">
                  <c:v>4.4487918453046525E-2</c:v>
                </c:pt>
                <c:pt idx="44">
                  <c:v>4.2939188648033103E-2</c:v>
                </c:pt>
                <c:pt idx="45">
                  <c:v>4.2654250890928648E-2</c:v>
                </c:pt>
                <c:pt idx="46">
                  <c:v>4.1438727580658689E-2</c:v>
                </c:pt>
                <c:pt idx="47">
                  <c:v>4.0917522983639071E-2</c:v>
                </c:pt>
                <c:pt idx="48">
                  <c:v>3.991099246840351E-2</c:v>
                </c:pt>
                <c:pt idx="49">
                  <c:v>3.9300828586132867E-2</c:v>
                </c:pt>
                <c:pt idx="50">
                  <c:v>3.8722727009479534E-2</c:v>
                </c:pt>
                <c:pt idx="51">
                  <c:v>3.8090904773784691E-2</c:v>
                </c:pt>
                <c:pt idx="52">
                  <c:v>3.7499540604034369E-2</c:v>
                </c:pt>
                <c:pt idx="53">
                  <c:v>3.7219018181865196E-2</c:v>
                </c:pt>
                <c:pt idx="54">
                  <c:v>3.6510171144025536E-2</c:v>
                </c:pt>
                <c:pt idx="55">
                  <c:v>3.5792859691174107E-2</c:v>
                </c:pt>
                <c:pt idx="56">
                  <c:v>3.5010201496329281E-2</c:v>
                </c:pt>
                <c:pt idx="57">
                  <c:v>3.4287032227244045E-2</c:v>
                </c:pt>
                <c:pt idx="58">
                  <c:v>3.3565034184758362E-2</c:v>
                </c:pt>
                <c:pt idx="59">
                  <c:v>3.2970130764779497E-2</c:v>
                </c:pt>
                <c:pt idx="60">
                  <c:v>3.2290005084450249E-2</c:v>
                </c:pt>
                <c:pt idx="61">
                  <c:v>3.1564546479541405E-2</c:v>
                </c:pt>
                <c:pt idx="62">
                  <c:v>3.0988754953129485E-2</c:v>
                </c:pt>
                <c:pt idx="63">
                  <c:v>3.0190397961788851E-2</c:v>
                </c:pt>
                <c:pt idx="64">
                  <c:v>2.9478080420559515E-2</c:v>
                </c:pt>
                <c:pt idx="65">
                  <c:v>2.8817461131374171E-2</c:v>
                </c:pt>
                <c:pt idx="66">
                  <c:v>2.8237540357929875E-2</c:v>
                </c:pt>
                <c:pt idx="67">
                  <c:v>2.7658711169126729E-2</c:v>
                </c:pt>
                <c:pt idx="68">
                  <c:v>2.7136730381061815E-2</c:v>
                </c:pt>
                <c:pt idx="69">
                  <c:v>2.6599158801530066E-2</c:v>
                </c:pt>
                <c:pt idx="70">
                  <c:v>2.6142988761274379E-2</c:v>
                </c:pt>
                <c:pt idx="71">
                  <c:v>2.5714690753920025E-2</c:v>
                </c:pt>
                <c:pt idx="72">
                  <c:v>2.5163670715346469E-2</c:v>
                </c:pt>
                <c:pt idx="73">
                  <c:v>2.4644620256219742E-2</c:v>
                </c:pt>
                <c:pt idx="74">
                  <c:v>2.4162573815850526E-2</c:v>
                </c:pt>
                <c:pt idx="75">
                  <c:v>2.3702444061662151E-2</c:v>
                </c:pt>
                <c:pt idx="76">
                  <c:v>2.3284208820712953E-2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A-1A89-49B4-A494-CCE839F43257}"/>
            </c:ext>
          </c:extLst>
        </c:ser>
        <c:ser>
          <c:idx val="13"/>
          <c:order val="11"/>
          <c:tx>
            <c:strRef>
              <c:f>'C6020'!$AN$1</c:f>
              <c:strCache>
                <c:ptCount val="1"/>
                <c:pt idx="0">
                  <c:v> 6020 182C6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'C6020'!$AG$2:$AG$78</c:f>
              <c:numCache>
                <c:formatCode>0.00E+00</c:formatCode>
                <c:ptCount val="77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9.1029800000000003E-4</c:v>
                </c:pt>
                <c:pt idx="24">
                  <c:v>1.0985400000000001E-3</c:v>
                </c:pt>
                <c:pt idx="25">
                  <c:v>1.3257099999999999E-3</c:v>
                </c:pt>
                <c:pt idx="26">
                  <c:v>1.9307E-3</c:v>
                </c:pt>
                <c:pt idx="27">
                  <c:v>2.8117699999999999E-3</c:v>
                </c:pt>
                <c:pt idx="28">
                  <c:v>4.0949100000000002E-3</c:v>
                </c:pt>
                <c:pt idx="29">
                  <c:v>5.9636200000000002E-3</c:v>
                </c:pt>
                <c:pt idx="30">
                  <c:v>7.1968600000000002E-3</c:v>
                </c:pt>
                <c:pt idx="31">
                  <c:v>8.6851099999999994E-3</c:v>
                </c:pt>
                <c:pt idx="32">
                  <c:v>1.04811E-2</c:v>
                </c:pt>
                <c:pt idx="33">
                  <c:v>1.2648599999999999E-2</c:v>
                </c:pt>
                <c:pt idx="34">
                  <c:v>1.52642E-2</c:v>
                </c:pt>
                <c:pt idx="35">
                  <c:v>1.8420700000000002E-2</c:v>
                </c:pt>
                <c:pt idx="36">
                  <c:v>2.223E-2</c:v>
                </c:pt>
                <c:pt idx="37">
                  <c:v>2.6827E-2</c:v>
                </c:pt>
                <c:pt idx="38">
                  <c:v>3.2374600000000003E-2</c:v>
                </c:pt>
                <c:pt idx="39">
                  <c:v>3.9069399999999997E-2</c:v>
                </c:pt>
                <c:pt idx="40">
                  <c:v>4.7148700000000002E-2</c:v>
                </c:pt>
                <c:pt idx="41">
                  <c:v>5.6898700000000003E-2</c:v>
                </c:pt>
                <c:pt idx="42">
                  <c:v>6.8664900000000001E-2</c:v>
                </c:pt>
                <c:pt idx="43">
                  <c:v>7.9706600000000002E-2</c:v>
                </c:pt>
                <c:pt idx="44">
                  <c:v>9.3506099999999995E-2</c:v>
                </c:pt>
                <c:pt idx="45">
                  <c:v>0.10127700000000001</c:v>
                </c:pt>
                <c:pt idx="46">
                  <c:v>0.118812</c:v>
                </c:pt>
                <c:pt idx="47">
                  <c:v>0.12868599999999999</c:v>
                </c:pt>
                <c:pt idx="48">
                  <c:v>0.15096499999999999</c:v>
                </c:pt>
                <c:pt idx="49">
                  <c:v>0.16351199999999999</c:v>
                </c:pt>
                <c:pt idx="50">
                  <c:v>0.17710200000000001</c:v>
                </c:pt>
                <c:pt idx="51">
                  <c:v>0.19182099999999999</c:v>
                </c:pt>
                <c:pt idx="52">
                  <c:v>0.207763</c:v>
                </c:pt>
                <c:pt idx="53">
                  <c:v>0.22</c:v>
                </c:pt>
                <c:pt idx="54">
                  <c:v>0.245</c:v>
                </c:pt>
                <c:pt idx="55">
                  <c:v>0.27500000000000002</c:v>
                </c:pt>
                <c:pt idx="56">
                  <c:v>0.30499999999999999</c:v>
                </c:pt>
                <c:pt idx="57">
                  <c:v>0.34</c:v>
                </c:pt>
                <c:pt idx="58">
                  <c:v>0.375</c:v>
                </c:pt>
                <c:pt idx="59">
                  <c:v>0.41</c:v>
                </c:pt>
                <c:pt idx="60">
                  <c:v>0.45</c:v>
                </c:pt>
                <c:pt idx="61">
                  <c:v>0.49</c:v>
                </c:pt>
                <c:pt idx="62">
                  <c:v>0.53349999999999997</c:v>
                </c:pt>
                <c:pt idx="63">
                  <c:v>0.59389999999999998</c:v>
                </c:pt>
                <c:pt idx="64">
                  <c:v>0.65429999999999999</c:v>
                </c:pt>
                <c:pt idx="65">
                  <c:v>0.7147</c:v>
                </c:pt>
                <c:pt idx="66">
                  <c:v>0.77510000000000001</c:v>
                </c:pt>
                <c:pt idx="67">
                  <c:v>0.83550000000000002</c:v>
                </c:pt>
                <c:pt idx="68">
                  <c:v>0.89590000000000003</c:v>
                </c:pt>
                <c:pt idx="69">
                  <c:v>0.95640000000000003</c:v>
                </c:pt>
                <c:pt idx="70">
                  <c:v>1.0167999999999999</c:v>
                </c:pt>
                <c:pt idx="71">
                  <c:v>1.0771999999999999</c:v>
                </c:pt>
                <c:pt idx="72">
                  <c:v>1.1577</c:v>
                </c:pt>
                <c:pt idx="73">
                  <c:v>1.2382</c:v>
                </c:pt>
                <c:pt idx="74">
                  <c:v>1.3188</c:v>
                </c:pt>
                <c:pt idx="75">
                  <c:v>1.3993</c:v>
                </c:pt>
                <c:pt idx="76">
                  <c:v>1.4799</c:v>
                </c:pt>
              </c:numCache>
            </c:numRef>
          </c:xVal>
          <c:yVal>
            <c:numRef>
              <c:f>'C6020'!$AN$2:$AN$78</c:f>
              <c:numCache>
                <c:formatCode>0.00E+00</c:formatCode>
                <c:ptCount val="77"/>
                <c:pt idx="0">
                  <c:v>1.2394894152572675E-2</c:v>
                </c:pt>
                <c:pt idx="1">
                  <c:v>1.3808287724004628E-2</c:v>
                </c:pt>
                <c:pt idx="2">
                  <c:v>1.4852989680675418E-2</c:v>
                </c:pt>
                <c:pt idx="3">
                  <c:v>1.7210836942074988E-2</c:v>
                </c:pt>
                <c:pt idx="4">
                  <c:v>1.9177618211177885E-2</c:v>
                </c:pt>
                <c:pt idx="5">
                  <c:v>2.2097858481927905E-2</c:v>
                </c:pt>
                <c:pt idx="6">
                  <c:v>2.4086050303996159E-2</c:v>
                </c:pt>
                <c:pt idx="7">
                  <c:v>2.6902509537190429E-2</c:v>
                </c:pt>
                <c:pt idx="8">
                  <c:v>3.0138532318123589E-2</c:v>
                </c:pt>
                <c:pt idx="9">
                  <c:v>3.1355661964403113E-2</c:v>
                </c:pt>
                <c:pt idx="10">
                  <c:v>3.3883483133430509E-2</c:v>
                </c:pt>
                <c:pt idx="11">
                  <c:v>3.622033551273407E-2</c:v>
                </c:pt>
                <c:pt idx="12">
                  <c:v>3.8511957167345387E-2</c:v>
                </c:pt>
                <c:pt idx="13">
                  <c:v>4.0636626515067283E-2</c:v>
                </c:pt>
                <c:pt idx="14">
                  <c:v>4.3094967994681266E-2</c:v>
                </c:pt>
                <c:pt idx="15">
                  <c:v>4.4737883203363187E-2</c:v>
                </c:pt>
                <c:pt idx="16">
                  <c:v>4.6531953589630283E-2</c:v>
                </c:pt>
                <c:pt idx="17">
                  <c:v>4.8087553209952616E-2</c:v>
                </c:pt>
                <c:pt idx="18">
                  <c:v>4.9760498657970595E-2</c:v>
                </c:pt>
                <c:pt idx="19">
                  <c:v>5.117347227800146E-2</c:v>
                </c:pt>
                <c:pt idx="20">
                  <c:v>5.2373681622586613E-2</c:v>
                </c:pt>
                <c:pt idx="21">
                  <c:v>5.3607676877955486E-2</c:v>
                </c:pt>
                <c:pt idx="22">
                  <c:v>5.4629081737671177E-2</c:v>
                </c:pt>
                <c:pt idx="23">
                  <c:v>5.6436433650771285E-2</c:v>
                </c:pt>
                <c:pt idx="24">
                  <c:v>5.6934150614767934E-2</c:v>
                </c:pt>
                <c:pt idx="25">
                  <c:v>5.7653190646720212E-2</c:v>
                </c:pt>
                <c:pt idx="26">
                  <c:v>5.8576101378116259E-2</c:v>
                </c:pt>
                <c:pt idx="27">
                  <c:v>5.8988282573592975E-2</c:v>
                </c:pt>
                <c:pt idx="28">
                  <c:v>5.8888735113203097E-2</c:v>
                </c:pt>
                <c:pt idx="29">
                  <c:v>5.8241970693444417E-2</c:v>
                </c:pt>
                <c:pt idx="30">
                  <c:v>5.7917732634868054E-2</c:v>
                </c:pt>
                <c:pt idx="31">
                  <c:v>5.7428862087630282E-2</c:v>
                </c:pt>
                <c:pt idx="32">
                  <c:v>5.6821445095946471E-2</c:v>
                </c:pt>
                <c:pt idx="33">
                  <c:v>5.6102366498620403E-2</c:v>
                </c:pt>
                <c:pt idx="34">
                  <c:v>5.5333108372396654E-2</c:v>
                </c:pt>
                <c:pt idx="35">
                  <c:v>5.446522540947546E-2</c:v>
                </c:pt>
                <c:pt idx="36">
                  <c:v>5.352624904702144E-2</c:v>
                </c:pt>
                <c:pt idx="37">
                  <c:v>5.2490159555112839E-2</c:v>
                </c:pt>
                <c:pt idx="38">
                  <c:v>5.1406132866879332E-2</c:v>
                </c:pt>
                <c:pt idx="39">
                  <c:v>5.0204638046519132E-2</c:v>
                </c:pt>
                <c:pt idx="40">
                  <c:v>4.8941166222617016E-2</c:v>
                </c:pt>
                <c:pt idx="41">
                  <c:v>4.7601250710203213E-2</c:v>
                </c:pt>
                <c:pt idx="42">
                  <c:v>4.6206648505739654E-2</c:v>
                </c:pt>
                <c:pt idx="43">
                  <c:v>4.4878130807672341E-2</c:v>
                </c:pt>
                <c:pt idx="44">
                  <c:v>4.3274694506765632E-2</c:v>
                </c:pt>
                <c:pt idx="45">
                  <c:v>4.2984890185610726E-2</c:v>
                </c:pt>
                <c:pt idx="46">
                  <c:v>4.1778852989442353E-2</c:v>
                </c:pt>
                <c:pt idx="47">
                  <c:v>4.1264131722325556E-2</c:v>
                </c:pt>
                <c:pt idx="48">
                  <c:v>4.0228384454597796E-2</c:v>
                </c:pt>
                <c:pt idx="49">
                  <c:v>3.9598502506212878E-2</c:v>
                </c:pt>
                <c:pt idx="50">
                  <c:v>3.9050042946870707E-2</c:v>
                </c:pt>
                <c:pt idx="51">
                  <c:v>3.8484668255910681E-2</c:v>
                </c:pt>
                <c:pt idx="52">
                  <c:v>3.7729130810014652E-2</c:v>
                </c:pt>
                <c:pt idx="53">
                  <c:v>3.7398049666910023E-2</c:v>
                </c:pt>
                <c:pt idx="54">
                  <c:v>3.6694595517187303E-2</c:v>
                </c:pt>
                <c:pt idx="55">
                  <c:v>3.6025348708289454E-2</c:v>
                </c:pt>
                <c:pt idx="56">
                  <c:v>3.5194180187747032E-2</c:v>
                </c:pt>
                <c:pt idx="57">
                  <c:v>3.4479870294776747E-2</c:v>
                </c:pt>
                <c:pt idx="58">
                  <c:v>3.3774743500712655E-2</c:v>
                </c:pt>
                <c:pt idx="59">
                  <c:v>3.3095224511602524E-2</c:v>
                </c:pt>
                <c:pt idx="60">
                  <c:v>3.2473242706015648E-2</c:v>
                </c:pt>
                <c:pt idx="61">
                  <c:v>3.1767015946143951E-2</c:v>
                </c:pt>
                <c:pt idx="62">
                  <c:v>3.11545501600883E-2</c:v>
                </c:pt>
                <c:pt idx="63">
                  <c:v>3.0334662437349353E-2</c:v>
                </c:pt>
                <c:pt idx="64">
                  <c:v>2.9629204475791579E-2</c:v>
                </c:pt>
                <c:pt idx="65">
                  <c:v>2.8952926523183906E-2</c:v>
                </c:pt>
                <c:pt idx="66">
                  <c:v>2.8336263154106835E-2</c:v>
                </c:pt>
                <c:pt idx="67">
                  <c:v>2.7742533383106466E-2</c:v>
                </c:pt>
                <c:pt idx="68">
                  <c:v>2.7240243469257731E-2</c:v>
                </c:pt>
                <c:pt idx="69">
                  <c:v>2.6731363658962899E-2</c:v>
                </c:pt>
                <c:pt idx="70">
                  <c:v>2.6258092729403274E-2</c:v>
                </c:pt>
                <c:pt idx="71">
                  <c:v>2.5771777122737861E-2</c:v>
                </c:pt>
                <c:pt idx="72">
                  <c:v>2.5275706175455038E-2</c:v>
                </c:pt>
                <c:pt idx="73">
                  <c:v>2.4728143269779186E-2</c:v>
                </c:pt>
                <c:pt idx="74">
                  <c:v>2.426443870269859E-2</c:v>
                </c:pt>
                <c:pt idx="75">
                  <c:v>2.3801676782015994E-2</c:v>
                </c:pt>
                <c:pt idx="76">
                  <c:v>2.3363700849290476E-2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B-1A89-49B4-A494-CCE839F43257}"/>
            </c:ext>
          </c:extLst>
        </c:ser>
        <c:ser>
          <c:idx val="14"/>
          <c:order val="12"/>
          <c:tx>
            <c:strRef>
              <c:f>'C6020'!$AX$1</c:f>
              <c:strCache>
                <c:ptCount val="1"/>
                <c:pt idx="0">
                  <c:v> 6020 182C8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'C6020'!$AQ$2:$AQ$78</c:f>
              <c:numCache>
                <c:formatCode>0.00E+00</c:formatCode>
                <c:ptCount val="77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9.1029800000000003E-4</c:v>
                </c:pt>
                <c:pt idx="24">
                  <c:v>1.0985400000000001E-3</c:v>
                </c:pt>
                <c:pt idx="25">
                  <c:v>1.3257099999999999E-3</c:v>
                </c:pt>
                <c:pt idx="26">
                  <c:v>1.9307E-3</c:v>
                </c:pt>
                <c:pt idx="27">
                  <c:v>2.8117699999999999E-3</c:v>
                </c:pt>
                <c:pt idx="28">
                  <c:v>4.0949100000000002E-3</c:v>
                </c:pt>
                <c:pt idx="29">
                  <c:v>5.9636200000000002E-3</c:v>
                </c:pt>
                <c:pt idx="30">
                  <c:v>7.1968600000000002E-3</c:v>
                </c:pt>
                <c:pt idx="31">
                  <c:v>8.6851099999999994E-3</c:v>
                </c:pt>
                <c:pt idx="32">
                  <c:v>1.04811E-2</c:v>
                </c:pt>
                <c:pt idx="33">
                  <c:v>1.2648599999999999E-2</c:v>
                </c:pt>
                <c:pt idx="34">
                  <c:v>1.52642E-2</c:v>
                </c:pt>
                <c:pt idx="35">
                  <c:v>1.8420700000000002E-2</c:v>
                </c:pt>
                <c:pt idx="36">
                  <c:v>2.223E-2</c:v>
                </c:pt>
                <c:pt idx="37">
                  <c:v>2.6827E-2</c:v>
                </c:pt>
                <c:pt idx="38">
                  <c:v>3.2374600000000003E-2</c:v>
                </c:pt>
                <c:pt idx="39">
                  <c:v>3.9069399999999997E-2</c:v>
                </c:pt>
                <c:pt idx="40">
                  <c:v>4.7148700000000002E-2</c:v>
                </c:pt>
                <c:pt idx="41">
                  <c:v>5.6898700000000003E-2</c:v>
                </c:pt>
                <c:pt idx="42">
                  <c:v>6.8664900000000001E-2</c:v>
                </c:pt>
                <c:pt idx="43">
                  <c:v>7.9706600000000002E-2</c:v>
                </c:pt>
                <c:pt idx="44">
                  <c:v>9.3506099999999995E-2</c:v>
                </c:pt>
                <c:pt idx="45">
                  <c:v>0.10127700000000001</c:v>
                </c:pt>
                <c:pt idx="46">
                  <c:v>0.118812</c:v>
                </c:pt>
                <c:pt idx="47">
                  <c:v>0.12868599999999999</c:v>
                </c:pt>
                <c:pt idx="48">
                  <c:v>0.15096499999999999</c:v>
                </c:pt>
                <c:pt idx="49">
                  <c:v>0.16351199999999999</c:v>
                </c:pt>
                <c:pt idx="50">
                  <c:v>0.17710200000000001</c:v>
                </c:pt>
                <c:pt idx="51">
                  <c:v>0.19182099999999999</c:v>
                </c:pt>
                <c:pt idx="52">
                  <c:v>0.207763</c:v>
                </c:pt>
                <c:pt idx="53">
                  <c:v>0.22</c:v>
                </c:pt>
                <c:pt idx="54">
                  <c:v>0.245</c:v>
                </c:pt>
                <c:pt idx="55">
                  <c:v>0.27500000000000002</c:v>
                </c:pt>
                <c:pt idx="56">
                  <c:v>0.30499999999999999</c:v>
                </c:pt>
                <c:pt idx="57">
                  <c:v>0.34</c:v>
                </c:pt>
                <c:pt idx="58">
                  <c:v>0.375</c:v>
                </c:pt>
                <c:pt idx="59">
                  <c:v>0.41</c:v>
                </c:pt>
                <c:pt idx="60">
                  <c:v>0.45</c:v>
                </c:pt>
                <c:pt idx="61">
                  <c:v>0.49</c:v>
                </c:pt>
                <c:pt idx="62">
                  <c:v>0.53349999999999997</c:v>
                </c:pt>
                <c:pt idx="63">
                  <c:v>0.59389999999999998</c:v>
                </c:pt>
                <c:pt idx="64">
                  <c:v>0.65429999999999999</c:v>
                </c:pt>
                <c:pt idx="65">
                  <c:v>0.7147</c:v>
                </c:pt>
                <c:pt idx="66">
                  <c:v>0.77510000000000001</c:v>
                </c:pt>
                <c:pt idx="67">
                  <c:v>0.83550000000000002</c:v>
                </c:pt>
                <c:pt idx="68">
                  <c:v>0.89590000000000003</c:v>
                </c:pt>
                <c:pt idx="69">
                  <c:v>0.95640000000000003</c:v>
                </c:pt>
                <c:pt idx="70">
                  <c:v>1.0167999999999999</c:v>
                </c:pt>
                <c:pt idx="71">
                  <c:v>1.0771999999999999</c:v>
                </c:pt>
                <c:pt idx="72">
                  <c:v>1.1577</c:v>
                </c:pt>
                <c:pt idx="73">
                  <c:v>1.2382</c:v>
                </c:pt>
                <c:pt idx="74">
                  <c:v>1.3188</c:v>
                </c:pt>
                <c:pt idx="75">
                  <c:v>1.3993</c:v>
                </c:pt>
                <c:pt idx="76">
                  <c:v>1.4799</c:v>
                </c:pt>
              </c:numCache>
            </c:numRef>
          </c:xVal>
          <c:yVal>
            <c:numRef>
              <c:f>'C6020'!$AX$2:$AX$78</c:f>
              <c:numCache>
                <c:formatCode>0.00E+00</c:formatCode>
                <c:ptCount val="77"/>
                <c:pt idx="0">
                  <c:v>1.1920590604324287E-2</c:v>
                </c:pt>
                <c:pt idx="1">
                  <c:v>1.2613759774784232E-2</c:v>
                </c:pt>
                <c:pt idx="2">
                  <c:v>1.3336804761543355E-2</c:v>
                </c:pt>
                <c:pt idx="3">
                  <c:v>1.5770015428805868E-2</c:v>
                </c:pt>
                <c:pt idx="4">
                  <c:v>1.6955732143081367E-2</c:v>
                </c:pt>
                <c:pt idx="5">
                  <c:v>2.0748106896507756E-2</c:v>
                </c:pt>
                <c:pt idx="6">
                  <c:v>2.2933874521210863E-2</c:v>
                </c:pt>
                <c:pt idx="7">
                  <c:v>2.6276869780511577E-2</c:v>
                </c:pt>
                <c:pt idx="8">
                  <c:v>2.9585845777169176E-2</c:v>
                </c:pt>
                <c:pt idx="9">
                  <c:v>3.0994831004733703E-2</c:v>
                </c:pt>
                <c:pt idx="10">
                  <c:v>3.3682722194919745E-2</c:v>
                </c:pt>
                <c:pt idx="11">
                  <c:v>3.564109653602876E-2</c:v>
                </c:pt>
                <c:pt idx="12">
                  <c:v>3.79110714862936E-2</c:v>
                </c:pt>
                <c:pt idx="13">
                  <c:v>3.9921168924068468E-2</c:v>
                </c:pt>
                <c:pt idx="14">
                  <c:v>4.2157716991266608E-2</c:v>
                </c:pt>
                <c:pt idx="15">
                  <c:v>4.3665716163553553E-2</c:v>
                </c:pt>
                <c:pt idx="16">
                  <c:v>4.5338139026521306E-2</c:v>
                </c:pt>
                <c:pt idx="17">
                  <c:v>4.692135217364337E-2</c:v>
                </c:pt>
                <c:pt idx="18">
                  <c:v>4.8627128788198956E-2</c:v>
                </c:pt>
                <c:pt idx="19">
                  <c:v>5.0116458551423486E-2</c:v>
                </c:pt>
                <c:pt idx="20">
                  <c:v>5.1393817377850023E-2</c:v>
                </c:pt>
                <c:pt idx="21">
                  <c:v>5.2589933980748002E-2</c:v>
                </c:pt>
                <c:pt idx="22">
                  <c:v>5.3728550476187478E-2</c:v>
                </c:pt>
                <c:pt idx="23">
                  <c:v>5.539929397212498E-2</c:v>
                </c:pt>
                <c:pt idx="24">
                  <c:v>5.6469579965723812E-2</c:v>
                </c:pt>
                <c:pt idx="25">
                  <c:v>5.705433202909764E-2</c:v>
                </c:pt>
                <c:pt idx="26">
                  <c:v>5.7755050334266998E-2</c:v>
                </c:pt>
                <c:pt idx="27">
                  <c:v>5.8079023660824687E-2</c:v>
                </c:pt>
                <c:pt idx="28">
                  <c:v>5.8003130082762817E-2</c:v>
                </c:pt>
                <c:pt idx="29">
                  <c:v>5.7548062290508191E-2</c:v>
                </c:pt>
                <c:pt idx="30">
                  <c:v>5.7092615879891076E-2</c:v>
                </c:pt>
                <c:pt idx="31">
                  <c:v>5.6603221062195737E-2</c:v>
                </c:pt>
                <c:pt idx="32">
                  <c:v>5.5969398508143135E-2</c:v>
                </c:pt>
                <c:pt idx="33">
                  <c:v>5.5252309903314555E-2</c:v>
                </c:pt>
                <c:pt idx="34">
                  <c:v>5.4522899791227375E-2</c:v>
                </c:pt>
                <c:pt idx="35">
                  <c:v>5.3640734267308463E-2</c:v>
                </c:pt>
                <c:pt idx="36">
                  <c:v>5.270576523982079E-2</c:v>
                </c:pt>
                <c:pt idx="37">
                  <c:v>5.1697128529059715E-2</c:v>
                </c:pt>
                <c:pt idx="38">
                  <c:v>5.0612493321170418E-2</c:v>
                </c:pt>
                <c:pt idx="39">
                  <c:v>4.9451423796579137E-2</c:v>
                </c:pt>
                <c:pt idx="40">
                  <c:v>4.8209126117551973E-2</c:v>
                </c:pt>
                <c:pt idx="41">
                  <c:v>4.6889504118178223E-2</c:v>
                </c:pt>
                <c:pt idx="42">
                  <c:v>4.5505822388214281E-2</c:v>
                </c:pt>
                <c:pt idx="43">
                  <c:v>4.4289396805076327E-2</c:v>
                </c:pt>
                <c:pt idx="44">
                  <c:v>4.2583309052418868E-2</c:v>
                </c:pt>
                <c:pt idx="45">
                  <c:v>4.2468154908990662E-2</c:v>
                </c:pt>
                <c:pt idx="46">
                  <c:v>4.1170211684978163E-2</c:v>
                </c:pt>
                <c:pt idx="47">
                  <c:v>4.0628222861041272E-2</c:v>
                </c:pt>
                <c:pt idx="48">
                  <c:v>3.961683750308341E-2</c:v>
                </c:pt>
                <c:pt idx="49">
                  <c:v>3.9011623905217944E-2</c:v>
                </c:pt>
                <c:pt idx="50">
                  <c:v>3.8435660534632078E-2</c:v>
                </c:pt>
                <c:pt idx="51">
                  <c:v>3.7808887852690369E-2</c:v>
                </c:pt>
                <c:pt idx="52">
                  <c:v>3.7194297631960097E-2</c:v>
                </c:pt>
                <c:pt idx="53">
                  <c:v>3.6789342617757605E-2</c:v>
                </c:pt>
                <c:pt idx="54">
                  <c:v>3.5836875813434935E-2</c:v>
                </c:pt>
                <c:pt idx="55">
                  <c:v>3.5312208240059227E-2</c:v>
                </c:pt>
                <c:pt idx="56">
                  <c:v>3.4496004640828387E-2</c:v>
                </c:pt>
                <c:pt idx="57">
                  <c:v>3.3738185419650957E-2</c:v>
                </c:pt>
                <c:pt idx="58">
                  <c:v>3.3001320151963782E-2</c:v>
                </c:pt>
                <c:pt idx="59">
                  <c:v>3.2418661148503322E-2</c:v>
                </c:pt>
                <c:pt idx="60">
                  <c:v>3.1741899567311639E-2</c:v>
                </c:pt>
                <c:pt idx="61">
                  <c:v>3.1090147218377776E-2</c:v>
                </c:pt>
                <c:pt idx="62">
                  <c:v>3.0472343652765979E-2</c:v>
                </c:pt>
                <c:pt idx="63">
                  <c:v>2.9690362618532529E-2</c:v>
                </c:pt>
                <c:pt idx="64">
                  <c:v>2.8944701402093421E-2</c:v>
                </c:pt>
                <c:pt idx="65">
                  <c:v>2.8312266888234124E-2</c:v>
                </c:pt>
                <c:pt idx="66">
                  <c:v>2.7741105725725728E-2</c:v>
                </c:pt>
                <c:pt idx="67">
                  <c:v>2.7169748254244924E-2</c:v>
                </c:pt>
                <c:pt idx="68">
                  <c:v>2.6646062041739436E-2</c:v>
                </c:pt>
                <c:pt idx="69">
                  <c:v>2.6135295515624102E-2</c:v>
                </c:pt>
                <c:pt idx="70">
                  <c:v>2.5686889287563651E-2</c:v>
                </c:pt>
                <c:pt idx="71">
                  <c:v>2.5247126209316795E-2</c:v>
                </c:pt>
                <c:pt idx="72">
                  <c:v>2.4707300281796858E-2</c:v>
                </c:pt>
                <c:pt idx="73">
                  <c:v>2.4200941269297605E-2</c:v>
                </c:pt>
                <c:pt idx="74">
                  <c:v>2.3754557629732338E-2</c:v>
                </c:pt>
                <c:pt idx="75">
                  <c:v>2.3285036587157863E-2</c:v>
                </c:pt>
                <c:pt idx="76">
                  <c:v>2.2871843922467067E-2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C-1A89-49B4-A494-CCE839F43257}"/>
            </c:ext>
          </c:extLst>
        </c:ser>
        <c:ser>
          <c:idx val="15"/>
          <c:order val="13"/>
          <c:tx>
            <c:strRef>
              <c:f>'C6020'!$BH$1</c:f>
              <c:strCache>
                <c:ptCount val="1"/>
                <c:pt idx="0">
                  <c:v> 6020 163C2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'C6020'!$BA$2:$BA$78</c:f>
              <c:numCache>
                <c:formatCode>0.00E+00</c:formatCode>
                <c:ptCount val="77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9.1029800000000003E-4</c:v>
                </c:pt>
                <c:pt idx="24">
                  <c:v>1.0985400000000001E-3</c:v>
                </c:pt>
                <c:pt idx="25">
                  <c:v>1.3257099999999999E-3</c:v>
                </c:pt>
                <c:pt idx="26">
                  <c:v>1.9307E-3</c:v>
                </c:pt>
                <c:pt idx="27">
                  <c:v>2.8117699999999999E-3</c:v>
                </c:pt>
                <c:pt idx="28">
                  <c:v>4.0949100000000002E-3</c:v>
                </c:pt>
                <c:pt idx="29">
                  <c:v>5.9636200000000002E-3</c:v>
                </c:pt>
                <c:pt idx="30">
                  <c:v>7.1968600000000002E-3</c:v>
                </c:pt>
                <c:pt idx="31">
                  <c:v>8.6851099999999994E-3</c:v>
                </c:pt>
                <c:pt idx="32">
                  <c:v>1.04811E-2</c:v>
                </c:pt>
                <c:pt idx="33">
                  <c:v>1.2648599999999999E-2</c:v>
                </c:pt>
                <c:pt idx="34">
                  <c:v>1.52642E-2</c:v>
                </c:pt>
                <c:pt idx="35">
                  <c:v>1.8420700000000002E-2</c:v>
                </c:pt>
                <c:pt idx="36">
                  <c:v>2.223E-2</c:v>
                </c:pt>
                <c:pt idx="37">
                  <c:v>2.6827E-2</c:v>
                </c:pt>
                <c:pt idx="38">
                  <c:v>3.2374600000000003E-2</c:v>
                </c:pt>
                <c:pt idx="39">
                  <c:v>3.9069399999999997E-2</c:v>
                </c:pt>
                <c:pt idx="40">
                  <c:v>4.7148700000000002E-2</c:v>
                </c:pt>
                <c:pt idx="41">
                  <c:v>5.6898700000000003E-2</c:v>
                </c:pt>
                <c:pt idx="42">
                  <c:v>6.8664900000000001E-2</c:v>
                </c:pt>
                <c:pt idx="43">
                  <c:v>7.9706600000000002E-2</c:v>
                </c:pt>
                <c:pt idx="44">
                  <c:v>9.3506099999999995E-2</c:v>
                </c:pt>
                <c:pt idx="45">
                  <c:v>0.10127700000000001</c:v>
                </c:pt>
                <c:pt idx="46">
                  <c:v>0.118812</c:v>
                </c:pt>
                <c:pt idx="47">
                  <c:v>0.12868599999999999</c:v>
                </c:pt>
                <c:pt idx="48">
                  <c:v>0.15096499999999999</c:v>
                </c:pt>
                <c:pt idx="49">
                  <c:v>0.16351199999999999</c:v>
                </c:pt>
                <c:pt idx="50">
                  <c:v>0.17710200000000001</c:v>
                </c:pt>
                <c:pt idx="51">
                  <c:v>0.19182099999999999</c:v>
                </c:pt>
                <c:pt idx="52">
                  <c:v>0.207763</c:v>
                </c:pt>
                <c:pt idx="53">
                  <c:v>0.22</c:v>
                </c:pt>
                <c:pt idx="54">
                  <c:v>0.245</c:v>
                </c:pt>
                <c:pt idx="55">
                  <c:v>0.27500000000000002</c:v>
                </c:pt>
                <c:pt idx="56">
                  <c:v>0.30499999999999999</c:v>
                </c:pt>
                <c:pt idx="57">
                  <c:v>0.34</c:v>
                </c:pt>
                <c:pt idx="58">
                  <c:v>0.375</c:v>
                </c:pt>
                <c:pt idx="59">
                  <c:v>0.41</c:v>
                </c:pt>
                <c:pt idx="60">
                  <c:v>0.45</c:v>
                </c:pt>
                <c:pt idx="61">
                  <c:v>0.49</c:v>
                </c:pt>
                <c:pt idx="62">
                  <c:v>0.53349999999999997</c:v>
                </c:pt>
                <c:pt idx="63">
                  <c:v>0.59389999999999998</c:v>
                </c:pt>
                <c:pt idx="64">
                  <c:v>0.65429999999999999</c:v>
                </c:pt>
                <c:pt idx="65">
                  <c:v>0.7147</c:v>
                </c:pt>
                <c:pt idx="66">
                  <c:v>0.77510000000000001</c:v>
                </c:pt>
                <c:pt idx="67">
                  <c:v>0.83550000000000002</c:v>
                </c:pt>
                <c:pt idx="68">
                  <c:v>0.89590000000000003</c:v>
                </c:pt>
                <c:pt idx="69">
                  <c:v>0.95640000000000003</c:v>
                </c:pt>
                <c:pt idx="70">
                  <c:v>1.0167999999999999</c:v>
                </c:pt>
                <c:pt idx="71">
                  <c:v>1.0771999999999999</c:v>
                </c:pt>
                <c:pt idx="72">
                  <c:v>1.1577</c:v>
                </c:pt>
                <c:pt idx="73">
                  <c:v>1.2382</c:v>
                </c:pt>
                <c:pt idx="74">
                  <c:v>1.3188</c:v>
                </c:pt>
                <c:pt idx="75">
                  <c:v>1.3993</c:v>
                </c:pt>
                <c:pt idx="76">
                  <c:v>1.4799</c:v>
                </c:pt>
              </c:numCache>
            </c:numRef>
          </c:xVal>
          <c:yVal>
            <c:numRef>
              <c:f>'C6020'!$BH$2:$BH$78</c:f>
              <c:numCache>
                <c:formatCode>0.00E+00</c:formatCode>
                <c:ptCount val="77"/>
                <c:pt idx="0">
                  <c:v>1.6176488524423337E-2</c:v>
                </c:pt>
                <c:pt idx="1">
                  <c:v>1.6800851173457913E-2</c:v>
                </c:pt>
                <c:pt idx="2">
                  <c:v>1.6265412633310033E-2</c:v>
                </c:pt>
                <c:pt idx="3">
                  <c:v>1.8763017767853756E-2</c:v>
                </c:pt>
                <c:pt idx="4">
                  <c:v>1.9838828573974742E-2</c:v>
                </c:pt>
                <c:pt idx="5">
                  <c:v>2.2058882614783282E-2</c:v>
                </c:pt>
                <c:pt idx="6">
                  <c:v>2.4625963164280878E-2</c:v>
                </c:pt>
                <c:pt idx="7">
                  <c:v>2.7797601277192146E-2</c:v>
                </c:pt>
                <c:pt idx="8">
                  <c:v>3.1216970397487179E-2</c:v>
                </c:pt>
                <c:pt idx="9">
                  <c:v>3.298111747543301E-2</c:v>
                </c:pt>
                <c:pt idx="10">
                  <c:v>3.5637233130738959E-2</c:v>
                </c:pt>
                <c:pt idx="11">
                  <c:v>3.7617597679549607E-2</c:v>
                </c:pt>
                <c:pt idx="12">
                  <c:v>3.9385750407570863E-2</c:v>
                </c:pt>
                <c:pt idx="13">
                  <c:v>4.1179401236734692E-2</c:v>
                </c:pt>
                <c:pt idx="14">
                  <c:v>4.3324414511960424E-2</c:v>
                </c:pt>
                <c:pt idx="15">
                  <c:v>4.478081986038214E-2</c:v>
                </c:pt>
                <c:pt idx="16">
                  <c:v>4.6393706867766456E-2</c:v>
                </c:pt>
                <c:pt idx="17">
                  <c:v>4.7845820103894834E-2</c:v>
                </c:pt>
                <c:pt idx="18">
                  <c:v>4.9512452892393657E-2</c:v>
                </c:pt>
                <c:pt idx="19">
                  <c:v>5.0960708655496748E-2</c:v>
                </c:pt>
                <c:pt idx="20">
                  <c:v>5.2153762168117852E-2</c:v>
                </c:pt>
                <c:pt idx="21">
                  <c:v>5.3284951023023511E-2</c:v>
                </c:pt>
                <c:pt idx="22">
                  <c:v>5.4255847260770332E-2</c:v>
                </c:pt>
                <c:pt idx="23">
                  <c:v>5.5617433600215878E-2</c:v>
                </c:pt>
                <c:pt idx="24">
                  <c:v>5.6455504988517723E-2</c:v>
                </c:pt>
                <c:pt idx="25">
                  <c:v>5.680773868579031E-2</c:v>
                </c:pt>
                <c:pt idx="26">
                  <c:v>5.7805508451069694E-2</c:v>
                </c:pt>
                <c:pt idx="27">
                  <c:v>5.7909214563261743E-2</c:v>
                </c:pt>
                <c:pt idx="28">
                  <c:v>5.769219284622807E-2</c:v>
                </c:pt>
                <c:pt idx="29">
                  <c:v>5.7042323679463526E-2</c:v>
                </c:pt>
                <c:pt idx="30">
                  <c:v>5.6696906603221686E-2</c:v>
                </c:pt>
                <c:pt idx="31">
                  <c:v>5.6176075951981923E-2</c:v>
                </c:pt>
                <c:pt idx="32">
                  <c:v>5.549986803879238E-2</c:v>
                </c:pt>
                <c:pt idx="33">
                  <c:v>5.4755407463039946E-2</c:v>
                </c:pt>
                <c:pt idx="34">
                  <c:v>5.39723035845696E-2</c:v>
                </c:pt>
                <c:pt idx="35">
                  <c:v>5.3117602174226619E-2</c:v>
                </c:pt>
                <c:pt idx="36">
                  <c:v>5.2118381811309213E-2</c:v>
                </c:pt>
                <c:pt idx="37">
                  <c:v>5.108875133549632E-2</c:v>
                </c:pt>
                <c:pt idx="38">
                  <c:v>5.0017979163143156E-2</c:v>
                </c:pt>
                <c:pt idx="39">
                  <c:v>4.882112265496516E-2</c:v>
                </c:pt>
                <c:pt idx="40">
                  <c:v>4.7601637721143751E-2</c:v>
                </c:pt>
                <c:pt idx="41">
                  <c:v>4.6287946270029835E-2</c:v>
                </c:pt>
                <c:pt idx="42">
                  <c:v>4.4924301252062517E-2</c:v>
                </c:pt>
                <c:pt idx="43">
                  <c:v>4.3680329787778596E-2</c:v>
                </c:pt>
                <c:pt idx="44">
                  <c:v>4.2246121099113854E-2</c:v>
                </c:pt>
                <c:pt idx="45">
                  <c:v>4.1942146187484194E-2</c:v>
                </c:pt>
                <c:pt idx="46">
                  <c:v>4.066970153661368E-2</c:v>
                </c:pt>
                <c:pt idx="47">
                  <c:v>4.0064562524111197E-2</c:v>
                </c:pt>
                <c:pt idx="48">
                  <c:v>3.9066441599700866E-2</c:v>
                </c:pt>
                <c:pt idx="49">
                  <c:v>3.8565862883941537E-2</c:v>
                </c:pt>
                <c:pt idx="50">
                  <c:v>3.7955728376731092E-2</c:v>
                </c:pt>
                <c:pt idx="51">
                  <c:v>3.7359180228989701E-2</c:v>
                </c:pt>
                <c:pt idx="52">
                  <c:v>3.6721816533140002E-2</c:v>
                </c:pt>
                <c:pt idx="53">
                  <c:v>3.6612931571775836E-2</c:v>
                </c:pt>
                <c:pt idx="54">
                  <c:v>3.5939757598202997E-2</c:v>
                </c:pt>
                <c:pt idx="55">
                  <c:v>3.5213026425599911E-2</c:v>
                </c:pt>
                <c:pt idx="56">
                  <c:v>3.448383166728753E-2</c:v>
                </c:pt>
                <c:pt idx="57">
                  <c:v>3.3732695617616562E-2</c:v>
                </c:pt>
                <c:pt idx="58">
                  <c:v>3.3027704366704186E-2</c:v>
                </c:pt>
                <c:pt idx="59">
                  <c:v>3.2417348041154946E-2</c:v>
                </c:pt>
                <c:pt idx="60">
                  <c:v>3.1746924865005154E-2</c:v>
                </c:pt>
                <c:pt idx="61">
                  <c:v>3.1103192741737149E-2</c:v>
                </c:pt>
                <c:pt idx="62">
                  <c:v>3.0534481365122792E-2</c:v>
                </c:pt>
                <c:pt idx="63">
                  <c:v>2.9736293070694076E-2</c:v>
                </c:pt>
                <c:pt idx="64">
                  <c:v>2.9011817862057997E-2</c:v>
                </c:pt>
                <c:pt idx="65">
                  <c:v>2.8370140797062918E-2</c:v>
                </c:pt>
                <c:pt idx="66">
                  <c:v>2.7762979964283702E-2</c:v>
                </c:pt>
                <c:pt idx="67">
                  <c:v>2.7204132372298184E-2</c:v>
                </c:pt>
                <c:pt idx="68">
                  <c:v>2.6685294448726797E-2</c:v>
                </c:pt>
                <c:pt idx="69">
                  <c:v>2.6161410329310037E-2</c:v>
                </c:pt>
                <c:pt idx="70">
                  <c:v>2.5724861864683642E-2</c:v>
                </c:pt>
                <c:pt idx="71">
                  <c:v>2.5281498596128736E-2</c:v>
                </c:pt>
                <c:pt idx="72">
                  <c:v>2.4754674566502155E-2</c:v>
                </c:pt>
                <c:pt idx="73">
                  <c:v>2.4211700497064507E-2</c:v>
                </c:pt>
                <c:pt idx="74">
                  <c:v>2.3733128765595083E-2</c:v>
                </c:pt>
                <c:pt idx="75">
                  <c:v>2.3315358463452715E-2</c:v>
                </c:pt>
                <c:pt idx="76">
                  <c:v>2.2885072884544368E-2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D-1A89-49B4-A494-CCE839F43257}"/>
            </c:ext>
          </c:extLst>
        </c:ser>
        <c:ser>
          <c:idx val="16"/>
          <c:order val="14"/>
          <c:tx>
            <c:strRef>
              <c:f>'C6020'!$BR$1</c:f>
              <c:strCache>
                <c:ptCount val="1"/>
                <c:pt idx="0">
                  <c:v> 6020 163C5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'C6020'!$BK$2:$BK$78</c:f>
              <c:numCache>
                <c:formatCode>0.00E+00</c:formatCode>
                <c:ptCount val="77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9.1029800000000003E-4</c:v>
                </c:pt>
                <c:pt idx="24">
                  <c:v>1.0985400000000001E-3</c:v>
                </c:pt>
                <c:pt idx="25">
                  <c:v>1.3257099999999999E-3</c:v>
                </c:pt>
                <c:pt idx="26">
                  <c:v>1.9307E-3</c:v>
                </c:pt>
                <c:pt idx="27">
                  <c:v>2.8117699999999999E-3</c:v>
                </c:pt>
                <c:pt idx="28">
                  <c:v>4.0949100000000002E-3</c:v>
                </c:pt>
                <c:pt idx="29">
                  <c:v>5.9636200000000002E-3</c:v>
                </c:pt>
                <c:pt idx="30">
                  <c:v>7.1968600000000002E-3</c:v>
                </c:pt>
                <c:pt idx="31">
                  <c:v>8.6851099999999994E-3</c:v>
                </c:pt>
                <c:pt idx="32">
                  <c:v>1.04811E-2</c:v>
                </c:pt>
                <c:pt idx="33">
                  <c:v>1.2648599999999999E-2</c:v>
                </c:pt>
                <c:pt idx="34">
                  <c:v>1.52642E-2</c:v>
                </c:pt>
                <c:pt idx="35">
                  <c:v>1.8420700000000002E-2</c:v>
                </c:pt>
                <c:pt idx="36">
                  <c:v>2.223E-2</c:v>
                </c:pt>
                <c:pt idx="37">
                  <c:v>2.6827E-2</c:v>
                </c:pt>
                <c:pt idx="38">
                  <c:v>3.2374600000000003E-2</c:v>
                </c:pt>
                <c:pt idx="39">
                  <c:v>3.9069399999999997E-2</c:v>
                </c:pt>
                <c:pt idx="40">
                  <c:v>4.7148700000000002E-2</c:v>
                </c:pt>
                <c:pt idx="41">
                  <c:v>5.6898700000000003E-2</c:v>
                </c:pt>
                <c:pt idx="42">
                  <c:v>6.8664900000000001E-2</c:v>
                </c:pt>
                <c:pt idx="43">
                  <c:v>7.9706600000000002E-2</c:v>
                </c:pt>
                <c:pt idx="44">
                  <c:v>9.3506099999999995E-2</c:v>
                </c:pt>
                <c:pt idx="45">
                  <c:v>0.10127700000000001</c:v>
                </c:pt>
                <c:pt idx="46">
                  <c:v>0.118812</c:v>
                </c:pt>
                <c:pt idx="47">
                  <c:v>0.12868599999999999</c:v>
                </c:pt>
                <c:pt idx="48">
                  <c:v>0.15096499999999999</c:v>
                </c:pt>
                <c:pt idx="49">
                  <c:v>0.16351199999999999</c:v>
                </c:pt>
                <c:pt idx="50">
                  <c:v>0.17710200000000001</c:v>
                </c:pt>
                <c:pt idx="51">
                  <c:v>0.19182099999999999</c:v>
                </c:pt>
                <c:pt idx="52">
                  <c:v>0.207763</c:v>
                </c:pt>
                <c:pt idx="53">
                  <c:v>0.22</c:v>
                </c:pt>
                <c:pt idx="54">
                  <c:v>0.245</c:v>
                </c:pt>
                <c:pt idx="55">
                  <c:v>0.27500000000000002</c:v>
                </c:pt>
                <c:pt idx="56">
                  <c:v>0.30499999999999999</c:v>
                </c:pt>
                <c:pt idx="57">
                  <c:v>0.34</c:v>
                </c:pt>
                <c:pt idx="58">
                  <c:v>0.375</c:v>
                </c:pt>
                <c:pt idx="59">
                  <c:v>0.41</c:v>
                </c:pt>
                <c:pt idx="60">
                  <c:v>0.45</c:v>
                </c:pt>
                <c:pt idx="61">
                  <c:v>0.49</c:v>
                </c:pt>
                <c:pt idx="62">
                  <c:v>0.53349999999999997</c:v>
                </c:pt>
                <c:pt idx="63">
                  <c:v>0.59389999999999998</c:v>
                </c:pt>
                <c:pt idx="64">
                  <c:v>0.65429999999999999</c:v>
                </c:pt>
                <c:pt idx="65">
                  <c:v>0.7147</c:v>
                </c:pt>
                <c:pt idx="66">
                  <c:v>0.77510000000000001</c:v>
                </c:pt>
                <c:pt idx="67">
                  <c:v>0.83550000000000002</c:v>
                </c:pt>
                <c:pt idx="68">
                  <c:v>0.89590000000000003</c:v>
                </c:pt>
                <c:pt idx="69">
                  <c:v>0.95640000000000003</c:v>
                </c:pt>
                <c:pt idx="70">
                  <c:v>1.0167999999999999</c:v>
                </c:pt>
                <c:pt idx="71">
                  <c:v>1.0771999999999999</c:v>
                </c:pt>
                <c:pt idx="72">
                  <c:v>1.1577</c:v>
                </c:pt>
                <c:pt idx="73">
                  <c:v>1.2382</c:v>
                </c:pt>
                <c:pt idx="74">
                  <c:v>1.3188</c:v>
                </c:pt>
                <c:pt idx="75">
                  <c:v>1.3993</c:v>
                </c:pt>
                <c:pt idx="76">
                  <c:v>1.4799</c:v>
                </c:pt>
              </c:numCache>
            </c:numRef>
          </c:xVal>
          <c:yVal>
            <c:numRef>
              <c:f>'C6020'!$BR$2:$BR$78</c:f>
              <c:numCache>
                <c:formatCode>0.00E+00</c:formatCode>
                <c:ptCount val="77"/>
                <c:pt idx="0">
                  <c:v>1.2663149326916746E-2</c:v>
                </c:pt>
                <c:pt idx="1">
                  <c:v>1.4081509261949305E-2</c:v>
                </c:pt>
                <c:pt idx="2">
                  <c:v>1.5210664492288724E-2</c:v>
                </c:pt>
                <c:pt idx="3">
                  <c:v>1.7558454768105785E-2</c:v>
                </c:pt>
                <c:pt idx="4">
                  <c:v>1.8566699167342628E-2</c:v>
                </c:pt>
                <c:pt idx="5">
                  <c:v>2.1511114739488427E-2</c:v>
                </c:pt>
                <c:pt idx="6">
                  <c:v>2.3670483324382357E-2</c:v>
                </c:pt>
                <c:pt idx="7">
                  <c:v>2.6114685603336109E-2</c:v>
                </c:pt>
                <c:pt idx="8">
                  <c:v>2.9378861349134325E-2</c:v>
                </c:pt>
                <c:pt idx="9">
                  <c:v>3.1195218559299291E-2</c:v>
                </c:pt>
                <c:pt idx="10">
                  <c:v>3.4069895851797913E-2</c:v>
                </c:pt>
                <c:pt idx="11">
                  <c:v>3.6309326423899814E-2</c:v>
                </c:pt>
                <c:pt idx="12">
                  <c:v>3.8604088990183603E-2</c:v>
                </c:pt>
                <c:pt idx="13">
                  <c:v>4.083954532212667E-2</c:v>
                </c:pt>
                <c:pt idx="14">
                  <c:v>4.3076046993752358E-2</c:v>
                </c:pt>
                <c:pt idx="15">
                  <c:v>4.4353182646899442E-2</c:v>
                </c:pt>
                <c:pt idx="16">
                  <c:v>4.6027719843662399E-2</c:v>
                </c:pt>
                <c:pt idx="17">
                  <c:v>4.7538193545983265E-2</c:v>
                </c:pt>
                <c:pt idx="18">
                  <c:v>4.9180020215290256E-2</c:v>
                </c:pt>
                <c:pt idx="19">
                  <c:v>5.0612365605496902E-2</c:v>
                </c:pt>
                <c:pt idx="20">
                  <c:v>5.1812140552791132E-2</c:v>
                </c:pt>
                <c:pt idx="21">
                  <c:v>5.3061888074553233E-2</c:v>
                </c:pt>
                <c:pt idx="22">
                  <c:v>5.4107393735133451E-2</c:v>
                </c:pt>
                <c:pt idx="23">
                  <c:v>5.5847763327302409E-2</c:v>
                </c:pt>
                <c:pt idx="24">
                  <c:v>5.6536776144767688E-2</c:v>
                </c:pt>
                <c:pt idx="25">
                  <c:v>5.6768349694776399E-2</c:v>
                </c:pt>
                <c:pt idx="26">
                  <c:v>5.7996061764455514E-2</c:v>
                </c:pt>
                <c:pt idx="27">
                  <c:v>5.8220855080302558E-2</c:v>
                </c:pt>
                <c:pt idx="28">
                  <c:v>5.7877185241201085E-2</c:v>
                </c:pt>
                <c:pt idx="29">
                  <c:v>5.7173301183268209E-2</c:v>
                </c:pt>
                <c:pt idx="30">
                  <c:v>5.689887504393068E-2</c:v>
                </c:pt>
                <c:pt idx="31">
                  <c:v>5.6362571194006783E-2</c:v>
                </c:pt>
                <c:pt idx="32">
                  <c:v>5.570492252994403E-2</c:v>
                </c:pt>
                <c:pt idx="33">
                  <c:v>5.4973593224786586E-2</c:v>
                </c:pt>
                <c:pt idx="34">
                  <c:v>5.4227413613552142E-2</c:v>
                </c:pt>
                <c:pt idx="35">
                  <c:v>5.3316884262051438E-2</c:v>
                </c:pt>
                <c:pt idx="36">
                  <c:v>5.234258179604228E-2</c:v>
                </c:pt>
                <c:pt idx="37">
                  <c:v>5.1330600490280591E-2</c:v>
                </c:pt>
                <c:pt idx="38">
                  <c:v>5.022145356480507E-2</c:v>
                </c:pt>
                <c:pt idx="39">
                  <c:v>4.9071305232179424E-2</c:v>
                </c:pt>
                <c:pt idx="40">
                  <c:v>4.7838262679286446E-2</c:v>
                </c:pt>
                <c:pt idx="41">
                  <c:v>4.6513193639925288E-2</c:v>
                </c:pt>
                <c:pt idx="42">
                  <c:v>4.5127761622819638E-2</c:v>
                </c:pt>
                <c:pt idx="43">
                  <c:v>4.3812776053848181E-2</c:v>
                </c:pt>
                <c:pt idx="44">
                  <c:v>4.2357700168788051E-2</c:v>
                </c:pt>
                <c:pt idx="45">
                  <c:v>4.2153404684129842E-2</c:v>
                </c:pt>
                <c:pt idx="46">
                  <c:v>4.0811616359977654E-2</c:v>
                </c:pt>
                <c:pt idx="47">
                  <c:v>4.0223253940747945E-2</c:v>
                </c:pt>
                <c:pt idx="48">
                  <c:v>3.9238205639314142E-2</c:v>
                </c:pt>
                <c:pt idx="49">
                  <c:v>3.869575779054777E-2</c:v>
                </c:pt>
                <c:pt idx="50">
                  <c:v>3.8153453166145088E-2</c:v>
                </c:pt>
                <c:pt idx="51">
                  <c:v>3.7526663485095424E-2</c:v>
                </c:pt>
                <c:pt idx="52">
                  <c:v>3.6887455087830902E-2</c:v>
                </c:pt>
                <c:pt idx="53">
                  <c:v>3.6612931571775836E-2</c:v>
                </c:pt>
                <c:pt idx="54">
                  <c:v>3.5939757598202997E-2</c:v>
                </c:pt>
                <c:pt idx="55">
                  <c:v>3.5213026425599911E-2</c:v>
                </c:pt>
                <c:pt idx="56">
                  <c:v>3.448383166728753E-2</c:v>
                </c:pt>
                <c:pt idx="57">
                  <c:v>3.3732695617616562E-2</c:v>
                </c:pt>
                <c:pt idx="58">
                  <c:v>3.3027704366704186E-2</c:v>
                </c:pt>
                <c:pt idx="59">
                  <c:v>3.2417348041154946E-2</c:v>
                </c:pt>
                <c:pt idx="60">
                  <c:v>3.1746924865005154E-2</c:v>
                </c:pt>
                <c:pt idx="61">
                  <c:v>3.1103192741737149E-2</c:v>
                </c:pt>
                <c:pt idx="62">
                  <c:v>3.0534481365122792E-2</c:v>
                </c:pt>
                <c:pt idx="63">
                  <c:v>2.9736293070694076E-2</c:v>
                </c:pt>
                <c:pt idx="64">
                  <c:v>2.9011817862057997E-2</c:v>
                </c:pt>
                <c:pt idx="65">
                  <c:v>2.8370140797062918E-2</c:v>
                </c:pt>
                <c:pt idx="66">
                  <c:v>2.7762979964283702E-2</c:v>
                </c:pt>
                <c:pt idx="67">
                  <c:v>2.7204132372298184E-2</c:v>
                </c:pt>
                <c:pt idx="68">
                  <c:v>2.6685294448726797E-2</c:v>
                </c:pt>
                <c:pt idx="69">
                  <c:v>2.6161410329310037E-2</c:v>
                </c:pt>
                <c:pt idx="70">
                  <c:v>2.5724861864683642E-2</c:v>
                </c:pt>
                <c:pt idx="71">
                  <c:v>2.5281498596128736E-2</c:v>
                </c:pt>
                <c:pt idx="72">
                  <c:v>2.4754674566502155E-2</c:v>
                </c:pt>
                <c:pt idx="73">
                  <c:v>2.4211700497064507E-2</c:v>
                </c:pt>
                <c:pt idx="74">
                  <c:v>2.3733128765595083E-2</c:v>
                </c:pt>
                <c:pt idx="75">
                  <c:v>2.3315358463452715E-2</c:v>
                </c:pt>
                <c:pt idx="76">
                  <c:v>2.2885072884544368E-2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E-1A89-49B4-A494-CCE839F43257}"/>
            </c:ext>
          </c:extLst>
        </c:ser>
        <c:ser>
          <c:idx val="17"/>
          <c:order val="15"/>
          <c:tx>
            <c:strRef>
              <c:f>'C6012'!$J$1</c:f>
              <c:strCache>
                <c:ptCount val="1"/>
                <c:pt idx="0">
                  <c:v>C6012 144C2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'C6012'!$B$2:$B$77</c:f>
              <c:numCache>
                <c:formatCode>0.00E+00</c:formatCode>
                <c:ptCount val="76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7.5431200000000004E-4</c:v>
                </c:pt>
                <c:pt idx="24">
                  <c:v>1.0985400000000001E-3</c:v>
                </c:pt>
                <c:pt idx="25">
                  <c:v>1.59986E-3</c:v>
                </c:pt>
                <c:pt idx="26">
                  <c:v>2.3299499999999999E-3</c:v>
                </c:pt>
                <c:pt idx="27">
                  <c:v>3.3932200000000002E-3</c:v>
                </c:pt>
                <c:pt idx="28">
                  <c:v>4.9417100000000002E-3</c:v>
                </c:pt>
                <c:pt idx="29">
                  <c:v>7.1968600000000002E-3</c:v>
                </c:pt>
                <c:pt idx="30">
                  <c:v>8.6851099999999994E-3</c:v>
                </c:pt>
                <c:pt idx="31">
                  <c:v>1.04811E-2</c:v>
                </c:pt>
                <c:pt idx="32">
                  <c:v>1.2648599999999999E-2</c:v>
                </c:pt>
                <c:pt idx="33">
                  <c:v>1.52642E-2</c:v>
                </c:pt>
                <c:pt idx="34">
                  <c:v>1.8420700000000002E-2</c:v>
                </c:pt>
                <c:pt idx="35">
                  <c:v>2.223E-2</c:v>
                </c:pt>
                <c:pt idx="36">
                  <c:v>2.6827E-2</c:v>
                </c:pt>
                <c:pt idx="37">
                  <c:v>3.2374600000000003E-2</c:v>
                </c:pt>
                <c:pt idx="38">
                  <c:v>3.9069399999999997E-2</c:v>
                </c:pt>
                <c:pt idx="39">
                  <c:v>4.7148700000000002E-2</c:v>
                </c:pt>
                <c:pt idx="40">
                  <c:v>5.6898700000000003E-2</c:v>
                </c:pt>
                <c:pt idx="41">
                  <c:v>6.8664900000000001E-2</c:v>
                </c:pt>
                <c:pt idx="42">
                  <c:v>7.9706600000000002E-2</c:v>
                </c:pt>
                <c:pt idx="43">
                  <c:v>8.6331099999999994E-2</c:v>
                </c:pt>
                <c:pt idx="44">
                  <c:v>0.10127700000000001</c:v>
                </c:pt>
                <c:pt idx="45">
                  <c:v>0.109695</c:v>
                </c:pt>
                <c:pt idx="46">
                  <c:v>0.118812</c:v>
                </c:pt>
                <c:pt idx="47">
                  <c:v>0.12868599999999999</c:v>
                </c:pt>
                <c:pt idx="48">
                  <c:v>0.139381</c:v>
                </c:pt>
                <c:pt idx="49">
                  <c:v>0.15096499999999999</c:v>
                </c:pt>
                <c:pt idx="50">
                  <c:v>0.16351199999999999</c:v>
                </c:pt>
                <c:pt idx="51">
                  <c:v>0.17710200000000001</c:v>
                </c:pt>
                <c:pt idx="52">
                  <c:v>0.19182099999999999</c:v>
                </c:pt>
                <c:pt idx="53">
                  <c:v>0.207763</c:v>
                </c:pt>
                <c:pt idx="54">
                  <c:v>0.22503100000000001</c:v>
                </c:pt>
                <c:pt idx="55">
                  <c:v>0.24373300000000001</c:v>
                </c:pt>
                <c:pt idx="56">
                  <c:v>0.26500000000000001</c:v>
                </c:pt>
                <c:pt idx="57">
                  <c:v>0.29499999999999998</c:v>
                </c:pt>
                <c:pt idx="58">
                  <c:v>0.33</c:v>
                </c:pt>
                <c:pt idx="59">
                  <c:v>0.37</c:v>
                </c:pt>
                <c:pt idx="60">
                  <c:v>0.41</c:v>
                </c:pt>
                <c:pt idx="61">
                  <c:v>0.45</c:v>
                </c:pt>
                <c:pt idx="62">
                  <c:v>0.49</c:v>
                </c:pt>
                <c:pt idx="63">
                  <c:v>0.53349999999999997</c:v>
                </c:pt>
                <c:pt idx="64">
                  <c:v>0.59389999999999998</c:v>
                </c:pt>
                <c:pt idx="65">
                  <c:v>0.65429999999999999</c:v>
                </c:pt>
                <c:pt idx="66">
                  <c:v>0.7147</c:v>
                </c:pt>
                <c:pt idx="67">
                  <c:v>0.77510000000000001</c:v>
                </c:pt>
                <c:pt idx="68">
                  <c:v>0.85570000000000002</c:v>
                </c:pt>
                <c:pt idx="69">
                  <c:v>0.93620000000000003</c:v>
                </c:pt>
                <c:pt idx="70">
                  <c:v>1.0167999999999999</c:v>
                </c:pt>
                <c:pt idx="71">
                  <c:v>1.0972999999999999</c:v>
                </c:pt>
                <c:pt idx="72">
                  <c:v>1.1778</c:v>
                </c:pt>
                <c:pt idx="73">
                  <c:v>1.2785</c:v>
                </c:pt>
                <c:pt idx="74">
                  <c:v>1.3792</c:v>
                </c:pt>
                <c:pt idx="75">
                  <c:v>1.4799</c:v>
                </c:pt>
              </c:numCache>
            </c:numRef>
          </c:xVal>
          <c:yVal>
            <c:numRef>
              <c:f>'C6012'!$J$2:$J$77</c:f>
              <c:numCache>
                <c:formatCode>0.00E+00</c:formatCode>
                <c:ptCount val="76"/>
                <c:pt idx="0">
                  <c:v>9.7534586714589418E-3</c:v>
                </c:pt>
                <c:pt idx="1">
                  <c:v>9.1419194045873498E-3</c:v>
                </c:pt>
                <c:pt idx="2">
                  <c:v>8.9294579412567913E-3</c:v>
                </c:pt>
                <c:pt idx="3">
                  <c:v>1.1543489901087825E-2</c:v>
                </c:pt>
                <c:pt idx="4">
                  <c:v>1.3083252018677901E-2</c:v>
                </c:pt>
                <c:pt idx="5">
                  <c:v>1.6518609836329298E-2</c:v>
                </c:pt>
                <c:pt idx="6">
                  <c:v>1.8915868141400255E-2</c:v>
                </c:pt>
                <c:pt idx="7">
                  <c:v>2.186987491671858E-2</c:v>
                </c:pt>
                <c:pt idx="8">
                  <c:v>2.4981809025016583E-2</c:v>
                </c:pt>
                <c:pt idx="9">
                  <c:v>2.5969422900720959E-2</c:v>
                </c:pt>
                <c:pt idx="10">
                  <c:v>2.8183558690989471E-2</c:v>
                </c:pt>
                <c:pt idx="11">
                  <c:v>3.0128949691962847E-2</c:v>
                </c:pt>
                <c:pt idx="12">
                  <c:v>3.2650312868028872E-2</c:v>
                </c:pt>
                <c:pt idx="13">
                  <c:v>3.5191495754703393E-2</c:v>
                </c:pt>
                <c:pt idx="14">
                  <c:v>3.8176709623545767E-2</c:v>
                </c:pt>
                <c:pt idx="15">
                  <c:v>4.0313814712451636E-2</c:v>
                </c:pt>
                <c:pt idx="16">
                  <c:v>4.2429824513440122E-2</c:v>
                </c:pt>
                <c:pt idx="17">
                  <c:v>4.4243406407427903E-2</c:v>
                </c:pt>
                <c:pt idx="18">
                  <c:v>4.6218663441054707E-2</c:v>
                </c:pt>
                <c:pt idx="19">
                  <c:v>4.8154647354775565E-2</c:v>
                </c:pt>
                <c:pt idx="20">
                  <c:v>4.9831610256446668E-2</c:v>
                </c:pt>
                <c:pt idx="21">
                  <c:v>5.161459349313615E-2</c:v>
                </c:pt>
                <c:pt idx="22">
                  <c:v>5.3147448136974855E-2</c:v>
                </c:pt>
                <c:pt idx="23">
                  <c:v>5.4402290850454949E-2</c:v>
                </c:pt>
                <c:pt idx="24">
                  <c:v>5.6679776575902757E-2</c:v>
                </c:pt>
                <c:pt idx="25">
                  <c:v>5.852296076508897E-2</c:v>
                </c:pt>
                <c:pt idx="26">
                  <c:v>5.9683256130194422E-2</c:v>
                </c:pt>
                <c:pt idx="27">
                  <c:v>6.0515794848676023E-2</c:v>
                </c:pt>
                <c:pt idx="28">
                  <c:v>6.0833481682469145E-2</c:v>
                </c:pt>
                <c:pt idx="29">
                  <c:v>6.0453871561204679E-2</c:v>
                </c:pt>
                <c:pt idx="30">
                  <c:v>6.0273954786353473E-2</c:v>
                </c:pt>
                <c:pt idx="31">
                  <c:v>5.9996601927482525E-2</c:v>
                </c:pt>
                <c:pt idx="32">
                  <c:v>5.9478971975397282E-2</c:v>
                </c:pt>
                <c:pt idx="33">
                  <c:v>5.8859221442700727E-2</c:v>
                </c:pt>
                <c:pt idx="34">
                  <c:v>5.8279686483844448E-2</c:v>
                </c:pt>
                <c:pt idx="35">
                  <c:v>5.7547987397755462E-2</c:v>
                </c:pt>
                <c:pt idx="36">
                  <c:v>5.6693530433440935E-2</c:v>
                </c:pt>
                <c:pt idx="37">
                  <c:v>5.5784115292674449E-2</c:v>
                </c:pt>
                <c:pt idx="38">
                  <c:v>5.476647200249736E-2</c:v>
                </c:pt>
                <c:pt idx="39">
                  <c:v>5.3657406307353619E-2</c:v>
                </c:pt>
                <c:pt idx="40">
                  <c:v>5.2474013276875842E-2</c:v>
                </c:pt>
                <c:pt idx="41">
                  <c:v>5.117737446506973E-2</c:v>
                </c:pt>
                <c:pt idx="42">
                  <c:v>4.9977393289676E-2</c:v>
                </c:pt>
                <c:pt idx="43">
                  <c:v>4.938259448960073E-2</c:v>
                </c:pt>
                <c:pt idx="44">
                  <c:v>4.8155912247039752E-2</c:v>
                </c:pt>
                <c:pt idx="45">
                  <c:v>4.7578850755436872E-2</c:v>
                </c:pt>
                <c:pt idx="46">
                  <c:v>4.6987002934801222E-2</c:v>
                </c:pt>
                <c:pt idx="47">
                  <c:v>4.655474698772008E-2</c:v>
                </c:pt>
                <c:pt idx="48">
                  <c:v>4.6125861041391956E-2</c:v>
                </c:pt>
                <c:pt idx="49">
                  <c:v>4.5641836195759122E-2</c:v>
                </c:pt>
                <c:pt idx="50">
                  <c:v>4.4973089995212989E-2</c:v>
                </c:pt>
                <c:pt idx="51">
                  <c:v>4.4428590585565392E-2</c:v>
                </c:pt>
                <c:pt idx="52">
                  <c:v>4.3707119966309917E-2</c:v>
                </c:pt>
                <c:pt idx="53">
                  <c:v>4.3204869704774169E-2</c:v>
                </c:pt>
                <c:pt idx="54">
                  <c:v>4.2514502108260376E-2</c:v>
                </c:pt>
                <c:pt idx="55">
                  <c:v>4.182601658476956E-2</c:v>
                </c:pt>
                <c:pt idx="56">
                  <c:v>4.1373206944625998E-2</c:v>
                </c:pt>
                <c:pt idx="57">
                  <c:v>4.0509129167163378E-2</c:v>
                </c:pt>
                <c:pt idx="58">
                  <c:v>3.9578776940760868E-2</c:v>
                </c:pt>
                <c:pt idx="59">
                  <c:v>3.8657571867223829E-2</c:v>
                </c:pt>
                <c:pt idx="60">
                  <c:v>3.7819000896612096E-2</c:v>
                </c:pt>
                <c:pt idx="61">
                  <c:v>3.7088750859892494E-2</c:v>
                </c:pt>
                <c:pt idx="62">
                  <c:v>3.6313023223121431E-2</c:v>
                </c:pt>
                <c:pt idx="63">
                  <c:v>3.5658678691157561E-2</c:v>
                </c:pt>
                <c:pt idx="64">
                  <c:v>3.4782279896682609E-2</c:v>
                </c:pt>
                <c:pt idx="65">
                  <c:v>3.3938875130553263E-2</c:v>
                </c:pt>
                <c:pt idx="66">
                  <c:v>3.3215505675126628E-2</c:v>
                </c:pt>
                <c:pt idx="67">
                  <c:v>3.2499288416901202E-2</c:v>
                </c:pt>
                <c:pt idx="68">
                  <c:v>3.1619067316793016E-2</c:v>
                </c:pt>
                <c:pt idx="69">
                  <c:v>3.0829718684633432E-2</c:v>
                </c:pt>
                <c:pt idx="70">
                  <c:v>3.0113013270629527E-2</c:v>
                </c:pt>
                <c:pt idx="71">
                  <c:v>2.9425102134636297E-2</c:v>
                </c:pt>
                <c:pt idx="72">
                  <c:v>2.8832626676917737E-2</c:v>
                </c:pt>
                <c:pt idx="73">
                  <c:v>2.8137181419766937E-2</c:v>
                </c:pt>
                <c:pt idx="74">
                  <c:v>2.7465317214111926E-2</c:v>
                </c:pt>
                <c:pt idx="75">
                  <c:v>2.681251017220455E-2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F-1A89-49B4-A494-CCE839F43257}"/>
            </c:ext>
          </c:extLst>
        </c:ser>
        <c:ser>
          <c:idx val="19"/>
          <c:order val="16"/>
          <c:tx>
            <c:strRef>
              <c:f>'C6012'!$AD$1</c:f>
              <c:strCache>
                <c:ptCount val="1"/>
                <c:pt idx="0">
                  <c:v>C6012 143C1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'C6012'!$W$2:$W$77</c:f>
              <c:numCache>
                <c:formatCode>0.00E+00</c:formatCode>
                <c:ptCount val="76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7.5431200000000004E-4</c:v>
                </c:pt>
                <c:pt idx="24">
                  <c:v>1.0985400000000001E-3</c:v>
                </c:pt>
                <c:pt idx="25">
                  <c:v>1.59986E-3</c:v>
                </c:pt>
                <c:pt idx="26">
                  <c:v>2.3299499999999999E-3</c:v>
                </c:pt>
                <c:pt idx="27">
                  <c:v>3.3932200000000002E-3</c:v>
                </c:pt>
                <c:pt idx="28">
                  <c:v>4.9417100000000002E-3</c:v>
                </c:pt>
                <c:pt idx="29">
                  <c:v>7.1968600000000002E-3</c:v>
                </c:pt>
                <c:pt idx="30">
                  <c:v>8.6851099999999994E-3</c:v>
                </c:pt>
                <c:pt idx="31">
                  <c:v>1.04811E-2</c:v>
                </c:pt>
                <c:pt idx="32">
                  <c:v>1.2648599999999999E-2</c:v>
                </c:pt>
                <c:pt idx="33">
                  <c:v>1.52642E-2</c:v>
                </c:pt>
                <c:pt idx="34">
                  <c:v>1.8420700000000002E-2</c:v>
                </c:pt>
                <c:pt idx="35">
                  <c:v>2.223E-2</c:v>
                </c:pt>
                <c:pt idx="36">
                  <c:v>2.6827E-2</c:v>
                </c:pt>
                <c:pt idx="37">
                  <c:v>3.2374600000000003E-2</c:v>
                </c:pt>
                <c:pt idx="38">
                  <c:v>3.9069399999999997E-2</c:v>
                </c:pt>
                <c:pt idx="39">
                  <c:v>4.7148700000000002E-2</c:v>
                </c:pt>
                <c:pt idx="40">
                  <c:v>5.6898700000000003E-2</c:v>
                </c:pt>
                <c:pt idx="41">
                  <c:v>6.8664900000000001E-2</c:v>
                </c:pt>
                <c:pt idx="42">
                  <c:v>7.9706600000000002E-2</c:v>
                </c:pt>
                <c:pt idx="43">
                  <c:v>8.6331099999999994E-2</c:v>
                </c:pt>
                <c:pt idx="44">
                  <c:v>0.10127700000000001</c:v>
                </c:pt>
                <c:pt idx="45">
                  <c:v>0.109695</c:v>
                </c:pt>
                <c:pt idx="46">
                  <c:v>0.118812</c:v>
                </c:pt>
                <c:pt idx="47">
                  <c:v>0.12868599999999999</c:v>
                </c:pt>
                <c:pt idx="48">
                  <c:v>0.139381</c:v>
                </c:pt>
                <c:pt idx="49">
                  <c:v>0.15096499999999999</c:v>
                </c:pt>
                <c:pt idx="50">
                  <c:v>0.16351199999999999</c:v>
                </c:pt>
                <c:pt idx="51">
                  <c:v>0.17710200000000001</c:v>
                </c:pt>
                <c:pt idx="52">
                  <c:v>0.19182099999999999</c:v>
                </c:pt>
                <c:pt idx="53">
                  <c:v>0.207763</c:v>
                </c:pt>
                <c:pt idx="54">
                  <c:v>0.22503100000000001</c:v>
                </c:pt>
                <c:pt idx="55">
                  <c:v>0.24373300000000001</c:v>
                </c:pt>
                <c:pt idx="56">
                  <c:v>0.26500000000000001</c:v>
                </c:pt>
                <c:pt idx="57">
                  <c:v>0.29499999999999998</c:v>
                </c:pt>
                <c:pt idx="58">
                  <c:v>0.33</c:v>
                </c:pt>
                <c:pt idx="59">
                  <c:v>0.37</c:v>
                </c:pt>
                <c:pt idx="60">
                  <c:v>0.41</c:v>
                </c:pt>
                <c:pt idx="61">
                  <c:v>0.45</c:v>
                </c:pt>
                <c:pt idx="62">
                  <c:v>0.49</c:v>
                </c:pt>
                <c:pt idx="63">
                  <c:v>0.53349999999999997</c:v>
                </c:pt>
                <c:pt idx="64">
                  <c:v>0.59389999999999998</c:v>
                </c:pt>
                <c:pt idx="65">
                  <c:v>0.65429999999999999</c:v>
                </c:pt>
                <c:pt idx="66">
                  <c:v>0.7147</c:v>
                </c:pt>
                <c:pt idx="67">
                  <c:v>0.77510000000000001</c:v>
                </c:pt>
                <c:pt idx="68">
                  <c:v>0.85570000000000002</c:v>
                </c:pt>
                <c:pt idx="69">
                  <c:v>0.93620000000000003</c:v>
                </c:pt>
                <c:pt idx="70">
                  <c:v>1.0167999999999999</c:v>
                </c:pt>
                <c:pt idx="71">
                  <c:v>1.0972999999999999</c:v>
                </c:pt>
                <c:pt idx="72">
                  <c:v>1.1778</c:v>
                </c:pt>
                <c:pt idx="73">
                  <c:v>1.2785</c:v>
                </c:pt>
                <c:pt idx="74">
                  <c:v>1.3792</c:v>
                </c:pt>
                <c:pt idx="75">
                  <c:v>1.4799</c:v>
                </c:pt>
              </c:numCache>
            </c:numRef>
          </c:xVal>
          <c:yVal>
            <c:numRef>
              <c:f>'C6012'!$AD$2:$AD$77</c:f>
              <c:numCache>
                <c:formatCode>0.00E+00</c:formatCode>
                <c:ptCount val="76"/>
                <c:pt idx="0">
                  <c:v>8.9207229975995193E-3</c:v>
                </c:pt>
                <c:pt idx="1">
                  <c:v>9.2879816948924464E-3</c:v>
                </c:pt>
                <c:pt idx="2">
                  <c:v>9.8936642781053304E-3</c:v>
                </c:pt>
                <c:pt idx="3">
                  <c:v>1.2551749712698868E-2</c:v>
                </c:pt>
                <c:pt idx="4">
                  <c:v>1.3957650988053722E-2</c:v>
                </c:pt>
                <c:pt idx="5">
                  <c:v>1.6740824676461683E-2</c:v>
                </c:pt>
                <c:pt idx="6">
                  <c:v>1.8270623738339507E-2</c:v>
                </c:pt>
                <c:pt idx="7">
                  <c:v>2.0486928231759505E-2</c:v>
                </c:pt>
                <c:pt idx="8">
                  <c:v>2.3088097251729407E-2</c:v>
                </c:pt>
                <c:pt idx="9">
                  <c:v>2.4571573091365557E-2</c:v>
                </c:pt>
                <c:pt idx="10">
                  <c:v>2.7229781575682704E-2</c:v>
                </c:pt>
                <c:pt idx="11">
                  <c:v>2.923057203635155E-2</c:v>
                </c:pt>
                <c:pt idx="12">
                  <c:v>3.162057828358085E-2</c:v>
                </c:pt>
                <c:pt idx="13">
                  <c:v>3.385855759199248E-2</c:v>
                </c:pt>
                <c:pt idx="14">
                  <c:v>3.6371685621021305E-2</c:v>
                </c:pt>
                <c:pt idx="15">
                  <c:v>3.8376888910420785E-2</c:v>
                </c:pt>
                <c:pt idx="16">
                  <c:v>4.0505446803935835E-2</c:v>
                </c:pt>
                <c:pt idx="17">
                  <c:v>4.2428056716091241E-2</c:v>
                </c:pt>
                <c:pt idx="18">
                  <c:v>4.4516640407309106E-2</c:v>
                </c:pt>
                <c:pt idx="19">
                  <c:v>4.635194742536116E-2</c:v>
                </c:pt>
                <c:pt idx="20">
                  <c:v>4.8008224119632965E-2</c:v>
                </c:pt>
                <c:pt idx="21">
                  <c:v>4.9708425068451072E-2</c:v>
                </c:pt>
                <c:pt idx="22">
                  <c:v>5.1241994537075147E-2</c:v>
                </c:pt>
                <c:pt idx="23">
                  <c:v>5.2544275706933236E-2</c:v>
                </c:pt>
                <c:pt idx="24">
                  <c:v>5.4883652659764803E-2</c:v>
                </c:pt>
                <c:pt idx="25">
                  <c:v>5.6774106415505912E-2</c:v>
                </c:pt>
                <c:pt idx="26">
                  <c:v>5.8287870569777751E-2</c:v>
                </c:pt>
                <c:pt idx="27">
                  <c:v>5.9090382213919712E-2</c:v>
                </c:pt>
                <c:pt idx="28">
                  <c:v>5.9442234189294091E-2</c:v>
                </c:pt>
                <c:pt idx="29">
                  <c:v>5.9263734838579288E-2</c:v>
                </c:pt>
                <c:pt idx="30">
                  <c:v>5.9008208578815079E-2</c:v>
                </c:pt>
                <c:pt idx="31">
                  <c:v>5.8663442062900653E-2</c:v>
                </c:pt>
                <c:pt idx="32">
                  <c:v>5.826457373554015E-2</c:v>
                </c:pt>
                <c:pt idx="33">
                  <c:v>5.7783415074705524E-2</c:v>
                </c:pt>
                <c:pt idx="34">
                  <c:v>5.7205230035885769E-2</c:v>
                </c:pt>
                <c:pt idx="35">
                  <c:v>5.6481823972162795E-2</c:v>
                </c:pt>
                <c:pt idx="36">
                  <c:v>5.5687124396116498E-2</c:v>
                </c:pt>
                <c:pt idx="37">
                  <c:v>5.4811254146949616E-2</c:v>
                </c:pt>
                <c:pt idx="38">
                  <c:v>5.3835970393924855E-2</c:v>
                </c:pt>
                <c:pt idx="39">
                  <c:v>5.2778509996595974E-2</c:v>
                </c:pt>
                <c:pt idx="40">
                  <c:v>5.1636512179710929E-2</c:v>
                </c:pt>
                <c:pt idx="41">
                  <c:v>5.0387666096861343E-2</c:v>
                </c:pt>
                <c:pt idx="42">
                  <c:v>4.9243380672603199E-2</c:v>
                </c:pt>
                <c:pt idx="43">
                  <c:v>4.8723212454825672E-2</c:v>
                </c:pt>
                <c:pt idx="44">
                  <c:v>4.7558845967519789E-2</c:v>
                </c:pt>
                <c:pt idx="45">
                  <c:v>4.6297218565457841E-2</c:v>
                </c:pt>
                <c:pt idx="46">
                  <c:v>4.6352972990229363E-2</c:v>
                </c:pt>
                <c:pt idx="47">
                  <c:v>4.5871472842944461E-2</c:v>
                </c:pt>
                <c:pt idx="48">
                  <c:v>4.5670239857420192E-2</c:v>
                </c:pt>
                <c:pt idx="49">
                  <c:v>4.5064899958860399E-2</c:v>
                </c:pt>
                <c:pt idx="50">
                  <c:v>4.4426549612784805E-2</c:v>
                </c:pt>
                <c:pt idx="51">
                  <c:v>4.3874883947828847E-2</c:v>
                </c:pt>
                <c:pt idx="52">
                  <c:v>4.3266072909158772E-2</c:v>
                </c:pt>
                <c:pt idx="53">
                  <c:v>4.2682908109489215E-2</c:v>
                </c:pt>
                <c:pt idx="54">
                  <c:v>4.2058909146368784E-2</c:v>
                </c:pt>
                <c:pt idx="55">
                  <c:v>4.1441544813315474E-2</c:v>
                </c:pt>
                <c:pt idx="56">
                  <c:v>4.1014950139346612E-2</c:v>
                </c:pt>
                <c:pt idx="57">
                  <c:v>4.013089748395262E-2</c:v>
                </c:pt>
                <c:pt idx="58">
                  <c:v>3.9328219998900404E-2</c:v>
                </c:pt>
                <c:pt idx="59">
                  <c:v>3.8418101741618554E-2</c:v>
                </c:pt>
                <c:pt idx="60">
                  <c:v>3.7619955574656465E-2</c:v>
                </c:pt>
                <c:pt idx="61">
                  <c:v>3.6878056082194244E-2</c:v>
                </c:pt>
                <c:pt idx="62">
                  <c:v>3.6168855596308218E-2</c:v>
                </c:pt>
                <c:pt idx="63">
                  <c:v>3.5494346500425433E-2</c:v>
                </c:pt>
                <c:pt idx="64">
                  <c:v>3.4649283155717199E-2</c:v>
                </c:pt>
                <c:pt idx="65">
                  <c:v>3.3817234726218247E-2</c:v>
                </c:pt>
                <c:pt idx="66">
                  <c:v>3.311679995135991E-2</c:v>
                </c:pt>
                <c:pt idx="67">
                  <c:v>3.2414950077080777E-2</c:v>
                </c:pt>
                <c:pt idx="68">
                  <c:v>3.1609762999771356E-2</c:v>
                </c:pt>
                <c:pt idx="69">
                  <c:v>3.0860851406593417E-2</c:v>
                </c:pt>
                <c:pt idx="70">
                  <c:v>3.0155274148582465E-2</c:v>
                </c:pt>
                <c:pt idx="71">
                  <c:v>2.9535884917883677E-2</c:v>
                </c:pt>
                <c:pt idx="72">
                  <c:v>2.8893737074380869E-2</c:v>
                </c:pt>
                <c:pt idx="73">
                  <c:v>2.8190978532590283E-2</c:v>
                </c:pt>
                <c:pt idx="74">
                  <c:v>2.7515852487165093E-2</c:v>
                </c:pt>
                <c:pt idx="75">
                  <c:v>2.6925902265890575E-2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10-1A89-49B4-A494-CCE839F43257}"/>
            </c:ext>
          </c:extLst>
        </c:ser>
        <c:ser>
          <c:idx val="20"/>
          <c:order val="17"/>
          <c:tx>
            <c:strRef>
              <c:f>'C6012'!$AN$1</c:f>
              <c:strCache>
                <c:ptCount val="1"/>
                <c:pt idx="0">
                  <c:v>C6012 143C2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'C6012'!$AG$2:$AG$77</c:f>
              <c:numCache>
                <c:formatCode>0.00E+00</c:formatCode>
                <c:ptCount val="76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7.5431200000000004E-4</c:v>
                </c:pt>
                <c:pt idx="24">
                  <c:v>1.0985400000000001E-3</c:v>
                </c:pt>
                <c:pt idx="25">
                  <c:v>1.59986E-3</c:v>
                </c:pt>
                <c:pt idx="26">
                  <c:v>2.3299499999999999E-3</c:v>
                </c:pt>
                <c:pt idx="27">
                  <c:v>3.3932200000000002E-3</c:v>
                </c:pt>
                <c:pt idx="28">
                  <c:v>4.9417100000000002E-3</c:v>
                </c:pt>
                <c:pt idx="29">
                  <c:v>7.1968600000000002E-3</c:v>
                </c:pt>
                <c:pt idx="30">
                  <c:v>8.6851099999999994E-3</c:v>
                </c:pt>
                <c:pt idx="31">
                  <c:v>1.04811E-2</c:v>
                </c:pt>
                <c:pt idx="32">
                  <c:v>1.2648599999999999E-2</c:v>
                </c:pt>
                <c:pt idx="33">
                  <c:v>1.52642E-2</c:v>
                </c:pt>
                <c:pt idx="34">
                  <c:v>1.8420700000000002E-2</c:v>
                </c:pt>
                <c:pt idx="35">
                  <c:v>2.223E-2</c:v>
                </c:pt>
                <c:pt idx="36">
                  <c:v>2.6827E-2</c:v>
                </c:pt>
                <c:pt idx="37">
                  <c:v>3.2374600000000003E-2</c:v>
                </c:pt>
                <c:pt idx="38">
                  <c:v>3.9069399999999997E-2</c:v>
                </c:pt>
                <c:pt idx="39">
                  <c:v>4.7148700000000002E-2</c:v>
                </c:pt>
                <c:pt idx="40">
                  <c:v>5.6898700000000003E-2</c:v>
                </c:pt>
                <c:pt idx="41">
                  <c:v>6.8664900000000001E-2</c:v>
                </c:pt>
                <c:pt idx="42">
                  <c:v>7.9706600000000002E-2</c:v>
                </c:pt>
                <c:pt idx="43">
                  <c:v>8.6331099999999994E-2</c:v>
                </c:pt>
                <c:pt idx="44">
                  <c:v>0.10127700000000001</c:v>
                </c:pt>
                <c:pt idx="45">
                  <c:v>0.109695</c:v>
                </c:pt>
                <c:pt idx="46">
                  <c:v>0.118812</c:v>
                </c:pt>
                <c:pt idx="47">
                  <c:v>0.12868599999999999</c:v>
                </c:pt>
                <c:pt idx="48">
                  <c:v>0.139381</c:v>
                </c:pt>
                <c:pt idx="49">
                  <c:v>0.15096499999999999</c:v>
                </c:pt>
                <c:pt idx="50">
                  <c:v>0.16351199999999999</c:v>
                </c:pt>
                <c:pt idx="51">
                  <c:v>0.17710200000000001</c:v>
                </c:pt>
                <c:pt idx="52">
                  <c:v>0.19182099999999999</c:v>
                </c:pt>
                <c:pt idx="53">
                  <c:v>0.207763</c:v>
                </c:pt>
                <c:pt idx="54">
                  <c:v>0.22503100000000001</c:v>
                </c:pt>
                <c:pt idx="55">
                  <c:v>0.24373300000000001</c:v>
                </c:pt>
                <c:pt idx="56">
                  <c:v>0.26500000000000001</c:v>
                </c:pt>
                <c:pt idx="57">
                  <c:v>0.29499999999999998</c:v>
                </c:pt>
                <c:pt idx="58">
                  <c:v>0.33</c:v>
                </c:pt>
                <c:pt idx="59">
                  <c:v>0.37</c:v>
                </c:pt>
                <c:pt idx="60">
                  <c:v>0.41</c:v>
                </c:pt>
                <c:pt idx="61">
                  <c:v>0.45</c:v>
                </c:pt>
                <c:pt idx="62">
                  <c:v>0.49</c:v>
                </c:pt>
                <c:pt idx="63">
                  <c:v>0.53349999999999997</c:v>
                </c:pt>
                <c:pt idx="64">
                  <c:v>0.59389999999999998</c:v>
                </c:pt>
                <c:pt idx="65">
                  <c:v>0.65429999999999999</c:v>
                </c:pt>
                <c:pt idx="66">
                  <c:v>0.7147</c:v>
                </c:pt>
                <c:pt idx="67">
                  <c:v>0.77510000000000001</c:v>
                </c:pt>
                <c:pt idx="68">
                  <c:v>0.85570000000000002</c:v>
                </c:pt>
                <c:pt idx="69">
                  <c:v>0.93620000000000003</c:v>
                </c:pt>
                <c:pt idx="70">
                  <c:v>1.0167999999999999</c:v>
                </c:pt>
                <c:pt idx="71">
                  <c:v>1.0972999999999999</c:v>
                </c:pt>
                <c:pt idx="72">
                  <c:v>1.1778</c:v>
                </c:pt>
                <c:pt idx="73">
                  <c:v>1.2785</c:v>
                </c:pt>
                <c:pt idx="74">
                  <c:v>1.3792</c:v>
                </c:pt>
                <c:pt idx="75">
                  <c:v>1.4799</c:v>
                </c:pt>
              </c:numCache>
            </c:numRef>
          </c:xVal>
          <c:yVal>
            <c:numRef>
              <c:f>'C6012'!$AN$2:$AN$77</c:f>
              <c:numCache>
                <c:formatCode>0.00E+00</c:formatCode>
                <c:ptCount val="76"/>
                <c:pt idx="0">
                  <c:v>5.642671113331936E-3</c:v>
                </c:pt>
                <c:pt idx="1">
                  <c:v>6.1584341553557603E-3</c:v>
                </c:pt>
                <c:pt idx="2">
                  <c:v>8.0872215820068562E-3</c:v>
                </c:pt>
                <c:pt idx="3">
                  <c:v>1.1459469257688674E-2</c:v>
                </c:pt>
                <c:pt idx="4">
                  <c:v>1.3412864408562567E-2</c:v>
                </c:pt>
                <c:pt idx="5">
                  <c:v>1.6486159454182941E-2</c:v>
                </c:pt>
                <c:pt idx="6">
                  <c:v>1.8744798049057744E-2</c:v>
                </c:pt>
                <c:pt idx="7">
                  <c:v>2.1396167860313859E-2</c:v>
                </c:pt>
                <c:pt idx="8">
                  <c:v>2.4220112830454946E-2</c:v>
                </c:pt>
                <c:pt idx="9">
                  <c:v>2.5696764722391654E-2</c:v>
                </c:pt>
                <c:pt idx="10">
                  <c:v>2.7877403097554671E-2</c:v>
                </c:pt>
                <c:pt idx="11">
                  <c:v>2.9833816477008814E-2</c:v>
                </c:pt>
                <c:pt idx="12">
                  <c:v>3.2044980817743277E-2</c:v>
                </c:pt>
                <c:pt idx="13">
                  <c:v>3.4277126122733287E-2</c:v>
                </c:pt>
                <c:pt idx="14">
                  <c:v>3.6789694327139737E-2</c:v>
                </c:pt>
                <c:pt idx="15">
                  <c:v>3.86447694889318E-2</c:v>
                </c:pt>
                <c:pt idx="16">
                  <c:v>4.0684148800068251E-2</c:v>
                </c:pt>
                <c:pt idx="17">
                  <c:v>4.2634775026435479E-2</c:v>
                </c:pt>
                <c:pt idx="18">
                  <c:v>4.4693502391753799E-2</c:v>
                </c:pt>
                <c:pt idx="19">
                  <c:v>4.6660583987825625E-2</c:v>
                </c:pt>
                <c:pt idx="20">
                  <c:v>4.830968013373417E-2</c:v>
                </c:pt>
                <c:pt idx="21">
                  <c:v>5.0031469389706811E-2</c:v>
                </c:pt>
                <c:pt idx="22">
                  <c:v>5.1589584653883074E-2</c:v>
                </c:pt>
                <c:pt idx="23">
                  <c:v>5.2976242277668409E-2</c:v>
                </c:pt>
                <c:pt idx="24">
                  <c:v>5.5355597511834727E-2</c:v>
                </c:pt>
                <c:pt idx="25">
                  <c:v>5.75474583072597E-2</c:v>
                </c:pt>
                <c:pt idx="26">
                  <c:v>5.8730669915706302E-2</c:v>
                </c:pt>
                <c:pt idx="27">
                  <c:v>5.9611150862417535E-2</c:v>
                </c:pt>
                <c:pt idx="28">
                  <c:v>5.9858534275360434E-2</c:v>
                </c:pt>
                <c:pt idx="29">
                  <c:v>5.9644015634859715E-2</c:v>
                </c:pt>
                <c:pt idx="30">
                  <c:v>5.9333617665606013E-2</c:v>
                </c:pt>
                <c:pt idx="31">
                  <c:v>5.8988485593208351E-2</c:v>
                </c:pt>
                <c:pt idx="32">
                  <c:v>5.8590055956297467E-2</c:v>
                </c:pt>
                <c:pt idx="33">
                  <c:v>5.8093969024182512E-2</c:v>
                </c:pt>
                <c:pt idx="34">
                  <c:v>5.7515536872142996E-2</c:v>
                </c:pt>
                <c:pt idx="35">
                  <c:v>5.6773514771100167E-2</c:v>
                </c:pt>
                <c:pt idx="36">
                  <c:v>5.5959351008614863E-2</c:v>
                </c:pt>
                <c:pt idx="37">
                  <c:v>5.5063332262280121E-2</c:v>
                </c:pt>
                <c:pt idx="38">
                  <c:v>5.4108340728352897E-2</c:v>
                </c:pt>
                <c:pt idx="39">
                  <c:v>5.3016260765335756E-2</c:v>
                </c:pt>
                <c:pt idx="40">
                  <c:v>5.1852110536437991E-2</c:v>
                </c:pt>
                <c:pt idx="41">
                  <c:v>5.0590845670028715E-2</c:v>
                </c:pt>
                <c:pt idx="42">
                  <c:v>4.9503036521968524E-2</c:v>
                </c:pt>
                <c:pt idx="43">
                  <c:v>4.892760781640524E-2</c:v>
                </c:pt>
                <c:pt idx="44">
                  <c:v>4.7347797014830356E-2</c:v>
                </c:pt>
                <c:pt idx="45">
                  <c:v>4.693769812814988E-2</c:v>
                </c:pt>
                <c:pt idx="46">
                  <c:v>4.6498316655799718E-2</c:v>
                </c:pt>
                <c:pt idx="47">
                  <c:v>4.5898003952077764E-2</c:v>
                </c:pt>
                <c:pt idx="48">
                  <c:v>4.5613456036351523E-2</c:v>
                </c:pt>
                <c:pt idx="49">
                  <c:v>4.5071133569310598E-2</c:v>
                </c:pt>
                <c:pt idx="50">
                  <c:v>4.455308622346954E-2</c:v>
                </c:pt>
                <c:pt idx="51">
                  <c:v>4.382281683377956E-2</c:v>
                </c:pt>
                <c:pt idx="52">
                  <c:v>4.3323466884374141E-2</c:v>
                </c:pt>
                <c:pt idx="53">
                  <c:v>4.2696837181612518E-2</c:v>
                </c:pt>
                <c:pt idx="54">
                  <c:v>4.2117058476985048E-2</c:v>
                </c:pt>
                <c:pt idx="55">
                  <c:v>4.1462872677328476E-2</c:v>
                </c:pt>
                <c:pt idx="56">
                  <c:v>4.0909145694310312E-2</c:v>
                </c:pt>
                <c:pt idx="57">
                  <c:v>4.013089748395262E-2</c:v>
                </c:pt>
                <c:pt idx="58">
                  <c:v>3.9266035532985064E-2</c:v>
                </c:pt>
                <c:pt idx="59">
                  <c:v>3.8440732089650993E-2</c:v>
                </c:pt>
                <c:pt idx="60">
                  <c:v>3.7610659810985929E-2</c:v>
                </c:pt>
                <c:pt idx="61">
                  <c:v>3.685939996478696E-2</c:v>
                </c:pt>
                <c:pt idx="62">
                  <c:v>3.6178211627072521E-2</c:v>
                </c:pt>
                <c:pt idx="63">
                  <c:v>3.5540228911575246E-2</c:v>
                </c:pt>
                <c:pt idx="64">
                  <c:v>3.4622196272410415E-2</c:v>
                </c:pt>
                <c:pt idx="65">
                  <c:v>3.3882883325541166E-2</c:v>
                </c:pt>
                <c:pt idx="66">
                  <c:v>3.3103906093295075E-2</c:v>
                </c:pt>
                <c:pt idx="67">
                  <c:v>3.2441729455701465E-2</c:v>
                </c:pt>
                <c:pt idx="68">
                  <c:v>3.1599867519294451E-2</c:v>
                </c:pt>
                <c:pt idx="69">
                  <c:v>3.0860851406593417E-2</c:v>
                </c:pt>
                <c:pt idx="70">
                  <c:v>3.0156791738685813E-2</c:v>
                </c:pt>
                <c:pt idx="71">
                  <c:v>2.9506323694774551E-2</c:v>
                </c:pt>
                <c:pt idx="72">
                  <c:v>2.8877328382661736E-2</c:v>
                </c:pt>
                <c:pt idx="73">
                  <c:v>2.8200663449957027E-2</c:v>
                </c:pt>
                <c:pt idx="74">
                  <c:v>2.75596630669687E-2</c:v>
                </c:pt>
                <c:pt idx="75">
                  <c:v>2.6933237453602873E-2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11-1A89-49B4-A494-CCE839F43257}"/>
            </c:ext>
          </c:extLst>
        </c:ser>
        <c:ser>
          <c:idx val="21"/>
          <c:order val="18"/>
          <c:tx>
            <c:strRef>
              <c:f>'C6012'!$AX$1</c:f>
              <c:strCache>
                <c:ptCount val="1"/>
                <c:pt idx="0">
                  <c:v>C6012 162C7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'C6012'!$AQ$2:$AQ$77</c:f>
              <c:numCache>
                <c:formatCode>0.00E+00</c:formatCode>
                <c:ptCount val="76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7.5431200000000004E-4</c:v>
                </c:pt>
                <c:pt idx="24">
                  <c:v>1.0985400000000001E-3</c:v>
                </c:pt>
                <c:pt idx="25">
                  <c:v>1.59986E-3</c:v>
                </c:pt>
                <c:pt idx="26">
                  <c:v>2.3299499999999999E-3</c:v>
                </c:pt>
                <c:pt idx="27">
                  <c:v>3.3932200000000002E-3</c:v>
                </c:pt>
                <c:pt idx="28">
                  <c:v>4.9417100000000002E-3</c:v>
                </c:pt>
                <c:pt idx="29">
                  <c:v>7.1968600000000002E-3</c:v>
                </c:pt>
                <c:pt idx="30">
                  <c:v>8.6851099999999994E-3</c:v>
                </c:pt>
                <c:pt idx="31">
                  <c:v>1.04811E-2</c:v>
                </c:pt>
                <c:pt idx="32">
                  <c:v>1.2648599999999999E-2</c:v>
                </c:pt>
                <c:pt idx="33">
                  <c:v>1.52642E-2</c:v>
                </c:pt>
                <c:pt idx="34">
                  <c:v>1.8420700000000002E-2</c:v>
                </c:pt>
                <c:pt idx="35">
                  <c:v>2.223E-2</c:v>
                </c:pt>
                <c:pt idx="36">
                  <c:v>2.6827E-2</c:v>
                </c:pt>
                <c:pt idx="37">
                  <c:v>3.2374600000000003E-2</c:v>
                </c:pt>
                <c:pt idx="38">
                  <c:v>3.9069399999999997E-2</c:v>
                </c:pt>
                <c:pt idx="39">
                  <c:v>4.7148700000000002E-2</c:v>
                </c:pt>
                <c:pt idx="40">
                  <c:v>5.6898700000000003E-2</c:v>
                </c:pt>
                <c:pt idx="41">
                  <c:v>6.8664900000000001E-2</c:v>
                </c:pt>
                <c:pt idx="42">
                  <c:v>7.9706600000000002E-2</c:v>
                </c:pt>
                <c:pt idx="43">
                  <c:v>8.6331099999999994E-2</c:v>
                </c:pt>
                <c:pt idx="44">
                  <c:v>0.10127700000000001</c:v>
                </c:pt>
                <c:pt idx="45">
                  <c:v>0.109695</c:v>
                </c:pt>
                <c:pt idx="46">
                  <c:v>0.118812</c:v>
                </c:pt>
                <c:pt idx="47">
                  <c:v>0.12868599999999999</c:v>
                </c:pt>
                <c:pt idx="48">
                  <c:v>0.139381</c:v>
                </c:pt>
                <c:pt idx="49">
                  <c:v>0.15096499999999999</c:v>
                </c:pt>
                <c:pt idx="50">
                  <c:v>0.16351199999999999</c:v>
                </c:pt>
                <c:pt idx="51">
                  <c:v>0.17710200000000001</c:v>
                </c:pt>
                <c:pt idx="52">
                  <c:v>0.19182099999999999</c:v>
                </c:pt>
                <c:pt idx="53">
                  <c:v>0.207763</c:v>
                </c:pt>
                <c:pt idx="54">
                  <c:v>0.22503100000000001</c:v>
                </c:pt>
                <c:pt idx="55">
                  <c:v>0.24373300000000001</c:v>
                </c:pt>
                <c:pt idx="56">
                  <c:v>0.26500000000000001</c:v>
                </c:pt>
                <c:pt idx="57">
                  <c:v>0.29499999999999998</c:v>
                </c:pt>
                <c:pt idx="58">
                  <c:v>0.33</c:v>
                </c:pt>
                <c:pt idx="59">
                  <c:v>0.37</c:v>
                </c:pt>
                <c:pt idx="60">
                  <c:v>0.41</c:v>
                </c:pt>
                <c:pt idx="61">
                  <c:v>0.45</c:v>
                </c:pt>
                <c:pt idx="62">
                  <c:v>0.49</c:v>
                </c:pt>
                <c:pt idx="63">
                  <c:v>0.53349999999999997</c:v>
                </c:pt>
                <c:pt idx="64">
                  <c:v>0.59389999999999998</c:v>
                </c:pt>
                <c:pt idx="65">
                  <c:v>0.65429999999999999</c:v>
                </c:pt>
                <c:pt idx="66">
                  <c:v>0.7147</c:v>
                </c:pt>
                <c:pt idx="67">
                  <c:v>0.77510000000000001</c:v>
                </c:pt>
                <c:pt idx="68">
                  <c:v>0.85570000000000002</c:v>
                </c:pt>
                <c:pt idx="69">
                  <c:v>0.93620000000000003</c:v>
                </c:pt>
                <c:pt idx="70">
                  <c:v>1.0167999999999999</c:v>
                </c:pt>
                <c:pt idx="71">
                  <c:v>1.0972999999999999</c:v>
                </c:pt>
                <c:pt idx="72">
                  <c:v>1.1778</c:v>
                </c:pt>
                <c:pt idx="73">
                  <c:v>1.2785</c:v>
                </c:pt>
                <c:pt idx="74">
                  <c:v>1.3792</c:v>
                </c:pt>
                <c:pt idx="75">
                  <c:v>1.4799</c:v>
                </c:pt>
              </c:numCache>
            </c:numRef>
          </c:xVal>
          <c:yVal>
            <c:numRef>
              <c:f>'C6012'!$AX$2:$AX$77</c:f>
              <c:numCache>
                <c:formatCode>0.00E+00</c:formatCode>
                <c:ptCount val="76"/>
                <c:pt idx="0">
                  <c:v>8.9673700008795851E-3</c:v>
                </c:pt>
                <c:pt idx="1">
                  <c:v>7.9936579348747067E-3</c:v>
                </c:pt>
                <c:pt idx="2">
                  <c:v>8.4893410477443251E-3</c:v>
                </c:pt>
                <c:pt idx="3">
                  <c:v>1.223327054808301E-2</c:v>
                </c:pt>
                <c:pt idx="4">
                  <c:v>1.3972358336174856E-2</c:v>
                </c:pt>
                <c:pt idx="5">
                  <c:v>1.7555962027530517E-2</c:v>
                </c:pt>
                <c:pt idx="6">
                  <c:v>1.976527894328594E-2</c:v>
                </c:pt>
                <c:pt idx="7">
                  <c:v>2.2332701357760148E-2</c:v>
                </c:pt>
                <c:pt idx="8">
                  <c:v>2.4610217822292436E-2</c:v>
                </c:pt>
                <c:pt idx="9">
                  <c:v>2.5660976607898085E-2</c:v>
                </c:pt>
                <c:pt idx="10">
                  <c:v>2.7917586551387746E-2</c:v>
                </c:pt>
                <c:pt idx="11">
                  <c:v>2.9829838489575287E-2</c:v>
                </c:pt>
                <c:pt idx="12">
                  <c:v>3.2137341190535171E-2</c:v>
                </c:pt>
                <c:pt idx="13">
                  <c:v>3.4667019928298917E-2</c:v>
                </c:pt>
                <c:pt idx="14">
                  <c:v>3.7300723139029122E-2</c:v>
                </c:pt>
                <c:pt idx="15">
                  <c:v>3.9429232969697366E-2</c:v>
                </c:pt>
                <c:pt idx="16">
                  <c:v>4.1610542424611187E-2</c:v>
                </c:pt>
                <c:pt idx="17">
                  <c:v>4.3538179692876509E-2</c:v>
                </c:pt>
                <c:pt idx="18">
                  <c:v>4.5579046385470529E-2</c:v>
                </c:pt>
                <c:pt idx="19">
                  <c:v>4.7362341057797526E-2</c:v>
                </c:pt>
                <c:pt idx="20">
                  <c:v>4.8907112313540731E-2</c:v>
                </c:pt>
                <c:pt idx="21">
                  <c:v>5.0582086903749421E-2</c:v>
                </c:pt>
                <c:pt idx="22">
                  <c:v>5.2090405586360397E-2</c:v>
                </c:pt>
                <c:pt idx="23">
                  <c:v>5.341001093870943E-2</c:v>
                </c:pt>
                <c:pt idx="24">
                  <c:v>5.5941171868422693E-2</c:v>
                </c:pt>
                <c:pt idx="25">
                  <c:v>5.7641753899750361E-2</c:v>
                </c:pt>
                <c:pt idx="26">
                  <c:v>5.8948337064894475E-2</c:v>
                </c:pt>
                <c:pt idx="27">
                  <c:v>5.9820406611531776E-2</c:v>
                </c:pt>
                <c:pt idx="28">
                  <c:v>6.0130978358824694E-2</c:v>
                </c:pt>
                <c:pt idx="29">
                  <c:v>5.9975515013275575E-2</c:v>
                </c:pt>
                <c:pt idx="30">
                  <c:v>5.9668167424984549E-2</c:v>
                </c:pt>
                <c:pt idx="31">
                  <c:v>5.9340384749218524E-2</c:v>
                </c:pt>
                <c:pt idx="32">
                  <c:v>5.8890390079092823E-2</c:v>
                </c:pt>
                <c:pt idx="33">
                  <c:v>5.8387527260253723E-2</c:v>
                </c:pt>
                <c:pt idx="34">
                  <c:v>5.7746444805350967E-2</c:v>
                </c:pt>
                <c:pt idx="35">
                  <c:v>5.7044774078756862E-2</c:v>
                </c:pt>
                <c:pt idx="36">
                  <c:v>5.6189425285599226E-2</c:v>
                </c:pt>
                <c:pt idx="37">
                  <c:v>5.527506035627025E-2</c:v>
                </c:pt>
                <c:pt idx="38">
                  <c:v>5.4288253558680569E-2</c:v>
                </c:pt>
                <c:pt idx="39">
                  <c:v>5.3167792997060155E-2</c:v>
                </c:pt>
                <c:pt idx="40">
                  <c:v>5.1978058065693673E-2</c:v>
                </c:pt>
                <c:pt idx="41">
                  <c:v>5.0696193448450722E-2</c:v>
                </c:pt>
                <c:pt idx="42">
                  <c:v>4.9495385070947341E-2</c:v>
                </c:pt>
                <c:pt idx="43">
                  <c:v>4.8337541895409931E-2</c:v>
                </c:pt>
                <c:pt idx="44">
                  <c:v>4.7692250204557807E-2</c:v>
                </c:pt>
                <c:pt idx="45">
                  <c:v>4.7468726791946268E-2</c:v>
                </c:pt>
                <c:pt idx="46">
                  <c:v>4.6583589286908929E-2</c:v>
                </c:pt>
                <c:pt idx="47">
                  <c:v>4.5981025357025508E-2</c:v>
                </c:pt>
                <c:pt idx="48">
                  <c:v>4.5588665927760598E-2</c:v>
                </c:pt>
                <c:pt idx="49">
                  <c:v>4.5079297543600801E-2</c:v>
                </c:pt>
                <c:pt idx="50">
                  <c:v>4.4486034513330525E-2</c:v>
                </c:pt>
                <c:pt idx="51">
                  <c:v>4.3882610009565545E-2</c:v>
                </c:pt>
                <c:pt idx="52">
                  <c:v>4.3231177980033501E-2</c:v>
                </c:pt>
                <c:pt idx="53">
                  <c:v>4.2635656016377421E-2</c:v>
                </c:pt>
                <c:pt idx="54">
                  <c:v>4.1978115691553304E-2</c:v>
                </c:pt>
                <c:pt idx="55">
                  <c:v>4.1295386469862812E-2</c:v>
                </c:pt>
                <c:pt idx="56">
                  <c:v>4.0829077465634175E-2</c:v>
                </c:pt>
                <c:pt idx="57">
                  <c:v>3.9935387983389775E-2</c:v>
                </c:pt>
                <c:pt idx="58">
                  <c:v>3.9148575986256096E-2</c:v>
                </c:pt>
                <c:pt idx="59">
                  <c:v>3.8165053304528525E-2</c:v>
                </c:pt>
                <c:pt idx="60">
                  <c:v>3.7352237580945045E-2</c:v>
                </c:pt>
                <c:pt idx="61">
                  <c:v>3.6577862193004206E-2</c:v>
                </c:pt>
                <c:pt idx="62">
                  <c:v>3.5855428565704298E-2</c:v>
                </c:pt>
                <c:pt idx="63">
                  <c:v>3.5140191639362807E-2</c:v>
                </c:pt>
                <c:pt idx="64">
                  <c:v>3.4308762337003383E-2</c:v>
                </c:pt>
                <c:pt idx="65">
                  <c:v>3.3479613358271813E-2</c:v>
                </c:pt>
                <c:pt idx="66">
                  <c:v>3.2735356650275167E-2</c:v>
                </c:pt>
                <c:pt idx="67">
                  <c:v>3.2063842668498481E-2</c:v>
                </c:pt>
                <c:pt idx="68">
                  <c:v>3.1197751176278408E-2</c:v>
                </c:pt>
                <c:pt idx="69">
                  <c:v>3.0415489674546707E-2</c:v>
                </c:pt>
                <c:pt idx="70">
                  <c:v>2.9734142894903313E-2</c:v>
                </c:pt>
                <c:pt idx="71">
                  <c:v>2.9049532413874108E-2</c:v>
                </c:pt>
                <c:pt idx="72">
                  <c:v>2.8446107964283006E-2</c:v>
                </c:pt>
                <c:pt idx="73">
                  <c:v>2.7752130714409629E-2</c:v>
                </c:pt>
                <c:pt idx="74">
                  <c:v>2.705415637692709E-2</c:v>
                </c:pt>
                <c:pt idx="75">
                  <c:v>2.645906996220105E-2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12-1A89-49B4-A494-CCE839F43257}"/>
            </c:ext>
          </c:extLst>
        </c:ser>
        <c:ser>
          <c:idx val="23"/>
          <c:order val="19"/>
          <c:tx>
            <c:strRef>
              <c:f>'C6012'!$BR$1</c:f>
              <c:strCache>
                <c:ptCount val="1"/>
                <c:pt idx="0">
                  <c:v>C6012 162C4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'C6012'!$BK$2:$BK$77</c:f>
              <c:numCache>
                <c:formatCode>0.00E+00</c:formatCode>
                <c:ptCount val="76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7.5431200000000004E-4</c:v>
                </c:pt>
                <c:pt idx="24">
                  <c:v>1.0985400000000001E-3</c:v>
                </c:pt>
                <c:pt idx="25">
                  <c:v>1.59986E-3</c:v>
                </c:pt>
                <c:pt idx="26">
                  <c:v>2.3299499999999999E-3</c:v>
                </c:pt>
                <c:pt idx="27">
                  <c:v>3.3932200000000002E-3</c:v>
                </c:pt>
                <c:pt idx="28">
                  <c:v>4.9417100000000002E-3</c:v>
                </c:pt>
                <c:pt idx="29">
                  <c:v>7.1968600000000002E-3</c:v>
                </c:pt>
                <c:pt idx="30">
                  <c:v>8.6851099999999994E-3</c:v>
                </c:pt>
                <c:pt idx="31">
                  <c:v>1.04811E-2</c:v>
                </c:pt>
                <c:pt idx="32">
                  <c:v>1.2648599999999999E-2</c:v>
                </c:pt>
                <c:pt idx="33">
                  <c:v>1.52642E-2</c:v>
                </c:pt>
                <c:pt idx="34">
                  <c:v>1.8420700000000002E-2</c:v>
                </c:pt>
                <c:pt idx="35">
                  <c:v>2.223E-2</c:v>
                </c:pt>
                <c:pt idx="36">
                  <c:v>2.6827E-2</c:v>
                </c:pt>
                <c:pt idx="37">
                  <c:v>3.2374600000000003E-2</c:v>
                </c:pt>
                <c:pt idx="38">
                  <c:v>3.9069399999999997E-2</c:v>
                </c:pt>
                <c:pt idx="39">
                  <c:v>4.7148700000000002E-2</c:v>
                </c:pt>
                <c:pt idx="40">
                  <c:v>5.6898700000000003E-2</c:v>
                </c:pt>
                <c:pt idx="41">
                  <c:v>6.8664900000000001E-2</c:v>
                </c:pt>
                <c:pt idx="42">
                  <c:v>7.9706600000000002E-2</c:v>
                </c:pt>
                <c:pt idx="43">
                  <c:v>8.6331099999999994E-2</c:v>
                </c:pt>
                <c:pt idx="44">
                  <c:v>0.10127700000000001</c:v>
                </c:pt>
                <c:pt idx="45">
                  <c:v>0.109695</c:v>
                </c:pt>
                <c:pt idx="46">
                  <c:v>0.118812</c:v>
                </c:pt>
                <c:pt idx="47">
                  <c:v>0.12868599999999999</c:v>
                </c:pt>
                <c:pt idx="48">
                  <c:v>0.139381</c:v>
                </c:pt>
                <c:pt idx="49">
                  <c:v>0.15096499999999999</c:v>
                </c:pt>
                <c:pt idx="50">
                  <c:v>0.16351199999999999</c:v>
                </c:pt>
                <c:pt idx="51">
                  <c:v>0.17710200000000001</c:v>
                </c:pt>
                <c:pt idx="52">
                  <c:v>0.19182099999999999</c:v>
                </c:pt>
                <c:pt idx="53">
                  <c:v>0.207763</c:v>
                </c:pt>
                <c:pt idx="54">
                  <c:v>0.22503100000000001</c:v>
                </c:pt>
                <c:pt idx="55">
                  <c:v>0.24373300000000001</c:v>
                </c:pt>
                <c:pt idx="56">
                  <c:v>0.26500000000000001</c:v>
                </c:pt>
                <c:pt idx="57">
                  <c:v>0.29499999999999998</c:v>
                </c:pt>
                <c:pt idx="58">
                  <c:v>0.33</c:v>
                </c:pt>
                <c:pt idx="59">
                  <c:v>0.37</c:v>
                </c:pt>
                <c:pt idx="60">
                  <c:v>0.41</c:v>
                </c:pt>
                <c:pt idx="61">
                  <c:v>0.45</c:v>
                </c:pt>
                <c:pt idx="62">
                  <c:v>0.49</c:v>
                </c:pt>
                <c:pt idx="63">
                  <c:v>0.53349999999999997</c:v>
                </c:pt>
                <c:pt idx="64">
                  <c:v>0.59389999999999998</c:v>
                </c:pt>
                <c:pt idx="65">
                  <c:v>0.65429999999999999</c:v>
                </c:pt>
                <c:pt idx="66">
                  <c:v>0.7147</c:v>
                </c:pt>
                <c:pt idx="67">
                  <c:v>0.77510000000000001</c:v>
                </c:pt>
                <c:pt idx="68">
                  <c:v>0.85570000000000002</c:v>
                </c:pt>
                <c:pt idx="69">
                  <c:v>0.93620000000000003</c:v>
                </c:pt>
                <c:pt idx="70">
                  <c:v>1.0167999999999999</c:v>
                </c:pt>
                <c:pt idx="71">
                  <c:v>1.0972999999999999</c:v>
                </c:pt>
                <c:pt idx="72">
                  <c:v>1.1778</c:v>
                </c:pt>
                <c:pt idx="73">
                  <c:v>1.2785</c:v>
                </c:pt>
                <c:pt idx="74">
                  <c:v>1.3792</c:v>
                </c:pt>
                <c:pt idx="75">
                  <c:v>1.4799</c:v>
                </c:pt>
              </c:numCache>
            </c:numRef>
          </c:xVal>
          <c:yVal>
            <c:numRef>
              <c:f>'C6012'!$BR$2:$BR$77</c:f>
              <c:numCache>
                <c:formatCode>0.00E+00</c:formatCode>
                <c:ptCount val="76"/>
                <c:pt idx="0">
                  <c:v>6.2807077787911982E-3</c:v>
                </c:pt>
                <c:pt idx="1">
                  <c:v>6.871448615852805E-3</c:v>
                </c:pt>
                <c:pt idx="2">
                  <c:v>7.4234139191581509E-3</c:v>
                </c:pt>
                <c:pt idx="3">
                  <c:v>1.0899203722959293E-2</c:v>
                </c:pt>
                <c:pt idx="4">
                  <c:v>1.2924517845337531E-2</c:v>
                </c:pt>
                <c:pt idx="5">
                  <c:v>1.5637283653674977E-2</c:v>
                </c:pt>
                <c:pt idx="6">
                  <c:v>1.781113556538012E-2</c:v>
                </c:pt>
                <c:pt idx="7">
                  <c:v>2.0371608202754077E-2</c:v>
                </c:pt>
                <c:pt idx="8">
                  <c:v>2.3172706656641E-2</c:v>
                </c:pt>
                <c:pt idx="9">
                  <c:v>2.4728150044081448E-2</c:v>
                </c:pt>
                <c:pt idx="10">
                  <c:v>2.6910742852852731E-2</c:v>
                </c:pt>
                <c:pt idx="11">
                  <c:v>2.8542179976085345E-2</c:v>
                </c:pt>
                <c:pt idx="12">
                  <c:v>3.0726173864962979E-2</c:v>
                </c:pt>
                <c:pt idx="13">
                  <c:v>3.2845069161039693E-2</c:v>
                </c:pt>
                <c:pt idx="14">
                  <c:v>3.5291657622004056E-2</c:v>
                </c:pt>
                <c:pt idx="15">
                  <c:v>3.7193052792173352E-2</c:v>
                </c:pt>
                <c:pt idx="16">
                  <c:v>3.9429102686517177E-2</c:v>
                </c:pt>
                <c:pt idx="17">
                  <c:v>4.1338788245696693E-2</c:v>
                </c:pt>
                <c:pt idx="18">
                  <c:v>4.3493394602806525E-2</c:v>
                </c:pt>
                <c:pt idx="19">
                  <c:v>4.5468279710489265E-2</c:v>
                </c:pt>
                <c:pt idx="20">
                  <c:v>4.7062504401636125E-2</c:v>
                </c:pt>
                <c:pt idx="21">
                  <c:v>4.8741739796648087E-2</c:v>
                </c:pt>
                <c:pt idx="22">
                  <c:v>5.0212903694617214E-2</c:v>
                </c:pt>
                <c:pt idx="23">
                  <c:v>5.1515832971412788E-2</c:v>
                </c:pt>
                <c:pt idx="24">
                  <c:v>5.3649806736276326E-2</c:v>
                </c:pt>
                <c:pt idx="25">
                  <c:v>5.5760936629927059E-2</c:v>
                </c:pt>
                <c:pt idx="26">
                  <c:v>5.7239744194764505E-2</c:v>
                </c:pt>
                <c:pt idx="27">
                  <c:v>5.7899440775129721E-2</c:v>
                </c:pt>
                <c:pt idx="28">
                  <c:v>5.8233078372603511E-2</c:v>
                </c:pt>
                <c:pt idx="29">
                  <c:v>5.800234452240037E-2</c:v>
                </c:pt>
                <c:pt idx="30">
                  <c:v>5.776184762636441E-2</c:v>
                </c:pt>
                <c:pt idx="31">
                  <c:v>5.7446162100838659E-2</c:v>
                </c:pt>
                <c:pt idx="32">
                  <c:v>5.7025824182383708E-2</c:v>
                </c:pt>
                <c:pt idx="33">
                  <c:v>5.6525884705104008E-2</c:v>
                </c:pt>
                <c:pt idx="34">
                  <c:v>5.5921069381497247E-2</c:v>
                </c:pt>
                <c:pt idx="35">
                  <c:v>5.5207822419315974E-2</c:v>
                </c:pt>
                <c:pt idx="36">
                  <c:v>5.4444484977194077E-2</c:v>
                </c:pt>
                <c:pt idx="37">
                  <c:v>5.3551731364890803E-2</c:v>
                </c:pt>
                <c:pt idx="38">
                  <c:v>5.2622265376864957E-2</c:v>
                </c:pt>
                <c:pt idx="39">
                  <c:v>5.1558052811143097E-2</c:v>
                </c:pt>
                <c:pt idx="40">
                  <c:v>5.0414228756961589E-2</c:v>
                </c:pt>
                <c:pt idx="41">
                  <c:v>4.9189361667161986E-2</c:v>
                </c:pt>
                <c:pt idx="42">
                  <c:v>4.7960171396999762E-2</c:v>
                </c:pt>
                <c:pt idx="43">
                  <c:v>4.7451692749494512E-2</c:v>
                </c:pt>
                <c:pt idx="44">
                  <c:v>4.631511886694617E-2</c:v>
                </c:pt>
                <c:pt idx="45">
                  <c:v>4.5194177277359047E-2</c:v>
                </c:pt>
                <c:pt idx="46">
                  <c:v>4.5216705521604832E-2</c:v>
                </c:pt>
                <c:pt idx="47">
                  <c:v>4.4758729147659992E-2</c:v>
                </c:pt>
                <c:pt idx="48">
                  <c:v>4.4169377681584202E-2</c:v>
                </c:pt>
                <c:pt idx="49">
                  <c:v>4.3777348633456399E-2</c:v>
                </c:pt>
                <c:pt idx="50">
                  <c:v>4.3281405976478844E-2</c:v>
                </c:pt>
                <c:pt idx="51">
                  <c:v>4.2656268707582809E-2</c:v>
                </c:pt>
                <c:pt idx="52">
                  <c:v>4.2148048377970287E-2</c:v>
                </c:pt>
                <c:pt idx="53">
                  <c:v>4.1469834444826194E-2</c:v>
                </c:pt>
                <c:pt idx="54">
                  <c:v>4.0852249155039842E-2</c:v>
                </c:pt>
                <c:pt idx="55">
                  <c:v>4.025007301901163E-2</c:v>
                </c:pt>
                <c:pt idx="56">
                  <c:v>3.9999799382917138E-2</c:v>
                </c:pt>
                <c:pt idx="57">
                  <c:v>3.9184219902279882E-2</c:v>
                </c:pt>
                <c:pt idx="58">
                  <c:v>3.8455334347718438E-2</c:v>
                </c:pt>
                <c:pt idx="59">
                  <c:v>3.7560205820752382E-2</c:v>
                </c:pt>
                <c:pt idx="60">
                  <c:v>3.6755449553296675E-2</c:v>
                </c:pt>
                <c:pt idx="61">
                  <c:v>3.5963906329236982E-2</c:v>
                </c:pt>
                <c:pt idx="62">
                  <c:v>3.5326812827521571E-2</c:v>
                </c:pt>
                <c:pt idx="63">
                  <c:v>3.4582433578822902E-2</c:v>
                </c:pt>
                <c:pt idx="64">
                  <c:v>3.3752836303421345E-2</c:v>
                </c:pt>
                <c:pt idx="65">
                  <c:v>3.2972009009935674E-2</c:v>
                </c:pt>
                <c:pt idx="66">
                  <c:v>3.2206708469616881E-2</c:v>
                </c:pt>
                <c:pt idx="67">
                  <c:v>3.1582805682163977E-2</c:v>
                </c:pt>
                <c:pt idx="68">
                  <c:v>3.0739860306937986E-2</c:v>
                </c:pt>
                <c:pt idx="69">
                  <c:v>2.9964365406225827E-2</c:v>
                </c:pt>
                <c:pt idx="70">
                  <c:v>2.929252417482895E-2</c:v>
                </c:pt>
                <c:pt idx="71">
                  <c:v>2.8650455901900979E-2</c:v>
                </c:pt>
                <c:pt idx="72">
                  <c:v>2.8039172409648597E-2</c:v>
                </c:pt>
                <c:pt idx="73">
                  <c:v>2.7083871416104178E-2</c:v>
                </c:pt>
                <c:pt idx="74">
                  <c:v>2.6658737810494538E-2</c:v>
                </c:pt>
                <c:pt idx="75">
                  <c:v>2.6124794979312249E-2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13-1A89-49B4-A494-CCE839F43257}"/>
            </c:ext>
          </c:extLst>
        </c:ser>
        <c:ser>
          <c:idx val="24"/>
          <c:order val="20"/>
          <c:tx>
            <c:strRef>
              <c:f>'C6012'!$CB$1</c:f>
              <c:strCache>
                <c:ptCount val="1"/>
                <c:pt idx="0">
                  <c:v>C6012 162C8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'C6012'!$BU$2:$BU$77</c:f>
              <c:numCache>
                <c:formatCode>0.00E+00</c:formatCode>
                <c:ptCount val="76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7.5431200000000004E-4</c:v>
                </c:pt>
                <c:pt idx="24">
                  <c:v>1.0985400000000001E-3</c:v>
                </c:pt>
                <c:pt idx="25">
                  <c:v>1.59986E-3</c:v>
                </c:pt>
                <c:pt idx="26">
                  <c:v>2.3299499999999999E-3</c:v>
                </c:pt>
                <c:pt idx="27">
                  <c:v>3.3932200000000002E-3</c:v>
                </c:pt>
                <c:pt idx="28">
                  <c:v>4.9417100000000002E-3</c:v>
                </c:pt>
                <c:pt idx="29">
                  <c:v>7.1968600000000002E-3</c:v>
                </c:pt>
                <c:pt idx="30">
                  <c:v>8.6851099999999994E-3</c:v>
                </c:pt>
                <c:pt idx="31">
                  <c:v>1.04811E-2</c:v>
                </c:pt>
                <c:pt idx="32">
                  <c:v>1.2648599999999999E-2</c:v>
                </c:pt>
                <c:pt idx="33">
                  <c:v>1.52642E-2</c:v>
                </c:pt>
                <c:pt idx="34">
                  <c:v>1.8420700000000002E-2</c:v>
                </c:pt>
                <c:pt idx="35">
                  <c:v>2.223E-2</c:v>
                </c:pt>
                <c:pt idx="36">
                  <c:v>2.6827E-2</c:v>
                </c:pt>
                <c:pt idx="37">
                  <c:v>3.2374600000000003E-2</c:v>
                </c:pt>
                <c:pt idx="38">
                  <c:v>3.9069399999999997E-2</c:v>
                </c:pt>
                <c:pt idx="39">
                  <c:v>4.7148700000000002E-2</c:v>
                </c:pt>
                <c:pt idx="40">
                  <c:v>5.6898700000000003E-2</c:v>
                </c:pt>
                <c:pt idx="41">
                  <c:v>6.8664900000000001E-2</c:v>
                </c:pt>
                <c:pt idx="42">
                  <c:v>7.9706600000000002E-2</c:v>
                </c:pt>
                <c:pt idx="43">
                  <c:v>8.6331099999999994E-2</c:v>
                </c:pt>
                <c:pt idx="44">
                  <c:v>0.10127700000000001</c:v>
                </c:pt>
                <c:pt idx="45">
                  <c:v>0.109695</c:v>
                </c:pt>
                <c:pt idx="46">
                  <c:v>0.118812</c:v>
                </c:pt>
                <c:pt idx="47">
                  <c:v>0.12868599999999999</c:v>
                </c:pt>
                <c:pt idx="48">
                  <c:v>0.139381</c:v>
                </c:pt>
                <c:pt idx="49">
                  <c:v>0.15096499999999999</c:v>
                </c:pt>
                <c:pt idx="50">
                  <c:v>0.16351199999999999</c:v>
                </c:pt>
                <c:pt idx="51">
                  <c:v>0.17710200000000001</c:v>
                </c:pt>
                <c:pt idx="52">
                  <c:v>0.19182099999999999</c:v>
                </c:pt>
                <c:pt idx="53">
                  <c:v>0.207763</c:v>
                </c:pt>
                <c:pt idx="54">
                  <c:v>0.22503100000000001</c:v>
                </c:pt>
                <c:pt idx="55">
                  <c:v>0.24373300000000001</c:v>
                </c:pt>
                <c:pt idx="56">
                  <c:v>0.26500000000000001</c:v>
                </c:pt>
                <c:pt idx="57">
                  <c:v>0.29499999999999998</c:v>
                </c:pt>
                <c:pt idx="58">
                  <c:v>0.33</c:v>
                </c:pt>
                <c:pt idx="59">
                  <c:v>0.37</c:v>
                </c:pt>
                <c:pt idx="60">
                  <c:v>0.41</c:v>
                </c:pt>
                <c:pt idx="61">
                  <c:v>0.45</c:v>
                </c:pt>
                <c:pt idx="62">
                  <c:v>0.49</c:v>
                </c:pt>
                <c:pt idx="63">
                  <c:v>0.53349999999999997</c:v>
                </c:pt>
                <c:pt idx="64">
                  <c:v>0.59389999999999998</c:v>
                </c:pt>
                <c:pt idx="65">
                  <c:v>0.65429999999999999</c:v>
                </c:pt>
                <c:pt idx="66">
                  <c:v>0.7147</c:v>
                </c:pt>
                <c:pt idx="67">
                  <c:v>0.77510000000000001</c:v>
                </c:pt>
                <c:pt idx="68">
                  <c:v>0.85570000000000002</c:v>
                </c:pt>
                <c:pt idx="69">
                  <c:v>0.93620000000000003</c:v>
                </c:pt>
                <c:pt idx="70">
                  <c:v>1.0167999999999999</c:v>
                </c:pt>
                <c:pt idx="71">
                  <c:v>1.0972999999999999</c:v>
                </c:pt>
                <c:pt idx="72">
                  <c:v>1.1778</c:v>
                </c:pt>
                <c:pt idx="73">
                  <c:v>1.2785</c:v>
                </c:pt>
                <c:pt idx="74">
                  <c:v>1.3792</c:v>
                </c:pt>
                <c:pt idx="75">
                  <c:v>1.4799</c:v>
                </c:pt>
              </c:numCache>
            </c:numRef>
          </c:xVal>
          <c:yVal>
            <c:numRef>
              <c:f>'C6012'!$CB$2:$CB$77</c:f>
              <c:numCache>
                <c:formatCode>0.00E+00</c:formatCode>
                <c:ptCount val="76"/>
                <c:pt idx="0">
                  <c:v>4.9510501917746311E-3</c:v>
                </c:pt>
                <c:pt idx="1">
                  <c:v>6.2627063653107242E-3</c:v>
                </c:pt>
                <c:pt idx="2">
                  <c:v>6.7146821933690001E-3</c:v>
                </c:pt>
                <c:pt idx="3">
                  <c:v>9.38634665682757E-3</c:v>
                </c:pt>
                <c:pt idx="4">
                  <c:v>1.0994369486394406E-2</c:v>
                </c:pt>
                <c:pt idx="5">
                  <c:v>1.358006992666904E-2</c:v>
                </c:pt>
                <c:pt idx="6">
                  <c:v>1.551748662119133E-2</c:v>
                </c:pt>
                <c:pt idx="7">
                  <c:v>1.8274015008792444E-2</c:v>
                </c:pt>
                <c:pt idx="8">
                  <c:v>2.1100125629615704E-2</c:v>
                </c:pt>
                <c:pt idx="9">
                  <c:v>2.2711035958588359E-2</c:v>
                </c:pt>
                <c:pt idx="10">
                  <c:v>2.557472350123316E-2</c:v>
                </c:pt>
                <c:pt idx="11">
                  <c:v>2.77754398705117E-2</c:v>
                </c:pt>
                <c:pt idx="12">
                  <c:v>3.0342188225126913E-2</c:v>
                </c:pt>
                <c:pt idx="13">
                  <c:v>3.2826780480385551E-2</c:v>
                </c:pt>
                <c:pt idx="14">
                  <c:v>3.5553260494108195E-2</c:v>
                </c:pt>
                <c:pt idx="15">
                  <c:v>3.7642486553957979E-2</c:v>
                </c:pt>
                <c:pt idx="16">
                  <c:v>3.9941730399251162E-2</c:v>
                </c:pt>
                <c:pt idx="17">
                  <c:v>4.1897764914671835E-2</c:v>
                </c:pt>
                <c:pt idx="18">
                  <c:v>4.411725476477741E-2</c:v>
                </c:pt>
                <c:pt idx="19">
                  <c:v>4.6021128156286513E-2</c:v>
                </c:pt>
                <c:pt idx="20">
                  <c:v>4.7726437289075711E-2</c:v>
                </c:pt>
                <c:pt idx="21">
                  <c:v>4.9419718217957875E-2</c:v>
                </c:pt>
                <c:pt idx="22">
                  <c:v>5.1038127999782947E-2</c:v>
                </c:pt>
                <c:pt idx="23">
                  <c:v>5.2397641042191252E-2</c:v>
                </c:pt>
                <c:pt idx="24">
                  <c:v>5.4733710315859517E-2</c:v>
                </c:pt>
                <c:pt idx="25">
                  <c:v>5.6950553543535572E-2</c:v>
                </c:pt>
                <c:pt idx="26">
                  <c:v>5.8420614411298068E-2</c:v>
                </c:pt>
                <c:pt idx="27">
                  <c:v>5.9120335220382736E-2</c:v>
                </c:pt>
                <c:pt idx="28">
                  <c:v>5.9478483323567366E-2</c:v>
                </c:pt>
                <c:pt idx="29">
                  <c:v>5.943921886875729E-2</c:v>
                </c:pt>
                <c:pt idx="30">
                  <c:v>5.9100318048797874E-2</c:v>
                </c:pt>
                <c:pt idx="31">
                  <c:v>5.880321177088739E-2</c:v>
                </c:pt>
                <c:pt idx="32">
                  <c:v>5.8470464190220207E-2</c:v>
                </c:pt>
                <c:pt idx="33">
                  <c:v>5.795374570500169E-2</c:v>
                </c:pt>
                <c:pt idx="34">
                  <c:v>5.7340382324059774E-2</c:v>
                </c:pt>
                <c:pt idx="35">
                  <c:v>5.6671229989359202E-2</c:v>
                </c:pt>
                <c:pt idx="36">
                  <c:v>5.5861039294548061E-2</c:v>
                </c:pt>
                <c:pt idx="37">
                  <c:v>5.5017544980609685E-2</c:v>
                </c:pt>
                <c:pt idx="38">
                  <c:v>5.404445772401234E-2</c:v>
                </c:pt>
                <c:pt idx="39">
                  <c:v>5.2975941807454595E-2</c:v>
                </c:pt>
                <c:pt idx="40">
                  <c:v>5.1814707738150362E-2</c:v>
                </c:pt>
                <c:pt idx="41">
                  <c:v>5.0557136632250303E-2</c:v>
                </c:pt>
                <c:pt idx="42">
                  <c:v>4.9390954924515958E-2</c:v>
                </c:pt>
                <c:pt idx="43">
                  <c:v>4.8841390337494468E-2</c:v>
                </c:pt>
                <c:pt idx="44">
                  <c:v>4.7565097919988891E-2</c:v>
                </c:pt>
                <c:pt idx="45">
                  <c:v>4.651254960642142E-2</c:v>
                </c:pt>
                <c:pt idx="46">
                  <c:v>4.6485966859773888E-2</c:v>
                </c:pt>
                <c:pt idx="47">
                  <c:v>4.5940371115959049E-2</c:v>
                </c:pt>
                <c:pt idx="48">
                  <c:v>4.5383376488315225E-2</c:v>
                </c:pt>
                <c:pt idx="49">
                  <c:v>4.502421478366371E-2</c:v>
                </c:pt>
                <c:pt idx="50">
                  <c:v>4.4475424712075814E-2</c:v>
                </c:pt>
                <c:pt idx="51">
                  <c:v>4.3818622012734988E-2</c:v>
                </c:pt>
                <c:pt idx="52">
                  <c:v>4.3229019413545226E-2</c:v>
                </c:pt>
                <c:pt idx="53">
                  <c:v>4.2622926653157263E-2</c:v>
                </c:pt>
                <c:pt idx="54">
                  <c:v>4.1987701965535675E-2</c:v>
                </c:pt>
                <c:pt idx="55">
                  <c:v>4.1374985566984358E-2</c:v>
                </c:pt>
                <c:pt idx="56">
                  <c:v>4.0791902930891695E-2</c:v>
                </c:pt>
                <c:pt idx="57">
                  <c:v>3.9968830397959738E-2</c:v>
                </c:pt>
                <c:pt idx="58">
                  <c:v>3.9056450851566706E-2</c:v>
                </c:pt>
                <c:pt idx="59">
                  <c:v>3.8218543218059751E-2</c:v>
                </c:pt>
                <c:pt idx="60">
                  <c:v>3.7380124871956653E-2</c:v>
                </c:pt>
                <c:pt idx="61">
                  <c:v>3.659651831041149E-2</c:v>
                </c:pt>
                <c:pt idx="62">
                  <c:v>3.5886615334918617E-2</c:v>
                </c:pt>
                <c:pt idx="63">
                  <c:v>3.5167434320983008E-2</c:v>
                </c:pt>
                <c:pt idx="64">
                  <c:v>3.433197966555205E-2</c:v>
                </c:pt>
                <c:pt idx="65">
                  <c:v>3.3481957951104771E-2</c:v>
                </c:pt>
                <c:pt idx="66">
                  <c:v>3.2752548461028284E-2</c:v>
                </c:pt>
                <c:pt idx="67">
                  <c:v>3.208169558757893E-2</c:v>
                </c:pt>
                <c:pt idx="68">
                  <c:v>3.1215742958963687E-2</c:v>
                </c:pt>
                <c:pt idx="69">
                  <c:v>3.0460766745272341E-2</c:v>
                </c:pt>
                <c:pt idx="70">
                  <c:v>2.973034891964494E-2</c:v>
                </c:pt>
                <c:pt idx="71">
                  <c:v>2.9087539700728689E-2</c:v>
                </c:pt>
                <c:pt idx="72">
                  <c:v>2.8486145172077686E-2</c:v>
                </c:pt>
                <c:pt idx="73">
                  <c:v>2.7763026246447213E-2</c:v>
                </c:pt>
                <c:pt idx="74">
                  <c:v>2.7100213653130877E-2</c:v>
                </c:pt>
                <c:pt idx="75">
                  <c:v>2.6475836105543434E-2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14-1A89-49B4-A494-CCE839F43257}"/>
            </c:ext>
          </c:extLst>
        </c:ser>
        <c:ser>
          <c:idx val="25"/>
          <c:order val="21"/>
          <c:tx>
            <c:strRef>
              <c:f>'C6010'!$J$2</c:f>
              <c:strCache>
                <c:ptCount val="1"/>
                <c:pt idx="0">
                  <c:v>C6010 163C1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'C6010'!$B$3:$B$74</c:f>
              <c:numCache>
                <c:formatCode>0.00E+00</c:formatCode>
                <c:ptCount val="72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7.5431200000000004E-4</c:v>
                </c:pt>
                <c:pt idx="24">
                  <c:v>1.0985400000000001E-3</c:v>
                </c:pt>
                <c:pt idx="25">
                  <c:v>1.59986E-3</c:v>
                </c:pt>
                <c:pt idx="26">
                  <c:v>2.3299499999999999E-3</c:v>
                </c:pt>
                <c:pt idx="27">
                  <c:v>3.3932200000000002E-3</c:v>
                </c:pt>
                <c:pt idx="28">
                  <c:v>4.9417100000000002E-3</c:v>
                </c:pt>
                <c:pt idx="29">
                  <c:v>7.1968600000000002E-3</c:v>
                </c:pt>
                <c:pt idx="30">
                  <c:v>8.6851099999999994E-3</c:v>
                </c:pt>
                <c:pt idx="31">
                  <c:v>1.04811E-2</c:v>
                </c:pt>
                <c:pt idx="32">
                  <c:v>1.2648599999999999E-2</c:v>
                </c:pt>
                <c:pt idx="33">
                  <c:v>1.52642E-2</c:v>
                </c:pt>
                <c:pt idx="34">
                  <c:v>1.8420700000000002E-2</c:v>
                </c:pt>
                <c:pt idx="35">
                  <c:v>2.223E-2</c:v>
                </c:pt>
                <c:pt idx="36">
                  <c:v>2.6827E-2</c:v>
                </c:pt>
                <c:pt idx="37">
                  <c:v>3.2374600000000003E-2</c:v>
                </c:pt>
                <c:pt idx="38">
                  <c:v>3.9069399999999997E-2</c:v>
                </c:pt>
                <c:pt idx="39">
                  <c:v>4.7148700000000002E-2</c:v>
                </c:pt>
                <c:pt idx="40">
                  <c:v>5.6898700000000003E-2</c:v>
                </c:pt>
                <c:pt idx="41">
                  <c:v>6.8664900000000001E-2</c:v>
                </c:pt>
                <c:pt idx="42">
                  <c:v>0.08</c:v>
                </c:pt>
                <c:pt idx="43">
                  <c:v>0.09</c:v>
                </c:pt>
                <c:pt idx="44">
                  <c:v>0.105</c:v>
                </c:pt>
                <c:pt idx="45">
                  <c:v>0.115</c:v>
                </c:pt>
                <c:pt idx="46">
                  <c:v>0.13</c:v>
                </c:pt>
                <c:pt idx="47">
                  <c:v>0.14499999999999999</c:v>
                </c:pt>
                <c:pt idx="48">
                  <c:v>0.16</c:v>
                </c:pt>
                <c:pt idx="49">
                  <c:v>0.17499999999999999</c:v>
                </c:pt>
                <c:pt idx="50">
                  <c:v>0.19</c:v>
                </c:pt>
                <c:pt idx="51">
                  <c:v>0.21</c:v>
                </c:pt>
                <c:pt idx="52">
                  <c:v>0.23499999999999999</c:v>
                </c:pt>
                <c:pt idx="53">
                  <c:v>0.255</c:v>
                </c:pt>
                <c:pt idx="54">
                  <c:v>0.27500000000000002</c:v>
                </c:pt>
                <c:pt idx="55">
                  <c:v>0.315</c:v>
                </c:pt>
                <c:pt idx="56">
                  <c:v>0.36</c:v>
                </c:pt>
                <c:pt idx="57">
                  <c:v>0.40500000000000003</c:v>
                </c:pt>
                <c:pt idx="58">
                  <c:v>0.45</c:v>
                </c:pt>
                <c:pt idx="59">
                  <c:v>0.495</c:v>
                </c:pt>
                <c:pt idx="60">
                  <c:v>0.55359999999999998</c:v>
                </c:pt>
                <c:pt idx="61">
                  <c:v>0.61409999999999998</c:v>
                </c:pt>
                <c:pt idx="62">
                  <c:v>0.67449999999999999</c:v>
                </c:pt>
                <c:pt idx="63">
                  <c:v>0.7349</c:v>
                </c:pt>
                <c:pt idx="64">
                  <c:v>0.81540000000000001</c:v>
                </c:pt>
                <c:pt idx="65">
                  <c:v>0.89590000000000003</c:v>
                </c:pt>
                <c:pt idx="66">
                  <c:v>0.97650000000000003</c:v>
                </c:pt>
                <c:pt idx="67">
                  <c:v>1.0771999999999999</c:v>
                </c:pt>
                <c:pt idx="68">
                  <c:v>1.1778</c:v>
                </c:pt>
                <c:pt idx="69">
                  <c:v>1.2785</c:v>
                </c:pt>
                <c:pt idx="70">
                  <c:v>1.3792</c:v>
                </c:pt>
                <c:pt idx="71">
                  <c:v>1.4799</c:v>
                </c:pt>
              </c:numCache>
            </c:numRef>
          </c:xVal>
          <c:yVal>
            <c:numRef>
              <c:f>'C6010'!$J$3:$J$74</c:f>
              <c:numCache>
                <c:formatCode>0.00E+00</c:formatCode>
                <c:ptCount val="72"/>
                <c:pt idx="0">
                  <c:v>5.681253237738302E-3</c:v>
                </c:pt>
                <c:pt idx="1">
                  <c:v>6.9066170240256949E-3</c:v>
                </c:pt>
                <c:pt idx="2">
                  <c:v>7.6151294071237826E-3</c:v>
                </c:pt>
                <c:pt idx="3">
                  <c:v>9.7263146213714281E-3</c:v>
                </c:pt>
                <c:pt idx="4">
                  <c:v>1.1099105845043776E-2</c:v>
                </c:pt>
                <c:pt idx="5">
                  <c:v>1.3230747508258658E-2</c:v>
                </c:pt>
                <c:pt idx="6">
                  <c:v>1.4047214969505345E-2</c:v>
                </c:pt>
                <c:pt idx="7">
                  <c:v>1.5605199589466131E-2</c:v>
                </c:pt>
                <c:pt idx="8">
                  <c:v>1.7619515839380658E-2</c:v>
                </c:pt>
                <c:pt idx="9">
                  <c:v>1.887697482261164E-2</c:v>
                </c:pt>
                <c:pt idx="10">
                  <c:v>2.1335955734094962E-2</c:v>
                </c:pt>
                <c:pt idx="11">
                  <c:v>2.3658782739521902E-2</c:v>
                </c:pt>
                <c:pt idx="12">
                  <c:v>2.6154711520965358E-2</c:v>
                </c:pt>
                <c:pt idx="13">
                  <c:v>2.8456637268957519E-2</c:v>
                </c:pt>
                <c:pt idx="14">
                  <c:v>3.0907898568253326E-2</c:v>
                </c:pt>
                <c:pt idx="15">
                  <c:v>3.2683857435107821E-2</c:v>
                </c:pt>
                <c:pt idx="16">
                  <c:v>3.4665601868943442E-2</c:v>
                </c:pt>
                <c:pt idx="17">
                  <c:v>3.6475592333629597E-2</c:v>
                </c:pt>
                <c:pt idx="18">
                  <c:v>3.8637897031635775E-2</c:v>
                </c:pt>
                <c:pt idx="19">
                  <c:v>4.0613705231812416E-2</c:v>
                </c:pt>
                <c:pt idx="20">
                  <c:v>4.2417198012342547E-2</c:v>
                </c:pt>
                <c:pt idx="21">
                  <c:v>4.4270214179337401E-2</c:v>
                </c:pt>
                <c:pt idx="22">
                  <c:v>4.59742776685911E-2</c:v>
                </c:pt>
                <c:pt idx="23">
                  <c:v>4.749381378117383E-2</c:v>
                </c:pt>
                <c:pt idx="24">
                  <c:v>5.0071955110198962E-2</c:v>
                </c:pt>
                <c:pt idx="25">
                  <c:v>5.2383407085137591E-2</c:v>
                </c:pt>
                <c:pt idx="26">
                  <c:v>5.4199267155345662E-2</c:v>
                </c:pt>
                <c:pt idx="27">
                  <c:v>5.5548153139446076E-2</c:v>
                </c:pt>
                <c:pt idx="28">
                  <c:v>5.6064213609177148E-2</c:v>
                </c:pt>
                <c:pt idx="29">
                  <c:v>5.634191711236871E-2</c:v>
                </c:pt>
                <c:pt idx="30">
                  <c:v>5.6329622933720111E-2</c:v>
                </c:pt>
                <c:pt idx="31">
                  <c:v>5.6271256933134985E-2</c:v>
                </c:pt>
                <c:pt idx="32">
                  <c:v>5.6074626697662347E-2</c:v>
                </c:pt>
                <c:pt idx="33">
                  <c:v>5.5870435385122659E-2</c:v>
                </c:pt>
                <c:pt idx="34">
                  <c:v>5.5608659470288091E-2</c:v>
                </c:pt>
                <c:pt idx="35">
                  <c:v>5.5232601365549271E-2</c:v>
                </c:pt>
                <c:pt idx="36">
                  <c:v>5.4791155687720083E-2</c:v>
                </c:pt>
                <c:pt idx="37">
                  <c:v>5.4242780088785983E-2</c:v>
                </c:pt>
                <c:pt idx="38">
                  <c:v>5.3571210208351365E-2</c:v>
                </c:pt>
                <c:pt idx="39">
                  <c:v>5.2783742761381411E-2</c:v>
                </c:pt>
                <c:pt idx="40">
                  <c:v>5.1862434005650999E-2</c:v>
                </c:pt>
                <c:pt idx="41">
                  <c:v>5.0800707156063808E-2</c:v>
                </c:pt>
                <c:pt idx="42">
                  <c:v>5.0125510693109443E-2</c:v>
                </c:pt>
                <c:pt idx="43">
                  <c:v>4.9403479251763929E-2</c:v>
                </c:pt>
                <c:pt idx="44">
                  <c:v>4.8609211967024599E-2</c:v>
                </c:pt>
                <c:pt idx="45">
                  <c:v>4.7936974442678762E-2</c:v>
                </c:pt>
                <c:pt idx="46">
                  <c:v>4.7104896977484434E-2</c:v>
                </c:pt>
                <c:pt idx="47">
                  <c:v>4.658112945367366E-2</c:v>
                </c:pt>
                <c:pt idx="48">
                  <c:v>4.5675854268226089E-2</c:v>
                </c:pt>
                <c:pt idx="49">
                  <c:v>4.5038167541059888E-2</c:v>
                </c:pt>
                <c:pt idx="50">
                  <c:v>4.4587344688417636E-2</c:v>
                </c:pt>
                <c:pt idx="51">
                  <c:v>4.3858608297067447E-2</c:v>
                </c:pt>
                <c:pt idx="52">
                  <c:v>4.2961563258484867E-2</c:v>
                </c:pt>
                <c:pt idx="53">
                  <c:v>4.2235783544790233E-2</c:v>
                </c:pt>
                <c:pt idx="54">
                  <c:v>4.1612038156989585E-2</c:v>
                </c:pt>
                <c:pt idx="55">
                  <c:v>4.0552332107772718E-2</c:v>
                </c:pt>
                <c:pt idx="56">
                  <c:v>3.9420004238372282E-2</c:v>
                </c:pt>
                <c:pt idx="57">
                  <c:v>3.8392155281332989E-2</c:v>
                </c:pt>
                <c:pt idx="58">
                  <c:v>3.7494819926114052E-2</c:v>
                </c:pt>
                <c:pt idx="59">
                  <c:v>3.6614689449006317E-2</c:v>
                </c:pt>
                <c:pt idx="60">
                  <c:v>3.5839520755218887E-2</c:v>
                </c:pt>
                <c:pt idx="61">
                  <c:v>3.4908638601081475E-2</c:v>
                </c:pt>
                <c:pt idx="62">
                  <c:v>3.4073594618567064E-2</c:v>
                </c:pt>
                <c:pt idx="63">
                  <c:v>3.3386652526572677E-2</c:v>
                </c:pt>
                <c:pt idx="64">
                  <c:v>3.247420705524777E-2</c:v>
                </c:pt>
                <c:pt idx="65">
                  <c:v>3.1673522248025485E-2</c:v>
                </c:pt>
                <c:pt idx="66">
                  <c:v>3.0905538684764471E-2</c:v>
                </c:pt>
                <c:pt idx="67">
                  <c:v>3.0026524061541739E-2</c:v>
                </c:pt>
                <c:pt idx="68">
                  <c:v>2.9257119002381621E-2</c:v>
                </c:pt>
                <c:pt idx="69">
                  <c:v>2.856787681140047E-2</c:v>
                </c:pt>
                <c:pt idx="70">
                  <c:v>2.7853946160722974E-2</c:v>
                </c:pt>
                <c:pt idx="71">
                  <c:v>2.7228000721457386E-2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15-1A89-49B4-A494-CCE839F43257}"/>
            </c:ext>
          </c:extLst>
        </c:ser>
        <c:ser>
          <c:idx val="26"/>
          <c:order val="22"/>
          <c:tx>
            <c:strRef>
              <c:f>'C6010'!$T$2</c:f>
              <c:strCache>
                <c:ptCount val="1"/>
                <c:pt idx="0">
                  <c:v>C6010 163C2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'C6010'!$M$3:$M$74</c:f>
              <c:numCache>
                <c:formatCode>0.00E+00</c:formatCode>
                <c:ptCount val="72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7.5431200000000004E-4</c:v>
                </c:pt>
                <c:pt idx="24">
                  <c:v>1.0985400000000001E-3</c:v>
                </c:pt>
                <c:pt idx="25">
                  <c:v>1.59986E-3</c:v>
                </c:pt>
                <c:pt idx="26">
                  <c:v>2.3299499999999999E-3</c:v>
                </c:pt>
                <c:pt idx="27">
                  <c:v>3.3932200000000002E-3</c:v>
                </c:pt>
                <c:pt idx="28">
                  <c:v>4.9417100000000002E-3</c:v>
                </c:pt>
                <c:pt idx="29">
                  <c:v>7.1968600000000002E-3</c:v>
                </c:pt>
                <c:pt idx="30">
                  <c:v>8.6851099999999994E-3</c:v>
                </c:pt>
                <c:pt idx="31">
                  <c:v>1.04811E-2</c:v>
                </c:pt>
                <c:pt idx="32">
                  <c:v>1.2648599999999999E-2</c:v>
                </c:pt>
                <c:pt idx="33">
                  <c:v>1.52642E-2</c:v>
                </c:pt>
                <c:pt idx="34">
                  <c:v>1.8420700000000002E-2</c:v>
                </c:pt>
                <c:pt idx="35">
                  <c:v>2.223E-2</c:v>
                </c:pt>
                <c:pt idx="36">
                  <c:v>2.6827E-2</c:v>
                </c:pt>
                <c:pt idx="37">
                  <c:v>3.2374600000000003E-2</c:v>
                </c:pt>
                <c:pt idx="38">
                  <c:v>3.9069399999999997E-2</c:v>
                </c:pt>
                <c:pt idx="39">
                  <c:v>4.7148700000000002E-2</c:v>
                </c:pt>
                <c:pt idx="40">
                  <c:v>5.6898700000000003E-2</c:v>
                </c:pt>
                <c:pt idx="41">
                  <c:v>6.8664900000000001E-2</c:v>
                </c:pt>
                <c:pt idx="42">
                  <c:v>0.08</c:v>
                </c:pt>
                <c:pt idx="43">
                  <c:v>0.09</c:v>
                </c:pt>
                <c:pt idx="44">
                  <c:v>0.105</c:v>
                </c:pt>
                <c:pt idx="45">
                  <c:v>0.115</c:v>
                </c:pt>
                <c:pt idx="46">
                  <c:v>0.13</c:v>
                </c:pt>
                <c:pt idx="47">
                  <c:v>0.14499999999999999</c:v>
                </c:pt>
                <c:pt idx="48">
                  <c:v>0.16</c:v>
                </c:pt>
                <c:pt idx="49">
                  <c:v>0.17499999999999999</c:v>
                </c:pt>
                <c:pt idx="50">
                  <c:v>0.19</c:v>
                </c:pt>
                <c:pt idx="51">
                  <c:v>0.21</c:v>
                </c:pt>
                <c:pt idx="52">
                  <c:v>0.23499999999999999</c:v>
                </c:pt>
                <c:pt idx="53">
                  <c:v>0.255</c:v>
                </c:pt>
                <c:pt idx="54">
                  <c:v>0.27500000000000002</c:v>
                </c:pt>
                <c:pt idx="55">
                  <c:v>0.315</c:v>
                </c:pt>
                <c:pt idx="56">
                  <c:v>0.36</c:v>
                </c:pt>
                <c:pt idx="57">
                  <c:v>0.40500000000000003</c:v>
                </c:pt>
                <c:pt idx="58">
                  <c:v>0.45</c:v>
                </c:pt>
                <c:pt idx="59">
                  <c:v>0.495</c:v>
                </c:pt>
                <c:pt idx="60">
                  <c:v>0.55359999999999998</c:v>
                </c:pt>
                <c:pt idx="61">
                  <c:v>0.61409999999999998</c:v>
                </c:pt>
                <c:pt idx="62">
                  <c:v>0.67449999999999999</c:v>
                </c:pt>
                <c:pt idx="63">
                  <c:v>0.7349</c:v>
                </c:pt>
                <c:pt idx="64">
                  <c:v>0.81540000000000001</c:v>
                </c:pt>
                <c:pt idx="65">
                  <c:v>0.89590000000000003</c:v>
                </c:pt>
                <c:pt idx="66">
                  <c:v>0.97650000000000003</c:v>
                </c:pt>
                <c:pt idx="67">
                  <c:v>1.0771999999999999</c:v>
                </c:pt>
                <c:pt idx="68">
                  <c:v>1.1778</c:v>
                </c:pt>
                <c:pt idx="69">
                  <c:v>1.2785</c:v>
                </c:pt>
                <c:pt idx="70">
                  <c:v>1.3792</c:v>
                </c:pt>
                <c:pt idx="71">
                  <c:v>1.4799</c:v>
                </c:pt>
              </c:numCache>
            </c:numRef>
          </c:xVal>
          <c:yVal>
            <c:numRef>
              <c:f>'C6010'!$T$3:$T$74</c:f>
              <c:numCache>
                <c:formatCode>0.00E+00</c:formatCode>
                <c:ptCount val="72"/>
                <c:pt idx="0">
                  <c:v>1.820412326975965E-3</c:v>
                </c:pt>
                <c:pt idx="1">
                  <c:v>4.3273955517697188E-3</c:v>
                </c:pt>
                <c:pt idx="2">
                  <c:v>4.4499503626708086E-3</c:v>
                </c:pt>
                <c:pt idx="3">
                  <c:v>5.0713295904407357E-3</c:v>
                </c:pt>
                <c:pt idx="4">
                  <c:v>6.6563395126187346E-3</c:v>
                </c:pt>
                <c:pt idx="5">
                  <c:v>9.3632524322071631E-3</c:v>
                </c:pt>
                <c:pt idx="6">
                  <c:v>1.1492196122054229E-2</c:v>
                </c:pt>
                <c:pt idx="7">
                  <c:v>1.4131435557991099E-2</c:v>
                </c:pt>
                <c:pt idx="8">
                  <c:v>1.6364322490697084E-2</c:v>
                </c:pt>
                <c:pt idx="9">
                  <c:v>1.726968024185949E-2</c:v>
                </c:pt>
                <c:pt idx="10">
                  <c:v>1.9582195521118347E-2</c:v>
                </c:pt>
                <c:pt idx="11">
                  <c:v>2.2103261886524953E-2</c:v>
                </c:pt>
                <c:pt idx="12">
                  <c:v>2.4912986682761807E-2</c:v>
                </c:pt>
                <c:pt idx="13">
                  <c:v>2.7172070652785315E-2</c:v>
                </c:pt>
                <c:pt idx="14">
                  <c:v>2.9507405690485208E-2</c:v>
                </c:pt>
                <c:pt idx="15">
                  <c:v>3.1574382691204675E-2</c:v>
                </c:pt>
                <c:pt idx="16">
                  <c:v>3.4037038800572655E-2</c:v>
                </c:pt>
                <c:pt idx="17">
                  <c:v>3.6287913604329772E-2</c:v>
                </c:pt>
                <c:pt idx="18">
                  <c:v>3.8349784554966772E-2</c:v>
                </c:pt>
                <c:pt idx="19">
                  <c:v>4.0304918829898888E-2</c:v>
                </c:pt>
                <c:pt idx="20">
                  <c:v>4.2186196154398586E-2</c:v>
                </c:pt>
                <c:pt idx="21">
                  <c:v>4.4122404876889752E-2</c:v>
                </c:pt>
                <c:pt idx="22">
                  <c:v>4.5861359663049904E-2</c:v>
                </c:pt>
                <c:pt idx="23">
                  <c:v>4.7361443166259384E-2</c:v>
                </c:pt>
                <c:pt idx="24">
                  <c:v>5.0329556934158096E-2</c:v>
                </c:pt>
                <c:pt idx="25">
                  <c:v>5.237067696958609E-2</c:v>
                </c:pt>
                <c:pt idx="26">
                  <c:v>5.422803115459969E-2</c:v>
                </c:pt>
                <c:pt idx="27">
                  <c:v>5.5412229283736243E-2</c:v>
                </c:pt>
                <c:pt idx="28">
                  <c:v>5.6126718859864123E-2</c:v>
                </c:pt>
                <c:pt idx="29">
                  <c:v>5.643703261454424E-2</c:v>
                </c:pt>
                <c:pt idx="30">
                  <c:v>5.6374352624993705E-2</c:v>
                </c:pt>
                <c:pt idx="31">
                  <c:v>5.6365656948907258E-2</c:v>
                </c:pt>
                <c:pt idx="32">
                  <c:v>5.6184161288232226E-2</c:v>
                </c:pt>
                <c:pt idx="33">
                  <c:v>5.6008760624154691E-2</c:v>
                </c:pt>
                <c:pt idx="34">
                  <c:v>5.5756970088824319E-2</c:v>
                </c:pt>
                <c:pt idx="35">
                  <c:v>5.5391970362115836E-2</c:v>
                </c:pt>
                <c:pt idx="36">
                  <c:v>5.4878746626306693E-2</c:v>
                </c:pt>
                <c:pt idx="37">
                  <c:v>5.4351350175758317E-2</c:v>
                </c:pt>
                <c:pt idx="38">
                  <c:v>5.3657378252425843E-2</c:v>
                </c:pt>
                <c:pt idx="39">
                  <c:v>5.2870807639960098E-2</c:v>
                </c:pt>
                <c:pt idx="40">
                  <c:v>5.1919390009935236E-2</c:v>
                </c:pt>
                <c:pt idx="41">
                  <c:v>5.083262246304214E-2</c:v>
                </c:pt>
                <c:pt idx="42">
                  <c:v>5.0292004158564531E-2</c:v>
                </c:pt>
                <c:pt idx="43">
                  <c:v>4.9370913223351895E-2</c:v>
                </c:pt>
                <c:pt idx="44">
                  <c:v>4.848755959406683E-2</c:v>
                </c:pt>
                <c:pt idx="45">
                  <c:v>4.781936906537939E-2</c:v>
                </c:pt>
                <c:pt idx="46">
                  <c:v>4.7041463666657478E-2</c:v>
                </c:pt>
                <c:pt idx="47">
                  <c:v>4.6400596238000066E-2</c:v>
                </c:pt>
                <c:pt idx="48">
                  <c:v>4.5735386925293608E-2</c:v>
                </c:pt>
                <c:pt idx="49">
                  <c:v>4.4962125235859719E-2</c:v>
                </c:pt>
                <c:pt idx="50">
                  <c:v>4.4412049344107071E-2</c:v>
                </c:pt>
                <c:pt idx="51">
                  <c:v>4.3728024205412865E-2</c:v>
                </c:pt>
                <c:pt idx="52">
                  <c:v>4.2914182665228687E-2</c:v>
                </c:pt>
                <c:pt idx="53">
                  <c:v>4.2127957422444469E-2</c:v>
                </c:pt>
                <c:pt idx="54">
                  <c:v>4.1465964565331428E-2</c:v>
                </c:pt>
                <c:pt idx="55">
                  <c:v>4.0455328279510254E-2</c:v>
                </c:pt>
                <c:pt idx="56">
                  <c:v>3.9312157643938903E-2</c:v>
                </c:pt>
                <c:pt idx="57">
                  <c:v>3.8325681753527678E-2</c:v>
                </c:pt>
                <c:pt idx="58">
                  <c:v>3.7403287964465758E-2</c:v>
                </c:pt>
                <c:pt idx="59">
                  <c:v>3.6472290574028808E-2</c:v>
                </c:pt>
                <c:pt idx="60">
                  <c:v>3.5854443149265114E-2</c:v>
                </c:pt>
                <c:pt idx="61">
                  <c:v>3.4934356243972987E-2</c:v>
                </c:pt>
                <c:pt idx="62">
                  <c:v>3.4098155382683848E-2</c:v>
                </c:pt>
                <c:pt idx="63">
                  <c:v>3.3403065801335327E-2</c:v>
                </c:pt>
                <c:pt idx="64">
                  <c:v>3.2450134941678664E-2</c:v>
                </c:pt>
                <c:pt idx="65">
                  <c:v>3.1624586065543185E-2</c:v>
                </c:pt>
                <c:pt idx="66">
                  <c:v>3.0846639992719985E-2</c:v>
                </c:pt>
                <c:pt idx="67">
                  <c:v>3.0005420235240398E-2</c:v>
                </c:pt>
                <c:pt idx="68">
                  <c:v>2.9237794617307387E-2</c:v>
                </c:pt>
                <c:pt idx="69">
                  <c:v>2.8450846477397977E-2</c:v>
                </c:pt>
                <c:pt idx="70">
                  <c:v>2.7859458628050799E-2</c:v>
                </c:pt>
                <c:pt idx="71">
                  <c:v>2.7230571826341376E-2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16-1A89-49B4-A494-CCE839F43257}"/>
            </c:ext>
          </c:extLst>
        </c:ser>
        <c:ser>
          <c:idx val="27"/>
          <c:order val="23"/>
          <c:tx>
            <c:strRef>
              <c:f>'C6010'!$AD$2</c:f>
              <c:strCache>
                <c:ptCount val="1"/>
                <c:pt idx="0">
                  <c:v>C6010 163C3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'C6010'!$W$3:$W$74</c:f>
              <c:numCache>
                <c:formatCode>0.00E+00</c:formatCode>
                <c:ptCount val="72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7.5431200000000004E-4</c:v>
                </c:pt>
                <c:pt idx="24">
                  <c:v>1.0985400000000001E-3</c:v>
                </c:pt>
                <c:pt idx="25">
                  <c:v>1.59986E-3</c:v>
                </c:pt>
                <c:pt idx="26">
                  <c:v>2.3299499999999999E-3</c:v>
                </c:pt>
                <c:pt idx="27">
                  <c:v>3.3932200000000002E-3</c:v>
                </c:pt>
                <c:pt idx="28">
                  <c:v>4.9417100000000002E-3</c:v>
                </c:pt>
                <c:pt idx="29">
                  <c:v>7.1968600000000002E-3</c:v>
                </c:pt>
                <c:pt idx="30">
                  <c:v>8.6851099999999994E-3</c:v>
                </c:pt>
                <c:pt idx="31">
                  <c:v>1.04811E-2</c:v>
                </c:pt>
                <c:pt idx="32">
                  <c:v>1.2648599999999999E-2</c:v>
                </c:pt>
                <c:pt idx="33">
                  <c:v>1.52642E-2</c:v>
                </c:pt>
                <c:pt idx="34">
                  <c:v>1.8420700000000002E-2</c:v>
                </c:pt>
                <c:pt idx="35">
                  <c:v>2.223E-2</c:v>
                </c:pt>
                <c:pt idx="36">
                  <c:v>2.6827E-2</c:v>
                </c:pt>
                <c:pt idx="37">
                  <c:v>3.2374600000000003E-2</c:v>
                </c:pt>
                <c:pt idx="38">
                  <c:v>3.9069399999999997E-2</c:v>
                </c:pt>
                <c:pt idx="39">
                  <c:v>4.7148700000000002E-2</c:v>
                </c:pt>
                <c:pt idx="40">
                  <c:v>5.6898700000000003E-2</c:v>
                </c:pt>
                <c:pt idx="41">
                  <c:v>6.8664900000000001E-2</c:v>
                </c:pt>
                <c:pt idx="42">
                  <c:v>0.08</c:v>
                </c:pt>
                <c:pt idx="43">
                  <c:v>0.09</c:v>
                </c:pt>
                <c:pt idx="44">
                  <c:v>0.105</c:v>
                </c:pt>
                <c:pt idx="45">
                  <c:v>0.115</c:v>
                </c:pt>
                <c:pt idx="46">
                  <c:v>0.13</c:v>
                </c:pt>
                <c:pt idx="47">
                  <c:v>0.14499999999999999</c:v>
                </c:pt>
                <c:pt idx="48">
                  <c:v>0.16</c:v>
                </c:pt>
                <c:pt idx="49">
                  <c:v>0.17499999999999999</c:v>
                </c:pt>
                <c:pt idx="50">
                  <c:v>0.19</c:v>
                </c:pt>
                <c:pt idx="51">
                  <c:v>0.21</c:v>
                </c:pt>
                <c:pt idx="52">
                  <c:v>0.23499999999999999</c:v>
                </c:pt>
                <c:pt idx="53">
                  <c:v>0.255</c:v>
                </c:pt>
                <c:pt idx="54">
                  <c:v>0.27500000000000002</c:v>
                </c:pt>
                <c:pt idx="55">
                  <c:v>0.315</c:v>
                </c:pt>
                <c:pt idx="56">
                  <c:v>0.36</c:v>
                </c:pt>
                <c:pt idx="57">
                  <c:v>0.40500000000000003</c:v>
                </c:pt>
                <c:pt idx="58">
                  <c:v>0.45</c:v>
                </c:pt>
                <c:pt idx="59">
                  <c:v>0.495</c:v>
                </c:pt>
                <c:pt idx="60">
                  <c:v>0.55359999999999998</c:v>
                </c:pt>
                <c:pt idx="61">
                  <c:v>0.61409999999999998</c:v>
                </c:pt>
                <c:pt idx="62">
                  <c:v>0.67449999999999999</c:v>
                </c:pt>
                <c:pt idx="63">
                  <c:v>0.7349</c:v>
                </c:pt>
                <c:pt idx="64">
                  <c:v>0.81540000000000001</c:v>
                </c:pt>
                <c:pt idx="65">
                  <c:v>0.89590000000000003</c:v>
                </c:pt>
                <c:pt idx="66">
                  <c:v>0.97650000000000003</c:v>
                </c:pt>
                <c:pt idx="67">
                  <c:v>1.0771999999999999</c:v>
                </c:pt>
                <c:pt idx="68">
                  <c:v>1.1778</c:v>
                </c:pt>
                <c:pt idx="69">
                  <c:v>1.2785</c:v>
                </c:pt>
                <c:pt idx="70">
                  <c:v>1.3792</c:v>
                </c:pt>
                <c:pt idx="71">
                  <c:v>1.4799</c:v>
                </c:pt>
              </c:numCache>
            </c:numRef>
          </c:xVal>
          <c:yVal>
            <c:numRef>
              <c:f>'C6010'!$AD$3:$AD$74</c:f>
              <c:numCache>
                <c:formatCode>0.00E+00</c:formatCode>
                <c:ptCount val="72"/>
                <c:pt idx="0">
                  <c:v>7.1578279961011246E-3</c:v>
                </c:pt>
                <c:pt idx="1">
                  <c:v>7.4787359800690088E-3</c:v>
                </c:pt>
                <c:pt idx="2">
                  <c:v>6.6808798068818424E-3</c:v>
                </c:pt>
                <c:pt idx="3">
                  <c:v>7.5676566423209558E-3</c:v>
                </c:pt>
                <c:pt idx="4">
                  <c:v>9.7921325951096372E-3</c:v>
                </c:pt>
                <c:pt idx="5">
                  <c:v>1.2951913316667512E-2</c:v>
                </c:pt>
                <c:pt idx="6">
                  <c:v>1.4677429771606279E-2</c:v>
                </c:pt>
                <c:pt idx="7">
                  <c:v>1.5910318426167018E-2</c:v>
                </c:pt>
                <c:pt idx="8">
                  <c:v>1.7775291427867684E-2</c:v>
                </c:pt>
                <c:pt idx="9">
                  <c:v>1.9324333487070938E-2</c:v>
                </c:pt>
                <c:pt idx="10">
                  <c:v>2.2277019550114761E-2</c:v>
                </c:pt>
                <c:pt idx="11">
                  <c:v>2.4164294698618791E-2</c:v>
                </c:pt>
                <c:pt idx="12">
                  <c:v>2.5998078093435489E-2</c:v>
                </c:pt>
                <c:pt idx="13">
                  <c:v>2.7646667614897896E-2</c:v>
                </c:pt>
                <c:pt idx="14">
                  <c:v>3.0184431833413988E-2</c:v>
                </c:pt>
                <c:pt idx="15">
                  <c:v>3.2363354966501508E-2</c:v>
                </c:pt>
                <c:pt idx="16">
                  <c:v>3.4480025051786371E-2</c:v>
                </c:pt>
                <c:pt idx="17">
                  <c:v>3.6193260426723516E-2</c:v>
                </c:pt>
                <c:pt idx="18">
                  <c:v>3.8086946170798573E-2</c:v>
                </c:pt>
                <c:pt idx="19">
                  <c:v>4.006379227240759E-2</c:v>
                </c:pt>
                <c:pt idx="20">
                  <c:v>4.1877227156768823E-2</c:v>
                </c:pt>
                <c:pt idx="21">
                  <c:v>4.3649188840804008E-2</c:v>
                </c:pt>
                <c:pt idx="22">
                  <c:v>4.5187702661419006E-2</c:v>
                </c:pt>
                <c:pt idx="23">
                  <c:v>4.6574344584576981E-2</c:v>
                </c:pt>
                <c:pt idx="24">
                  <c:v>4.9364498015364987E-2</c:v>
                </c:pt>
                <c:pt idx="25">
                  <c:v>5.1031695126734694E-2</c:v>
                </c:pt>
                <c:pt idx="26">
                  <c:v>5.3102227191926907E-2</c:v>
                </c:pt>
                <c:pt idx="27">
                  <c:v>5.4307449134245567E-2</c:v>
                </c:pt>
                <c:pt idx="28">
                  <c:v>5.4834752559725156E-2</c:v>
                </c:pt>
                <c:pt idx="29">
                  <c:v>5.5100383017834181E-2</c:v>
                </c:pt>
                <c:pt idx="30">
                  <c:v>5.4996202285987769E-2</c:v>
                </c:pt>
                <c:pt idx="31">
                  <c:v>5.4931101469799404E-2</c:v>
                </c:pt>
                <c:pt idx="32">
                  <c:v>5.4769923726439081E-2</c:v>
                </c:pt>
                <c:pt idx="33">
                  <c:v>5.4557632454541573E-2</c:v>
                </c:pt>
                <c:pt idx="34">
                  <c:v>5.426316765322959E-2</c:v>
                </c:pt>
                <c:pt idx="35">
                  <c:v>5.384998233249115E-2</c:v>
                </c:pt>
                <c:pt idx="36">
                  <c:v>5.3426122430325469E-2</c:v>
                </c:pt>
                <c:pt idx="37">
                  <c:v>5.2870054090975914E-2</c:v>
                </c:pt>
                <c:pt idx="38">
                  <c:v>5.2205381051106337E-2</c:v>
                </c:pt>
                <c:pt idx="39">
                  <c:v>5.1423230467011666E-2</c:v>
                </c:pt>
                <c:pt idx="40">
                  <c:v>5.0532148249833674E-2</c:v>
                </c:pt>
                <c:pt idx="41">
                  <c:v>4.9471628326036438E-2</c:v>
                </c:pt>
                <c:pt idx="42">
                  <c:v>4.8477042425251957E-2</c:v>
                </c:pt>
                <c:pt idx="43">
                  <c:v>4.7557799591511976E-2</c:v>
                </c:pt>
                <c:pt idx="44">
                  <c:v>4.662851557283279E-2</c:v>
                </c:pt>
                <c:pt idx="45">
                  <c:v>4.63288487400417E-2</c:v>
                </c:pt>
                <c:pt idx="46">
                  <c:v>4.5498674928330353E-2</c:v>
                </c:pt>
                <c:pt idx="47">
                  <c:v>4.4768169132895171E-2</c:v>
                </c:pt>
                <c:pt idx="48">
                  <c:v>4.4097546615738233E-2</c:v>
                </c:pt>
                <c:pt idx="49">
                  <c:v>4.3462401994411808E-2</c:v>
                </c:pt>
                <c:pt idx="50">
                  <c:v>4.295515026028144E-2</c:v>
                </c:pt>
                <c:pt idx="51">
                  <c:v>4.2129251407587838E-2</c:v>
                </c:pt>
                <c:pt idx="52">
                  <c:v>4.1388527562379769E-2</c:v>
                </c:pt>
                <c:pt idx="53">
                  <c:v>4.0726217831949463E-2</c:v>
                </c:pt>
                <c:pt idx="54">
                  <c:v>4.0164827572968957E-2</c:v>
                </c:pt>
                <c:pt idx="55">
                  <c:v>3.9012100590727211E-2</c:v>
                </c:pt>
                <c:pt idx="56">
                  <c:v>3.8011776591828653E-2</c:v>
                </c:pt>
                <c:pt idx="57">
                  <c:v>3.7027601474440675E-2</c:v>
                </c:pt>
                <c:pt idx="58">
                  <c:v>3.6106862544028881E-2</c:v>
                </c:pt>
                <c:pt idx="59">
                  <c:v>3.5242206675286845E-2</c:v>
                </c:pt>
                <c:pt idx="60">
                  <c:v>3.4487009222119482E-2</c:v>
                </c:pt>
                <c:pt idx="61">
                  <c:v>3.3625205755828586E-2</c:v>
                </c:pt>
                <c:pt idx="62">
                  <c:v>3.2854487599679245E-2</c:v>
                </c:pt>
                <c:pt idx="63">
                  <c:v>3.2136166155593386E-2</c:v>
                </c:pt>
                <c:pt idx="64">
                  <c:v>3.1204865989738297E-2</c:v>
                </c:pt>
                <c:pt idx="65">
                  <c:v>3.04248058674427E-2</c:v>
                </c:pt>
                <c:pt idx="66">
                  <c:v>2.9680290893681127E-2</c:v>
                </c:pt>
                <c:pt idx="67">
                  <c:v>2.8844709788666885E-2</c:v>
                </c:pt>
                <c:pt idx="68">
                  <c:v>2.8107318090465037E-2</c:v>
                </c:pt>
                <c:pt idx="69">
                  <c:v>2.7377969405273601E-2</c:v>
                </c:pt>
                <c:pt idx="70">
                  <c:v>2.6782873758928273E-2</c:v>
                </c:pt>
                <c:pt idx="71">
                  <c:v>2.6202644093722045E-2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17-1A89-49B4-A494-CCE839F43257}"/>
            </c:ext>
          </c:extLst>
        </c:ser>
        <c:ser>
          <c:idx val="28"/>
          <c:order val="24"/>
          <c:tx>
            <c:strRef>
              <c:f>'C6010'!$AN$2</c:f>
              <c:strCache>
                <c:ptCount val="1"/>
                <c:pt idx="0">
                  <c:v>C6010 163C8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'C6010'!$AG$3:$AG$74</c:f>
              <c:numCache>
                <c:formatCode>0.00E+00</c:formatCode>
                <c:ptCount val="72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7.5431200000000004E-4</c:v>
                </c:pt>
                <c:pt idx="24">
                  <c:v>1.0985400000000001E-3</c:v>
                </c:pt>
                <c:pt idx="25">
                  <c:v>1.59986E-3</c:v>
                </c:pt>
                <c:pt idx="26">
                  <c:v>2.3299499999999999E-3</c:v>
                </c:pt>
                <c:pt idx="27">
                  <c:v>3.3932200000000002E-3</c:v>
                </c:pt>
                <c:pt idx="28">
                  <c:v>4.9417100000000002E-3</c:v>
                </c:pt>
                <c:pt idx="29">
                  <c:v>7.1968600000000002E-3</c:v>
                </c:pt>
                <c:pt idx="30">
                  <c:v>8.6851099999999994E-3</c:v>
                </c:pt>
                <c:pt idx="31">
                  <c:v>1.04811E-2</c:v>
                </c:pt>
                <c:pt idx="32">
                  <c:v>1.2648599999999999E-2</c:v>
                </c:pt>
                <c:pt idx="33">
                  <c:v>1.52642E-2</c:v>
                </c:pt>
                <c:pt idx="34">
                  <c:v>1.8420700000000002E-2</c:v>
                </c:pt>
                <c:pt idx="35">
                  <c:v>2.223E-2</c:v>
                </c:pt>
                <c:pt idx="36">
                  <c:v>2.6827E-2</c:v>
                </c:pt>
                <c:pt idx="37">
                  <c:v>3.2374600000000003E-2</c:v>
                </c:pt>
                <c:pt idx="38">
                  <c:v>3.9069399999999997E-2</c:v>
                </c:pt>
                <c:pt idx="39">
                  <c:v>4.7148700000000002E-2</c:v>
                </c:pt>
                <c:pt idx="40">
                  <c:v>5.6898700000000003E-2</c:v>
                </c:pt>
                <c:pt idx="41">
                  <c:v>6.8664900000000001E-2</c:v>
                </c:pt>
                <c:pt idx="42">
                  <c:v>0.08</c:v>
                </c:pt>
                <c:pt idx="43">
                  <c:v>0.09</c:v>
                </c:pt>
                <c:pt idx="44">
                  <c:v>0.105</c:v>
                </c:pt>
                <c:pt idx="45">
                  <c:v>0.115</c:v>
                </c:pt>
                <c:pt idx="46">
                  <c:v>0.13</c:v>
                </c:pt>
                <c:pt idx="47">
                  <c:v>0.14499999999999999</c:v>
                </c:pt>
                <c:pt idx="48">
                  <c:v>0.16</c:v>
                </c:pt>
                <c:pt idx="49">
                  <c:v>0.17499999999999999</c:v>
                </c:pt>
                <c:pt idx="50">
                  <c:v>0.19</c:v>
                </c:pt>
                <c:pt idx="51">
                  <c:v>0.21</c:v>
                </c:pt>
                <c:pt idx="52">
                  <c:v>0.23499999999999999</c:v>
                </c:pt>
                <c:pt idx="53">
                  <c:v>0.255</c:v>
                </c:pt>
                <c:pt idx="54">
                  <c:v>0.27500000000000002</c:v>
                </c:pt>
                <c:pt idx="55">
                  <c:v>0.315</c:v>
                </c:pt>
                <c:pt idx="56">
                  <c:v>0.36</c:v>
                </c:pt>
                <c:pt idx="57">
                  <c:v>0.40500000000000003</c:v>
                </c:pt>
                <c:pt idx="58">
                  <c:v>0.45</c:v>
                </c:pt>
                <c:pt idx="59">
                  <c:v>0.495</c:v>
                </c:pt>
                <c:pt idx="60">
                  <c:v>0.55359999999999998</c:v>
                </c:pt>
                <c:pt idx="61">
                  <c:v>0.61409999999999998</c:v>
                </c:pt>
                <c:pt idx="62">
                  <c:v>0.67449999999999999</c:v>
                </c:pt>
                <c:pt idx="63">
                  <c:v>0.7349</c:v>
                </c:pt>
                <c:pt idx="64">
                  <c:v>0.81540000000000001</c:v>
                </c:pt>
                <c:pt idx="65">
                  <c:v>0.89590000000000003</c:v>
                </c:pt>
                <c:pt idx="66">
                  <c:v>0.97650000000000003</c:v>
                </c:pt>
                <c:pt idx="67">
                  <c:v>1.0771999999999999</c:v>
                </c:pt>
                <c:pt idx="68">
                  <c:v>1.1778</c:v>
                </c:pt>
                <c:pt idx="69">
                  <c:v>1.2785</c:v>
                </c:pt>
                <c:pt idx="70">
                  <c:v>1.3792</c:v>
                </c:pt>
                <c:pt idx="71">
                  <c:v>1.4799</c:v>
                </c:pt>
              </c:numCache>
            </c:numRef>
          </c:xVal>
          <c:yVal>
            <c:numRef>
              <c:f>'C6010'!$AN$3:$AN$74</c:f>
              <c:numCache>
                <c:formatCode>0.00E+00</c:formatCode>
                <c:ptCount val="72"/>
                <c:pt idx="0">
                  <c:v>2.9160015188661971E-3</c:v>
                </c:pt>
                <c:pt idx="1">
                  <c:v>4.0992084891461307E-3</c:v>
                </c:pt>
                <c:pt idx="2">
                  <c:v>5.1399849148167417E-3</c:v>
                </c:pt>
                <c:pt idx="3">
                  <c:v>7.7072901425468982E-3</c:v>
                </c:pt>
                <c:pt idx="4">
                  <c:v>9.4832364769343973E-3</c:v>
                </c:pt>
                <c:pt idx="5">
                  <c:v>1.1767926012769041E-2</c:v>
                </c:pt>
                <c:pt idx="6">
                  <c:v>1.3399658247313628E-2</c:v>
                </c:pt>
                <c:pt idx="7">
                  <c:v>1.5616058974694497E-2</c:v>
                </c:pt>
                <c:pt idx="8">
                  <c:v>1.7848098757801377E-2</c:v>
                </c:pt>
                <c:pt idx="9">
                  <c:v>1.9176493634829435E-2</c:v>
                </c:pt>
                <c:pt idx="10">
                  <c:v>2.133630291224484E-2</c:v>
                </c:pt>
                <c:pt idx="11">
                  <c:v>2.3116634161204939E-2</c:v>
                </c:pt>
                <c:pt idx="12">
                  <c:v>2.5103416916496795E-2</c:v>
                </c:pt>
                <c:pt idx="13">
                  <c:v>2.7264279962848668E-2</c:v>
                </c:pt>
                <c:pt idx="14">
                  <c:v>2.9564522897218067E-2</c:v>
                </c:pt>
                <c:pt idx="15">
                  <c:v>3.1398848884097399E-2</c:v>
                </c:pt>
                <c:pt idx="16">
                  <c:v>3.3557424186720065E-2</c:v>
                </c:pt>
                <c:pt idx="17">
                  <c:v>3.5507258936789313E-2</c:v>
                </c:pt>
                <c:pt idx="18">
                  <c:v>3.7640506549318747E-2</c:v>
                </c:pt>
                <c:pt idx="19">
                  <c:v>3.9584619195118839E-2</c:v>
                </c:pt>
                <c:pt idx="20">
                  <c:v>4.1296617085445714E-2</c:v>
                </c:pt>
                <c:pt idx="21">
                  <c:v>4.311866791013335E-2</c:v>
                </c:pt>
                <c:pt idx="22">
                  <c:v>4.4797176863372097E-2</c:v>
                </c:pt>
                <c:pt idx="23">
                  <c:v>4.6265245032103407E-2</c:v>
                </c:pt>
                <c:pt idx="24">
                  <c:v>4.9171957112245306E-2</c:v>
                </c:pt>
                <c:pt idx="25">
                  <c:v>5.1141042104464393E-2</c:v>
                </c:pt>
                <c:pt idx="26">
                  <c:v>5.2852770304087512E-2</c:v>
                </c:pt>
                <c:pt idx="27">
                  <c:v>5.3850091649581211E-2</c:v>
                </c:pt>
                <c:pt idx="28">
                  <c:v>5.4720783820345648E-2</c:v>
                </c:pt>
                <c:pt idx="29">
                  <c:v>5.4920675810254525E-2</c:v>
                </c:pt>
                <c:pt idx="30">
                  <c:v>5.4901349961939523E-2</c:v>
                </c:pt>
                <c:pt idx="31">
                  <c:v>5.4708596551173008E-2</c:v>
                </c:pt>
                <c:pt idx="32">
                  <c:v>5.4646129476373845E-2</c:v>
                </c:pt>
                <c:pt idx="33">
                  <c:v>5.4405289128439373E-2</c:v>
                </c:pt>
                <c:pt idx="34">
                  <c:v>5.4136678256006911E-2</c:v>
                </c:pt>
                <c:pt idx="35">
                  <c:v>5.3754178782664017E-2</c:v>
                </c:pt>
                <c:pt idx="36">
                  <c:v>5.3274838436752396E-2</c:v>
                </c:pt>
                <c:pt idx="37">
                  <c:v>5.2729866255195178E-2</c:v>
                </c:pt>
                <c:pt idx="38">
                  <c:v>5.2057119806711488E-2</c:v>
                </c:pt>
                <c:pt idx="39">
                  <c:v>5.1269895577256169E-2</c:v>
                </c:pt>
                <c:pt idx="40">
                  <c:v>5.0341718840913402E-2</c:v>
                </c:pt>
                <c:pt idx="41">
                  <c:v>4.9280182035164745E-2</c:v>
                </c:pt>
                <c:pt idx="42">
                  <c:v>4.8462405637080083E-2</c:v>
                </c:pt>
                <c:pt idx="43">
                  <c:v>4.7626188251177252E-2</c:v>
                </c:pt>
                <c:pt idx="44">
                  <c:v>4.6658579090287866E-2</c:v>
                </c:pt>
                <c:pt idx="45">
                  <c:v>4.5885911096191341E-2</c:v>
                </c:pt>
                <c:pt idx="46">
                  <c:v>4.5315171422009498E-2</c:v>
                </c:pt>
                <c:pt idx="47">
                  <c:v>4.4827160268157529E-2</c:v>
                </c:pt>
                <c:pt idx="48">
                  <c:v>4.4021861687373313E-2</c:v>
                </c:pt>
                <c:pt idx="49">
                  <c:v>4.3462401994411808E-2</c:v>
                </c:pt>
                <c:pt idx="50">
                  <c:v>4.2811018532737187E-2</c:v>
                </c:pt>
                <c:pt idx="51">
                  <c:v>4.2086899810294454E-2</c:v>
                </c:pt>
                <c:pt idx="52">
                  <c:v>4.1227433545308771E-2</c:v>
                </c:pt>
                <c:pt idx="53">
                  <c:v>4.0694161417198012E-2</c:v>
                </c:pt>
                <c:pt idx="54">
                  <c:v>4.005932997899362E-2</c:v>
                </c:pt>
                <c:pt idx="55">
                  <c:v>3.9012100590727211E-2</c:v>
                </c:pt>
                <c:pt idx="56">
                  <c:v>3.7924669727093997E-2</c:v>
                </c:pt>
                <c:pt idx="57">
                  <c:v>3.7009136605605869E-2</c:v>
                </c:pt>
                <c:pt idx="58">
                  <c:v>3.6043622279617327E-2</c:v>
                </c:pt>
                <c:pt idx="59">
                  <c:v>3.5172522119446784E-2</c:v>
                </c:pt>
                <c:pt idx="60">
                  <c:v>3.4468017084242464E-2</c:v>
                </c:pt>
                <c:pt idx="61">
                  <c:v>3.3632553653797602E-2</c:v>
                </c:pt>
                <c:pt idx="62">
                  <c:v>3.284220721762085E-2</c:v>
                </c:pt>
                <c:pt idx="63">
                  <c:v>3.2124882029194064E-2</c:v>
                </c:pt>
                <c:pt idx="64">
                  <c:v>3.1233567355916852E-2</c:v>
                </c:pt>
                <c:pt idx="65">
                  <c:v>3.0436618049421188E-2</c:v>
                </c:pt>
                <c:pt idx="66">
                  <c:v>2.9707415291333198E-2</c:v>
                </c:pt>
                <c:pt idx="67">
                  <c:v>2.8867220536721645E-2</c:v>
                </c:pt>
                <c:pt idx="68">
                  <c:v>2.8132439791061531E-2</c:v>
                </c:pt>
                <c:pt idx="69">
                  <c:v>2.7380345655710202E-2</c:v>
                </c:pt>
                <c:pt idx="70">
                  <c:v>2.6783976252393839E-2</c:v>
                </c:pt>
                <c:pt idx="71">
                  <c:v>2.6079231059290515E-2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18-1A89-49B4-A494-CCE839F43257}"/>
            </c:ext>
          </c:extLst>
        </c:ser>
        <c:ser>
          <c:idx val="29"/>
          <c:order val="25"/>
          <c:tx>
            <c:strRef>
              <c:f>'C6010'!$AX$2</c:f>
              <c:strCache>
                <c:ptCount val="1"/>
                <c:pt idx="0">
                  <c:v>C6010 162C1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'C6010'!$AQ$3:$AQ$74</c:f>
              <c:numCache>
                <c:formatCode>0.00E+00</c:formatCode>
                <c:ptCount val="72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7.5431200000000004E-4</c:v>
                </c:pt>
                <c:pt idx="24">
                  <c:v>1.0985400000000001E-3</c:v>
                </c:pt>
                <c:pt idx="25">
                  <c:v>1.59986E-3</c:v>
                </c:pt>
                <c:pt idx="26">
                  <c:v>2.3299499999999999E-3</c:v>
                </c:pt>
                <c:pt idx="27">
                  <c:v>3.3932200000000002E-3</c:v>
                </c:pt>
                <c:pt idx="28">
                  <c:v>4.9417100000000002E-3</c:v>
                </c:pt>
                <c:pt idx="29">
                  <c:v>7.1968600000000002E-3</c:v>
                </c:pt>
                <c:pt idx="30">
                  <c:v>8.6851099999999994E-3</c:v>
                </c:pt>
                <c:pt idx="31">
                  <c:v>1.04811E-2</c:v>
                </c:pt>
                <c:pt idx="32">
                  <c:v>1.2648599999999999E-2</c:v>
                </c:pt>
                <c:pt idx="33">
                  <c:v>1.52642E-2</c:v>
                </c:pt>
                <c:pt idx="34">
                  <c:v>1.8420700000000002E-2</c:v>
                </c:pt>
                <c:pt idx="35">
                  <c:v>2.223E-2</c:v>
                </c:pt>
                <c:pt idx="36">
                  <c:v>2.6827E-2</c:v>
                </c:pt>
                <c:pt idx="37">
                  <c:v>3.2374600000000003E-2</c:v>
                </c:pt>
                <c:pt idx="38">
                  <c:v>3.9069399999999997E-2</c:v>
                </c:pt>
                <c:pt idx="39">
                  <c:v>4.7148700000000002E-2</c:v>
                </c:pt>
                <c:pt idx="40">
                  <c:v>5.6898700000000003E-2</c:v>
                </c:pt>
                <c:pt idx="41">
                  <c:v>6.8664900000000001E-2</c:v>
                </c:pt>
                <c:pt idx="42">
                  <c:v>0.08</c:v>
                </c:pt>
                <c:pt idx="43">
                  <c:v>0.09</c:v>
                </c:pt>
                <c:pt idx="44">
                  <c:v>0.105</c:v>
                </c:pt>
                <c:pt idx="45">
                  <c:v>0.115</c:v>
                </c:pt>
                <c:pt idx="46">
                  <c:v>0.13</c:v>
                </c:pt>
                <c:pt idx="47">
                  <c:v>0.14499999999999999</c:v>
                </c:pt>
                <c:pt idx="48">
                  <c:v>0.16</c:v>
                </c:pt>
                <c:pt idx="49">
                  <c:v>0.17499999999999999</c:v>
                </c:pt>
                <c:pt idx="50">
                  <c:v>0.19</c:v>
                </c:pt>
                <c:pt idx="51">
                  <c:v>0.21</c:v>
                </c:pt>
                <c:pt idx="52">
                  <c:v>0.23499999999999999</c:v>
                </c:pt>
                <c:pt idx="53">
                  <c:v>0.255</c:v>
                </c:pt>
                <c:pt idx="54">
                  <c:v>0.27500000000000002</c:v>
                </c:pt>
                <c:pt idx="55">
                  <c:v>0.315</c:v>
                </c:pt>
                <c:pt idx="56">
                  <c:v>0.36</c:v>
                </c:pt>
                <c:pt idx="57">
                  <c:v>0.40500000000000003</c:v>
                </c:pt>
                <c:pt idx="58">
                  <c:v>0.45</c:v>
                </c:pt>
                <c:pt idx="59">
                  <c:v>0.495</c:v>
                </c:pt>
                <c:pt idx="60">
                  <c:v>0.55359999999999998</c:v>
                </c:pt>
                <c:pt idx="61">
                  <c:v>0.61409999999999998</c:v>
                </c:pt>
                <c:pt idx="62">
                  <c:v>0.67449999999999999</c:v>
                </c:pt>
                <c:pt idx="63">
                  <c:v>0.7349</c:v>
                </c:pt>
                <c:pt idx="64">
                  <c:v>0.81540000000000001</c:v>
                </c:pt>
                <c:pt idx="65">
                  <c:v>0.89590000000000003</c:v>
                </c:pt>
                <c:pt idx="66">
                  <c:v>0.97650000000000003</c:v>
                </c:pt>
                <c:pt idx="67">
                  <c:v>1.0771999999999999</c:v>
                </c:pt>
                <c:pt idx="68">
                  <c:v>1.1778</c:v>
                </c:pt>
                <c:pt idx="69">
                  <c:v>1.2785</c:v>
                </c:pt>
                <c:pt idx="70">
                  <c:v>1.3792</c:v>
                </c:pt>
                <c:pt idx="71">
                  <c:v>1.4799</c:v>
                </c:pt>
              </c:numCache>
            </c:numRef>
          </c:xVal>
          <c:yVal>
            <c:numRef>
              <c:f>'C6010'!$AX$3:$AX$74</c:f>
              <c:numCache>
                <c:formatCode>0.00E+00</c:formatCode>
                <c:ptCount val="72"/>
                <c:pt idx="0">
                  <c:v>9.4864404312159836E-3</c:v>
                </c:pt>
                <c:pt idx="1">
                  <c:v>8.9521236406762388E-3</c:v>
                </c:pt>
                <c:pt idx="2">
                  <c:v>9.5473952239573806E-3</c:v>
                </c:pt>
                <c:pt idx="3">
                  <c:v>1.17722337565692E-2</c:v>
                </c:pt>
                <c:pt idx="4">
                  <c:v>1.3472837541709368E-2</c:v>
                </c:pt>
                <c:pt idx="5">
                  <c:v>1.3984377091705837E-2</c:v>
                </c:pt>
                <c:pt idx="6">
                  <c:v>1.4858863754783151E-2</c:v>
                </c:pt>
                <c:pt idx="7">
                  <c:v>1.7254616337576804E-2</c:v>
                </c:pt>
                <c:pt idx="8">
                  <c:v>1.9408491381346097E-2</c:v>
                </c:pt>
                <c:pt idx="9">
                  <c:v>2.0256188776935007E-2</c:v>
                </c:pt>
                <c:pt idx="10">
                  <c:v>2.191091914409531E-2</c:v>
                </c:pt>
                <c:pt idx="11">
                  <c:v>2.4523934532573254E-2</c:v>
                </c:pt>
                <c:pt idx="12">
                  <c:v>2.6230852643929371E-2</c:v>
                </c:pt>
                <c:pt idx="13">
                  <c:v>2.776948084076087E-2</c:v>
                </c:pt>
                <c:pt idx="14">
                  <c:v>2.9800321644026503E-2</c:v>
                </c:pt>
                <c:pt idx="15">
                  <c:v>3.2093391519184909E-2</c:v>
                </c:pt>
                <c:pt idx="16">
                  <c:v>3.4142764294768958E-2</c:v>
                </c:pt>
                <c:pt idx="17">
                  <c:v>3.5922428426708071E-2</c:v>
                </c:pt>
                <c:pt idx="18">
                  <c:v>3.7793432794867472E-2</c:v>
                </c:pt>
                <c:pt idx="19">
                  <c:v>3.98190673021281E-2</c:v>
                </c:pt>
                <c:pt idx="20">
                  <c:v>4.1746439335181185E-2</c:v>
                </c:pt>
                <c:pt idx="21">
                  <c:v>4.3420938729711318E-2</c:v>
                </c:pt>
                <c:pt idx="22">
                  <c:v>4.5020873194369343E-2</c:v>
                </c:pt>
                <c:pt idx="23">
                  <c:v>4.6605478412356613E-2</c:v>
                </c:pt>
                <c:pt idx="24">
                  <c:v>4.9046580019884038E-2</c:v>
                </c:pt>
                <c:pt idx="25">
                  <c:v>5.1835743977736104E-2</c:v>
                </c:pt>
                <c:pt idx="26">
                  <c:v>5.3740414282376463E-2</c:v>
                </c:pt>
                <c:pt idx="27">
                  <c:v>5.5143742725820621E-2</c:v>
                </c:pt>
                <c:pt idx="28">
                  <c:v>5.5988087864549251E-2</c:v>
                </c:pt>
                <c:pt idx="29">
                  <c:v>5.6442373342489721E-2</c:v>
                </c:pt>
                <c:pt idx="30">
                  <c:v>5.6459854510809211E-2</c:v>
                </c:pt>
                <c:pt idx="31">
                  <c:v>5.6449783344067951E-2</c:v>
                </c:pt>
                <c:pt idx="32">
                  <c:v>5.6288578541614655E-2</c:v>
                </c:pt>
                <c:pt idx="33">
                  <c:v>5.6142128303484785E-2</c:v>
                </c:pt>
                <c:pt idx="34">
                  <c:v>5.5882647437663462E-2</c:v>
                </c:pt>
                <c:pt idx="35">
                  <c:v>5.5497679772200735E-2</c:v>
                </c:pt>
                <c:pt idx="36">
                  <c:v>5.5082846567348936E-2</c:v>
                </c:pt>
                <c:pt idx="37">
                  <c:v>5.4524089431346685E-2</c:v>
                </c:pt>
                <c:pt idx="38">
                  <c:v>5.3857791944318861E-2</c:v>
                </c:pt>
                <c:pt idx="39">
                  <c:v>5.3082923374812983E-2</c:v>
                </c:pt>
                <c:pt idx="40">
                  <c:v>5.215535571480253E-2</c:v>
                </c:pt>
                <c:pt idx="41">
                  <c:v>5.1104174868787801E-2</c:v>
                </c:pt>
                <c:pt idx="42">
                  <c:v>5.0195808595965632E-2</c:v>
                </c:pt>
                <c:pt idx="43">
                  <c:v>4.9464926051302913E-2</c:v>
                </c:pt>
                <c:pt idx="44">
                  <c:v>4.8792678113776133E-2</c:v>
                </c:pt>
                <c:pt idx="45">
                  <c:v>4.7976829282901916E-2</c:v>
                </c:pt>
                <c:pt idx="46">
                  <c:v>4.7125775416806952E-2</c:v>
                </c:pt>
                <c:pt idx="47">
                  <c:v>4.6528343896173968E-2</c:v>
                </c:pt>
                <c:pt idx="48">
                  <c:v>4.5753292963797376E-2</c:v>
                </c:pt>
                <c:pt idx="49">
                  <c:v>4.5215846373272695E-2</c:v>
                </c:pt>
                <c:pt idx="50">
                  <c:v>4.4626864692432072E-2</c:v>
                </c:pt>
                <c:pt idx="51">
                  <c:v>4.3851936583051726E-2</c:v>
                </c:pt>
                <c:pt idx="52">
                  <c:v>4.2983418989619868E-2</c:v>
                </c:pt>
                <c:pt idx="53">
                  <c:v>4.2320661914297626E-2</c:v>
                </c:pt>
                <c:pt idx="54">
                  <c:v>4.170692954295125E-2</c:v>
                </c:pt>
                <c:pt idx="55">
                  <c:v>4.0669908832441308E-2</c:v>
                </c:pt>
                <c:pt idx="56">
                  <c:v>3.9478600724575964E-2</c:v>
                </c:pt>
                <c:pt idx="57">
                  <c:v>3.8484984423019279E-2</c:v>
                </c:pt>
                <c:pt idx="58">
                  <c:v>3.7575239867743727E-2</c:v>
                </c:pt>
                <c:pt idx="59">
                  <c:v>3.6751993756968845E-2</c:v>
                </c:pt>
                <c:pt idx="60">
                  <c:v>3.5945730062259554E-2</c:v>
                </c:pt>
                <c:pt idx="61">
                  <c:v>3.5041266712038284E-2</c:v>
                </c:pt>
                <c:pt idx="62">
                  <c:v>3.4216737180041271E-2</c:v>
                </c:pt>
                <c:pt idx="63">
                  <c:v>3.3513773581879798E-2</c:v>
                </c:pt>
                <c:pt idx="64">
                  <c:v>3.2560200266705128E-2</c:v>
                </c:pt>
                <c:pt idx="65">
                  <c:v>3.1750607464802898E-2</c:v>
                </c:pt>
                <c:pt idx="66">
                  <c:v>3.0993470624446944E-2</c:v>
                </c:pt>
                <c:pt idx="67">
                  <c:v>3.0182561009604997E-2</c:v>
                </c:pt>
                <c:pt idx="68">
                  <c:v>2.9430662788435456E-2</c:v>
                </c:pt>
                <c:pt idx="69">
                  <c:v>2.8677390338808541E-2</c:v>
                </c:pt>
                <c:pt idx="70">
                  <c:v>2.7997469683152667E-2</c:v>
                </c:pt>
                <c:pt idx="71">
                  <c:v>2.7418554393077717E-2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19-1A89-49B4-A494-CCE839F43257}"/>
            </c:ext>
          </c:extLst>
        </c:ser>
        <c:ser>
          <c:idx val="30"/>
          <c:order val="26"/>
          <c:tx>
            <c:strRef>
              <c:f>'C6010'!$BH$2</c:f>
              <c:strCache>
                <c:ptCount val="1"/>
                <c:pt idx="0">
                  <c:v>C6010 162C2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'C6010'!$BA$3:$BA$74</c:f>
              <c:numCache>
                <c:formatCode>0.00E+00</c:formatCode>
                <c:ptCount val="72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7.5431200000000004E-4</c:v>
                </c:pt>
                <c:pt idx="24">
                  <c:v>1.0985400000000001E-3</c:v>
                </c:pt>
                <c:pt idx="25">
                  <c:v>1.59986E-3</c:v>
                </c:pt>
                <c:pt idx="26">
                  <c:v>2.3299499999999999E-3</c:v>
                </c:pt>
                <c:pt idx="27">
                  <c:v>3.3932200000000002E-3</c:v>
                </c:pt>
                <c:pt idx="28">
                  <c:v>4.9417100000000002E-3</c:v>
                </c:pt>
                <c:pt idx="29">
                  <c:v>7.1968600000000002E-3</c:v>
                </c:pt>
                <c:pt idx="30">
                  <c:v>8.6851099999999994E-3</c:v>
                </c:pt>
                <c:pt idx="31">
                  <c:v>1.04811E-2</c:v>
                </c:pt>
                <c:pt idx="32">
                  <c:v>1.2648599999999999E-2</c:v>
                </c:pt>
                <c:pt idx="33">
                  <c:v>1.52642E-2</c:v>
                </c:pt>
                <c:pt idx="34">
                  <c:v>1.8420700000000002E-2</c:v>
                </c:pt>
                <c:pt idx="35">
                  <c:v>2.223E-2</c:v>
                </c:pt>
                <c:pt idx="36">
                  <c:v>2.6827E-2</c:v>
                </c:pt>
                <c:pt idx="37">
                  <c:v>3.2374600000000003E-2</c:v>
                </c:pt>
                <c:pt idx="38">
                  <c:v>3.9069399999999997E-2</c:v>
                </c:pt>
                <c:pt idx="39">
                  <c:v>4.7148700000000002E-2</c:v>
                </c:pt>
                <c:pt idx="40">
                  <c:v>5.6898700000000003E-2</c:v>
                </c:pt>
                <c:pt idx="41">
                  <c:v>6.8664900000000001E-2</c:v>
                </c:pt>
                <c:pt idx="42">
                  <c:v>0.08</c:v>
                </c:pt>
                <c:pt idx="43">
                  <c:v>0.09</c:v>
                </c:pt>
                <c:pt idx="44">
                  <c:v>0.105</c:v>
                </c:pt>
                <c:pt idx="45">
                  <c:v>0.115</c:v>
                </c:pt>
                <c:pt idx="46">
                  <c:v>0.13</c:v>
                </c:pt>
                <c:pt idx="47">
                  <c:v>0.14499999999999999</c:v>
                </c:pt>
                <c:pt idx="48">
                  <c:v>0.16</c:v>
                </c:pt>
                <c:pt idx="49">
                  <c:v>0.17499999999999999</c:v>
                </c:pt>
                <c:pt idx="50">
                  <c:v>0.19</c:v>
                </c:pt>
                <c:pt idx="51">
                  <c:v>0.21</c:v>
                </c:pt>
                <c:pt idx="52">
                  <c:v>0.23499999999999999</c:v>
                </c:pt>
                <c:pt idx="53">
                  <c:v>0.255</c:v>
                </c:pt>
                <c:pt idx="54">
                  <c:v>0.27500000000000002</c:v>
                </c:pt>
                <c:pt idx="55">
                  <c:v>0.315</c:v>
                </c:pt>
                <c:pt idx="56">
                  <c:v>0.36</c:v>
                </c:pt>
                <c:pt idx="57">
                  <c:v>0.40500000000000003</c:v>
                </c:pt>
                <c:pt idx="58">
                  <c:v>0.45</c:v>
                </c:pt>
                <c:pt idx="59">
                  <c:v>0.495</c:v>
                </c:pt>
                <c:pt idx="60">
                  <c:v>0.55359999999999998</c:v>
                </c:pt>
                <c:pt idx="61">
                  <c:v>0.61409999999999998</c:v>
                </c:pt>
                <c:pt idx="62">
                  <c:v>0.67449999999999999</c:v>
                </c:pt>
                <c:pt idx="63">
                  <c:v>0.7349</c:v>
                </c:pt>
                <c:pt idx="64">
                  <c:v>0.81540000000000001</c:v>
                </c:pt>
                <c:pt idx="65">
                  <c:v>0.89590000000000003</c:v>
                </c:pt>
                <c:pt idx="66">
                  <c:v>0.97650000000000003</c:v>
                </c:pt>
                <c:pt idx="67">
                  <c:v>1.0771999999999999</c:v>
                </c:pt>
                <c:pt idx="68">
                  <c:v>1.1778</c:v>
                </c:pt>
                <c:pt idx="69">
                  <c:v>1.2785</c:v>
                </c:pt>
                <c:pt idx="70">
                  <c:v>1.3792</c:v>
                </c:pt>
                <c:pt idx="71">
                  <c:v>1.4799</c:v>
                </c:pt>
              </c:numCache>
            </c:numRef>
          </c:xVal>
          <c:yVal>
            <c:numRef>
              <c:f>'C6010'!$BH$3:$BH$74</c:f>
              <c:numCache>
                <c:formatCode>0.00E+00</c:formatCode>
                <c:ptCount val="72"/>
                <c:pt idx="0">
                  <c:v>7.7356942240939782E-3</c:v>
                </c:pt>
                <c:pt idx="1">
                  <c:v>8.3034338629157413E-3</c:v>
                </c:pt>
                <c:pt idx="2">
                  <c:v>1.0553377492720719E-2</c:v>
                </c:pt>
                <c:pt idx="3">
                  <c:v>1.2751144550656362E-2</c:v>
                </c:pt>
                <c:pt idx="4">
                  <c:v>1.3135865037650867E-2</c:v>
                </c:pt>
                <c:pt idx="5">
                  <c:v>1.378129418394348E-2</c:v>
                </c:pt>
                <c:pt idx="6">
                  <c:v>1.5869282827681897E-2</c:v>
                </c:pt>
                <c:pt idx="7">
                  <c:v>1.8212741297255797E-2</c:v>
                </c:pt>
                <c:pt idx="8">
                  <c:v>1.8865722368603226E-2</c:v>
                </c:pt>
                <c:pt idx="9">
                  <c:v>2.0194377730812903E-2</c:v>
                </c:pt>
                <c:pt idx="10">
                  <c:v>2.2811708867980854E-2</c:v>
                </c:pt>
                <c:pt idx="11">
                  <c:v>2.4722556316402317E-2</c:v>
                </c:pt>
                <c:pt idx="12">
                  <c:v>2.6032215950226416E-2</c:v>
                </c:pt>
                <c:pt idx="13">
                  <c:v>2.7916287590296043E-2</c:v>
                </c:pt>
                <c:pt idx="14">
                  <c:v>3.0263648988553077E-2</c:v>
                </c:pt>
                <c:pt idx="15">
                  <c:v>3.2353142280038952E-2</c:v>
                </c:pt>
                <c:pt idx="16">
                  <c:v>3.4131137730872778E-2</c:v>
                </c:pt>
                <c:pt idx="17">
                  <c:v>3.5929998080454557E-2</c:v>
                </c:pt>
                <c:pt idx="18">
                  <c:v>3.800099113154496E-2</c:v>
                </c:pt>
                <c:pt idx="19">
                  <c:v>4.0023867237533414E-2</c:v>
                </c:pt>
                <c:pt idx="20">
                  <c:v>4.1783924761434443E-2</c:v>
                </c:pt>
                <c:pt idx="21">
                  <c:v>4.3441985388260433E-2</c:v>
                </c:pt>
                <c:pt idx="22">
                  <c:v>4.5081061105690733E-2</c:v>
                </c:pt>
                <c:pt idx="23">
                  <c:v>4.670789361835663E-2</c:v>
                </c:pt>
                <c:pt idx="24">
                  <c:v>4.9437936295022342E-2</c:v>
                </c:pt>
                <c:pt idx="25">
                  <c:v>5.1516555242351124E-2</c:v>
                </c:pt>
                <c:pt idx="26">
                  <c:v>5.376793086280908E-2</c:v>
                </c:pt>
                <c:pt idx="27">
                  <c:v>5.5215224396066576E-2</c:v>
                </c:pt>
                <c:pt idx="28">
                  <c:v>5.6027250923959236E-2</c:v>
                </c:pt>
                <c:pt idx="29">
                  <c:v>5.6411215120978186E-2</c:v>
                </c:pt>
                <c:pt idx="30">
                  <c:v>5.6366531457095324E-2</c:v>
                </c:pt>
                <c:pt idx="31">
                  <c:v>5.6370534077858178E-2</c:v>
                </c:pt>
                <c:pt idx="32">
                  <c:v>5.6295797116909775E-2</c:v>
                </c:pt>
                <c:pt idx="33">
                  <c:v>5.6077476644390285E-2</c:v>
                </c:pt>
                <c:pt idx="34">
                  <c:v>5.5837342447954921E-2</c:v>
                </c:pt>
                <c:pt idx="35">
                  <c:v>5.5456708906045697E-2</c:v>
                </c:pt>
                <c:pt idx="36">
                  <c:v>5.4992206174591447E-2</c:v>
                </c:pt>
                <c:pt idx="37">
                  <c:v>5.4458442290154001E-2</c:v>
                </c:pt>
                <c:pt idx="38">
                  <c:v>5.3788958029761608E-2</c:v>
                </c:pt>
                <c:pt idx="39">
                  <c:v>5.3005423479412214E-2</c:v>
                </c:pt>
                <c:pt idx="40">
                  <c:v>5.2091387637971345E-2</c:v>
                </c:pt>
                <c:pt idx="41">
                  <c:v>5.1034824559552223E-2</c:v>
                </c:pt>
                <c:pt idx="42">
                  <c:v>4.9944467844893856E-2</c:v>
                </c:pt>
                <c:pt idx="43">
                  <c:v>4.9439338467742802E-2</c:v>
                </c:pt>
                <c:pt idx="44">
                  <c:v>4.8597756900474062E-2</c:v>
                </c:pt>
                <c:pt idx="45">
                  <c:v>4.8112904351437044E-2</c:v>
                </c:pt>
                <c:pt idx="46">
                  <c:v>4.7163670796424736E-2</c:v>
                </c:pt>
                <c:pt idx="47">
                  <c:v>4.6680429318489182E-2</c:v>
                </c:pt>
                <c:pt idx="48">
                  <c:v>4.578697740292529E-2</c:v>
                </c:pt>
                <c:pt idx="49">
                  <c:v>4.5220128988007813E-2</c:v>
                </c:pt>
                <c:pt idx="50">
                  <c:v>4.4701894373801523E-2</c:v>
                </c:pt>
                <c:pt idx="51">
                  <c:v>4.3805426411265842E-2</c:v>
                </c:pt>
                <c:pt idx="52">
                  <c:v>4.289056148435326E-2</c:v>
                </c:pt>
                <c:pt idx="53">
                  <c:v>4.2314753682842314E-2</c:v>
                </c:pt>
                <c:pt idx="54">
                  <c:v>4.1690477105261727E-2</c:v>
                </c:pt>
                <c:pt idx="55">
                  <c:v>4.0600358923481475E-2</c:v>
                </c:pt>
                <c:pt idx="56">
                  <c:v>3.9480702998431039E-2</c:v>
                </c:pt>
                <c:pt idx="57">
                  <c:v>3.8488727734411449E-2</c:v>
                </c:pt>
                <c:pt idx="58">
                  <c:v>3.7593795541752489E-2</c:v>
                </c:pt>
                <c:pt idx="59">
                  <c:v>3.6684432122320559E-2</c:v>
                </c:pt>
                <c:pt idx="60">
                  <c:v>3.5908604566441286E-2</c:v>
                </c:pt>
                <c:pt idx="61">
                  <c:v>3.500651093917477E-2</c:v>
                </c:pt>
                <c:pt idx="62">
                  <c:v>3.4207684833818169E-2</c:v>
                </c:pt>
                <c:pt idx="63">
                  <c:v>3.3494018619634407E-2</c:v>
                </c:pt>
                <c:pt idx="64">
                  <c:v>3.2567707373804489E-2</c:v>
                </c:pt>
                <c:pt idx="65">
                  <c:v>3.1755738323290573E-2</c:v>
                </c:pt>
                <c:pt idx="66">
                  <c:v>3.1034314550356653E-2</c:v>
                </c:pt>
                <c:pt idx="67">
                  <c:v>3.0116255482749672E-2</c:v>
                </c:pt>
                <c:pt idx="68">
                  <c:v>2.9355586232443571E-2</c:v>
                </c:pt>
                <c:pt idx="69">
                  <c:v>2.8664144709125063E-2</c:v>
                </c:pt>
                <c:pt idx="70">
                  <c:v>2.7951099607251687E-2</c:v>
                </c:pt>
                <c:pt idx="71">
                  <c:v>2.7347157336287415E-2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1A-1A89-49B4-A494-CCE839F43257}"/>
            </c:ext>
          </c:extLst>
        </c:ser>
        <c:ser>
          <c:idx val="31"/>
          <c:order val="27"/>
          <c:tx>
            <c:strRef>
              <c:f>'C6010'!$BR$2</c:f>
              <c:strCache>
                <c:ptCount val="1"/>
                <c:pt idx="0">
                  <c:v>C6010 162C3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'C6010'!$BK$3:$BK$74</c:f>
              <c:numCache>
                <c:formatCode>0.00E+00</c:formatCode>
                <c:ptCount val="72"/>
                <c:pt idx="0">
                  <c:v>1.20679E-5</c:v>
                </c:pt>
                <c:pt idx="1">
                  <c:v>1.45635E-5</c:v>
                </c:pt>
                <c:pt idx="2">
                  <c:v>1.7575100000000001E-5</c:v>
                </c:pt>
                <c:pt idx="3">
                  <c:v>2.1209500000000001E-5</c:v>
                </c:pt>
                <c:pt idx="4">
                  <c:v>2.5595499999999999E-5</c:v>
                </c:pt>
                <c:pt idx="5">
                  <c:v>3.0888400000000001E-5</c:v>
                </c:pt>
                <c:pt idx="6">
                  <c:v>3.72759E-5</c:v>
                </c:pt>
                <c:pt idx="7">
                  <c:v>4.4984300000000002E-5</c:v>
                </c:pt>
                <c:pt idx="8">
                  <c:v>5.4286799999999997E-5</c:v>
                </c:pt>
                <c:pt idx="9">
                  <c:v>6.5512900000000001E-5</c:v>
                </c:pt>
                <c:pt idx="10">
                  <c:v>7.9060400000000006E-5</c:v>
                </c:pt>
                <c:pt idx="11">
                  <c:v>9.5409500000000002E-5</c:v>
                </c:pt>
                <c:pt idx="12">
                  <c:v>1.1514E-4</c:v>
                </c:pt>
                <c:pt idx="13">
                  <c:v>1.3894999999999999E-4</c:v>
                </c:pt>
                <c:pt idx="14">
                  <c:v>1.6768299999999999E-4</c:v>
                </c:pt>
                <c:pt idx="15">
                  <c:v>2.0235899999999999E-4</c:v>
                </c:pt>
                <c:pt idx="16">
                  <c:v>2.44205E-4</c:v>
                </c:pt>
                <c:pt idx="17">
                  <c:v>2.9470499999999998E-4</c:v>
                </c:pt>
                <c:pt idx="18">
                  <c:v>3.5564800000000002E-4</c:v>
                </c:pt>
                <c:pt idx="19">
                  <c:v>4.2919300000000002E-4</c:v>
                </c:pt>
                <c:pt idx="20">
                  <c:v>5.1794700000000005E-4</c:v>
                </c:pt>
                <c:pt idx="21">
                  <c:v>6.2505500000000001E-4</c:v>
                </c:pt>
                <c:pt idx="22">
                  <c:v>7.5431200000000004E-4</c:v>
                </c:pt>
                <c:pt idx="23">
                  <c:v>9.1029800000000003E-4</c:v>
                </c:pt>
                <c:pt idx="24">
                  <c:v>1.3257099999999999E-3</c:v>
                </c:pt>
                <c:pt idx="25">
                  <c:v>1.9307E-3</c:v>
                </c:pt>
                <c:pt idx="26">
                  <c:v>2.8117699999999999E-3</c:v>
                </c:pt>
                <c:pt idx="27">
                  <c:v>4.0949100000000002E-3</c:v>
                </c:pt>
                <c:pt idx="28">
                  <c:v>5.9636200000000002E-3</c:v>
                </c:pt>
                <c:pt idx="29">
                  <c:v>8.6851099999999994E-3</c:v>
                </c:pt>
                <c:pt idx="30">
                  <c:v>1.04811E-2</c:v>
                </c:pt>
                <c:pt idx="31">
                  <c:v>1.2648599999999999E-2</c:v>
                </c:pt>
                <c:pt idx="32">
                  <c:v>1.52642E-2</c:v>
                </c:pt>
                <c:pt idx="33">
                  <c:v>1.8420700000000002E-2</c:v>
                </c:pt>
                <c:pt idx="34">
                  <c:v>2.223E-2</c:v>
                </c:pt>
                <c:pt idx="35">
                  <c:v>2.6827E-2</c:v>
                </c:pt>
                <c:pt idx="36">
                  <c:v>3.2374600000000003E-2</c:v>
                </c:pt>
                <c:pt idx="37">
                  <c:v>3.9069399999999997E-2</c:v>
                </c:pt>
                <c:pt idx="38">
                  <c:v>4.7148700000000002E-2</c:v>
                </c:pt>
                <c:pt idx="39">
                  <c:v>5.6898700000000003E-2</c:v>
                </c:pt>
                <c:pt idx="40">
                  <c:v>6.8664900000000001E-2</c:v>
                </c:pt>
                <c:pt idx="41">
                  <c:v>8.2864300000000002E-2</c:v>
                </c:pt>
                <c:pt idx="42">
                  <c:v>0.08</c:v>
                </c:pt>
                <c:pt idx="43">
                  <c:v>0.09</c:v>
                </c:pt>
                <c:pt idx="44">
                  <c:v>0.105</c:v>
                </c:pt>
                <c:pt idx="45">
                  <c:v>0.115</c:v>
                </c:pt>
                <c:pt idx="46">
                  <c:v>0.13</c:v>
                </c:pt>
                <c:pt idx="47">
                  <c:v>0.14499999999999999</c:v>
                </c:pt>
                <c:pt idx="48">
                  <c:v>0.16</c:v>
                </c:pt>
                <c:pt idx="49">
                  <c:v>0.17499999999999999</c:v>
                </c:pt>
                <c:pt idx="50">
                  <c:v>0.19</c:v>
                </c:pt>
                <c:pt idx="51">
                  <c:v>0.21</c:v>
                </c:pt>
                <c:pt idx="52">
                  <c:v>0.23499999999999999</c:v>
                </c:pt>
                <c:pt idx="53">
                  <c:v>0.255</c:v>
                </c:pt>
                <c:pt idx="54">
                  <c:v>0.27500000000000002</c:v>
                </c:pt>
                <c:pt idx="55">
                  <c:v>0.315</c:v>
                </c:pt>
                <c:pt idx="56">
                  <c:v>0.36</c:v>
                </c:pt>
                <c:pt idx="57">
                  <c:v>0.40500000000000003</c:v>
                </c:pt>
                <c:pt idx="58">
                  <c:v>0.45</c:v>
                </c:pt>
                <c:pt idx="59">
                  <c:v>0.495</c:v>
                </c:pt>
                <c:pt idx="60">
                  <c:v>0.55359999999999998</c:v>
                </c:pt>
                <c:pt idx="61">
                  <c:v>0.61409999999999998</c:v>
                </c:pt>
                <c:pt idx="62">
                  <c:v>0.67449999999999999</c:v>
                </c:pt>
                <c:pt idx="63">
                  <c:v>0.7349</c:v>
                </c:pt>
                <c:pt idx="64">
                  <c:v>0.81540000000000001</c:v>
                </c:pt>
                <c:pt idx="65">
                  <c:v>0.89590000000000003</c:v>
                </c:pt>
                <c:pt idx="66">
                  <c:v>0.97650000000000003</c:v>
                </c:pt>
                <c:pt idx="67">
                  <c:v>1.0771999999999999</c:v>
                </c:pt>
                <c:pt idx="68">
                  <c:v>1.1778</c:v>
                </c:pt>
                <c:pt idx="69">
                  <c:v>1.2785</c:v>
                </c:pt>
                <c:pt idx="70">
                  <c:v>1.3792</c:v>
                </c:pt>
                <c:pt idx="71">
                  <c:v>1.4799</c:v>
                </c:pt>
              </c:numCache>
            </c:numRef>
          </c:xVal>
          <c:yVal>
            <c:numRef>
              <c:f>'C6010'!$BR$3:$BR$74</c:f>
              <c:numCache>
                <c:formatCode>0.00E+00</c:formatCode>
                <c:ptCount val="72"/>
                <c:pt idx="0">
                  <c:v>1.1024048458454496E-2</c:v>
                </c:pt>
                <c:pt idx="1">
                  <c:v>1.2262832187561275E-2</c:v>
                </c:pt>
                <c:pt idx="2">
                  <c:v>1.2875649805004309E-2</c:v>
                </c:pt>
                <c:pt idx="3">
                  <c:v>1.3727550062555488E-2</c:v>
                </c:pt>
                <c:pt idx="4">
                  <c:v>1.4767166436533528E-2</c:v>
                </c:pt>
                <c:pt idx="5">
                  <c:v>1.5945168584508902E-2</c:v>
                </c:pt>
                <c:pt idx="6">
                  <c:v>1.7419231126229739E-2</c:v>
                </c:pt>
                <c:pt idx="7">
                  <c:v>1.9332619364324545E-2</c:v>
                </c:pt>
                <c:pt idx="8">
                  <c:v>2.1699201620551504E-2</c:v>
                </c:pt>
                <c:pt idx="9">
                  <c:v>2.3853521973061276E-2</c:v>
                </c:pt>
                <c:pt idx="10">
                  <c:v>2.5789022761933261E-2</c:v>
                </c:pt>
                <c:pt idx="11">
                  <c:v>2.7480270896939413E-2</c:v>
                </c:pt>
                <c:pt idx="12">
                  <c:v>2.9356148699848369E-2</c:v>
                </c:pt>
                <c:pt idx="13">
                  <c:v>3.1261515109450348E-2</c:v>
                </c:pt>
                <c:pt idx="14">
                  <c:v>3.3293527214095307E-2</c:v>
                </c:pt>
                <c:pt idx="15">
                  <c:v>3.5323704797640708E-2</c:v>
                </c:pt>
                <c:pt idx="16">
                  <c:v>3.7369380100984603E-2</c:v>
                </c:pt>
                <c:pt idx="17">
                  <c:v>3.9381468705384774E-2</c:v>
                </c:pt>
                <c:pt idx="18">
                  <c:v>4.128215913543231E-2</c:v>
                </c:pt>
                <c:pt idx="19">
                  <c:v>4.3103576697759549E-2</c:v>
                </c:pt>
                <c:pt idx="20">
                  <c:v>4.4783055863196558E-2</c:v>
                </c:pt>
                <c:pt idx="21">
                  <c:v>4.6365748301768858E-2</c:v>
                </c:pt>
                <c:pt idx="22">
                  <c:v>4.7806945024476619E-2</c:v>
                </c:pt>
                <c:pt idx="23">
                  <c:v>4.9247153823445425E-2</c:v>
                </c:pt>
                <c:pt idx="24">
                  <c:v>5.1271051908249772E-2</c:v>
                </c:pt>
                <c:pt idx="25">
                  <c:v>5.2971378199492172E-2</c:v>
                </c:pt>
                <c:pt idx="26">
                  <c:v>5.4544217113511609E-2</c:v>
                </c:pt>
                <c:pt idx="27">
                  <c:v>5.5115596267997898E-2</c:v>
                </c:pt>
                <c:pt idx="28">
                  <c:v>5.5558784281236152E-2</c:v>
                </c:pt>
                <c:pt idx="29">
                  <c:v>5.54980440376244E-2</c:v>
                </c:pt>
                <c:pt idx="30">
                  <c:v>5.5432476385178731E-2</c:v>
                </c:pt>
                <c:pt idx="31">
                  <c:v>5.5268341884203209E-2</c:v>
                </c:pt>
                <c:pt idx="32">
                  <c:v>5.5060428870216602E-2</c:v>
                </c:pt>
                <c:pt idx="33">
                  <c:v>5.4761439223630658E-2</c:v>
                </c:pt>
                <c:pt idx="34">
                  <c:v>5.4398742083578151E-2</c:v>
                </c:pt>
                <c:pt idx="35">
                  <c:v>5.396300992759951E-2</c:v>
                </c:pt>
                <c:pt idx="36">
                  <c:v>5.3464006726270975E-2</c:v>
                </c:pt>
                <c:pt idx="37">
                  <c:v>5.2837851607455633E-2</c:v>
                </c:pt>
                <c:pt idx="38">
                  <c:v>5.2118763410612889E-2</c:v>
                </c:pt>
                <c:pt idx="39">
                  <c:v>5.1278882603010001E-2</c:v>
                </c:pt>
                <c:pt idx="40">
                  <c:v>5.0314734867265017E-2</c:v>
                </c:pt>
                <c:pt idx="41">
                  <c:v>4.9203321436660521E-2</c:v>
                </c:pt>
                <c:pt idx="42">
                  <c:v>4.9784017845132165E-2</c:v>
                </c:pt>
                <c:pt idx="43">
                  <c:v>4.9021683071568067E-2</c:v>
                </c:pt>
                <c:pt idx="44">
                  <c:v>4.8015119673803848E-2</c:v>
                </c:pt>
                <c:pt idx="45">
                  <c:v>4.7647657212350265E-2</c:v>
                </c:pt>
                <c:pt idx="46">
                  <c:v>4.6864526966411621E-2</c:v>
                </c:pt>
                <c:pt idx="47">
                  <c:v>4.6288100483296353E-2</c:v>
                </c:pt>
                <c:pt idx="48">
                  <c:v>4.5379957096796236E-2</c:v>
                </c:pt>
                <c:pt idx="49">
                  <c:v>4.4774737055556554E-2</c:v>
                </c:pt>
                <c:pt idx="50">
                  <c:v>4.4081912269853918E-2</c:v>
                </c:pt>
                <c:pt idx="51">
                  <c:v>4.3390412570714798E-2</c:v>
                </c:pt>
                <c:pt idx="52">
                  <c:v>4.254154534386842E-2</c:v>
                </c:pt>
                <c:pt idx="53">
                  <c:v>4.1924810406792669E-2</c:v>
                </c:pt>
                <c:pt idx="54">
                  <c:v>4.1290134454816559E-2</c:v>
                </c:pt>
                <c:pt idx="55">
                  <c:v>4.0228626651454803E-2</c:v>
                </c:pt>
                <c:pt idx="56">
                  <c:v>3.9150646003183236E-2</c:v>
                </c:pt>
                <c:pt idx="57">
                  <c:v>3.8155573020507288E-2</c:v>
                </c:pt>
                <c:pt idx="58">
                  <c:v>3.72850966014249E-2</c:v>
                </c:pt>
                <c:pt idx="59">
                  <c:v>3.6388082224886056E-2</c:v>
                </c:pt>
                <c:pt idx="60">
                  <c:v>3.5588225287713326E-2</c:v>
                </c:pt>
                <c:pt idx="61">
                  <c:v>3.4682537484982706E-2</c:v>
                </c:pt>
                <c:pt idx="62">
                  <c:v>3.3894247345843322E-2</c:v>
                </c:pt>
                <c:pt idx="63">
                  <c:v>3.316546240544789E-2</c:v>
                </c:pt>
                <c:pt idx="64">
                  <c:v>3.223833304982001E-2</c:v>
                </c:pt>
                <c:pt idx="65">
                  <c:v>3.1417956806185428E-2</c:v>
                </c:pt>
                <c:pt idx="66">
                  <c:v>3.0673788358192101E-2</c:v>
                </c:pt>
                <c:pt idx="67">
                  <c:v>2.979970006421458E-2</c:v>
                </c:pt>
                <c:pt idx="68">
                  <c:v>2.8997830122151822E-2</c:v>
                </c:pt>
                <c:pt idx="69">
                  <c:v>2.8358893152328528E-2</c:v>
                </c:pt>
                <c:pt idx="70">
                  <c:v>2.7705282337415173E-2</c:v>
                </c:pt>
                <c:pt idx="71">
                  <c:v>2.6948480340341537E-2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1B-1A89-49B4-A494-CCE839F43257}"/>
            </c:ext>
          </c:extLst>
        </c:ser>
        <c:ser>
          <c:idx val="32"/>
          <c:order val="28"/>
          <c:tx>
            <c:strRef>
              <c:f>'C6010'!$CB$2</c:f>
              <c:strCache>
                <c:ptCount val="1"/>
                <c:pt idx="0">
                  <c:v>C6010 162C4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'C6010'!$BU$3:$BU$74</c:f>
              <c:numCache>
                <c:formatCode>0.00E+00</c:formatCode>
                <c:ptCount val="72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7.5431200000000004E-4</c:v>
                </c:pt>
                <c:pt idx="24">
                  <c:v>1.0985400000000001E-3</c:v>
                </c:pt>
                <c:pt idx="25">
                  <c:v>1.59986E-3</c:v>
                </c:pt>
                <c:pt idx="26">
                  <c:v>2.3299499999999999E-3</c:v>
                </c:pt>
                <c:pt idx="27">
                  <c:v>3.3932200000000002E-3</c:v>
                </c:pt>
                <c:pt idx="28">
                  <c:v>4.9417100000000002E-3</c:v>
                </c:pt>
                <c:pt idx="29">
                  <c:v>7.1968600000000002E-3</c:v>
                </c:pt>
                <c:pt idx="30">
                  <c:v>8.6851099999999994E-3</c:v>
                </c:pt>
                <c:pt idx="31">
                  <c:v>1.04811E-2</c:v>
                </c:pt>
                <c:pt idx="32">
                  <c:v>1.2648599999999999E-2</c:v>
                </c:pt>
                <c:pt idx="33">
                  <c:v>1.52642E-2</c:v>
                </c:pt>
                <c:pt idx="34">
                  <c:v>1.8420700000000002E-2</c:v>
                </c:pt>
                <c:pt idx="35">
                  <c:v>2.223E-2</c:v>
                </c:pt>
                <c:pt idx="36">
                  <c:v>2.6827E-2</c:v>
                </c:pt>
                <c:pt idx="37">
                  <c:v>3.2374600000000003E-2</c:v>
                </c:pt>
                <c:pt idx="38">
                  <c:v>3.9069399999999997E-2</c:v>
                </c:pt>
                <c:pt idx="39">
                  <c:v>4.7148700000000002E-2</c:v>
                </c:pt>
                <c:pt idx="40">
                  <c:v>5.6898700000000003E-2</c:v>
                </c:pt>
                <c:pt idx="41">
                  <c:v>6.8664900000000001E-2</c:v>
                </c:pt>
                <c:pt idx="42">
                  <c:v>0.08</c:v>
                </c:pt>
                <c:pt idx="43">
                  <c:v>0.09</c:v>
                </c:pt>
                <c:pt idx="44">
                  <c:v>0.105</c:v>
                </c:pt>
                <c:pt idx="45">
                  <c:v>0.115</c:v>
                </c:pt>
                <c:pt idx="46">
                  <c:v>0.13</c:v>
                </c:pt>
                <c:pt idx="47">
                  <c:v>0.14499999999999999</c:v>
                </c:pt>
                <c:pt idx="48">
                  <c:v>0.16</c:v>
                </c:pt>
                <c:pt idx="49">
                  <c:v>0.17499999999999999</c:v>
                </c:pt>
                <c:pt idx="50">
                  <c:v>0.19</c:v>
                </c:pt>
                <c:pt idx="51">
                  <c:v>0.21</c:v>
                </c:pt>
                <c:pt idx="52">
                  <c:v>0.23499999999999999</c:v>
                </c:pt>
                <c:pt idx="53">
                  <c:v>0.255</c:v>
                </c:pt>
                <c:pt idx="54">
                  <c:v>0.27500000000000002</c:v>
                </c:pt>
                <c:pt idx="55">
                  <c:v>0.315</c:v>
                </c:pt>
                <c:pt idx="56">
                  <c:v>0.36</c:v>
                </c:pt>
                <c:pt idx="57">
                  <c:v>0.40500000000000003</c:v>
                </c:pt>
                <c:pt idx="58">
                  <c:v>0.45</c:v>
                </c:pt>
                <c:pt idx="59">
                  <c:v>0.495</c:v>
                </c:pt>
                <c:pt idx="60">
                  <c:v>0.55359999999999998</c:v>
                </c:pt>
                <c:pt idx="61">
                  <c:v>0.61409999999999998</c:v>
                </c:pt>
                <c:pt idx="62">
                  <c:v>0.67449999999999999</c:v>
                </c:pt>
                <c:pt idx="63">
                  <c:v>0.7349</c:v>
                </c:pt>
                <c:pt idx="64">
                  <c:v>0.81540000000000001</c:v>
                </c:pt>
                <c:pt idx="65">
                  <c:v>0.89590000000000003</c:v>
                </c:pt>
                <c:pt idx="66">
                  <c:v>0.97650000000000003</c:v>
                </c:pt>
                <c:pt idx="67">
                  <c:v>1.0771999999999999</c:v>
                </c:pt>
                <c:pt idx="68">
                  <c:v>1.1778</c:v>
                </c:pt>
                <c:pt idx="69">
                  <c:v>1.2785</c:v>
                </c:pt>
                <c:pt idx="70">
                  <c:v>1.3792</c:v>
                </c:pt>
                <c:pt idx="71">
                  <c:v>1.4799</c:v>
                </c:pt>
              </c:numCache>
            </c:numRef>
          </c:xVal>
          <c:yVal>
            <c:numRef>
              <c:f>'C6010'!$CB$3:$CB$74</c:f>
              <c:numCache>
                <c:formatCode>0.00E+00</c:formatCode>
                <c:ptCount val="72"/>
                <c:pt idx="0">
                  <c:v>7.495195755196713E-3</c:v>
                </c:pt>
                <c:pt idx="1">
                  <c:v>8.486482029411371E-3</c:v>
                </c:pt>
                <c:pt idx="2">
                  <c:v>9.5993725137812329E-3</c:v>
                </c:pt>
                <c:pt idx="3">
                  <c:v>1.0722079457487771E-2</c:v>
                </c:pt>
                <c:pt idx="4">
                  <c:v>1.2402768021423604E-2</c:v>
                </c:pt>
                <c:pt idx="5">
                  <c:v>1.4052237687673068E-2</c:v>
                </c:pt>
                <c:pt idx="6">
                  <c:v>1.6127301068758898E-2</c:v>
                </c:pt>
                <c:pt idx="7">
                  <c:v>1.7628926694304478E-2</c:v>
                </c:pt>
                <c:pt idx="8">
                  <c:v>1.885220866375098E-2</c:v>
                </c:pt>
                <c:pt idx="9">
                  <c:v>1.998571714947419E-2</c:v>
                </c:pt>
                <c:pt idx="10">
                  <c:v>2.1506122933080633E-2</c:v>
                </c:pt>
                <c:pt idx="11">
                  <c:v>2.3471232806072381E-2</c:v>
                </c:pt>
                <c:pt idx="12">
                  <c:v>2.5719543356180413E-2</c:v>
                </c:pt>
                <c:pt idx="13">
                  <c:v>2.777365851511554E-2</c:v>
                </c:pt>
                <c:pt idx="14">
                  <c:v>2.97675577090355E-2</c:v>
                </c:pt>
                <c:pt idx="15">
                  <c:v>3.1668004597918305E-2</c:v>
                </c:pt>
                <c:pt idx="16">
                  <c:v>3.3554263404386886E-2</c:v>
                </c:pt>
                <c:pt idx="17">
                  <c:v>3.5339689930656816E-2</c:v>
                </c:pt>
                <c:pt idx="18">
                  <c:v>3.7195260402359681E-2</c:v>
                </c:pt>
                <c:pt idx="19">
                  <c:v>3.9001073675968861E-2</c:v>
                </c:pt>
                <c:pt idx="20">
                  <c:v>4.0798731101262878E-2</c:v>
                </c:pt>
                <c:pt idx="21">
                  <c:v>4.2533286889747786E-2</c:v>
                </c:pt>
                <c:pt idx="22">
                  <c:v>4.4213839678177456E-2</c:v>
                </c:pt>
                <c:pt idx="23">
                  <c:v>4.5773773711040334E-2</c:v>
                </c:pt>
                <c:pt idx="24">
                  <c:v>4.8095623534114888E-2</c:v>
                </c:pt>
                <c:pt idx="25">
                  <c:v>5.1053779193410018E-2</c:v>
                </c:pt>
                <c:pt idx="26">
                  <c:v>5.2789139908048156E-2</c:v>
                </c:pt>
                <c:pt idx="27">
                  <c:v>5.4207227009090544E-2</c:v>
                </c:pt>
                <c:pt idx="28">
                  <c:v>5.5045783091399375E-2</c:v>
                </c:pt>
                <c:pt idx="29">
                  <c:v>5.5327388989824304E-2</c:v>
                </c:pt>
                <c:pt idx="30">
                  <c:v>5.5424558468450361E-2</c:v>
                </c:pt>
                <c:pt idx="31">
                  <c:v>5.5401666433717765E-2</c:v>
                </c:pt>
                <c:pt idx="32">
                  <c:v>5.5334966675166769E-2</c:v>
                </c:pt>
                <c:pt idx="33">
                  <c:v>5.5163118454995483E-2</c:v>
                </c:pt>
                <c:pt idx="34">
                  <c:v>5.493045601135791E-2</c:v>
                </c:pt>
                <c:pt idx="35">
                  <c:v>5.4590549005583987E-2</c:v>
                </c:pt>
                <c:pt idx="36">
                  <c:v>5.4183358092987632E-2</c:v>
                </c:pt>
                <c:pt idx="37">
                  <c:v>5.3649527110110493E-2</c:v>
                </c:pt>
                <c:pt idx="38">
                  <c:v>5.3007407938819036E-2</c:v>
                </c:pt>
                <c:pt idx="39">
                  <c:v>5.2270257052032899E-2</c:v>
                </c:pt>
                <c:pt idx="40">
                  <c:v>5.1398194807368118E-2</c:v>
                </c:pt>
                <c:pt idx="41">
                  <c:v>5.0383459630651925E-2</c:v>
                </c:pt>
                <c:pt idx="42">
                  <c:v>4.9509490677909856E-2</c:v>
                </c:pt>
                <c:pt idx="43">
                  <c:v>4.8764981830045663E-2</c:v>
                </c:pt>
                <c:pt idx="44">
                  <c:v>4.8019372500275895E-2</c:v>
                </c:pt>
                <c:pt idx="45">
                  <c:v>4.7556940499993518E-2</c:v>
                </c:pt>
                <c:pt idx="46">
                  <c:v>4.6672753378648887E-2</c:v>
                </c:pt>
                <c:pt idx="47">
                  <c:v>4.6026719774435954E-2</c:v>
                </c:pt>
                <c:pt idx="48">
                  <c:v>4.5340658584480324E-2</c:v>
                </c:pt>
                <c:pt idx="49">
                  <c:v>4.4611997695622435E-2</c:v>
                </c:pt>
                <c:pt idx="50">
                  <c:v>4.3987137935492505E-2</c:v>
                </c:pt>
                <c:pt idx="51">
                  <c:v>4.3268770582967082E-2</c:v>
                </c:pt>
                <c:pt idx="52">
                  <c:v>4.2368638265096112E-2</c:v>
                </c:pt>
                <c:pt idx="53">
                  <c:v>4.176233404177198E-2</c:v>
                </c:pt>
                <c:pt idx="54">
                  <c:v>4.1183193609834641E-2</c:v>
                </c:pt>
                <c:pt idx="55">
                  <c:v>4.005355274269385E-2</c:v>
                </c:pt>
                <c:pt idx="56">
                  <c:v>3.8953032260805577E-2</c:v>
                </c:pt>
                <c:pt idx="57">
                  <c:v>3.7987124007859113E-2</c:v>
                </c:pt>
                <c:pt idx="58">
                  <c:v>3.7079297307873176E-2</c:v>
                </c:pt>
                <c:pt idx="59">
                  <c:v>3.620996518808603E-2</c:v>
                </c:pt>
                <c:pt idx="60">
                  <c:v>3.5420473047349327E-2</c:v>
                </c:pt>
                <c:pt idx="61">
                  <c:v>3.4564616112767198E-2</c:v>
                </c:pt>
                <c:pt idx="62">
                  <c:v>3.3768646041997807E-2</c:v>
                </c:pt>
                <c:pt idx="63">
                  <c:v>3.3070846533641014E-2</c:v>
                </c:pt>
                <c:pt idx="64">
                  <c:v>3.2134171938816368E-2</c:v>
                </c:pt>
                <c:pt idx="65">
                  <c:v>3.1317905065675798E-2</c:v>
                </c:pt>
                <c:pt idx="66">
                  <c:v>3.059052958614538E-2</c:v>
                </c:pt>
                <c:pt idx="67">
                  <c:v>2.9749792678409496E-2</c:v>
                </c:pt>
                <c:pt idx="68">
                  <c:v>2.893711603774099E-2</c:v>
                </c:pt>
                <c:pt idx="69">
                  <c:v>2.8233059670335476E-2</c:v>
                </c:pt>
                <c:pt idx="70">
                  <c:v>2.7596340592828533E-2</c:v>
                </c:pt>
                <c:pt idx="71">
                  <c:v>2.6959424414740047E-2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1C-1A89-49B4-A494-CCE839F43257}"/>
            </c:ext>
          </c:extLst>
        </c:ser>
        <c:ser>
          <c:idx val="33"/>
          <c:order val="29"/>
          <c:tx>
            <c:strRef>
              <c:f>'C6010'!$CL$2</c:f>
              <c:strCache>
                <c:ptCount val="1"/>
                <c:pt idx="0">
                  <c:v>C6010 182C2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'C6010'!$CE$3:$CE$74</c:f>
              <c:numCache>
                <c:formatCode>0.00E+00</c:formatCode>
                <c:ptCount val="72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7.5431200000000004E-4</c:v>
                </c:pt>
                <c:pt idx="24">
                  <c:v>1.0985400000000001E-3</c:v>
                </c:pt>
                <c:pt idx="25">
                  <c:v>1.59986E-3</c:v>
                </c:pt>
                <c:pt idx="26">
                  <c:v>2.3299499999999999E-3</c:v>
                </c:pt>
                <c:pt idx="27">
                  <c:v>3.3932200000000002E-3</c:v>
                </c:pt>
                <c:pt idx="28">
                  <c:v>4.9417100000000002E-3</c:v>
                </c:pt>
                <c:pt idx="29">
                  <c:v>7.1968600000000002E-3</c:v>
                </c:pt>
                <c:pt idx="30">
                  <c:v>8.6851099999999994E-3</c:v>
                </c:pt>
                <c:pt idx="31">
                  <c:v>1.04811E-2</c:v>
                </c:pt>
                <c:pt idx="32">
                  <c:v>1.2648599999999999E-2</c:v>
                </c:pt>
                <c:pt idx="33">
                  <c:v>1.52642E-2</c:v>
                </c:pt>
                <c:pt idx="34">
                  <c:v>1.8420700000000002E-2</c:v>
                </c:pt>
                <c:pt idx="35">
                  <c:v>2.223E-2</c:v>
                </c:pt>
                <c:pt idx="36">
                  <c:v>2.6827E-2</c:v>
                </c:pt>
                <c:pt idx="37">
                  <c:v>3.2374600000000003E-2</c:v>
                </c:pt>
                <c:pt idx="38">
                  <c:v>3.9069399999999997E-2</c:v>
                </c:pt>
                <c:pt idx="39">
                  <c:v>4.7148700000000002E-2</c:v>
                </c:pt>
                <c:pt idx="40">
                  <c:v>5.6898700000000003E-2</c:v>
                </c:pt>
                <c:pt idx="41">
                  <c:v>6.8664900000000001E-2</c:v>
                </c:pt>
                <c:pt idx="42">
                  <c:v>0.08</c:v>
                </c:pt>
                <c:pt idx="43">
                  <c:v>0.09</c:v>
                </c:pt>
                <c:pt idx="44">
                  <c:v>0.105</c:v>
                </c:pt>
                <c:pt idx="45">
                  <c:v>0.115</c:v>
                </c:pt>
                <c:pt idx="46">
                  <c:v>0.13</c:v>
                </c:pt>
                <c:pt idx="47">
                  <c:v>0.14499999999999999</c:v>
                </c:pt>
                <c:pt idx="48">
                  <c:v>0.16</c:v>
                </c:pt>
                <c:pt idx="49">
                  <c:v>0.17499999999999999</c:v>
                </c:pt>
                <c:pt idx="50">
                  <c:v>0.19</c:v>
                </c:pt>
                <c:pt idx="51">
                  <c:v>0.21</c:v>
                </c:pt>
                <c:pt idx="52">
                  <c:v>0.23499999999999999</c:v>
                </c:pt>
                <c:pt idx="53">
                  <c:v>0.255</c:v>
                </c:pt>
                <c:pt idx="54">
                  <c:v>0.27500000000000002</c:v>
                </c:pt>
                <c:pt idx="55">
                  <c:v>0.315</c:v>
                </c:pt>
                <c:pt idx="56">
                  <c:v>0.36</c:v>
                </c:pt>
                <c:pt idx="57">
                  <c:v>0.40500000000000003</c:v>
                </c:pt>
                <c:pt idx="58">
                  <c:v>0.45</c:v>
                </c:pt>
                <c:pt idx="59">
                  <c:v>0.495</c:v>
                </c:pt>
                <c:pt idx="60">
                  <c:v>0.55359999999999998</c:v>
                </c:pt>
                <c:pt idx="61">
                  <c:v>0.61409999999999998</c:v>
                </c:pt>
                <c:pt idx="62">
                  <c:v>0.67449999999999999</c:v>
                </c:pt>
                <c:pt idx="63">
                  <c:v>0.7349</c:v>
                </c:pt>
                <c:pt idx="64">
                  <c:v>0.81540000000000001</c:v>
                </c:pt>
                <c:pt idx="65">
                  <c:v>0.89590000000000003</c:v>
                </c:pt>
                <c:pt idx="66">
                  <c:v>0.97650000000000003</c:v>
                </c:pt>
                <c:pt idx="67">
                  <c:v>1.0771999999999999</c:v>
                </c:pt>
                <c:pt idx="68">
                  <c:v>1.1778</c:v>
                </c:pt>
                <c:pt idx="69">
                  <c:v>1.2785</c:v>
                </c:pt>
                <c:pt idx="70">
                  <c:v>1.3792</c:v>
                </c:pt>
                <c:pt idx="71">
                  <c:v>1.4799</c:v>
                </c:pt>
              </c:numCache>
            </c:numRef>
          </c:xVal>
          <c:yVal>
            <c:numRef>
              <c:f>'C6010'!$CL$3:$CL$74</c:f>
              <c:numCache>
                <c:formatCode>0.00E+00</c:formatCode>
                <c:ptCount val="72"/>
                <c:pt idx="0">
                  <c:v>3.96531510302176E-3</c:v>
                </c:pt>
                <c:pt idx="1">
                  <c:v>4.9210823404324325E-3</c:v>
                </c:pt>
                <c:pt idx="2">
                  <c:v>6.0620578910641513E-3</c:v>
                </c:pt>
                <c:pt idx="3">
                  <c:v>8.4222198290513552E-3</c:v>
                </c:pt>
                <c:pt idx="4">
                  <c:v>1.0501509073354121E-2</c:v>
                </c:pt>
                <c:pt idx="5">
                  <c:v>1.3128429980269677E-2</c:v>
                </c:pt>
                <c:pt idx="6">
                  <c:v>1.4917793889623535E-2</c:v>
                </c:pt>
                <c:pt idx="7">
                  <c:v>1.6880604439992376E-2</c:v>
                </c:pt>
                <c:pt idx="8">
                  <c:v>1.922499332081774E-2</c:v>
                </c:pt>
                <c:pt idx="9">
                  <c:v>2.0692351133998085E-2</c:v>
                </c:pt>
                <c:pt idx="10">
                  <c:v>2.2951357700948635E-2</c:v>
                </c:pt>
                <c:pt idx="11">
                  <c:v>2.4904781114005448E-2</c:v>
                </c:pt>
                <c:pt idx="12">
                  <c:v>2.7045076277428914E-2</c:v>
                </c:pt>
                <c:pt idx="13">
                  <c:v>2.9252350387524762E-2</c:v>
                </c:pt>
                <c:pt idx="14">
                  <c:v>3.1619084830357469E-2</c:v>
                </c:pt>
                <c:pt idx="15">
                  <c:v>3.3693492006579243E-2</c:v>
                </c:pt>
                <c:pt idx="16">
                  <c:v>3.583711793746671E-2</c:v>
                </c:pt>
                <c:pt idx="17">
                  <c:v>3.7847000276817144E-2</c:v>
                </c:pt>
                <c:pt idx="18">
                  <c:v>4.0047619151025955E-2</c:v>
                </c:pt>
                <c:pt idx="19">
                  <c:v>4.2031666613556361E-2</c:v>
                </c:pt>
                <c:pt idx="20">
                  <c:v>4.3783611054825873E-2</c:v>
                </c:pt>
                <c:pt idx="21">
                  <c:v>4.562453605623832E-2</c:v>
                </c:pt>
                <c:pt idx="22">
                  <c:v>4.7284292257892449E-2</c:v>
                </c:pt>
                <c:pt idx="23">
                  <c:v>4.8751118768271616E-2</c:v>
                </c:pt>
                <c:pt idx="24">
                  <c:v>5.1790403495612536E-2</c:v>
                </c:pt>
                <c:pt idx="25">
                  <c:v>5.3594136851355438E-2</c:v>
                </c:pt>
                <c:pt idx="26">
                  <c:v>5.5335431757502149E-2</c:v>
                </c:pt>
                <c:pt idx="27">
                  <c:v>5.6645283649039854E-2</c:v>
                </c:pt>
                <c:pt idx="28">
                  <c:v>5.7301068689567719E-2</c:v>
                </c:pt>
                <c:pt idx="29">
                  <c:v>5.7421525115711705E-2</c:v>
                </c:pt>
                <c:pt idx="30">
                  <c:v>5.7395022344191117E-2</c:v>
                </c:pt>
                <c:pt idx="31">
                  <c:v>5.7298571160167865E-2</c:v>
                </c:pt>
                <c:pt idx="32">
                  <c:v>5.7118092935732806E-2</c:v>
                </c:pt>
                <c:pt idx="33">
                  <c:v>5.6884063920013141E-2</c:v>
                </c:pt>
                <c:pt idx="34">
                  <c:v>5.6607836083511345E-2</c:v>
                </c:pt>
                <c:pt idx="35">
                  <c:v>5.6198957776875579E-2</c:v>
                </c:pt>
                <c:pt idx="36">
                  <c:v>5.5695089396245581E-2</c:v>
                </c:pt>
                <c:pt idx="37">
                  <c:v>5.5118202939676446E-2</c:v>
                </c:pt>
                <c:pt idx="38">
                  <c:v>5.4415915741579321E-2</c:v>
                </c:pt>
                <c:pt idx="39">
                  <c:v>5.3591215875032634E-2</c:v>
                </c:pt>
                <c:pt idx="40">
                  <c:v>5.2640044542859386E-2</c:v>
                </c:pt>
                <c:pt idx="41">
                  <c:v>5.1565547209470833E-2</c:v>
                </c:pt>
                <c:pt idx="42">
                  <c:v>5.0816153602264803E-2</c:v>
                </c:pt>
                <c:pt idx="43">
                  <c:v>5.0117799182830401E-2</c:v>
                </c:pt>
                <c:pt idx="44">
                  <c:v>4.9637800458268294E-2</c:v>
                </c:pt>
                <c:pt idx="45">
                  <c:v>4.8926012263176062E-2</c:v>
                </c:pt>
                <c:pt idx="46">
                  <c:v>4.7959505357171757E-2</c:v>
                </c:pt>
                <c:pt idx="47">
                  <c:v>4.7350037235190129E-2</c:v>
                </c:pt>
                <c:pt idx="48">
                  <c:v>4.6565546539764469E-2</c:v>
                </c:pt>
                <c:pt idx="49">
                  <c:v>4.5905919365076396E-2</c:v>
                </c:pt>
                <c:pt idx="50">
                  <c:v>4.535047919423689E-2</c:v>
                </c:pt>
                <c:pt idx="51">
                  <c:v>4.4579934304798417E-2</c:v>
                </c:pt>
                <c:pt idx="52">
                  <c:v>4.3774221616195076E-2</c:v>
                </c:pt>
                <c:pt idx="53">
                  <c:v>4.3028954353903102E-2</c:v>
                </c:pt>
                <c:pt idx="54">
                  <c:v>4.2427051739881566E-2</c:v>
                </c:pt>
                <c:pt idx="55">
                  <c:v>4.1327108988620964E-2</c:v>
                </c:pt>
                <c:pt idx="56">
                  <c:v>4.0208405879236589E-2</c:v>
                </c:pt>
                <c:pt idx="57">
                  <c:v>3.9160161167493039E-2</c:v>
                </c:pt>
                <c:pt idx="58">
                  <c:v>3.8272176855720909E-2</c:v>
                </c:pt>
                <c:pt idx="59">
                  <c:v>3.7361439753277818E-2</c:v>
                </c:pt>
                <c:pt idx="60">
                  <c:v>3.6592059012113987E-2</c:v>
                </c:pt>
                <c:pt idx="61">
                  <c:v>3.5658553580052516E-2</c:v>
                </c:pt>
                <c:pt idx="62">
                  <c:v>3.4870093214400703E-2</c:v>
                </c:pt>
                <c:pt idx="63">
                  <c:v>3.4108461766344675E-2</c:v>
                </c:pt>
                <c:pt idx="64">
                  <c:v>3.3146993703979132E-2</c:v>
                </c:pt>
                <c:pt idx="65">
                  <c:v>3.231877750079281E-2</c:v>
                </c:pt>
                <c:pt idx="66">
                  <c:v>3.1504554681581837E-2</c:v>
                </c:pt>
                <c:pt idx="67">
                  <c:v>3.0644478204701078E-2</c:v>
                </c:pt>
                <c:pt idx="68">
                  <c:v>2.9881540315872465E-2</c:v>
                </c:pt>
                <c:pt idx="69">
                  <c:v>2.9124362443810392E-2</c:v>
                </c:pt>
                <c:pt idx="70">
                  <c:v>2.8495973791745777E-2</c:v>
                </c:pt>
                <c:pt idx="71">
                  <c:v>2.7828654296482108E-2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1D-1A89-49B4-A494-CCE839F43257}"/>
            </c:ext>
          </c:extLst>
        </c:ser>
        <c:ser>
          <c:idx val="34"/>
          <c:order val="30"/>
          <c:tx>
            <c:strRef>
              <c:f>'C6010'!$CV$2</c:f>
              <c:strCache>
                <c:ptCount val="1"/>
                <c:pt idx="0">
                  <c:v>C6010 182C6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'C6010'!$CO$3:$CO$74</c:f>
              <c:numCache>
                <c:formatCode>0.00E+00</c:formatCode>
                <c:ptCount val="72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7.5431200000000004E-4</c:v>
                </c:pt>
                <c:pt idx="24">
                  <c:v>1.0985400000000001E-3</c:v>
                </c:pt>
                <c:pt idx="25">
                  <c:v>1.59986E-3</c:v>
                </c:pt>
                <c:pt idx="26">
                  <c:v>2.3299499999999999E-3</c:v>
                </c:pt>
                <c:pt idx="27">
                  <c:v>3.3932200000000002E-3</c:v>
                </c:pt>
                <c:pt idx="28">
                  <c:v>4.9417100000000002E-3</c:v>
                </c:pt>
                <c:pt idx="29">
                  <c:v>7.1968600000000002E-3</c:v>
                </c:pt>
                <c:pt idx="30">
                  <c:v>8.6851099999999994E-3</c:v>
                </c:pt>
                <c:pt idx="31">
                  <c:v>1.04811E-2</c:v>
                </c:pt>
                <c:pt idx="32">
                  <c:v>1.2648599999999999E-2</c:v>
                </c:pt>
                <c:pt idx="33">
                  <c:v>1.52642E-2</c:v>
                </c:pt>
                <c:pt idx="34">
                  <c:v>1.8420700000000002E-2</c:v>
                </c:pt>
                <c:pt idx="35">
                  <c:v>2.223E-2</c:v>
                </c:pt>
                <c:pt idx="36">
                  <c:v>2.6827E-2</c:v>
                </c:pt>
                <c:pt idx="37">
                  <c:v>3.2374600000000003E-2</c:v>
                </c:pt>
                <c:pt idx="38">
                  <c:v>3.9069399999999997E-2</c:v>
                </c:pt>
                <c:pt idx="39">
                  <c:v>4.7148700000000002E-2</c:v>
                </c:pt>
                <c:pt idx="40">
                  <c:v>5.6898700000000003E-2</c:v>
                </c:pt>
                <c:pt idx="41">
                  <c:v>6.8664900000000001E-2</c:v>
                </c:pt>
                <c:pt idx="42">
                  <c:v>0.08</c:v>
                </c:pt>
                <c:pt idx="43">
                  <c:v>0.09</c:v>
                </c:pt>
                <c:pt idx="44">
                  <c:v>0.105</c:v>
                </c:pt>
                <c:pt idx="45">
                  <c:v>0.115</c:v>
                </c:pt>
                <c:pt idx="46">
                  <c:v>0.13</c:v>
                </c:pt>
                <c:pt idx="47">
                  <c:v>0.14499999999999999</c:v>
                </c:pt>
                <c:pt idx="48">
                  <c:v>0.16</c:v>
                </c:pt>
                <c:pt idx="49">
                  <c:v>0.17499999999999999</c:v>
                </c:pt>
                <c:pt idx="50">
                  <c:v>0.19</c:v>
                </c:pt>
                <c:pt idx="51">
                  <c:v>0.21</c:v>
                </c:pt>
                <c:pt idx="52">
                  <c:v>0.23499999999999999</c:v>
                </c:pt>
                <c:pt idx="53">
                  <c:v>0.255</c:v>
                </c:pt>
                <c:pt idx="54">
                  <c:v>0.27500000000000002</c:v>
                </c:pt>
                <c:pt idx="55">
                  <c:v>0.315</c:v>
                </c:pt>
                <c:pt idx="56">
                  <c:v>0.36</c:v>
                </c:pt>
                <c:pt idx="57">
                  <c:v>0.40500000000000003</c:v>
                </c:pt>
                <c:pt idx="58">
                  <c:v>0.45</c:v>
                </c:pt>
                <c:pt idx="59">
                  <c:v>0.495</c:v>
                </c:pt>
                <c:pt idx="60">
                  <c:v>0.55359999999999998</c:v>
                </c:pt>
                <c:pt idx="61">
                  <c:v>0.61409999999999998</c:v>
                </c:pt>
                <c:pt idx="62">
                  <c:v>0.67449999999999999</c:v>
                </c:pt>
                <c:pt idx="63">
                  <c:v>0.7349</c:v>
                </c:pt>
                <c:pt idx="64">
                  <c:v>0.81540000000000001</c:v>
                </c:pt>
                <c:pt idx="65">
                  <c:v>0.89590000000000003</c:v>
                </c:pt>
                <c:pt idx="66">
                  <c:v>0.97650000000000003</c:v>
                </c:pt>
                <c:pt idx="67">
                  <c:v>1.0771999999999999</c:v>
                </c:pt>
                <c:pt idx="68">
                  <c:v>1.1778</c:v>
                </c:pt>
                <c:pt idx="69">
                  <c:v>1.2785</c:v>
                </c:pt>
                <c:pt idx="70">
                  <c:v>1.3792</c:v>
                </c:pt>
                <c:pt idx="71">
                  <c:v>1.4799</c:v>
                </c:pt>
              </c:numCache>
            </c:numRef>
          </c:xVal>
          <c:yVal>
            <c:numRef>
              <c:f>'C6010'!$CV$3:$CV$74</c:f>
              <c:numCache>
                <c:formatCode>0.00E+00</c:formatCode>
                <c:ptCount val="72"/>
                <c:pt idx="0">
                  <c:v>8.5453465614807999E-3</c:v>
                </c:pt>
                <c:pt idx="1">
                  <c:v>1.1110151799915589E-2</c:v>
                </c:pt>
                <c:pt idx="2">
                  <c:v>1.2987000990660679E-2</c:v>
                </c:pt>
                <c:pt idx="3">
                  <c:v>1.3945024103629649E-2</c:v>
                </c:pt>
                <c:pt idx="4">
                  <c:v>1.5280875073470829E-2</c:v>
                </c:pt>
                <c:pt idx="5">
                  <c:v>1.598677116083308E-2</c:v>
                </c:pt>
                <c:pt idx="6">
                  <c:v>1.7182683699184718E-2</c:v>
                </c:pt>
                <c:pt idx="7">
                  <c:v>1.8458296684931583E-2</c:v>
                </c:pt>
                <c:pt idx="8">
                  <c:v>2.0262643255422208E-2</c:v>
                </c:pt>
                <c:pt idx="9">
                  <c:v>2.2556257147169457E-2</c:v>
                </c:pt>
                <c:pt idx="10">
                  <c:v>2.4752994683039251E-2</c:v>
                </c:pt>
                <c:pt idx="11">
                  <c:v>2.702057308486067E-2</c:v>
                </c:pt>
                <c:pt idx="12">
                  <c:v>2.8984293991402611E-2</c:v>
                </c:pt>
                <c:pt idx="13">
                  <c:v>3.0878315411508567E-2</c:v>
                </c:pt>
                <c:pt idx="14">
                  <c:v>3.2752663928586778E-2</c:v>
                </c:pt>
                <c:pt idx="15">
                  <c:v>3.4649663448427757E-2</c:v>
                </c:pt>
                <c:pt idx="16">
                  <c:v>3.6673488324634504E-2</c:v>
                </c:pt>
                <c:pt idx="17">
                  <c:v>3.8649516804022274E-2</c:v>
                </c:pt>
                <c:pt idx="18">
                  <c:v>4.0706197857672967E-2</c:v>
                </c:pt>
                <c:pt idx="19">
                  <c:v>4.2652521445688221E-2</c:v>
                </c:pt>
                <c:pt idx="20">
                  <c:v>4.4558840235991465E-2</c:v>
                </c:pt>
                <c:pt idx="21">
                  <c:v>4.6336251460392261E-2</c:v>
                </c:pt>
                <c:pt idx="22">
                  <c:v>4.7989519010813442E-2</c:v>
                </c:pt>
                <c:pt idx="23">
                  <c:v>4.9497908378255462E-2</c:v>
                </c:pt>
                <c:pt idx="24">
                  <c:v>5.2274565440475547E-2</c:v>
                </c:pt>
                <c:pt idx="25">
                  <c:v>5.4566162075136419E-2</c:v>
                </c:pt>
                <c:pt idx="26">
                  <c:v>5.5815809081295867E-2</c:v>
                </c:pt>
                <c:pt idx="27">
                  <c:v>5.7189359659210105E-2</c:v>
                </c:pt>
                <c:pt idx="28">
                  <c:v>5.7830620227859293E-2</c:v>
                </c:pt>
                <c:pt idx="29">
                  <c:v>5.8001037001418801E-2</c:v>
                </c:pt>
                <c:pt idx="30">
                  <c:v>5.7865892319433634E-2</c:v>
                </c:pt>
                <c:pt idx="31">
                  <c:v>5.7687892371514664E-2</c:v>
                </c:pt>
                <c:pt idx="32">
                  <c:v>5.7539700581508826E-2</c:v>
                </c:pt>
                <c:pt idx="33">
                  <c:v>5.7269673859208531E-2</c:v>
                </c:pt>
                <c:pt idx="34">
                  <c:v>5.6994807895688317E-2</c:v>
                </c:pt>
                <c:pt idx="35">
                  <c:v>5.651337361332915E-2</c:v>
                </c:pt>
                <c:pt idx="36">
                  <c:v>5.6097068377390029E-2</c:v>
                </c:pt>
                <c:pt idx="37">
                  <c:v>5.5533704311518634E-2</c:v>
                </c:pt>
                <c:pt idx="38">
                  <c:v>5.4826152366429279E-2</c:v>
                </c:pt>
                <c:pt idx="39">
                  <c:v>5.4030964064587864E-2</c:v>
                </c:pt>
                <c:pt idx="40">
                  <c:v>5.3083683814005342E-2</c:v>
                </c:pt>
                <c:pt idx="41">
                  <c:v>5.1958808306347914E-2</c:v>
                </c:pt>
                <c:pt idx="42">
                  <c:v>5.0759268456376641E-2</c:v>
                </c:pt>
                <c:pt idx="43">
                  <c:v>5.0048915011601434E-2</c:v>
                </c:pt>
                <c:pt idx="44">
                  <c:v>4.9139633614231334E-2</c:v>
                </c:pt>
                <c:pt idx="45">
                  <c:v>4.8611978866666961E-2</c:v>
                </c:pt>
                <c:pt idx="46">
                  <c:v>4.7781693675418041E-2</c:v>
                </c:pt>
                <c:pt idx="47">
                  <c:v>4.7201268151853146E-2</c:v>
                </c:pt>
                <c:pt idx="48">
                  <c:v>4.6400438836841459E-2</c:v>
                </c:pt>
                <c:pt idx="49">
                  <c:v>4.5884389527647881E-2</c:v>
                </c:pt>
                <c:pt idx="50">
                  <c:v>4.5386213243680786E-2</c:v>
                </c:pt>
                <c:pt idx="51">
                  <c:v>4.4472018704932038E-2</c:v>
                </c:pt>
                <c:pt idx="52">
                  <c:v>4.3680858931274172E-2</c:v>
                </c:pt>
                <c:pt idx="53">
                  <c:v>4.3031924530913784E-2</c:v>
                </c:pt>
                <c:pt idx="54">
                  <c:v>4.243532265775924E-2</c:v>
                </c:pt>
                <c:pt idx="55">
                  <c:v>4.127888317732669E-2</c:v>
                </c:pt>
                <c:pt idx="56">
                  <c:v>4.017458710753561E-2</c:v>
                </c:pt>
                <c:pt idx="57">
                  <c:v>3.9133816032637457E-2</c:v>
                </c:pt>
                <c:pt idx="58">
                  <c:v>3.8243344674273275E-2</c:v>
                </c:pt>
                <c:pt idx="59">
                  <c:v>3.7336738995621011E-2</c:v>
                </c:pt>
                <c:pt idx="60">
                  <c:v>3.6563027570077851E-2</c:v>
                </c:pt>
                <c:pt idx="61">
                  <c:v>3.5641081849743454E-2</c:v>
                </c:pt>
                <c:pt idx="62">
                  <c:v>3.4814348391474681E-2</c:v>
                </c:pt>
                <c:pt idx="63">
                  <c:v>3.4075010824650996E-2</c:v>
                </c:pt>
                <c:pt idx="64">
                  <c:v>3.3135672364978518E-2</c:v>
                </c:pt>
                <c:pt idx="65">
                  <c:v>3.2317917753047321E-2</c:v>
                </c:pt>
                <c:pt idx="66">
                  <c:v>3.1550356515684656E-2</c:v>
                </c:pt>
                <c:pt idx="67">
                  <c:v>3.063157587012762E-2</c:v>
                </c:pt>
                <c:pt idx="68">
                  <c:v>2.9479199194919412E-2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1E-1A89-49B4-A494-CCE839F43257}"/>
            </c:ext>
          </c:extLst>
        </c:ser>
        <c:ser>
          <c:idx val="1"/>
          <c:order val="31"/>
          <c:tx>
            <c:strRef>
              <c:f>'C6014'!$AC$2</c:f>
              <c:strCache>
                <c:ptCount val="1"/>
                <c:pt idx="0">
                  <c:v>C6014 164C2</c:v>
                </c:pt>
              </c:strCache>
            </c:strRef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xVal>
            <c:numRef>
              <c:f>'C6014'!$V$3:$V$76</c:f>
              <c:numCache>
                <c:formatCode>0.00E+00</c:formatCode>
                <c:ptCount val="74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7.5431200000000004E-4</c:v>
                </c:pt>
                <c:pt idx="24">
                  <c:v>1.0985400000000001E-3</c:v>
                </c:pt>
                <c:pt idx="25">
                  <c:v>1.3257099999999999E-3</c:v>
                </c:pt>
                <c:pt idx="26">
                  <c:v>1.59986E-3</c:v>
                </c:pt>
                <c:pt idx="27">
                  <c:v>2.3299499999999999E-3</c:v>
                </c:pt>
                <c:pt idx="28">
                  <c:v>3.3932200000000002E-3</c:v>
                </c:pt>
                <c:pt idx="29">
                  <c:v>4.9417100000000002E-3</c:v>
                </c:pt>
                <c:pt idx="30">
                  <c:v>7.1968600000000002E-3</c:v>
                </c:pt>
                <c:pt idx="31">
                  <c:v>0.01</c:v>
                </c:pt>
                <c:pt idx="32">
                  <c:v>1.27063E-2</c:v>
                </c:pt>
                <c:pt idx="33">
                  <c:v>1.6145E-2</c:v>
                </c:pt>
                <c:pt idx="34">
                  <c:v>2.0514299999999999E-2</c:v>
                </c:pt>
                <c:pt idx="35">
                  <c:v>2.6065999999999999E-2</c:v>
                </c:pt>
                <c:pt idx="36">
                  <c:v>3.05788E-2</c:v>
                </c:pt>
                <c:pt idx="37">
                  <c:v>3.5872800000000003E-2</c:v>
                </c:pt>
                <c:pt idx="38">
                  <c:v>4.2083500000000003E-2</c:v>
                </c:pt>
                <c:pt idx="39">
                  <c:v>4.9369299999999998E-2</c:v>
                </c:pt>
                <c:pt idx="40">
                  <c:v>5.7916599999999999E-2</c:v>
                </c:pt>
                <c:pt idx="41">
                  <c:v>6.7943600000000007E-2</c:v>
                </c:pt>
                <c:pt idx="42">
                  <c:v>7.9706600000000002E-2</c:v>
                </c:pt>
                <c:pt idx="43">
                  <c:v>8.6331099999999994E-2</c:v>
                </c:pt>
                <c:pt idx="44">
                  <c:v>9.3506099999999995E-2</c:v>
                </c:pt>
                <c:pt idx="45">
                  <c:v>0.10127700000000001</c:v>
                </c:pt>
                <c:pt idx="46">
                  <c:v>0.109695</c:v>
                </c:pt>
                <c:pt idx="47">
                  <c:v>0.118812</c:v>
                </c:pt>
                <c:pt idx="48">
                  <c:v>0.12868599999999999</c:v>
                </c:pt>
                <c:pt idx="50">
                  <c:v>0.13</c:v>
                </c:pt>
                <c:pt idx="51">
                  <c:v>0.14499999999999999</c:v>
                </c:pt>
                <c:pt idx="52">
                  <c:v>0.16</c:v>
                </c:pt>
                <c:pt idx="53">
                  <c:v>0.17499999999999999</c:v>
                </c:pt>
                <c:pt idx="54">
                  <c:v>0.19</c:v>
                </c:pt>
                <c:pt idx="55">
                  <c:v>0.20499999999999999</c:v>
                </c:pt>
                <c:pt idx="56">
                  <c:v>0.22</c:v>
                </c:pt>
                <c:pt idx="57">
                  <c:v>0.23499999999999999</c:v>
                </c:pt>
                <c:pt idx="58">
                  <c:v>0.25</c:v>
                </c:pt>
                <c:pt idx="59">
                  <c:v>0.26500000000000001</c:v>
                </c:pt>
                <c:pt idx="60">
                  <c:v>0.28000000000000003</c:v>
                </c:pt>
                <c:pt idx="61">
                  <c:v>0.29499999999999998</c:v>
                </c:pt>
                <c:pt idx="62">
                  <c:v>0.31</c:v>
                </c:pt>
                <c:pt idx="63">
                  <c:v>0.32500000000000001</c:v>
                </c:pt>
                <c:pt idx="64">
                  <c:v>0.34</c:v>
                </c:pt>
                <c:pt idx="65">
                  <c:v>0.35499999999999998</c:v>
                </c:pt>
                <c:pt idx="66">
                  <c:v>0.37</c:v>
                </c:pt>
                <c:pt idx="67">
                  <c:v>0.38500000000000001</c:v>
                </c:pt>
                <c:pt idx="68">
                  <c:v>0.4</c:v>
                </c:pt>
                <c:pt idx="69">
                  <c:v>0.41499999999999998</c:v>
                </c:pt>
                <c:pt idx="70">
                  <c:v>0.43</c:v>
                </c:pt>
                <c:pt idx="71">
                  <c:v>0.44500000000000001</c:v>
                </c:pt>
                <c:pt idx="72">
                  <c:v>0.47</c:v>
                </c:pt>
                <c:pt idx="73">
                  <c:v>0.495</c:v>
                </c:pt>
              </c:numCache>
            </c:numRef>
          </c:xVal>
          <c:yVal>
            <c:numRef>
              <c:f>'C6014'!$AC$3:$AC$76</c:f>
              <c:numCache>
                <c:formatCode>0.00E+00</c:formatCode>
                <c:ptCount val="74"/>
                <c:pt idx="0">
                  <c:v>9.5633397835920685E-3</c:v>
                </c:pt>
                <c:pt idx="1">
                  <c:v>7.2215114037847312E-3</c:v>
                </c:pt>
                <c:pt idx="2">
                  <c:v>1.043769236269617E-2</c:v>
                </c:pt>
                <c:pt idx="3">
                  <c:v>1.0976903164111963E-2</c:v>
                </c:pt>
                <c:pt idx="4">
                  <c:v>1.1660071695812365E-2</c:v>
                </c:pt>
                <c:pt idx="5">
                  <c:v>1.4119214352011742E-2</c:v>
                </c:pt>
                <c:pt idx="6">
                  <c:v>1.4289626734368292E-2</c:v>
                </c:pt>
                <c:pt idx="7">
                  <c:v>1.6869024008063123E-2</c:v>
                </c:pt>
                <c:pt idx="8">
                  <c:v>1.7985901687820646E-2</c:v>
                </c:pt>
                <c:pt idx="9">
                  <c:v>1.9499039978929832E-2</c:v>
                </c:pt>
                <c:pt idx="10">
                  <c:v>2.1860204270788323E-2</c:v>
                </c:pt>
                <c:pt idx="11">
                  <c:v>2.2932933975070565E-2</c:v>
                </c:pt>
                <c:pt idx="12">
                  <c:v>2.5521096069986128E-2</c:v>
                </c:pt>
                <c:pt idx="13">
                  <c:v>2.6979678355465313E-2</c:v>
                </c:pt>
                <c:pt idx="14">
                  <c:v>2.8882846256938526E-2</c:v>
                </c:pt>
                <c:pt idx="15">
                  <c:v>3.1209592349899302E-2</c:v>
                </c:pt>
                <c:pt idx="16">
                  <c:v>3.280223058196919E-2</c:v>
                </c:pt>
                <c:pt idx="17">
                  <c:v>3.4831321804378333E-2</c:v>
                </c:pt>
                <c:pt idx="18">
                  <c:v>3.6828857559727285E-2</c:v>
                </c:pt>
                <c:pt idx="19">
                  <c:v>3.8442606858387726E-2</c:v>
                </c:pt>
                <c:pt idx="20">
                  <c:v>4.0292837179543559E-2</c:v>
                </c:pt>
                <c:pt idx="21">
                  <c:v>4.1879225972928126E-2</c:v>
                </c:pt>
                <c:pt idx="22">
                  <c:v>4.3314549366157876E-2</c:v>
                </c:pt>
                <c:pt idx="23">
                  <c:v>4.4774885775034245E-2</c:v>
                </c:pt>
                <c:pt idx="24">
                  <c:v>4.7015416866960848E-2</c:v>
                </c:pt>
                <c:pt idx="25">
                  <c:v>4.7951265006524302E-2</c:v>
                </c:pt>
                <c:pt idx="26">
                  <c:v>4.8853114071714887E-2</c:v>
                </c:pt>
                <c:pt idx="27">
                  <c:v>4.990711332031899E-2</c:v>
                </c:pt>
                <c:pt idx="28">
                  <c:v>5.0657195306619648E-2</c:v>
                </c:pt>
                <c:pt idx="29">
                  <c:v>5.1186523571082068E-2</c:v>
                </c:pt>
                <c:pt idx="30">
                  <c:v>5.1441837307015972E-2</c:v>
                </c:pt>
                <c:pt idx="31">
                  <c:v>5.2376276082477233E-2</c:v>
                </c:pt>
                <c:pt idx="32">
                  <c:v>5.2584183608016533E-2</c:v>
                </c:pt>
                <c:pt idx="33">
                  <c:v>5.2732018809304705E-2</c:v>
                </c:pt>
                <c:pt idx="34">
                  <c:v>5.2887018519266735E-2</c:v>
                </c:pt>
                <c:pt idx="35">
                  <c:v>5.2903280829345686E-2</c:v>
                </c:pt>
                <c:pt idx="36">
                  <c:v>5.2838576171498772E-2</c:v>
                </c:pt>
                <c:pt idx="37">
                  <c:v>5.2718037339264119E-2</c:v>
                </c:pt>
                <c:pt idx="38">
                  <c:v>5.2490884279944514E-2</c:v>
                </c:pt>
                <c:pt idx="39">
                  <c:v>5.2185889669617243E-2</c:v>
                </c:pt>
                <c:pt idx="40">
                  <c:v>5.1749432144855806E-2</c:v>
                </c:pt>
                <c:pt idx="41">
                  <c:v>5.1218123262227633E-2</c:v>
                </c:pt>
                <c:pt idx="42">
                  <c:v>5.0557035829961211E-2</c:v>
                </c:pt>
                <c:pt idx="43">
                  <c:v>4.9559567897580856E-2</c:v>
                </c:pt>
                <c:pt idx="44">
                  <c:v>4.9738308441512342E-2</c:v>
                </c:pt>
                <c:pt idx="45">
                  <c:v>4.876316872639426E-2</c:v>
                </c:pt>
                <c:pt idx="46">
                  <c:v>4.8291182399026397E-2</c:v>
                </c:pt>
                <c:pt idx="47">
                  <c:v>4.7818696043435499E-2</c:v>
                </c:pt>
                <c:pt idx="48">
                  <c:v>4.7556494822307227E-2</c:v>
                </c:pt>
                <c:pt idx="50">
                  <c:v>4.7626522685266855E-2</c:v>
                </c:pt>
                <c:pt idx="51">
                  <c:v>4.7085096824751212E-2</c:v>
                </c:pt>
                <c:pt idx="52">
                  <c:v>4.6583150421673776E-2</c:v>
                </c:pt>
                <c:pt idx="53">
                  <c:v>4.6128107248929087E-2</c:v>
                </c:pt>
                <c:pt idx="54">
                  <c:v>4.564301220637685E-2</c:v>
                </c:pt>
                <c:pt idx="55">
                  <c:v>4.516286470782669E-2</c:v>
                </c:pt>
                <c:pt idx="56">
                  <c:v>4.4693061019073221E-2</c:v>
                </c:pt>
                <c:pt idx="57">
                  <c:v>4.4294537282092004E-2</c:v>
                </c:pt>
                <c:pt idx="58">
                  <c:v>4.3868220211572426E-2</c:v>
                </c:pt>
                <c:pt idx="59">
                  <c:v>4.3441025574640191E-2</c:v>
                </c:pt>
                <c:pt idx="60">
                  <c:v>4.3092652993743583E-2</c:v>
                </c:pt>
                <c:pt idx="61">
                  <c:v>4.269246748915205E-2</c:v>
                </c:pt>
                <c:pt idx="62">
                  <c:v>4.2286235050409765E-2</c:v>
                </c:pt>
                <c:pt idx="63">
                  <c:v>4.2026091658794888E-2</c:v>
                </c:pt>
                <c:pt idx="64">
                  <c:v>4.166905446711465E-2</c:v>
                </c:pt>
                <c:pt idx="65">
                  <c:v>4.1313387290509603E-2</c:v>
                </c:pt>
                <c:pt idx="66">
                  <c:v>4.09931755565386E-2</c:v>
                </c:pt>
                <c:pt idx="67">
                  <c:v>4.0599452335786101E-2</c:v>
                </c:pt>
                <c:pt idx="68">
                  <c:v>4.035528949019896E-2</c:v>
                </c:pt>
                <c:pt idx="69">
                  <c:v>4.0080599649552559E-2</c:v>
                </c:pt>
                <c:pt idx="70">
                  <c:v>3.980286424202284E-2</c:v>
                </c:pt>
                <c:pt idx="71">
                  <c:v>3.9468505863994016E-2</c:v>
                </c:pt>
                <c:pt idx="72">
                  <c:v>3.8989582956336588E-2</c:v>
                </c:pt>
                <c:pt idx="73">
                  <c:v>3.8482538521849713E-2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1F-1A89-49B4-A494-CCE839F43257}"/>
            </c:ext>
          </c:extLst>
        </c:ser>
        <c:ser>
          <c:idx val="0"/>
          <c:order val="32"/>
          <c:tx>
            <c:strRef>
              <c:f>'C6014'!$BG$2</c:f>
              <c:strCache>
                <c:ptCount val="1"/>
                <c:pt idx="0">
                  <c:v>C6014 162C1</c:v>
                </c:pt>
              </c:strCache>
            </c:strRef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xVal>
            <c:numRef>
              <c:f>'C6014'!$AZ$3:$AZ$76</c:f>
              <c:numCache>
                <c:formatCode>0.00E+00</c:formatCode>
                <c:ptCount val="74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7.5431200000000004E-4</c:v>
                </c:pt>
                <c:pt idx="24">
                  <c:v>1.0985400000000001E-3</c:v>
                </c:pt>
                <c:pt idx="25">
                  <c:v>1.3257099999999999E-3</c:v>
                </c:pt>
                <c:pt idx="26">
                  <c:v>1.59986E-3</c:v>
                </c:pt>
                <c:pt idx="27">
                  <c:v>2.3299499999999999E-3</c:v>
                </c:pt>
                <c:pt idx="28">
                  <c:v>3.3932200000000002E-3</c:v>
                </c:pt>
                <c:pt idx="29">
                  <c:v>4.9417100000000002E-3</c:v>
                </c:pt>
                <c:pt idx="30">
                  <c:v>7.1968600000000002E-3</c:v>
                </c:pt>
                <c:pt idx="31">
                  <c:v>0.01</c:v>
                </c:pt>
                <c:pt idx="32">
                  <c:v>1.27063E-2</c:v>
                </c:pt>
                <c:pt idx="33">
                  <c:v>1.6145E-2</c:v>
                </c:pt>
                <c:pt idx="34">
                  <c:v>2.0514299999999999E-2</c:v>
                </c:pt>
                <c:pt idx="35">
                  <c:v>2.6065999999999999E-2</c:v>
                </c:pt>
                <c:pt idx="36">
                  <c:v>3.05788E-2</c:v>
                </c:pt>
                <c:pt idx="37">
                  <c:v>3.5872800000000003E-2</c:v>
                </c:pt>
                <c:pt idx="38">
                  <c:v>4.2083500000000003E-2</c:v>
                </c:pt>
                <c:pt idx="39">
                  <c:v>4.9369299999999998E-2</c:v>
                </c:pt>
                <c:pt idx="40">
                  <c:v>5.7916599999999999E-2</c:v>
                </c:pt>
                <c:pt idx="41">
                  <c:v>6.7943600000000007E-2</c:v>
                </c:pt>
                <c:pt idx="42">
                  <c:v>7.9706600000000002E-2</c:v>
                </c:pt>
                <c:pt idx="43">
                  <c:v>8.6331099999999994E-2</c:v>
                </c:pt>
                <c:pt idx="44">
                  <c:v>9.3506099999999995E-2</c:v>
                </c:pt>
                <c:pt idx="45">
                  <c:v>0.10127700000000001</c:v>
                </c:pt>
                <c:pt idx="46">
                  <c:v>0.109695</c:v>
                </c:pt>
                <c:pt idx="47">
                  <c:v>0.118812</c:v>
                </c:pt>
                <c:pt idx="48">
                  <c:v>0.12868599999999999</c:v>
                </c:pt>
                <c:pt idx="49">
                  <c:v>0.139381</c:v>
                </c:pt>
                <c:pt idx="50">
                  <c:v>0.15096499999999999</c:v>
                </c:pt>
                <c:pt idx="51">
                  <c:v>0.16351199999999999</c:v>
                </c:pt>
                <c:pt idx="52">
                  <c:v>0.17710200000000001</c:v>
                </c:pt>
                <c:pt idx="53">
                  <c:v>0.19182099999999999</c:v>
                </c:pt>
                <c:pt idx="54">
                  <c:v>0.207763</c:v>
                </c:pt>
                <c:pt idx="55">
                  <c:v>0.22503100000000001</c:v>
                </c:pt>
                <c:pt idx="57">
                  <c:v>0.245</c:v>
                </c:pt>
                <c:pt idx="58">
                  <c:v>0.27</c:v>
                </c:pt>
                <c:pt idx="59">
                  <c:v>0.29499999999999998</c:v>
                </c:pt>
                <c:pt idx="60">
                  <c:v>0.32</c:v>
                </c:pt>
                <c:pt idx="61">
                  <c:v>0.34499999999999997</c:v>
                </c:pt>
                <c:pt idx="62">
                  <c:v>0.37</c:v>
                </c:pt>
                <c:pt idx="63">
                  <c:v>0.39500000000000002</c:v>
                </c:pt>
                <c:pt idx="64">
                  <c:v>0.42</c:v>
                </c:pt>
                <c:pt idx="65">
                  <c:v>0.44500000000000001</c:v>
                </c:pt>
                <c:pt idx="66">
                  <c:v>0.48499999999999999</c:v>
                </c:pt>
                <c:pt idx="67">
                  <c:v>0.5151</c:v>
                </c:pt>
                <c:pt idx="68">
                  <c:v>0.5353</c:v>
                </c:pt>
                <c:pt idx="69">
                  <c:v>0.57569999999999999</c:v>
                </c:pt>
                <c:pt idx="70">
                  <c:v>0.63629999999999998</c:v>
                </c:pt>
                <c:pt idx="71">
                  <c:v>0.69689999999999996</c:v>
                </c:pt>
                <c:pt idx="72">
                  <c:v>0.75760000000000005</c:v>
                </c:pt>
                <c:pt idx="73">
                  <c:v>0.81820000000000004</c:v>
                </c:pt>
              </c:numCache>
            </c:numRef>
          </c:xVal>
          <c:yVal>
            <c:numRef>
              <c:f>'C6014'!$BG$3:$BG$76</c:f>
              <c:numCache>
                <c:formatCode>0.00E+00</c:formatCode>
                <c:ptCount val="74"/>
                <c:pt idx="0">
                  <c:v>2.7369018453605267E-3</c:v>
                </c:pt>
                <c:pt idx="1">
                  <c:v>2.5074442689478858E-3</c:v>
                </c:pt>
                <c:pt idx="2">
                  <c:v>3.338185802274584E-3</c:v>
                </c:pt>
                <c:pt idx="3">
                  <c:v>5.7736504402948318E-3</c:v>
                </c:pt>
                <c:pt idx="4">
                  <c:v>7.3967004800047365E-3</c:v>
                </c:pt>
                <c:pt idx="5">
                  <c:v>8.0748067123742988E-3</c:v>
                </c:pt>
                <c:pt idx="6">
                  <c:v>9.2332926758204401E-3</c:v>
                </c:pt>
                <c:pt idx="7">
                  <c:v>1.1517598769815937E-2</c:v>
                </c:pt>
                <c:pt idx="8">
                  <c:v>1.3824730076343252E-2</c:v>
                </c:pt>
                <c:pt idx="9">
                  <c:v>1.5347368846056876E-2</c:v>
                </c:pt>
                <c:pt idx="10">
                  <c:v>1.6665297601676267E-2</c:v>
                </c:pt>
                <c:pt idx="11">
                  <c:v>1.885331396105509E-2</c:v>
                </c:pt>
                <c:pt idx="12">
                  <c:v>2.1414959667469216E-2</c:v>
                </c:pt>
                <c:pt idx="13">
                  <c:v>2.3546908737884582E-2</c:v>
                </c:pt>
                <c:pt idx="14">
                  <c:v>2.5334424370780085E-2</c:v>
                </c:pt>
                <c:pt idx="15">
                  <c:v>2.7440810014993478E-2</c:v>
                </c:pt>
                <c:pt idx="16">
                  <c:v>2.9798524303895013E-2</c:v>
                </c:pt>
                <c:pt idx="17">
                  <c:v>3.2116394662369853E-2</c:v>
                </c:pt>
                <c:pt idx="18">
                  <c:v>3.413059085296246E-2</c:v>
                </c:pt>
                <c:pt idx="19">
                  <c:v>3.6034981921788792E-2</c:v>
                </c:pt>
                <c:pt idx="20">
                  <c:v>3.7980545978646633E-2</c:v>
                </c:pt>
                <c:pt idx="21">
                  <c:v>3.9929985642273055E-2</c:v>
                </c:pt>
                <c:pt idx="22">
                  <c:v>4.1710575360398253E-2</c:v>
                </c:pt>
                <c:pt idx="23">
                  <c:v>4.3240038138517407E-2</c:v>
                </c:pt>
                <c:pt idx="24">
                  <c:v>4.6029592244668127E-2</c:v>
                </c:pt>
                <c:pt idx="25">
                  <c:v>4.7024041629062908E-2</c:v>
                </c:pt>
                <c:pt idx="26">
                  <c:v>4.7971116683695407E-2</c:v>
                </c:pt>
                <c:pt idx="27">
                  <c:v>4.950846875776059E-2</c:v>
                </c:pt>
                <c:pt idx="28">
                  <c:v>5.0552861097732306E-2</c:v>
                </c:pt>
                <c:pt idx="29">
                  <c:v>5.119073865594969E-2</c:v>
                </c:pt>
                <c:pt idx="30">
                  <c:v>5.1732230956336958E-2</c:v>
                </c:pt>
                <c:pt idx="31">
                  <c:v>5.2673902379315483E-2</c:v>
                </c:pt>
                <c:pt idx="32">
                  <c:v>5.2951755554897548E-2</c:v>
                </c:pt>
                <c:pt idx="33">
                  <c:v>5.3163367600152667E-2</c:v>
                </c:pt>
                <c:pt idx="34">
                  <c:v>5.3241714182918995E-2</c:v>
                </c:pt>
                <c:pt idx="35">
                  <c:v>5.3325096124939991E-2</c:v>
                </c:pt>
                <c:pt idx="36">
                  <c:v>5.3279805594773445E-2</c:v>
                </c:pt>
                <c:pt idx="37">
                  <c:v>5.3188375721791185E-2</c:v>
                </c:pt>
                <c:pt idx="38">
                  <c:v>5.2976600322741929E-2</c:v>
                </c:pt>
                <c:pt idx="39">
                  <c:v>5.266650076511821E-2</c:v>
                </c:pt>
                <c:pt idx="40">
                  <c:v>5.225512922998423E-2</c:v>
                </c:pt>
                <c:pt idx="41">
                  <c:v>5.1727337129088391E-2</c:v>
                </c:pt>
                <c:pt idx="42">
                  <c:v>5.1093207354482723E-2</c:v>
                </c:pt>
                <c:pt idx="43">
                  <c:v>5.0276836481224607E-2</c:v>
                </c:pt>
                <c:pt idx="44">
                  <c:v>5.0128158948376134E-2</c:v>
                </c:pt>
                <c:pt idx="45">
                  <c:v>4.9195327492668466E-2</c:v>
                </c:pt>
                <c:pt idx="46">
                  <c:v>4.8856910256999571E-2</c:v>
                </c:pt>
                <c:pt idx="47">
                  <c:v>4.8439347825208111E-2</c:v>
                </c:pt>
                <c:pt idx="48">
                  <c:v>4.798672567718943E-2</c:v>
                </c:pt>
                <c:pt idx="49">
                  <c:v>4.7535956481385387E-2</c:v>
                </c:pt>
                <c:pt idx="50">
                  <c:v>4.7122234782094534E-2</c:v>
                </c:pt>
                <c:pt idx="51">
                  <c:v>4.666952261720924E-2</c:v>
                </c:pt>
                <c:pt idx="52">
                  <c:v>4.6062771803500088E-2</c:v>
                </c:pt>
                <c:pt idx="53">
                  <c:v>4.5453422865197331E-2</c:v>
                </c:pt>
                <c:pt idx="54">
                  <c:v>4.4893960785560613E-2</c:v>
                </c:pt>
                <c:pt idx="55">
                  <c:v>4.4291902464080428E-2</c:v>
                </c:pt>
                <c:pt idx="57">
                  <c:v>4.3338475830964132E-2</c:v>
                </c:pt>
                <c:pt idx="58">
                  <c:v>4.2717473657254985E-2</c:v>
                </c:pt>
                <c:pt idx="59">
                  <c:v>4.2087642067599823E-2</c:v>
                </c:pt>
                <c:pt idx="60">
                  <c:v>4.1516348596767332E-2</c:v>
                </c:pt>
                <c:pt idx="61">
                  <c:v>4.0951308528959798E-2</c:v>
                </c:pt>
                <c:pt idx="62">
                  <c:v>4.0482651026818743E-2</c:v>
                </c:pt>
                <c:pt idx="63">
                  <c:v>3.9889511674131628E-2</c:v>
                </c:pt>
                <c:pt idx="64">
                  <c:v>3.9405834340037499E-2</c:v>
                </c:pt>
                <c:pt idx="65">
                  <c:v>3.9001326897065265E-2</c:v>
                </c:pt>
                <c:pt idx="66">
                  <c:v>3.8276164724136572E-2</c:v>
                </c:pt>
                <c:pt idx="67">
                  <c:v>3.8078828985583353E-2</c:v>
                </c:pt>
                <c:pt idx="68">
                  <c:v>3.7814656865634948E-2</c:v>
                </c:pt>
                <c:pt idx="69">
                  <c:v>3.7200859585856262E-2</c:v>
                </c:pt>
                <c:pt idx="70">
                  <c:v>3.6392719483851657E-2</c:v>
                </c:pt>
                <c:pt idx="71">
                  <c:v>3.5635691632490279E-2</c:v>
                </c:pt>
                <c:pt idx="72">
                  <c:v>3.4898497218233661E-2</c:v>
                </c:pt>
                <c:pt idx="73">
                  <c:v>3.4038629422223826E-2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20-1A89-49B4-A494-CCE839F432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1684760"/>
        <c:axId val="271685152"/>
      </c:scatterChart>
      <c:valAx>
        <c:axId val="271684760"/>
        <c:scaling>
          <c:orientation val="minMax"/>
          <c:max val="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Forward current (A)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1685152"/>
        <c:crosses val="autoZero"/>
        <c:crossBetween val="midCat"/>
      </c:valAx>
      <c:valAx>
        <c:axId val="271685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EQE (W/A)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16847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8154995750086398"/>
          <c:y val="1.382620656204438E-2"/>
          <c:w val="0.2089601255359094"/>
          <c:h val="0.9663813255536294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800" b="0" i="0" baseline="0">
                <a:effectLst/>
              </a:rPr>
              <a:t>√P</a:t>
            </a:r>
            <a:r>
              <a:rPr lang="en-GB" sz="1800" b="0" i="0" baseline="-25000">
                <a:effectLst/>
              </a:rPr>
              <a:t>l </a:t>
            </a:r>
            <a:r>
              <a:rPr lang="en-GB" sz="1800" b="0" i="0" baseline="0">
                <a:effectLst/>
              </a:rPr>
              <a:t>vs efficiency</a:t>
            </a:r>
            <a:endParaRPr lang="en-GB">
              <a:effectLst/>
            </a:endParaRPr>
          </a:p>
        </c:rich>
      </c:tx>
      <c:layout>
        <c:manualLayout>
          <c:xMode val="edge"/>
          <c:yMode val="edge"/>
          <c:x val="0.40235009357738971"/>
          <c:y val="1.26262626262626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197865113373606"/>
          <c:y val="0.1059975741668655"/>
          <c:w val="0.64727303428678529"/>
          <c:h val="0.77986538614491374"/>
        </c:manualLayout>
      </c:layout>
      <c:scatterChart>
        <c:scatterStyle val="smoothMarker"/>
        <c:varyColors val="0"/>
        <c:ser>
          <c:idx val="18"/>
          <c:order val="0"/>
          <c:tx>
            <c:strRef>
              <c:f>'C6018'!$J$2</c:f>
              <c:strCache>
                <c:ptCount val="1"/>
                <c:pt idx="0">
                  <c:v>C6018 182C1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'C6018'!$I$3:$I$78</c:f>
              <c:numCache>
                <c:formatCode>0.00E+00</c:formatCode>
                <c:ptCount val="76"/>
                <c:pt idx="0">
                  <c:v>2.7577657903629551E-4</c:v>
                </c:pt>
                <c:pt idx="1">
                  <c:v>3.2057540223080918E-4</c:v>
                </c:pt>
                <c:pt idx="2">
                  <c:v>3.7862904486245767E-4</c:v>
                </c:pt>
                <c:pt idx="3">
                  <c:v>4.9507236222296001E-4</c:v>
                </c:pt>
                <c:pt idx="4">
                  <c:v>5.7702463730673656E-4</c:v>
                </c:pt>
                <c:pt idx="5">
                  <c:v>6.8254283413635012E-4</c:v>
                </c:pt>
                <c:pt idx="6">
                  <c:v>7.6265542999820934E-4</c:v>
                </c:pt>
                <c:pt idx="7">
                  <c:v>8.6997471227630036E-4</c:v>
                </c:pt>
                <c:pt idx="8">
                  <c:v>1.0092365088480654E-3</c:v>
                </c:pt>
                <c:pt idx="9">
                  <c:v>1.1433810499574567E-3</c:v>
                </c:pt>
                <c:pt idx="10">
                  <c:v>1.3316269461518535E-3</c:v>
                </c:pt>
                <c:pt idx="11">
                  <c:v>1.5215932175336538E-3</c:v>
                </c:pt>
                <c:pt idx="12">
                  <c:v>1.7347166446403958E-3</c:v>
                </c:pt>
                <c:pt idx="13">
                  <c:v>1.9642469148036541E-3</c:v>
                </c:pt>
                <c:pt idx="14">
                  <c:v>2.2226822199522818E-3</c:v>
                </c:pt>
                <c:pt idx="15">
                  <c:v>2.4933996134949335E-3</c:v>
                </c:pt>
                <c:pt idx="16">
                  <c:v>2.8137586026805265E-3</c:v>
                </c:pt>
                <c:pt idx="17">
                  <c:v>3.1674871134496894E-3</c:v>
                </c:pt>
                <c:pt idx="18">
                  <c:v>3.5663810754104361E-3</c:v>
                </c:pt>
                <c:pt idx="19">
                  <c:v>3.999266321569106E-3</c:v>
                </c:pt>
                <c:pt idx="20">
                  <c:v>4.4658962403781371E-3</c:v>
                </c:pt>
                <c:pt idx="21">
                  <c:v>4.9853206853091832E-3</c:v>
                </c:pt>
                <c:pt idx="22">
                  <c:v>5.5544176881309514E-3</c:v>
                </c:pt>
                <c:pt idx="23">
                  <c:v>6.1795618190271535E-3</c:v>
                </c:pt>
                <c:pt idx="24">
                  <c:v>7.6392310713306912E-3</c:v>
                </c:pt>
                <c:pt idx="25">
                  <c:v>9.350771772954132E-3</c:v>
                </c:pt>
                <c:pt idx="26">
                  <c:v>1.1413515966056886E-2</c:v>
                </c:pt>
                <c:pt idx="27">
                  <c:v>1.3852695213238789E-2</c:v>
                </c:pt>
                <c:pt idx="28">
                  <c:v>1.6710729300774958E-2</c:v>
                </c:pt>
                <c:pt idx="29">
                  <c:v>2.0075385174778089E-2</c:v>
                </c:pt>
                <c:pt idx="30">
                  <c:v>2.4022568866878178E-2</c:v>
                </c:pt>
                <c:pt idx="31">
                  <c:v>2.6230913561695525E-2</c:v>
                </c:pt>
                <c:pt idx="32">
                  <c:v>2.8615163202929329E-2</c:v>
                </c:pt>
                <c:pt idx="33">
                  <c:v>3.1185729759069001E-2</c:v>
                </c:pt>
                <c:pt idx="34">
                  <c:v>3.3946513514546986E-2</c:v>
                </c:pt>
                <c:pt idx="35">
                  <c:v>3.69015807191065E-2</c:v>
                </c:pt>
                <c:pt idx="36">
                  <c:v>4.008782790077052E-2</c:v>
                </c:pt>
                <c:pt idx="37">
                  <c:v>4.3486350066590067E-2</c:v>
                </c:pt>
                <c:pt idx="38">
                  <c:v>4.7132926603773023E-2</c:v>
                </c:pt>
                <c:pt idx="39">
                  <c:v>5.1037183681952522E-2</c:v>
                </c:pt>
                <c:pt idx="40">
                  <c:v>5.5196044439755614E-2</c:v>
                </c:pt>
                <c:pt idx="41">
                  <c:v>5.8611541916918843E-2</c:v>
                </c:pt>
                <c:pt idx="42">
                  <c:v>6.0571053861557513E-2</c:v>
                </c:pt>
                <c:pt idx="43">
                  <c:v>6.4639079403519609E-2</c:v>
                </c:pt>
                <c:pt idx="44">
                  <c:v>6.9045869826625209E-2</c:v>
                </c:pt>
                <c:pt idx="45">
                  <c:v>7.3637120023151731E-2</c:v>
                </c:pt>
                <c:pt idx="46">
                  <c:v>7.8726458303809282E-2</c:v>
                </c:pt>
                <c:pt idx="47">
                  <c:v>8.3576842429348097E-2</c:v>
                </c:pt>
                <c:pt idx="48">
                  <c:v>8.8724275475451919E-2</c:v>
                </c:pt>
                <c:pt idx="49">
                  <c:v>9.348004407848276E-2</c:v>
                </c:pt>
                <c:pt idx="50">
                  <c:v>9.8030029178226702E-2</c:v>
                </c:pt>
                <c:pt idx="51">
                  <c:v>0.10255647885032933</c:v>
                </c:pt>
                <c:pt idx="52">
                  <c:v>0.10769310697968411</c:v>
                </c:pt>
                <c:pt idx="53">
                  <c:v>0.11280146394627284</c:v>
                </c:pt>
                <c:pt idx="54">
                  <c:v>0.11753678858160521</c:v>
                </c:pt>
                <c:pt idx="55">
                  <c:v>0.12193183355174421</c:v>
                </c:pt>
                <c:pt idx="56">
                  <c:v>0.12567387111901562</c:v>
                </c:pt>
                <c:pt idx="57">
                  <c:v>0.13092954441953725</c:v>
                </c:pt>
                <c:pt idx="58">
                  <c:v>0.13558417798948283</c:v>
                </c:pt>
                <c:pt idx="59">
                  <c:v>0.14041149416509541</c:v>
                </c:pt>
                <c:pt idx="60">
                  <c:v>0.14454795959156258</c:v>
                </c:pt>
                <c:pt idx="61">
                  <c:v>0.1499476129948665</c:v>
                </c:pt>
                <c:pt idx="62">
                  <c:v>0.15485350674179399</c:v>
                </c:pt>
                <c:pt idx="63">
                  <c:v>0.15955862927006687</c:v>
                </c:pt>
                <c:pt idx="64">
                  <c:v>0.16387013968299341</c:v>
                </c:pt>
                <c:pt idx="65">
                  <c:v>0.16797925907125136</c:v>
                </c:pt>
                <c:pt idx="66">
                  <c:v>0.17187429948142927</c:v>
                </c:pt>
                <c:pt idx="67">
                  <c:v>0.17560384718796743</c:v>
                </c:pt>
                <c:pt idx="68">
                  <c:v>0.17742721283059507</c:v>
                </c:pt>
                <c:pt idx="69">
                  <c:v>0.1808112269335338</c:v>
                </c:pt>
                <c:pt idx="70">
                  <c:v>0.18499911607042416</c:v>
                </c:pt>
                <c:pt idx="71">
                  <c:v>0.18878610065356818</c:v>
                </c:pt>
                <c:pt idx="72">
                  <c:v>0.19274278878125123</c:v>
                </c:pt>
                <c:pt idx="73">
                  <c:v>0.19592013269935968</c:v>
                </c:pt>
                <c:pt idx="74">
                  <c:v>0.19942778139659967</c:v>
                </c:pt>
                <c:pt idx="75">
                  <c:v>0.2000487382087732</c:v>
                </c:pt>
              </c:numCache>
            </c:numRef>
          </c:xVal>
          <c:yVal>
            <c:numRef>
              <c:f>'C6018'!$J$3:$J$78</c:f>
              <c:numCache>
                <c:formatCode>0.00E+00</c:formatCode>
                <c:ptCount val="76"/>
                <c:pt idx="0">
                  <c:v>7.6052721544962142E-3</c:v>
                </c:pt>
                <c:pt idx="1">
                  <c:v>8.5158634489385134E-3</c:v>
                </c:pt>
                <c:pt idx="2">
                  <c:v>9.8437843659461635E-3</c:v>
                </c:pt>
                <c:pt idx="3">
                  <c:v>1.3945675634108583E-2</c:v>
                </c:pt>
                <c:pt idx="4">
                  <c:v>1.5698504540841172E-2</c:v>
                </c:pt>
                <c:pt idx="5">
                  <c:v>1.8201040043401426E-2</c:v>
                </c:pt>
                <c:pt idx="6">
                  <c:v>1.8830476972123956E-2</c:v>
                </c:pt>
                <c:pt idx="7">
                  <c:v>2.0304164352845443E-2</c:v>
                </c:pt>
                <c:pt idx="8">
                  <c:v>2.2642529300040931E-2</c:v>
                </c:pt>
                <c:pt idx="9">
                  <c:v>2.4081733043793636E-2</c:v>
                </c:pt>
                <c:pt idx="10">
                  <c:v>2.7066887952108841E-2</c:v>
                </c:pt>
                <c:pt idx="11">
                  <c:v>2.9284520691071847E-2</c:v>
                </c:pt>
                <c:pt idx="12">
                  <c:v>3.1540274681163126E-2</c:v>
                </c:pt>
                <c:pt idx="13">
                  <c:v>3.3509344644047895E-2</c:v>
                </c:pt>
                <c:pt idx="14">
                  <c:v>3.5554632967916548E-2</c:v>
                </c:pt>
                <c:pt idx="15">
                  <c:v>3.7076159375587774E-2</c:v>
                </c:pt>
                <c:pt idx="16">
                  <c:v>3.9124711399832326E-2</c:v>
                </c:pt>
                <c:pt idx="17">
                  <c:v>4.108423092839969E-2</c:v>
                </c:pt>
                <c:pt idx="18">
                  <c:v>4.3158663663818729E-2</c:v>
                </c:pt>
                <c:pt idx="19">
                  <c:v>4.4971801080947699E-2</c:v>
                </c:pt>
                <c:pt idx="20">
                  <c:v>4.6469139128139512E-2</c:v>
                </c:pt>
                <c:pt idx="21">
                  <c:v>4.798448940793483E-2</c:v>
                </c:pt>
                <c:pt idx="22">
                  <c:v>4.9358145849920369E-2</c:v>
                </c:pt>
                <c:pt idx="23">
                  <c:v>5.062491949641286E-2</c:v>
                </c:pt>
                <c:pt idx="24">
                  <c:v>5.3123100989662879E-2</c:v>
                </c:pt>
                <c:pt idx="25">
                  <c:v>5.4652865094368105E-2</c:v>
                </c:pt>
                <c:pt idx="26">
                  <c:v>5.5910361470175529E-2</c:v>
                </c:pt>
                <c:pt idx="27">
                  <c:v>5.6553116117106714E-2</c:v>
                </c:pt>
                <c:pt idx="28">
                  <c:v>5.6508470501866498E-2</c:v>
                </c:pt>
                <c:pt idx="29">
                  <c:v>5.5999573413363597E-2</c:v>
                </c:pt>
                <c:pt idx="30">
                  <c:v>5.5059470376573529E-2</c:v>
                </c:pt>
                <c:pt idx="31">
                  <c:v>5.4398180532323114E-2</c:v>
                </c:pt>
                <c:pt idx="32">
                  <c:v>5.3643660665497091E-2</c:v>
                </c:pt>
                <c:pt idx="33">
                  <c:v>5.2796568024324905E-2</c:v>
                </c:pt>
                <c:pt idx="34">
                  <c:v>5.183831667986151E-2</c:v>
                </c:pt>
                <c:pt idx="35">
                  <c:v>5.0759557892001816E-2</c:v>
                </c:pt>
                <c:pt idx="36">
                  <c:v>4.9638727453058737E-2</c:v>
                </c:pt>
                <c:pt idx="37">
                  <c:v>4.8402653793352804E-2</c:v>
                </c:pt>
                <c:pt idx="38">
                  <c:v>4.7117158484468395E-2</c:v>
                </c:pt>
                <c:pt idx="39">
                  <c:v>4.5779501432991629E-2</c:v>
                </c:pt>
                <c:pt idx="40">
                  <c:v>4.4369151077122033E-2</c:v>
                </c:pt>
                <c:pt idx="41">
                  <c:v>4.3099477908714393E-2</c:v>
                </c:pt>
                <c:pt idx="42">
                  <c:v>4.2497461122349901E-2</c:v>
                </c:pt>
                <c:pt idx="43">
                  <c:v>4.1255275986991254E-2</c:v>
                </c:pt>
                <c:pt idx="44">
                  <c:v>4.0125005387631488E-2</c:v>
                </c:pt>
                <c:pt idx="45">
                  <c:v>3.8903619900158941E-2</c:v>
                </c:pt>
                <c:pt idx="46">
                  <c:v>3.790458949227838E-2</c:v>
                </c:pt>
                <c:pt idx="47">
                  <c:v>3.6763624160316206E-2</c:v>
                </c:pt>
                <c:pt idx="48">
                  <c:v>3.5781804812017634E-2</c:v>
                </c:pt>
                <c:pt idx="49">
                  <c:v>3.4954074563660321E-2</c:v>
                </c:pt>
                <c:pt idx="50">
                  <c:v>3.4321023645299917E-2</c:v>
                </c:pt>
                <c:pt idx="51">
                  <c:v>3.3389940806914431E-2</c:v>
                </c:pt>
                <c:pt idx="52">
                  <c:v>3.2669874058979392E-2</c:v>
                </c:pt>
                <c:pt idx="53">
                  <c:v>3.1810425671055728E-2</c:v>
                </c:pt>
                <c:pt idx="54">
                  <c:v>3.1044711618150474E-2</c:v>
                </c:pt>
                <c:pt idx="55">
                  <c:v>3.0341575578143379E-2</c:v>
                </c:pt>
                <c:pt idx="56">
                  <c:v>2.9654378298984131E-2</c:v>
                </c:pt>
                <c:pt idx="57">
                  <c:v>2.8913047060056627E-2</c:v>
                </c:pt>
                <c:pt idx="58">
                  <c:v>2.8143094490330312E-2</c:v>
                </c:pt>
                <c:pt idx="59">
                  <c:v>2.7631937902837588E-2</c:v>
                </c:pt>
                <c:pt idx="60">
                  <c:v>2.7001954797213755E-2</c:v>
                </c:pt>
                <c:pt idx="61">
                  <c:v>2.6322040087635518E-2</c:v>
                </c:pt>
                <c:pt idx="62">
                  <c:v>2.5657616681180013E-2</c:v>
                </c:pt>
                <c:pt idx="63">
                  <c:v>2.508024448285158E-2</c:v>
                </c:pt>
                <c:pt idx="64">
                  <c:v>2.4512480766521013E-2</c:v>
                </c:pt>
                <c:pt idx="65">
                  <c:v>2.3996114872120573E-2</c:v>
                </c:pt>
                <c:pt idx="66">
                  <c:v>2.3514108749687204E-2</c:v>
                </c:pt>
                <c:pt idx="67">
                  <c:v>2.3069283419776328E-2</c:v>
                </c:pt>
                <c:pt idx="68">
                  <c:v>2.2863255031471619E-2</c:v>
                </c:pt>
                <c:pt idx="69">
                  <c:v>2.2433747193583924E-2</c:v>
                </c:pt>
                <c:pt idx="70">
                  <c:v>2.1969876073204688E-2</c:v>
                </c:pt>
                <c:pt idx="71">
                  <c:v>2.1492004944810451E-2</c:v>
                </c:pt>
                <c:pt idx="72">
                  <c:v>2.1122232560367309E-2</c:v>
                </c:pt>
                <c:pt idx="73">
                  <c:v>2.064470413431652E-2</c:v>
                </c:pt>
                <c:pt idx="74">
                  <c:v>2.029362179445349E-2</c:v>
                </c:pt>
                <c:pt idx="75">
                  <c:v>2.0212888357453544E-2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579B-449E-9234-170BEAD49713}"/>
            </c:ext>
          </c:extLst>
        </c:ser>
        <c:ser>
          <c:idx val="22"/>
          <c:order val="1"/>
          <c:tx>
            <c:strRef>
              <c:f>'C6018'!$U$2</c:f>
              <c:strCache>
                <c:ptCount val="1"/>
                <c:pt idx="0">
                  <c:v>C6018 182C5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'C6018'!$T$3:$T$78</c:f>
              <c:numCache>
                <c:formatCode>0.00E+00</c:formatCode>
                <c:ptCount val="76"/>
                <c:pt idx="0">
                  <c:v>2.6776621813418759E-4</c:v>
                </c:pt>
                <c:pt idx="1">
                  <c:v>3.5856162431732654E-4</c:v>
                </c:pt>
                <c:pt idx="2">
                  <c:v>4.272045882379573E-4</c:v>
                </c:pt>
                <c:pt idx="3">
                  <c:v>4.9381963252989115E-4</c:v>
                </c:pt>
                <c:pt idx="4">
                  <c:v>5.444439052747275E-4</c:v>
                </c:pt>
                <c:pt idx="5">
                  <c:v>6.3053501196788609E-4</c:v>
                </c:pt>
                <c:pt idx="6">
                  <c:v>7.4353516677698927E-4</c:v>
                </c:pt>
                <c:pt idx="7">
                  <c:v>8.8569627578791307E-4</c:v>
                </c:pt>
                <c:pt idx="8">
                  <c:v>1.0409740619152746E-3</c:v>
                </c:pt>
                <c:pt idx="9">
                  <c:v>1.1616980880662239E-3</c:v>
                </c:pt>
                <c:pt idx="10">
                  <c:v>1.3203547426520054E-3</c:v>
                </c:pt>
                <c:pt idx="11">
                  <c:v>1.4965544638558274E-3</c:v>
                </c:pt>
                <c:pt idx="12">
                  <c:v>1.7116603138712916E-3</c:v>
                </c:pt>
                <c:pt idx="13">
                  <c:v>1.9567642385227768E-3</c:v>
                </c:pt>
                <c:pt idx="14">
                  <c:v>2.2335824423876226E-3</c:v>
                </c:pt>
                <c:pt idx="15">
                  <c:v>2.5195824268807649E-3</c:v>
                </c:pt>
                <c:pt idx="16">
                  <c:v>2.8339357741955663E-3</c:v>
                </c:pt>
                <c:pt idx="17">
                  <c:v>3.178429374420639E-3</c:v>
                </c:pt>
                <c:pt idx="18">
                  <c:v>3.5694976887233909E-3</c:v>
                </c:pt>
                <c:pt idx="19">
                  <c:v>3.9982174977578845E-3</c:v>
                </c:pt>
                <c:pt idx="20">
                  <c:v>4.4729908358821869E-3</c:v>
                </c:pt>
                <c:pt idx="21">
                  <c:v>5.0011819906734005E-3</c:v>
                </c:pt>
                <c:pt idx="22">
                  <c:v>5.5807398820855933E-3</c:v>
                </c:pt>
                <c:pt idx="23">
                  <c:v>6.2098687701510396E-3</c:v>
                </c:pt>
                <c:pt idx="24">
                  <c:v>7.6604039399655382E-3</c:v>
                </c:pt>
                <c:pt idx="25">
                  <c:v>9.3947452539544368E-3</c:v>
                </c:pt>
                <c:pt idx="26">
                  <c:v>1.1484620127601743E-2</c:v>
                </c:pt>
                <c:pt idx="27">
                  <c:v>1.3906411716342708E-2</c:v>
                </c:pt>
                <c:pt idx="28">
                  <c:v>1.6787556638442277E-2</c:v>
                </c:pt>
                <c:pt idx="29">
                  <c:v>2.0170513185055819E-2</c:v>
                </c:pt>
                <c:pt idx="30">
                  <c:v>2.4132082085401713E-2</c:v>
                </c:pt>
                <c:pt idx="31">
                  <c:v>2.6353029069142154E-2</c:v>
                </c:pt>
                <c:pt idx="32">
                  <c:v>2.8745035616825267E-2</c:v>
                </c:pt>
                <c:pt idx="33">
                  <c:v>3.1327538594956156E-2</c:v>
                </c:pt>
                <c:pt idx="34">
                  <c:v>3.4083591586078717E-2</c:v>
                </c:pt>
                <c:pt idx="35">
                  <c:v>3.7063931664900365E-2</c:v>
                </c:pt>
                <c:pt idx="36">
                  <c:v>4.0255647409922657E-2</c:v>
                </c:pt>
                <c:pt idx="37">
                  <c:v>4.367104177281398E-2</c:v>
                </c:pt>
                <c:pt idx="38">
                  <c:v>4.733811701990609E-2</c:v>
                </c:pt>
                <c:pt idx="39">
                  <c:v>5.1252118938613457E-2</c:v>
                </c:pt>
                <c:pt idx="40">
                  <c:v>5.5429832882636525E-2</c:v>
                </c:pt>
                <c:pt idx="41">
                  <c:v>5.8828330143154632E-2</c:v>
                </c:pt>
                <c:pt idx="42">
                  <c:v>6.0824778910793111E-2</c:v>
                </c:pt>
                <c:pt idx="43">
                  <c:v>6.4940379135836446E-2</c:v>
                </c:pt>
                <c:pt idx="44">
                  <c:v>6.9224268702874389E-2</c:v>
                </c:pt>
                <c:pt idx="45">
                  <c:v>7.4075025149812901E-2</c:v>
                </c:pt>
                <c:pt idx="46">
                  <c:v>7.9033400395464734E-2</c:v>
                </c:pt>
                <c:pt idx="47">
                  <c:v>8.3910204867846436E-2</c:v>
                </c:pt>
                <c:pt idx="48">
                  <c:v>8.9188348951705118E-2</c:v>
                </c:pt>
                <c:pt idx="49">
                  <c:v>9.3725944206536183E-2</c:v>
                </c:pt>
                <c:pt idx="50">
                  <c:v>9.8204204108642765E-2</c:v>
                </c:pt>
                <c:pt idx="51">
                  <c:v>0.10297479389266445</c:v>
                </c:pt>
                <c:pt idx="52">
                  <c:v>0.10795561567214403</c:v>
                </c:pt>
                <c:pt idx="53">
                  <c:v>0.11310546393029706</c:v>
                </c:pt>
                <c:pt idx="54">
                  <c:v>0.1179849632993737</c:v>
                </c:pt>
                <c:pt idx="55">
                  <c:v>0.12230554672875833</c:v>
                </c:pt>
                <c:pt idx="56">
                  <c:v>0.12620349147064108</c:v>
                </c:pt>
                <c:pt idx="57">
                  <c:v>0.13131966442570858</c:v>
                </c:pt>
                <c:pt idx="58">
                  <c:v>0.13637758487348958</c:v>
                </c:pt>
                <c:pt idx="59">
                  <c:v>0.14081353905910995</c:v>
                </c:pt>
                <c:pt idx="60">
                  <c:v>0.14522214326035518</c:v>
                </c:pt>
                <c:pt idx="61">
                  <c:v>0.15048614026254933</c:v>
                </c:pt>
                <c:pt idx="62">
                  <c:v>0.15553669073116569</c:v>
                </c:pt>
                <c:pt idx="63">
                  <c:v>0.16014935324482435</c:v>
                </c:pt>
                <c:pt idx="64">
                  <c:v>0.16459351194736832</c:v>
                </c:pt>
                <c:pt idx="65">
                  <c:v>0.16864489468023425</c:v>
                </c:pt>
                <c:pt idx="66">
                  <c:v>0.17256786589737519</c:v>
                </c:pt>
                <c:pt idx="67">
                  <c:v>0.17629022543022019</c:v>
                </c:pt>
                <c:pt idx="68">
                  <c:v>0.17808638427769713</c:v>
                </c:pt>
                <c:pt idx="69">
                  <c:v>0.18153243062214139</c:v>
                </c:pt>
              </c:numCache>
            </c:numRef>
          </c:xVal>
          <c:yVal>
            <c:numRef>
              <c:f>'C6018'!$U$3:$U$78</c:f>
              <c:numCache>
                <c:formatCode>0.00E+00</c:formatCode>
                <c:ptCount val="76"/>
                <c:pt idx="0">
                  <c:v>7.1698747573885327E-3</c:v>
                </c:pt>
                <c:pt idx="1">
                  <c:v>1.0653588315537881E-2</c:v>
                </c:pt>
                <c:pt idx="2">
                  <c:v>1.2531586515024729E-2</c:v>
                </c:pt>
                <c:pt idx="3">
                  <c:v>1.3875188731327655E-2</c:v>
                </c:pt>
                <c:pt idx="4">
                  <c:v>1.3975773402993771E-2</c:v>
                </c:pt>
                <c:pt idx="5">
                  <c:v>1.5532980458179845E-2</c:v>
                </c:pt>
                <c:pt idx="6">
                  <c:v>1.7898128236946077E-2</c:v>
                </c:pt>
                <c:pt idx="7">
                  <c:v>2.1044639913310716E-2</c:v>
                </c:pt>
                <c:pt idx="8">
                  <c:v>2.4089004332186695E-2</c:v>
                </c:pt>
                <c:pt idx="9">
                  <c:v>2.4859495269876294E-2</c:v>
                </c:pt>
                <c:pt idx="10">
                  <c:v>2.6610585799798872E-2</c:v>
                </c:pt>
                <c:pt idx="11">
                  <c:v>2.8328660913514263E-2</c:v>
                </c:pt>
                <c:pt idx="12">
                  <c:v>3.070743510952231E-2</c:v>
                </c:pt>
                <c:pt idx="13">
                  <c:v>3.3254527402828048E-2</c:v>
                </c:pt>
                <c:pt idx="14">
                  <c:v>3.5904213939850715E-2</c:v>
                </c:pt>
                <c:pt idx="15">
                  <c:v>3.7858910001886688E-2</c:v>
                </c:pt>
                <c:pt idx="16">
                  <c:v>3.9687841767677361E-2</c:v>
                </c:pt>
                <c:pt idx="17">
                  <c:v>4.1368576762064561E-2</c:v>
                </c:pt>
                <c:pt idx="18">
                  <c:v>4.3234128195319493E-2</c:v>
                </c:pt>
                <c:pt idx="19">
                  <c:v>4.4948216099562822E-2</c:v>
                </c:pt>
                <c:pt idx="20">
                  <c:v>4.6616899664920025E-2</c:v>
                </c:pt>
                <c:pt idx="21">
                  <c:v>4.829031021289043E-2</c:v>
                </c:pt>
                <c:pt idx="22">
                  <c:v>4.9827067428467445E-2</c:v>
                </c:pt>
                <c:pt idx="23">
                  <c:v>5.1122705382517029E-2</c:v>
                </c:pt>
                <c:pt idx="24">
                  <c:v>5.3417980704789578E-2</c:v>
                </c:pt>
                <c:pt idx="25">
                  <c:v>5.5168101200542177E-2</c:v>
                </c:pt>
                <c:pt idx="26">
                  <c:v>5.6609154477699132E-2</c:v>
                </c:pt>
                <c:pt idx="27">
                  <c:v>5.6992557754709017E-2</c:v>
                </c:pt>
                <c:pt idx="28">
                  <c:v>5.7029258675419497E-2</c:v>
                </c:pt>
                <c:pt idx="29">
                  <c:v>5.6531543221420268E-2</c:v>
                </c:pt>
                <c:pt idx="30">
                  <c:v>5.5562620886793007E-2</c:v>
                </c:pt>
                <c:pt idx="31">
                  <c:v>5.4905850538324502E-2</c:v>
                </c:pt>
                <c:pt idx="32">
                  <c:v>5.4131698524164593E-2</c:v>
                </c:pt>
                <c:pt idx="33">
                  <c:v>5.3277816500918396E-2</c:v>
                </c:pt>
                <c:pt idx="34">
                  <c:v>5.225781445823733E-2</c:v>
                </c:pt>
                <c:pt idx="35">
                  <c:v>5.1207180469691131E-2</c:v>
                </c:pt>
                <c:pt idx="36">
                  <c:v>5.0055202176768593E-2</c:v>
                </c:pt>
                <c:pt idx="37">
                  <c:v>4.8814670548379645E-2</c:v>
                </c:pt>
                <c:pt idx="38">
                  <c:v>4.7528295011110007E-2</c:v>
                </c:pt>
                <c:pt idx="39">
                  <c:v>4.6165900024038857E-2</c:v>
                </c:pt>
                <c:pt idx="40">
                  <c:v>4.4745807150334639E-2</c:v>
                </c:pt>
                <c:pt idx="41">
                  <c:v>4.3418894137147938E-2</c:v>
                </c:pt>
                <c:pt idx="42">
                  <c:v>4.2854240587075369E-2</c:v>
                </c:pt>
                <c:pt idx="43">
                  <c:v>4.1640775717153758E-2</c:v>
                </c:pt>
                <c:pt idx="44">
                  <c:v>4.0332621094230837E-2</c:v>
                </c:pt>
                <c:pt idx="45">
                  <c:v>3.9367699693253842E-2</c:v>
                </c:pt>
                <c:pt idx="46">
                  <c:v>3.8200733756971014E-2</c:v>
                </c:pt>
                <c:pt idx="47">
                  <c:v>3.7057486741915578E-2</c:v>
                </c:pt>
                <c:pt idx="48">
                  <c:v>3.6157098130595998E-2</c:v>
                </c:pt>
                <c:pt idx="49">
                  <c:v>3.5138210469626931E-2</c:v>
                </c:pt>
                <c:pt idx="50">
                  <c:v>3.4443091802185605E-2</c:v>
                </c:pt>
                <c:pt idx="51">
                  <c:v>3.3662883102338802E-2</c:v>
                </c:pt>
                <c:pt idx="52">
                  <c:v>3.2829337901835683E-2</c:v>
                </c:pt>
                <c:pt idx="53">
                  <c:v>3.1982114927219328E-2</c:v>
                </c:pt>
                <c:pt idx="54">
                  <c:v>3.128191362866193E-2</c:v>
                </c:pt>
                <c:pt idx="55">
                  <c:v>3.0527850531878547E-2</c:v>
                </c:pt>
                <c:pt idx="56">
                  <c:v>2.9854397862005957E-2</c:v>
                </c:pt>
                <c:pt idx="57">
                  <c:v>2.9036629508133887E-2</c:v>
                </c:pt>
                <c:pt idx="58">
                  <c:v>2.8425562671444075E-2</c:v>
                </c:pt>
                <c:pt idx="59">
                  <c:v>2.7743742524627791E-2</c:v>
                </c:pt>
                <c:pt idx="60">
                  <c:v>2.7208709706013575E-2</c:v>
                </c:pt>
                <c:pt idx="61">
                  <c:v>2.646497418618636E-2</c:v>
                </c:pt>
                <c:pt idx="62">
                  <c:v>2.5840271484300667E-2</c:v>
                </c:pt>
                <c:pt idx="63">
                  <c:v>2.5224051283178141E-2</c:v>
                </c:pt>
                <c:pt idx="64">
                  <c:v>2.4688803586228453E-2</c:v>
                </c:pt>
                <c:pt idx="65">
                  <c:v>2.4147648583551794E-2</c:v>
                </c:pt>
                <c:pt idx="66">
                  <c:v>2.3664707835644044E-2</c:v>
                </c:pt>
                <c:pt idx="67">
                  <c:v>2.321177353218153E-2</c:v>
                </c:pt>
                <c:pt idx="68">
                  <c:v>2.2995040795463759E-2</c:v>
                </c:pt>
                <c:pt idx="69">
                  <c:v>2.2575887762953054E-2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579B-449E-9234-170BEAD49713}"/>
            </c:ext>
          </c:extLst>
        </c:ser>
        <c:ser>
          <c:idx val="35"/>
          <c:order val="2"/>
          <c:tx>
            <c:strRef>
              <c:f>'C6018'!$AF$2</c:f>
              <c:strCache>
                <c:ptCount val="1"/>
                <c:pt idx="0">
                  <c:v>C6018 200C1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'C6018'!$AE$3:$AE$78</c:f>
              <c:numCache>
                <c:formatCode>0.00E+00</c:formatCode>
                <c:ptCount val="76"/>
                <c:pt idx="0">
                  <c:v>1.3894448188382823E-4</c:v>
                </c:pt>
                <c:pt idx="1">
                  <c:v>2.0288707238703415E-4</c:v>
                </c:pt>
                <c:pt idx="2">
                  <c:v>2.4133841962330733E-4</c:v>
                </c:pt>
                <c:pt idx="3">
                  <c:v>3.3267476496628908E-4</c:v>
                </c:pt>
                <c:pt idx="4">
                  <c:v>4.2767809957151365E-4</c:v>
                </c:pt>
                <c:pt idx="5">
                  <c:v>5.5444583620266167E-4</c:v>
                </c:pt>
                <c:pt idx="6">
                  <c:v>6.6250111405382641E-4</c:v>
                </c:pt>
                <c:pt idx="7">
                  <c:v>7.9823488983900911E-4</c:v>
                </c:pt>
                <c:pt idx="8">
                  <c:v>9.5129504697871877E-4</c:v>
                </c:pt>
                <c:pt idx="9">
                  <c:v>1.0934476154867356E-3</c:v>
                </c:pt>
                <c:pt idx="10">
                  <c:v>1.2733062762327837E-3</c:v>
                </c:pt>
                <c:pt idx="11">
                  <c:v>1.4586913369049202E-3</c:v>
                </c:pt>
                <c:pt idx="12">
                  <c:v>1.6771268661171174E-3</c:v>
                </c:pt>
                <c:pt idx="13">
                  <c:v>1.9090805373099728E-3</c:v>
                </c:pt>
                <c:pt idx="14">
                  <c:v>2.1802070394167771E-3</c:v>
                </c:pt>
                <c:pt idx="15">
                  <c:v>2.4609506177696162E-3</c:v>
                </c:pt>
                <c:pt idx="16">
                  <c:v>2.7791847923987791E-3</c:v>
                </c:pt>
                <c:pt idx="17">
                  <c:v>3.1278601246058219E-3</c:v>
                </c:pt>
                <c:pt idx="18">
                  <c:v>3.5265895809981703E-3</c:v>
                </c:pt>
                <c:pt idx="19">
                  <c:v>3.9594900718869343E-3</c:v>
                </c:pt>
                <c:pt idx="20">
                  <c:v>4.4315473864314963E-3</c:v>
                </c:pt>
                <c:pt idx="21">
                  <c:v>4.9584363177449789E-3</c:v>
                </c:pt>
                <c:pt idx="22">
                  <c:v>5.5353794181377579E-3</c:v>
                </c:pt>
                <c:pt idx="23">
                  <c:v>6.1657951318117238E-3</c:v>
                </c:pt>
                <c:pt idx="24">
                  <c:v>7.6408674090591997E-3</c:v>
                </c:pt>
                <c:pt idx="25">
                  <c:v>9.3611669872901877E-3</c:v>
                </c:pt>
                <c:pt idx="26">
                  <c:v>1.145996027521335E-2</c:v>
                </c:pt>
                <c:pt idx="27">
                  <c:v>1.3917346326837592E-2</c:v>
                </c:pt>
                <c:pt idx="28">
                  <c:v>1.6817041669097133E-2</c:v>
                </c:pt>
                <c:pt idx="29">
                  <c:v>2.023090436737825E-2</c:v>
                </c:pt>
                <c:pt idx="30">
                  <c:v>2.4228340780213079E-2</c:v>
                </c:pt>
                <c:pt idx="31">
                  <c:v>2.6457690234214438E-2</c:v>
                </c:pt>
                <c:pt idx="32">
                  <c:v>2.8883578090755979E-2</c:v>
                </c:pt>
                <c:pt idx="33">
                  <c:v>3.1492247016049218E-2</c:v>
                </c:pt>
                <c:pt idx="34">
                  <c:v>3.4290030883385607E-2</c:v>
                </c:pt>
                <c:pt idx="35">
                  <c:v>3.7307998986179057E-2</c:v>
                </c:pt>
                <c:pt idx="36">
                  <c:v>4.0532760724983422E-2</c:v>
                </c:pt>
                <c:pt idx="37">
                  <c:v>4.4007987899992815E-2</c:v>
                </c:pt>
                <c:pt idx="38">
                  <c:v>4.7717394701481522E-2</c:v>
                </c:pt>
                <c:pt idx="39">
                  <c:v>5.1689755784558054E-2</c:v>
                </c:pt>
                <c:pt idx="40">
                  <c:v>5.5931147523531281E-2</c:v>
                </c:pt>
                <c:pt idx="41">
                  <c:v>5.9460317305956092E-2</c:v>
                </c:pt>
                <c:pt idx="42">
                  <c:v>6.1429385610782275E-2</c:v>
                </c:pt>
                <c:pt idx="43">
                  <c:v>6.5360088038868988E-2</c:v>
                </c:pt>
                <c:pt idx="44">
                  <c:v>6.9999720367096022E-2</c:v>
                </c:pt>
                <c:pt idx="45">
                  <c:v>7.4873532407260454E-2</c:v>
                </c:pt>
                <c:pt idx="46">
                  <c:v>8.0058517582364541E-2</c:v>
                </c:pt>
                <c:pt idx="47">
                  <c:v>8.4964069542492929E-2</c:v>
                </c:pt>
                <c:pt idx="48">
                  <c:v>9.0193595505116381E-2</c:v>
                </c:pt>
                <c:pt idx="49">
                  <c:v>9.5022141992344877E-2</c:v>
                </c:pt>
                <c:pt idx="50">
                  <c:v>9.9459412211793649E-2</c:v>
                </c:pt>
                <c:pt idx="51">
                  <c:v>0.10425633832035593</c:v>
                </c:pt>
                <c:pt idx="52">
                  <c:v>0.10935563237181817</c:v>
                </c:pt>
                <c:pt idx="53">
                  <c:v>0.11464707578754155</c:v>
                </c:pt>
                <c:pt idx="54">
                  <c:v>0.11940666971088706</c:v>
                </c:pt>
                <c:pt idx="55">
                  <c:v>0.12401391207715357</c:v>
                </c:pt>
                <c:pt idx="56">
                  <c:v>0.12786781931749513</c:v>
                </c:pt>
                <c:pt idx="57">
                  <c:v>0.13318893097953377</c:v>
                </c:pt>
                <c:pt idx="58">
                  <c:v>0.13815875178721129</c:v>
                </c:pt>
                <c:pt idx="59">
                  <c:v>0.14281037551697898</c:v>
                </c:pt>
                <c:pt idx="60">
                  <c:v>0.14713990075532254</c:v>
                </c:pt>
                <c:pt idx="61">
                  <c:v>0.15248257831461362</c:v>
                </c:pt>
                <c:pt idx="62">
                  <c:v>0.1575564586675568</c:v>
                </c:pt>
                <c:pt idx="63">
                  <c:v>0.16230031066627021</c:v>
                </c:pt>
                <c:pt idx="64">
                  <c:v>0.16666980735042261</c:v>
                </c:pt>
                <c:pt idx="65">
                  <c:v>0.17093218420870479</c:v>
                </c:pt>
                <c:pt idx="66">
                  <c:v>0.1747979617178079</c:v>
                </c:pt>
                <c:pt idx="67">
                  <c:v>0.17860232139106072</c:v>
                </c:pt>
                <c:pt idx="68">
                  <c:v>0.18039257026166963</c:v>
                </c:pt>
                <c:pt idx="69">
                  <c:v>0.18390590665500658</c:v>
                </c:pt>
              </c:numCache>
            </c:numRef>
          </c:xVal>
          <c:yVal>
            <c:numRef>
              <c:f>'C6018'!$AF$3:$AF$78</c:f>
              <c:numCache>
                <c:formatCode>0.00E+00</c:formatCode>
                <c:ptCount val="76"/>
                <c:pt idx="0">
                  <c:v>1.9305569045965469E-3</c:v>
                </c:pt>
                <c:pt idx="1">
                  <c:v>3.4109633110799426E-3</c:v>
                </c:pt>
                <c:pt idx="2">
                  <c:v>3.9993293360988478E-3</c:v>
                </c:pt>
                <c:pt idx="3">
                  <c:v>6.2971191768681637E-3</c:v>
                </c:pt>
                <c:pt idx="4">
                  <c:v>8.6238976332823278E-3</c:v>
                </c:pt>
                <c:pt idx="5">
                  <c:v>1.2010321551931737E-2</c:v>
                </c:pt>
                <c:pt idx="6">
                  <c:v>1.4209467830077347E-2</c:v>
                </c:pt>
                <c:pt idx="7">
                  <c:v>1.7093589674730722E-2</c:v>
                </c:pt>
                <c:pt idx="8">
                  <c:v>2.0117291286209694E-2</c:v>
                </c:pt>
                <c:pt idx="9">
                  <c:v>2.2024280079386296E-2</c:v>
                </c:pt>
                <c:pt idx="10">
                  <c:v>2.4747933202373857E-2</c:v>
                </c:pt>
                <c:pt idx="11">
                  <c:v>2.6913352529982941E-2</c:v>
                </c:pt>
                <c:pt idx="12">
                  <c:v>2.9480864327470782E-2</c:v>
                </c:pt>
                <c:pt idx="13">
                  <c:v>3.1653539151778133E-2</c:v>
                </c:pt>
                <c:pt idx="14">
                  <c:v>3.4208727849747891E-2</c:v>
                </c:pt>
                <c:pt idx="15">
                  <c:v>3.611742360943361E-2</c:v>
                </c:pt>
                <c:pt idx="16">
                  <c:v>3.8169135597135022E-2</c:v>
                </c:pt>
                <c:pt idx="17">
                  <c:v>4.0062688966643382E-2</c:v>
                </c:pt>
                <c:pt idx="18">
                  <c:v>4.2200960529359358E-2</c:v>
                </c:pt>
                <c:pt idx="19">
                  <c:v>4.4081680845586654E-2</c:v>
                </c:pt>
                <c:pt idx="20">
                  <c:v>4.5757065558356784E-2</c:v>
                </c:pt>
                <c:pt idx="21">
                  <c:v>4.7468352393454115E-2</c:v>
                </c:pt>
                <c:pt idx="22">
                  <c:v>4.9020366692120065E-2</c:v>
                </c:pt>
                <c:pt idx="23">
                  <c:v>5.0399608659908827E-2</c:v>
                </c:pt>
                <c:pt idx="24">
                  <c:v>5.3145861564278994E-2</c:v>
                </c:pt>
                <c:pt idx="25">
                  <c:v>5.4774447366601857E-2</c:v>
                </c:pt>
                <c:pt idx="26">
                  <c:v>5.6366312371281813E-2</c:v>
                </c:pt>
                <c:pt idx="27">
                  <c:v>5.7082219479179012E-2</c:v>
                </c:pt>
                <c:pt idx="28">
                  <c:v>5.7229762673274905E-2</c:v>
                </c:pt>
                <c:pt idx="29">
                  <c:v>5.6870564596505184E-2</c:v>
                </c:pt>
                <c:pt idx="30">
                  <c:v>5.6006764267313179E-2</c:v>
                </c:pt>
                <c:pt idx="31">
                  <c:v>5.5342834189526596E-2</c:v>
                </c:pt>
                <c:pt idx="32">
                  <c:v>5.4654753169166986E-2</c:v>
                </c:pt>
                <c:pt idx="33">
                  <c:v>5.3839518700150406E-2</c:v>
                </c:pt>
                <c:pt idx="34">
                  <c:v>5.2892767340690004E-2</c:v>
                </c:pt>
                <c:pt idx="35">
                  <c:v>5.1883803196508656E-2</c:v>
                </c:pt>
                <c:pt idx="36">
                  <c:v>5.074671785871511E-2</c:v>
                </c:pt>
                <c:pt idx="37">
                  <c:v>4.9570840581271126E-2</c:v>
                </c:pt>
                <c:pt idx="38">
                  <c:v>4.8292948842639925E-2</c:v>
                </c:pt>
                <c:pt idx="39">
                  <c:v>4.6957678348841937E-2</c:v>
                </c:pt>
                <c:pt idx="40">
                  <c:v>4.5558841027934491E-2</c:v>
                </c:pt>
                <c:pt idx="41">
                  <c:v>4.4356795223042783E-2</c:v>
                </c:pt>
                <c:pt idx="42">
                  <c:v>4.3710428993933639E-2</c:v>
                </c:pt>
                <c:pt idx="43">
                  <c:v>4.2180762744243067E-2</c:v>
                </c:pt>
                <c:pt idx="44">
                  <c:v>4.1241295925257028E-2</c:v>
                </c:pt>
                <c:pt idx="45">
                  <c:v>4.0221019042344951E-2</c:v>
                </c:pt>
                <c:pt idx="46">
                  <c:v>3.9198139815339379E-2</c:v>
                </c:pt>
                <c:pt idx="47">
                  <c:v>3.7994174280113549E-2</c:v>
                </c:pt>
                <c:pt idx="48">
                  <c:v>3.6976748500638867E-2</c:v>
                </c:pt>
                <c:pt idx="49">
                  <c:v>3.6116829875253408E-2</c:v>
                </c:pt>
                <c:pt idx="50">
                  <c:v>3.5329195276841023E-2</c:v>
                </c:pt>
                <c:pt idx="51">
                  <c:v>3.4505981206249252E-2</c:v>
                </c:pt>
                <c:pt idx="52">
                  <c:v>3.3686350229409141E-2</c:v>
                </c:pt>
                <c:pt idx="53">
                  <c:v>3.2859879966585737E-2</c:v>
                </c:pt>
                <c:pt idx="54">
                  <c:v>3.2040343306617695E-2</c:v>
                </c:pt>
                <c:pt idx="55">
                  <c:v>3.1386633446285665E-2</c:v>
                </c:pt>
                <c:pt idx="56">
                  <c:v>3.0647008841633707E-2</c:v>
                </c:pt>
                <c:pt idx="57">
                  <c:v>2.9869155304716306E-2</c:v>
                </c:pt>
                <c:pt idx="58">
                  <c:v>2.91729186847016E-2</c:v>
                </c:pt>
                <c:pt idx="59">
                  <c:v>2.8536173716665104E-2</c:v>
                </c:pt>
                <c:pt idx="60">
                  <c:v>2.7932073789557695E-2</c:v>
                </c:pt>
                <c:pt idx="61">
                  <c:v>2.7171832055010257E-2</c:v>
                </c:pt>
                <c:pt idx="62">
                  <c:v>2.6515742007970019E-2</c:v>
                </c:pt>
                <c:pt idx="63">
                  <c:v>2.590616723285585E-2</c:v>
                </c:pt>
                <c:pt idx="64">
                  <c:v>2.5315615312336635E-2</c:v>
                </c:pt>
                <c:pt idx="65">
                  <c:v>2.4807107826760558E-2</c:v>
                </c:pt>
                <c:pt idx="66">
                  <c:v>2.4280298331770693E-2</c:v>
                </c:pt>
                <c:pt idx="67">
                  <c:v>2.3824624099093094E-2</c:v>
                </c:pt>
                <c:pt idx="68">
                  <c:v>2.3594460125878344E-2</c:v>
                </c:pt>
                <c:pt idx="69">
                  <c:v>2.3170091458929912E-2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579B-449E-9234-170BEAD49713}"/>
            </c:ext>
          </c:extLst>
        </c:ser>
        <c:ser>
          <c:idx val="36"/>
          <c:order val="3"/>
          <c:tx>
            <c:strRef>
              <c:f>'C6018'!$AQ$2</c:f>
              <c:strCache>
                <c:ptCount val="1"/>
                <c:pt idx="0">
                  <c:v>C6018 200C3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'C6018'!$AP$3:$AP$78</c:f>
              <c:numCache>
                <c:formatCode>0.00E+00</c:formatCode>
                <c:ptCount val="76"/>
                <c:pt idx="0">
                  <c:v>3.3988702304766131E-4</c:v>
                </c:pt>
                <c:pt idx="1">
                  <c:v>3.719556711744766E-4</c:v>
                </c:pt>
                <c:pt idx="2">
                  <c:v>4.144010923735506E-4</c:v>
                </c:pt>
                <c:pt idx="3">
                  <c:v>4.9081326310233386E-4</c:v>
                </c:pt>
                <c:pt idx="4">
                  <c:v>5.4996346643566374E-4</c:v>
                </c:pt>
                <c:pt idx="5">
                  <c:v>6.4891567387245059E-4</c:v>
                </c:pt>
                <c:pt idx="6">
                  <c:v>7.3206548458693097E-4</c:v>
                </c:pt>
                <c:pt idx="7">
                  <c:v>8.6473138523953199E-4</c:v>
                </c:pt>
                <c:pt idx="8">
                  <c:v>1.0311924208540272E-3</c:v>
                </c:pt>
                <c:pt idx="9">
                  <c:v>1.1845511373274418E-3</c:v>
                </c:pt>
                <c:pt idx="10">
                  <c:v>1.3730304520387742E-3</c:v>
                </c:pt>
                <c:pt idx="11">
                  <c:v>1.5609867396762808E-3</c:v>
                </c:pt>
                <c:pt idx="12">
                  <c:v>1.7715200503003786E-3</c:v>
                </c:pt>
                <c:pt idx="13">
                  <c:v>1.9947139727751959E-3</c:v>
                </c:pt>
                <c:pt idx="14">
                  <c:v>2.2577094239763706E-3</c:v>
                </c:pt>
                <c:pt idx="15">
                  <c:v>2.5408549503878352E-3</c:v>
                </c:pt>
                <c:pt idx="16">
                  <c:v>2.8669253384441431E-3</c:v>
                </c:pt>
                <c:pt idx="17">
                  <c:v>3.2219277807823644E-3</c:v>
                </c:pt>
                <c:pt idx="18">
                  <c:v>3.6296469328963776E-3</c:v>
                </c:pt>
                <c:pt idx="19">
                  <c:v>4.070842135144255E-3</c:v>
                </c:pt>
                <c:pt idx="20">
                  <c:v>4.5476888492028108E-3</c:v>
                </c:pt>
                <c:pt idx="21">
                  <c:v>5.0763789990510679E-3</c:v>
                </c:pt>
                <c:pt idx="22">
                  <c:v>5.6535615191115624E-3</c:v>
                </c:pt>
                <c:pt idx="23">
                  <c:v>6.286134915020971E-3</c:v>
                </c:pt>
                <c:pt idx="24">
                  <c:v>7.7410565181981585E-3</c:v>
                </c:pt>
                <c:pt idx="25">
                  <c:v>9.54096705231227E-3</c:v>
                </c:pt>
                <c:pt idx="26">
                  <c:v>1.162027399327365E-2</c:v>
                </c:pt>
                <c:pt idx="27">
                  <c:v>1.4084082654762457E-2</c:v>
                </c:pt>
                <c:pt idx="28">
                  <c:v>1.7049096847136649E-2</c:v>
                </c:pt>
                <c:pt idx="29">
                  <c:v>2.050511933707086E-2</c:v>
                </c:pt>
                <c:pt idx="30">
                  <c:v>2.4565089404024673E-2</c:v>
                </c:pt>
                <c:pt idx="31">
                  <c:v>2.6815910685556252E-2</c:v>
                </c:pt>
                <c:pt idx="32">
                  <c:v>2.9275555165078359E-2</c:v>
                </c:pt>
                <c:pt idx="33">
                  <c:v>3.1893962524704896E-2</c:v>
                </c:pt>
                <c:pt idx="34">
                  <c:v>3.4742181293428175E-2</c:v>
                </c:pt>
                <c:pt idx="35">
                  <c:v>3.7799349699701446E-2</c:v>
                </c:pt>
                <c:pt idx="36">
                  <c:v>4.1064832587680622E-2</c:v>
                </c:pt>
                <c:pt idx="37">
                  <c:v>4.458511959294037E-2</c:v>
                </c:pt>
                <c:pt idx="38">
                  <c:v>4.8342959014686569E-2</c:v>
                </c:pt>
                <c:pt idx="39">
                  <c:v>5.2365662253426135E-2</c:v>
                </c:pt>
                <c:pt idx="40">
                  <c:v>5.6662621002582104E-2</c:v>
                </c:pt>
                <c:pt idx="41">
                  <c:v>6.0198911862399285E-2</c:v>
                </c:pt>
                <c:pt idx="42">
                  <c:v>6.2235002521146603E-2</c:v>
                </c:pt>
                <c:pt idx="43">
                  <c:v>6.6167141370618549E-2</c:v>
                </c:pt>
                <c:pt idx="44">
                  <c:v>7.0903797319695094E-2</c:v>
                </c:pt>
                <c:pt idx="45">
                  <c:v>7.5813206828597254E-2</c:v>
                </c:pt>
                <c:pt idx="46">
                  <c:v>8.1059841800470586E-2</c:v>
                </c:pt>
                <c:pt idx="47">
                  <c:v>8.5897693495235378E-2</c:v>
                </c:pt>
                <c:pt idx="48">
                  <c:v>9.1244049817345782E-2</c:v>
                </c:pt>
                <c:pt idx="49">
                  <c:v>9.621498833730209E-2</c:v>
                </c:pt>
                <c:pt idx="50">
                  <c:v>0.1006898513376759</c:v>
                </c:pt>
                <c:pt idx="51">
                  <c:v>0.1055786855366284</c:v>
                </c:pt>
                <c:pt idx="52">
                  <c:v>0.11069973503146509</c:v>
                </c:pt>
                <c:pt idx="53">
                  <c:v>0.11608262292372247</c:v>
                </c:pt>
                <c:pt idx="54">
                  <c:v>0.12094597707002747</c:v>
                </c:pt>
                <c:pt idx="55">
                  <c:v>0.12542374533720019</c:v>
                </c:pt>
                <c:pt idx="56">
                  <c:v>0.12914402742711448</c:v>
                </c:pt>
                <c:pt idx="57">
                  <c:v>0.13463506942839246</c:v>
                </c:pt>
                <c:pt idx="58">
                  <c:v>0.13967525631169703</c:v>
                </c:pt>
                <c:pt idx="59">
                  <c:v>0.14426249451875567</c:v>
                </c:pt>
                <c:pt idx="60">
                  <c:v>0.14860629920455584</c:v>
                </c:pt>
                <c:pt idx="61">
                  <c:v>0.15428361529241286</c:v>
                </c:pt>
                <c:pt idx="62">
                  <c:v>0.15925557101838744</c:v>
                </c:pt>
                <c:pt idx="63">
                  <c:v>0.16410756013925595</c:v>
                </c:pt>
                <c:pt idx="64">
                  <c:v>0.16855167233928872</c:v>
                </c:pt>
                <c:pt idx="65">
                  <c:v>0.17284559589742318</c:v>
                </c:pt>
                <c:pt idx="66">
                  <c:v>0.17683210261148069</c:v>
                </c:pt>
                <c:pt idx="67">
                  <c:v>0.18057910202370547</c:v>
                </c:pt>
                <c:pt idx="68">
                  <c:v>0.18251827066159715</c:v>
                </c:pt>
                <c:pt idx="69">
                  <c:v>0.18594396349222761</c:v>
                </c:pt>
                <c:pt idx="70">
                  <c:v>0.1902816923479379</c:v>
                </c:pt>
                <c:pt idx="71">
                  <c:v>0.19419625413451019</c:v>
                </c:pt>
                <c:pt idx="72">
                  <c:v>0.19805566906819649</c:v>
                </c:pt>
                <c:pt idx="73">
                  <c:v>0.20151549486768741</c:v>
                </c:pt>
                <c:pt idx="74">
                  <c:v>0.20522752076517808</c:v>
                </c:pt>
                <c:pt idx="75">
                  <c:v>0.20588905471125599</c:v>
                </c:pt>
              </c:numCache>
            </c:numRef>
          </c:xVal>
          <c:yVal>
            <c:numRef>
              <c:f>'C6018'!$AQ$3:$AQ$78</c:f>
              <c:numCache>
                <c:formatCode>0.00E+00</c:formatCode>
                <c:ptCount val="76"/>
                <c:pt idx="0">
                  <c:v>1.1552318843620145E-2</c:v>
                </c:pt>
                <c:pt idx="1">
                  <c:v>1.1464382479044024E-2</c:v>
                </c:pt>
                <c:pt idx="2">
                  <c:v>1.1791689179139081E-2</c:v>
                </c:pt>
                <c:pt idx="3">
                  <c:v>1.3706758950854381E-2</c:v>
                </c:pt>
                <c:pt idx="4">
                  <c:v>1.4260582022863875E-2</c:v>
                </c:pt>
                <c:pt idx="5">
                  <c:v>1.6451780656652017E-2</c:v>
                </c:pt>
                <c:pt idx="6">
                  <c:v>1.7350198576925255E-2</c:v>
                </c:pt>
                <c:pt idx="7">
                  <c:v>2.0060155988675787E-2</c:v>
                </c:pt>
                <c:pt idx="8">
                  <c:v>2.3638420711821432E-2</c:v>
                </c:pt>
                <c:pt idx="9">
                  <c:v>2.5847192999840399E-2</c:v>
                </c:pt>
                <c:pt idx="10">
                  <c:v>2.8776204720380269E-2</c:v>
                </c:pt>
                <c:pt idx="11">
                  <c:v>3.0820481574153236E-2</c:v>
                </c:pt>
                <c:pt idx="12">
                  <c:v>3.2892775757301485E-2</c:v>
                </c:pt>
                <c:pt idx="13">
                  <c:v>3.4556920559185376E-2</c:v>
                </c:pt>
                <c:pt idx="14">
                  <c:v>3.6684072278601765E-2</c:v>
                </c:pt>
                <c:pt idx="15">
                  <c:v>3.8500884877479345E-2</c:v>
                </c:pt>
                <c:pt idx="16">
                  <c:v>4.0617224320208464E-2</c:v>
                </c:pt>
                <c:pt idx="17">
                  <c:v>4.2508624412183088E-2</c:v>
                </c:pt>
                <c:pt idx="18">
                  <c:v>4.4703472480901521E-2</c:v>
                </c:pt>
                <c:pt idx="19">
                  <c:v>4.6595947929598459E-2</c:v>
                </c:pt>
                <c:pt idx="20">
                  <c:v>4.8186885315379284E-2</c:v>
                </c:pt>
                <c:pt idx="21">
                  <c:v>4.975339898098978E-2</c:v>
                </c:pt>
                <c:pt idx="22">
                  <c:v>5.1135912600297623E-2</c:v>
                </c:pt>
                <c:pt idx="23">
                  <c:v>5.2386137526442257E-2</c:v>
                </c:pt>
                <c:pt idx="24">
                  <c:v>5.4548724687255988E-2</c:v>
                </c:pt>
                <c:pt idx="25">
                  <c:v>5.68987613249336E-2</c:v>
                </c:pt>
                <c:pt idx="26">
                  <c:v>5.7954362831284766E-2</c:v>
                </c:pt>
                <c:pt idx="27">
                  <c:v>5.8458156036502409E-2</c:v>
                </c:pt>
                <c:pt idx="28">
                  <c:v>5.8820064978123927E-2</c:v>
                </c:pt>
                <c:pt idx="29">
                  <c:v>5.8422689760189488E-2</c:v>
                </c:pt>
                <c:pt idx="30">
                  <c:v>5.7574454725909038E-2</c:v>
                </c:pt>
                <c:pt idx="31">
                  <c:v>5.6851593527799921E-2</c:v>
                </c:pt>
                <c:pt idx="32">
                  <c:v>5.6148250823727819E-2</c:v>
                </c:pt>
                <c:pt idx="33">
                  <c:v>5.5221834432311476E-2</c:v>
                </c:pt>
                <c:pt idx="34">
                  <c:v>5.429685834572337E-2</c:v>
                </c:pt>
                <c:pt idx="35">
                  <c:v>5.3259434067183045E-2</c:v>
                </c:pt>
                <c:pt idx="36">
                  <c:v>5.2087762488316022E-2</c:v>
                </c:pt>
                <c:pt idx="37">
                  <c:v>5.0879534600398152E-2</c:v>
                </c:pt>
                <c:pt idx="38">
                  <c:v>4.9567468165520268E-2</c:v>
                </c:pt>
                <c:pt idx="39">
                  <c:v>4.8193765116600173E-2</c:v>
                </c:pt>
                <c:pt idx="40">
                  <c:v>4.6758279978304174E-2</c:v>
                </c:pt>
                <c:pt idx="41">
                  <c:v>4.5465607483155944E-2</c:v>
                </c:pt>
                <c:pt idx="42">
                  <c:v>4.4864429374896465E-2</c:v>
                </c:pt>
                <c:pt idx="43">
                  <c:v>4.3228873260063201E-2</c:v>
                </c:pt>
                <c:pt idx="44">
                  <c:v>4.231347401232536E-2</c:v>
                </c:pt>
                <c:pt idx="45">
                  <c:v>4.1236914139198777E-2</c:v>
                </c:pt>
                <c:pt idx="46">
                  <c:v>4.0184805718952249E-2</c:v>
                </c:pt>
                <c:pt idx="47">
                  <c:v>3.8833756567375796E-2</c:v>
                </c:pt>
                <c:pt idx="48">
                  <c:v>3.7843075577592179E-2</c:v>
                </c:pt>
                <c:pt idx="49">
                  <c:v>3.702929592298871E-2</c:v>
                </c:pt>
                <c:pt idx="50">
                  <c:v>3.6208736294297397E-2</c:v>
                </c:pt>
                <c:pt idx="51">
                  <c:v>3.53868534591818E-2</c:v>
                </c:pt>
                <c:pt idx="52">
                  <c:v>3.4519524890243881E-2</c:v>
                </c:pt>
                <c:pt idx="53">
                  <c:v>3.3687938362127835E-2</c:v>
                </c:pt>
                <c:pt idx="54">
                  <c:v>3.2871751391963168E-2</c:v>
                </c:pt>
                <c:pt idx="55">
                  <c:v>3.2104318151858866E-2</c:v>
                </c:pt>
                <c:pt idx="56">
                  <c:v>3.1314644799277695E-2</c:v>
                </c:pt>
                <c:pt idx="57">
                  <c:v>3.0572781109779144E-2</c:v>
                </c:pt>
                <c:pt idx="58">
                  <c:v>2.9867080872226358E-2</c:v>
                </c:pt>
                <c:pt idx="59">
                  <c:v>2.9168419516151373E-2</c:v>
                </c:pt>
                <c:pt idx="60">
                  <c:v>2.8539457435091717E-2</c:v>
                </c:pt>
                <c:pt idx="61">
                  <c:v>2.7866347398381237E-2</c:v>
                </c:pt>
                <c:pt idx="62">
                  <c:v>2.7137103467143854E-2</c:v>
                </c:pt>
                <c:pt idx="63">
                  <c:v>2.6530678056210729E-2</c:v>
                </c:pt>
                <c:pt idx="64">
                  <c:v>2.5933059103944271E-2</c:v>
                </c:pt>
                <c:pt idx="65">
                  <c:v>2.540658221033703E-2</c:v>
                </c:pt>
                <c:pt idx="66">
                  <c:v>2.4890227265778268E-2</c:v>
                </c:pt>
                <c:pt idx="67">
                  <c:v>2.4395011661321037E-2</c:v>
                </c:pt>
                <c:pt idx="68">
                  <c:v>2.4194145635340284E-2</c:v>
                </c:pt>
                <c:pt idx="69">
                  <c:v>2.3725490673985366E-2</c:v>
                </c:pt>
                <c:pt idx="70">
                  <c:v>2.3242471718317687E-2</c:v>
                </c:pt>
                <c:pt idx="71">
                  <c:v>2.2741473267729156E-2</c:v>
                </c:pt>
                <c:pt idx="72">
                  <c:v>2.2302733710513403E-2</c:v>
                </c:pt>
                <c:pt idx="73">
                  <c:v>2.1840743651787745E-2</c:v>
                </c:pt>
                <c:pt idx="74">
                  <c:v>2.1491139544556385E-2</c:v>
                </c:pt>
                <c:pt idx="75">
                  <c:v>2.1410325193138319E-2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3-579B-449E-9234-170BEAD49713}"/>
            </c:ext>
          </c:extLst>
        </c:ser>
        <c:ser>
          <c:idx val="37"/>
          <c:order val="4"/>
          <c:tx>
            <c:strRef>
              <c:f>'C6018'!$BB$2</c:f>
              <c:strCache>
                <c:ptCount val="1"/>
                <c:pt idx="0">
                  <c:v>C6018 200C5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'C6018'!$BA$3:$BA$72</c:f>
              <c:numCache>
                <c:formatCode>0.00E+00</c:formatCode>
                <c:ptCount val="70"/>
                <c:pt idx="0">
                  <c:v>3.1651741328929969E-4</c:v>
                </c:pt>
                <c:pt idx="1">
                  <c:v>3.4338233460839442E-4</c:v>
                </c:pt>
                <c:pt idx="2">
                  <c:v>3.8809153465644468E-4</c:v>
                </c:pt>
                <c:pt idx="3">
                  <c:v>4.9229825379029245E-4</c:v>
                </c:pt>
                <c:pt idx="4">
                  <c:v>5.8024088803326269E-4</c:v>
                </c:pt>
                <c:pt idx="5">
                  <c:v>6.8812441293706434E-4</c:v>
                </c:pt>
                <c:pt idx="6">
                  <c:v>7.8892406836888855E-4</c:v>
                </c:pt>
                <c:pt idx="7">
                  <c:v>9.0516036769347551E-4</c:v>
                </c:pt>
                <c:pt idx="8">
                  <c:v>1.0465306456780583E-3</c:v>
                </c:pt>
                <c:pt idx="9">
                  <c:v>1.1837508959486195E-3</c:v>
                </c:pt>
                <c:pt idx="10">
                  <c:v>1.3715838095650467E-3</c:v>
                </c:pt>
                <c:pt idx="11">
                  <c:v>1.5629746346025779E-3</c:v>
                </c:pt>
                <c:pt idx="12">
                  <c:v>1.7816220012027105E-3</c:v>
                </c:pt>
                <c:pt idx="13">
                  <c:v>2.0149219490650451E-3</c:v>
                </c:pt>
                <c:pt idx="14">
                  <c:v>2.2808629981205066E-3</c:v>
                </c:pt>
                <c:pt idx="15">
                  <c:v>2.5668677200478612E-3</c:v>
                </c:pt>
                <c:pt idx="16">
                  <c:v>2.8920716778828509E-3</c:v>
                </c:pt>
                <c:pt idx="17">
                  <c:v>3.2516619955498269E-3</c:v>
                </c:pt>
                <c:pt idx="18">
                  <c:v>3.6573172997290096E-3</c:v>
                </c:pt>
                <c:pt idx="19">
                  <c:v>4.0938738364586875E-3</c:v>
                </c:pt>
                <c:pt idx="20">
                  <c:v>4.5715326763131796E-3</c:v>
                </c:pt>
                <c:pt idx="21">
                  <c:v>5.1034883256260719E-3</c:v>
                </c:pt>
                <c:pt idx="22">
                  <c:v>5.6892109331616991E-3</c:v>
                </c:pt>
                <c:pt idx="23">
                  <c:v>6.3311120864763138E-3</c:v>
                </c:pt>
                <c:pt idx="24">
                  <c:v>7.8107503335693431E-3</c:v>
                </c:pt>
                <c:pt idx="25">
                  <c:v>9.601153490002054E-3</c:v>
                </c:pt>
                <c:pt idx="26">
                  <c:v>1.1720770075302723E-2</c:v>
                </c:pt>
                <c:pt idx="27">
                  <c:v>1.4228577446177167E-2</c:v>
                </c:pt>
                <c:pt idx="28">
                  <c:v>1.7178687368467553E-2</c:v>
                </c:pt>
                <c:pt idx="29">
                  <c:v>2.067742071182779E-2</c:v>
                </c:pt>
                <c:pt idx="30">
                  <c:v>2.4747351320467837E-2</c:v>
                </c:pt>
                <c:pt idx="31">
                  <c:v>2.704116301301298E-2</c:v>
                </c:pt>
                <c:pt idx="32">
                  <c:v>2.9508807551218801E-2</c:v>
                </c:pt>
                <c:pt idx="33">
                  <c:v>3.2181064275320567E-2</c:v>
                </c:pt>
                <c:pt idx="34">
                  <c:v>3.5045199398106387E-2</c:v>
                </c:pt>
                <c:pt idx="35">
                  <c:v>3.8109766186280494E-2</c:v>
                </c:pt>
                <c:pt idx="36">
                  <c:v>4.1423994899228378E-2</c:v>
                </c:pt>
                <c:pt idx="37">
                  <c:v>4.4961447163609079E-2</c:v>
                </c:pt>
                <c:pt idx="38">
                  <c:v>4.8753999911643725E-2</c:v>
                </c:pt>
                <c:pt idx="39">
                  <c:v>5.281341080815212E-2</c:v>
                </c:pt>
                <c:pt idx="40">
                  <c:v>5.7137001676145688E-2</c:v>
                </c:pt>
                <c:pt idx="41">
                  <c:v>6.0749385837943308E-2</c:v>
                </c:pt>
                <c:pt idx="42">
                  <c:v>6.2778258600140677E-2</c:v>
                </c:pt>
                <c:pt idx="43">
                  <c:v>6.6791208424179391E-2</c:v>
                </c:pt>
                <c:pt idx="44">
                  <c:v>7.15546285494226E-2</c:v>
                </c:pt>
                <c:pt idx="45">
                  <c:v>7.6316629775754027E-2</c:v>
                </c:pt>
                <c:pt idx="46">
                  <c:v>8.1461901023895875E-2</c:v>
                </c:pt>
                <c:pt idx="47">
                  <c:v>8.6547892233872908E-2</c:v>
                </c:pt>
                <c:pt idx="48">
                  <c:v>9.1773568044458326E-2</c:v>
                </c:pt>
                <c:pt idx="49">
                  <c:v>9.6626075741816142E-2</c:v>
                </c:pt>
                <c:pt idx="50">
                  <c:v>0.10112337686125761</c:v>
                </c:pt>
                <c:pt idx="51">
                  <c:v>0.10611906675183159</c:v>
                </c:pt>
                <c:pt idx="52">
                  <c:v>0.11114659413147872</c:v>
                </c:pt>
                <c:pt idx="53">
                  <c:v>0.11652694990293219</c:v>
                </c:pt>
                <c:pt idx="54">
                  <c:v>0.12151064566203361</c:v>
                </c:pt>
                <c:pt idx="55">
                  <c:v>0.12591394367107953</c:v>
                </c:pt>
                <c:pt idx="56">
                  <c:v>0.1298770176619638</c:v>
                </c:pt>
                <c:pt idx="57">
                  <c:v>0.13540585375557515</c:v>
                </c:pt>
                <c:pt idx="58">
                  <c:v>0.14031437314860773</c:v>
                </c:pt>
                <c:pt idx="59">
                  <c:v>0.14505182556416385</c:v>
                </c:pt>
                <c:pt idx="60">
                  <c:v>0.1494943772079261</c:v>
                </c:pt>
                <c:pt idx="61">
                  <c:v>0.15468692486383281</c:v>
                </c:pt>
                <c:pt idx="62">
                  <c:v>0.16019982127618485</c:v>
                </c:pt>
                <c:pt idx="63">
                  <c:v>0.16486779605240195</c:v>
                </c:pt>
                <c:pt idx="64">
                  <c:v>0.16941927152638628</c:v>
                </c:pt>
                <c:pt idx="65">
                  <c:v>0.173604658218344</c:v>
                </c:pt>
                <c:pt idx="66">
                  <c:v>0.17762835078399489</c:v>
                </c:pt>
                <c:pt idx="67">
                  <c:v>0.18155083270895145</c:v>
                </c:pt>
                <c:pt idx="68">
                  <c:v>0.18339227446465772</c:v>
                </c:pt>
                <c:pt idx="69">
                  <c:v>0.18683359066328153</c:v>
                </c:pt>
              </c:numCache>
            </c:numRef>
          </c:xVal>
          <c:yVal>
            <c:numRef>
              <c:f>'C6018'!$BB$3:$BB$72</c:f>
              <c:numCache>
                <c:formatCode>0.00E+00</c:formatCode>
                <c:ptCount val="70"/>
                <c:pt idx="0">
                  <c:v>1.0018327291534934E-2</c:v>
                </c:pt>
                <c:pt idx="1">
                  <c:v>9.77066662145952E-3</c:v>
                </c:pt>
                <c:pt idx="2">
                  <c:v>1.0341953463933424E-2</c:v>
                </c:pt>
                <c:pt idx="3">
                  <c:v>1.378982598591025E-2</c:v>
                </c:pt>
                <c:pt idx="4">
                  <c:v>1.5873994584767639E-2</c:v>
                </c:pt>
                <c:pt idx="5">
                  <c:v>1.8499939742532067E-2</c:v>
                </c:pt>
                <c:pt idx="6">
                  <c:v>2.014999759300316E-2</c:v>
                </c:pt>
                <c:pt idx="7">
                  <c:v>2.1979758805098944E-2</c:v>
                </c:pt>
                <c:pt idx="8">
                  <c:v>2.4346858622749129E-2</c:v>
                </c:pt>
                <c:pt idx="9">
                  <c:v>2.581228187439966E-2</c:v>
                </c:pt>
                <c:pt idx="10">
                  <c:v>2.8715598708971311E-2</c:v>
                </c:pt>
                <c:pt idx="11">
                  <c:v>3.0899030467984753E-2</c:v>
                </c:pt>
                <c:pt idx="12">
                  <c:v>3.3268982178604349E-2</c:v>
                </c:pt>
                <c:pt idx="13">
                  <c:v>3.5260643224110474E-2</c:v>
                </c:pt>
                <c:pt idx="14">
                  <c:v>3.7440345564557519E-2</c:v>
                </c:pt>
                <c:pt idx="15">
                  <c:v>3.9293249120207215E-2</c:v>
                </c:pt>
                <c:pt idx="16">
                  <c:v>4.133287172802854E-2</c:v>
                </c:pt>
                <c:pt idx="17">
                  <c:v>4.329684377184366E-2</c:v>
                </c:pt>
                <c:pt idx="18">
                  <c:v>4.538765827148198E-2</c:v>
                </c:pt>
                <c:pt idx="19">
                  <c:v>4.7124693485808916E-2</c:v>
                </c:pt>
                <c:pt idx="20">
                  <c:v>4.8693503879604617E-2</c:v>
                </c:pt>
                <c:pt idx="21">
                  <c:v>5.0286212855372478E-2</c:v>
                </c:pt>
                <c:pt idx="22">
                  <c:v>5.1782836777574143E-2</c:v>
                </c:pt>
                <c:pt idx="23">
                  <c:v>5.3138462932482138E-2</c:v>
                </c:pt>
                <c:pt idx="24">
                  <c:v>5.5535365824961859E-2</c:v>
                </c:pt>
                <c:pt idx="25">
                  <c:v>5.7618884363993476E-2</c:v>
                </c:pt>
                <c:pt idx="26">
                  <c:v>5.89611155424416E-2</c:v>
                </c:pt>
                <c:pt idx="27">
                  <c:v>5.9663804923306349E-2</c:v>
                </c:pt>
                <c:pt idx="28">
                  <c:v>5.9717648284408981E-2</c:v>
                </c:pt>
                <c:pt idx="29">
                  <c:v>5.9408648673716716E-2</c:v>
                </c:pt>
                <c:pt idx="30">
                  <c:v>5.8431977309505799E-2</c:v>
                </c:pt>
                <c:pt idx="31">
                  <c:v>5.7810706093665794E-2</c:v>
                </c:pt>
                <c:pt idx="32">
                  <c:v>5.704653523243064E-2</c:v>
                </c:pt>
                <c:pt idx="33">
                  <c:v>5.6220496392227953E-2</c:v>
                </c:pt>
                <c:pt idx="34">
                  <c:v>5.5248133191769508E-2</c:v>
                </c:pt>
                <c:pt idx="35">
                  <c:v>5.4137782039473961E-2</c:v>
                </c:pt>
                <c:pt idx="36">
                  <c:v>5.3002889716360926E-2</c:v>
                </c:pt>
                <c:pt idx="37">
                  <c:v>5.1742072595074691E-2</c:v>
                </c:pt>
                <c:pt idx="38">
                  <c:v>5.0413956426891018E-2</c:v>
                </c:pt>
                <c:pt idx="39">
                  <c:v>4.9021442690090261E-2</c:v>
                </c:pt>
                <c:pt idx="40">
                  <c:v>4.7544479938656799E-2</c:v>
                </c:pt>
                <c:pt idx="41">
                  <c:v>4.6300907072780763E-2</c:v>
                </c:pt>
                <c:pt idx="42">
                  <c:v>4.565110085318197E-2</c:v>
                </c:pt>
                <c:pt idx="43">
                  <c:v>4.4048160221591984E-2</c:v>
                </c:pt>
                <c:pt idx="44">
                  <c:v>4.3093836202116313E-2</c:v>
                </c:pt>
                <c:pt idx="45">
                  <c:v>4.1786383942786373E-2</c:v>
                </c:pt>
                <c:pt idx="46">
                  <c:v>4.0584430001632948E-2</c:v>
                </c:pt>
                <c:pt idx="47">
                  <c:v>3.9423882369084624E-2</c:v>
                </c:pt>
                <c:pt idx="48">
                  <c:v>3.8283580870958282E-2</c:v>
                </c:pt>
                <c:pt idx="49">
                  <c:v>3.7346394053052755E-2</c:v>
                </c:pt>
                <c:pt idx="50">
                  <c:v>3.6521204813656893E-2</c:v>
                </c:pt>
                <c:pt idx="51">
                  <c:v>3.5750020089776791E-2</c:v>
                </c:pt>
                <c:pt idx="52">
                  <c:v>3.479877573810608E-2</c:v>
                </c:pt>
                <c:pt idx="53">
                  <c:v>3.394632513420117E-2</c:v>
                </c:pt>
                <c:pt idx="54">
                  <c:v>3.3179409009447838E-2</c:v>
                </c:pt>
                <c:pt idx="55">
                  <c:v>3.2355757573068959E-2</c:v>
                </c:pt>
                <c:pt idx="56">
                  <c:v>3.1617693939580242E-2</c:v>
                </c:pt>
                <c:pt idx="57">
                  <c:v>3.08717717313962E-2</c:v>
                </c:pt>
                <c:pt idx="58">
                  <c:v>3.0090361167792654E-2</c:v>
                </c:pt>
                <c:pt idx="59">
                  <c:v>2.9438970336500097E-2</c:v>
                </c:pt>
                <c:pt idx="60">
                  <c:v>2.8833142583906197E-2</c:v>
                </c:pt>
                <c:pt idx="61">
                  <c:v>2.7963123435583805E-2</c:v>
                </c:pt>
                <c:pt idx="62">
                  <c:v>2.7412927512199925E-2</c:v>
                </c:pt>
                <c:pt idx="63">
                  <c:v>2.6732287741125502E-2</c:v>
                </c:pt>
                <c:pt idx="64">
                  <c:v>2.6157741332845531E-2</c:v>
                </c:pt>
                <c:pt idx="65">
                  <c:v>2.5588875322727151E-2</c:v>
                </c:pt>
                <c:pt idx="66">
                  <c:v>2.5072974413733264E-2</c:v>
                </c:pt>
                <c:pt idx="67">
                  <c:v>2.4617749538661349E-2</c:v>
                </c:pt>
                <c:pt idx="68">
                  <c:v>2.4385677445852925E-2</c:v>
                </c:pt>
                <c:pt idx="69">
                  <c:v>2.3913674453747095E-2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4-579B-449E-9234-170BEAD49713}"/>
            </c:ext>
          </c:extLst>
        </c:ser>
        <c:ser>
          <c:idx val="38"/>
          <c:order val="5"/>
          <c:tx>
            <c:strRef>
              <c:f>'C6018'!$BM$2</c:f>
              <c:strCache>
                <c:ptCount val="1"/>
                <c:pt idx="0">
                  <c:v>C6018 200C6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'C6018'!$BL$3:$BL$72</c:f>
              <c:numCache>
                <c:formatCode>0.00E+00</c:formatCode>
                <c:ptCount val="70"/>
                <c:pt idx="0">
                  <c:v>3.149237051826995E-4</c:v>
                </c:pt>
                <c:pt idx="1">
                  <c:v>3.5126009678919325E-4</c:v>
                </c:pt>
                <c:pt idx="2">
                  <c:v>3.9877373826113901E-4</c:v>
                </c:pt>
                <c:pt idx="3">
                  <c:v>4.8580026816751558E-4</c:v>
                </c:pt>
                <c:pt idx="4">
                  <c:v>5.534112771140862E-4</c:v>
                </c:pt>
                <c:pt idx="5">
                  <c:v>6.5828526332251049E-4</c:v>
                </c:pt>
                <c:pt idx="6">
                  <c:v>7.5642841947771349E-4</c:v>
                </c:pt>
                <c:pt idx="7">
                  <c:v>8.8532814544757456E-4</c:v>
                </c:pt>
                <c:pt idx="8">
                  <c:v>1.0336245956415716E-3</c:v>
                </c:pt>
                <c:pt idx="9">
                  <c:v>1.1718768687160525E-3</c:v>
                </c:pt>
                <c:pt idx="10">
                  <c:v>1.3457014883821166E-3</c:v>
                </c:pt>
                <c:pt idx="11">
                  <c:v>1.5300978368135258E-3</c:v>
                </c:pt>
                <c:pt idx="12">
                  <c:v>1.7419598094208367E-3</c:v>
                </c:pt>
                <c:pt idx="13">
                  <c:v>1.9779199437596532E-3</c:v>
                </c:pt>
                <c:pt idx="14">
                  <c:v>2.2526253136556356E-3</c:v>
                </c:pt>
                <c:pt idx="15">
                  <c:v>2.5352434128467008E-3</c:v>
                </c:pt>
                <c:pt idx="16">
                  <c:v>2.8568293064116777E-3</c:v>
                </c:pt>
                <c:pt idx="17">
                  <c:v>3.2068246206211188E-3</c:v>
                </c:pt>
                <c:pt idx="18">
                  <c:v>3.6007932171121491E-3</c:v>
                </c:pt>
                <c:pt idx="19">
                  <c:v>4.0357714815143324E-3</c:v>
                </c:pt>
                <c:pt idx="20">
                  <c:v>4.5085760319749186E-3</c:v>
                </c:pt>
                <c:pt idx="21">
                  <c:v>5.0364677696257505E-3</c:v>
                </c:pt>
                <c:pt idx="22">
                  <c:v>5.61527990967164E-3</c:v>
                </c:pt>
                <c:pt idx="23">
                  <c:v>6.2454416881352727E-3</c:v>
                </c:pt>
                <c:pt idx="24">
                  <c:v>7.7105680395765496E-3</c:v>
                </c:pt>
                <c:pt idx="25">
                  <c:v>9.4680305968228035E-3</c:v>
                </c:pt>
                <c:pt idx="26">
                  <c:v>1.1551478630626449E-2</c:v>
                </c:pt>
                <c:pt idx="27">
                  <c:v>1.402559706652225E-2</c:v>
                </c:pt>
                <c:pt idx="28">
                  <c:v>1.6945051168034166E-2</c:v>
                </c:pt>
                <c:pt idx="29">
                  <c:v>2.037362115128747E-2</c:v>
                </c:pt>
                <c:pt idx="30">
                  <c:v>2.4396197523947269E-2</c:v>
                </c:pt>
                <c:pt idx="31">
                  <c:v>2.6646741943893222E-2</c:v>
                </c:pt>
                <c:pt idx="32">
                  <c:v>2.9065928946860182E-2</c:v>
                </c:pt>
                <c:pt idx="33">
                  <c:v>3.169682212697391E-2</c:v>
                </c:pt>
                <c:pt idx="34">
                  <c:v>3.4521135966961436E-2</c:v>
                </c:pt>
                <c:pt idx="35">
                  <c:v>3.7553724688086002E-2</c:v>
                </c:pt>
                <c:pt idx="36">
                  <c:v>4.0801510405856736E-2</c:v>
                </c:pt>
                <c:pt idx="37">
                  <c:v>4.4290157841053987E-2</c:v>
                </c:pt>
                <c:pt idx="38">
                  <c:v>4.8023935742959677E-2</c:v>
                </c:pt>
                <c:pt idx="39">
                  <c:v>5.2018795974316363E-2</c:v>
                </c:pt>
                <c:pt idx="40">
                  <c:v>5.6280980475695533E-2</c:v>
                </c:pt>
                <c:pt idx="41">
                  <c:v>5.9883120791410061E-2</c:v>
                </c:pt>
                <c:pt idx="42">
                  <c:v>6.190993326317179E-2</c:v>
                </c:pt>
                <c:pt idx="43">
                  <c:v>6.5728690732524131E-2</c:v>
                </c:pt>
                <c:pt idx="44">
                  <c:v>7.0535435121916248E-2</c:v>
                </c:pt>
                <c:pt idx="45">
                  <c:v>7.5692283416189471E-2</c:v>
                </c:pt>
                <c:pt idx="46">
                  <c:v>8.0720549446107071E-2</c:v>
                </c:pt>
                <c:pt idx="47">
                  <c:v>8.5607235762644437E-2</c:v>
                </c:pt>
                <c:pt idx="48">
                  <c:v>9.0804872756500982E-2</c:v>
                </c:pt>
                <c:pt idx="49">
                  <c:v>9.5827464701088022E-2</c:v>
                </c:pt>
                <c:pt idx="50">
                  <c:v>0.10025041083912774</c:v>
                </c:pt>
                <c:pt idx="51">
                  <c:v>0.10519761023276182</c:v>
                </c:pt>
                <c:pt idx="52">
                  <c:v>0.11034683599426509</c:v>
                </c:pt>
                <c:pt idx="53">
                  <c:v>0.11552745267367487</c:v>
                </c:pt>
                <c:pt idx="54">
                  <c:v>0.12053088159832691</c:v>
                </c:pt>
                <c:pt idx="55">
                  <c:v>0.12496427437669635</c:v>
                </c:pt>
                <c:pt idx="56">
                  <c:v>0.12891752424545622</c:v>
                </c:pt>
                <c:pt idx="57">
                  <c:v>0.13427455791323092</c:v>
                </c:pt>
                <c:pt idx="58">
                  <c:v>0.13925396666259632</c:v>
                </c:pt>
                <c:pt idx="59">
                  <c:v>0.14390840514155101</c:v>
                </c:pt>
                <c:pt idx="60">
                  <c:v>0.14830659371026111</c:v>
                </c:pt>
                <c:pt idx="61">
                  <c:v>0.15384797305339074</c:v>
                </c:pt>
                <c:pt idx="62">
                  <c:v>0.15879947562650518</c:v>
                </c:pt>
                <c:pt idx="63">
                  <c:v>0.16358153906385389</c:v>
                </c:pt>
                <c:pt idx="64">
                  <c:v>0.16806855606521404</c:v>
                </c:pt>
                <c:pt idx="65">
                  <c:v>0.17229994232405685</c:v>
                </c:pt>
                <c:pt idx="66">
                  <c:v>0.17634297223128351</c:v>
                </c:pt>
                <c:pt idx="67">
                  <c:v>0.18012734857621815</c:v>
                </c:pt>
                <c:pt idx="68">
                  <c:v>0.1820008364521277</c:v>
                </c:pt>
                <c:pt idx="69">
                  <c:v>0.18546030215693995</c:v>
                </c:pt>
              </c:numCache>
            </c:numRef>
          </c:xVal>
          <c:yVal>
            <c:numRef>
              <c:f>'C6018'!$BM$3:$BM$72</c:f>
              <c:numCache>
                <c:formatCode>0.00E+00</c:formatCode>
                <c:ptCount val="70"/>
                <c:pt idx="0">
                  <c:v>9.917694008599983E-3</c:v>
                </c:pt>
                <c:pt idx="1">
                  <c:v>1.0224119821704972E-2</c:v>
                </c:pt>
                <c:pt idx="2">
                  <c:v>1.0919112461067972E-2</c:v>
                </c:pt>
                <c:pt idx="3">
                  <c:v>1.3428196741505314E-2</c:v>
                </c:pt>
                <c:pt idx="4">
                  <c:v>1.4439946327685421E-2</c:v>
                </c:pt>
                <c:pt idx="5">
                  <c:v>1.6930299775647552E-2</c:v>
                </c:pt>
                <c:pt idx="6">
                  <c:v>1.8524234139468271E-2</c:v>
                </c:pt>
                <c:pt idx="7">
                  <c:v>2.1027149582482023E-2</c:v>
                </c:pt>
                <c:pt idx="8">
                  <c:v>2.3750059570010036E-2</c:v>
                </c:pt>
                <c:pt idx="9">
                  <c:v>2.5297040817136764E-2</c:v>
                </c:pt>
                <c:pt idx="10">
                  <c:v>2.7642075008644771E-2</c:v>
                </c:pt>
                <c:pt idx="11">
                  <c:v>2.9612794650943214E-2</c:v>
                </c:pt>
                <c:pt idx="12">
                  <c:v>3.1804212134404618E-2</c:v>
                </c:pt>
                <c:pt idx="13">
                  <c:v>3.3977482229652509E-2</c:v>
                </c:pt>
                <c:pt idx="14">
                  <c:v>3.6519041408579721E-2</c:v>
                </c:pt>
                <c:pt idx="15">
                  <c:v>3.8331012460312536E-2</c:v>
                </c:pt>
                <c:pt idx="16">
                  <c:v>4.0331656540962491E-2</c:v>
                </c:pt>
                <c:pt idx="17">
                  <c:v>4.2111030271377664E-2</c:v>
                </c:pt>
                <c:pt idx="18">
                  <c:v>4.3995560958927954E-2</c:v>
                </c:pt>
                <c:pt idx="19">
                  <c:v>4.5796550102923078E-2</c:v>
                </c:pt>
                <c:pt idx="20">
                  <c:v>4.7361578208635048E-2</c:v>
                </c:pt>
                <c:pt idx="21">
                  <c:v>4.897413749761844E-2</c:v>
                </c:pt>
                <c:pt idx="22">
                  <c:v>5.0445750316311266E-2</c:v>
                </c:pt>
                <c:pt idx="23">
                  <c:v>5.1710090625494441E-2</c:v>
                </c:pt>
                <c:pt idx="24">
                  <c:v>5.4119885933092422E-2</c:v>
                </c:pt>
                <c:pt idx="25">
                  <c:v>5.603215492753915E-2</c:v>
                </c:pt>
                <c:pt idx="26">
                  <c:v>5.7270181142865507E-2</c:v>
                </c:pt>
                <c:pt idx="27">
                  <c:v>5.7973657196538256E-2</c:v>
                </c:pt>
                <c:pt idx="28">
                  <c:v>5.8104332121329663E-2</c:v>
                </c:pt>
                <c:pt idx="29">
                  <c:v>5.7675769546189325E-2</c:v>
                </c:pt>
                <c:pt idx="30">
                  <c:v>5.6785495189193E-2</c:v>
                </c:pt>
                <c:pt idx="31">
                  <c:v>5.6136557107066269E-2</c:v>
                </c:pt>
                <c:pt idx="32">
                  <c:v>5.5347035910426008E-2</c:v>
                </c:pt>
                <c:pt idx="33">
                  <c:v>5.4541278721711058E-2</c:v>
                </c:pt>
                <c:pt idx="34">
                  <c:v>5.360813443317311E-2</c:v>
                </c:pt>
                <c:pt idx="35">
                  <c:v>5.2569509745724836E-2</c:v>
                </c:pt>
                <c:pt idx="36">
                  <c:v>5.1421894058899111E-2</c:v>
                </c:pt>
                <c:pt idx="37">
                  <c:v>5.0208554049600861E-2</c:v>
                </c:pt>
                <c:pt idx="38">
                  <c:v>4.8915418754788997E-2</c:v>
                </c:pt>
                <c:pt idx="39">
                  <c:v>4.7557415804184489E-2</c:v>
                </c:pt>
                <c:pt idx="40">
                  <c:v>4.6130537775568331E-2</c:v>
                </c:pt>
                <c:pt idx="41">
                  <c:v>4.4989852229534416E-2</c:v>
                </c:pt>
                <c:pt idx="42">
                  <c:v>4.4396976716969731E-2</c:v>
                </c:pt>
                <c:pt idx="43">
                  <c:v>4.2657866893883144E-2</c:v>
                </c:pt>
                <c:pt idx="44">
                  <c:v>4.1874958824344825E-2</c:v>
                </c:pt>
                <c:pt idx="45">
                  <c:v>4.1105471827270236E-2</c:v>
                </c:pt>
                <c:pt idx="46">
                  <c:v>3.9849106505219292E-2</c:v>
                </c:pt>
                <c:pt idx="47">
                  <c:v>3.8571572710110469E-2</c:v>
                </c:pt>
                <c:pt idx="48">
                  <c:v>3.7479658710565147E-2</c:v>
                </c:pt>
                <c:pt idx="49">
                  <c:v>3.6731611964153088E-2</c:v>
                </c:pt>
                <c:pt idx="50">
                  <c:v>3.5893374547906788E-2</c:v>
                </c:pt>
                <c:pt idx="51">
                  <c:v>3.5131864122806583E-2</c:v>
                </c:pt>
                <c:pt idx="52">
                  <c:v>3.4299786518155601E-2</c:v>
                </c:pt>
                <c:pt idx="53">
                  <c:v>3.3366480803170465E-2</c:v>
                </c:pt>
                <c:pt idx="54">
                  <c:v>3.2646502064876182E-2</c:v>
                </c:pt>
                <c:pt idx="55">
                  <c:v>3.1869530347947449E-2</c:v>
                </c:pt>
                <c:pt idx="56">
                  <c:v>3.1152255028262032E-2</c:v>
                </c:pt>
                <c:pt idx="57">
                  <c:v>3.0358068534759391E-2</c:v>
                </c:pt>
                <c:pt idx="58">
                  <c:v>2.9637272247084654E-2</c:v>
                </c:pt>
                <c:pt idx="59">
                  <c:v>2.8976674227486753E-2</c:v>
                </c:pt>
                <c:pt idx="60">
                  <c:v>2.8376784592878932E-2</c:v>
                </c:pt>
                <c:pt idx="61">
                  <c:v>2.7660627337427655E-2</c:v>
                </c:pt>
                <c:pt idx="62">
                  <c:v>2.6935775965875888E-2</c:v>
                </c:pt>
                <c:pt idx="63">
                  <c:v>2.6316797720789886E-2</c:v>
                </c:pt>
                <c:pt idx="64">
                  <c:v>2.574231252879431E-2</c:v>
                </c:pt>
                <c:pt idx="65">
                  <c:v>2.5205697168342093E-2</c:v>
                </c:pt>
                <c:pt idx="66">
                  <c:v>2.4711414379659274E-2</c:v>
                </c:pt>
                <c:pt idx="67">
                  <c:v>2.4233222574574952E-2</c:v>
                </c:pt>
                <c:pt idx="68">
                  <c:v>2.4017042103592033E-2</c:v>
                </c:pt>
                <c:pt idx="69">
                  <c:v>2.3563419658932296E-2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5-579B-449E-9234-170BEAD49713}"/>
            </c:ext>
          </c:extLst>
        </c:ser>
        <c:ser>
          <c:idx val="39"/>
          <c:order val="6"/>
          <c:tx>
            <c:strRef>
              <c:f>'C6018'!$BX$2</c:f>
              <c:strCache>
                <c:ptCount val="1"/>
                <c:pt idx="0">
                  <c:v>C6018 200C7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'C6018'!$BW$3:$BW$78</c:f>
              <c:numCache>
                <c:formatCode>0.00E+00</c:formatCode>
                <c:ptCount val="76"/>
                <c:pt idx="0">
                  <c:v>3.3928336856034697E-4</c:v>
                </c:pt>
                <c:pt idx="1">
                  <c:v>4.0785563806596832E-4</c:v>
                </c:pt>
                <c:pt idx="2">
                  <c:v>4.4967468248357942E-4</c:v>
                </c:pt>
                <c:pt idx="3">
                  <c:v>4.947040465404231E-4</c:v>
                </c:pt>
                <c:pt idx="4">
                  <c:v>5.4402675576115827E-4</c:v>
                </c:pt>
                <c:pt idx="5">
                  <c:v>6.5484948302312225E-4</c:v>
                </c:pt>
                <c:pt idx="6">
                  <c:v>7.7522845666405248E-4</c:v>
                </c:pt>
                <c:pt idx="7">
                  <c:v>9.2526826283554806E-4</c:v>
                </c:pt>
                <c:pt idx="8">
                  <c:v>1.0898489699048618E-3</c:v>
                </c:pt>
                <c:pt idx="9">
                  <c:v>1.2252845873866405E-3</c:v>
                </c:pt>
                <c:pt idx="10">
                  <c:v>1.3780471390643235E-3</c:v>
                </c:pt>
                <c:pt idx="11">
                  <c:v>1.5492595924890224E-3</c:v>
                </c:pt>
                <c:pt idx="12">
                  <c:v>1.7600273342699519E-3</c:v>
                </c:pt>
                <c:pt idx="13">
                  <c:v>2.0118960090647533E-3</c:v>
                </c:pt>
                <c:pt idx="14">
                  <c:v>2.3044313743219879E-3</c:v>
                </c:pt>
                <c:pt idx="15">
                  <c:v>2.598893445969021E-3</c:v>
                </c:pt>
                <c:pt idx="16">
                  <c:v>2.9196878902096536E-3</c:v>
                </c:pt>
                <c:pt idx="17">
                  <c:v>3.2661758879862818E-3</c:v>
                </c:pt>
                <c:pt idx="18">
                  <c:v>3.6596830238254719E-3</c:v>
                </c:pt>
                <c:pt idx="19">
                  <c:v>4.1000153639976292E-3</c:v>
                </c:pt>
                <c:pt idx="20">
                  <c:v>4.5816285532273415E-3</c:v>
                </c:pt>
                <c:pt idx="21">
                  <c:v>5.1251788768261778E-3</c:v>
                </c:pt>
                <c:pt idx="22">
                  <c:v>5.7145910835997857E-3</c:v>
                </c:pt>
                <c:pt idx="23">
                  <c:v>6.3558600374806875E-3</c:v>
                </c:pt>
                <c:pt idx="24">
                  <c:v>7.8252593303216617E-3</c:v>
                </c:pt>
                <c:pt idx="25">
                  <c:v>9.6079689601607596E-3</c:v>
                </c:pt>
                <c:pt idx="26">
                  <c:v>1.173063072514371E-2</c:v>
                </c:pt>
                <c:pt idx="27">
                  <c:v>1.4225260401592763E-2</c:v>
                </c:pt>
                <c:pt idx="28">
                  <c:v>1.7205601402567439E-2</c:v>
                </c:pt>
                <c:pt idx="29">
                  <c:v>2.0698243006933965E-2</c:v>
                </c:pt>
                <c:pt idx="30">
                  <c:v>2.4767177711595451E-2</c:v>
                </c:pt>
                <c:pt idx="31">
                  <c:v>2.7068008639321586E-2</c:v>
                </c:pt>
                <c:pt idx="32">
                  <c:v>2.9549436627917185E-2</c:v>
                </c:pt>
                <c:pt idx="33">
                  <c:v>3.2199568758098117E-2</c:v>
                </c:pt>
                <c:pt idx="34">
                  <c:v>3.5066079546471528E-2</c:v>
                </c:pt>
                <c:pt idx="35">
                  <c:v>3.813652439145758E-2</c:v>
                </c:pt>
                <c:pt idx="36">
                  <c:v>4.1448108958392078E-2</c:v>
                </c:pt>
                <c:pt idx="37">
                  <c:v>4.4981691069862419E-2</c:v>
                </c:pt>
                <c:pt idx="38">
                  <c:v>4.8776652479617121E-2</c:v>
                </c:pt>
                <c:pt idx="39">
                  <c:v>5.2834342667269128E-2</c:v>
                </c:pt>
                <c:pt idx="40">
                  <c:v>5.7153195239763761E-2</c:v>
                </c:pt>
                <c:pt idx="41">
                  <c:v>6.0781551259712185E-2</c:v>
                </c:pt>
                <c:pt idx="42">
                  <c:v>6.2819558863947828E-2</c:v>
                </c:pt>
                <c:pt idx="43">
                  <c:v>6.6799333281767015E-2</c:v>
                </c:pt>
                <c:pt idx="44">
                  <c:v>7.1627438465255031E-2</c:v>
                </c:pt>
                <c:pt idx="45">
                  <c:v>7.6547134105947157E-2</c:v>
                </c:pt>
                <c:pt idx="46">
                  <c:v>8.1847684756863298E-2</c:v>
                </c:pt>
                <c:pt idx="47">
                  <c:v>8.7183072928898098E-2</c:v>
                </c:pt>
                <c:pt idx="48">
                  <c:v>9.2352531489967374E-2</c:v>
                </c:pt>
                <c:pt idx="49">
                  <c:v>9.7397378899445691E-2</c:v>
                </c:pt>
                <c:pt idx="50">
                  <c:v>0.10180999539162162</c:v>
                </c:pt>
                <c:pt idx="51">
                  <c:v>0.10694158940709522</c:v>
                </c:pt>
                <c:pt idx="52">
                  <c:v>0.11207122391985522</c:v>
                </c:pt>
                <c:pt idx="53">
                  <c:v>0.11744174649920587</c:v>
                </c:pt>
                <c:pt idx="54">
                  <c:v>0.1224493010811659</c:v>
                </c:pt>
                <c:pt idx="55">
                  <c:v>0.12695937258445184</c:v>
                </c:pt>
                <c:pt idx="56">
                  <c:v>0.13075624928948826</c:v>
                </c:pt>
                <c:pt idx="57">
                  <c:v>0.13611531728588144</c:v>
                </c:pt>
                <c:pt idx="58">
                  <c:v>0.14130447475808353</c:v>
                </c:pt>
                <c:pt idx="59">
                  <c:v>0.1460135912551602</c:v>
                </c:pt>
                <c:pt idx="60">
                  <c:v>0.1503631305440874</c:v>
                </c:pt>
                <c:pt idx="61">
                  <c:v>0.15596018532889075</c:v>
                </c:pt>
                <c:pt idx="62">
                  <c:v>0.16109168978495197</c:v>
                </c:pt>
                <c:pt idx="63">
                  <c:v>0.16592410177278966</c:v>
                </c:pt>
                <c:pt idx="64">
                  <c:v>0.17042412086844003</c:v>
                </c:pt>
                <c:pt idx="65">
                  <c:v>0.17463821694535636</c:v>
                </c:pt>
                <c:pt idx="66">
                  <c:v>0.1786971018085024</c:v>
                </c:pt>
                <c:pt idx="67">
                  <c:v>0.18248195183136109</c:v>
                </c:pt>
                <c:pt idx="68">
                  <c:v>0.18432558251508102</c:v>
                </c:pt>
                <c:pt idx="69">
                  <c:v>0.18799479265534086</c:v>
                </c:pt>
                <c:pt idx="70">
                  <c:v>0.19205743343259229</c:v>
                </c:pt>
                <c:pt idx="71">
                  <c:v>0.19634555733451595</c:v>
                </c:pt>
                <c:pt idx="72">
                  <c:v>0.20004283675783735</c:v>
                </c:pt>
                <c:pt idx="73">
                  <c:v>0.20356197225916975</c:v>
                </c:pt>
                <c:pt idx="74">
                  <c:v>0.20711040920945803</c:v>
                </c:pt>
                <c:pt idx="75">
                  <c:v>0.20767023409337354</c:v>
                </c:pt>
              </c:numCache>
            </c:numRef>
          </c:xVal>
          <c:yVal>
            <c:numRef>
              <c:f>'C6018'!$BX$3:$BX$78</c:f>
              <c:numCache>
                <c:formatCode>0.00E+00</c:formatCode>
                <c:ptCount val="76"/>
                <c:pt idx="0">
                  <c:v>1.1511320418165624E-2</c:v>
                </c:pt>
                <c:pt idx="1">
                  <c:v>1.3784189585776992E-2</c:v>
                </c:pt>
                <c:pt idx="2">
                  <c:v>1.3884527762331029E-2</c:v>
                </c:pt>
                <c:pt idx="3">
                  <c:v>1.3924933210250243E-2</c:v>
                </c:pt>
                <c:pt idx="4">
                  <c:v>1.3954365307244912E-2</c:v>
                </c:pt>
                <c:pt idx="5">
                  <c:v>1.6754032756369306E-2</c:v>
                </c:pt>
                <c:pt idx="6">
                  <c:v>1.9456467800913247E-2</c:v>
                </c:pt>
                <c:pt idx="7">
                  <c:v>2.2967154601517679E-2</c:v>
                </c:pt>
                <c:pt idx="8">
                  <c:v>2.6404118263542792E-2</c:v>
                </c:pt>
                <c:pt idx="9">
                  <c:v>2.7655384367604091E-2</c:v>
                </c:pt>
                <c:pt idx="10">
                  <c:v>2.8986870028396953E-2</c:v>
                </c:pt>
                <c:pt idx="11">
                  <c:v>3.0359134091394062E-2</c:v>
                </c:pt>
                <c:pt idx="12">
                  <c:v>3.2467377120490026E-2</c:v>
                </c:pt>
                <c:pt idx="13">
                  <c:v>3.5154816321788102E-2</c:v>
                </c:pt>
                <c:pt idx="14">
                  <c:v>3.8218092543789328E-2</c:v>
                </c:pt>
                <c:pt idx="15">
                  <c:v>4.0279856297303442E-2</c:v>
                </c:pt>
                <c:pt idx="16">
                  <c:v>4.2126010586318867E-2</c:v>
                </c:pt>
                <c:pt idx="17">
                  <c:v>4.3684219943338487E-2</c:v>
                </c:pt>
                <c:pt idx="18">
                  <c:v>4.5446394987788977E-2</c:v>
                </c:pt>
                <c:pt idx="19">
                  <c:v>4.7266190123427115E-2</c:v>
                </c:pt>
                <c:pt idx="20">
                  <c:v>4.8908813050884008E-2</c:v>
                </c:pt>
                <c:pt idx="21">
                  <c:v>5.0714568323525847E-2</c:v>
                </c:pt>
                <c:pt idx="22">
                  <c:v>5.2245884366588821E-2</c:v>
                </c:pt>
                <c:pt idx="23">
                  <c:v>5.3554705236087984E-2</c:v>
                </c:pt>
                <c:pt idx="24">
                  <c:v>5.5741878845364058E-2</c:v>
                </c:pt>
                <c:pt idx="25">
                  <c:v>5.7700716024785062E-2</c:v>
                </c:pt>
                <c:pt idx="26">
                  <c:v>5.9060364904691354E-2</c:v>
                </c:pt>
                <c:pt idx="27">
                  <c:v>5.9635989854216073E-2</c:v>
                </c:pt>
                <c:pt idx="28">
                  <c:v>5.9904915428875945E-2</c:v>
                </c:pt>
                <c:pt idx="29">
                  <c:v>5.9528358697277815E-2</c:v>
                </c:pt>
                <c:pt idx="30">
                  <c:v>5.8525640610026672E-2</c:v>
                </c:pt>
                <c:pt idx="31">
                  <c:v>5.7925548416298087E-2</c:v>
                </c:pt>
                <c:pt idx="32">
                  <c:v>5.7203731936642188E-2</c:v>
                </c:pt>
                <c:pt idx="33">
                  <c:v>5.6285169847372155E-2</c:v>
                </c:pt>
                <c:pt idx="34">
                  <c:v>5.5313987168667061E-2</c:v>
                </c:pt>
                <c:pt idx="35">
                  <c:v>5.4213832805018791E-2</c:v>
                </c:pt>
                <c:pt idx="36">
                  <c:v>5.3064616589139066E-2</c:v>
                </c:pt>
                <c:pt idx="37">
                  <c:v>5.1788676854636638E-2</c:v>
                </c:pt>
                <c:pt idx="38">
                  <c:v>5.0460814977238803E-2</c:v>
                </c:pt>
                <c:pt idx="39">
                  <c:v>4.9060308321322188E-2</c:v>
                </c:pt>
                <c:pt idx="40">
                  <c:v>4.7571433528841592E-2</c:v>
                </c:pt>
                <c:pt idx="41">
                  <c:v>4.6349950613086235E-2</c:v>
                </c:pt>
                <c:pt idx="42">
                  <c:v>4.5711186071543237E-2</c:v>
                </c:pt>
                <c:pt idx="43">
                  <c:v>4.4058877404431269E-2</c:v>
                </c:pt>
                <c:pt idx="44">
                  <c:v>4.3181580489293131E-2</c:v>
                </c:pt>
                <c:pt idx="45">
                  <c:v>4.2039185684087918E-2</c:v>
                </c:pt>
                <c:pt idx="46">
                  <c:v>4.0969736166512991E-2</c:v>
                </c:pt>
                <c:pt idx="47">
                  <c:v>4.0004674764871385E-2</c:v>
                </c:pt>
                <c:pt idx="48">
                  <c:v>3.8768136693660978E-2</c:v>
                </c:pt>
                <c:pt idx="49">
                  <c:v>3.7944997665928758E-2</c:v>
                </c:pt>
                <c:pt idx="50">
                  <c:v>3.7018839863007205E-2</c:v>
                </c:pt>
                <c:pt idx="51">
                  <c:v>3.6306360460049973E-2</c:v>
                </c:pt>
                <c:pt idx="52">
                  <c:v>3.5380166847589663E-2</c:v>
                </c:pt>
                <c:pt idx="53">
                  <c:v>3.448140955195933E-2</c:v>
                </c:pt>
                <c:pt idx="54">
                  <c:v>3.3694003000597793E-2</c:v>
                </c:pt>
                <c:pt idx="55">
                  <c:v>3.2895269973546255E-2</c:v>
                </c:pt>
                <c:pt idx="56">
                  <c:v>3.2101383267470522E-2</c:v>
                </c:pt>
                <c:pt idx="57">
                  <c:v>3.1248742789401547E-2</c:v>
                </c:pt>
                <c:pt idx="58">
                  <c:v>3.0567903531319447E-2</c:v>
                </c:pt>
                <c:pt idx="59">
                  <c:v>2.9880825271519265E-2</c:v>
                </c:pt>
                <c:pt idx="60">
                  <c:v>2.921823601320531E-2</c:v>
                </c:pt>
                <c:pt idx="61">
                  <c:v>2.8475274417960609E-2</c:v>
                </c:pt>
                <c:pt idx="62">
                  <c:v>2.7766458931918682E-2</c:v>
                </c:pt>
                <c:pt idx="63">
                  <c:v>2.7121276277319539E-2</c:v>
                </c:pt>
                <c:pt idx="64">
                  <c:v>2.6512442696285405E-2</c:v>
                </c:pt>
                <c:pt idx="65">
                  <c:v>2.5936309905479512E-2</c:v>
                </c:pt>
                <c:pt idx="66">
                  <c:v>2.5418016552382613E-2</c:v>
                </c:pt>
                <c:pt idx="67">
                  <c:v>2.491184465039515E-2</c:v>
                </c:pt>
                <c:pt idx="68">
                  <c:v>2.4675662988978095E-2</c:v>
                </c:pt>
                <c:pt idx="69">
                  <c:v>2.4251727211641119E-2</c:v>
                </c:pt>
                <c:pt idx="70">
                  <c:v>2.367830128175287E-2</c:v>
                </c:pt>
                <c:pt idx="71">
                  <c:v>2.3247649933668027E-2</c:v>
                </c:pt>
                <c:pt idx="72">
                  <c:v>2.275252248016987E-2</c:v>
                </c:pt>
                <c:pt idx="73">
                  <c:v>2.2286600629292205E-2</c:v>
                </c:pt>
                <c:pt idx="74">
                  <c:v>2.1887295439794448E-2</c:v>
                </c:pt>
                <c:pt idx="75">
                  <c:v>2.1782375942419597E-2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6-579B-449E-9234-170BEAD49713}"/>
            </c:ext>
          </c:extLst>
        </c:ser>
        <c:ser>
          <c:idx val="40"/>
          <c:order val="7"/>
          <c:tx>
            <c:strRef>
              <c:f>'C6018'!$CI$2</c:f>
              <c:strCache>
                <c:ptCount val="1"/>
                <c:pt idx="0">
                  <c:v>C6018 200C8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'C6018'!$CH$3:$CH$78</c:f>
              <c:numCache>
                <c:formatCode>0.00E+00</c:formatCode>
                <c:ptCount val="76"/>
                <c:pt idx="0">
                  <c:v>3.5236705996352289E-4</c:v>
                </c:pt>
                <c:pt idx="1">
                  <c:v>3.9939331277426428E-4</c:v>
                </c:pt>
                <c:pt idx="2">
                  <c:v>4.4586358461735795E-4</c:v>
                </c:pt>
                <c:pt idx="3">
                  <c:v>5.303581960745884E-4</c:v>
                </c:pt>
                <c:pt idx="4">
                  <c:v>6.0028949655694308E-4</c:v>
                </c:pt>
                <c:pt idx="5">
                  <c:v>7.0423564955691682E-4</c:v>
                </c:pt>
                <c:pt idx="6">
                  <c:v>8.0484176349768807E-4</c:v>
                </c:pt>
                <c:pt idx="7">
                  <c:v>9.2341882889198008E-4</c:v>
                </c:pt>
                <c:pt idx="8">
                  <c:v>1.0569956490414176E-3</c:v>
                </c:pt>
                <c:pt idx="9">
                  <c:v>1.1830202317298171E-3</c:v>
                </c:pt>
                <c:pt idx="10">
                  <c:v>1.3577458210531196E-3</c:v>
                </c:pt>
                <c:pt idx="11">
                  <c:v>1.5419017054314201E-3</c:v>
                </c:pt>
                <c:pt idx="12">
                  <c:v>1.7594437059937802E-3</c:v>
                </c:pt>
                <c:pt idx="13">
                  <c:v>2.0005827378386147E-3</c:v>
                </c:pt>
                <c:pt idx="14">
                  <c:v>2.2779221989198601E-3</c:v>
                </c:pt>
                <c:pt idx="15">
                  <c:v>2.5675614243637315E-3</c:v>
                </c:pt>
                <c:pt idx="16">
                  <c:v>2.8999331451565664E-3</c:v>
                </c:pt>
                <c:pt idx="17">
                  <c:v>3.2600206387018104E-3</c:v>
                </c:pt>
                <c:pt idx="18">
                  <c:v>3.6630862663953245E-3</c:v>
                </c:pt>
                <c:pt idx="19">
                  <c:v>4.1081222843042629E-3</c:v>
                </c:pt>
                <c:pt idx="20">
                  <c:v>4.5911219295378704E-3</c:v>
                </c:pt>
                <c:pt idx="21">
                  <c:v>5.1277293910847385E-3</c:v>
                </c:pt>
                <c:pt idx="22">
                  <c:v>5.7154051813442805E-3</c:v>
                </c:pt>
                <c:pt idx="23">
                  <c:v>6.3546667902635648E-3</c:v>
                </c:pt>
                <c:pt idx="24">
                  <c:v>7.8361313276142618E-3</c:v>
                </c:pt>
                <c:pt idx="25">
                  <c:v>9.6129857326487187E-3</c:v>
                </c:pt>
                <c:pt idx="26">
                  <c:v>1.172093169062899E-2</c:v>
                </c:pt>
                <c:pt idx="27">
                  <c:v>1.4249528204606782E-2</c:v>
                </c:pt>
                <c:pt idx="28">
                  <c:v>1.7210693070274154E-2</c:v>
                </c:pt>
                <c:pt idx="29">
                  <c:v>2.0720010477825079E-2</c:v>
                </c:pt>
                <c:pt idx="30">
                  <c:v>2.4803330676117456E-2</c:v>
                </c:pt>
                <c:pt idx="31">
                  <c:v>2.7083589126387874E-2</c:v>
                </c:pt>
                <c:pt idx="32">
                  <c:v>2.9556058906198588E-2</c:v>
                </c:pt>
                <c:pt idx="33">
                  <c:v>3.2216212767024729E-2</c:v>
                </c:pt>
                <c:pt idx="34">
                  <c:v>3.5079009225038614E-2</c:v>
                </c:pt>
                <c:pt idx="35">
                  <c:v>3.8153045274364458E-2</c:v>
                </c:pt>
                <c:pt idx="36">
                  <c:v>4.1457318234822536E-2</c:v>
                </c:pt>
                <c:pt idx="37">
                  <c:v>4.4992528109240586E-2</c:v>
                </c:pt>
                <c:pt idx="38">
                  <c:v>4.8776825127072092E-2</c:v>
                </c:pt>
                <c:pt idx="39">
                  <c:v>5.2841288399766463E-2</c:v>
                </c:pt>
                <c:pt idx="40">
                  <c:v>5.7160293413731966E-2</c:v>
                </c:pt>
                <c:pt idx="41">
                  <c:v>6.0782317198478597E-2</c:v>
                </c:pt>
                <c:pt idx="42">
                  <c:v>6.2814569232131731E-2</c:v>
                </c:pt>
                <c:pt idx="43">
                  <c:v>6.680060361579189E-2</c:v>
                </c:pt>
                <c:pt idx="44">
                  <c:v>7.155201278338931E-2</c:v>
                </c:pt>
                <c:pt idx="45">
                  <c:v>7.6498138283654593E-2</c:v>
                </c:pt>
                <c:pt idx="46">
                  <c:v>8.1782194654848539E-2</c:v>
                </c:pt>
                <c:pt idx="47">
                  <c:v>8.6736750949379202E-2</c:v>
                </c:pt>
                <c:pt idx="48">
                  <c:v>9.208104747590283E-2</c:v>
                </c:pt>
                <c:pt idx="49">
                  <c:v>9.7177036665147626E-2</c:v>
                </c:pt>
                <c:pt idx="50">
                  <c:v>0.10158695468313965</c:v>
                </c:pt>
                <c:pt idx="51">
                  <c:v>0.10647017733286322</c:v>
                </c:pt>
                <c:pt idx="52">
                  <c:v>0.11163898468934857</c:v>
                </c:pt>
                <c:pt idx="53">
                  <c:v>0.11703218985133534</c:v>
                </c:pt>
                <c:pt idx="54">
                  <c:v>0.12185554739613901</c:v>
                </c:pt>
                <c:pt idx="55">
                  <c:v>0.12647322629965885</c:v>
                </c:pt>
                <c:pt idx="56">
                  <c:v>0.13034331402922125</c:v>
                </c:pt>
                <c:pt idx="57">
                  <c:v>0.13586571594170363</c:v>
                </c:pt>
                <c:pt idx="58">
                  <c:v>0.14076446677693871</c:v>
                </c:pt>
                <c:pt idx="59">
                  <c:v>4.7120863298064815E-3</c:v>
                </c:pt>
                <c:pt idx="60">
                  <c:v>9.0600764993756383E-3</c:v>
                </c:pt>
                <c:pt idx="61">
                  <c:v>0.15541126964329571</c:v>
                </c:pt>
                <c:pt idx="62">
                  <c:v>0.16049821630263711</c:v>
                </c:pt>
                <c:pt idx="63">
                  <c:v>0.16523277942670145</c:v>
                </c:pt>
                <c:pt idx="64">
                  <c:v>0.16965575834634386</c:v>
                </c:pt>
                <c:pt idx="65">
                  <c:v>0.17393050113626049</c:v>
                </c:pt>
                <c:pt idx="66">
                  <c:v>0.17797479103535011</c:v>
                </c:pt>
                <c:pt idx="67">
                  <c:v>1.1570706022944082E-2</c:v>
                </c:pt>
                <c:pt idx="68">
                  <c:v>0.18357282191833665</c:v>
                </c:pt>
                <c:pt idx="69">
                  <c:v>1.1964605071381813E-2</c:v>
                </c:pt>
                <c:pt idx="70">
                  <c:v>0.19119760910691996</c:v>
                </c:pt>
              </c:numCache>
            </c:numRef>
          </c:xVal>
          <c:yVal>
            <c:numRef>
              <c:f>'C6018'!$CI$3:$CI$78</c:f>
              <c:numCache>
                <c:formatCode>0.00E+00</c:formatCode>
                <c:ptCount val="76"/>
                <c:pt idx="0">
                  <c:v>1.2416254494733693E-2</c:v>
                </c:pt>
                <c:pt idx="1">
                  <c:v>1.3218125629877715E-2</c:v>
                </c:pt>
                <c:pt idx="2">
                  <c:v>1.3650175856616879E-2</c:v>
                </c:pt>
                <c:pt idx="3">
                  <c:v>1.6004450395359998E-2</c:v>
                </c:pt>
                <c:pt idx="4">
                  <c:v>1.6989909223536066E-2</c:v>
                </c:pt>
                <c:pt idx="5">
                  <c:v>1.9376368897144131E-2</c:v>
                </c:pt>
                <c:pt idx="6">
                  <c:v>2.0971311698568668E-2</c:v>
                </c:pt>
                <c:pt idx="7">
                  <c:v>2.2875432479222125E-2</c:v>
                </c:pt>
                <c:pt idx="8">
                  <c:v>2.4836216237498137E-2</c:v>
                </c:pt>
                <c:pt idx="9">
                  <c:v>2.5780426709293418E-2</c:v>
                </c:pt>
                <c:pt idx="10">
                  <c:v>2.813909496583436E-2</c:v>
                </c:pt>
                <c:pt idx="11">
                  <c:v>3.007145004594363E-2</c:v>
                </c:pt>
                <c:pt idx="12">
                  <c:v>3.2445848207580251E-2</c:v>
                </c:pt>
                <c:pt idx="13">
                  <c:v>3.4760563582923815E-2</c:v>
                </c:pt>
                <c:pt idx="14">
                  <c:v>3.7343861420164742E-2</c:v>
                </c:pt>
                <c:pt idx="15">
                  <c:v>3.931449024576561E-2</c:v>
                </c:pt>
                <c:pt idx="16">
                  <c:v>4.1557885966908591E-2</c:v>
                </c:pt>
                <c:pt idx="17">
                  <c:v>4.3519725496045374E-2</c:v>
                </c:pt>
                <c:pt idx="18">
                  <c:v>4.5530958059938037E-2</c:v>
                </c:pt>
                <c:pt idx="19">
                  <c:v>4.7453292870471002E-2</c:v>
                </c:pt>
                <c:pt idx="20">
                  <c:v>4.9111706322991132E-2</c:v>
                </c:pt>
                <c:pt idx="21">
                  <c:v>5.0765056479126748E-2</c:v>
                </c:pt>
                <c:pt idx="22">
                  <c:v>5.2260771271227413E-2</c:v>
                </c:pt>
                <c:pt idx="23">
                  <c:v>5.3534598435764823E-2</c:v>
                </c:pt>
                <c:pt idx="24">
                  <c:v>5.5896876020552405E-2</c:v>
                </c:pt>
                <c:pt idx="25">
                  <c:v>5.776098827154115E-2</c:v>
                </c:pt>
                <c:pt idx="26">
                  <c:v>5.8962741559428725E-2</c:v>
                </c:pt>
                <c:pt idx="27">
                  <c:v>5.9839637292566993E-2</c:v>
                </c:pt>
                <c:pt idx="28">
                  <c:v>5.9940376096368014E-2</c:v>
                </c:pt>
                <c:pt idx="29">
                  <c:v>5.9653631472778558E-2</c:v>
                </c:pt>
                <c:pt idx="30">
                  <c:v>5.8696626559123492E-2</c:v>
                </c:pt>
                <c:pt idx="31">
                  <c:v>5.7992252104343209E-2</c:v>
                </c:pt>
                <c:pt idx="32">
                  <c:v>5.7229374488455401E-2</c:v>
                </c:pt>
                <c:pt idx="33">
                  <c:v>5.63433726758596E-2</c:v>
                </c:pt>
                <c:pt idx="34">
                  <c:v>5.535478579443745E-2</c:v>
                </c:pt>
                <c:pt idx="35">
                  <c:v>5.4260814243400464E-2</c:v>
                </c:pt>
                <c:pt idx="36">
                  <c:v>5.3088199861105585E-2</c:v>
                </c:pt>
                <c:pt idx="37">
                  <c:v>5.1813633832636388E-2</c:v>
                </c:pt>
                <c:pt idx="38">
                  <c:v>5.0461172195139452E-2</c:v>
                </c:pt>
                <c:pt idx="39">
                  <c:v>4.9073208346540324E-2</c:v>
                </c:pt>
                <c:pt idx="40">
                  <c:v>4.7583250585727647E-2</c:v>
                </c:pt>
                <c:pt idx="41">
                  <c:v>4.6351118778325345E-2</c:v>
                </c:pt>
                <c:pt idx="42">
                  <c:v>4.5703924863905017E-2</c:v>
                </c:pt>
                <c:pt idx="43">
                  <c:v>4.4060553170356037E-2</c:v>
                </c:pt>
                <c:pt idx="44">
                  <c:v>4.3090685565046513E-2</c:v>
                </c:pt>
                <c:pt idx="45">
                  <c:v>4.198538653665234E-2</c:v>
                </c:pt>
                <c:pt idx="46">
                  <c:v>4.0904198851237451E-2</c:v>
                </c:pt>
                <c:pt idx="47">
                  <c:v>3.9596126132919122E-2</c:v>
                </c:pt>
                <c:pt idx="48">
                  <c:v>3.8540542292088496E-2</c:v>
                </c:pt>
                <c:pt idx="49">
                  <c:v>3.7773505820077789E-2</c:v>
                </c:pt>
                <c:pt idx="50">
                  <c:v>3.6856819149265238E-2</c:v>
                </c:pt>
                <c:pt idx="51">
                  <c:v>3.5986979877115369E-2</c:v>
                </c:pt>
                <c:pt idx="52">
                  <c:v>3.5107782823855231E-2</c:v>
                </c:pt>
                <c:pt idx="53">
                  <c:v>3.4241333653497498E-2</c:v>
                </c:pt>
                <c:pt idx="54">
                  <c:v>3.3368032429691413E-2</c:v>
                </c:pt>
                <c:pt idx="55">
                  <c:v>3.2643830552336162E-2</c:v>
                </c:pt>
                <c:pt idx="56">
                  <c:v>3.1898947638227919E-2</c:v>
                </c:pt>
                <c:pt idx="57">
                  <c:v>3.1134243157955304E-2</c:v>
                </c:pt>
                <c:pt idx="58">
                  <c:v>3.0334713880887754E-2</c:v>
                </c:pt>
                <c:pt idx="61">
                  <c:v>2.8275184654812886E-2</c:v>
                </c:pt>
                <c:pt idx="62">
                  <c:v>2.7562248487404333E-2</c:v>
                </c:pt>
                <c:pt idx="63">
                  <c:v>2.6895745637940078E-2</c:v>
                </c:pt>
                <c:pt idx="64">
                  <c:v>2.6273917243334576E-2</c:v>
                </c:pt>
                <c:pt idx="65">
                  <c:v>2.5726523705681362E-2</c:v>
                </c:pt>
                <c:pt idx="66">
                  <c:v>2.5212947738658387E-2</c:v>
                </c:pt>
                <c:pt idx="68">
                  <c:v>2.4474530428543351E-2</c:v>
                </c:pt>
                <c:pt idx="70">
                  <c:v>2.3466764493646528E-2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7-579B-449E-9234-170BEAD49713}"/>
            </c:ext>
          </c:extLst>
        </c:ser>
        <c:ser>
          <c:idx val="41"/>
          <c:order val="8"/>
          <c:tx>
            <c:strRef>
              <c:f>'C6020'!$J$1</c:f>
              <c:strCache>
                <c:ptCount val="1"/>
                <c:pt idx="0">
                  <c:v> 6020 182C1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'C6020'!$I$2:$I$78</c:f>
              <c:numCache>
                <c:formatCode>0.00E+00</c:formatCode>
                <c:ptCount val="77"/>
                <c:pt idx="0">
                  <c:v>3.2963538588532071E-4</c:v>
                </c:pt>
                <c:pt idx="1">
                  <c:v>3.9781726616406959E-4</c:v>
                </c:pt>
                <c:pt idx="2">
                  <c:v>4.6106938649809241E-4</c:v>
                </c:pt>
                <c:pt idx="3">
                  <c:v>5.5242991294523005E-4</c:v>
                </c:pt>
                <c:pt idx="4">
                  <c:v>6.4047472394738016E-4</c:v>
                </c:pt>
                <c:pt idx="5">
                  <c:v>7.6041290531621839E-4</c:v>
                </c:pt>
                <c:pt idx="6">
                  <c:v>8.7238101382934336E-4</c:v>
                </c:pt>
                <c:pt idx="7">
                  <c:v>1.0112374012934998E-3</c:v>
                </c:pt>
                <c:pt idx="8">
                  <c:v>1.1678321820830051E-3</c:v>
                </c:pt>
                <c:pt idx="9">
                  <c:v>1.3164703177646713E-3</c:v>
                </c:pt>
                <c:pt idx="10">
                  <c:v>1.5053586214617705E-3</c:v>
                </c:pt>
                <c:pt idx="11">
                  <c:v>1.704853088287871E-3</c:v>
                </c:pt>
                <c:pt idx="12">
                  <c:v>1.9265046953600791E-3</c:v>
                </c:pt>
                <c:pt idx="13">
                  <c:v>2.1691734631151538E-3</c:v>
                </c:pt>
                <c:pt idx="14">
                  <c:v>2.4423037946110881E-3</c:v>
                </c:pt>
                <c:pt idx="15">
                  <c:v>2.7333349446404653E-3</c:v>
                </c:pt>
                <c:pt idx="16">
                  <c:v>3.0569157547914783E-3</c:v>
                </c:pt>
                <c:pt idx="17">
                  <c:v>3.4142961522977203E-3</c:v>
                </c:pt>
                <c:pt idx="18">
                  <c:v>3.8098391012535942E-3</c:v>
                </c:pt>
                <c:pt idx="19">
                  <c:v>4.2474919345356727E-3</c:v>
                </c:pt>
                <c:pt idx="20">
                  <c:v>4.7166043458379018E-3</c:v>
                </c:pt>
                <c:pt idx="21">
                  <c:v>5.2409243692923303E-3</c:v>
                </c:pt>
                <c:pt idx="22">
                  <c:v>5.8123736583680164E-3</c:v>
                </c:pt>
                <c:pt idx="23">
                  <c:v>7.1201350744929974E-3</c:v>
                </c:pt>
                <c:pt idx="24">
                  <c:v>7.8800345537134182E-3</c:v>
                </c:pt>
                <c:pt idx="25">
                  <c:v>8.6882044541161958E-3</c:v>
                </c:pt>
                <c:pt idx="26">
                  <c:v>1.0569359011539785E-2</c:v>
                </c:pt>
                <c:pt idx="27">
                  <c:v>1.2804939532638421E-2</c:v>
                </c:pt>
                <c:pt idx="28">
                  <c:v>1.5452798730397012E-2</c:v>
                </c:pt>
                <c:pt idx="29">
                  <c:v>1.8546838240889651E-2</c:v>
                </c:pt>
                <c:pt idx="30">
                  <c:v>2.0311728593613295E-2</c:v>
                </c:pt>
                <c:pt idx="31">
                  <c:v>2.2214956640344747E-2</c:v>
                </c:pt>
                <c:pt idx="32">
                  <c:v>2.426500555292261E-2</c:v>
                </c:pt>
                <c:pt idx="33">
                  <c:v>2.6483052864925884E-2</c:v>
                </c:pt>
                <c:pt idx="34">
                  <c:v>2.8905407109913999E-2</c:v>
                </c:pt>
                <c:pt idx="35">
                  <c:v>3.1493249175945613E-2</c:v>
                </c:pt>
                <c:pt idx="36">
                  <c:v>3.4299299018260239E-2</c:v>
                </c:pt>
                <c:pt idx="37">
                  <c:v>3.7324921142572805E-2</c:v>
                </c:pt>
                <c:pt idx="38">
                  <c:v>4.0568122174707601E-2</c:v>
                </c:pt>
                <c:pt idx="39">
                  <c:v>4.4049673446009074E-2</c:v>
                </c:pt>
                <c:pt idx="40">
                  <c:v>4.7775176391486707E-2</c:v>
                </c:pt>
                <c:pt idx="41">
                  <c:v>5.1769213955096892E-2</c:v>
                </c:pt>
                <c:pt idx="42">
                  <c:v>5.6036712457889631E-2</c:v>
                </c:pt>
                <c:pt idx="43">
                  <c:v>5.9501526437089523E-2</c:v>
                </c:pt>
                <c:pt idx="44">
                  <c:v>6.331413281826459E-2</c:v>
                </c:pt>
                <c:pt idx="45">
                  <c:v>6.5769356724830072E-2</c:v>
                </c:pt>
                <c:pt idx="46">
                  <c:v>7.0090681453704756E-2</c:v>
                </c:pt>
                <c:pt idx="47">
                  <c:v>7.2485871623991158E-2</c:v>
                </c:pt>
                <c:pt idx="48">
                  <c:v>7.7528462461673747E-2</c:v>
                </c:pt>
                <c:pt idx="49">
                  <c:v>8.0091111093281764E-2</c:v>
                </c:pt>
                <c:pt idx="50">
                  <c:v>8.274047373157381E-2</c:v>
                </c:pt>
                <c:pt idx="51">
                  <c:v>8.5433732285350131E-2</c:v>
                </c:pt>
                <c:pt idx="52">
                  <c:v>8.8260208164306048E-2</c:v>
                </c:pt>
                <c:pt idx="53">
                  <c:v>9.0437129337391134E-2</c:v>
                </c:pt>
                <c:pt idx="54">
                  <c:v>9.4536250536153249E-2</c:v>
                </c:pt>
                <c:pt idx="55">
                  <c:v>9.9161380112952904E-2</c:v>
                </c:pt>
                <c:pt idx="56">
                  <c:v>0.10322698260047591</c:v>
                </c:pt>
                <c:pt idx="57">
                  <c:v>0.10787352147205012</c:v>
                </c:pt>
                <c:pt idx="58">
                  <c:v>0.11203685519984817</c:v>
                </c:pt>
                <c:pt idx="59">
                  <c:v>0.11611977486001929</c:v>
                </c:pt>
                <c:pt idx="60">
                  <c:v>0.1202270980931771</c:v>
                </c:pt>
                <c:pt idx="61">
                  <c:v>0.12418425746158948</c:v>
                </c:pt>
                <c:pt idx="62">
                  <c:v>0.12815800263290433</c:v>
                </c:pt>
                <c:pt idx="63">
                  <c:v>0.13359923360602366</c:v>
                </c:pt>
                <c:pt idx="64">
                  <c:v>0.13855451020132226</c:v>
                </c:pt>
                <c:pt idx="65">
                  <c:v>0.14312394415444921</c:v>
                </c:pt>
                <c:pt idx="66">
                  <c:v>0.14747850766447457</c:v>
                </c:pt>
                <c:pt idx="67">
                  <c:v>0.15159788104044858</c:v>
                </c:pt>
                <c:pt idx="68">
                  <c:v>0.15547216908979555</c:v>
                </c:pt>
                <c:pt idx="69">
                  <c:v>0.15908909577938385</c:v>
                </c:pt>
                <c:pt idx="70">
                  <c:v>0.16255294082782742</c:v>
                </c:pt>
                <c:pt idx="71">
                  <c:v>0.16593277611326243</c:v>
                </c:pt>
                <c:pt idx="72">
                  <c:v>0.17017787525605002</c:v>
                </c:pt>
                <c:pt idx="73">
                  <c:v>0.1741112677912619</c:v>
                </c:pt>
                <c:pt idx="74">
                  <c:v>0.17789559295585169</c:v>
                </c:pt>
                <c:pt idx="75">
                  <c:v>0.17967879033088399</c:v>
                </c:pt>
                <c:pt idx="76">
                  <c:v>0.18067771025063603</c:v>
                </c:pt>
              </c:numCache>
            </c:numRef>
          </c:xVal>
          <c:yVal>
            <c:numRef>
              <c:f>'C6020'!$J$2:$J$78</c:f>
              <c:numCache>
                <c:formatCode>0.00E+00</c:formatCode>
                <c:ptCount val="77"/>
                <c:pt idx="0">
                  <c:v>1.0865948762776429E-2</c:v>
                </c:pt>
                <c:pt idx="1">
                  <c:v>1.3114011324112248E-2</c:v>
                </c:pt>
                <c:pt idx="2">
                  <c:v>1.4597107780803194E-2</c:v>
                </c:pt>
                <c:pt idx="3">
                  <c:v>1.7364271538521797E-2</c:v>
                </c:pt>
                <c:pt idx="4">
                  <c:v>1.934076107477653E-2</c:v>
                </c:pt>
                <c:pt idx="5">
                  <c:v>2.2590993986108969E-2</c:v>
                </c:pt>
                <c:pt idx="6">
                  <c:v>2.4638655070832835E-2</c:v>
                </c:pt>
                <c:pt idx="7">
                  <c:v>2.7433303602993651E-2</c:v>
                </c:pt>
                <c:pt idx="8">
                  <c:v>3.0317955498001599E-2</c:v>
                </c:pt>
                <c:pt idx="9">
                  <c:v>3.1924779090965291E-2</c:v>
                </c:pt>
                <c:pt idx="10">
                  <c:v>3.4590204054610343E-2</c:v>
                </c:pt>
                <c:pt idx="11">
                  <c:v>3.6763336039846634E-2</c:v>
                </c:pt>
                <c:pt idx="12">
                  <c:v>3.8899903481775203E-2</c:v>
                </c:pt>
                <c:pt idx="13">
                  <c:v>4.0866019741905416E-2</c:v>
                </c:pt>
                <c:pt idx="14">
                  <c:v>4.2928016014190142E-2</c:v>
                </c:pt>
                <c:pt idx="15">
                  <c:v>4.4555022987379143E-2</c:v>
                </c:pt>
                <c:pt idx="16">
                  <c:v>4.6178988490219633E-2</c:v>
                </c:pt>
                <c:pt idx="17">
                  <c:v>4.7736197930406898E-2</c:v>
                </c:pt>
                <c:pt idx="18">
                  <c:v>4.9252214850242775E-2</c:v>
                </c:pt>
                <c:pt idx="19">
                  <c:v>5.0727651312380759E-2</c:v>
                </c:pt>
                <c:pt idx="20">
                  <c:v>5.1832990181985693E-2</c:v>
                </c:pt>
                <c:pt idx="21">
                  <c:v>5.3031078941749264E-2</c:v>
                </c:pt>
                <c:pt idx="22">
                  <c:v>5.4049143746534946E-2</c:v>
                </c:pt>
                <c:pt idx="23">
                  <c:v>5.5692007978733776E-2</c:v>
                </c:pt>
                <c:pt idx="24">
                  <c:v>5.6524973662968513E-2</c:v>
                </c:pt>
                <c:pt idx="25">
                  <c:v>5.6939222481933831E-2</c:v>
                </c:pt>
                <c:pt idx="26">
                  <c:v>5.7860542764187735E-2</c:v>
                </c:pt>
                <c:pt idx="27">
                  <c:v>5.8314327428817529E-2</c:v>
                </c:pt>
                <c:pt idx="28">
                  <c:v>5.8313610946799689E-2</c:v>
                </c:pt>
                <c:pt idx="29">
                  <c:v>5.7680604856400433E-2</c:v>
                </c:pt>
                <c:pt idx="30">
                  <c:v>5.7325878016330455E-2</c:v>
                </c:pt>
                <c:pt idx="31">
                  <c:v>5.6821882340280926E-2</c:v>
                </c:pt>
                <c:pt idx="32">
                  <c:v>5.6176402713776712E-2</c:v>
                </c:pt>
                <c:pt idx="33">
                  <c:v>5.544898953611143E-2</c:v>
                </c:pt>
                <c:pt idx="34">
                  <c:v>5.4737396010918794E-2</c:v>
                </c:pt>
                <c:pt idx="35">
                  <c:v>5.384294536354204E-2</c:v>
                </c:pt>
                <c:pt idx="36">
                  <c:v>5.2921363614216274E-2</c:v>
                </c:pt>
                <c:pt idx="37">
                  <c:v>5.1930880765619657E-2</c:v>
                </c:pt>
                <c:pt idx="38">
                  <c:v>5.0835301031734829E-2</c:v>
                </c:pt>
                <c:pt idx="39">
                  <c:v>4.9664794716582215E-2</c:v>
                </c:pt>
                <c:pt idx="40">
                  <c:v>4.8409976929112974E-2</c:v>
                </c:pt>
                <c:pt idx="41">
                  <c:v>4.7102157229050909E-2</c:v>
                </c:pt>
                <c:pt idx="42">
                  <c:v>4.5730979628430285E-2</c:v>
                </c:pt>
                <c:pt idx="43">
                  <c:v>4.4418299718513438E-2</c:v>
                </c:pt>
                <c:pt idx="44">
                  <c:v>4.2870779708798136E-2</c:v>
                </c:pt>
                <c:pt idx="45">
                  <c:v>4.27106676145418E-2</c:v>
                </c:pt>
                <c:pt idx="46">
                  <c:v>4.1348547509045493E-2</c:v>
                </c:pt>
                <c:pt idx="47">
                  <c:v>4.0829628592774093E-2</c:v>
                </c:pt>
                <c:pt idx="48">
                  <c:v>3.9814940493963211E-2</c:v>
                </c:pt>
                <c:pt idx="49">
                  <c:v>3.9230063091127261E-2</c:v>
                </c:pt>
                <c:pt idx="50">
                  <c:v>3.8655610853210329E-2</c:v>
                </c:pt>
                <c:pt idx="51">
                  <c:v>3.8050696285625026E-2</c:v>
                </c:pt>
                <c:pt idx="52">
                  <c:v>3.749399241061515E-2</c:v>
                </c:pt>
                <c:pt idx="53">
                  <c:v>3.7176701649036421E-2</c:v>
                </c:pt>
                <c:pt idx="54">
                  <c:v>3.6477970062997286E-2</c:v>
                </c:pt>
                <c:pt idx="55">
                  <c:v>3.5756288385111024E-2</c:v>
                </c:pt>
                <c:pt idx="56">
                  <c:v>3.4937081759996588E-2</c:v>
                </c:pt>
                <c:pt idx="57">
                  <c:v>3.422557833759076E-2</c:v>
                </c:pt>
                <c:pt idx="58">
                  <c:v>3.3472685128191328E-2</c:v>
                </c:pt>
                <c:pt idx="59">
                  <c:v>3.2887322228150162E-2</c:v>
                </c:pt>
                <c:pt idx="60">
                  <c:v>3.2121233590903166E-2</c:v>
                </c:pt>
                <c:pt idx="61">
                  <c:v>3.1472917961808865E-2</c:v>
                </c:pt>
                <c:pt idx="62">
                  <c:v>3.0786267364302743E-2</c:v>
                </c:pt>
                <c:pt idx="63">
                  <c:v>3.0053468968036505E-2</c:v>
                </c:pt>
                <c:pt idx="64">
                  <c:v>2.9340290840789113E-2</c:v>
                </c:pt>
                <c:pt idx="65">
                  <c:v>2.8661625003953958E-2</c:v>
                </c:pt>
                <c:pt idx="66">
                  <c:v>2.8060779541917793E-2</c:v>
                </c:pt>
                <c:pt idx="67">
                  <c:v>2.7506783406288451E-2</c:v>
                </c:pt>
                <c:pt idx="68">
                  <c:v>2.6980238153238065E-2</c:v>
                </c:pt>
                <c:pt idx="69">
                  <c:v>2.6463132994460441E-2</c:v>
                </c:pt>
                <c:pt idx="70">
                  <c:v>2.5986879004499572E-2</c:v>
                </c:pt>
                <c:pt idx="71">
                  <c:v>2.5560421638186111E-2</c:v>
                </c:pt>
                <c:pt idx="72">
                  <c:v>2.5015556039270727E-2</c:v>
                </c:pt>
                <c:pt idx="73">
                  <c:v>2.4482905485285505E-2</c:v>
                </c:pt>
                <c:pt idx="74">
                  <c:v>2.399669547551871E-2</c:v>
                </c:pt>
                <c:pt idx="75">
                  <c:v>2.3071870002694044E-2</c:v>
                </c:pt>
                <c:pt idx="76">
                  <c:v>2.2058541105083311E-2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8-579B-449E-9234-170BEAD49713}"/>
            </c:ext>
          </c:extLst>
        </c:ser>
        <c:ser>
          <c:idx val="42"/>
          <c:order val="9"/>
          <c:tx>
            <c:strRef>
              <c:f>'C6020'!$T$1</c:f>
              <c:strCache>
                <c:ptCount val="1"/>
                <c:pt idx="0">
                  <c:v>C6020 182C2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'C6020'!$S$2:$S$78</c:f>
              <c:numCache>
                <c:formatCode>0.00E+00</c:formatCode>
                <c:ptCount val="77"/>
                <c:pt idx="0">
                  <c:v>3.4866406785286297E-4</c:v>
                </c:pt>
                <c:pt idx="1">
                  <c:v>4.0194566059138689E-4</c:v>
                </c:pt>
                <c:pt idx="2">
                  <c:v>4.6338246514641566E-4</c:v>
                </c:pt>
                <c:pt idx="3">
                  <c:v>5.7260317347320637E-4</c:v>
                </c:pt>
                <c:pt idx="4">
                  <c:v>6.5483447683050669E-4</c:v>
                </c:pt>
                <c:pt idx="5">
                  <c:v>7.7789461871229256E-4</c:v>
                </c:pt>
                <c:pt idx="6">
                  <c:v>8.9673215778971328E-4</c:v>
                </c:pt>
                <c:pt idx="7">
                  <c:v>1.0366051483777531E-3</c:v>
                </c:pt>
                <c:pt idx="8">
                  <c:v>1.1889179869750508E-3</c:v>
                </c:pt>
                <c:pt idx="9">
                  <c:v>1.3261580340670465E-3</c:v>
                </c:pt>
                <c:pt idx="10">
                  <c:v>1.511490150970481E-3</c:v>
                </c:pt>
                <c:pt idx="11">
                  <c:v>1.7008811032806007E-3</c:v>
                </c:pt>
                <c:pt idx="12">
                  <c:v>1.9237913227533958E-3</c:v>
                </c:pt>
                <c:pt idx="13">
                  <c:v>2.163475865257336E-3</c:v>
                </c:pt>
                <c:pt idx="14">
                  <c:v>2.4403000998064078E-3</c:v>
                </c:pt>
                <c:pt idx="15">
                  <c:v>2.7271503719933088E-3</c:v>
                </c:pt>
                <c:pt idx="16">
                  <c:v>3.0527814209499525E-3</c:v>
                </c:pt>
                <c:pt idx="17">
                  <c:v>3.4062536850751517E-3</c:v>
                </c:pt>
                <c:pt idx="18">
                  <c:v>3.8069586765541912E-3</c:v>
                </c:pt>
                <c:pt idx="19">
                  <c:v>4.2412648212946623E-3</c:v>
                </c:pt>
                <c:pt idx="20">
                  <c:v>4.7145034711078924E-3</c:v>
                </c:pt>
                <c:pt idx="21">
                  <c:v>5.2408616717799323E-3</c:v>
                </c:pt>
                <c:pt idx="22">
                  <c:v>5.8158742319910448E-3</c:v>
                </c:pt>
                <c:pt idx="23">
                  <c:v>7.1342200875101581E-3</c:v>
                </c:pt>
                <c:pt idx="24">
                  <c:v>7.8630708670464691E-3</c:v>
                </c:pt>
                <c:pt idx="25">
                  <c:v>8.7067450989832176E-3</c:v>
                </c:pt>
                <c:pt idx="26">
                  <c:v>1.0581147479808095E-2</c:v>
                </c:pt>
                <c:pt idx="27">
                  <c:v>1.2810929579949754E-2</c:v>
                </c:pt>
                <c:pt idx="28">
                  <c:v>1.5458148457557642E-2</c:v>
                </c:pt>
                <c:pt idx="29">
                  <c:v>1.8558097042831966E-2</c:v>
                </c:pt>
                <c:pt idx="30">
                  <c:v>2.0310557026827644E-2</c:v>
                </c:pt>
                <c:pt idx="31">
                  <c:v>2.2204370606397524E-2</c:v>
                </c:pt>
                <c:pt idx="32">
                  <c:v>2.4264128374490324E-2</c:v>
                </c:pt>
                <c:pt idx="33">
                  <c:v>2.6477976575080518E-2</c:v>
                </c:pt>
                <c:pt idx="34">
                  <c:v>2.8882354593502524E-2</c:v>
                </c:pt>
                <c:pt idx="35">
                  <c:v>3.1473134051780829E-2</c:v>
                </c:pt>
                <c:pt idx="36">
                  <c:v>3.4269994952836613E-2</c:v>
                </c:pt>
                <c:pt idx="37">
                  <c:v>3.7285781421194542E-2</c:v>
                </c:pt>
                <c:pt idx="38">
                  <c:v>4.0524644016211142E-2</c:v>
                </c:pt>
                <c:pt idx="39">
                  <c:v>4.3996250727047694E-2</c:v>
                </c:pt>
                <c:pt idx="40">
                  <c:v>4.7723664043509355E-2</c:v>
                </c:pt>
                <c:pt idx="41">
                  <c:v>5.1707651099411556E-2</c:v>
                </c:pt>
                <c:pt idx="42">
                  <c:v>5.5963856470105017E-2</c:v>
                </c:pt>
                <c:pt idx="43">
                  <c:v>5.9434096905612306E-2</c:v>
                </c:pt>
                <c:pt idx="44">
                  <c:v>6.3208522312236767E-2</c:v>
                </c:pt>
                <c:pt idx="45">
                  <c:v>6.5626472608253564E-2</c:v>
                </c:pt>
                <c:pt idx="46">
                  <c:v>6.9991385640101239E-2</c:v>
                </c:pt>
                <c:pt idx="47">
                  <c:v>7.2467142198895079E-2</c:v>
                </c:pt>
                <c:pt idx="48">
                  <c:v>7.7501151963619772E-2</c:v>
                </c:pt>
                <c:pt idx="49">
                  <c:v>8.007181745620652E-2</c:v>
                </c:pt>
                <c:pt idx="50">
                  <c:v>8.2641130628135981E-2</c:v>
                </c:pt>
                <c:pt idx="51">
                  <c:v>8.5322197338723899E-2</c:v>
                </c:pt>
                <c:pt idx="52">
                  <c:v>8.8008389278994861E-2</c:v>
                </c:pt>
                <c:pt idx="53">
                  <c:v>9.0433170003311469E-2</c:v>
                </c:pt>
                <c:pt idx="54">
                  <c:v>9.4467946729634225E-2</c:v>
                </c:pt>
                <c:pt idx="55">
                  <c:v>9.907803445907401E-2</c:v>
                </c:pt>
                <c:pt idx="56">
                  <c:v>0.10326182244844231</c:v>
                </c:pt>
                <c:pt idx="57">
                  <c:v>0.10780671016781371</c:v>
                </c:pt>
                <c:pt idx="58">
                  <c:v>0.11207548637915835</c:v>
                </c:pt>
                <c:pt idx="59">
                  <c:v>0.11596103278326002</c:v>
                </c:pt>
                <c:pt idx="60">
                  <c:v>0.12030828894440798</c:v>
                </c:pt>
                <c:pt idx="61">
                  <c:v>0.12427461039219079</c:v>
                </c:pt>
                <c:pt idx="62">
                  <c:v>0.12820890724129327</c:v>
                </c:pt>
                <c:pt idx="63">
                  <c:v>0.13366986785204177</c:v>
                </c:pt>
                <c:pt idx="64">
                  <c:v>0.13863057780695487</c:v>
                </c:pt>
                <c:pt idx="65">
                  <c:v>0.14317733865142121</c:v>
                </c:pt>
                <c:pt idx="66">
                  <c:v>0.14737717248438778</c:v>
                </c:pt>
                <c:pt idx="67">
                  <c:v>0.15164358979155304</c:v>
                </c:pt>
                <c:pt idx="68">
                  <c:v>0.15544868351297766</c:v>
                </c:pt>
                <c:pt idx="69">
                  <c:v>0.15911895462862616</c:v>
                </c:pt>
                <c:pt idx="70">
                  <c:v>0.1626024331231217</c:v>
                </c:pt>
                <c:pt idx="71">
                  <c:v>0.16597468306442542</c:v>
                </c:pt>
                <c:pt idx="72">
                  <c:v>0.1702618217728582</c:v>
                </c:pt>
                <c:pt idx="73">
                  <c:v>0.17418918359040114</c:v>
                </c:pt>
                <c:pt idx="74">
                  <c:v>0.17808943522113019</c:v>
                </c:pt>
                <c:pt idx="75">
                  <c:v>0.18158231526168117</c:v>
                </c:pt>
                <c:pt idx="76">
                  <c:v>0.18404629954074336</c:v>
                </c:pt>
              </c:numCache>
            </c:numRef>
          </c:xVal>
          <c:yVal>
            <c:numRef>
              <c:f>'C6020'!$T$2:$T$78</c:f>
              <c:numCache>
                <c:formatCode>0.00E+00</c:formatCode>
                <c:ptCount val="77"/>
                <c:pt idx="0">
                  <c:v>1.2156663221170582E-2</c:v>
                </c:pt>
                <c:pt idx="1">
                  <c:v>1.3387607957328646E-2</c:v>
                </c:pt>
                <c:pt idx="2">
                  <c:v>1.4743935798755046E-2</c:v>
                </c:pt>
                <c:pt idx="3">
                  <c:v>1.8655620410215977E-2</c:v>
                </c:pt>
                <c:pt idx="4">
                  <c:v>2.0217741674527136E-2</c:v>
                </c:pt>
                <c:pt idx="5">
                  <c:v>2.3641657237465297E-2</c:v>
                </c:pt>
                <c:pt idx="6">
                  <c:v>2.6033351122563653E-2</c:v>
                </c:pt>
                <c:pt idx="7">
                  <c:v>2.8826942706769349E-2</c:v>
                </c:pt>
                <c:pt idx="8">
                  <c:v>3.1422651452902614E-2</c:v>
                </c:pt>
                <c:pt idx="9">
                  <c:v>3.2396367649604942E-2</c:v>
                </c:pt>
                <c:pt idx="10">
                  <c:v>3.4872559091122017E-2</c:v>
                </c:pt>
                <c:pt idx="11">
                  <c:v>3.6592232362814163E-2</c:v>
                </c:pt>
                <c:pt idx="12">
                  <c:v>3.879040403210645E-2</c:v>
                </c:pt>
                <c:pt idx="13">
                  <c:v>4.065162254256538E-2</c:v>
                </c:pt>
                <c:pt idx="14">
                  <c:v>4.2857607607881716E-2</c:v>
                </c:pt>
                <c:pt idx="15">
                  <c:v>4.4353626494416508E-2</c:v>
                </c:pt>
                <c:pt idx="16">
                  <c:v>4.6054163165943747E-2</c:v>
                </c:pt>
                <c:pt idx="17">
                  <c:v>4.7511574976302907E-2</c:v>
                </c:pt>
                <c:pt idx="18">
                  <c:v>4.9177768836603519E-2</c:v>
                </c:pt>
                <c:pt idx="19">
                  <c:v>5.0579019942054056E-2</c:v>
                </c:pt>
                <c:pt idx="20">
                  <c:v>5.1786825458682607E-2</c:v>
                </c:pt>
                <c:pt idx="21">
                  <c:v>5.3029810120981381E-2</c:v>
                </c:pt>
                <c:pt idx="22">
                  <c:v>5.4114266876254771E-2</c:v>
                </c:pt>
                <c:pt idx="23">
                  <c:v>5.5912565178692517E-2</c:v>
                </c:pt>
                <c:pt idx="24">
                  <c:v>5.6281868170658243E-2</c:v>
                </c:pt>
                <c:pt idx="25">
                  <c:v>5.7182498599745259E-2</c:v>
                </c:pt>
                <c:pt idx="26">
                  <c:v>5.7989683529004611E-2</c:v>
                </c:pt>
                <c:pt idx="27">
                  <c:v>5.8368898132646549E-2</c:v>
                </c:pt>
                <c:pt idx="28">
                  <c:v>5.8353994040379817E-2</c:v>
                </c:pt>
                <c:pt idx="29">
                  <c:v>5.775065578476974E-2</c:v>
                </c:pt>
                <c:pt idx="30">
                  <c:v>5.731926517120213E-2</c:v>
                </c:pt>
                <c:pt idx="31">
                  <c:v>5.676774088367912E-2</c:v>
                </c:pt>
                <c:pt idx="32">
                  <c:v>5.6172341240303632E-2</c:v>
                </c:pt>
                <c:pt idx="33">
                  <c:v>5.5427734572246153E-2</c:v>
                </c:pt>
                <c:pt idx="34">
                  <c:v>5.465012295861011E-2</c:v>
                </c:pt>
                <c:pt idx="35">
                  <c:v>5.3774187030968749E-2</c:v>
                </c:pt>
                <c:pt idx="36">
                  <c:v>5.2830974092102884E-2</c:v>
                </c:pt>
                <c:pt idx="37">
                  <c:v>5.1822026174715624E-2</c:v>
                </c:pt>
                <c:pt idx="38">
                  <c:v>5.0726395774484859E-2</c:v>
                </c:pt>
                <c:pt idx="39">
                  <c:v>4.9544402474500378E-2</c:v>
                </c:pt>
                <c:pt idx="40">
                  <c:v>4.8305639598498956E-2</c:v>
                </c:pt>
                <c:pt idx="41">
                  <c:v>4.6990198057573845E-2</c:v>
                </c:pt>
                <c:pt idx="42">
                  <c:v>4.5612142899887929E-2</c:v>
                </c:pt>
                <c:pt idx="43">
                  <c:v>4.4317683541710652E-2</c:v>
                </c:pt>
                <c:pt idx="44">
                  <c:v>4.2727878639966084E-2</c:v>
                </c:pt>
                <c:pt idx="45">
                  <c:v>4.2525291102637863E-2</c:v>
                </c:pt>
                <c:pt idx="46">
                  <c:v>4.1231475472354388E-2</c:v>
                </c:pt>
                <c:pt idx="47">
                  <c:v>4.0808531607749728E-2</c:v>
                </c:pt>
                <c:pt idx="48">
                  <c:v>3.9786894682132187E-2</c:v>
                </c:pt>
                <c:pt idx="49">
                  <c:v>3.9211164628529159E-2</c:v>
                </c:pt>
                <c:pt idx="50">
                  <c:v>3.8562842155913733E-2</c:v>
                </c:pt>
                <c:pt idx="51">
                  <c:v>3.7951409692933223E-2</c:v>
                </c:pt>
                <c:pt idx="52">
                  <c:v>3.7280346276685923E-2</c:v>
                </c:pt>
                <c:pt idx="53">
                  <c:v>3.717344653112651E-2</c:v>
                </c:pt>
                <c:pt idx="54">
                  <c:v>3.6425277384951063E-2</c:v>
                </c:pt>
                <c:pt idx="55">
                  <c:v>3.5696206953721658E-2</c:v>
                </c:pt>
                <c:pt idx="56">
                  <c:v>3.4960668771716809E-2</c:v>
                </c:pt>
                <c:pt idx="57">
                  <c:v>3.4183196344726427E-2</c:v>
                </c:pt>
                <c:pt idx="58">
                  <c:v>3.3495772392333083E-2</c:v>
                </c:pt>
                <c:pt idx="59">
                  <c:v>3.2797466156488556E-2</c:v>
                </c:pt>
                <c:pt idx="60">
                  <c:v>3.2164631974958127E-2</c:v>
                </c:pt>
                <c:pt idx="61">
                  <c:v>3.1518732220675132E-2</c:v>
                </c:pt>
                <c:pt idx="62">
                  <c:v>3.0810728952214702E-2</c:v>
                </c:pt>
                <c:pt idx="63">
                  <c:v>3.0085256055871874E-2</c:v>
                </c:pt>
                <c:pt idx="64">
                  <c:v>2.9372515823154772E-2</c:v>
                </c:pt>
                <c:pt idx="65">
                  <c:v>2.8683014276344971E-2</c:v>
                </c:pt>
                <c:pt idx="66">
                  <c:v>2.8022230640553456E-2</c:v>
                </c:pt>
                <c:pt idx="67">
                  <c:v>2.7523373219471944E-2</c:v>
                </c:pt>
                <c:pt idx="68">
                  <c:v>2.6972087516372246E-2</c:v>
                </c:pt>
                <c:pt idx="69">
                  <c:v>2.6473067463516086E-2</c:v>
                </c:pt>
                <c:pt idx="70">
                  <c:v>2.6002705800117293E-2</c:v>
                </c:pt>
                <c:pt idx="71">
                  <c:v>2.5573334031133002E-2</c:v>
                </c:pt>
                <c:pt idx="72">
                  <c:v>2.5040241818616683E-2</c:v>
                </c:pt>
                <c:pt idx="73">
                  <c:v>2.4504822871822384E-2</c:v>
                </c:pt>
                <c:pt idx="74">
                  <c:v>2.4049019515757605E-2</c:v>
                </c:pt>
                <c:pt idx="75">
                  <c:v>2.3563308236827393E-2</c:v>
                </c:pt>
                <c:pt idx="76">
                  <c:v>2.2888735978539788E-2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9-579B-449E-9234-170BEAD49713}"/>
            </c:ext>
          </c:extLst>
        </c:ser>
        <c:ser>
          <c:idx val="43"/>
          <c:order val="10"/>
          <c:tx>
            <c:strRef>
              <c:f>'C6020'!$AD$1</c:f>
              <c:strCache>
                <c:ptCount val="1"/>
                <c:pt idx="0">
                  <c:v>C6020 182C5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'C6020'!$AC$2:$AC$78</c:f>
              <c:numCache>
                <c:formatCode>0.00E+00</c:formatCode>
                <c:ptCount val="77"/>
                <c:pt idx="0">
                  <c:v>3.4255061670024426E-4</c:v>
                </c:pt>
                <c:pt idx="1">
                  <c:v>3.8688343895738821E-4</c:v>
                </c:pt>
                <c:pt idx="2">
                  <c:v>4.3354232053448993E-4</c:v>
                </c:pt>
                <c:pt idx="3">
                  <c:v>5.3075439775428538E-4</c:v>
                </c:pt>
                <c:pt idx="4">
                  <c:v>6.1692651113838884E-4</c:v>
                </c:pt>
                <c:pt idx="5">
                  <c:v>7.3895644569037223E-4</c:v>
                </c:pt>
                <c:pt idx="6">
                  <c:v>8.5152941200350137E-4</c:v>
                </c:pt>
                <c:pt idx="7">
                  <c:v>9.9093832869458763E-4</c:v>
                </c:pt>
                <c:pt idx="8">
                  <c:v>1.1504990424841784E-3</c:v>
                </c:pt>
                <c:pt idx="9">
                  <c:v>1.2915097091735757E-3</c:v>
                </c:pt>
                <c:pt idx="10">
                  <c:v>1.4791515977003308E-3</c:v>
                </c:pt>
                <c:pt idx="11">
                  <c:v>1.6786267904116588E-3</c:v>
                </c:pt>
                <c:pt idx="12">
                  <c:v>1.9059043928450589E-3</c:v>
                </c:pt>
                <c:pt idx="13">
                  <c:v>2.1513852332438093E-3</c:v>
                </c:pt>
                <c:pt idx="14">
                  <c:v>2.4315208010314438E-3</c:v>
                </c:pt>
                <c:pt idx="15">
                  <c:v>2.7188077210793843E-3</c:v>
                </c:pt>
                <c:pt idx="16">
                  <c:v>3.0437894225405237E-3</c:v>
                </c:pt>
                <c:pt idx="17">
                  <c:v>3.4020225895780931E-3</c:v>
                </c:pt>
                <c:pt idx="18">
                  <c:v>3.8001876155608089E-3</c:v>
                </c:pt>
                <c:pt idx="19">
                  <c:v>4.2337488729195733E-3</c:v>
                </c:pt>
                <c:pt idx="20">
                  <c:v>4.7050971426293303E-3</c:v>
                </c:pt>
                <c:pt idx="21">
                  <c:v>5.2299174646380881E-3</c:v>
                </c:pt>
                <c:pt idx="22">
                  <c:v>5.8018501763315673E-3</c:v>
                </c:pt>
                <c:pt idx="23">
                  <c:v>7.1063596609445548E-3</c:v>
                </c:pt>
                <c:pt idx="24">
                  <c:v>7.8597132026496878E-3</c:v>
                </c:pt>
                <c:pt idx="25">
                  <c:v>8.6975075420292428E-3</c:v>
                </c:pt>
                <c:pt idx="26">
                  <c:v>1.0565796911247474E-2</c:v>
                </c:pt>
                <c:pt idx="27">
                  <c:v>1.2793986495209712E-2</c:v>
                </c:pt>
                <c:pt idx="28">
                  <c:v>1.543586401745816E-2</c:v>
                </c:pt>
                <c:pt idx="29">
                  <c:v>1.8539342003003365E-2</c:v>
                </c:pt>
                <c:pt idx="30">
                  <c:v>2.030455492186016E-2</c:v>
                </c:pt>
                <c:pt idx="31">
                  <c:v>2.2201709903199095E-2</c:v>
                </c:pt>
                <c:pt idx="32">
                  <c:v>2.4263615365396615E-2</c:v>
                </c:pt>
                <c:pt idx="33">
                  <c:v>2.6505803367849256E-2</c:v>
                </c:pt>
                <c:pt idx="34">
                  <c:v>2.8910280523775117E-2</c:v>
                </c:pt>
                <c:pt idx="35">
                  <c:v>3.1515629292525993E-2</c:v>
                </c:pt>
                <c:pt idx="36">
                  <c:v>3.4312633490090151E-2</c:v>
                </c:pt>
                <c:pt idx="37">
                  <c:v>3.7332693030225357E-2</c:v>
                </c:pt>
                <c:pt idx="38">
                  <c:v>4.0587788410347124E-2</c:v>
                </c:pt>
                <c:pt idx="39">
                  <c:v>4.4067404920686087E-2</c:v>
                </c:pt>
                <c:pt idx="40">
                  <c:v>4.7808870769210719E-2</c:v>
                </c:pt>
                <c:pt idx="41">
                  <c:v>5.1801000895987777E-2</c:v>
                </c:pt>
                <c:pt idx="42">
                  <c:v>5.6059567709940819E-2</c:v>
                </c:pt>
                <c:pt idx="43">
                  <c:v>5.9548137846364251E-2</c:v>
                </c:pt>
                <c:pt idx="44">
                  <c:v>6.3364627890029057E-2</c:v>
                </c:pt>
                <c:pt idx="45">
                  <c:v>6.5725904843376495E-2</c:v>
                </c:pt>
                <c:pt idx="46">
                  <c:v>7.0167072771444725E-2</c:v>
                </c:pt>
                <c:pt idx="47">
                  <c:v>7.2563850247024358E-2</c:v>
                </c:pt>
                <c:pt idx="48">
                  <c:v>7.7621923307739135E-2</c:v>
                </c:pt>
                <c:pt idx="49">
                  <c:v>8.0163315074763208E-2</c:v>
                </c:pt>
                <c:pt idx="50">
                  <c:v>8.2812272030375084E-2</c:v>
                </c:pt>
                <c:pt idx="51">
                  <c:v>8.5478859635655838E-2</c:v>
                </c:pt>
                <c:pt idx="52">
                  <c:v>8.8266738098311939E-2</c:v>
                </c:pt>
                <c:pt idx="53">
                  <c:v>9.0488584915503809E-2</c:v>
                </c:pt>
                <c:pt idx="54">
                  <c:v>9.4577967467514623E-2</c:v>
                </c:pt>
                <c:pt idx="55">
                  <c:v>9.9212077969735524E-2</c:v>
                </c:pt>
                <c:pt idx="56">
                  <c:v>0.10333494789460355</c:v>
                </c:pt>
                <c:pt idx="57">
                  <c:v>0.10797032442881227</c:v>
                </c:pt>
                <c:pt idx="58">
                  <c:v>0.11219130010515248</c:v>
                </c:pt>
                <c:pt idx="59">
                  <c:v>0.11626587467335199</c:v>
                </c:pt>
                <c:pt idx="60">
                  <c:v>0.12054253310762393</c:v>
                </c:pt>
                <c:pt idx="61">
                  <c:v>0.12436489768007405</c:v>
                </c:pt>
                <c:pt idx="62">
                  <c:v>0.1285787726162238</c:v>
                </c:pt>
                <c:pt idx="63">
                  <c:v>0.13390323875659765</c:v>
                </c:pt>
                <c:pt idx="64">
                  <c:v>0.13887947299429132</c:v>
                </c:pt>
                <c:pt idx="65">
                  <c:v>0.14351250632120227</c:v>
                </c:pt>
                <c:pt idx="66">
                  <c:v>0.14794227770124213</c:v>
                </c:pt>
                <c:pt idx="67">
                  <c:v>0.15201596357555802</c:v>
                </c:pt>
                <c:pt idx="68">
                  <c:v>0.15592240617817979</c:v>
                </c:pt>
                <c:pt idx="69">
                  <c:v>0.15949744661838119</c:v>
                </c:pt>
                <c:pt idx="70">
                  <c:v>0.16304045808468456</c:v>
                </c:pt>
                <c:pt idx="71">
                  <c:v>0.16643276384210728</c:v>
                </c:pt>
                <c:pt idx="72">
                  <c:v>0.17068093504301118</c:v>
                </c:pt>
                <c:pt idx="73">
                  <c:v>0.17468534226216945</c:v>
                </c:pt>
                <c:pt idx="74">
                  <c:v>0.17850939008450978</c:v>
                </c:pt>
                <c:pt idx="75">
                  <c:v>0.18211762675667573</c:v>
                </c:pt>
                <c:pt idx="76">
                  <c:v>0.18562947135024951</c:v>
                </c:pt>
              </c:numCache>
            </c:numRef>
          </c:xVal>
          <c:yVal>
            <c:numRef>
              <c:f>'C6020'!$AD$2:$AD$78</c:f>
              <c:numCache>
                <c:formatCode>0.00E+00</c:formatCode>
                <c:ptCount val="77"/>
                <c:pt idx="0">
                  <c:v>1.1734092500171765E-2</c:v>
                </c:pt>
                <c:pt idx="1">
                  <c:v>1.2403052340464796E-2</c:v>
                </c:pt>
                <c:pt idx="2">
                  <c:v>1.2906165667211205E-2</c:v>
                </c:pt>
                <c:pt idx="3">
                  <c:v>1.6028371430917274E-2</c:v>
                </c:pt>
                <c:pt idx="4">
                  <c:v>1.7944709688836824E-2</c:v>
                </c:pt>
                <c:pt idx="5">
                  <c:v>2.1334087188269346E-2</c:v>
                </c:pt>
                <c:pt idx="6">
                  <c:v>2.3474907716392848E-2</c:v>
                </c:pt>
                <c:pt idx="7">
                  <c:v>2.6342992959955965E-2</c:v>
                </c:pt>
                <c:pt idx="8">
                  <c:v>2.9424666978412721E-2</c:v>
                </c:pt>
                <c:pt idx="9">
                  <c:v>3.0725652071767248E-2</c:v>
                </c:pt>
                <c:pt idx="10">
                  <c:v>3.339631506130001E-2</c:v>
                </c:pt>
                <c:pt idx="11">
                  <c:v>3.5640951746863749E-2</c:v>
                </c:pt>
                <c:pt idx="12">
                  <c:v>3.8072430467260526E-2</c:v>
                </c:pt>
                <c:pt idx="13">
                  <c:v>4.0198527200100052E-2</c:v>
                </c:pt>
                <c:pt idx="14">
                  <c:v>4.2549790614239615E-2</c:v>
                </c:pt>
                <c:pt idx="15">
                  <c:v>4.4082676384611892E-2</c:v>
                </c:pt>
                <c:pt idx="16">
                  <c:v>4.5783256730709161E-2</c:v>
                </c:pt>
                <c:pt idx="17">
                  <c:v>4.7393614790850455E-2</c:v>
                </c:pt>
                <c:pt idx="18">
                  <c:v>4.900298913646442E-2</c:v>
                </c:pt>
                <c:pt idx="19">
                  <c:v>5.0399916543739195E-2</c:v>
                </c:pt>
                <c:pt idx="20">
                  <c:v>5.1580382535546213E-2</c:v>
                </c:pt>
                <c:pt idx="21">
                  <c:v>5.2808562819992168E-2</c:v>
                </c:pt>
                <c:pt idx="22">
                  <c:v>5.3853605632462165E-2</c:v>
                </c:pt>
                <c:pt idx="23">
                  <c:v>5.5476720404417028E-2</c:v>
                </c:pt>
                <c:pt idx="24">
                  <c:v>5.6233811811955706E-2</c:v>
                </c:pt>
                <c:pt idx="25">
                  <c:v>5.706122564034033E-2</c:v>
                </c:pt>
                <c:pt idx="26">
                  <c:v>5.7821548852606125E-2</c:v>
                </c:pt>
                <c:pt idx="27">
                  <c:v>5.8214608748086975E-2</c:v>
                </c:pt>
                <c:pt idx="28">
                  <c:v>5.8185869278069499E-2</c:v>
                </c:pt>
                <c:pt idx="29">
                  <c:v>5.7633987729654952E-2</c:v>
                </c:pt>
                <c:pt idx="30">
                  <c:v>5.7285392598276974E-2</c:v>
                </c:pt>
                <c:pt idx="31">
                  <c:v>5.6754136979935636E-2</c:v>
                </c:pt>
                <c:pt idx="32">
                  <c:v>5.6169965995927024E-2</c:v>
                </c:pt>
                <c:pt idx="33">
                  <c:v>5.5544298355160969E-2</c:v>
                </c:pt>
                <c:pt idx="34">
                  <c:v>5.4755854873715676E-2</c:v>
                </c:pt>
                <c:pt idx="35">
                  <c:v>5.3919497614310107E-2</c:v>
                </c:pt>
                <c:pt idx="36">
                  <c:v>5.2962519884177064E-2</c:v>
                </c:pt>
                <c:pt idx="37">
                  <c:v>5.195250937074726E-2</c:v>
                </c:pt>
                <c:pt idx="38">
                  <c:v>5.0884599903724154E-2</c:v>
                </c:pt>
                <c:pt idx="39">
                  <c:v>4.9704786263513358E-2</c:v>
                </c:pt>
                <c:pt idx="40">
                  <c:v>4.8478285174927215E-2</c:v>
                </c:pt>
                <c:pt idx="41">
                  <c:v>4.7160017607188326E-2</c:v>
                </c:pt>
                <c:pt idx="42">
                  <c:v>4.5768291103976545E-2</c:v>
                </c:pt>
                <c:pt idx="43">
                  <c:v>4.4487918453046525E-2</c:v>
                </c:pt>
                <c:pt idx="44">
                  <c:v>4.2939188648033103E-2</c:v>
                </c:pt>
                <c:pt idx="45">
                  <c:v>4.2654250890928648E-2</c:v>
                </c:pt>
                <c:pt idx="46">
                  <c:v>4.1438727580658689E-2</c:v>
                </c:pt>
                <c:pt idx="47">
                  <c:v>4.0917522983639071E-2</c:v>
                </c:pt>
                <c:pt idx="48">
                  <c:v>3.991099246840351E-2</c:v>
                </c:pt>
                <c:pt idx="49">
                  <c:v>3.9300828586132867E-2</c:v>
                </c:pt>
                <c:pt idx="50">
                  <c:v>3.8722727009479534E-2</c:v>
                </c:pt>
                <c:pt idx="51">
                  <c:v>3.8090904773784691E-2</c:v>
                </c:pt>
                <c:pt idx="52">
                  <c:v>3.7499540604034369E-2</c:v>
                </c:pt>
                <c:pt idx="53">
                  <c:v>3.7219018181865196E-2</c:v>
                </c:pt>
                <c:pt idx="54">
                  <c:v>3.6510171144025536E-2</c:v>
                </c:pt>
                <c:pt idx="55">
                  <c:v>3.5792859691174107E-2</c:v>
                </c:pt>
                <c:pt idx="56">
                  <c:v>3.5010201496329281E-2</c:v>
                </c:pt>
                <c:pt idx="57">
                  <c:v>3.4287032227244045E-2</c:v>
                </c:pt>
                <c:pt idx="58">
                  <c:v>3.3565034184758362E-2</c:v>
                </c:pt>
                <c:pt idx="59">
                  <c:v>3.2970130764779497E-2</c:v>
                </c:pt>
                <c:pt idx="60">
                  <c:v>3.2290005084450249E-2</c:v>
                </c:pt>
                <c:pt idx="61">
                  <c:v>3.1564546479541405E-2</c:v>
                </c:pt>
                <c:pt idx="62">
                  <c:v>3.0988754953129485E-2</c:v>
                </c:pt>
                <c:pt idx="63">
                  <c:v>3.0190397961788851E-2</c:v>
                </c:pt>
                <c:pt idx="64">
                  <c:v>2.9478080420559515E-2</c:v>
                </c:pt>
                <c:pt idx="65">
                  <c:v>2.8817461131374171E-2</c:v>
                </c:pt>
                <c:pt idx="66">
                  <c:v>2.8237540357929875E-2</c:v>
                </c:pt>
                <c:pt idx="67">
                  <c:v>2.7658711169126729E-2</c:v>
                </c:pt>
                <c:pt idx="68">
                  <c:v>2.7136730381061815E-2</c:v>
                </c:pt>
                <c:pt idx="69">
                  <c:v>2.6599158801530066E-2</c:v>
                </c:pt>
                <c:pt idx="70">
                  <c:v>2.6142988761274379E-2</c:v>
                </c:pt>
                <c:pt idx="71">
                  <c:v>2.5714690753920025E-2</c:v>
                </c:pt>
                <c:pt idx="72">
                  <c:v>2.5163670715346469E-2</c:v>
                </c:pt>
                <c:pt idx="73">
                  <c:v>2.4644620256219742E-2</c:v>
                </c:pt>
                <c:pt idx="74">
                  <c:v>2.4162573815850526E-2</c:v>
                </c:pt>
                <c:pt idx="75">
                  <c:v>2.3702444061662151E-2</c:v>
                </c:pt>
                <c:pt idx="76">
                  <c:v>2.3284208820712953E-2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A-579B-449E-9234-170BEAD49713}"/>
            </c:ext>
          </c:extLst>
        </c:ser>
        <c:ser>
          <c:idx val="44"/>
          <c:order val="11"/>
          <c:tx>
            <c:strRef>
              <c:f>'C6020'!$AN$1</c:f>
              <c:strCache>
                <c:ptCount val="1"/>
                <c:pt idx="0">
                  <c:v> 6020 182C6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'C6020'!$AM$2:$AM$78</c:f>
              <c:numCache>
                <c:formatCode>0.00E+00</c:formatCode>
                <c:ptCount val="77"/>
                <c:pt idx="0">
                  <c:v>3.5206383160689306E-4</c:v>
                </c:pt>
                <c:pt idx="1">
                  <c:v>4.0821199813885365E-4</c:v>
                </c:pt>
                <c:pt idx="2">
                  <c:v>4.6509301780882118E-4</c:v>
                </c:pt>
                <c:pt idx="3">
                  <c:v>5.4998380007111308E-4</c:v>
                </c:pt>
                <c:pt idx="4">
                  <c:v>6.377677425599208E-4</c:v>
                </c:pt>
                <c:pt idx="5">
                  <c:v>7.5206764108967335E-4</c:v>
                </c:pt>
                <c:pt idx="6">
                  <c:v>8.6254249530672684E-4</c:v>
                </c:pt>
                <c:pt idx="7">
                  <c:v>1.0014066383130064E-3</c:v>
                </c:pt>
                <c:pt idx="8">
                  <c:v>1.164371409541718E-3</c:v>
                </c:pt>
                <c:pt idx="9">
                  <c:v>1.3046833140379923E-3</c:v>
                </c:pt>
                <c:pt idx="10">
                  <c:v>1.4899010846939201E-3</c:v>
                </c:pt>
                <c:pt idx="11">
                  <c:v>1.6922157704533311E-3</c:v>
                </c:pt>
                <c:pt idx="12">
                  <c:v>1.9168741683683464E-3</c:v>
                </c:pt>
                <c:pt idx="13">
                  <c:v>2.1630767848009572E-3</c:v>
                </c:pt>
                <c:pt idx="14">
                  <c:v>2.4470483858847094E-3</c:v>
                </c:pt>
                <c:pt idx="15">
                  <c:v>2.7389382010533842E-3</c:v>
                </c:pt>
                <c:pt idx="16">
                  <c:v>3.0685761513190436E-3</c:v>
                </c:pt>
                <c:pt idx="17">
                  <c:v>3.4268383287859492E-3</c:v>
                </c:pt>
                <c:pt idx="18">
                  <c:v>3.8294474480004585E-3</c:v>
                </c:pt>
                <c:pt idx="19">
                  <c:v>4.2661156886243329E-3</c:v>
                </c:pt>
                <c:pt idx="20">
                  <c:v>4.7411409530452499E-3</c:v>
                </c:pt>
                <c:pt idx="21">
                  <c:v>5.269339182089763E-3</c:v>
                </c:pt>
                <c:pt idx="22">
                  <c:v>5.8434733408769873E-3</c:v>
                </c:pt>
                <c:pt idx="23">
                  <c:v>7.1675639292181972E-3</c:v>
                </c:pt>
                <c:pt idx="24">
                  <c:v>7.9085043981999004E-3</c:v>
                </c:pt>
                <c:pt idx="25">
                  <c:v>8.7425060121376786E-3</c:v>
                </c:pt>
                <c:pt idx="26">
                  <c:v>1.0634513572831109E-2</c:v>
                </c:pt>
                <c:pt idx="27">
                  <c:v>1.2878722114090028E-2</c:v>
                </c:pt>
                <c:pt idx="28">
                  <c:v>1.5528814194986251E-2</c:v>
                </c:pt>
                <c:pt idx="29">
                  <c:v>1.8636871552565871E-2</c:v>
                </c:pt>
                <c:pt idx="30">
                  <c:v>2.0416312431253997E-2</c:v>
                </c:pt>
                <c:pt idx="31">
                  <c:v>2.2333293183180544E-2</c:v>
                </c:pt>
                <c:pt idx="32">
                  <c:v>2.4403918705714549E-2</c:v>
                </c:pt>
                <c:pt idx="33">
                  <c:v>2.6638625957328393E-2</c:v>
                </c:pt>
                <c:pt idx="34">
                  <c:v>2.9062271638981303E-2</c:v>
                </c:pt>
                <c:pt idx="35">
                  <c:v>3.1674715116324643E-2</c:v>
                </c:pt>
                <c:pt idx="36">
                  <c:v>3.4494760708189971E-2</c:v>
                </c:pt>
                <c:pt idx="37">
                  <c:v>3.7525371555589056E-2</c:v>
                </c:pt>
                <c:pt idx="38">
                  <c:v>4.0795256943817276E-2</c:v>
                </c:pt>
                <c:pt idx="39">
                  <c:v>4.4288430607718247E-2</c:v>
                </c:pt>
                <c:pt idx="40">
                  <c:v>4.8036573190437956E-2</c:v>
                </c:pt>
                <c:pt idx="41">
                  <c:v>5.2042763990632165E-2</c:v>
                </c:pt>
                <c:pt idx="42">
                  <c:v>5.6327390308639036E-2</c:v>
                </c:pt>
                <c:pt idx="43">
                  <c:v>5.9808721947846505E-2</c:v>
                </c:pt>
                <c:pt idx="44">
                  <c:v>6.3611696346026467E-2</c:v>
                </c:pt>
                <c:pt idx="45">
                  <c:v>6.5980154011097136E-2</c:v>
                </c:pt>
                <c:pt idx="46">
                  <c:v>7.0454446853137842E-2</c:v>
                </c:pt>
                <c:pt idx="47">
                  <c:v>7.2870543121478018E-2</c:v>
                </c:pt>
                <c:pt idx="48">
                  <c:v>7.7929956109241819E-2</c:v>
                </c:pt>
                <c:pt idx="49">
                  <c:v>8.0466330485463797E-2</c:v>
                </c:pt>
                <c:pt idx="50">
                  <c:v>8.3161533812073807E-2</c:v>
                </c:pt>
                <c:pt idx="51">
                  <c:v>8.5919541138887848E-2</c:v>
                </c:pt>
                <c:pt idx="52">
                  <c:v>8.8536531468547341E-2</c:v>
                </c:pt>
                <c:pt idx="53">
                  <c:v>9.0705958606478579E-2</c:v>
                </c:pt>
                <c:pt idx="54">
                  <c:v>9.4816538123424915E-2</c:v>
                </c:pt>
                <c:pt idx="55">
                  <c:v>9.953376761069381E-2</c:v>
                </c:pt>
                <c:pt idx="56">
                  <c:v>0.10360610482622558</c:v>
                </c:pt>
                <c:pt idx="57">
                  <c:v>0.10827352354211114</c:v>
                </c:pt>
                <c:pt idx="58">
                  <c:v>0.11254123161209516</c:v>
                </c:pt>
                <c:pt idx="59">
                  <c:v>0.11648623115955394</c:v>
                </c:pt>
                <c:pt idx="60">
                  <c:v>0.12088407346589145</c:v>
                </c:pt>
                <c:pt idx="61">
                  <c:v>0.1247631268188263</c:v>
                </c:pt>
                <c:pt idx="62">
                  <c:v>0.12892227313543267</c:v>
                </c:pt>
                <c:pt idx="63">
                  <c:v>0.13422278503123744</c:v>
                </c:pt>
                <c:pt idx="64">
                  <c:v>0.13923501171943223</c:v>
                </c:pt>
                <c:pt idx="65">
                  <c:v>0.14384942330826195</c:v>
                </c:pt>
                <c:pt idx="66">
                  <c:v>0.14820066656647737</c:v>
                </c:pt>
                <c:pt idx="67">
                  <c:v>0.15224613834703807</c:v>
                </c:pt>
                <c:pt idx="68">
                  <c:v>0.15621950622155992</c:v>
                </c:pt>
                <c:pt idx="69">
                  <c:v>0.15989332757633171</c:v>
                </c:pt>
                <c:pt idx="70">
                  <c:v>0.16339898618797255</c:v>
                </c:pt>
                <c:pt idx="71">
                  <c:v>0.16661740100185582</c:v>
                </c:pt>
                <c:pt idx="72">
                  <c:v>0.17106047187858536</c:v>
                </c:pt>
                <c:pt idx="73">
                  <c:v>0.17498110468459327</c:v>
                </c:pt>
                <c:pt idx="74">
                  <c:v>0.17888527541728777</c:v>
                </c:pt>
                <c:pt idx="75">
                  <c:v>0.18249845566764389</c:v>
                </c:pt>
                <c:pt idx="76">
                  <c:v>0.18594606983441456</c:v>
                </c:pt>
              </c:numCache>
            </c:numRef>
          </c:xVal>
          <c:yVal>
            <c:numRef>
              <c:f>'C6020'!$AN$2:$AN$78</c:f>
              <c:numCache>
                <c:formatCode>0.00E+00</c:formatCode>
                <c:ptCount val="77"/>
                <c:pt idx="0">
                  <c:v>1.2394894152572675E-2</c:v>
                </c:pt>
                <c:pt idx="1">
                  <c:v>1.3808287724004628E-2</c:v>
                </c:pt>
                <c:pt idx="2">
                  <c:v>1.4852989680675418E-2</c:v>
                </c:pt>
                <c:pt idx="3">
                  <c:v>1.7210836942074988E-2</c:v>
                </c:pt>
                <c:pt idx="4">
                  <c:v>1.9177618211177885E-2</c:v>
                </c:pt>
                <c:pt idx="5">
                  <c:v>2.2097858481927905E-2</c:v>
                </c:pt>
                <c:pt idx="6">
                  <c:v>2.4086050303996159E-2</c:v>
                </c:pt>
                <c:pt idx="7">
                  <c:v>2.6902509537190429E-2</c:v>
                </c:pt>
                <c:pt idx="8">
                  <c:v>3.0138532318123589E-2</c:v>
                </c:pt>
                <c:pt idx="9">
                  <c:v>3.1355661964403113E-2</c:v>
                </c:pt>
                <c:pt idx="10">
                  <c:v>3.3883483133430509E-2</c:v>
                </c:pt>
                <c:pt idx="11">
                  <c:v>3.622033551273407E-2</c:v>
                </c:pt>
                <c:pt idx="12">
                  <c:v>3.8511957167345387E-2</c:v>
                </c:pt>
                <c:pt idx="13">
                  <c:v>4.0636626515067283E-2</c:v>
                </c:pt>
                <c:pt idx="14">
                  <c:v>4.3094967994681266E-2</c:v>
                </c:pt>
                <c:pt idx="15">
                  <c:v>4.4737883203363187E-2</c:v>
                </c:pt>
                <c:pt idx="16">
                  <c:v>4.6531953589630283E-2</c:v>
                </c:pt>
                <c:pt idx="17">
                  <c:v>4.8087553209952616E-2</c:v>
                </c:pt>
                <c:pt idx="18">
                  <c:v>4.9760498657970595E-2</c:v>
                </c:pt>
                <c:pt idx="19">
                  <c:v>5.117347227800146E-2</c:v>
                </c:pt>
                <c:pt idx="20">
                  <c:v>5.2373681622586613E-2</c:v>
                </c:pt>
                <c:pt idx="21">
                  <c:v>5.3607676877955486E-2</c:v>
                </c:pt>
                <c:pt idx="22">
                  <c:v>5.4629081737671177E-2</c:v>
                </c:pt>
                <c:pt idx="23">
                  <c:v>5.6436433650771285E-2</c:v>
                </c:pt>
                <c:pt idx="24">
                  <c:v>5.6934150614767934E-2</c:v>
                </c:pt>
                <c:pt idx="25">
                  <c:v>5.7653190646720212E-2</c:v>
                </c:pt>
                <c:pt idx="26">
                  <c:v>5.8576101378116259E-2</c:v>
                </c:pt>
                <c:pt idx="27">
                  <c:v>5.8988282573592975E-2</c:v>
                </c:pt>
                <c:pt idx="28">
                  <c:v>5.8888735113203097E-2</c:v>
                </c:pt>
                <c:pt idx="29">
                  <c:v>5.8241970693444417E-2</c:v>
                </c:pt>
                <c:pt idx="30">
                  <c:v>5.7917732634868054E-2</c:v>
                </c:pt>
                <c:pt idx="31">
                  <c:v>5.7428862087630282E-2</c:v>
                </c:pt>
                <c:pt idx="32">
                  <c:v>5.6821445095946471E-2</c:v>
                </c:pt>
                <c:pt idx="33">
                  <c:v>5.6102366498620403E-2</c:v>
                </c:pt>
                <c:pt idx="34">
                  <c:v>5.5333108372396654E-2</c:v>
                </c:pt>
                <c:pt idx="35">
                  <c:v>5.446522540947546E-2</c:v>
                </c:pt>
                <c:pt idx="36">
                  <c:v>5.352624904702144E-2</c:v>
                </c:pt>
                <c:pt idx="37">
                  <c:v>5.2490159555112839E-2</c:v>
                </c:pt>
                <c:pt idx="38">
                  <c:v>5.1406132866879332E-2</c:v>
                </c:pt>
                <c:pt idx="39">
                  <c:v>5.0204638046519132E-2</c:v>
                </c:pt>
                <c:pt idx="40">
                  <c:v>4.8941166222617016E-2</c:v>
                </c:pt>
                <c:pt idx="41">
                  <c:v>4.7601250710203213E-2</c:v>
                </c:pt>
                <c:pt idx="42">
                  <c:v>4.6206648505739654E-2</c:v>
                </c:pt>
                <c:pt idx="43">
                  <c:v>4.4878130807672341E-2</c:v>
                </c:pt>
                <c:pt idx="44">
                  <c:v>4.3274694506765632E-2</c:v>
                </c:pt>
                <c:pt idx="45">
                  <c:v>4.2984890185610726E-2</c:v>
                </c:pt>
                <c:pt idx="46">
                  <c:v>4.1778852989442353E-2</c:v>
                </c:pt>
                <c:pt idx="47">
                  <c:v>4.1264131722325556E-2</c:v>
                </c:pt>
                <c:pt idx="48">
                  <c:v>4.0228384454597796E-2</c:v>
                </c:pt>
                <c:pt idx="49">
                  <c:v>3.9598502506212878E-2</c:v>
                </c:pt>
                <c:pt idx="50">
                  <c:v>3.9050042946870707E-2</c:v>
                </c:pt>
                <c:pt idx="51">
                  <c:v>3.8484668255910681E-2</c:v>
                </c:pt>
                <c:pt idx="52">
                  <c:v>3.7729130810014652E-2</c:v>
                </c:pt>
                <c:pt idx="53">
                  <c:v>3.7398049666910023E-2</c:v>
                </c:pt>
                <c:pt idx="54">
                  <c:v>3.6694595517187303E-2</c:v>
                </c:pt>
                <c:pt idx="55">
                  <c:v>3.6025348708289454E-2</c:v>
                </c:pt>
                <c:pt idx="56">
                  <c:v>3.5194180187747032E-2</c:v>
                </c:pt>
                <c:pt idx="57">
                  <c:v>3.4479870294776747E-2</c:v>
                </c:pt>
                <c:pt idx="58">
                  <c:v>3.3774743500712655E-2</c:v>
                </c:pt>
                <c:pt idx="59">
                  <c:v>3.3095224511602524E-2</c:v>
                </c:pt>
                <c:pt idx="60">
                  <c:v>3.2473242706015648E-2</c:v>
                </c:pt>
                <c:pt idx="61">
                  <c:v>3.1767015946143951E-2</c:v>
                </c:pt>
                <c:pt idx="62">
                  <c:v>3.11545501600883E-2</c:v>
                </c:pt>
                <c:pt idx="63">
                  <c:v>3.0334662437349353E-2</c:v>
                </c:pt>
                <c:pt idx="64">
                  <c:v>2.9629204475791579E-2</c:v>
                </c:pt>
                <c:pt idx="65">
                  <c:v>2.8952926523183906E-2</c:v>
                </c:pt>
                <c:pt idx="66">
                  <c:v>2.8336263154106835E-2</c:v>
                </c:pt>
                <c:pt idx="67">
                  <c:v>2.7742533383106466E-2</c:v>
                </c:pt>
                <c:pt idx="68">
                  <c:v>2.7240243469257731E-2</c:v>
                </c:pt>
                <c:pt idx="69">
                  <c:v>2.6731363658962899E-2</c:v>
                </c:pt>
                <c:pt idx="70">
                  <c:v>2.6258092729403274E-2</c:v>
                </c:pt>
                <c:pt idx="71">
                  <c:v>2.5771777122737861E-2</c:v>
                </c:pt>
                <c:pt idx="72">
                  <c:v>2.5275706175455038E-2</c:v>
                </c:pt>
                <c:pt idx="73">
                  <c:v>2.4728143269779186E-2</c:v>
                </c:pt>
                <c:pt idx="74">
                  <c:v>2.426443870269859E-2</c:v>
                </c:pt>
                <c:pt idx="75">
                  <c:v>2.3801676782015994E-2</c:v>
                </c:pt>
                <c:pt idx="76">
                  <c:v>2.3363700849290476E-2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B-579B-449E-9234-170BEAD49713}"/>
            </c:ext>
          </c:extLst>
        </c:ser>
        <c:ser>
          <c:idx val="45"/>
          <c:order val="12"/>
          <c:tx>
            <c:strRef>
              <c:f>'C6020'!$AX$1</c:f>
              <c:strCache>
                <c:ptCount val="1"/>
                <c:pt idx="0">
                  <c:v> 6020 182C8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'C6020'!$AW$2:$AW$78</c:f>
              <c:numCache>
                <c:formatCode>0.00E+00</c:formatCode>
                <c:ptCount val="77"/>
                <c:pt idx="0">
                  <c:v>3.452620831241723E-4</c:v>
                </c:pt>
                <c:pt idx="1">
                  <c:v>3.9015585550664062E-4</c:v>
                </c:pt>
                <c:pt idx="2">
                  <c:v>4.4071595857733204E-4</c:v>
                </c:pt>
                <c:pt idx="3">
                  <c:v>5.2645949337323762E-4</c:v>
                </c:pt>
                <c:pt idx="4">
                  <c:v>5.9968541827251751E-4</c:v>
                </c:pt>
                <c:pt idx="5">
                  <c:v>7.2873738072749101E-4</c:v>
                </c:pt>
                <c:pt idx="6">
                  <c:v>8.4165948563594858E-4</c:v>
                </c:pt>
                <c:pt idx="7">
                  <c:v>9.8969387704045723E-4</c:v>
                </c:pt>
                <c:pt idx="8">
                  <c:v>1.1536457698071412E-3</c:v>
                </c:pt>
                <c:pt idx="9">
                  <c:v>1.2971546522245439E-3</c:v>
                </c:pt>
                <c:pt idx="10">
                  <c:v>1.48548066661386E-3</c:v>
                </c:pt>
                <c:pt idx="11">
                  <c:v>1.6786302000670215E-3</c:v>
                </c:pt>
                <c:pt idx="12">
                  <c:v>1.901861292253336E-3</c:v>
                </c:pt>
                <c:pt idx="13">
                  <c:v>2.1439504168513888E-3</c:v>
                </c:pt>
                <c:pt idx="14">
                  <c:v>2.4202922914260778E-3</c:v>
                </c:pt>
                <c:pt idx="15">
                  <c:v>2.7059191199023578E-3</c:v>
                </c:pt>
                <c:pt idx="16">
                  <c:v>3.0289569946217168E-3</c:v>
                </c:pt>
                <c:pt idx="17">
                  <c:v>3.3850301043808428E-3</c:v>
                </c:pt>
                <c:pt idx="18">
                  <c:v>3.7855855543794245E-3</c:v>
                </c:pt>
                <c:pt idx="19">
                  <c:v>4.221826411743697E-3</c:v>
                </c:pt>
                <c:pt idx="20">
                  <c:v>4.696580315703287E-3</c:v>
                </c:pt>
                <c:pt idx="21">
                  <c:v>5.2190802384641001E-3</c:v>
                </c:pt>
                <c:pt idx="22">
                  <c:v>5.7951099314761372E-3</c:v>
                </c:pt>
                <c:pt idx="23">
                  <c:v>7.1013989117805114E-3</c:v>
                </c:pt>
                <c:pt idx="24">
                  <c:v>7.8761724445028658E-3</c:v>
                </c:pt>
                <c:pt idx="25">
                  <c:v>8.6969821498204206E-3</c:v>
                </c:pt>
                <c:pt idx="26">
                  <c:v>1.0559719488716039E-2</c:v>
                </c:pt>
                <c:pt idx="27">
                  <c:v>1.2779078854080094E-2</c:v>
                </c:pt>
                <c:pt idx="28">
                  <c:v>1.5411605932128109E-2</c:v>
                </c:pt>
                <c:pt idx="29">
                  <c:v>1.8525516868279829E-2</c:v>
                </c:pt>
                <c:pt idx="30">
                  <c:v>2.0270361701788968E-2</c:v>
                </c:pt>
                <c:pt idx="31">
                  <c:v>2.217217177633907E-2</c:v>
                </c:pt>
                <c:pt idx="32">
                  <c:v>2.4220257279882453E-2</c:v>
                </c:pt>
                <c:pt idx="33">
                  <c:v>2.6436042953571257E-2</c:v>
                </c:pt>
                <c:pt idx="34">
                  <c:v>2.8848716557123524E-2</c:v>
                </c:pt>
                <c:pt idx="35">
                  <c:v>3.143405595397783E-2</c:v>
                </c:pt>
                <c:pt idx="36">
                  <c:v>3.4229361099518289E-2</c:v>
                </c:pt>
                <c:pt idx="37">
                  <c:v>3.7240822588244273E-2</c:v>
                </c:pt>
                <c:pt idx="38">
                  <c:v>4.0479120868363284E-2</c:v>
                </c:pt>
                <c:pt idx="39">
                  <c:v>4.3954948036348182E-2</c:v>
                </c:pt>
                <c:pt idx="40">
                  <c:v>4.7675964852099455E-2</c:v>
                </c:pt>
                <c:pt idx="41">
                  <c:v>5.1652219971352512E-2</c:v>
                </c:pt>
                <c:pt idx="42">
                  <c:v>5.5898593396475509E-2</c:v>
                </c:pt>
                <c:pt idx="43">
                  <c:v>5.9415126317996642E-2</c:v>
                </c:pt>
                <c:pt idx="44">
                  <c:v>6.3101498829951599E-2</c:v>
                </c:pt>
                <c:pt idx="45">
                  <c:v>6.558237053292483E-2</c:v>
                </c:pt>
                <c:pt idx="46">
                  <c:v>6.993936796051009E-2</c:v>
                </c:pt>
                <c:pt idx="47">
                  <c:v>7.230687026207093E-2</c:v>
                </c:pt>
                <c:pt idx="48">
                  <c:v>7.7335346858037599E-2</c:v>
                </c:pt>
                <c:pt idx="49">
                  <c:v>7.9867819852491251E-2</c:v>
                </c:pt>
                <c:pt idx="50">
                  <c:v>8.2504741391052253E-2</c:v>
                </c:pt>
                <c:pt idx="51">
                  <c:v>8.516183814826285E-2</c:v>
                </c:pt>
                <c:pt idx="52">
                  <c:v>8.7906762304779063E-2</c:v>
                </c:pt>
                <c:pt idx="53">
                  <c:v>8.9964745183358757E-2</c:v>
                </c:pt>
                <c:pt idx="54">
                  <c:v>9.3701838692159922E-2</c:v>
                </c:pt>
                <c:pt idx="55">
                  <c:v>9.8543682019783946E-2</c:v>
                </c:pt>
                <c:pt idx="56">
                  <c:v>0.10257329777019289</c:v>
                </c:pt>
                <c:pt idx="57">
                  <c:v>0.10710267523587506</c:v>
                </c:pt>
                <c:pt idx="58">
                  <c:v>0.1112452023998627</c:v>
                </c:pt>
                <c:pt idx="59">
                  <c:v>0.11528942306597931</c:v>
                </c:pt>
                <c:pt idx="60">
                  <c:v>0.11951508191559021</c:v>
                </c:pt>
                <c:pt idx="61">
                  <c:v>0.12342678857122188</c:v>
                </c:pt>
                <c:pt idx="62">
                  <c:v>0.12750292286355888</c:v>
                </c:pt>
                <c:pt idx="63">
                  <c:v>0.1327897072786384</c:v>
                </c:pt>
                <c:pt idx="64">
                  <c:v>0.13761728862097861</c:v>
                </c:pt>
                <c:pt idx="65">
                  <c:v>0.14224899699126503</c:v>
                </c:pt>
                <c:pt idx="66">
                  <c:v>0.14663604961949164</c:v>
                </c:pt>
                <c:pt idx="67">
                  <c:v>0.15066626917270379</c:v>
                </c:pt>
                <c:pt idx="68">
                  <c:v>0.15450633314914428</c:v>
                </c:pt>
                <c:pt idx="69">
                  <c:v>0.15810059023021669</c:v>
                </c:pt>
                <c:pt idx="70">
                  <c:v>0.16161197055786033</c:v>
                </c:pt>
                <c:pt idx="71">
                  <c:v>0.16491271737702962</c:v>
                </c:pt>
                <c:pt idx="72">
                  <c:v>0.16912611133777133</c:v>
                </c:pt>
                <c:pt idx="73">
                  <c:v>0.17310576385448376</c:v>
                </c:pt>
                <c:pt idx="74">
                  <c:v>0.17699579261126805</c:v>
                </c:pt>
                <c:pt idx="75">
                  <c:v>0.18050692977392863</c:v>
                </c:pt>
                <c:pt idx="76">
                  <c:v>0.18397837324223468</c:v>
                </c:pt>
              </c:numCache>
            </c:numRef>
          </c:xVal>
          <c:yVal>
            <c:numRef>
              <c:f>'C6020'!$AX$2:$AX$78</c:f>
              <c:numCache>
                <c:formatCode>0.00E+00</c:formatCode>
                <c:ptCount val="77"/>
                <c:pt idx="0">
                  <c:v>1.1920590604324287E-2</c:v>
                </c:pt>
                <c:pt idx="1">
                  <c:v>1.2613759774784232E-2</c:v>
                </c:pt>
                <c:pt idx="2">
                  <c:v>1.3336804761543355E-2</c:v>
                </c:pt>
                <c:pt idx="3">
                  <c:v>1.5770015428805868E-2</c:v>
                </c:pt>
                <c:pt idx="4">
                  <c:v>1.6955732143081367E-2</c:v>
                </c:pt>
                <c:pt idx="5">
                  <c:v>2.0748106896507756E-2</c:v>
                </c:pt>
                <c:pt idx="6">
                  <c:v>2.2933874521210863E-2</c:v>
                </c:pt>
                <c:pt idx="7">
                  <c:v>2.6276869780511577E-2</c:v>
                </c:pt>
                <c:pt idx="8">
                  <c:v>2.9585845777169176E-2</c:v>
                </c:pt>
                <c:pt idx="9">
                  <c:v>3.0994831004733703E-2</c:v>
                </c:pt>
                <c:pt idx="10">
                  <c:v>3.3682722194919745E-2</c:v>
                </c:pt>
                <c:pt idx="11">
                  <c:v>3.564109653602876E-2</c:v>
                </c:pt>
                <c:pt idx="12">
                  <c:v>3.79110714862936E-2</c:v>
                </c:pt>
                <c:pt idx="13">
                  <c:v>3.9921168924068468E-2</c:v>
                </c:pt>
                <c:pt idx="14">
                  <c:v>4.2157716991266608E-2</c:v>
                </c:pt>
                <c:pt idx="15">
                  <c:v>4.3665716163553553E-2</c:v>
                </c:pt>
                <c:pt idx="16">
                  <c:v>4.5338139026521306E-2</c:v>
                </c:pt>
                <c:pt idx="17">
                  <c:v>4.692135217364337E-2</c:v>
                </c:pt>
                <c:pt idx="18">
                  <c:v>4.8627128788198956E-2</c:v>
                </c:pt>
                <c:pt idx="19">
                  <c:v>5.0116458551423486E-2</c:v>
                </c:pt>
                <c:pt idx="20">
                  <c:v>5.1393817377850023E-2</c:v>
                </c:pt>
                <c:pt idx="21">
                  <c:v>5.2589933980748002E-2</c:v>
                </c:pt>
                <c:pt idx="22">
                  <c:v>5.3728550476187478E-2</c:v>
                </c:pt>
                <c:pt idx="23">
                  <c:v>5.539929397212498E-2</c:v>
                </c:pt>
                <c:pt idx="24">
                  <c:v>5.6469579965723812E-2</c:v>
                </c:pt>
                <c:pt idx="25">
                  <c:v>5.705433202909764E-2</c:v>
                </c:pt>
                <c:pt idx="26">
                  <c:v>5.7755050334266998E-2</c:v>
                </c:pt>
                <c:pt idx="27">
                  <c:v>5.8079023660824687E-2</c:v>
                </c:pt>
                <c:pt idx="28">
                  <c:v>5.8003130082762817E-2</c:v>
                </c:pt>
                <c:pt idx="29">
                  <c:v>5.7548062290508191E-2</c:v>
                </c:pt>
                <c:pt idx="30">
                  <c:v>5.7092615879891076E-2</c:v>
                </c:pt>
                <c:pt idx="31">
                  <c:v>5.6603221062195737E-2</c:v>
                </c:pt>
                <c:pt idx="32">
                  <c:v>5.5969398508143135E-2</c:v>
                </c:pt>
                <c:pt idx="33">
                  <c:v>5.5252309903314555E-2</c:v>
                </c:pt>
                <c:pt idx="34">
                  <c:v>5.4522899791227375E-2</c:v>
                </c:pt>
                <c:pt idx="35">
                  <c:v>5.3640734267308463E-2</c:v>
                </c:pt>
                <c:pt idx="36">
                  <c:v>5.270576523982079E-2</c:v>
                </c:pt>
                <c:pt idx="37">
                  <c:v>5.1697128529059715E-2</c:v>
                </c:pt>
                <c:pt idx="38">
                  <c:v>5.0612493321170418E-2</c:v>
                </c:pt>
                <c:pt idx="39">
                  <c:v>4.9451423796579137E-2</c:v>
                </c:pt>
                <c:pt idx="40">
                  <c:v>4.8209126117551973E-2</c:v>
                </c:pt>
                <c:pt idx="41">
                  <c:v>4.6889504118178223E-2</c:v>
                </c:pt>
                <c:pt idx="42">
                  <c:v>4.5505822388214281E-2</c:v>
                </c:pt>
                <c:pt idx="43">
                  <c:v>4.4289396805076327E-2</c:v>
                </c:pt>
                <c:pt idx="44">
                  <c:v>4.2583309052418868E-2</c:v>
                </c:pt>
                <c:pt idx="45">
                  <c:v>4.2468154908990662E-2</c:v>
                </c:pt>
                <c:pt idx="46">
                  <c:v>4.1170211684978163E-2</c:v>
                </c:pt>
                <c:pt idx="47">
                  <c:v>4.0628222861041272E-2</c:v>
                </c:pt>
                <c:pt idx="48">
                  <c:v>3.961683750308341E-2</c:v>
                </c:pt>
                <c:pt idx="49">
                  <c:v>3.9011623905217944E-2</c:v>
                </c:pt>
                <c:pt idx="50">
                  <c:v>3.8435660534632078E-2</c:v>
                </c:pt>
                <c:pt idx="51">
                  <c:v>3.7808887852690369E-2</c:v>
                </c:pt>
                <c:pt idx="52">
                  <c:v>3.7194297631960097E-2</c:v>
                </c:pt>
                <c:pt idx="53">
                  <c:v>3.6789342617757605E-2</c:v>
                </c:pt>
                <c:pt idx="54">
                  <c:v>3.5836875813434935E-2</c:v>
                </c:pt>
                <c:pt idx="55">
                  <c:v>3.5312208240059227E-2</c:v>
                </c:pt>
                <c:pt idx="56">
                  <c:v>3.4496004640828387E-2</c:v>
                </c:pt>
                <c:pt idx="57">
                  <c:v>3.3738185419650957E-2</c:v>
                </c:pt>
                <c:pt idx="58">
                  <c:v>3.3001320151963782E-2</c:v>
                </c:pt>
                <c:pt idx="59">
                  <c:v>3.2418661148503322E-2</c:v>
                </c:pt>
                <c:pt idx="60">
                  <c:v>3.1741899567311639E-2</c:v>
                </c:pt>
                <c:pt idx="61">
                  <c:v>3.1090147218377776E-2</c:v>
                </c:pt>
                <c:pt idx="62">
                  <c:v>3.0472343652765979E-2</c:v>
                </c:pt>
                <c:pt idx="63">
                  <c:v>2.9690362618532529E-2</c:v>
                </c:pt>
                <c:pt idx="64">
                  <c:v>2.8944701402093421E-2</c:v>
                </c:pt>
                <c:pt idx="65">
                  <c:v>2.8312266888234124E-2</c:v>
                </c:pt>
                <c:pt idx="66">
                  <c:v>2.7741105725725728E-2</c:v>
                </c:pt>
                <c:pt idx="67">
                  <c:v>2.7169748254244924E-2</c:v>
                </c:pt>
                <c:pt idx="68">
                  <c:v>2.6646062041739436E-2</c:v>
                </c:pt>
                <c:pt idx="69">
                  <c:v>2.6135295515624102E-2</c:v>
                </c:pt>
                <c:pt idx="70">
                  <c:v>2.5686889287563651E-2</c:v>
                </c:pt>
                <c:pt idx="71">
                  <c:v>2.5247126209316795E-2</c:v>
                </c:pt>
                <c:pt idx="72">
                  <c:v>2.4707300281796858E-2</c:v>
                </c:pt>
                <c:pt idx="73">
                  <c:v>2.4200941269297605E-2</c:v>
                </c:pt>
                <c:pt idx="74">
                  <c:v>2.3754557629732338E-2</c:v>
                </c:pt>
                <c:pt idx="75">
                  <c:v>2.3285036587157863E-2</c:v>
                </c:pt>
                <c:pt idx="76">
                  <c:v>2.2871843922467067E-2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C-579B-449E-9234-170BEAD49713}"/>
            </c:ext>
          </c:extLst>
        </c:ser>
        <c:ser>
          <c:idx val="46"/>
          <c:order val="13"/>
          <c:tx>
            <c:strRef>
              <c:f>'C6020'!$BH$1</c:f>
              <c:strCache>
                <c:ptCount val="1"/>
                <c:pt idx="0">
                  <c:v> 6020 163C2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'C6020'!$BG$2:$BG$78</c:f>
              <c:numCache>
                <c:formatCode>0.00E+00</c:formatCode>
                <c:ptCount val="77"/>
                <c:pt idx="0">
                  <c:v>4.0220005624593512E-4</c:v>
                </c:pt>
                <c:pt idx="1">
                  <c:v>4.5027879350039655E-4</c:v>
                </c:pt>
                <c:pt idx="2">
                  <c:v>4.8670456838333727E-4</c:v>
                </c:pt>
                <c:pt idx="3">
                  <c:v>5.7424899962630021E-4</c:v>
                </c:pt>
                <c:pt idx="4">
                  <c:v>6.4866912570255518E-4</c:v>
                </c:pt>
                <c:pt idx="5">
                  <c:v>7.5140410563603226E-4</c:v>
                </c:pt>
                <c:pt idx="6">
                  <c:v>8.7215629367881848E-4</c:v>
                </c:pt>
                <c:pt idx="7">
                  <c:v>1.0179295680195594E-3</c:v>
                </c:pt>
                <c:pt idx="8">
                  <c:v>1.1850204898868554E-3</c:v>
                </c:pt>
                <c:pt idx="9">
                  <c:v>1.3380729905970513E-3</c:v>
                </c:pt>
                <c:pt idx="10">
                  <c:v>1.5279720188441895E-3</c:v>
                </c:pt>
                <c:pt idx="11">
                  <c:v>1.7245469896712772E-3</c:v>
                </c:pt>
                <c:pt idx="12">
                  <c:v>1.93849806641924E-3</c:v>
                </c:pt>
                <c:pt idx="13">
                  <c:v>2.1774747434580343E-3</c:v>
                </c:pt>
                <c:pt idx="14">
                  <c:v>2.4535540337308451E-3</c:v>
                </c:pt>
                <c:pt idx="15">
                  <c:v>2.7402522177070593E-3</c:v>
                </c:pt>
                <c:pt idx="16">
                  <c:v>3.0640143811761643E-3</c:v>
                </c:pt>
                <c:pt idx="17">
                  <c:v>3.4182142265328599E-3</c:v>
                </c:pt>
                <c:pt idx="18">
                  <c:v>3.8198910232692335E-3</c:v>
                </c:pt>
                <c:pt idx="19">
                  <c:v>4.2572378500513814E-3</c:v>
                </c:pt>
                <c:pt idx="20">
                  <c:v>4.731176349093427E-3</c:v>
                </c:pt>
                <c:pt idx="21">
                  <c:v>5.2534541520338754E-3</c:v>
                </c:pt>
                <c:pt idx="22">
                  <c:v>5.8234773640481168E-3</c:v>
                </c:pt>
                <c:pt idx="23">
                  <c:v>7.1153663694436221E-3</c:v>
                </c:pt>
                <c:pt idx="24">
                  <c:v>7.8751908199158113E-3</c:v>
                </c:pt>
                <c:pt idx="25">
                  <c:v>8.6781672750148725E-3</c:v>
                </c:pt>
                <c:pt idx="26">
                  <c:v>1.0564331269251276E-2</c:v>
                </c:pt>
                <c:pt idx="27">
                  <c:v>1.2760383702402622E-2</c:v>
                </c:pt>
                <c:pt idx="28">
                  <c:v>1.5370241943702376E-2</c:v>
                </c:pt>
                <c:pt idx="29">
                  <c:v>1.8443935109984589E-2</c:v>
                </c:pt>
                <c:pt idx="30">
                  <c:v>2.0199992555851649E-2</c:v>
                </c:pt>
                <c:pt idx="31">
                  <c:v>2.2088354375356209E-2</c:v>
                </c:pt>
                <c:pt idx="32">
                  <c:v>2.4118450756659037E-2</c:v>
                </c:pt>
                <c:pt idx="33">
                  <c:v>2.6316900403296112E-2</c:v>
                </c:pt>
                <c:pt idx="34">
                  <c:v>2.8702683435100407E-2</c:v>
                </c:pt>
                <c:pt idx="35">
                  <c:v>3.1280399843524639E-2</c:v>
                </c:pt>
                <c:pt idx="36">
                  <c:v>3.4038090834613566E-2</c:v>
                </c:pt>
                <c:pt idx="37">
                  <c:v>3.7021047149930264E-2</c:v>
                </c:pt>
                <c:pt idx="38">
                  <c:v>4.024067678624571E-2</c:v>
                </c:pt>
                <c:pt idx="39">
                  <c:v>4.3673927799728472E-2</c:v>
                </c:pt>
                <c:pt idx="40">
                  <c:v>4.7374627559727482E-2</c:v>
                </c:pt>
                <c:pt idx="41">
                  <c:v>5.1319820424808059E-2</c:v>
                </c:pt>
                <c:pt idx="42">
                  <c:v>5.5540279554956759E-2</c:v>
                </c:pt>
                <c:pt idx="43">
                  <c:v>5.9005174131278974E-2</c:v>
                </c:pt>
                <c:pt idx="44">
                  <c:v>6.2851173609614078E-2</c:v>
                </c:pt>
                <c:pt idx="45">
                  <c:v>6.5174954847930941E-2</c:v>
                </c:pt>
                <c:pt idx="46">
                  <c:v>6.9512938212739531E-2</c:v>
                </c:pt>
                <c:pt idx="47">
                  <c:v>7.1803539557446422E-2</c:v>
                </c:pt>
                <c:pt idx="48">
                  <c:v>7.6796258737641898E-2</c:v>
                </c:pt>
                <c:pt idx="49">
                  <c:v>7.9410209493987916E-2</c:v>
                </c:pt>
                <c:pt idx="50">
                  <c:v>8.1988019899103731E-2</c:v>
                </c:pt>
                <c:pt idx="51">
                  <c:v>8.4653855852554249E-2</c:v>
                </c:pt>
                <c:pt idx="52">
                  <c:v>8.7346635701524108E-2</c:v>
                </c:pt>
                <c:pt idx="53">
                  <c:v>8.9748787990650239E-2</c:v>
                </c:pt>
                <c:pt idx="54">
                  <c:v>9.3836243592546553E-2</c:v>
                </c:pt>
                <c:pt idx="55">
                  <c:v>9.8405194309243535E-2</c:v>
                </c:pt>
                <c:pt idx="56">
                  <c:v>0.10255519810581371</c:v>
                </c:pt>
                <c:pt idx="57">
                  <c:v>0.10709396112755205</c:v>
                </c:pt>
                <c:pt idx="58">
                  <c:v>0.11128966321053393</c:v>
                </c:pt>
                <c:pt idx="59">
                  <c:v>0.11528708816200332</c:v>
                </c:pt>
                <c:pt idx="60">
                  <c:v>0.11952454220473852</c:v>
                </c:pt>
                <c:pt idx="61">
                  <c:v>0.12345268098932158</c:v>
                </c:pt>
                <c:pt idx="62">
                  <c:v>0.12763285552040668</c:v>
                </c:pt>
                <c:pt idx="63">
                  <c:v>0.13289237921974761</c:v>
                </c:pt>
                <c:pt idx="64">
                  <c:v>0.13777674849968172</c:v>
                </c:pt>
                <c:pt idx="65">
                  <c:v>0.14239431037671718</c:v>
                </c:pt>
                <c:pt idx="66">
                  <c:v>0.14669385048568429</c:v>
                </c:pt>
                <c:pt idx="67">
                  <c:v>0.15076157533355486</c:v>
                </c:pt>
                <c:pt idx="68">
                  <c:v>0.15462003523675172</c:v>
                </c:pt>
                <c:pt idx="69">
                  <c:v>0.15817955885307089</c:v>
                </c:pt>
                <c:pt idx="70">
                  <c:v>0.16173138082638858</c:v>
                </c:pt>
                <c:pt idx="71">
                  <c:v>0.16502493838129398</c:v>
                </c:pt>
                <c:pt idx="72">
                  <c:v>0.16928817662683812</c:v>
                </c:pt>
                <c:pt idx="73">
                  <c:v>0.17314423916337868</c:v>
                </c:pt>
                <c:pt idx="74">
                  <c:v>0.17691594110217088</c:v>
                </c:pt>
                <c:pt idx="75">
                  <c:v>0.1806244199932816</c:v>
                </c:pt>
                <c:pt idx="76">
                  <c:v>0.18403157164420786</c:v>
                </c:pt>
              </c:numCache>
            </c:numRef>
          </c:xVal>
          <c:yVal>
            <c:numRef>
              <c:f>'C6020'!$BH$2:$BH$78</c:f>
              <c:numCache>
                <c:formatCode>0.00E+00</c:formatCode>
                <c:ptCount val="77"/>
                <c:pt idx="0">
                  <c:v>1.6176488524423337E-2</c:v>
                </c:pt>
                <c:pt idx="1">
                  <c:v>1.6800851173457913E-2</c:v>
                </c:pt>
                <c:pt idx="2">
                  <c:v>1.6265412633310033E-2</c:v>
                </c:pt>
                <c:pt idx="3">
                  <c:v>1.8763017767853756E-2</c:v>
                </c:pt>
                <c:pt idx="4">
                  <c:v>1.9838828573974742E-2</c:v>
                </c:pt>
                <c:pt idx="5">
                  <c:v>2.2058882614783282E-2</c:v>
                </c:pt>
                <c:pt idx="6">
                  <c:v>2.4625963164280878E-2</c:v>
                </c:pt>
                <c:pt idx="7">
                  <c:v>2.7797601277192146E-2</c:v>
                </c:pt>
                <c:pt idx="8">
                  <c:v>3.1216970397487179E-2</c:v>
                </c:pt>
                <c:pt idx="9">
                  <c:v>3.298111747543301E-2</c:v>
                </c:pt>
                <c:pt idx="10">
                  <c:v>3.5637233130738959E-2</c:v>
                </c:pt>
                <c:pt idx="11">
                  <c:v>3.7617597679549607E-2</c:v>
                </c:pt>
                <c:pt idx="12">
                  <c:v>3.9385750407570863E-2</c:v>
                </c:pt>
                <c:pt idx="13">
                  <c:v>4.1179401236734692E-2</c:v>
                </c:pt>
                <c:pt idx="14">
                  <c:v>4.3324414511960424E-2</c:v>
                </c:pt>
                <c:pt idx="15">
                  <c:v>4.478081986038214E-2</c:v>
                </c:pt>
                <c:pt idx="16">
                  <c:v>4.6393706867766456E-2</c:v>
                </c:pt>
                <c:pt idx="17">
                  <c:v>4.7845820103894834E-2</c:v>
                </c:pt>
                <c:pt idx="18">
                  <c:v>4.9512452892393657E-2</c:v>
                </c:pt>
                <c:pt idx="19">
                  <c:v>5.0960708655496748E-2</c:v>
                </c:pt>
                <c:pt idx="20">
                  <c:v>5.2153762168117852E-2</c:v>
                </c:pt>
                <c:pt idx="21">
                  <c:v>5.3284951023023511E-2</c:v>
                </c:pt>
                <c:pt idx="22">
                  <c:v>5.4255847260770332E-2</c:v>
                </c:pt>
                <c:pt idx="23">
                  <c:v>5.5617433600215878E-2</c:v>
                </c:pt>
                <c:pt idx="24">
                  <c:v>5.6455504988517723E-2</c:v>
                </c:pt>
                <c:pt idx="25">
                  <c:v>5.680773868579031E-2</c:v>
                </c:pt>
                <c:pt idx="26">
                  <c:v>5.7805508451069694E-2</c:v>
                </c:pt>
                <c:pt idx="27">
                  <c:v>5.7909214563261743E-2</c:v>
                </c:pt>
                <c:pt idx="28">
                  <c:v>5.769219284622807E-2</c:v>
                </c:pt>
                <c:pt idx="29">
                  <c:v>5.7042323679463526E-2</c:v>
                </c:pt>
                <c:pt idx="30">
                  <c:v>5.6696906603221686E-2</c:v>
                </c:pt>
                <c:pt idx="31">
                  <c:v>5.6176075951981923E-2</c:v>
                </c:pt>
                <c:pt idx="32">
                  <c:v>5.549986803879238E-2</c:v>
                </c:pt>
                <c:pt idx="33">
                  <c:v>5.4755407463039946E-2</c:v>
                </c:pt>
                <c:pt idx="34">
                  <c:v>5.39723035845696E-2</c:v>
                </c:pt>
                <c:pt idx="35">
                  <c:v>5.3117602174226619E-2</c:v>
                </c:pt>
                <c:pt idx="36">
                  <c:v>5.2118381811309213E-2</c:v>
                </c:pt>
                <c:pt idx="37">
                  <c:v>5.108875133549632E-2</c:v>
                </c:pt>
                <c:pt idx="38">
                  <c:v>5.0017979163143156E-2</c:v>
                </c:pt>
                <c:pt idx="39">
                  <c:v>4.882112265496516E-2</c:v>
                </c:pt>
                <c:pt idx="40">
                  <c:v>4.7601637721143751E-2</c:v>
                </c:pt>
                <c:pt idx="41">
                  <c:v>4.6287946270029835E-2</c:v>
                </c:pt>
                <c:pt idx="42">
                  <c:v>4.4924301252062517E-2</c:v>
                </c:pt>
                <c:pt idx="43">
                  <c:v>4.3680329787778596E-2</c:v>
                </c:pt>
                <c:pt idx="44">
                  <c:v>4.2246121099113854E-2</c:v>
                </c:pt>
                <c:pt idx="45">
                  <c:v>4.1942146187484194E-2</c:v>
                </c:pt>
                <c:pt idx="46">
                  <c:v>4.066970153661368E-2</c:v>
                </c:pt>
                <c:pt idx="47">
                  <c:v>4.0064562524111197E-2</c:v>
                </c:pt>
                <c:pt idx="48">
                  <c:v>3.9066441599700866E-2</c:v>
                </c:pt>
                <c:pt idx="49">
                  <c:v>3.8565862883941537E-2</c:v>
                </c:pt>
                <c:pt idx="50">
                  <c:v>3.7955728376731092E-2</c:v>
                </c:pt>
                <c:pt idx="51">
                  <c:v>3.7359180228989701E-2</c:v>
                </c:pt>
                <c:pt idx="52">
                  <c:v>3.6721816533140002E-2</c:v>
                </c:pt>
                <c:pt idx="53">
                  <c:v>3.6612931571775836E-2</c:v>
                </c:pt>
                <c:pt idx="54">
                  <c:v>3.5939757598202997E-2</c:v>
                </c:pt>
                <c:pt idx="55">
                  <c:v>3.5213026425599911E-2</c:v>
                </c:pt>
                <c:pt idx="56">
                  <c:v>3.448383166728753E-2</c:v>
                </c:pt>
                <c:pt idx="57">
                  <c:v>3.3732695617616562E-2</c:v>
                </c:pt>
                <c:pt idx="58">
                  <c:v>3.3027704366704186E-2</c:v>
                </c:pt>
                <c:pt idx="59">
                  <c:v>3.2417348041154946E-2</c:v>
                </c:pt>
                <c:pt idx="60">
                  <c:v>3.1746924865005154E-2</c:v>
                </c:pt>
                <c:pt idx="61">
                  <c:v>3.1103192741737149E-2</c:v>
                </c:pt>
                <c:pt idx="62">
                  <c:v>3.0534481365122792E-2</c:v>
                </c:pt>
                <c:pt idx="63">
                  <c:v>2.9736293070694076E-2</c:v>
                </c:pt>
                <c:pt idx="64">
                  <c:v>2.9011817862057997E-2</c:v>
                </c:pt>
                <c:pt idx="65">
                  <c:v>2.8370140797062918E-2</c:v>
                </c:pt>
                <c:pt idx="66">
                  <c:v>2.7762979964283702E-2</c:v>
                </c:pt>
                <c:pt idx="67">
                  <c:v>2.7204132372298184E-2</c:v>
                </c:pt>
                <c:pt idx="68">
                  <c:v>2.6685294448726797E-2</c:v>
                </c:pt>
                <c:pt idx="69">
                  <c:v>2.6161410329310037E-2</c:v>
                </c:pt>
                <c:pt idx="70">
                  <c:v>2.5724861864683642E-2</c:v>
                </c:pt>
                <c:pt idx="71">
                  <c:v>2.5281498596128736E-2</c:v>
                </c:pt>
                <c:pt idx="72">
                  <c:v>2.4754674566502155E-2</c:v>
                </c:pt>
                <c:pt idx="73">
                  <c:v>2.4211700497064507E-2</c:v>
                </c:pt>
                <c:pt idx="74">
                  <c:v>2.3733128765595083E-2</c:v>
                </c:pt>
                <c:pt idx="75">
                  <c:v>2.3315358463452715E-2</c:v>
                </c:pt>
                <c:pt idx="76">
                  <c:v>2.2885072884544368E-2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D-579B-449E-9234-170BEAD49713}"/>
            </c:ext>
          </c:extLst>
        </c:ser>
        <c:ser>
          <c:idx val="47"/>
          <c:order val="14"/>
          <c:tx>
            <c:strRef>
              <c:f>'C6020'!$BR$1</c:f>
              <c:strCache>
                <c:ptCount val="1"/>
                <c:pt idx="0">
                  <c:v> 6020 163C5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'C6020'!$BQ$2:$BQ$78</c:f>
              <c:numCache>
                <c:formatCode>0.00E+00</c:formatCode>
                <c:ptCount val="77"/>
                <c:pt idx="0">
                  <c:v>3.5585319061260003E-4</c:v>
                </c:pt>
                <c:pt idx="1">
                  <c:v>4.1223081595421519E-4</c:v>
                </c:pt>
                <c:pt idx="2">
                  <c:v>4.7065965658153329E-4</c:v>
                </c:pt>
                <c:pt idx="3">
                  <c:v>5.5551021448298861E-4</c:v>
                </c:pt>
                <c:pt idx="4">
                  <c:v>6.2752721533791147E-4</c:v>
                </c:pt>
                <c:pt idx="5">
                  <c:v>7.4201599532259144E-4</c:v>
                </c:pt>
                <c:pt idx="6">
                  <c:v>8.5506921188688116E-4</c:v>
                </c:pt>
                <c:pt idx="7">
                  <c:v>9.8663489147779297E-4</c:v>
                </c:pt>
                <c:pt idx="8">
                  <c:v>1.1496031978851934E-3</c:v>
                </c:pt>
                <c:pt idx="9">
                  <c:v>1.3013410740021114E-3</c:v>
                </c:pt>
                <c:pt idx="10">
                  <c:v>1.4939938687790026E-3</c:v>
                </c:pt>
                <c:pt idx="11">
                  <c:v>1.694293324901001E-3</c:v>
                </c:pt>
                <c:pt idx="12">
                  <c:v>1.9191656594752112E-3</c:v>
                </c:pt>
                <c:pt idx="13">
                  <c:v>2.1684707165165189E-3</c:v>
                </c:pt>
                <c:pt idx="14">
                  <c:v>2.4465111342035395E-3</c:v>
                </c:pt>
                <c:pt idx="15">
                  <c:v>2.7271367266384059E-3</c:v>
                </c:pt>
                <c:pt idx="16">
                  <c:v>3.0519048739834076E-3</c:v>
                </c:pt>
                <c:pt idx="17">
                  <c:v>3.4072077358002174E-3</c:v>
                </c:pt>
                <c:pt idx="18">
                  <c:v>3.8070458176317121E-3</c:v>
                </c:pt>
                <c:pt idx="19">
                  <c:v>4.2426626784206828E-3</c:v>
                </c:pt>
                <c:pt idx="20">
                  <c:v>4.7156556320700612E-3</c:v>
                </c:pt>
                <c:pt idx="21">
                  <c:v>5.2424465416969802E-3</c:v>
                </c:pt>
                <c:pt idx="22">
                  <c:v>5.8155048784360799E-3</c:v>
                </c:pt>
                <c:pt idx="23">
                  <c:v>7.1300846601787789E-3</c:v>
                </c:pt>
                <c:pt idx="24">
                  <c:v>7.8808571910721163E-3</c:v>
                </c:pt>
                <c:pt idx="25">
                  <c:v>8.6751581469078718E-3</c:v>
                </c:pt>
                <c:pt idx="26">
                  <c:v>1.0581729369466707E-2</c:v>
                </c:pt>
                <c:pt idx="27">
                  <c:v>1.2794672863701608E-2</c:v>
                </c:pt>
                <c:pt idx="28">
                  <c:v>1.5394864878135395E-2</c:v>
                </c:pt>
                <c:pt idx="29">
                  <c:v>1.84650979526934E-2</c:v>
                </c:pt>
                <c:pt idx="30">
                  <c:v>2.0235939262823036E-2</c:v>
                </c:pt>
                <c:pt idx="31">
                  <c:v>2.212498882943854E-2</c:v>
                </c:pt>
                <c:pt idx="32">
                  <c:v>2.4162964709004489E-2</c:v>
                </c:pt>
                <c:pt idx="33">
                  <c:v>2.6369281204898922E-2</c:v>
                </c:pt>
                <c:pt idx="34">
                  <c:v>2.8770437724858874E-2</c:v>
                </c:pt>
                <c:pt idx="35">
                  <c:v>3.1339022478787865E-2</c:v>
                </c:pt>
                <c:pt idx="36">
                  <c:v>3.4111223861450941E-2</c:v>
                </c:pt>
                <c:pt idx="37">
                  <c:v>3.7108570699405242E-2</c:v>
                </c:pt>
                <c:pt idx="38">
                  <c:v>4.0322443757529608E-2</c:v>
                </c:pt>
                <c:pt idx="39">
                  <c:v>4.3785687760250047E-2</c:v>
                </c:pt>
                <c:pt idx="40">
                  <c:v>4.7492229844332143E-2</c:v>
                </c:pt>
                <c:pt idx="41">
                  <c:v>5.1444535676396355E-2</c:v>
                </c:pt>
                <c:pt idx="42">
                  <c:v>5.5665907331640146E-2</c:v>
                </c:pt>
                <c:pt idx="43">
                  <c:v>5.9094563335501983E-2</c:v>
                </c:pt>
                <c:pt idx="44">
                  <c:v>6.2934119106830375E-2</c:v>
                </c:pt>
                <c:pt idx="45">
                  <c:v>6.5338888620748811E-2</c:v>
                </c:pt>
                <c:pt idx="46">
                  <c:v>6.9634113500221029E-2</c:v>
                </c:pt>
                <c:pt idx="47">
                  <c:v>7.1945602065860079E-2</c:v>
                </c:pt>
                <c:pt idx="48">
                  <c:v>7.696489923555451E-2</c:v>
                </c:pt>
                <c:pt idx="49">
                  <c:v>7.9543829099736243E-2</c:v>
                </c:pt>
                <c:pt idx="50">
                  <c:v>8.2201294774660497E-2</c:v>
                </c:pt>
                <c:pt idx="51">
                  <c:v>8.4843397600370116E-2</c:v>
                </c:pt>
                <c:pt idx="52">
                  <c:v>8.75434082693438E-2</c:v>
                </c:pt>
                <c:pt idx="53">
                  <c:v>8.9748787990650239E-2</c:v>
                </c:pt>
                <c:pt idx="54">
                  <c:v>9.3836243592546553E-2</c:v>
                </c:pt>
                <c:pt idx="55">
                  <c:v>9.8405194309243535E-2</c:v>
                </c:pt>
                <c:pt idx="56">
                  <c:v>0.10255519810581371</c:v>
                </c:pt>
                <c:pt idx="57">
                  <c:v>0.10709396112755205</c:v>
                </c:pt>
                <c:pt idx="58">
                  <c:v>0.11128966321053393</c:v>
                </c:pt>
                <c:pt idx="59">
                  <c:v>0.11528708816200332</c:v>
                </c:pt>
                <c:pt idx="60">
                  <c:v>0.11952454220473852</c:v>
                </c:pt>
                <c:pt idx="61">
                  <c:v>0.12345268098932158</c:v>
                </c:pt>
                <c:pt idx="62">
                  <c:v>0.12763285552040668</c:v>
                </c:pt>
                <c:pt idx="63">
                  <c:v>0.13289237921974761</c:v>
                </c:pt>
                <c:pt idx="64">
                  <c:v>0.13777674849968172</c:v>
                </c:pt>
                <c:pt idx="65">
                  <c:v>0.14239431037671718</c:v>
                </c:pt>
                <c:pt idx="66">
                  <c:v>0.14669385048568429</c:v>
                </c:pt>
                <c:pt idx="67">
                  <c:v>0.15076157533355486</c:v>
                </c:pt>
                <c:pt idx="68">
                  <c:v>0.15462003523675172</c:v>
                </c:pt>
                <c:pt idx="69">
                  <c:v>0.15817955885307089</c:v>
                </c:pt>
                <c:pt idx="70">
                  <c:v>0.16173138082638858</c:v>
                </c:pt>
                <c:pt idx="71">
                  <c:v>0.16502493838129398</c:v>
                </c:pt>
                <c:pt idx="72">
                  <c:v>0.16928817662683812</c:v>
                </c:pt>
                <c:pt idx="73">
                  <c:v>0.17314423916337868</c:v>
                </c:pt>
                <c:pt idx="74">
                  <c:v>0.17691594110217088</c:v>
                </c:pt>
                <c:pt idx="75">
                  <c:v>0.1806244199932816</c:v>
                </c:pt>
                <c:pt idx="76">
                  <c:v>0.18403157164420786</c:v>
                </c:pt>
              </c:numCache>
            </c:numRef>
          </c:xVal>
          <c:yVal>
            <c:numRef>
              <c:f>'C6020'!$BR$2:$BR$78</c:f>
              <c:numCache>
                <c:formatCode>0.00E+00</c:formatCode>
                <c:ptCount val="77"/>
                <c:pt idx="0">
                  <c:v>1.2663149326916746E-2</c:v>
                </c:pt>
                <c:pt idx="1">
                  <c:v>1.4081509261949305E-2</c:v>
                </c:pt>
                <c:pt idx="2">
                  <c:v>1.5210664492288724E-2</c:v>
                </c:pt>
                <c:pt idx="3">
                  <c:v>1.7558454768105785E-2</c:v>
                </c:pt>
                <c:pt idx="4">
                  <c:v>1.8566699167342628E-2</c:v>
                </c:pt>
                <c:pt idx="5">
                  <c:v>2.1511114739488427E-2</c:v>
                </c:pt>
                <c:pt idx="6">
                  <c:v>2.3670483324382357E-2</c:v>
                </c:pt>
                <c:pt idx="7">
                  <c:v>2.6114685603336109E-2</c:v>
                </c:pt>
                <c:pt idx="8">
                  <c:v>2.9378861349134325E-2</c:v>
                </c:pt>
                <c:pt idx="9">
                  <c:v>3.1195218559299291E-2</c:v>
                </c:pt>
                <c:pt idx="10">
                  <c:v>3.4069895851797913E-2</c:v>
                </c:pt>
                <c:pt idx="11">
                  <c:v>3.6309326423899814E-2</c:v>
                </c:pt>
                <c:pt idx="12">
                  <c:v>3.8604088990183603E-2</c:v>
                </c:pt>
                <c:pt idx="13">
                  <c:v>4.083954532212667E-2</c:v>
                </c:pt>
                <c:pt idx="14">
                  <c:v>4.3076046993752358E-2</c:v>
                </c:pt>
                <c:pt idx="15">
                  <c:v>4.4353182646899442E-2</c:v>
                </c:pt>
                <c:pt idx="16">
                  <c:v>4.6027719843662399E-2</c:v>
                </c:pt>
                <c:pt idx="17">
                  <c:v>4.7538193545983265E-2</c:v>
                </c:pt>
                <c:pt idx="18">
                  <c:v>4.9180020215290256E-2</c:v>
                </c:pt>
                <c:pt idx="19">
                  <c:v>5.0612365605496902E-2</c:v>
                </c:pt>
                <c:pt idx="20">
                  <c:v>5.1812140552791132E-2</c:v>
                </c:pt>
                <c:pt idx="21">
                  <c:v>5.3061888074553233E-2</c:v>
                </c:pt>
                <c:pt idx="22">
                  <c:v>5.4107393735133451E-2</c:v>
                </c:pt>
                <c:pt idx="23">
                  <c:v>5.5847763327302409E-2</c:v>
                </c:pt>
                <c:pt idx="24">
                  <c:v>5.6536776144767688E-2</c:v>
                </c:pt>
                <c:pt idx="25">
                  <c:v>5.6768349694776399E-2</c:v>
                </c:pt>
                <c:pt idx="26">
                  <c:v>5.7996061764455514E-2</c:v>
                </c:pt>
                <c:pt idx="27">
                  <c:v>5.8220855080302558E-2</c:v>
                </c:pt>
                <c:pt idx="28">
                  <c:v>5.7877185241201085E-2</c:v>
                </c:pt>
                <c:pt idx="29">
                  <c:v>5.7173301183268209E-2</c:v>
                </c:pt>
                <c:pt idx="30">
                  <c:v>5.689887504393068E-2</c:v>
                </c:pt>
                <c:pt idx="31">
                  <c:v>5.6362571194006783E-2</c:v>
                </c:pt>
                <c:pt idx="32">
                  <c:v>5.570492252994403E-2</c:v>
                </c:pt>
                <c:pt idx="33">
                  <c:v>5.4973593224786586E-2</c:v>
                </c:pt>
                <c:pt idx="34">
                  <c:v>5.4227413613552142E-2</c:v>
                </c:pt>
                <c:pt idx="35">
                  <c:v>5.3316884262051438E-2</c:v>
                </c:pt>
                <c:pt idx="36">
                  <c:v>5.234258179604228E-2</c:v>
                </c:pt>
                <c:pt idx="37">
                  <c:v>5.1330600490280591E-2</c:v>
                </c:pt>
                <c:pt idx="38">
                  <c:v>5.022145356480507E-2</c:v>
                </c:pt>
                <c:pt idx="39">
                  <c:v>4.9071305232179424E-2</c:v>
                </c:pt>
                <c:pt idx="40">
                  <c:v>4.7838262679286446E-2</c:v>
                </c:pt>
                <c:pt idx="41">
                  <c:v>4.6513193639925288E-2</c:v>
                </c:pt>
                <c:pt idx="42">
                  <c:v>4.5127761622819638E-2</c:v>
                </c:pt>
                <c:pt idx="43">
                  <c:v>4.3812776053848181E-2</c:v>
                </c:pt>
                <c:pt idx="44">
                  <c:v>4.2357700168788051E-2</c:v>
                </c:pt>
                <c:pt idx="45">
                  <c:v>4.2153404684129842E-2</c:v>
                </c:pt>
                <c:pt idx="46">
                  <c:v>4.0811616359977654E-2</c:v>
                </c:pt>
                <c:pt idx="47">
                  <c:v>4.0223253940747945E-2</c:v>
                </c:pt>
                <c:pt idx="48">
                  <c:v>3.9238205639314142E-2</c:v>
                </c:pt>
                <c:pt idx="49">
                  <c:v>3.869575779054777E-2</c:v>
                </c:pt>
                <c:pt idx="50">
                  <c:v>3.8153453166145088E-2</c:v>
                </c:pt>
                <c:pt idx="51">
                  <c:v>3.7526663485095424E-2</c:v>
                </c:pt>
                <c:pt idx="52">
                  <c:v>3.6887455087830902E-2</c:v>
                </c:pt>
                <c:pt idx="53">
                  <c:v>3.6612931571775836E-2</c:v>
                </c:pt>
                <c:pt idx="54">
                  <c:v>3.5939757598202997E-2</c:v>
                </c:pt>
                <c:pt idx="55">
                  <c:v>3.5213026425599911E-2</c:v>
                </c:pt>
                <c:pt idx="56">
                  <c:v>3.448383166728753E-2</c:v>
                </c:pt>
                <c:pt idx="57">
                  <c:v>3.3732695617616562E-2</c:v>
                </c:pt>
                <c:pt idx="58">
                  <c:v>3.3027704366704186E-2</c:v>
                </c:pt>
                <c:pt idx="59">
                  <c:v>3.2417348041154946E-2</c:v>
                </c:pt>
                <c:pt idx="60">
                  <c:v>3.1746924865005154E-2</c:v>
                </c:pt>
                <c:pt idx="61">
                  <c:v>3.1103192741737149E-2</c:v>
                </c:pt>
                <c:pt idx="62">
                  <c:v>3.0534481365122792E-2</c:v>
                </c:pt>
                <c:pt idx="63">
                  <c:v>2.9736293070694076E-2</c:v>
                </c:pt>
                <c:pt idx="64">
                  <c:v>2.9011817862057997E-2</c:v>
                </c:pt>
                <c:pt idx="65">
                  <c:v>2.8370140797062918E-2</c:v>
                </c:pt>
                <c:pt idx="66">
                  <c:v>2.7762979964283702E-2</c:v>
                </c:pt>
                <c:pt idx="67">
                  <c:v>2.7204132372298184E-2</c:v>
                </c:pt>
                <c:pt idx="68">
                  <c:v>2.6685294448726797E-2</c:v>
                </c:pt>
                <c:pt idx="69">
                  <c:v>2.6161410329310037E-2</c:v>
                </c:pt>
                <c:pt idx="70">
                  <c:v>2.5724861864683642E-2</c:v>
                </c:pt>
                <c:pt idx="71">
                  <c:v>2.5281498596128736E-2</c:v>
                </c:pt>
                <c:pt idx="72">
                  <c:v>2.4754674566502155E-2</c:v>
                </c:pt>
                <c:pt idx="73">
                  <c:v>2.4211700497064507E-2</c:v>
                </c:pt>
                <c:pt idx="74">
                  <c:v>2.3733128765595083E-2</c:v>
                </c:pt>
                <c:pt idx="75">
                  <c:v>2.3315358463452715E-2</c:v>
                </c:pt>
                <c:pt idx="76">
                  <c:v>2.2885072884544368E-2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E-579B-449E-9234-170BEAD49713}"/>
            </c:ext>
          </c:extLst>
        </c:ser>
        <c:ser>
          <c:idx val="48"/>
          <c:order val="15"/>
          <c:tx>
            <c:strRef>
              <c:f>'C6012'!$J$1</c:f>
              <c:strCache>
                <c:ptCount val="1"/>
                <c:pt idx="0">
                  <c:v>C6012 144C2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'C6012'!$I$2:$I$77</c:f>
              <c:numCache>
                <c:formatCode>0.00E+00</c:formatCode>
                <c:ptCount val="76"/>
                <c:pt idx="0">
                  <c:v>3.1230527807673923E-4</c:v>
                </c:pt>
                <c:pt idx="1">
                  <c:v>3.321502208077238E-4</c:v>
                </c:pt>
                <c:pt idx="2">
                  <c:v>3.6061636225702968E-4</c:v>
                </c:pt>
                <c:pt idx="3">
                  <c:v>4.5041979237219208E-4</c:v>
                </c:pt>
                <c:pt idx="4">
                  <c:v>5.2677246861443784E-4</c:v>
                </c:pt>
                <c:pt idx="5">
                  <c:v>6.5023232622330189E-4</c:v>
                </c:pt>
                <c:pt idx="6">
                  <c:v>7.6438269309216285E-4</c:v>
                </c:pt>
                <c:pt idx="7">
                  <c:v>9.0289493874321284E-4</c:v>
                </c:pt>
                <c:pt idx="8">
                  <c:v>1.0600892376229718E-3</c:v>
                </c:pt>
                <c:pt idx="9">
                  <c:v>1.18734867125325E-3</c:v>
                </c:pt>
                <c:pt idx="10">
                  <c:v>1.358818112245684E-3</c:v>
                </c:pt>
                <c:pt idx="11">
                  <c:v>1.5433751372321829E-3</c:v>
                </c:pt>
                <c:pt idx="12">
                  <c:v>1.7649787606603658E-3</c:v>
                </c:pt>
                <c:pt idx="13">
                  <c:v>2.0129453100361542E-3</c:v>
                </c:pt>
                <c:pt idx="14">
                  <c:v>2.3031834061124361E-3</c:v>
                </c:pt>
                <c:pt idx="15">
                  <c:v>2.5999887292886535E-3</c:v>
                </c:pt>
                <c:pt idx="16">
                  <c:v>2.9301974095127499E-3</c:v>
                </c:pt>
                <c:pt idx="17">
                  <c:v>3.2870140038834534E-3</c:v>
                </c:pt>
                <c:pt idx="18">
                  <c:v>3.6906464487127494E-3</c:v>
                </c:pt>
                <c:pt idx="19">
                  <c:v>4.1383697300303194E-3</c:v>
                </c:pt>
                <c:pt idx="20">
                  <c:v>4.6246489921717426E-3</c:v>
                </c:pt>
                <c:pt idx="21">
                  <c:v>5.1704568324268405E-3</c:v>
                </c:pt>
                <c:pt idx="22">
                  <c:v>5.7636861638414019E-3</c:v>
                </c:pt>
                <c:pt idx="23">
                  <c:v>6.4059582277742316E-3</c:v>
                </c:pt>
                <c:pt idx="24">
                  <c:v>7.8908175596507247E-3</c:v>
                </c:pt>
                <c:pt idx="25">
                  <c:v>9.6761843724494645E-3</c:v>
                </c:pt>
                <c:pt idx="26">
                  <c:v>1.1792328125546137E-2</c:v>
                </c:pt>
                <c:pt idx="27">
                  <c:v>1.4329808281914467E-2</c:v>
                </c:pt>
                <c:pt idx="28">
                  <c:v>1.7338437783291624E-2</c:v>
                </c:pt>
                <c:pt idx="29">
                  <c:v>2.0858524638237758E-2</c:v>
                </c:pt>
                <c:pt idx="30">
                  <c:v>2.287981484746995E-2</c:v>
                </c:pt>
                <c:pt idx="31">
                  <c:v>2.5076490672782288E-2</c:v>
                </c:pt>
                <c:pt idx="32">
                  <c:v>2.74285567416153E-2</c:v>
                </c:pt>
                <c:pt idx="33">
                  <c:v>2.9973970840475449E-2</c:v>
                </c:pt>
                <c:pt idx="34">
                  <c:v>3.2765112861288199E-2</c:v>
                </c:pt>
                <c:pt idx="35">
                  <c:v>3.5767188313482287E-2</c:v>
                </c:pt>
                <c:pt idx="36">
                  <c:v>3.8998940254036649E-2</c:v>
                </c:pt>
                <c:pt idx="37">
                  <c:v>4.2496922464505808E-2</c:v>
                </c:pt>
                <c:pt idx="38">
                  <c:v>4.6256817889413555E-2</c:v>
                </c:pt>
                <c:pt idx="39">
                  <c:v>5.0297882189646155E-2</c:v>
                </c:pt>
                <c:pt idx="40">
                  <c:v>5.4641588000688412E-2</c:v>
                </c:pt>
                <c:pt idx="41">
                  <c:v>5.9279754553359668E-2</c:v>
                </c:pt>
                <c:pt idx="42">
                  <c:v>6.3115197028789261E-2</c:v>
                </c:pt>
                <c:pt idx="43">
                  <c:v>6.5293596187843486E-2</c:v>
                </c:pt>
                <c:pt idx="44">
                  <c:v>6.9836139101782005E-2</c:v>
                </c:pt>
                <c:pt idx="45">
                  <c:v>7.2243768129975391E-2</c:v>
                </c:pt>
                <c:pt idx="46">
                  <c:v>7.4716931097908473E-2</c:v>
                </c:pt>
                <c:pt idx="47">
                  <c:v>7.7401189725105304E-2</c:v>
                </c:pt>
                <c:pt idx="48">
                  <c:v>8.0181473158144542E-2</c:v>
                </c:pt>
                <c:pt idx="49">
                  <c:v>8.3007950229437522E-2</c:v>
                </c:pt>
                <c:pt idx="50">
                  <c:v>8.5753366647014301E-2</c:v>
                </c:pt>
                <c:pt idx="51">
                  <c:v>8.8703958479229114E-2</c:v>
                </c:pt>
                <c:pt idx="52">
                  <c:v>9.156387638723873E-2</c:v>
                </c:pt>
                <c:pt idx="53">
                  <c:v>9.4743724565128834E-2</c:v>
                </c:pt>
                <c:pt idx="54">
                  <c:v>9.7811455995317542E-2</c:v>
                </c:pt>
                <c:pt idx="55">
                  <c:v>0.10096722488142199</c:v>
                </c:pt>
                <c:pt idx="56">
                  <c:v>0.10470864262478953</c:v>
                </c:pt>
                <c:pt idx="57">
                  <c:v>0.10931693878037931</c:v>
                </c:pt>
                <c:pt idx="58">
                  <c:v>0.11428471634672367</c:v>
                </c:pt>
                <c:pt idx="59">
                  <c:v>0.11959641127923872</c:v>
                </c:pt>
                <c:pt idx="60">
                  <c:v>0.1245222484844012</c:v>
                </c:pt>
                <c:pt idx="61">
                  <c:v>0.12918954248294101</c:v>
                </c:pt>
                <c:pt idx="62">
                  <c:v>0.13339183400541993</c:v>
                </c:pt>
                <c:pt idx="63">
                  <c:v>0.13792717310861033</c:v>
                </c:pt>
                <c:pt idx="64">
                  <c:v>0.14372611464392893</c:v>
                </c:pt>
                <c:pt idx="65">
                  <c:v>0.14901746876766159</c:v>
                </c:pt>
                <c:pt idx="66">
                  <c:v>0.15407505283469158</c:v>
                </c:pt>
                <c:pt idx="67">
                  <c:v>0.15871420368681602</c:v>
                </c:pt>
                <c:pt idx="68">
                  <c:v>0.16448840659140626</c:v>
                </c:pt>
                <c:pt idx="69">
                  <c:v>0.16989050189034649</c:v>
                </c:pt>
                <c:pt idx="70">
                  <c:v>0.17498260454564077</c:v>
                </c:pt>
                <c:pt idx="71">
                  <c:v>0.17968907749870722</c:v>
                </c:pt>
                <c:pt idx="72">
                  <c:v>0.18427986243774361</c:v>
                </c:pt>
                <c:pt idx="73">
                  <c:v>0.18966651376869884</c:v>
                </c:pt>
                <c:pt idx="74">
                  <c:v>0.19462827518555254</c:v>
                </c:pt>
                <c:pt idx="75">
                  <c:v>0.19919797640499642</c:v>
                </c:pt>
              </c:numCache>
            </c:numRef>
          </c:xVal>
          <c:yVal>
            <c:numRef>
              <c:f>'C6012'!$J$2:$J$77</c:f>
              <c:numCache>
                <c:formatCode>0.00E+00</c:formatCode>
                <c:ptCount val="76"/>
                <c:pt idx="0">
                  <c:v>9.7534586714589418E-3</c:v>
                </c:pt>
                <c:pt idx="1">
                  <c:v>9.1419194045873498E-3</c:v>
                </c:pt>
                <c:pt idx="2">
                  <c:v>8.9294579412567913E-3</c:v>
                </c:pt>
                <c:pt idx="3">
                  <c:v>1.1543489901087825E-2</c:v>
                </c:pt>
                <c:pt idx="4">
                  <c:v>1.3083252018677901E-2</c:v>
                </c:pt>
                <c:pt idx="5">
                  <c:v>1.6518609836329298E-2</c:v>
                </c:pt>
                <c:pt idx="6">
                  <c:v>1.8915868141400255E-2</c:v>
                </c:pt>
                <c:pt idx="7">
                  <c:v>2.186987491671858E-2</c:v>
                </c:pt>
                <c:pt idx="8">
                  <c:v>2.4981809025016583E-2</c:v>
                </c:pt>
                <c:pt idx="9">
                  <c:v>2.5969422900720959E-2</c:v>
                </c:pt>
                <c:pt idx="10">
                  <c:v>2.8183558690989471E-2</c:v>
                </c:pt>
                <c:pt idx="11">
                  <c:v>3.0128949691962847E-2</c:v>
                </c:pt>
                <c:pt idx="12">
                  <c:v>3.2650312868028872E-2</c:v>
                </c:pt>
                <c:pt idx="13">
                  <c:v>3.5191495754703393E-2</c:v>
                </c:pt>
                <c:pt idx="14">
                  <c:v>3.8176709623545767E-2</c:v>
                </c:pt>
                <c:pt idx="15">
                  <c:v>4.0313814712451636E-2</c:v>
                </c:pt>
                <c:pt idx="16">
                  <c:v>4.2429824513440122E-2</c:v>
                </c:pt>
                <c:pt idx="17">
                  <c:v>4.4243406407427903E-2</c:v>
                </c:pt>
                <c:pt idx="18">
                  <c:v>4.6218663441054707E-2</c:v>
                </c:pt>
                <c:pt idx="19">
                  <c:v>4.8154647354775565E-2</c:v>
                </c:pt>
                <c:pt idx="20">
                  <c:v>4.9831610256446668E-2</c:v>
                </c:pt>
                <c:pt idx="21">
                  <c:v>5.161459349313615E-2</c:v>
                </c:pt>
                <c:pt idx="22">
                  <c:v>5.3147448136974855E-2</c:v>
                </c:pt>
                <c:pt idx="23">
                  <c:v>5.4402290850454949E-2</c:v>
                </c:pt>
                <c:pt idx="24">
                  <c:v>5.6679776575902757E-2</c:v>
                </c:pt>
                <c:pt idx="25">
                  <c:v>5.852296076508897E-2</c:v>
                </c:pt>
                <c:pt idx="26">
                  <c:v>5.9683256130194422E-2</c:v>
                </c:pt>
                <c:pt idx="27">
                  <c:v>6.0515794848676023E-2</c:v>
                </c:pt>
                <c:pt idx="28">
                  <c:v>6.0833481682469145E-2</c:v>
                </c:pt>
                <c:pt idx="29">
                  <c:v>6.0453871561204679E-2</c:v>
                </c:pt>
                <c:pt idx="30">
                  <c:v>6.0273954786353473E-2</c:v>
                </c:pt>
                <c:pt idx="31">
                  <c:v>5.9996601927482525E-2</c:v>
                </c:pt>
                <c:pt idx="32">
                  <c:v>5.9478971975397282E-2</c:v>
                </c:pt>
                <c:pt idx="33">
                  <c:v>5.8859221442700727E-2</c:v>
                </c:pt>
                <c:pt idx="34">
                  <c:v>5.8279686483844448E-2</c:v>
                </c:pt>
                <c:pt idx="35">
                  <c:v>5.7547987397755462E-2</c:v>
                </c:pt>
                <c:pt idx="36">
                  <c:v>5.6693530433440935E-2</c:v>
                </c:pt>
                <c:pt idx="37">
                  <c:v>5.5784115292674449E-2</c:v>
                </c:pt>
                <c:pt idx="38">
                  <c:v>5.476647200249736E-2</c:v>
                </c:pt>
                <c:pt idx="39">
                  <c:v>5.3657406307353619E-2</c:v>
                </c:pt>
                <c:pt idx="40">
                  <c:v>5.2474013276875842E-2</c:v>
                </c:pt>
                <c:pt idx="41">
                  <c:v>5.117737446506973E-2</c:v>
                </c:pt>
                <c:pt idx="42">
                  <c:v>4.9977393289676E-2</c:v>
                </c:pt>
                <c:pt idx="43">
                  <c:v>4.938259448960073E-2</c:v>
                </c:pt>
                <c:pt idx="44">
                  <c:v>4.8155912247039752E-2</c:v>
                </c:pt>
                <c:pt idx="45">
                  <c:v>4.7578850755436872E-2</c:v>
                </c:pt>
                <c:pt idx="46">
                  <c:v>4.6987002934801222E-2</c:v>
                </c:pt>
                <c:pt idx="47">
                  <c:v>4.655474698772008E-2</c:v>
                </c:pt>
                <c:pt idx="48">
                  <c:v>4.6125861041391956E-2</c:v>
                </c:pt>
                <c:pt idx="49">
                  <c:v>4.5641836195759122E-2</c:v>
                </c:pt>
                <c:pt idx="50">
                  <c:v>4.4973089995212989E-2</c:v>
                </c:pt>
                <c:pt idx="51">
                  <c:v>4.4428590585565392E-2</c:v>
                </c:pt>
                <c:pt idx="52">
                  <c:v>4.3707119966309917E-2</c:v>
                </c:pt>
                <c:pt idx="53">
                  <c:v>4.3204869704774169E-2</c:v>
                </c:pt>
                <c:pt idx="54">
                  <c:v>4.2514502108260376E-2</c:v>
                </c:pt>
                <c:pt idx="55">
                  <c:v>4.182601658476956E-2</c:v>
                </c:pt>
                <c:pt idx="56">
                  <c:v>4.1373206944625998E-2</c:v>
                </c:pt>
                <c:pt idx="57">
                  <c:v>4.0509129167163378E-2</c:v>
                </c:pt>
                <c:pt idx="58">
                  <c:v>3.9578776940760868E-2</c:v>
                </c:pt>
                <c:pt idx="59">
                  <c:v>3.8657571867223829E-2</c:v>
                </c:pt>
                <c:pt idx="60">
                  <c:v>3.7819000896612096E-2</c:v>
                </c:pt>
                <c:pt idx="61">
                  <c:v>3.7088750859892494E-2</c:v>
                </c:pt>
                <c:pt idx="62">
                  <c:v>3.6313023223121431E-2</c:v>
                </c:pt>
                <c:pt idx="63">
                  <c:v>3.5658678691157561E-2</c:v>
                </c:pt>
                <c:pt idx="64">
                  <c:v>3.4782279896682609E-2</c:v>
                </c:pt>
                <c:pt idx="65">
                  <c:v>3.3938875130553263E-2</c:v>
                </c:pt>
                <c:pt idx="66">
                  <c:v>3.3215505675126628E-2</c:v>
                </c:pt>
                <c:pt idx="67">
                  <c:v>3.2499288416901202E-2</c:v>
                </c:pt>
                <c:pt idx="68">
                  <c:v>3.1619067316793016E-2</c:v>
                </c:pt>
                <c:pt idx="69">
                  <c:v>3.0829718684633432E-2</c:v>
                </c:pt>
                <c:pt idx="70">
                  <c:v>3.0113013270629527E-2</c:v>
                </c:pt>
                <c:pt idx="71">
                  <c:v>2.9425102134636297E-2</c:v>
                </c:pt>
                <c:pt idx="72">
                  <c:v>2.8832626676917737E-2</c:v>
                </c:pt>
                <c:pt idx="73">
                  <c:v>2.8137181419766937E-2</c:v>
                </c:pt>
                <c:pt idx="74">
                  <c:v>2.7465317214111926E-2</c:v>
                </c:pt>
                <c:pt idx="75">
                  <c:v>2.681251017220455E-2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F-579B-449E-9234-170BEAD49713}"/>
            </c:ext>
          </c:extLst>
        </c:ser>
        <c:ser>
          <c:idx val="49"/>
          <c:order val="16"/>
          <c:tx>
            <c:strRef>
              <c:f>'C6012'!$AD$1</c:f>
              <c:strCache>
                <c:ptCount val="1"/>
                <c:pt idx="0">
                  <c:v>C6012 143C1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'C6012'!$AC$2:$AC$77</c:f>
              <c:numCache>
                <c:formatCode>0.00E+00</c:formatCode>
                <c:ptCount val="76"/>
                <c:pt idx="0">
                  <c:v>2.9867579409117707E-4</c:v>
                </c:pt>
                <c:pt idx="1">
                  <c:v>3.3479312163751593E-4</c:v>
                </c:pt>
                <c:pt idx="2">
                  <c:v>3.7958711742390173E-4</c:v>
                </c:pt>
                <c:pt idx="3">
                  <c:v>4.6967888644866063E-4</c:v>
                </c:pt>
                <c:pt idx="4">
                  <c:v>5.4409079998758063E-4</c:v>
                </c:pt>
                <c:pt idx="5">
                  <c:v>6.5459130608829126E-4</c:v>
                </c:pt>
                <c:pt idx="6">
                  <c:v>7.5123254341071118E-4</c:v>
                </c:pt>
                <c:pt idx="7">
                  <c:v>8.7388139245222758E-4</c:v>
                </c:pt>
                <c:pt idx="8">
                  <c:v>1.0191181939308959E-3</c:v>
                </c:pt>
                <c:pt idx="9">
                  <c:v>1.1549511132928284E-3</c:v>
                </c:pt>
                <c:pt idx="10">
                  <c:v>1.3356279262539937E-3</c:v>
                </c:pt>
                <c:pt idx="11">
                  <c:v>1.5201910134659948E-3</c:v>
                </c:pt>
                <c:pt idx="12">
                  <c:v>1.7369235917988179E-3</c:v>
                </c:pt>
                <c:pt idx="13">
                  <c:v>1.9744554492674717E-3</c:v>
                </c:pt>
                <c:pt idx="14">
                  <c:v>2.2480760033951057E-3</c:v>
                </c:pt>
                <c:pt idx="15">
                  <c:v>2.5367601114740998E-3</c:v>
                </c:pt>
                <c:pt idx="16">
                  <c:v>2.8629777697002207E-3</c:v>
                </c:pt>
                <c:pt idx="17">
                  <c:v>3.218873031101578E-3</c:v>
                </c:pt>
                <c:pt idx="18">
                  <c:v>3.6220541839177434E-3</c:v>
                </c:pt>
                <c:pt idx="19">
                  <c:v>4.060169626744041E-3</c:v>
                </c:pt>
                <c:pt idx="20">
                  <c:v>4.5392503494054645E-3</c:v>
                </c:pt>
                <c:pt idx="21">
                  <c:v>5.0740841182354305E-3</c:v>
                </c:pt>
                <c:pt idx="22">
                  <c:v>5.6594226644925104E-3</c:v>
                </c:pt>
                <c:pt idx="23">
                  <c:v>6.2956157520172897E-3</c:v>
                </c:pt>
                <c:pt idx="24">
                  <c:v>7.7647851092517706E-3</c:v>
                </c:pt>
                <c:pt idx="25">
                  <c:v>9.5305100540270821E-3</c:v>
                </c:pt>
                <c:pt idx="26">
                  <c:v>1.165366140035198E-2</c:v>
                </c:pt>
                <c:pt idx="27">
                  <c:v>1.4160037667178596E-2</c:v>
                </c:pt>
                <c:pt idx="28">
                  <c:v>1.7139028067996637E-2</c:v>
                </c:pt>
                <c:pt idx="29">
                  <c:v>2.0652186390558696E-2</c:v>
                </c:pt>
                <c:pt idx="30">
                  <c:v>2.2638303434885588E-2</c:v>
                </c:pt>
                <c:pt idx="31">
                  <c:v>2.4796318327636225E-2</c:v>
                </c:pt>
                <c:pt idx="32">
                  <c:v>2.7147104585044667E-2</c:v>
                </c:pt>
                <c:pt idx="33">
                  <c:v>2.9698781193566177E-2</c:v>
                </c:pt>
                <c:pt idx="34">
                  <c:v>3.2461675571695943E-2</c:v>
                </c:pt>
                <c:pt idx="35">
                  <c:v>3.5434318772923787E-2</c:v>
                </c:pt>
                <c:pt idx="36">
                  <c:v>3.8651241715818359E-2</c:v>
                </c:pt>
                <c:pt idx="37">
                  <c:v>4.2124724669792619E-2</c:v>
                </c:pt>
                <c:pt idx="38">
                  <c:v>4.5862174629081945E-2</c:v>
                </c:pt>
                <c:pt idx="39">
                  <c:v>4.9884247356019165E-2</c:v>
                </c:pt>
                <c:pt idx="40">
                  <c:v>5.4203785989169785E-2</c:v>
                </c:pt>
                <c:pt idx="41">
                  <c:v>5.8820609090474187E-2</c:v>
                </c:pt>
                <c:pt idx="42">
                  <c:v>6.2649999568387182E-2</c:v>
                </c:pt>
                <c:pt idx="43">
                  <c:v>6.4856214249359334E-2</c:v>
                </c:pt>
                <c:pt idx="44">
                  <c:v>6.9401853311367001E-2</c:v>
                </c:pt>
                <c:pt idx="45">
                  <c:v>7.1264110115386262E-2</c:v>
                </c:pt>
                <c:pt idx="46">
                  <c:v>7.4211113904287487E-2</c:v>
                </c:pt>
                <c:pt idx="47">
                  <c:v>7.6831089763631177E-2</c:v>
                </c:pt>
                <c:pt idx="48">
                  <c:v>7.97844828369971E-2</c:v>
                </c:pt>
                <c:pt idx="49">
                  <c:v>8.2481650215604677E-2</c:v>
                </c:pt>
                <c:pt idx="50">
                  <c:v>8.5230710311985952E-2</c:v>
                </c:pt>
                <c:pt idx="51">
                  <c:v>8.8149473605509329E-2</c:v>
                </c:pt>
                <c:pt idx="52">
                  <c:v>9.1100721026278073E-2</c:v>
                </c:pt>
                <c:pt idx="53">
                  <c:v>9.4169682157007453E-2</c:v>
                </c:pt>
                <c:pt idx="54">
                  <c:v>9.7285961906723797E-2</c:v>
                </c:pt>
                <c:pt idx="55">
                  <c:v>0.10050209968942848</c:v>
                </c:pt>
                <c:pt idx="56">
                  <c:v>0.10425431303752787</c:v>
                </c:pt>
                <c:pt idx="57">
                  <c:v>0.10880539856903251</c:v>
                </c:pt>
                <c:pt idx="58">
                  <c:v>0.11392239726953227</c:v>
                </c:pt>
                <c:pt idx="59">
                  <c:v>0.11922540687453688</c:v>
                </c:pt>
                <c:pt idx="60">
                  <c:v>0.12419412943295327</c:v>
                </c:pt>
                <c:pt idx="61">
                  <c:v>0.12882206812882416</c:v>
                </c:pt>
                <c:pt idx="62">
                  <c:v>0.13312677883202548</c:v>
                </c:pt>
                <c:pt idx="63">
                  <c:v>0.13760898901589594</c:v>
                </c:pt>
                <c:pt idx="64">
                  <c:v>0.14345106924028292</c:v>
                </c:pt>
                <c:pt idx="65">
                  <c:v>0.14875018212212246</c:v>
                </c:pt>
                <c:pt idx="66">
                  <c:v>0.15384595192996442</c:v>
                </c:pt>
                <c:pt idx="67">
                  <c:v>0.15850813166757505</c:v>
                </c:pt>
                <c:pt idx="68">
                  <c:v>0.16446420339667947</c:v>
                </c:pt>
                <c:pt idx="69">
                  <c:v>0.16997626036259522</c:v>
                </c:pt>
                <c:pt idx="70">
                  <c:v>0.17510534758904037</c:v>
                </c:pt>
                <c:pt idx="71">
                  <c:v>0.18002701608479144</c:v>
                </c:pt>
                <c:pt idx="72">
                  <c:v>0.18447504851932087</c:v>
                </c:pt>
                <c:pt idx="73">
                  <c:v>0.18984774440039229</c:v>
                </c:pt>
                <c:pt idx="74">
                  <c:v>0.19480724768421245</c:v>
                </c:pt>
                <c:pt idx="75">
                  <c:v>0.19961874351696401</c:v>
                </c:pt>
              </c:numCache>
            </c:numRef>
          </c:xVal>
          <c:yVal>
            <c:numRef>
              <c:f>'C6012'!$AD$2:$AD$77</c:f>
              <c:numCache>
                <c:formatCode>0.00E+00</c:formatCode>
                <c:ptCount val="76"/>
                <c:pt idx="0">
                  <c:v>8.9207229975995193E-3</c:v>
                </c:pt>
                <c:pt idx="1">
                  <c:v>9.2879816948924464E-3</c:v>
                </c:pt>
                <c:pt idx="2">
                  <c:v>9.8936642781053304E-3</c:v>
                </c:pt>
                <c:pt idx="3">
                  <c:v>1.2551749712698868E-2</c:v>
                </c:pt>
                <c:pt idx="4">
                  <c:v>1.3957650988053722E-2</c:v>
                </c:pt>
                <c:pt idx="5">
                  <c:v>1.6740824676461683E-2</c:v>
                </c:pt>
                <c:pt idx="6">
                  <c:v>1.8270623738339507E-2</c:v>
                </c:pt>
                <c:pt idx="7">
                  <c:v>2.0486928231759505E-2</c:v>
                </c:pt>
                <c:pt idx="8">
                  <c:v>2.3088097251729407E-2</c:v>
                </c:pt>
                <c:pt idx="9">
                  <c:v>2.4571573091365557E-2</c:v>
                </c:pt>
                <c:pt idx="10">
                  <c:v>2.7229781575682704E-2</c:v>
                </c:pt>
                <c:pt idx="11">
                  <c:v>2.923057203635155E-2</c:v>
                </c:pt>
                <c:pt idx="12">
                  <c:v>3.162057828358085E-2</c:v>
                </c:pt>
                <c:pt idx="13">
                  <c:v>3.385855759199248E-2</c:v>
                </c:pt>
                <c:pt idx="14">
                  <c:v>3.6371685621021305E-2</c:v>
                </c:pt>
                <c:pt idx="15">
                  <c:v>3.8376888910420785E-2</c:v>
                </c:pt>
                <c:pt idx="16">
                  <c:v>4.0505446803935835E-2</c:v>
                </c:pt>
                <c:pt idx="17">
                  <c:v>4.2428056716091241E-2</c:v>
                </c:pt>
                <c:pt idx="18">
                  <c:v>4.4516640407309106E-2</c:v>
                </c:pt>
                <c:pt idx="19">
                  <c:v>4.635194742536116E-2</c:v>
                </c:pt>
                <c:pt idx="20">
                  <c:v>4.8008224119632965E-2</c:v>
                </c:pt>
                <c:pt idx="21">
                  <c:v>4.9708425068451072E-2</c:v>
                </c:pt>
                <c:pt idx="22">
                  <c:v>5.1241994537075147E-2</c:v>
                </c:pt>
                <c:pt idx="23">
                  <c:v>5.2544275706933236E-2</c:v>
                </c:pt>
                <c:pt idx="24">
                  <c:v>5.4883652659764803E-2</c:v>
                </c:pt>
                <c:pt idx="25">
                  <c:v>5.6774106415505912E-2</c:v>
                </c:pt>
                <c:pt idx="26">
                  <c:v>5.8287870569777751E-2</c:v>
                </c:pt>
                <c:pt idx="27">
                  <c:v>5.9090382213919712E-2</c:v>
                </c:pt>
                <c:pt idx="28">
                  <c:v>5.9442234189294091E-2</c:v>
                </c:pt>
                <c:pt idx="29">
                  <c:v>5.9263734838579288E-2</c:v>
                </c:pt>
                <c:pt idx="30">
                  <c:v>5.9008208578815079E-2</c:v>
                </c:pt>
                <c:pt idx="31">
                  <c:v>5.8663442062900653E-2</c:v>
                </c:pt>
                <c:pt idx="32">
                  <c:v>5.826457373554015E-2</c:v>
                </c:pt>
                <c:pt idx="33">
                  <c:v>5.7783415074705524E-2</c:v>
                </c:pt>
                <c:pt idx="34">
                  <c:v>5.7205230035885769E-2</c:v>
                </c:pt>
                <c:pt idx="35">
                  <c:v>5.6481823972162795E-2</c:v>
                </c:pt>
                <c:pt idx="36">
                  <c:v>5.5687124396116498E-2</c:v>
                </c:pt>
                <c:pt idx="37">
                  <c:v>5.4811254146949616E-2</c:v>
                </c:pt>
                <c:pt idx="38">
                  <c:v>5.3835970393924855E-2</c:v>
                </c:pt>
                <c:pt idx="39">
                  <c:v>5.2778509996595974E-2</c:v>
                </c:pt>
                <c:pt idx="40">
                  <c:v>5.1636512179710929E-2</c:v>
                </c:pt>
                <c:pt idx="41">
                  <c:v>5.0387666096861343E-2</c:v>
                </c:pt>
                <c:pt idx="42">
                  <c:v>4.9243380672603199E-2</c:v>
                </c:pt>
                <c:pt idx="43">
                  <c:v>4.8723212454825672E-2</c:v>
                </c:pt>
                <c:pt idx="44">
                  <c:v>4.7558845967519789E-2</c:v>
                </c:pt>
                <c:pt idx="45">
                  <c:v>4.6297218565457841E-2</c:v>
                </c:pt>
                <c:pt idx="46">
                  <c:v>4.6352972990229363E-2</c:v>
                </c:pt>
                <c:pt idx="47">
                  <c:v>4.5871472842944461E-2</c:v>
                </c:pt>
                <c:pt idx="48">
                  <c:v>4.5670239857420192E-2</c:v>
                </c:pt>
                <c:pt idx="49">
                  <c:v>4.5064899958860399E-2</c:v>
                </c:pt>
                <c:pt idx="50">
                  <c:v>4.4426549612784805E-2</c:v>
                </c:pt>
                <c:pt idx="51">
                  <c:v>4.3874883947828847E-2</c:v>
                </c:pt>
                <c:pt idx="52">
                  <c:v>4.3266072909158772E-2</c:v>
                </c:pt>
                <c:pt idx="53">
                  <c:v>4.2682908109489215E-2</c:v>
                </c:pt>
                <c:pt idx="54">
                  <c:v>4.2058909146368784E-2</c:v>
                </c:pt>
                <c:pt idx="55">
                  <c:v>4.1441544813315474E-2</c:v>
                </c:pt>
                <c:pt idx="56">
                  <c:v>4.1014950139346612E-2</c:v>
                </c:pt>
                <c:pt idx="57">
                  <c:v>4.013089748395262E-2</c:v>
                </c:pt>
                <c:pt idx="58">
                  <c:v>3.9328219998900404E-2</c:v>
                </c:pt>
                <c:pt idx="59">
                  <c:v>3.8418101741618554E-2</c:v>
                </c:pt>
                <c:pt idx="60">
                  <c:v>3.7619955574656465E-2</c:v>
                </c:pt>
                <c:pt idx="61">
                  <c:v>3.6878056082194244E-2</c:v>
                </c:pt>
                <c:pt idx="62">
                  <c:v>3.6168855596308218E-2</c:v>
                </c:pt>
                <c:pt idx="63">
                  <c:v>3.5494346500425433E-2</c:v>
                </c:pt>
                <c:pt idx="64">
                  <c:v>3.4649283155717199E-2</c:v>
                </c:pt>
                <c:pt idx="65">
                  <c:v>3.3817234726218247E-2</c:v>
                </c:pt>
                <c:pt idx="66">
                  <c:v>3.311679995135991E-2</c:v>
                </c:pt>
                <c:pt idx="67">
                  <c:v>3.2414950077080777E-2</c:v>
                </c:pt>
                <c:pt idx="68">
                  <c:v>3.1609762999771356E-2</c:v>
                </c:pt>
                <c:pt idx="69">
                  <c:v>3.0860851406593417E-2</c:v>
                </c:pt>
                <c:pt idx="70">
                  <c:v>3.0155274148582465E-2</c:v>
                </c:pt>
                <c:pt idx="71">
                  <c:v>2.9535884917883677E-2</c:v>
                </c:pt>
                <c:pt idx="72">
                  <c:v>2.8893737074380869E-2</c:v>
                </c:pt>
                <c:pt idx="73">
                  <c:v>2.8190978532590283E-2</c:v>
                </c:pt>
                <c:pt idx="74">
                  <c:v>2.7515852487165093E-2</c:v>
                </c:pt>
                <c:pt idx="75">
                  <c:v>2.6925902265890575E-2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10-579B-449E-9234-170BEAD49713}"/>
            </c:ext>
          </c:extLst>
        </c:ser>
        <c:ser>
          <c:idx val="50"/>
          <c:order val="17"/>
          <c:tx>
            <c:strRef>
              <c:f>'C6012'!$AN$1</c:f>
              <c:strCache>
                <c:ptCount val="1"/>
                <c:pt idx="0">
                  <c:v>C6012 143C2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'C6012'!$AM$2:$AM$77</c:f>
              <c:numCache>
                <c:formatCode>0.00E+00</c:formatCode>
                <c:ptCount val="76"/>
                <c:pt idx="0">
                  <c:v>2.3754307216443792E-4</c:v>
                </c:pt>
                <c:pt idx="1">
                  <c:v>2.7261578740677837E-4</c:v>
                </c:pt>
                <c:pt idx="2">
                  <c:v>3.4318836155900867E-4</c:v>
                </c:pt>
                <c:pt idx="3">
                  <c:v>4.4877758205017794E-4</c:v>
                </c:pt>
                <c:pt idx="4">
                  <c:v>5.3336680406021496E-4</c:v>
                </c:pt>
                <c:pt idx="5">
                  <c:v>6.4959332994538933E-4</c:v>
                </c:pt>
                <c:pt idx="6">
                  <c:v>7.6091840565103649E-4</c:v>
                </c:pt>
                <c:pt idx="7">
                  <c:v>8.9306293929614696E-4</c:v>
                </c:pt>
                <c:pt idx="8">
                  <c:v>1.0438030569025146E-3</c:v>
                </c:pt>
                <c:pt idx="9">
                  <c:v>1.1810991182502554E-3</c:v>
                </c:pt>
                <c:pt idx="10">
                  <c:v>1.3514175969661596E-3</c:v>
                </c:pt>
                <c:pt idx="11">
                  <c:v>1.5357973382575279E-3</c:v>
                </c:pt>
                <c:pt idx="12">
                  <c:v>1.7485409910352337E-3</c:v>
                </c:pt>
                <c:pt idx="13">
                  <c:v>1.9866223349624132E-3</c:v>
                </c:pt>
                <c:pt idx="14">
                  <c:v>2.2609573252841517E-3</c:v>
                </c:pt>
                <c:pt idx="15">
                  <c:v>2.545598334814931E-3</c:v>
                </c:pt>
                <c:pt idx="16">
                  <c:v>2.8692862643927689E-3</c:v>
                </c:pt>
                <c:pt idx="17">
                  <c:v>3.2267050121339998E-3</c:v>
                </c:pt>
                <c:pt idx="18">
                  <c:v>3.6292421553764916E-3</c:v>
                </c:pt>
                <c:pt idx="19">
                  <c:v>4.0736646123732635E-3</c:v>
                </c:pt>
                <c:pt idx="20">
                  <c:v>4.5534796085672513E-3</c:v>
                </c:pt>
                <c:pt idx="21">
                  <c:v>5.0905451059774015E-3</c:v>
                </c:pt>
                <c:pt idx="22">
                  <c:v>5.6785850205691981E-3</c:v>
                </c:pt>
                <c:pt idx="23">
                  <c:v>6.3214409168284268E-3</c:v>
                </c:pt>
                <c:pt idx="24">
                  <c:v>7.7980983637455439E-3</c:v>
                </c:pt>
                <c:pt idx="25">
                  <c:v>9.5952007090759957E-3</c:v>
                </c:pt>
                <c:pt idx="26">
                  <c:v>1.1697842722916902E-2</c:v>
                </c:pt>
                <c:pt idx="27">
                  <c:v>1.4222297610772053E-2</c:v>
                </c:pt>
                <c:pt idx="28">
                  <c:v>1.7198939427008033E-2</c:v>
                </c:pt>
                <c:pt idx="29">
                  <c:v>2.0718340434549686E-2</c:v>
                </c:pt>
                <c:pt idx="30">
                  <c:v>2.270063867215483E-2</c:v>
                </c:pt>
                <c:pt idx="31">
                  <c:v>2.4864919391604231E-2</c:v>
                </c:pt>
                <c:pt idx="32">
                  <c:v>2.7222824647137999E-2</c:v>
                </c:pt>
                <c:pt idx="33">
                  <c:v>2.9778481525741481E-2</c:v>
                </c:pt>
                <c:pt idx="34">
                  <c:v>3.2549599844862678E-2</c:v>
                </c:pt>
                <c:pt idx="35">
                  <c:v>3.5525698210753812E-2</c:v>
                </c:pt>
                <c:pt idx="36">
                  <c:v>3.8745599872864411E-2</c:v>
                </c:pt>
                <c:pt idx="37">
                  <c:v>4.2221479801854575E-2</c:v>
                </c:pt>
                <c:pt idx="38">
                  <c:v>4.5978042664431798E-2</c:v>
                </c:pt>
                <c:pt idx="39">
                  <c:v>4.9996477615393928E-2</c:v>
                </c:pt>
                <c:pt idx="40">
                  <c:v>5.4316826875100359E-2</c:v>
                </c:pt>
                <c:pt idx="41">
                  <c:v>5.8939081761153651E-2</c:v>
                </c:pt>
                <c:pt idx="42">
                  <c:v>6.2814956267133834E-2</c:v>
                </c:pt>
                <c:pt idx="43">
                  <c:v>6.4992108776057281E-2</c:v>
                </c:pt>
                <c:pt idx="44">
                  <c:v>6.9247691934612332E-2</c:v>
                </c:pt>
                <c:pt idx="45">
                  <c:v>7.1755353780518713E-2</c:v>
                </c:pt>
                <c:pt idx="46">
                  <c:v>7.4327370453345629E-2</c:v>
                </c:pt>
                <c:pt idx="47">
                  <c:v>7.6853305306779612E-2</c:v>
                </c:pt>
                <c:pt idx="48">
                  <c:v>7.9734867628928258E-2</c:v>
                </c:pt>
                <c:pt idx="49">
                  <c:v>8.2487354662948029E-2</c:v>
                </c:pt>
                <c:pt idx="50">
                  <c:v>8.5352001936521385E-2</c:v>
                </c:pt>
                <c:pt idx="51">
                  <c:v>8.8097153795659189E-2</c:v>
                </c:pt>
                <c:pt idx="52">
                  <c:v>9.1161125164334889E-2</c:v>
                </c:pt>
                <c:pt idx="53">
                  <c:v>9.4185046495520522E-2</c:v>
                </c:pt>
                <c:pt idx="54">
                  <c:v>9.7353190939662687E-2</c:v>
                </c:pt>
                <c:pt idx="55">
                  <c:v>0.10052795803289402</c:v>
                </c:pt>
                <c:pt idx="56">
                  <c:v>0.1041197560936071</c:v>
                </c:pt>
                <c:pt idx="57">
                  <c:v>0.10880539856903251</c:v>
                </c:pt>
                <c:pt idx="58">
                  <c:v>0.11383229649745749</c:v>
                </c:pt>
                <c:pt idx="59">
                  <c:v>0.11926051682418146</c:v>
                </c:pt>
                <c:pt idx="60">
                  <c:v>0.12417878451049612</c:v>
                </c:pt>
                <c:pt idx="61">
                  <c:v>0.12878947932247467</c:v>
                </c:pt>
                <c:pt idx="62">
                  <c:v>0.13314399609920657</c:v>
                </c:pt>
                <c:pt idx="63">
                  <c:v>0.137697901670016</c:v>
                </c:pt>
                <c:pt idx="64">
                  <c:v>0.14339498724217853</c:v>
                </c:pt>
                <c:pt idx="65">
                  <c:v>0.14889449472664051</c:v>
                </c:pt>
                <c:pt idx="66">
                  <c:v>0.15381599944374444</c:v>
                </c:pt>
                <c:pt idx="67">
                  <c:v>0.15857359332850537</c:v>
                </c:pt>
                <c:pt idx="68">
                  <c:v>0.16443845850730984</c:v>
                </c:pt>
                <c:pt idx="69">
                  <c:v>0.16997626036259522</c:v>
                </c:pt>
                <c:pt idx="70">
                  <c:v>0.1751097536972048</c:v>
                </c:pt>
                <c:pt idx="71">
                  <c:v>0.17993690280283284</c:v>
                </c:pt>
                <c:pt idx="72">
                  <c:v>0.18442265958688209</c:v>
                </c:pt>
                <c:pt idx="73">
                  <c:v>0.18988035238215159</c:v>
                </c:pt>
                <c:pt idx="74">
                  <c:v>0.19496227148339043</c:v>
                </c:pt>
                <c:pt idx="75">
                  <c:v>0.19964593185834489</c:v>
                </c:pt>
              </c:numCache>
            </c:numRef>
          </c:xVal>
          <c:yVal>
            <c:numRef>
              <c:f>'C6012'!$AN$2:$AN$77</c:f>
              <c:numCache>
                <c:formatCode>0.00E+00</c:formatCode>
                <c:ptCount val="76"/>
                <c:pt idx="0">
                  <c:v>5.642671113331936E-3</c:v>
                </c:pt>
                <c:pt idx="1">
                  <c:v>6.1584341553557603E-3</c:v>
                </c:pt>
                <c:pt idx="2">
                  <c:v>8.0872215820068562E-3</c:v>
                </c:pt>
                <c:pt idx="3">
                  <c:v>1.1459469257688674E-2</c:v>
                </c:pt>
                <c:pt idx="4">
                  <c:v>1.3412864408562567E-2</c:v>
                </c:pt>
                <c:pt idx="5">
                  <c:v>1.6486159454182941E-2</c:v>
                </c:pt>
                <c:pt idx="6">
                  <c:v>1.8744798049057744E-2</c:v>
                </c:pt>
                <c:pt idx="7">
                  <c:v>2.1396167860313859E-2</c:v>
                </c:pt>
                <c:pt idx="8">
                  <c:v>2.4220112830454946E-2</c:v>
                </c:pt>
                <c:pt idx="9">
                  <c:v>2.5696764722391654E-2</c:v>
                </c:pt>
                <c:pt idx="10">
                  <c:v>2.7877403097554671E-2</c:v>
                </c:pt>
                <c:pt idx="11">
                  <c:v>2.9833816477008814E-2</c:v>
                </c:pt>
                <c:pt idx="12">
                  <c:v>3.2044980817743277E-2</c:v>
                </c:pt>
                <c:pt idx="13">
                  <c:v>3.4277126122733287E-2</c:v>
                </c:pt>
                <c:pt idx="14">
                  <c:v>3.6789694327139737E-2</c:v>
                </c:pt>
                <c:pt idx="15">
                  <c:v>3.86447694889318E-2</c:v>
                </c:pt>
                <c:pt idx="16">
                  <c:v>4.0684148800068251E-2</c:v>
                </c:pt>
                <c:pt idx="17">
                  <c:v>4.2634775026435479E-2</c:v>
                </c:pt>
                <c:pt idx="18">
                  <c:v>4.4693502391753799E-2</c:v>
                </c:pt>
                <c:pt idx="19">
                  <c:v>4.6660583987825625E-2</c:v>
                </c:pt>
                <c:pt idx="20">
                  <c:v>4.830968013373417E-2</c:v>
                </c:pt>
                <c:pt idx="21">
                  <c:v>5.0031469389706811E-2</c:v>
                </c:pt>
                <c:pt idx="22">
                  <c:v>5.1589584653883074E-2</c:v>
                </c:pt>
                <c:pt idx="23">
                  <c:v>5.2976242277668409E-2</c:v>
                </c:pt>
                <c:pt idx="24">
                  <c:v>5.5355597511834727E-2</c:v>
                </c:pt>
                <c:pt idx="25">
                  <c:v>5.75474583072597E-2</c:v>
                </c:pt>
                <c:pt idx="26">
                  <c:v>5.8730669915706302E-2</c:v>
                </c:pt>
                <c:pt idx="27">
                  <c:v>5.9611150862417535E-2</c:v>
                </c:pt>
                <c:pt idx="28">
                  <c:v>5.9858534275360434E-2</c:v>
                </c:pt>
                <c:pt idx="29">
                  <c:v>5.9644015634859715E-2</c:v>
                </c:pt>
                <c:pt idx="30">
                  <c:v>5.9333617665606013E-2</c:v>
                </c:pt>
                <c:pt idx="31">
                  <c:v>5.8988485593208351E-2</c:v>
                </c:pt>
                <c:pt idx="32">
                  <c:v>5.8590055956297467E-2</c:v>
                </c:pt>
                <c:pt idx="33">
                  <c:v>5.8093969024182512E-2</c:v>
                </c:pt>
                <c:pt idx="34">
                  <c:v>5.7515536872142996E-2</c:v>
                </c:pt>
                <c:pt idx="35">
                  <c:v>5.6773514771100167E-2</c:v>
                </c:pt>
                <c:pt idx="36">
                  <c:v>5.5959351008614863E-2</c:v>
                </c:pt>
                <c:pt idx="37">
                  <c:v>5.5063332262280121E-2</c:v>
                </c:pt>
                <c:pt idx="38">
                  <c:v>5.4108340728352897E-2</c:v>
                </c:pt>
                <c:pt idx="39">
                  <c:v>5.3016260765335756E-2</c:v>
                </c:pt>
                <c:pt idx="40">
                  <c:v>5.1852110536437991E-2</c:v>
                </c:pt>
                <c:pt idx="41">
                  <c:v>5.0590845670028715E-2</c:v>
                </c:pt>
                <c:pt idx="42">
                  <c:v>4.9503036521968524E-2</c:v>
                </c:pt>
                <c:pt idx="43">
                  <c:v>4.892760781640524E-2</c:v>
                </c:pt>
                <c:pt idx="44">
                  <c:v>4.7347797014830356E-2</c:v>
                </c:pt>
                <c:pt idx="45">
                  <c:v>4.693769812814988E-2</c:v>
                </c:pt>
                <c:pt idx="46">
                  <c:v>4.6498316655799718E-2</c:v>
                </c:pt>
                <c:pt idx="47">
                  <c:v>4.5898003952077764E-2</c:v>
                </c:pt>
                <c:pt idx="48">
                  <c:v>4.5613456036351523E-2</c:v>
                </c:pt>
                <c:pt idx="49">
                  <c:v>4.5071133569310598E-2</c:v>
                </c:pt>
                <c:pt idx="50">
                  <c:v>4.455308622346954E-2</c:v>
                </c:pt>
                <c:pt idx="51">
                  <c:v>4.382281683377956E-2</c:v>
                </c:pt>
                <c:pt idx="52">
                  <c:v>4.3323466884374141E-2</c:v>
                </c:pt>
                <c:pt idx="53">
                  <c:v>4.2696837181612518E-2</c:v>
                </c:pt>
                <c:pt idx="54">
                  <c:v>4.2117058476985048E-2</c:v>
                </c:pt>
                <c:pt idx="55">
                  <c:v>4.1462872677328476E-2</c:v>
                </c:pt>
                <c:pt idx="56">
                  <c:v>4.0909145694310312E-2</c:v>
                </c:pt>
                <c:pt idx="57">
                  <c:v>4.013089748395262E-2</c:v>
                </c:pt>
                <c:pt idx="58">
                  <c:v>3.9266035532985064E-2</c:v>
                </c:pt>
                <c:pt idx="59">
                  <c:v>3.8440732089650993E-2</c:v>
                </c:pt>
                <c:pt idx="60">
                  <c:v>3.7610659810985929E-2</c:v>
                </c:pt>
                <c:pt idx="61">
                  <c:v>3.685939996478696E-2</c:v>
                </c:pt>
                <c:pt idx="62">
                  <c:v>3.6178211627072521E-2</c:v>
                </c:pt>
                <c:pt idx="63">
                  <c:v>3.5540228911575246E-2</c:v>
                </c:pt>
                <c:pt idx="64">
                  <c:v>3.4622196272410415E-2</c:v>
                </c:pt>
                <c:pt idx="65">
                  <c:v>3.3882883325541166E-2</c:v>
                </c:pt>
                <c:pt idx="66">
                  <c:v>3.3103906093295075E-2</c:v>
                </c:pt>
                <c:pt idx="67">
                  <c:v>3.2441729455701465E-2</c:v>
                </c:pt>
                <c:pt idx="68">
                  <c:v>3.1599867519294451E-2</c:v>
                </c:pt>
                <c:pt idx="69">
                  <c:v>3.0860851406593417E-2</c:v>
                </c:pt>
                <c:pt idx="70">
                  <c:v>3.0156791738685813E-2</c:v>
                </c:pt>
                <c:pt idx="71">
                  <c:v>2.9506323694774551E-2</c:v>
                </c:pt>
                <c:pt idx="72">
                  <c:v>2.8877328382661736E-2</c:v>
                </c:pt>
                <c:pt idx="73">
                  <c:v>2.8200663449957027E-2</c:v>
                </c:pt>
                <c:pt idx="74">
                  <c:v>2.75596630669687E-2</c:v>
                </c:pt>
                <c:pt idx="75">
                  <c:v>2.6933237453602873E-2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11-579B-449E-9234-170BEAD49713}"/>
            </c:ext>
          </c:extLst>
        </c:ser>
        <c:ser>
          <c:idx val="51"/>
          <c:order val="18"/>
          <c:tx>
            <c:strRef>
              <c:f>'C6012'!$AX$1</c:f>
              <c:strCache>
                <c:ptCount val="1"/>
                <c:pt idx="0">
                  <c:v>C6012 162C7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'C6012'!$AW$2:$AW$77</c:f>
              <c:numCache>
                <c:formatCode>0.00E+00</c:formatCode>
                <c:ptCount val="76"/>
                <c:pt idx="0">
                  <c:v>2.9945567286126981E-4</c:v>
                </c:pt>
                <c:pt idx="1">
                  <c:v>3.1059083146846831E-4</c:v>
                </c:pt>
                <c:pt idx="2">
                  <c:v>3.5161700520427687E-4</c:v>
                </c:pt>
                <c:pt idx="3">
                  <c:v>4.6368195264600686E-4</c:v>
                </c:pt>
                <c:pt idx="4">
                  <c:v>5.4437738208994375E-4</c:v>
                </c:pt>
                <c:pt idx="5">
                  <c:v>6.7033844144257263E-4</c:v>
                </c:pt>
                <c:pt idx="6">
                  <c:v>7.8135641170453925E-4</c:v>
                </c:pt>
                <c:pt idx="7">
                  <c:v>9.1239878482039392E-4</c:v>
                </c:pt>
                <c:pt idx="8">
                  <c:v>1.0521755659505449E-3</c:v>
                </c:pt>
                <c:pt idx="9">
                  <c:v>1.1802763680247273E-3</c:v>
                </c:pt>
                <c:pt idx="10">
                  <c:v>1.352391236285717E-3</c:v>
                </c:pt>
                <c:pt idx="11">
                  <c:v>1.535694944616677E-3</c:v>
                </c:pt>
                <c:pt idx="12">
                  <c:v>1.7510590093764303E-3</c:v>
                </c:pt>
                <c:pt idx="13">
                  <c:v>1.9978890546134783E-3</c:v>
                </c:pt>
                <c:pt idx="14">
                  <c:v>2.2766061319798151E-3</c:v>
                </c:pt>
                <c:pt idx="15">
                  <c:v>2.5713055190034815E-3</c:v>
                </c:pt>
                <c:pt idx="16">
                  <c:v>2.9017697624901077E-3</c:v>
                </c:pt>
                <c:pt idx="17">
                  <c:v>3.2607117584814069E-3</c:v>
                </c:pt>
                <c:pt idx="18">
                  <c:v>3.6650201725270341E-3</c:v>
                </c:pt>
                <c:pt idx="19">
                  <c:v>4.1041834599008335E-3</c:v>
                </c:pt>
                <c:pt idx="20">
                  <c:v>4.5815488925892182E-3</c:v>
                </c:pt>
                <c:pt idx="21">
                  <c:v>5.1184802593676479E-3</c:v>
                </c:pt>
                <c:pt idx="22">
                  <c:v>5.7060817084740824E-3</c:v>
                </c:pt>
                <c:pt idx="23">
                  <c:v>6.3472680872324744E-3</c:v>
                </c:pt>
                <c:pt idx="24">
                  <c:v>7.8392356096967167E-3</c:v>
                </c:pt>
                <c:pt idx="25">
                  <c:v>9.6030586999171583E-3</c:v>
                </c:pt>
                <c:pt idx="26">
                  <c:v>1.1719499901631934E-2</c:v>
                </c:pt>
                <c:pt idx="27">
                  <c:v>1.4247238333178184E-2</c:v>
                </c:pt>
                <c:pt idx="28">
                  <c:v>1.7238035185762546E-2</c:v>
                </c:pt>
                <c:pt idx="29">
                  <c:v>2.0775836565068623E-2</c:v>
                </c:pt>
                <c:pt idx="30">
                  <c:v>2.2764546944413534E-2</c:v>
                </c:pt>
                <c:pt idx="31">
                  <c:v>2.4938975652480884E-2</c:v>
                </c:pt>
                <c:pt idx="32">
                  <c:v>2.7292507908845853E-2</c:v>
                </c:pt>
                <c:pt idx="33">
                  <c:v>2.985362446347118E-2</c:v>
                </c:pt>
                <c:pt idx="34">
                  <c:v>3.2614872923651395E-2</c:v>
                </c:pt>
                <c:pt idx="35">
                  <c:v>3.561046654806372E-2</c:v>
                </c:pt>
                <c:pt idx="36">
                  <c:v>3.88251685397085E-2</c:v>
                </c:pt>
                <c:pt idx="37">
                  <c:v>4.2302576387379845E-2</c:v>
                </c:pt>
                <c:pt idx="38">
                  <c:v>4.6054418828007315E-2</c:v>
                </c:pt>
                <c:pt idx="39">
                  <c:v>5.0067877143738483E-2</c:v>
                </c:pt>
                <c:pt idx="40">
                  <c:v>5.4382753998510266E-2</c:v>
                </c:pt>
                <c:pt idx="41">
                  <c:v>5.9000415706319594E-2</c:v>
                </c:pt>
                <c:pt idx="42">
                  <c:v>6.2810101573679777E-2</c:v>
                </c:pt>
                <c:pt idx="43">
                  <c:v>6.4599018282995788E-2</c:v>
                </c:pt>
                <c:pt idx="44">
                  <c:v>6.9499122469042746E-2</c:v>
                </c:pt>
                <c:pt idx="45">
                  <c:v>7.2160113535405038E-2</c:v>
                </c:pt>
                <c:pt idx="46">
                  <c:v>7.4395493212668626E-2</c:v>
                </c:pt>
                <c:pt idx="47">
                  <c:v>7.692278095008126E-2</c:v>
                </c:pt>
                <c:pt idx="48">
                  <c:v>7.9713197437295158E-2</c:v>
                </c:pt>
                <c:pt idx="49">
                  <c:v>8.2494825011449627E-2</c:v>
                </c:pt>
                <c:pt idx="50">
                  <c:v>8.5287751027587191E-2</c:v>
                </c:pt>
                <c:pt idx="51">
                  <c:v>8.815723451829735E-2</c:v>
                </c:pt>
                <c:pt idx="52">
                  <c:v>9.1063976364465907E-2</c:v>
                </c:pt>
                <c:pt idx="53">
                  <c:v>9.4117542471797586E-2</c:v>
                </c:pt>
                <c:pt idx="54">
                  <c:v>9.7192475800269296E-2</c:v>
                </c:pt>
                <c:pt idx="55">
                  <c:v>0.10032471495329091</c:v>
                </c:pt>
                <c:pt idx="56">
                  <c:v>0.10401781351476802</c:v>
                </c:pt>
                <c:pt idx="57">
                  <c:v>0.10854003618527121</c:v>
                </c:pt>
                <c:pt idx="58">
                  <c:v>0.1136619112784248</c:v>
                </c:pt>
                <c:pt idx="59">
                  <c:v>0.1188321072887103</c:v>
                </c:pt>
                <c:pt idx="60">
                  <c:v>0.12375143396416653</c:v>
                </c:pt>
                <c:pt idx="61">
                  <c:v>0.12829667956284718</c:v>
                </c:pt>
                <c:pt idx="62">
                  <c:v>0.13254870801782681</c:v>
                </c:pt>
                <c:pt idx="63">
                  <c:v>0.13692075167628923</c:v>
                </c:pt>
                <c:pt idx="64">
                  <c:v>0.14274443580030119</c:v>
                </c:pt>
                <c:pt idx="65">
                  <c:v>0.14800578036116444</c:v>
                </c:pt>
                <c:pt idx="66">
                  <c:v>0.15295737771664256</c:v>
                </c:pt>
                <c:pt idx="67">
                  <c:v>0.15764734204024239</c:v>
                </c:pt>
                <c:pt idx="68">
                  <c:v>0.16338884809417512</c:v>
                </c:pt>
                <c:pt idx="69">
                  <c:v>0.1687453152929308</c:v>
                </c:pt>
                <c:pt idx="70">
                  <c:v>0.1738783382009895</c:v>
                </c:pt>
                <c:pt idx="71">
                  <c:v>0.17853865664820057</c:v>
                </c:pt>
                <c:pt idx="72">
                  <c:v>0.18304050360598476</c:v>
                </c:pt>
                <c:pt idx="73">
                  <c:v>0.18836427240422401</c:v>
                </c:pt>
                <c:pt idx="74">
                  <c:v>0.19316597131756369</c:v>
                </c:pt>
                <c:pt idx="75">
                  <c:v>0.19788071567755491</c:v>
                </c:pt>
              </c:numCache>
            </c:numRef>
          </c:xVal>
          <c:yVal>
            <c:numRef>
              <c:f>'C6012'!$AX$2:$AX$77</c:f>
              <c:numCache>
                <c:formatCode>0.00E+00</c:formatCode>
                <c:ptCount val="76"/>
                <c:pt idx="0">
                  <c:v>8.9673700008795851E-3</c:v>
                </c:pt>
                <c:pt idx="1">
                  <c:v>7.9936579348747067E-3</c:v>
                </c:pt>
                <c:pt idx="2">
                  <c:v>8.4893410477443251E-3</c:v>
                </c:pt>
                <c:pt idx="3">
                  <c:v>1.223327054808301E-2</c:v>
                </c:pt>
                <c:pt idx="4">
                  <c:v>1.3972358336174856E-2</c:v>
                </c:pt>
                <c:pt idx="5">
                  <c:v>1.7555962027530517E-2</c:v>
                </c:pt>
                <c:pt idx="6">
                  <c:v>1.976527894328594E-2</c:v>
                </c:pt>
                <c:pt idx="7">
                  <c:v>2.2332701357760148E-2</c:v>
                </c:pt>
                <c:pt idx="8">
                  <c:v>2.4610217822292436E-2</c:v>
                </c:pt>
                <c:pt idx="9">
                  <c:v>2.5660976607898085E-2</c:v>
                </c:pt>
                <c:pt idx="10">
                  <c:v>2.7917586551387746E-2</c:v>
                </c:pt>
                <c:pt idx="11">
                  <c:v>2.9829838489575287E-2</c:v>
                </c:pt>
                <c:pt idx="12">
                  <c:v>3.2137341190535171E-2</c:v>
                </c:pt>
                <c:pt idx="13">
                  <c:v>3.4667019928298917E-2</c:v>
                </c:pt>
                <c:pt idx="14">
                  <c:v>3.7300723139029122E-2</c:v>
                </c:pt>
                <c:pt idx="15">
                  <c:v>3.9429232969697366E-2</c:v>
                </c:pt>
                <c:pt idx="16">
                  <c:v>4.1610542424611187E-2</c:v>
                </c:pt>
                <c:pt idx="17">
                  <c:v>4.3538179692876509E-2</c:v>
                </c:pt>
                <c:pt idx="18">
                  <c:v>4.5579046385470529E-2</c:v>
                </c:pt>
                <c:pt idx="19">
                  <c:v>4.7362341057797526E-2</c:v>
                </c:pt>
                <c:pt idx="20">
                  <c:v>4.8907112313540731E-2</c:v>
                </c:pt>
                <c:pt idx="21">
                  <c:v>5.0582086903749421E-2</c:v>
                </c:pt>
                <c:pt idx="22">
                  <c:v>5.2090405586360397E-2</c:v>
                </c:pt>
                <c:pt idx="23">
                  <c:v>5.341001093870943E-2</c:v>
                </c:pt>
                <c:pt idx="24">
                  <c:v>5.5941171868422693E-2</c:v>
                </c:pt>
                <c:pt idx="25">
                  <c:v>5.7641753899750361E-2</c:v>
                </c:pt>
                <c:pt idx="26">
                  <c:v>5.8948337064894475E-2</c:v>
                </c:pt>
                <c:pt idx="27">
                  <c:v>5.9820406611531776E-2</c:v>
                </c:pt>
                <c:pt idx="28">
                  <c:v>6.0130978358824694E-2</c:v>
                </c:pt>
                <c:pt idx="29">
                  <c:v>5.9975515013275575E-2</c:v>
                </c:pt>
                <c:pt idx="30">
                  <c:v>5.9668167424984549E-2</c:v>
                </c:pt>
                <c:pt idx="31">
                  <c:v>5.9340384749218524E-2</c:v>
                </c:pt>
                <c:pt idx="32">
                  <c:v>5.8890390079092823E-2</c:v>
                </c:pt>
                <c:pt idx="33">
                  <c:v>5.8387527260253723E-2</c:v>
                </c:pt>
                <c:pt idx="34">
                  <c:v>5.7746444805350967E-2</c:v>
                </c:pt>
                <c:pt idx="35">
                  <c:v>5.7044774078756862E-2</c:v>
                </c:pt>
                <c:pt idx="36">
                  <c:v>5.6189425285599226E-2</c:v>
                </c:pt>
                <c:pt idx="37">
                  <c:v>5.527506035627025E-2</c:v>
                </c:pt>
                <c:pt idx="38">
                  <c:v>5.4288253558680569E-2</c:v>
                </c:pt>
                <c:pt idx="39">
                  <c:v>5.3167792997060155E-2</c:v>
                </c:pt>
                <c:pt idx="40">
                  <c:v>5.1978058065693673E-2</c:v>
                </c:pt>
                <c:pt idx="41">
                  <c:v>5.0696193448450722E-2</c:v>
                </c:pt>
                <c:pt idx="42">
                  <c:v>4.9495385070947341E-2</c:v>
                </c:pt>
                <c:pt idx="43">
                  <c:v>4.8337541895409931E-2</c:v>
                </c:pt>
                <c:pt idx="44">
                  <c:v>4.7692250204557807E-2</c:v>
                </c:pt>
                <c:pt idx="45">
                  <c:v>4.7468726791946268E-2</c:v>
                </c:pt>
                <c:pt idx="46">
                  <c:v>4.6583589286908929E-2</c:v>
                </c:pt>
                <c:pt idx="47">
                  <c:v>4.5981025357025508E-2</c:v>
                </c:pt>
                <c:pt idx="48">
                  <c:v>4.5588665927760598E-2</c:v>
                </c:pt>
                <c:pt idx="49">
                  <c:v>4.5079297543600801E-2</c:v>
                </c:pt>
                <c:pt idx="50">
                  <c:v>4.4486034513330525E-2</c:v>
                </c:pt>
                <c:pt idx="51">
                  <c:v>4.3882610009565545E-2</c:v>
                </c:pt>
                <c:pt idx="52">
                  <c:v>4.3231177980033501E-2</c:v>
                </c:pt>
                <c:pt idx="53">
                  <c:v>4.2635656016377421E-2</c:v>
                </c:pt>
                <c:pt idx="54">
                  <c:v>4.1978115691553304E-2</c:v>
                </c:pt>
                <c:pt idx="55">
                  <c:v>4.1295386469862812E-2</c:v>
                </c:pt>
                <c:pt idx="56">
                  <c:v>4.0829077465634175E-2</c:v>
                </c:pt>
                <c:pt idx="57">
                  <c:v>3.9935387983389775E-2</c:v>
                </c:pt>
                <c:pt idx="58">
                  <c:v>3.9148575986256096E-2</c:v>
                </c:pt>
                <c:pt idx="59">
                  <c:v>3.8165053304528525E-2</c:v>
                </c:pt>
                <c:pt idx="60">
                  <c:v>3.7352237580945045E-2</c:v>
                </c:pt>
                <c:pt idx="61">
                  <c:v>3.6577862193004206E-2</c:v>
                </c:pt>
                <c:pt idx="62">
                  <c:v>3.5855428565704298E-2</c:v>
                </c:pt>
                <c:pt idx="63">
                  <c:v>3.5140191639362807E-2</c:v>
                </c:pt>
                <c:pt idx="64">
                  <c:v>3.4308762337003383E-2</c:v>
                </c:pt>
                <c:pt idx="65">
                  <c:v>3.3479613358271813E-2</c:v>
                </c:pt>
                <c:pt idx="66">
                  <c:v>3.2735356650275167E-2</c:v>
                </c:pt>
                <c:pt idx="67">
                  <c:v>3.2063842668498481E-2</c:v>
                </c:pt>
                <c:pt idx="68">
                  <c:v>3.1197751176278408E-2</c:v>
                </c:pt>
                <c:pt idx="69">
                  <c:v>3.0415489674546707E-2</c:v>
                </c:pt>
                <c:pt idx="70">
                  <c:v>2.9734142894903313E-2</c:v>
                </c:pt>
                <c:pt idx="71">
                  <c:v>2.9049532413874108E-2</c:v>
                </c:pt>
                <c:pt idx="72">
                  <c:v>2.8446107964283006E-2</c:v>
                </c:pt>
                <c:pt idx="73">
                  <c:v>2.7752130714409629E-2</c:v>
                </c:pt>
                <c:pt idx="74">
                  <c:v>2.705415637692709E-2</c:v>
                </c:pt>
                <c:pt idx="75">
                  <c:v>2.645906996220105E-2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12-579B-449E-9234-170BEAD49713}"/>
            </c:ext>
          </c:extLst>
        </c:ser>
        <c:ser>
          <c:idx val="52"/>
          <c:order val="19"/>
          <c:tx>
            <c:strRef>
              <c:f>'C6012'!$BR$1</c:f>
              <c:strCache>
                <c:ptCount val="1"/>
                <c:pt idx="0">
                  <c:v>C6012 162C4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'C6012'!$BQ$2:$BQ$77</c:f>
              <c:numCache>
                <c:formatCode>0.00E+00</c:formatCode>
                <c:ptCount val="76"/>
                <c:pt idx="0">
                  <c:v>2.5061340304922237E-4</c:v>
                </c:pt>
                <c:pt idx="1">
                  <c:v>2.8796519711807203E-4</c:v>
                </c:pt>
                <c:pt idx="2">
                  <c:v>3.2880220286923221E-4</c:v>
                </c:pt>
                <c:pt idx="3">
                  <c:v>4.3766950470804094E-4</c:v>
                </c:pt>
                <c:pt idx="4">
                  <c:v>5.2356715065088484E-4</c:v>
                </c:pt>
                <c:pt idx="5">
                  <c:v>6.3264847566214669E-4</c:v>
                </c:pt>
                <c:pt idx="6">
                  <c:v>7.4172601396855923E-4</c:v>
                </c:pt>
                <c:pt idx="7">
                  <c:v>8.7141840134635708E-4</c:v>
                </c:pt>
                <c:pt idx="8">
                  <c:v>1.0209838333951893E-3</c:v>
                </c:pt>
                <c:pt idx="9">
                  <c:v>1.1586251058099168E-3</c:v>
                </c:pt>
                <c:pt idx="10">
                  <c:v>1.3277804055809288E-3</c:v>
                </c:pt>
                <c:pt idx="11">
                  <c:v>1.5021837989345039E-3</c:v>
                </c:pt>
                <c:pt idx="12">
                  <c:v>1.7121824918416803E-3</c:v>
                </c:pt>
                <c:pt idx="13">
                  <c:v>1.9446802470334578E-3</c:v>
                </c:pt>
                <c:pt idx="14">
                  <c:v>2.2144470701684119E-3</c:v>
                </c:pt>
                <c:pt idx="15">
                  <c:v>2.4973271053968888E-3</c:v>
                </c:pt>
                <c:pt idx="16">
                  <c:v>2.8246829539863281E-3</c:v>
                </c:pt>
                <c:pt idx="17">
                  <c:v>3.1772848130975544E-3</c:v>
                </c:pt>
                <c:pt idx="18">
                  <c:v>3.5801844724008421E-3</c:v>
                </c:pt>
                <c:pt idx="19">
                  <c:v>4.0212812314579646E-3</c:v>
                </c:pt>
                <c:pt idx="20">
                  <c:v>4.4943183522811797E-3</c:v>
                </c:pt>
                <c:pt idx="21">
                  <c:v>5.0245037468843118E-3</c:v>
                </c:pt>
                <c:pt idx="22">
                  <c:v>5.6023054646135604E-3</c:v>
                </c:pt>
                <c:pt idx="23">
                  <c:v>6.2336996238455643E-3</c:v>
                </c:pt>
                <c:pt idx="24">
                  <c:v>7.6770084467889573E-3</c:v>
                </c:pt>
                <c:pt idx="25">
                  <c:v>9.4450882514011004E-3</c:v>
                </c:pt>
                <c:pt idx="26">
                  <c:v>1.1548408634378659E-2</c:v>
                </c:pt>
                <c:pt idx="27">
                  <c:v>1.4016616582720156E-2</c:v>
                </c:pt>
                <c:pt idx="28">
                  <c:v>1.6963814008785834E-2</c:v>
                </c:pt>
                <c:pt idx="29">
                  <c:v>2.043122006145209E-2</c:v>
                </c:pt>
                <c:pt idx="30">
                  <c:v>2.2397946344212313E-2</c:v>
                </c:pt>
                <c:pt idx="31">
                  <c:v>2.4537705059664811E-2</c:v>
                </c:pt>
                <c:pt idx="32">
                  <c:v>2.6856970040443851E-2</c:v>
                </c:pt>
                <c:pt idx="33">
                  <c:v>2.9373838859019577E-2</c:v>
                </c:pt>
                <c:pt idx="34">
                  <c:v>3.2095252651377373E-2</c:v>
                </c:pt>
                <c:pt idx="35">
                  <c:v>3.5032412026313492E-2</c:v>
                </c:pt>
                <c:pt idx="36">
                  <c:v>3.8217564005090458E-2</c:v>
                </c:pt>
                <c:pt idx="37">
                  <c:v>4.1637913999692563E-2</c:v>
                </c:pt>
                <c:pt idx="38">
                  <c:v>4.5342257717441548E-2</c:v>
                </c:pt>
                <c:pt idx="39">
                  <c:v>4.9304109002969949E-2</c:v>
                </c:pt>
                <c:pt idx="40">
                  <c:v>5.355841743156467E-2</c:v>
                </c:pt>
                <c:pt idx="41">
                  <c:v>5.8116973423772776E-2</c:v>
                </c:pt>
                <c:pt idx="42">
                  <c:v>6.1828328438282246E-2</c:v>
                </c:pt>
                <c:pt idx="43">
                  <c:v>6.400435010158205E-2</c:v>
                </c:pt>
                <c:pt idx="44">
                  <c:v>6.8488366117813823E-2</c:v>
                </c:pt>
                <c:pt idx="45">
                  <c:v>7.0410050961776049E-2</c:v>
                </c:pt>
                <c:pt idx="46">
                  <c:v>7.3295888127731371E-2</c:v>
                </c:pt>
                <c:pt idx="47">
                  <c:v>7.5893489965185912E-2</c:v>
                </c:pt>
                <c:pt idx="48">
                  <c:v>7.8462551772402148E-2</c:v>
                </c:pt>
                <c:pt idx="49">
                  <c:v>8.1294818017200482E-2</c:v>
                </c:pt>
                <c:pt idx="50">
                  <c:v>8.4125081004573235E-2</c:v>
                </c:pt>
                <c:pt idx="51">
                  <c:v>8.6916687124224484E-2</c:v>
                </c:pt>
                <c:pt idx="52">
                  <c:v>8.991596514474301E-2</c:v>
                </c:pt>
                <c:pt idx="53">
                  <c:v>9.2821857413867906E-2</c:v>
                </c:pt>
                <c:pt idx="54">
                  <c:v>9.5880250727706021E-2</c:v>
                </c:pt>
                <c:pt idx="55">
                  <c:v>9.9046812402735926E-2</c:v>
                </c:pt>
                <c:pt idx="56">
                  <c:v>0.10295604322463564</c:v>
                </c:pt>
                <c:pt idx="57">
                  <c:v>0.10751439378600693</c:v>
                </c:pt>
                <c:pt idx="58">
                  <c:v>0.11265105563085988</c:v>
                </c:pt>
                <c:pt idx="59">
                  <c:v>0.11788670897806242</c:v>
                </c:pt>
                <c:pt idx="60">
                  <c:v>0.12275884618572967</c:v>
                </c:pt>
                <c:pt idx="61">
                  <c:v>0.12721539941436588</c:v>
                </c:pt>
                <c:pt idx="62">
                  <c:v>0.13156799871353811</c:v>
                </c:pt>
                <c:pt idx="63">
                  <c:v>0.13582977697950482</c:v>
                </c:pt>
                <c:pt idx="64">
                  <c:v>0.14158322457340042</c:v>
                </c:pt>
                <c:pt idx="65">
                  <c:v>0.14687949310642692</c:v>
                </c:pt>
                <c:pt idx="66">
                  <c:v>0.15171728491913894</c:v>
                </c:pt>
                <c:pt idx="67">
                  <c:v>0.15646032303509186</c:v>
                </c:pt>
                <c:pt idx="68">
                  <c:v>0.1621853830178504</c:v>
                </c:pt>
                <c:pt idx="69">
                  <c:v>0.16748922023016471</c:v>
                </c:pt>
                <c:pt idx="70">
                  <c:v>0.17258226612536434</c:v>
                </c:pt>
                <c:pt idx="71">
                  <c:v>0.17730805187908399</c:v>
                </c:pt>
                <c:pt idx="72">
                  <c:v>0.1817265452928771</c:v>
                </c:pt>
                <c:pt idx="73">
                  <c:v>0.18608258813088663</c:v>
                </c:pt>
                <c:pt idx="74">
                  <c:v>0.19174913608210617</c:v>
                </c:pt>
                <c:pt idx="75">
                  <c:v>0.19662676341201418</c:v>
                </c:pt>
              </c:numCache>
            </c:numRef>
          </c:xVal>
          <c:yVal>
            <c:numRef>
              <c:f>'C6012'!$BR$2:$BR$77</c:f>
              <c:numCache>
                <c:formatCode>0.00E+00</c:formatCode>
                <c:ptCount val="76"/>
                <c:pt idx="0">
                  <c:v>6.2807077787911982E-3</c:v>
                </c:pt>
                <c:pt idx="1">
                  <c:v>6.871448615852805E-3</c:v>
                </c:pt>
                <c:pt idx="2">
                  <c:v>7.4234139191581509E-3</c:v>
                </c:pt>
                <c:pt idx="3">
                  <c:v>1.0899203722959293E-2</c:v>
                </c:pt>
                <c:pt idx="4">
                  <c:v>1.2924517845337531E-2</c:v>
                </c:pt>
                <c:pt idx="5">
                  <c:v>1.5637283653674977E-2</c:v>
                </c:pt>
                <c:pt idx="6">
                  <c:v>1.781113556538012E-2</c:v>
                </c:pt>
                <c:pt idx="7">
                  <c:v>2.0371608202754077E-2</c:v>
                </c:pt>
                <c:pt idx="8">
                  <c:v>2.3172706656641E-2</c:v>
                </c:pt>
                <c:pt idx="9">
                  <c:v>2.4728150044081448E-2</c:v>
                </c:pt>
                <c:pt idx="10">
                  <c:v>2.6910742852852731E-2</c:v>
                </c:pt>
                <c:pt idx="11">
                  <c:v>2.8542179976085345E-2</c:v>
                </c:pt>
                <c:pt idx="12">
                  <c:v>3.0726173864962979E-2</c:v>
                </c:pt>
                <c:pt idx="13">
                  <c:v>3.2845069161039693E-2</c:v>
                </c:pt>
                <c:pt idx="14">
                  <c:v>3.5291657622004056E-2</c:v>
                </c:pt>
                <c:pt idx="15">
                  <c:v>3.7193052792173352E-2</c:v>
                </c:pt>
                <c:pt idx="16">
                  <c:v>3.9429102686517177E-2</c:v>
                </c:pt>
                <c:pt idx="17">
                  <c:v>4.1338788245696693E-2</c:v>
                </c:pt>
                <c:pt idx="18">
                  <c:v>4.3493394602806525E-2</c:v>
                </c:pt>
                <c:pt idx="19">
                  <c:v>4.5468279710489265E-2</c:v>
                </c:pt>
                <c:pt idx="20">
                  <c:v>4.7062504401636125E-2</c:v>
                </c:pt>
                <c:pt idx="21">
                  <c:v>4.8741739796648087E-2</c:v>
                </c:pt>
                <c:pt idx="22">
                  <c:v>5.0212903694617214E-2</c:v>
                </c:pt>
                <c:pt idx="23">
                  <c:v>5.1515832971412788E-2</c:v>
                </c:pt>
                <c:pt idx="24">
                  <c:v>5.3649806736276326E-2</c:v>
                </c:pt>
                <c:pt idx="25">
                  <c:v>5.5760936629927059E-2</c:v>
                </c:pt>
                <c:pt idx="26">
                  <c:v>5.7239744194764505E-2</c:v>
                </c:pt>
                <c:pt idx="27">
                  <c:v>5.7899440775129721E-2</c:v>
                </c:pt>
                <c:pt idx="28">
                  <c:v>5.8233078372603511E-2</c:v>
                </c:pt>
                <c:pt idx="29">
                  <c:v>5.800234452240037E-2</c:v>
                </c:pt>
                <c:pt idx="30">
                  <c:v>5.776184762636441E-2</c:v>
                </c:pt>
                <c:pt idx="31">
                  <c:v>5.7446162100838659E-2</c:v>
                </c:pt>
                <c:pt idx="32">
                  <c:v>5.7025824182383708E-2</c:v>
                </c:pt>
                <c:pt idx="33">
                  <c:v>5.6525884705104008E-2</c:v>
                </c:pt>
                <c:pt idx="34">
                  <c:v>5.5921069381497247E-2</c:v>
                </c:pt>
                <c:pt idx="35">
                  <c:v>5.5207822419315974E-2</c:v>
                </c:pt>
                <c:pt idx="36">
                  <c:v>5.4444484977194077E-2</c:v>
                </c:pt>
                <c:pt idx="37">
                  <c:v>5.3551731364890803E-2</c:v>
                </c:pt>
                <c:pt idx="38">
                  <c:v>5.2622265376864957E-2</c:v>
                </c:pt>
                <c:pt idx="39">
                  <c:v>5.1558052811143097E-2</c:v>
                </c:pt>
                <c:pt idx="40">
                  <c:v>5.0414228756961589E-2</c:v>
                </c:pt>
                <c:pt idx="41">
                  <c:v>4.9189361667161986E-2</c:v>
                </c:pt>
                <c:pt idx="42">
                  <c:v>4.7960171396999762E-2</c:v>
                </c:pt>
                <c:pt idx="43">
                  <c:v>4.7451692749494512E-2</c:v>
                </c:pt>
                <c:pt idx="44">
                  <c:v>4.631511886694617E-2</c:v>
                </c:pt>
                <c:pt idx="45">
                  <c:v>4.5194177277359047E-2</c:v>
                </c:pt>
                <c:pt idx="46">
                  <c:v>4.5216705521604832E-2</c:v>
                </c:pt>
                <c:pt idx="47">
                  <c:v>4.4758729147659992E-2</c:v>
                </c:pt>
                <c:pt idx="48">
                  <c:v>4.4169377681584202E-2</c:v>
                </c:pt>
                <c:pt idx="49">
                  <c:v>4.3777348633456399E-2</c:v>
                </c:pt>
                <c:pt idx="50">
                  <c:v>4.3281405976478844E-2</c:v>
                </c:pt>
                <c:pt idx="51">
                  <c:v>4.2656268707582809E-2</c:v>
                </c:pt>
                <c:pt idx="52">
                  <c:v>4.2148048377970287E-2</c:v>
                </c:pt>
                <c:pt idx="53">
                  <c:v>4.1469834444826194E-2</c:v>
                </c:pt>
                <c:pt idx="54">
                  <c:v>4.0852249155039842E-2</c:v>
                </c:pt>
                <c:pt idx="55">
                  <c:v>4.025007301901163E-2</c:v>
                </c:pt>
                <c:pt idx="56">
                  <c:v>3.9999799382917138E-2</c:v>
                </c:pt>
                <c:pt idx="57">
                  <c:v>3.9184219902279882E-2</c:v>
                </c:pt>
                <c:pt idx="58">
                  <c:v>3.8455334347718438E-2</c:v>
                </c:pt>
                <c:pt idx="59">
                  <c:v>3.7560205820752382E-2</c:v>
                </c:pt>
                <c:pt idx="60">
                  <c:v>3.6755449553296675E-2</c:v>
                </c:pt>
                <c:pt idx="61">
                  <c:v>3.5963906329236982E-2</c:v>
                </c:pt>
                <c:pt idx="62">
                  <c:v>3.5326812827521571E-2</c:v>
                </c:pt>
                <c:pt idx="63">
                  <c:v>3.4582433578822902E-2</c:v>
                </c:pt>
                <c:pt idx="64">
                  <c:v>3.3752836303421345E-2</c:v>
                </c:pt>
                <c:pt idx="65">
                  <c:v>3.2972009009935674E-2</c:v>
                </c:pt>
                <c:pt idx="66">
                  <c:v>3.2206708469616881E-2</c:v>
                </c:pt>
                <c:pt idx="67">
                  <c:v>3.1582805682163977E-2</c:v>
                </c:pt>
                <c:pt idx="68">
                  <c:v>3.0739860306937986E-2</c:v>
                </c:pt>
                <c:pt idx="69">
                  <c:v>2.9964365406225827E-2</c:v>
                </c:pt>
                <c:pt idx="70">
                  <c:v>2.929252417482895E-2</c:v>
                </c:pt>
                <c:pt idx="71">
                  <c:v>2.8650455901900979E-2</c:v>
                </c:pt>
                <c:pt idx="72">
                  <c:v>2.8039172409648597E-2</c:v>
                </c:pt>
                <c:pt idx="73">
                  <c:v>2.7083871416104178E-2</c:v>
                </c:pt>
                <c:pt idx="74">
                  <c:v>2.6658737810494538E-2</c:v>
                </c:pt>
                <c:pt idx="75">
                  <c:v>2.6124794979312249E-2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13-579B-449E-9234-170BEAD49713}"/>
            </c:ext>
          </c:extLst>
        </c:ser>
        <c:ser>
          <c:idx val="53"/>
          <c:order val="20"/>
          <c:tx>
            <c:strRef>
              <c:f>'C6012'!$CB$1</c:f>
              <c:strCache>
                <c:ptCount val="1"/>
                <c:pt idx="0">
                  <c:v>C6012 162C8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'C6012'!$CA$2:$CA$77</c:f>
              <c:numCache>
                <c:formatCode>0.00E+00</c:formatCode>
                <c:ptCount val="76"/>
                <c:pt idx="0">
                  <c:v>2.2250955466619028E-4</c:v>
                </c:pt>
                <c:pt idx="1">
                  <c:v>2.7491401227644491E-4</c:v>
                </c:pt>
                <c:pt idx="2">
                  <c:v>3.1271276616590094E-4</c:v>
                </c:pt>
                <c:pt idx="3">
                  <c:v>4.0616004373696118E-4</c:v>
                </c:pt>
                <c:pt idx="4">
                  <c:v>4.8289240998558071E-4</c:v>
                </c:pt>
                <c:pt idx="5">
                  <c:v>5.8956651856093163E-4</c:v>
                </c:pt>
                <c:pt idx="6">
                  <c:v>6.923224203721892E-4</c:v>
                </c:pt>
                <c:pt idx="7">
                  <c:v>8.2533651080407577E-4</c:v>
                </c:pt>
                <c:pt idx="8">
                  <c:v>9.7425580899490757E-4</c:v>
                </c:pt>
                <c:pt idx="9">
                  <c:v>1.1103645648509748E-3</c:v>
                </c:pt>
                <c:pt idx="10">
                  <c:v>1.2944011369216029E-3</c:v>
                </c:pt>
                <c:pt idx="11">
                  <c:v>1.4818695578014292E-3</c:v>
                </c:pt>
                <c:pt idx="12">
                  <c:v>1.7014502659393974E-3</c:v>
                </c:pt>
                <c:pt idx="13">
                  <c:v>1.9441387564964575E-3</c:v>
                </c:pt>
                <c:pt idx="14">
                  <c:v>2.2226393197404596E-3</c:v>
                </c:pt>
                <c:pt idx="15">
                  <c:v>2.5123704091609051E-3</c:v>
                </c:pt>
                <c:pt idx="16">
                  <c:v>2.8429858638167843E-3</c:v>
                </c:pt>
                <c:pt idx="17">
                  <c:v>3.1986940586726069E-3</c:v>
                </c:pt>
                <c:pt idx="18">
                  <c:v>3.6057697604608262E-3</c:v>
                </c:pt>
                <c:pt idx="19">
                  <c:v>4.0456547290305175E-3</c:v>
                </c:pt>
                <c:pt idx="20">
                  <c:v>4.5259090577927296E-3</c:v>
                </c:pt>
                <c:pt idx="21">
                  <c:v>5.0593275039116248E-3</c:v>
                </c:pt>
                <c:pt idx="22">
                  <c:v>5.6481534236336329E-3</c:v>
                </c:pt>
                <c:pt idx="23">
                  <c:v>6.2868250659468307E-3</c:v>
                </c:pt>
                <c:pt idx="24">
                  <c:v>7.7541711439962635E-3</c:v>
                </c:pt>
                <c:pt idx="25">
                  <c:v>9.5453084073884604E-3</c:v>
                </c:pt>
                <c:pt idx="26">
                  <c:v>1.1666923782540277E-2</c:v>
                </c:pt>
                <c:pt idx="27">
                  <c:v>1.416362608502876E-2</c:v>
                </c:pt>
                <c:pt idx="28">
                  <c:v>1.7144253142814536E-2</c:v>
                </c:pt>
                <c:pt idx="29">
                  <c:v>2.0682740067694237E-2</c:v>
                </c:pt>
                <c:pt idx="30">
                  <c:v>2.2655965291481069E-2</c:v>
                </c:pt>
                <c:pt idx="31">
                  <c:v>2.4825840225294448E-2</c:v>
                </c:pt>
                <c:pt idx="32">
                  <c:v>2.7195027364509478E-2</c:v>
                </c:pt>
                <c:pt idx="33">
                  <c:v>2.9742521163988213E-2</c:v>
                </c:pt>
                <c:pt idx="34">
                  <c:v>3.249999970272012E-2</c:v>
                </c:pt>
                <c:pt idx="35">
                  <c:v>3.5493681728773291E-2</c:v>
                </c:pt>
                <c:pt idx="36">
                  <c:v>3.8711549970969143E-2</c:v>
                </c:pt>
                <c:pt idx="37">
                  <c:v>4.2203921757690319E-2</c:v>
                </c:pt>
                <c:pt idx="38">
                  <c:v>4.5950892663826758E-2</c:v>
                </c:pt>
                <c:pt idx="39">
                  <c:v>4.9977462795715577E-2</c:v>
                </c:pt>
                <c:pt idx="40">
                  <c:v>5.4297232997462183E-2</c:v>
                </c:pt>
                <c:pt idx="41">
                  <c:v>5.8919442725978016E-2</c:v>
                </c:pt>
                <c:pt idx="42">
                  <c:v>6.2743805174586151E-2</c:v>
                </c:pt>
                <c:pt idx="43">
                  <c:v>6.4934820807986127E-2</c:v>
                </c:pt>
                <c:pt idx="44">
                  <c:v>6.9406414847928255E-2</c:v>
                </c:pt>
                <c:pt idx="45">
                  <c:v>7.142964460975848E-2</c:v>
                </c:pt>
                <c:pt idx="46">
                  <c:v>7.4317499248450603E-2</c:v>
                </c:pt>
                <c:pt idx="47">
                  <c:v>7.6888767693521431E-2</c:v>
                </c:pt>
                <c:pt idx="48">
                  <c:v>7.9533517452190339E-2</c:v>
                </c:pt>
                <c:pt idx="49">
                  <c:v>8.2444409057350829E-2</c:v>
                </c:pt>
                <c:pt idx="50">
                  <c:v>8.5277579969889744E-2</c:v>
                </c:pt>
                <c:pt idx="51">
                  <c:v>8.8092937263434409E-2</c:v>
                </c:pt>
                <c:pt idx="52">
                  <c:v>9.1061702888347404E-2</c:v>
                </c:pt>
                <c:pt idx="53">
                  <c:v>9.4103491488041577E-2</c:v>
                </c:pt>
                <c:pt idx="54">
                  <c:v>9.7203572779021127E-2</c:v>
                </c:pt>
                <c:pt idx="55">
                  <c:v>0.10042135906866527</c:v>
                </c:pt>
                <c:pt idx="56">
                  <c:v>0.10397044905494204</c:v>
                </c:pt>
                <c:pt idx="57">
                  <c:v>0.10858547309561313</c:v>
                </c:pt>
                <c:pt idx="58">
                  <c:v>0.11352809687921758</c:v>
                </c:pt>
                <c:pt idx="59">
                  <c:v>0.11891535220770323</c:v>
                </c:pt>
                <c:pt idx="60">
                  <c:v>0.12379762193799292</c:v>
                </c:pt>
                <c:pt idx="61">
                  <c:v>0.12832939351405495</c:v>
                </c:pt>
                <c:pt idx="62">
                  <c:v>0.13260634039935693</c:v>
                </c:pt>
                <c:pt idx="63">
                  <c:v>0.13697381578332565</c:v>
                </c:pt>
                <c:pt idx="64">
                  <c:v>0.14279272643720814</c:v>
                </c:pt>
                <c:pt idx="65">
                  <c:v>0.14801096272711645</c:v>
                </c:pt>
                <c:pt idx="66">
                  <c:v>0.15299753718637732</c:v>
                </c:pt>
                <c:pt idx="67">
                  <c:v>0.15769122439099911</c:v>
                </c:pt>
                <c:pt idx="68">
                  <c:v>0.16343595458155843</c:v>
                </c:pt>
                <c:pt idx="69">
                  <c:v>0.16887086731264209</c:v>
                </c:pt>
                <c:pt idx="70">
                  <c:v>0.17386724470553669</c:v>
                </c:pt>
                <c:pt idx="71">
                  <c:v>0.17865541501339832</c:v>
                </c:pt>
                <c:pt idx="72">
                  <c:v>0.18316927084987017</c:v>
                </c:pt>
                <c:pt idx="73">
                  <c:v>0.1884012448368714</c:v>
                </c:pt>
                <c:pt idx="74">
                  <c:v>0.1933303252736055</c:v>
                </c:pt>
                <c:pt idx="75">
                  <c:v>0.19794340062905286</c:v>
                </c:pt>
              </c:numCache>
            </c:numRef>
          </c:xVal>
          <c:yVal>
            <c:numRef>
              <c:f>'C6012'!$CB$2:$CB$77</c:f>
              <c:numCache>
                <c:formatCode>0.00E+00</c:formatCode>
                <c:ptCount val="76"/>
                <c:pt idx="0">
                  <c:v>4.9510501917746311E-3</c:v>
                </c:pt>
                <c:pt idx="1">
                  <c:v>6.2627063653107242E-3</c:v>
                </c:pt>
                <c:pt idx="2">
                  <c:v>6.7146821933690001E-3</c:v>
                </c:pt>
                <c:pt idx="3">
                  <c:v>9.38634665682757E-3</c:v>
                </c:pt>
                <c:pt idx="4">
                  <c:v>1.0994369486394406E-2</c:v>
                </c:pt>
                <c:pt idx="5">
                  <c:v>1.358006992666904E-2</c:v>
                </c:pt>
                <c:pt idx="6">
                  <c:v>1.551748662119133E-2</c:v>
                </c:pt>
                <c:pt idx="7">
                  <c:v>1.8274015008792444E-2</c:v>
                </c:pt>
                <c:pt idx="8">
                  <c:v>2.1100125629615704E-2</c:v>
                </c:pt>
                <c:pt idx="9">
                  <c:v>2.2711035958588359E-2</c:v>
                </c:pt>
                <c:pt idx="10">
                  <c:v>2.557472350123316E-2</c:v>
                </c:pt>
                <c:pt idx="11">
                  <c:v>2.77754398705117E-2</c:v>
                </c:pt>
                <c:pt idx="12">
                  <c:v>3.0342188225126913E-2</c:v>
                </c:pt>
                <c:pt idx="13">
                  <c:v>3.2826780480385551E-2</c:v>
                </c:pt>
                <c:pt idx="14">
                  <c:v>3.5553260494108195E-2</c:v>
                </c:pt>
                <c:pt idx="15">
                  <c:v>3.7642486553957979E-2</c:v>
                </c:pt>
                <c:pt idx="16">
                  <c:v>3.9941730399251162E-2</c:v>
                </c:pt>
                <c:pt idx="17">
                  <c:v>4.1897764914671835E-2</c:v>
                </c:pt>
                <c:pt idx="18">
                  <c:v>4.411725476477741E-2</c:v>
                </c:pt>
                <c:pt idx="19">
                  <c:v>4.6021128156286513E-2</c:v>
                </c:pt>
                <c:pt idx="20">
                  <c:v>4.7726437289075711E-2</c:v>
                </c:pt>
                <c:pt idx="21">
                  <c:v>4.9419718217957875E-2</c:v>
                </c:pt>
                <c:pt idx="22">
                  <c:v>5.1038127999782947E-2</c:v>
                </c:pt>
                <c:pt idx="23">
                  <c:v>5.2397641042191252E-2</c:v>
                </c:pt>
                <c:pt idx="24">
                  <c:v>5.4733710315859517E-2</c:v>
                </c:pt>
                <c:pt idx="25">
                  <c:v>5.6950553543535572E-2</c:v>
                </c:pt>
                <c:pt idx="26">
                  <c:v>5.8420614411298068E-2</c:v>
                </c:pt>
                <c:pt idx="27">
                  <c:v>5.9120335220382736E-2</c:v>
                </c:pt>
                <c:pt idx="28">
                  <c:v>5.9478483323567366E-2</c:v>
                </c:pt>
                <c:pt idx="29">
                  <c:v>5.943921886875729E-2</c:v>
                </c:pt>
                <c:pt idx="30">
                  <c:v>5.9100318048797874E-2</c:v>
                </c:pt>
                <c:pt idx="31">
                  <c:v>5.880321177088739E-2</c:v>
                </c:pt>
                <c:pt idx="32">
                  <c:v>5.8470464190220207E-2</c:v>
                </c:pt>
                <c:pt idx="33">
                  <c:v>5.795374570500169E-2</c:v>
                </c:pt>
                <c:pt idx="34">
                  <c:v>5.7340382324059774E-2</c:v>
                </c:pt>
                <c:pt idx="35">
                  <c:v>5.6671229989359202E-2</c:v>
                </c:pt>
                <c:pt idx="36">
                  <c:v>5.5861039294548061E-2</c:v>
                </c:pt>
                <c:pt idx="37">
                  <c:v>5.5017544980609685E-2</c:v>
                </c:pt>
                <c:pt idx="38">
                  <c:v>5.404445772401234E-2</c:v>
                </c:pt>
                <c:pt idx="39">
                  <c:v>5.2975941807454595E-2</c:v>
                </c:pt>
                <c:pt idx="40">
                  <c:v>5.1814707738150362E-2</c:v>
                </c:pt>
                <c:pt idx="41">
                  <c:v>5.0557136632250303E-2</c:v>
                </c:pt>
                <c:pt idx="42">
                  <c:v>4.9390954924515958E-2</c:v>
                </c:pt>
                <c:pt idx="43">
                  <c:v>4.8841390337494468E-2</c:v>
                </c:pt>
                <c:pt idx="44">
                  <c:v>4.7565097919988891E-2</c:v>
                </c:pt>
                <c:pt idx="45">
                  <c:v>4.651254960642142E-2</c:v>
                </c:pt>
                <c:pt idx="46">
                  <c:v>4.6485966859773888E-2</c:v>
                </c:pt>
                <c:pt idx="47">
                  <c:v>4.5940371115959049E-2</c:v>
                </c:pt>
                <c:pt idx="48">
                  <c:v>4.5383376488315225E-2</c:v>
                </c:pt>
                <c:pt idx="49">
                  <c:v>4.502421478366371E-2</c:v>
                </c:pt>
                <c:pt idx="50">
                  <c:v>4.4475424712075814E-2</c:v>
                </c:pt>
                <c:pt idx="51">
                  <c:v>4.3818622012734988E-2</c:v>
                </c:pt>
                <c:pt idx="52">
                  <c:v>4.3229019413545226E-2</c:v>
                </c:pt>
                <c:pt idx="53">
                  <c:v>4.2622926653157263E-2</c:v>
                </c:pt>
                <c:pt idx="54">
                  <c:v>4.1987701965535675E-2</c:v>
                </c:pt>
                <c:pt idx="55">
                  <c:v>4.1374985566984358E-2</c:v>
                </c:pt>
                <c:pt idx="56">
                  <c:v>4.0791902930891695E-2</c:v>
                </c:pt>
                <c:pt idx="57">
                  <c:v>3.9968830397959738E-2</c:v>
                </c:pt>
                <c:pt idx="58">
                  <c:v>3.9056450851566706E-2</c:v>
                </c:pt>
                <c:pt idx="59">
                  <c:v>3.8218543218059751E-2</c:v>
                </c:pt>
                <c:pt idx="60">
                  <c:v>3.7380124871956653E-2</c:v>
                </c:pt>
                <c:pt idx="61">
                  <c:v>3.659651831041149E-2</c:v>
                </c:pt>
                <c:pt idx="62">
                  <c:v>3.5886615334918617E-2</c:v>
                </c:pt>
                <c:pt idx="63">
                  <c:v>3.5167434320983008E-2</c:v>
                </c:pt>
                <c:pt idx="64">
                  <c:v>3.433197966555205E-2</c:v>
                </c:pt>
                <c:pt idx="65">
                  <c:v>3.3481957951104771E-2</c:v>
                </c:pt>
                <c:pt idx="66">
                  <c:v>3.2752548461028284E-2</c:v>
                </c:pt>
                <c:pt idx="67">
                  <c:v>3.208169558757893E-2</c:v>
                </c:pt>
                <c:pt idx="68">
                  <c:v>3.1215742958963687E-2</c:v>
                </c:pt>
                <c:pt idx="69">
                  <c:v>3.0460766745272341E-2</c:v>
                </c:pt>
                <c:pt idx="70">
                  <c:v>2.973034891964494E-2</c:v>
                </c:pt>
                <c:pt idx="71">
                  <c:v>2.9087539700728689E-2</c:v>
                </c:pt>
                <c:pt idx="72">
                  <c:v>2.8486145172077686E-2</c:v>
                </c:pt>
                <c:pt idx="73">
                  <c:v>2.7763026246447213E-2</c:v>
                </c:pt>
                <c:pt idx="74">
                  <c:v>2.7100213653130877E-2</c:v>
                </c:pt>
                <c:pt idx="75">
                  <c:v>2.6475836105543434E-2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14-579B-449E-9234-170BEAD49713}"/>
            </c:ext>
          </c:extLst>
        </c:ser>
        <c:ser>
          <c:idx val="54"/>
          <c:order val="21"/>
          <c:tx>
            <c:strRef>
              <c:f>'C6010'!$J$2</c:f>
              <c:strCache>
                <c:ptCount val="1"/>
                <c:pt idx="0">
                  <c:v>C6010 163C1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'C6010'!$I$3:$I$74</c:f>
              <c:numCache>
                <c:formatCode>0.00E+00</c:formatCode>
                <c:ptCount val="72"/>
                <c:pt idx="0">
                  <c:v>2.383537966498185E-4</c:v>
                </c:pt>
                <c:pt idx="1">
                  <c:v>2.8870116657928431E-4</c:v>
                </c:pt>
                <c:pt idx="2">
                  <c:v>3.330209259500778E-4</c:v>
                </c:pt>
                <c:pt idx="3">
                  <c:v>4.1345005998556219E-4</c:v>
                </c:pt>
                <c:pt idx="4">
                  <c:v>4.8518706229706496E-4</c:v>
                </c:pt>
                <c:pt idx="5">
                  <c:v>5.8193435871035709E-4</c:v>
                </c:pt>
                <c:pt idx="6">
                  <c:v>6.587078220759709E-4</c:v>
                </c:pt>
                <c:pt idx="7">
                  <c:v>7.6269119529268233E-4</c:v>
                </c:pt>
                <c:pt idx="8">
                  <c:v>8.9028174550164244E-4</c:v>
                </c:pt>
                <c:pt idx="9">
                  <c:v>1.0123095163042544E-3</c:v>
                </c:pt>
                <c:pt idx="10">
                  <c:v>1.182277604631074E-3</c:v>
                </c:pt>
                <c:pt idx="11">
                  <c:v>1.3676523048273992E-3</c:v>
                </c:pt>
                <c:pt idx="12">
                  <c:v>1.5796860285700904E-3</c:v>
                </c:pt>
                <c:pt idx="13">
                  <c:v>1.8101097246155462E-3</c:v>
                </c:pt>
                <c:pt idx="14">
                  <c:v>2.0723543389244031E-3</c:v>
                </c:pt>
                <c:pt idx="15">
                  <c:v>2.3410525979334989E-3</c:v>
                </c:pt>
                <c:pt idx="16">
                  <c:v>2.6485649942181006E-3</c:v>
                </c:pt>
                <c:pt idx="17">
                  <c:v>2.9845472061661238E-3</c:v>
                </c:pt>
                <c:pt idx="18">
                  <c:v>3.3744305363584267E-3</c:v>
                </c:pt>
                <c:pt idx="19">
                  <c:v>3.8005503599194187E-3</c:v>
                </c:pt>
                <c:pt idx="20">
                  <c:v>4.2667510434183219E-3</c:v>
                </c:pt>
                <c:pt idx="21">
                  <c:v>4.7884887619733712E-3</c:v>
                </c:pt>
                <c:pt idx="22">
                  <c:v>5.3606391529500671E-3</c:v>
                </c:pt>
                <c:pt idx="23">
                  <c:v>5.9854117369571823E-3</c:v>
                </c:pt>
                <c:pt idx="24">
                  <c:v>7.4166060679233849E-3</c:v>
                </c:pt>
                <c:pt idx="25">
                  <c:v>9.1545681306781611E-3</c:v>
                </c:pt>
                <c:pt idx="26">
                  <c:v>1.1237507842426523E-2</c:v>
                </c:pt>
                <c:pt idx="27">
                  <c:v>1.3729060572225298E-2</c:v>
                </c:pt>
                <c:pt idx="28">
                  <c:v>1.6644911685996019E-2</c:v>
                </c:pt>
                <c:pt idx="29">
                  <c:v>2.0136655372462474E-2</c:v>
                </c:pt>
                <c:pt idx="30">
                  <c:v>2.2118521004757117E-2</c:v>
                </c:pt>
                <c:pt idx="31">
                  <c:v>2.4285482722027189E-2</c:v>
                </c:pt>
                <c:pt idx="32">
                  <c:v>2.6632039412107587E-2</c:v>
                </c:pt>
                <c:pt idx="33">
                  <c:v>2.9203039222067097E-2</c:v>
                </c:pt>
                <c:pt idx="34">
                  <c:v>3.200547505512668E-2</c:v>
                </c:pt>
                <c:pt idx="35">
                  <c:v>3.5040272949224585E-2</c:v>
                </c:pt>
                <c:pt idx="36">
                  <c:v>3.8339044506018494E-2</c:v>
                </c:pt>
                <c:pt idx="37">
                  <c:v>4.1905707347119327E-2</c:v>
                </c:pt>
                <c:pt idx="38">
                  <c:v>4.5749262727547452E-2</c:v>
                </c:pt>
                <c:pt idx="39">
                  <c:v>4.9886720200205022E-2</c:v>
                </c:pt>
                <c:pt idx="40">
                  <c:v>5.4322233696317522E-2</c:v>
                </c:pt>
                <c:pt idx="41">
                  <c:v>5.9061201112070229E-2</c:v>
                </c:pt>
                <c:pt idx="42">
                  <c:v>6.3324883382827921E-2</c:v>
                </c:pt>
                <c:pt idx="43">
                  <c:v>6.6680680355397939E-2</c:v>
                </c:pt>
                <c:pt idx="44">
                  <c:v>7.1442055237357097E-2</c:v>
                </c:pt>
                <c:pt idx="45">
                  <c:v>7.4247909471634677E-2</c:v>
                </c:pt>
                <c:pt idx="46">
                  <c:v>7.8253668329816825E-2</c:v>
                </c:pt>
                <c:pt idx="47">
                  <c:v>8.2184328011991922E-2</c:v>
                </c:pt>
                <c:pt idx="48">
                  <c:v>8.5487640527249165E-2</c:v>
                </c:pt>
                <c:pt idx="49">
                  <c:v>8.8778822472960747E-2</c:v>
                </c:pt>
                <c:pt idx="50">
                  <c:v>9.2041270584446791E-2</c:v>
                </c:pt>
                <c:pt idx="51">
                  <c:v>9.5970348245612638E-2</c:v>
                </c:pt>
                <c:pt idx="52">
                  <c:v>0.10047869110285992</c:v>
                </c:pt>
                <c:pt idx="53">
                  <c:v>0.1037792118100803</c:v>
                </c:pt>
                <c:pt idx="54">
                  <c:v>0.10697341021567994</c:v>
                </c:pt>
                <c:pt idx="55">
                  <c:v>0.1130220536618779</c:v>
                </c:pt>
                <c:pt idx="56">
                  <c:v>0.11912682958013288</c:v>
                </c:pt>
                <c:pt idx="57">
                  <c:v>0.12469491925872465</c:v>
                </c:pt>
                <c:pt idx="58">
                  <c:v>0.12989483810664426</c:v>
                </c:pt>
                <c:pt idx="59">
                  <c:v>0.13462641374283921</c:v>
                </c:pt>
                <c:pt idx="60">
                  <c:v>0.1408572280363673</c:v>
                </c:pt>
                <c:pt idx="61">
                  <c:v>0.14641514595465913</c:v>
                </c:pt>
                <c:pt idx="62">
                  <c:v>0.15160026243454686</c:v>
                </c:pt>
                <c:pt idx="63">
                  <c:v>0.15663923819330283</c:v>
                </c:pt>
                <c:pt idx="64">
                  <c:v>0.16272513153428095</c:v>
                </c:pt>
                <c:pt idx="65">
                  <c:v>0.16845268944723332</c:v>
                </c:pt>
                <c:pt idx="66">
                  <c:v>0.17372178483331474</c:v>
                </c:pt>
                <c:pt idx="67">
                  <c:v>0.17984596664671898</c:v>
                </c:pt>
                <c:pt idx="68">
                  <c:v>0.18563144873917531</c:v>
                </c:pt>
                <c:pt idx="69">
                  <c:v>0.19111261209919009</c:v>
                </c:pt>
                <c:pt idx="70">
                  <c:v>0.19600041465483975</c:v>
                </c:pt>
                <c:pt idx="71">
                  <c:v>0.20073544347644434</c:v>
                </c:pt>
              </c:numCache>
            </c:numRef>
          </c:xVal>
          <c:yVal>
            <c:numRef>
              <c:f>'C6010'!$J$3:$J$74</c:f>
              <c:numCache>
                <c:formatCode>0.00E+00</c:formatCode>
                <c:ptCount val="72"/>
                <c:pt idx="0">
                  <c:v>5.681253237738302E-3</c:v>
                </c:pt>
                <c:pt idx="1">
                  <c:v>6.9066170240256949E-3</c:v>
                </c:pt>
                <c:pt idx="2">
                  <c:v>7.6151294071237826E-3</c:v>
                </c:pt>
                <c:pt idx="3">
                  <c:v>9.7263146213714281E-3</c:v>
                </c:pt>
                <c:pt idx="4">
                  <c:v>1.1099105845043776E-2</c:v>
                </c:pt>
                <c:pt idx="5">
                  <c:v>1.3230747508258658E-2</c:v>
                </c:pt>
                <c:pt idx="6">
                  <c:v>1.4047214969505345E-2</c:v>
                </c:pt>
                <c:pt idx="7">
                  <c:v>1.5605199589466131E-2</c:v>
                </c:pt>
                <c:pt idx="8">
                  <c:v>1.7619515839380658E-2</c:v>
                </c:pt>
                <c:pt idx="9">
                  <c:v>1.887697482261164E-2</c:v>
                </c:pt>
                <c:pt idx="10">
                  <c:v>2.1335955734094962E-2</c:v>
                </c:pt>
                <c:pt idx="11">
                  <c:v>2.3658782739521902E-2</c:v>
                </c:pt>
                <c:pt idx="12">
                  <c:v>2.6154711520965358E-2</c:v>
                </c:pt>
                <c:pt idx="13">
                  <c:v>2.8456637268957519E-2</c:v>
                </c:pt>
                <c:pt idx="14">
                  <c:v>3.0907898568253326E-2</c:v>
                </c:pt>
                <c:pt idx="15">
                  <c:v>3.2683857435107821E-2</c:v>
                </c:pt>
                <c:pt idx="16">
                  <c:v>3.4665601868943442E-2</c:v>
                </c:pt>
                <c:pt idx="17">
                  <c:v>3.6475592333629597E-2</c:v>
                </c:pt>
                <c:pt idx="18">
                  <c:v>3.8637897031635775E-2</c:v>
                </c:pt>
                <c:pt idx="19">
                  <c:v>4.0613705231812416E-2</c:v>
                </c:pt>
                <c:pt idx="20">
                  <c:v>4.2417198012342547E-2</c:v>
                </c:pt>
                <c:pt idx="21">
                  <c:v>4.4270214179337401E-2</c:v>
                </c:pt>
                <c:pt idx="22">
                  <c:v>4.59742776685911E-2</c:v>
                </c:pt>
                <c:pt idx="23">
                  <c:v>4.749381378117383E-2</c:v>
                </c:pt>
                <c:pt idx="24">
                  <c:v>5.0071955110198962E-2</c:v>
                </c:pt>
                <c:pt idx="25">
                  <c:v>5.2383407085137591E-2</c:v>
                </c:pt>
                <c:pt idx="26">
                  <c:v>5.4199267155345662E-2</c:v>
                </c:pt>
                <c:pt idx="27">
                  <c:v>5.5548153139446076E-2</c:v>
                </c:pt>
                <c:pt idx="28">
                  <c:v>5.6064213609177148E-2</c:v>
                </c:pt>
                <c:pt idx="29">
                  <c:v>5.634191711236871E-2</c:v>
                </c:pt>
                <c:pt idx="30">
                  <c:v>5.6329622933720111E-2</c:v>
                </c:pt>
                <c:pt idx="31">
                  <c:v>5.6271256933134985E-2</c:v>
                </c:pt>
                <c:pt idx="32">
                  <c:v>5.6074626697662347E-2</c:v>
                </c:pt>
                <c:pt idx="33">
                  <c:v>5.5870435385122659E-2</c:v>
                </c:pt>
                <c:pt idx="34">
                  <c:v>5.5608659470288091E-2</c:v>
                </c:pt>
                <c:pt idx="35">
                  <c:v>5.5232601365549271E-2</c:v>
                </c:pt>
                <c:pt idx="36">
                  <c:v>5.4791155687720083E-2</c:v>
                </c:pt>
                <c:pt idx="37">
                  <c:v>5.4242780088785983E-2</c:v>
                </c:pt>
                <c:pt idx="38">
                  <c:v>5.3571210208351365E-2</c:v>
                </c:pt>
                <c:pt idx="39">
                  <c:v>5.2783742761381411E-2</c:v>
                </c:pt>
                <c:pt idx="40">
                  <c:v>5.1862434005650999E-2</c:v>
                </c:pt>
                <c:pt idx="41">
                  <c:v>5.0800707156063808E-2</c:v>
                </c:pt>
                <c:pt idx="42">
                  <c:v>5.0125510693109443E-2</c:v>
                </c:pt>
                <c:pt idx="43">
                  <c:v>4.9403479251763929E-2</c:v>
                </c:pt>
                <c:pt idx="44">
                  <c:v>4.8609211967024599E-2</c:v>
                </c:pt>
                <c:pt idx="45">
                  <c:v>4.7936974442678762E-2</c:v>
                </c:pt>
                <c:pt idx="46">
                  <c:v>4.7104896977484434E-2</c:v>
                </c:pt>
                <c:pt idx="47">
                  <c:v>4.658112945367366E-2</c:v>
                </c:pt>
                <c:pt idx="48">
                  <c:v>4.5675854268226089E-2</c:v>
                </c:pt>
                <c:pt idx="49">
                  <c:v>4.5038167541059888E-2</c:v>
                </c:pt>
                <c:pt idx="50">
                  <c:v>4.4587344688417636E-2</c:v>
                </c:pt>
                <c:pt idx="51">
                  <c:v>4.3858608297067447E-2</c:v>
                </c:pt>
                <c:pt idx="52">
                  <c:v>4.2961563258484867E-2</c:v>
                </c:pt>
                <c:pt idx="53">
                  <c:v>4.2235783544790233E-2</c:v>
                </c:pt>
                <c:pt idx="54">
                  <c:v>4.1612038156989585E-2</c:v>
                </c:pt>
                <c:pt idx="55">
                  <c:v>4.0552332107772718E-2</c:v>
                </c:pt>
                <c:pt idx="56">
                  <c:v>3.9420004238372282E-2</c:v>
                </c:pt>
                <c:pt idx="57">
                  <c:v>3.8392155281332989E-2</c:v>
                </c:pt>
                <c:pt idx="58">
                  <c:v>3.7494819926114052E-2</c:v>
                </c:pt>
                <c:pt idx="59">
                  <c:v>3.6614689449006317E-2</c:v>
                </c:pt>
                <c:pt idx="60">
                  <c:v>3.5839520755218887E-2</c:v>
                </c:pt>
                <c:pt idx="61">
                  <c:v>3.4908638601081475E-2</c:v>
                </c:pt>
                <c:pt idx="62">
                  <c:v>3.4073594618567064E-2</c:v>
                </c:pt>
                <c:pt idx="63">
                  <c:v>3.3386652526572677E-2</c:v>
                </c:pt>
                <c:pt idx="64">
                  <c:v>3.247420705524777E-2</c:v>
                </c:pt>
                <c:pt idx="65">
                  <c:v>3.1673522248025485E-2</c:v>
                </c:pt>
                <c:pt idx="66">
                  <c:v>3.0905538684764471E-2</c:v>
                </c:pt>
                <c:pt idx="67">
                  <c:v>3.0026524061541739E-2</c:v>
                </c:pt>
                <c:pt idx="68">
                  <c:v>2.9257119002381621E-2</c:v>
                </c:pt>
                <c:pt idx="69">
                  <c:v>2.856787681140047E-2</c:v>
                </c:pt>
                <c:pt idx="70">
                  <c:v>2.7853946160722974E-2</c:v>
                </c:pt>
                <c:pt idx="71">
                  <c:v>2.7228000721457386E-2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15-579B-449E-9234-170BEAD49713}"/>
            </c:ext>
          </c:extLst>
        </c:ser>
        <c:ser>
          <c:idx val="55"/>
          <c:order val="22"/>
          <c:tx>
            <c:strRef>
              <c:f>'C6010'!$T$2</c:f>
              <c:strCache>
                <c:ptCount val="1"/>
                <c:pt idx="0">
                  <c:v>C6010 163C2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'C6010'!$S$3:$S$74</c:f>
              <c:numCache>
                <c:formatCode>0.00E+00</c:formatCode>
                <c:ptCount val="72"/>
                <c:pt idx="0">
                  <c:v>1.3492265662133862E-4</c:v>
                </c:pt>
                <c:pt idx="1">
                  <c:v>2.2852259577381358E-4</c:v>
                </c:pt>
                <c:pt idx="2">
                  <c:v>2.5457189968014206E-4</c:v>
                </c:pt>
                <c:pt idx="3">
                  <c:v>2.9854501282881109E-4</c:v>
                </c:pt>
                <c:pt idx="4">
                  <c:v>3.7573612135764517E-4</c:v>
                </c:pt>
                <c:pt idx="5">
                  <c:v>4.8954788083348743E-4</c:v>
                </c:pt>
                <c:pt idx="6">
                  <c:v>5.9579824663761791E-4</c:v>
                </c:pt>
                <c:pt idx="7">
                  <c:v>7.257836996765086E-4</c:v>
                </c:pt>
                <c:pt idx="8">
                  <c:v>8.579846107117918E-4</c:v>
                </c:pt>
                <c:pt idx="9">
                  <c:v>9.6825393226868833E-4</c:v>
                </c:pt>
                <c:pt idx="10">
                  <c:v>1.1326457596951812E-3</c:v>
                </c:pt>
                <c:pt idx="11">
                  <c:v>1.3219276553780913E-3</c:v>
                </c:pt>
                <c:pt idx="12">
                  <c:v>1.5417313653516174E-3</c:v>
                </c:pt>
                <c:pt idx="13">
                  <c:v>1.7687826929732497E-3</c:v>
                </c:pt>
                <c:pt idx="14">
                  <c:v>2.0248590125470263E-3</c:v>
                </c:pt>
                <c:pt idx="15">
                  <c:v>2.3009752742716018E-3</c:v>
                </c:pt>
                <c:pt idx="16">
                  <c:v>2.6244430141736897E-3</c:v>
                </c:pt>
                <c:pt idx="17">
                  <c:v>2.976859073208766E-3</c:v>
                </c:pt>
                <c:pt idx="18">
                  <c:v>3.3618258814625546E-3</c:v>
                </c:pt>
                <c:pt idx="19">
                  <c:v>3.7860749823551937E-3</c:v>
                </c:pt>
                <c:pt idx="20">
                  <c:v>4.2551169297793444E-3</c:v>
                </c:pt>
                <c:pt idx="21">
                  <c:v>4.7804881799634671E-3</c:v>
                </c:pt>
                <c:pt idx="22">
                  <c:v>5.3540519388765419E-3</c:v>
                </c:pt>
                <c:pt idx="23">
                  <c:v>5.9770649082662181E-3</c:v>
                </c:pt>
                <c:pt idx="24">
                  <c:v>7.4356594512154763E-3</c:v>
                </c:pt>
                <c:pt idx="25">
                  <c:v>9.1534557002567064E-3</c:v>
                </c:pt>
                <c:pt idx="26">
                  <c:v>1.1240489366066744E-2</c:v>
                </c:pt>
                <c:pt idx="27">
                  <c:v>1.3712253084382578E-2</c:v>
                </c:pt>
                <c:pt idx="28">
                  <c:v>1.6654187697302415E-2</c:v>
                </c:pt>
                <c:pt idx="29">
                  <c:v>2.0153645390904071E-2</c:v>
                </c:pt>
                <c:pt idx="30">
                  <c:v>2.2127301094504479E-2</c:v>
                </c:pt>
                <c:pt idx="31">
                  <c:v>2.4305844709600032E-2</c:v>
                </c:pt>
                <c:pt idx="32">
                  <c:v>2.6658037858595933E-2</c:v>
                </c:pt>
                <c:pt idx="33">
                  <c:v>2.9239167633830176E-2</c:v>
                </c:pt>
                <c:pt idx="34">
                  <c:v>3.2048126605391559E-2</c:v>
                </c:pt>
                <c:pt idx="35">
                  <c:v>3.5090789406193687E-2</c:v>
                </c:pt>
                <c:pt idx="36">
                  <c:v>3.8369677295280055E-2</c:v>
                </c:pt>
                <c:pt idx="37">
                  <c:v>4.1947624740861139E-2</c:v>
                </c:pt>
                <c:pt idx="38">
                  <c:v>4.5786041255991172E-2</c:v>
                </c:pt>
                <c:pt idx="39">
                  <c:v>4.9927846420351307E-2</c:v>
                </c:pt>
                <c:pt idx="40">
                  <c:v>5.4352054205506366E-2</c:v>
                </c:pt>
                <c:pt idx="41">
                  <c:v>5.9079750660971334E-2</c:v>
                </c:pt>
                <c:pt idx="42">
                  <c:v>6.3429963997192709E-2</c:v>
                </c:pt>
                <c:pt idx="43">
                  <c:v>6.6658699283001846E-2</c:v>
                </c:pt>
                <c:pt idx="44">
                  <c:v>7.1352601616037917E-2</c:v>
                </c:pt>
                <c:pt idx="45">
                  <c:v>7.4156776106561087E-2</c:v>
                </c:pt>
                <c:pt idx="46">
                  <c:v>7.820096084234178E-2</c:v>
                </c:pt>
                <c:pt idx="47">
                  <c:v>8.2024913620862838E-2</c:v>
                </c:pt>
                <c:pt idx="48">
                  <c:v>8.5543333510256531E-2</c:v>
                </c:pt>
                <c:pt idx="49">
                  <c:v>8.8703843864149715E-2</c:v>
                </c:pt>
                <c:pt idx="50">
                  <c:v>9.1860162069203555E-2</c:v>
                </c:pt>
                <c:pt idx="51">
                  <c:v>9.5827371262790575E-2</c:v>
                </c:pt>
                <c:pt idx="52">
                  <c:v>0.10042326884905083</c:v>
                </c:pt>
                <c:pt idx="53">
                  <c:v>0.10364665524136965</c:v>
                </c:pt>
                <c:pt idx="54">
                  <c:v>0.10678548710131983</c:v>
                </c:pt>
                <c:pt idx="55">
                  <c:v>0.11288679465750513</c:v>
                </c:pt>
                <c:pt idx="56">
                  <c:v>0.11896376234727113</c:v>
                </c:pt>
                <c:pt idx="57">
                  <c:v>0.12458692190667009</c:v>
                </c:pt>
                <c:pt idx="58">
                  <c:v>0.12973619226726824</c:v>
                </c:pt>
                <c:pt idx="59">
                  <c:v>0.1343643696600563</c:v>
                </c:pt>
                <c:pt idx="60">
                  <c:v>0.14088654913593834</c:v>
                </c:pt>
                <c:pt idx="61">
                  <c:v>0.14646906898531106</c:v>
                </c:pt>
                <c:pt idx="62">
                  <c:v>0.1516548904770969</c:v>
                </c:pt>
                <c:pt idx="63">
                  <c:v>0.1566777363169424</c:v>
                </c:pt>
                <c:pt idx="64">
                  <c:v>0.16266480882921414</c:v>
                </c:pt>
                <c:pt idx="65">
                  <c:v>0.16832250787140779</c:v>
                </c:pt>
                <c:pt idx="66">
                  <c:v>0.17355616944635263</c:v>
                </c:pt>
                <c:pt idx="67">
                  <c:v>0.17978275411562966</c:v>
                </c:pt>
                <c:pt idx="68">
                  <c:v>0.18557013364295624</c:v>
                </c:pt>
                <c:pt idx="69">
                  <c:v>0.19072075718535023</c:v>
                </c:pt>
                <c:pt idx="70">
                  <c:v>0.1960198085393608</c:v>
                </c:pt>
                <c:pt idx="71">
                  <c:v>0.20074492084683637</c:v>
                </c:pt>
              </c:numCache>
            </c:numRef>
          </c:xVal>
          <c:yVal>
            <c:numRef>
              <c:f>'C6010'!$T$3:$T$74</c:f>
              <c:numCache>
                <c:formatCode>0.00E+00</c:formatCode>
                <c:ptCount val="72"/>
                <c:pt idx="0">
                  <c:v>1.820412326975965E-3</c:v>
                </c:pt>
                <c:pt idx="1">
                  <c:v>4.3273955517697188E-3</c:v>
                </c:pt>
                <c:pt idx="2">
                  <c:v>4.4499503626708086E-3</c:v>
                </c:pt>
                <c:pt idx="3">
                  <c:v>5.0713295904407357E-3</c:v>
                </c:pt>
                <c:pt idx="4">
                  <c:v>6.6563395126187346E-3</c:v>
                </c:pt>
                <c:pt idx="5">
                  <c:v>9.3632524322071631E-3</c:v>
                </c:pt>
                <c:pt idx="6">
                  <c:v>1.1492196122054229E-2</c:v>
                </c:pt>
                <c:pt idx="7">
                  <c:v>1.4131435557991099E-2</c:v>
                </c:pt>
                <c:pt idx="8">
                  <c:v>1.6364322490697084E-2</c:v>
                </c:pt>
                <c:pt idx="9">
                  <c:v>1.726968024185949E-2</c:v>
                </c:pt>
                <c:pt idx="10">
                  <c:v>1.9582195521118347E-2</c:v>
                </c:pt>
                <c:pt idx="11">
                  <c:v>2.2103261886524953E-2</c:v>
                </c:pt>
                <c:pt idx="12">
                  <c:v>2.4912986682761807E-2</c:v>
                </c:pt>
                <c:pt idx="13">
                  <c:v>2.7172070652785315E-2</c:v>
                </c:pt>
                <c:pt idx="14">
                  <c:v>2.9507405690485208E-2</c:v>
                </c:pt>
                <c:pt idx="15">
                  <c:v>3.1574382691204675E-2</c:v>
                </c:pt>
                <c:pt idx="16">
                  <c:v>3.4037038800572655E-2</c:v>
                </c:pt>
                <c:pt idx="17">
                  <c:v>3.6287913604329772E-2</c:v>
                </c:pt>
                <c:pt idx="18">
                  <c:v>3.8349784554966772E-2</c:v>
                </c:pt>
                <c:pt idx="19">
                  <c:v>4.0304918829898888E-2</c:v>
                </c:pt>
                <c:pt idx="20">
                  <c:v>4.2186196154398586E-2</c:v>
                </c:pt>
                <c:pt idx="21">
                  <c:v>4.4122404876889752E-2</c:v>
                </c:pt>
                <c:pt idx="22">
                  <c:v>4.5861359663049904E-2</c:v>
                </c:pt>
                <c:pt idx="23">
                  <c:v>4.7361443166259384E-2</c:v>
                </c:pt>
                <c:pt idx="24">
                  <c:v>5.0329556934158096E-2</c:v>
                </c:pt>
                <c:pt idx="25">
                  <c:v>5.237067696958609E-2</c:v>
                </c:pt>
                <c:pt idx="26">
                  <c:v>5.422803115459969E-2</c:v>
                </c:pt>
                <c:pt idx="27">
                  <c:v>5.5412229283736243E-2</c:v>
                </c:pt>
                <c:pt idx="28">
                  <c:v>5.6126718859864123E-2</c:v>
                </c:pt>
                <c:pt idx="29">
                  <c:v>5.643703261454424E-2</c:v>
                </c:pt>
                <c:pt idx="30">
                  <c:v>5.6374352624993705E-2</c:v>
                </c:pt>
                <c:pt idx="31">
                  <c:v>5.6365656948907258E-2</c:v>
                </c:pt>
                <c:pt idx="32">
                  <c:v>5.6184161288232226E-2</c:v>
                </c:pt>
                <c:pt idx="33">
                  <c:v>5.6008760624154691E-2</c:v>
                </c:pt>
                <c:pt idx="34">
                  <c:v>5.5756970088824319E-2</c:v>
                </c:pt>
                <c:pt idx="35">
                  <c:v>5.5391970362115836E-2</c:v>
                </c:pt>
                <c:pt idx="36">
                  <c:v>5.4878746626306693E-2</c:v>
                </c:pt>
                <c:pt idx="37">
                  <c:v>5.4351350175758317E-2</c:v>
                </c:pt>
                <c:pt idx="38">
                  <c:v>5.3657378252425843E-2</c:v>
                </c:pt>
                <c:pt idx="39">
                  <c:v>5.2870807639960098E-2</c:v>
                </c:pt>
                <c:pt idx="40">
                  <c:v>5.1919390009935236E-2</c:v>
                </c:pt>
                <c:pt idx="41">
                  <c:v>5.083262246304214E-2</c:v>
                </c:pt>
                <c:pt idx="42">
                  <c:v>5.0292004158564531E-2</c:v>
                </c:pt>
                <c:pt idx="43">
                  <c:v>4.9370913223351895E-2</c:v>
                </c:pt>
                <c:pt idx="44">
                  <c:v>4.848755959406683E-2</c:v>
                </c:pt>
                <c:pt idx="45">
                  <c:v>4.781936906537939E-2</c:v>
                </c:pt>
                <c:pt idx="46">
                  <c:v>4.7041463666657478E-2</c:v>
                </c:pt>
                <c:pt idx="47">
                  <c:v>4.6400596238000066E-2</c:v>
                </c:pt>
                <c:pt idx="48">
                  <c:v>4.5735386925293608E-2</c:v>
                </c:pt>
                <c:pt idx="49">
                  <c:v>4.4962125235859719E-2</c:v>
                </c:pt>
                <c:pt idx="50">
                  <c:v>4.4412049344107071E-2</c:v>
                </c:pt>
                <c:pt idx="51">
                  <c:v>4.3728024205412865E-2</c:v>
                </c:pt>
                <c:pt idx="52">
                  <c:v>4.2914182665228687E-2</c:v>
                </c:pt>
                <c:pt idx="53">
                  <c:v>4.2127957422444469E-2</c:v>
                </c:pt>
                <c:pt idx="54">
                  <c:v>4.1465964565331428E-2</c:v>
                </c:pt>
                <c:pt idx="55">
                  <c:v>4.0455328279510254E-2</c:v>
                </c:pt>
                <c:pt idx="56">
                  <c:v>3.9312157643938903E-2</c:v>
                </c:pt>
                <c:pt idx="57">
                  <c:v>3.8325681753527678E-2</c:v>
                </c:pt>
                <c:pt idx="58">
                  <c:v>3.7403287964465758E-2</c:v>
                </c:pt>
                <c:pt idx="59">
                  <c:v>3.6472290574028808E-2</c:v>
                </c:pt>
                <c:pt idx="60">
                  <c:v>3.5854443149265114E-2</c:v>
                </c:pt>
                <c:pt idx="61">
                  <c:v>3.4934356243972987E-2</c:v>
                </c:pt>
                <c:pt idx="62">
                  <c:v>3.4098155382683848E-2</c:v>
                </c:pt>
                <c:pt idx="63">
                  <c:v>3.3403065801335327E-2</c:v>
                </c:pt>
                <c:pt idx="64">
                  <c:v>3.2450134941678664E-2</c:v>
                </c:pt>
                <c:pt idx="65">
                  <c:v>3.1624586065543185E-2</c:v>
                </c:pt>
                <c:pt idx="66">
                  <c:v>3.0846639992719985E-2</c:v>
                </c:pt>
                <c:pt idx="67">
                  <c:v>3.0005420235240398E-2</c:v>
                </c:pt>
                <c:pt idx="68">
                  <c:v>2.9237794617307387E-2</c:v>
                </c:pt>
                <c:pt idx="69">
                  <c:v>2.8450846477397977E-2</c:v>
                </c:pt>
                <c:pt idx="70">
                  <c:v>2.7859458628050799E-2</c:v>
                </c:pt>
                <c:pt idx="71">
                  <c:v>2.7230571826341376E-2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16-579B-449E-9234-170BEAD49713}"/>
            </c:ext>
          </c:extLst>
        </c:ser>
        <c:ser>
          <c:idx val="56"/>
          <c:order val="23"/>
          <c:tx>
            <c:strRef>
              <c:f>'C6010'!$AD$2</c:f>
              <c:strCache>
                <c:ptCount val="1"/>
                <c:pt idx="0">
                  <c:v>C6010 163C3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'C6010'!$AC$3:$AC$74</c:f>
              <c:numCache>
                <c:formatCode>0.00E+00</c:formatCode>
                <c:ptCount val="72"/>
                <c:pt idx="0">
                  <c:v>2.6754117432838494E-4</c:v>
                </c:pt>
                <c:pt idx="1">
                  <c:v>3.0042076814673581E-4</c:v>
                </c:pt>
                <c:pt idx="2">
                  <c:v>3.119246592809291E-4</c:v>
                </c:pt>
                <c:pt idx="3">
                  <c:v>3.6469483442250048E-4</c:v>
                </c:pt>
                <c:pt idx="4">
                  <c:v>4.5572605397977615E-4</c:v>
                </c:pt>
                <c:pt idx="5">
                  <c:v>5.7576965645713156E-4</c:v>
                </c:pt>
                <c:pt idx="6">
                  <c:v>6.7332185599257321E-4</c:v>
                </c:pt>
                <c:pt idx="7">
                  <c:v>7.701113157342639E-4</c:v>
                </c:pt>
                <c:pt idx="8">
                  <c:v>8.94208612225709E-4</c:v>
                </c:pt>
                <c:pt idx="9">
                  <c:v>1.0242344590697594E-3</c:v>
                </c:pt>
                <c:pt idx="10">
                  <c:v>1.2080695981956972E-3</c:v>
                </c:pt>
                <c:pt idx="11">
                  <c:v>1.3821862409207672E-3</c:v>
                </c:pt>
                <c:pt idx="12">
                  <c:v>1.5749487711845212E-3</c:v>
                </c:pt>
                <c:pt idx="13">
                  <c:v>1.7841629155375199E-3</c:v>
                </c:pt>
                <c:pt idx="14">
                  <c:v>2.0479567386184876E-3</c:v>
                </c:pt>
                <c:pt idx="15">
                  <c:v>2.3295459752595295E-3</c:v>
                </c:pt>
                <c:pt idx="16">
                  <c:v>2.6414661439159953E-3</c:v>
                </c:pt>
                <c:pt idx="17">
                  <c:v>2.9729741274535197E-3</c:v>
                </c:pt>
                <c:pt idx="18">
                  <c:v>3.3502855805535733E-3</c:v>
                </c:pt>
                <c:pt idx="19">
                  <c:v>3.7747327844626587E-3</c:v>
                </c:pt>
                <c:pt idx="20">
                  <c:v>4.2395061923642804E-3</c:v>
                </c:pt>
                <c:pt idx="21">
                  <c:v>4.7547835295129806E-3</c:v>
                </c:pt>
                <c:pt idx="22">
                  <c:v>5.3145836607426979E-3</c:v>
                </c:pt>
                <c:pt idx="23">
                  <c:v>5.9271904821999299E-3</c:v>
                </c:pt>
                <c:pt idx="24">
                  <c:v>7.3640257773719842E-3</c:v>
                </c:pt>
                <c:pt idx="25">
                  <c:v>9.0356830270576539E-3</c:v>
                </c:pt>
                <c:pt idx="26">
                  <c:v>1.1123198022413792E-2</c:v>
                </c:pt>
                <c:pt idx="27">
                  <c:v>1.3574870995751847E-2</c:v>
                </c:pt>
                <c:pt idx="28">
                  <c:v>1.6461392561746391E-2</c:v>
                </c:pt>
                <c:pt idx="29">
                  <c:v>1.9913556752266286E-2</c:v>
                </c:pt>
                <c:pt idx="30">
                  <c:v>2.1855161093802426E-2</c:v>
                </c:pt>
                <c:pt idx="31">
                  <c:v>2.3994548706218973E-2</c:v>
                </c:pt>
                <c:pt idx="32">
                  <c:v>2.6320388622629365E-2</c:v>
                </c:pt>
                <c:pt idx="33">
                  <c:v>2.8857903827419856E-2</c:v>
                </c:pt>
                <c:pt idx="34">
                  <c:v>3.1615906319285653E-2</c:v>
                </c:pt>
                <c:pt idx="35">
                  <c:v>3.4598917717918259E-2</c:v>
                </c:pt>
                <c:pt idx="36">
                  <c:v>3.7858454622954979E-2</c:v>
                </c:pt>
                <c:pt idx="37">
                  <c:v>4.1372054012022527E-2</c:v>
                </c:pt>
                <c:pt idx="38">
                  <c:v>4.5162295274245021E-2</c:v>
                </c:pt>
                <c:pt idx="39">
                  <c:v>4.9239602621467135E-2</c:v>
                </c:pt>
                <c:pt idx="40">
                  <c:v>5.3621017741393266E-2</c:v>
                </c:pt>
                <c:pt idx="41">
                  <c:v>5.8283483182154268E-2</c:v>
                </c:pt>
                <c:pt idx="42">
                  <c:v>6.2274901798558921E-2</c:v>
                </c:pt>
                <c:pt idx="43">
                  <c:v>6.5423252466046633E-2</c:v>
                </c:pt>
                <c:pt idx="44">
                  <c:v>6.9971380829217902E-2</c:v>
                </c:pt>
                <c:pt idx="45">
                  <c:v>7.2991900955549832E-2</c:v>
                </c:pt>
                <c:pt idx="46">
                  <c:v>7.6907917282181978E-2</c:v>
                </c:pt>
                <c:pt idx="47">
                  <c:v>8.0569128853859404E-2</c:v>
                </c:pt>
                <c:pt idx="48">
                  <c:v>8.3997663411062309E-2</c:v>
                </c:pt>
                <c:pt idx="49">
                  <c:v>8.7211927790996943E-2</c:v>
                </c:pt>
                <c:pt idx="50">
                  <c:v>9.0340901863184178E-2</c:v>
                </c:pt>
                <c:pt idx="51">
                  <c:v>9.4059251515167003E-2</c:v>
                </c:pt>
                <c:pt idx="52">
                  <c:v>9.8622025821614737E-2</c:v>
                </c:pt>
                <c:pt idx="53">
                  <c:v>0.10190773055635727</c:v>
                </c:pt>
                <c:pt idx="54">
                  <c:v>0.10509675343494899</c:v>
                </c:pt>
                <c:pt idx="55">
                  <c:v>0.11085491277376512</c:v>
                </c:pt>
                <c:pt idx="56">
                  <c:v>0.11697965452615389</c:v>
                </c:pt>
                <c:pt idx="57">
                  <c:v>0.12245888533360277</c:v>
                </c:pt>
                <c:pt idx="58">
                  <c:v>0.12746798870623555</c:v>
                </c:pt>
                <c:pt idx="59">
                  <c:v>0.13207911380784998</c:v>
                </c:pt>
                <c:pt idx="60">
                  <c:v>0.13817383364937569</c:v>
                </c:pt>
                <c:pt idx="61">
                  <c:v>0.14369843024422477</c:v>
                </c:pt>
                <c:pt idx="62">
                  <c:v>0.14886353444004899</c:v>
                </c:pt>
                <c:pt idx="63">
                  <c:v>0.15367780746661366</c:v>
                </c:pt>
                <c:pt idx="64">
                  <c:v>0.1595131584792697</c:v>
                </c:pt>
                <c:pt idx="65">
                  <c:v>0.16509870858562739</c:v>
                </c:pt>
                <c:pt idx="66">
                  <c:v>0.17024336714738586</c:v>
                </c:pt>
                <c:pt idx="67">
                  <c:v>0.17627115868556592</c:v>
                </c:pt>
                <c:pt idx="68">
                  <c:v>0.18194724303201112</c:v>
                </c:pt>
                <c:pt idx="69">
                  <c:v>0.1870901758100684</c:v>
                </c:pt>
                <c:pt idx="70">
                  <c:v>0.19219505583732863</c:v>
                </c:pt>
                <c:pt idx="71">
                  <c:v>0.19691950892255256</c:v>
                </c:pt>
              </c:numCache>
            </c:numRef>
          </c:xVal>
          <c:yVal>
            <c:numRef>
              <c:f>'C6010'!$AD$3:$AD$74</c:f>
              <c:numCache>
                <c:formatCode>0.00E+00</c:formatCode>
                <c:ptCount val="72"/>
                <c:pt idx="0">
                  <c:v>7.1578279961011246E-3</c:v>
                </c:pt>
                <c:pt idx="1">
                  <c:v>7.4787359800690088E-3</c:v>
                </c:pt>
                <c:pt idx="2">
                  <c:v>6.6808798068818424E-3</c:v>
                </c:pt>
                <c:pt idx="3">
                  <c:v>7.5676566423209558E-3</c:v>
                </c:pt>
                <c:pt idx="4">
                  <c:v>9.7921325951096372E-3</c:v>
                </c:pt>
                <c:pt idx="5">
                  <c:v>1.2951913316667512E-2</c:v>
                </c:pt>
                <c:pt idx="6">
                  <c:v>1.4677429771606279E-2</c:v>
                </c:pt>
                <c:pt idx="7">
                  <c:v>1.5910318426167018E-2</c:v>
                </c:pt>
                <c:pt idx="8">
                  <c:v>1.7775291427867684E-2</c:v>
                </c:pt>
                <c:pt idx="9">
                  <c:v>1.9324333487070938E-2</c:v>
                </c:pt>
                <c:pt idx="10">
                  <c:v>2.2277019550114761E-2</c:v>
                </c:pt>
                <c:pt idx="11">
                  <c:v>2.4164294698618791E-2</c:v>
                </c:pt>
                <c:pt idx="12">
                  <c:v>2.5998078093435489E-2</c:v>
                </c:pt>
                <c:pt idx="13">
                  <c:v>2.7646667614897896E-2</c:v>
                </c:pt>
                <c:pt idx="14">
                  <c:v>3.0184431833413988E-2</c:v>
                </c:pt>
                <c:pt idx="15">
                  <c:v>3.2363354966501508E-2</c:v>
                </c:pt>
                <c:pt idx="16">
                  <c:v>3.4480025051786371E-2</c:v>
                </c:pt>
                <c:pt idx="17">
                  <c:v>3.6193260426723516E-2</c:v>
                </c:pt>
                <c:pt idx="18">
                  <c:v>3.8086946170798573E-2</c:v>
                </c:pt>
                <c:pt idx="19">
                  <c:v>4.006379227240759E-2</c:v>
                </c:pt>
                <c:pt idx="20">
                  <c:v>4.1877227156768823E-2</c:v>
                </c:pt>
                <c:pt idx="21">
                  <c:v>4.3649188840804008E-2</c:v>
                </c:pt>
                <c:pt idx="22">
                  <c:v>4.5187702661419006E-2</c:v>
                </c:pt>
                <c:pt idx="23">
                  <c:v>4.6574344584576981E-2</c:v>
                </c:pt>
                <c:pt idx="24">
                  <c:v>4.9364498015364987E-2</c:v>
                </c:pt>
                <c:pt idx="25">
                  <c:v>5.1031695126734694E-2</c:v>
                </c:pt>
                <c:pt idx="26">
                  <c:v>5.3102227191926907E-2</c:v>
                </c:pt>
                <c:pt idx="27">
                  <c:v>5.4307449134245567E-2</c:v>
                </c:pt>
                <c:pt idx="28">
                  <c:v>5.4834752559725156E-2</c:v>
                </c:pt>
                <c:pt idx="29">
                  <c:v>5.5100383017834181E-2</c:v>
                </c:pt>
                <c:pt idx="30">
                  <c:v>5.4996202285987769E-2</c:v>
                </c:pt>
                <c:pt idx="31">
                  <c:v>5.4931101469799404E-2</c:v>
                </c:pt>
                <c:pt idx="32">
                  <c:v>5.4769923726439081E-2</c:v>
                </c:pt>
                <c:pt idx="33">
                  <c:v>5.4557632454541573E-2</c:v>
                </c:pt>
                <c:pt idx="34">
                  <c:v>5.426316765322959E-2</c:v>
                </c:pt>
                <c:pt idx="35">
                  <c:v>5.384998233249115E-2</c:v>
                </c:pt>
                <c:pt idx="36">
                  <c:v>5.3426122430325469E-2</c:v>
                </c:pt>
                <c:pt idx="37">
                  <c:v>5.2870054090975914E-2</c:v>
                </c:pt>
                <c:pt idx="38">
                  <c:v>5.2205381051106337E-2</c:v>
                </c:pt>
                <c:pt idx="39">
                  <c:v>5.1423230467011666E-2</c:v>
                </c:pt>
                <c:pt idx="40">
                  <c:v>5.0532148249833674E-2</c:v>
                </c:pt>
                <c:pt idx="41">
                  <c:v>4.9471628326036438E-2</c:v>
                </c:pt>
                <c:pt idx="42">
                  <c:v>4.8477042425251957E-2</c:v>
                </c:pt>
                <c:pt idx="43">
                  <c:v>4.7557799591511976E-2</c:v>
                </c:pt>
                <c:pt idx="44">
                  <c:v>4.662851557283279E-2</c:v>
                </c:pt>
                <c:pt idx="45">
                  <c:v>4.63288487400417E-2</c:v>
                </c:pt>
                <c:pt idx="46">
                  <c:v>4.5498674928330353E-2</c:v>
                </c:pt>
                <c:pt idx="47">
                  <c:v>4.4768169132895171E-2</c:v>
                </c:pt>
                <c:pt idx="48">
                  <c:v>4.4097546615738233E-2</c:v>
                </c:pt>
                <c:pt idx="49">
                  <c:v>4.3462401994411808E-2</c:v>
                </c:pt>
                <c:pt idx="50">
                  <c:v>4.295515026028144E-2</c:v>
                </c:pt>
                <c:pt idx="51">
                  <c:v>4.2129251407587838E-2</c:v>
                </c:pt>
                <c:pt idx="52">
                  <c:v>4.1388527562379769E-2</c:v>
                </c:pt>
                <c:pt idx="53">
                  <c:v>4.0726217831949463E-2</c:v>
                </c:pt>
                <c:pt idx="54">
                  <c:v>4.0164827572968957E-2</c:v>
                </c:pt>
                <c:pt idx="55">
                  <c:v>3.9012100590727211E-2</c:v>
                </c:pt>
                <c:pt idx="56">
                  <c:v>3.8011776591828653E-2</c:v>
                </c:pt>
                <c:pt idx="57">
                  <c:v>3.7027601474440675E-2</c:v>
                </c:pt>
                <c:pt idx="58">
                  <c:v>3.6106862544028881E-2</c:v>
                </c:pt>
                <c:pt idx="59">
                  <c:v>3.5242206675286845E-2</c:v>
                </c:pt>
                <c:pt idx="60">
                  <c:v>3.4487009222119482E-2</c:v>
                </c:pt>
                <c:pt idx="61">
                  <c:v>3.3625205755828586E-2</c:v>
                </c:pt>
                <c:pt idx="62">
                  <c:v>3.2854487599679245E-2</c:v>
                </c:pt>
                <c:pt idx="63">
                  <c:v>3.2136166155593386E-2</c:v>
                </c:pt>
                <c:pt idx="64">
                  <c:v>3.1204865989738297E-2</c:v>
                </c:pt>
                <c:pt idx="65">
                  <c:v>3.04248058674427E-2</c:v>
                </c:pt>
                <c:pt idx="66">
                  <c:v>2.9680290893681127E-2</c:v>
                </c:pt>
                <c:pt idx="67">
                  <c:v>2.8844709788666885E-2</c:v>
                </c:pt>
                <c:pt idx="68">
                  <c:v>2.8107318090465037E-2</c:v>
                </c:pt>
                <c:pt idx="69">
                  <c:v>2.7377969405273601E-2</c:v>
                </c:pt>
                <c:pt idx="70">
                  <c:v>2.6782873758928273E-2</c:v>
                </c:pt>
                <c:pt idx="71">
                  <c:v>2.6202644093722045E-2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17-579B-449E-9234-170BEAD49713}"/>
            </c:ext>
          </c:extLst>
        </c:ser>
        <c:ser>
          <c:idx val="57"/>
          <c:order val="24"/>
          <c:tx>
            <c:strRef>
              <c:f>'C6010'!$AN$2</c:f>
              <c:strCache>
                <c:ptCount val="1"/>
                <c:pt idx="0">
                  <c:v>C6010 163C8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'C6010'!$AM$3:$AM$74</c:f>
              <c:numCache>
                <c:formatCode>0.00E+00</c:formatCode>
                <c:ptCount val="72"/>
                <c:pt idx="0">
                  <c:v>1.7076303812201858E-4</c:v>
                </c:pt>
                <c:pt idx="1">
                  <c:v>2.224159124841714E-4</c:v>
                </c:pt>
                <c:pt idx="2">
                  <c:v>2.7359855684366033E-4</c:v>
                </c:pt>
                <c:pt idx="3">
                  <c:v>3.680440122923833E-4</c:v>
                </c:pt>
                <c:pt idx="4">
                  <c:v>4.4848043887949017E-4</c:v>
                </c:pt>
                <c:pt idx="5">
                  <c:v>5.4882233032178091E-4</c:v>
                </c:pt>
                <c:pt idx="6">
                  <c:v>6.4334594411274743E-4</c:v>
                </c:pt>
                <c:pt idx="7">
                  <c:v>7.6295652086787657E-4</c:v>
                </c:pt>
                <c:pt idx="8">
                  <c:v>8.9603807338224444E-4</c:v>
                </c:pt>
                <c:pt idx="9">
                  <c:v>1.0203090093962998E-3</c:v>
                </c:pt>
                <c:pt idx="10">
                  <c:v>1.1822872235880777E-3</c:v>
                </c:pt>
                <c:pt idx="11">
                  <c:v>1.3518913948385525E-3</c:v>
                </c:pt>
                <c:pt idx="12">
                  <c:v>1.5476125019831357E-3</c:v>
                </c:pt>
                <c:pt idx="13">
                  <c:v>1.7717813620541322E-3</c:v>
                </c:pt>
                <c:pt idx="14">
                  <c:v>2.0268178153372467E-3</c:v>
                </c:pt>
                <c:pt idx="15">
                  <c:v>2.2945703688124503E-3</c:v>
                </c:pt>
                <c:pt idx="16">
                  <c:v>2.6058869509248644E-3</c:v>
                </c:pt>
                <c:pt idx="17">
                  <c:v>2.9446646954549229E-3</c:v>
                </c:pt>
                <c:pt idx="18">
                  <c:v>3.3305923621207356E-3</c:v>
                </c:pt>
                <c:pt idx="19">
                  <c:v>3.7520915030827308E-3</c:v>
                </c:pt>
                <c:pt idx="20">
                  <c:v>4.2100141302320714E-3</c:v>
                </c:pt>
                <c:pt idx="21">
                  <c:v>4.7257998992815851E-3</c:v>
                </c:pt>
                <c:pt idx="22">
                  <c:v>5.2915687073244212E-3</c:v>
                </c:pt>
                <c:pt idx="23">
                  <c:v>5.9074892730038861E-3</c:v>
                </c:pt>
                <c:pt idx="24">
                  <c:v>7.3496504519661313E-3</c:v>
                </c:pt>
                <c:pt idx="25">
                  <c:v>9.0453583467571038E-3</c:v>
                </c:pt>
                <c:pt idx="26">
                  <c:v>1.1097040694257577E-2</c:v>
                </c:pt>
                <c:pt idx="27">
                  <c:v>1.3517588837776949E-2</c:v>
                </c:pt>
                <c:pt idx="28">
                  <c:v>1.6444276956219153E-2</c:v>
                </c:pt>
                <c:pt idx="29">
                  <c:v>1.9881056684990069E-2</c:v>
                </c:pt>
                <c:pt idx="30">
                  <c:v>2.1836306087979727E-2</c:v>
                </c:pt>
                <c:pt idx="31">
                  <c:v>2.3945903017269978E-2</c:v>
                </c:pt>
                <c:pt idx="32">
                  <c:v>2.6290626338960853E-2</c:v>
                </c:pt>
                <c:pt idx="33">
                  <c:v>2.881758515757912E-2</c:v>
                </c:pt>
                <c:pt idx="34">
                  <c:v>3.1579035912301483E-2</c:v>
                </c:pt>
                <c:pt idx="35">
                  <c:v>3.4568126856088413E-2</c:v>
                </c:pt>
                <c:pt idx="36">
                  <c:v>3.7804815708355949E-2</c:v>
                </c:pt>
                <c:pt idx="37">
                  <c:v>4.1317167473889617E-2</c:v>
                </c:pt>
                <c:pt idx="38">
                  <c:v>4.5098120100247344E-2</c:v>
                </c:pt>
                <c:pt idx="39">
                  <c:v>4.9166135963723837E-2</c:v>
                </c:pt>
                <c:pt idx="40">
                  <c:v>5.3519887498139226E-2</c:v>
                </c:pt>
                <c:pt idx="41">
                  <c:v>5.817060057646288E-2</c:v>
                </c:pt>
                <c:pt idx="42">
                  <c:v>6.2265499684547677E-2</c:v>
                </c:pt>
                <c:pt idx="43">
                  <c:v>6.5470275259891436E-2</c:v>
                </c:pt>
                <c:pt idx="44">
                  <c:v>6.9993934054889545E-2</c:v>
                </c:pt>
                <c:pt idx="45">
                  <c:v>7.2642134991078036E-2</c:v>
                </c:pt>
                <c:pt idx="46">
                  <c:v>7.6752669561789416E-2</c:v>
                </c:pt>
                <c:pt idx="47">
                  <c:v>8.0622194455886906E-2</c:v>
                </c:pt>
                <c:pt idx="48">
                  <c:v>8.3925549566146604E-2</c:v>
                </c:pt>
                <c:pt idx="49">
                  <c:v>8.7211927790996943E-2</c:v>
                </c:pt>
                <c:pt idx="50">
                  <c:v>9.0189209560900721E-2</c:v>
                </c:pt>
                <c:pt idx="51">
                  <c:v>9.4011961792964602E-2</c:v>
                </c:pt>
                <c:pt idx="52">
                  <c:v>9.8429908478813291E-2</c:v>
                </c:pt>
                <c:pt idx="53">
                  <c:v>0.10186761586188955</c:v>
                </c:pt>
                <c:pt idx="54">
                  <c:v>0.104958638254425</c:v>
                </c:pt>
                <c:pt idx="55">
                  <c:v>0.11085491277376512</c:v>
                </c:pt>
                <c:pt idx="56">
                  <c:v>0.11684554378218212</c:v>
                </c:pt>
                <c:pt idx="57">
                  <c:v>0.12242834771926957</c:v>
                </c:pt>
                <c:pt idx="58">
                  <c:v>0.12735631129169767</c:v>
                </c:pt>
                <c:pt idx="59">
                  <c:v>0.13194846891542986</c:v>
                </c:pt>
                <c:pt idx="60">
                  <c:v>0.13813578196049214</c:v>
                </c:pt>
                <c:pt idx="61">
                  <c:v>0.14371413012921558</c:v>
                </c:pt>
                <c:pt idx="62">
                  <c:v>0.14883571066207621</c:v>
                </c:pt>
                <c:pt idx="63">
                  <c:v>0.15365082428433216</c:v>
                </c:pt>
                <c:pt idx="64">
                  <c:v>0.15958649949796694</c:v>
                </c:pt>
                <c:pt idx="65">
                  <c:v>0.1651307545870134</c:v>
                </c:pt>
                <c:pt idx="66">
                  <c:v>0.17032114088388109</c:v>
                </c:pt>
                <c:pt idx="67">
                  <c:v>0.17633992730563477</c:v>
                </c:pt>
                <c:pt idx="68">
                  <c:v>0.182028535086981</c:v>
                </c:pt>
                <c:pt idx="69">
                  <c:v>0.18709829481004228</c:v>
                </c:pt>
                <c:pt idx="70">
                  <c:v>0.19219901156692137</c:v>
                </c:pt>
                <c:pt idx="71">
                  <c:v>0.19645522147462519</c:v>
                </c:pt>
              </c:numCache>
            </c:numRef>
          </c:xVal>
          <c:yVal>
            <c:numRef>
              <c:f>'C6010'!$AN$3:$AN$74</c:f>
              <c:numCache>
                <c:formatCode>0.00E+00</c:formatCode>
                <c:ptCount val="72"/>
                <c:pt idx="0">
                  <c:v>2.9160015188661971E-3</c:v>
                </c:pt>
                <c:pt idx="1">
                  <c:v>4.0992084891461307E-3</c:v>
                </c:pt>
                <c:pt idx="2">
                  <c:v>5.1399849148167417E-3</c:v>
                </c:pt>
                <c:pt idx="3">
                  <c:v>7.7072901425468982E-3</c:v>
                </c:pt>
                <c:pt idx="4">
                  <c:v>9.4832364769343973E-3</c:v>
                </c:pt>
                <c:pt idx="5">
                  <c:v>1.1767926012769041E-2</c:v>
                </c:pt>
                <c:pt idx="6">
                  <c:v>1.3399658247313628E-2</c:v>
                </c:pt>
                <c:pt idx="7">
                  <c:v>1.5616058974694497E-2</c:v>
                </c:pt>
                <c:pt idx="8">
                  <c:v>1.7848098757801377E-2</c:v>
                </c:pt>
                <c:pt idx="9">
                  <c:v>1.9176493634829435E-2</c:v>
                </c:pt>
                <c:pt idx="10">
                  <c:v>2.133630291224484E-2</c:v>
                </c:pt>
                <c:pt idx="11">
                  <c:v>2.3116634161204939E-2</c:v>
                </c:pt>
                <c:pt idx="12">
                  <c:v>2.5103416916496795E-2</c:v>
                </c:pt>
                <c:pt idx="13">
                  <c:v>2.7264279962848668E-2</c:v>
                </c:pt>
                <c:pt idx="14">
                  <c:v>2.9564522897218067E-2</c:v>
                </c:pt>
                <c:pt idx="15">
                  <c:v>3.1398848884097399E-2</c:v>
                </c:pt>
                <c:pt idx="16">
                  <c:v>3.3557424186720065E-2</c:v>
                </c:pt>
                <c:pt idx="17">
                  <c:v>3.5507258936789313E-2</c:v>
                </c:pt>
                <c:pt idx="18">
                  <c:v>3.7640506549318747E-2</c:v>
                </c:pt>
                <c:pt idx="19">
                  <c:v>3.9584619195118839E-2</c:v>
                </c:pt>
                <c:pt idx="20">
                  <c:v>4.1296617085445714E-2</c:v>
                </c:pt>
                <c:pt idx="21">
                  <c:v>4.311866791013335E-2</c:v>
                </c:pt>
                <c:pt idx="22">
                  <c:v>4.4797176863372097E-2</c:v>
                </c:pt>
                <c:pt idx="23">
                  <c:v>4.6265245032103407E-2</c:v>
                </c:pt>
                <c:pt idx="24">
                  <c:v>4.9171957112245306E-2</c:v>
                </c:pt>
                <c:pt idx="25">
                  <c:v>5.1141042104464393E-2</c:v>
                </c:pt>
                <c:pt idx="26">
                  <c:v>5.2852770304087512E-2</c:v>
                </c:pt>
                <c:pt idx="27">
                  <c:v>5.3850091649581211E-2</c:v>
                </c:pt>
                <c:pt idx="28">
                  <c:v>5.4720783820345648E-2</c:v>
                </c:pt>
                <c:pt idx="29">
                  <c:v>5.4920675810254525E-2</c:v>
                </c:pt>
                <c:pt idx="30">
                  <c:v>5.4901349961939523E-2</c:v>
                </c:pt>
                <c:pt idx="31">
                  <c:v>5.4708596551173008E-2</c:v>
                </c:pt>
                <c:pt idx="32">
                  <c:v>5.4646129476373845E-2</c:v>
                </c:pt>
                <c:pt idx="33">
                  <c:v>5.4405289128439373E-2</c:v>
                </c:pt>
                <c:pt idx="34">
                  <c:v>5.4136678256006911E-2</c:v>
                </c:pt>
                <c:pt idx="35">
                  <c:v>5.3754178782664017E-2</c:v>
                </c:pt>
                <c:pt idx="36">
                  <c:v>5.3274838436752396E-2</c:v>
                </c:pt>
                <c:pt idx="37">
                  <c:v>5.2729866255195178E-2</c:v>
                </c:pt>
                <c:pt idx="38">
                  <c:v>5.2057119806711488E-2</c:v>
                </c:pt>
                <c:pt idx="39">
                  <c:v>5.1269895577256169E-2</c:v>
                </c:pt>
                <c:pt idx="40">
                  <c:v>5.0341718840913402E-2</c:v>
                </c:pt>
                <c:pt idx="41">
                  <c:v>4.9280182035164745E-2</c:v>
                </c:pt>
                <c:pt idx="42">
                  <c:v>4.8462405637080083E-2</c:v>
                </c:pt>
                <c:pt idx="43">
                  <c:v>4.7626188251177252E-2</c:v>
                </c:pt>
                <c:pt idx="44">
                  <c:v>4.6658579090287866E-2</c:v>
                </c:pt>
                <c:pt idx="45">
                  <c:v>4.5885911096191341E-2</c:v>
                </c:pt>
                <c:pt idx="46">
                  <c:v>4.5315171422009498E-2</c:v>
                </c:pt>
                <c:pt idx="47">
                  <c:v>4.4827160268157529E-2</c:v>
                </c:pt>
                <c:pt idx="48">
                  <c:v>4.4021861687373313E-2</c:v>
                </c:pt>
                <c:pt idx="49">
                  <c:v>4.3462401994411808E-2</c:v>
                </c:pt>
                <c:pt idx="50">
                  <c:v>4.2811018532737187E-2</c:v>
                </c:pt>
                <c:pt idx="51">
                  <c:v>4.2086899810294454E-2</c:v>
                </c:pt>
                <c:pt idx="52">
                  <c:v>4.1227433545308771E-2</c:v>
                </c:pt>
                <c:pt idx="53">
                  <c:v>4.0694161417198012E-2</c:v>
                </c:pt>
                <c:pt idx="54">
                  <c:v>4.005932997899362E-2</c:v>
                </c:pt>
                <c:pt idx="55">
                  <c:v>3.9012100590727211E-2</c:v>
                </c:pt>
                <c:pt idx="56">
                  <c:v>3.7924669727093997E-2</c:v>
                </c:pt>
                <c:pt idx="57">
                  <c:v>3.7009136605605869E-2</c:v>
                </c:pt>
                <c:pt idx="58">
                  <c:v>3.6043622279617327E-2</c:v>
                </c:pt>
                <c:pt idx="59">
                  <c:v>3.5172522119446784E-2</c:v>
                </c:pt>
                <c:pt idx="60">
                  <c:v>3.4468017084242464E-2</c:v>
                </c:pt>
                <c:pt idx="61">
                  <c:v>3.3632553653797602E-2</c:v>
                </c:pt>
                <c:pt idx="62">
                  <c:v>3.284220721762085E-2</c:v>
                </c:pt>
                <c:pt idx="63">
                  <c:v>3.2124882029194064E-2</c:v>
                </c:pt>
                <c:pt idx="64">
                  <c:v>3.1233567355916852E-2</c:v>
                </c:pt>
                <c:pt idx="65">
                  <c:v>3.0436618049421188E-2</c:v>
                </c:pt>
                <c:pt idx="66">
                  <c:v>2.9707415291333198E-2</c:v>
                </c:pt>
                <c:pt idx="67">
                  <c:v>2.8867220536721645E-2</c:v>
                </c:pt>
                <c:pt idx="68">
                  <c:v>2.8132439791061531E-2</c:v>
                </c:pt>
                <c:pt idx="69">
                  <c:v>2.7380345655710202E-2</c:v>
                </c:pt>
                <c:pt idx="70">
                  <c:v>2.6783976252393839E-2</c:v>
                </c:pt>
                <c:pt idx="71">
                  <c:v>2.6079231059290515E-2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18-579B-449E-9234-170BEAD49713}"/>
            </c:ext>
          </c:extLst>
        </c:ser>
        <c:ser>
          <c:idx val="58"/>
          <c:order val="25"/>
          <c:tx>
            <c:strRef>
              <c:f>'C6010'!$AX$2</c:f>
              <c:strCache>
                <c:ptCount val="1"/>
                <c:pt idx="0">
                  <c:v>C6010 162C1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'C6010'!$AW$3:$AW$74</c:f>
              <c:numCache>
                <c:formatCode>0.00E+00</c:formatCode>
                <c:ptCount val="72"/>
                <c:pt idx="0">
                  <c:v>3.0800065635020949E-4</c:v>
                </c:pt>
                <c:pt idx="1">
                  <c:v>3.2868424495755309E-4</c:v>
                </c:pt>
                <c:pt idx="2">
                  <c:v>3.728853581787616E-4</c:v>
                </c:pt>
                <c:pt idx="3">
                  <c:v>4.5486062205370045E-4</c:v>
                </c:pt>
                <c:pt idx="4">
                  <c:v>5.3455789942800848E-4</c:v>
                </c:pt>
                <c:pt idx="5">
                  <c:v>5.9827846681186579E-4</c:v>
                </c:pt>
                <c:pt idx="6">
                  <c:v>6.7747068364855747E-4</c:v>
                </c:pt>
                <c:pt idx="7">
                  <c:v>8.0198588088437018E-4</c:v>
                </c:pt>
                <c:pt idx="8">
                  <c:v>9.3438610801203979E-4</c:v>
                </c:pt>
                <c:pt idx="9">
                  <c:v>1.0486389602221136E-3</c:v>
                </c:pt>
                <c:pt idx="10">
                  <c:v>1.1981017714681843E-3</c:v>
                </c:pt>
                <c:pt idx="11">
                  <c:v>1.392433866910402E-3</c:v>
                </c:pt>
                <c:pt idx="12">
                  <c:v>1.5819837342182059E-3</c:v>
                </c:pt>
                <c:pt idx="13">
                  <c:v>1.7881213672469793E-3</c:v>
                </c:pt>
                <c:pt idx="14">
                  <c:v>2.0348844420353413E-3</c:v>
                </c:pt>
                <c:pt idx="15">
                  <c:v>2.3198095116003562E-3</c:v>
                </c:pt>
                <c:pt idx="16">
                  <c:v>2.6285158625972095E-3</c:v>
                </c:pt>
                <c:pt idx="17">
                  <c:v>2.9618299468308854E-3</c:v>
                </c:pt>
                <c:pt idx="18">
                  <c:v>3.337351286845815E-3</c:v>
                </c:pt>
                <c:pt idx="19">
                  <c:v>3.763186369005295E-3</c:v>
                </c:pt>
                <c:pt idx="20">
                  <c:v>4.2328807610874679E-3</c:v>
                </c:pt>
                <c:pt idx="21">
                  <c:v>4.7423353901045202E-3</c:v>
                </c:pt>
                <c:pt idx="22">
                  <c:v>5.3047640752918058E-3</c:v>
                </c:pt>
                <c:pt idx="23">
                  <c:v>5.9291712432836298E-3</c:v>
                </c:pt>
                <c:pt idx="24">
                  <c:v>7.340274519051955E-3</c:v>
                </c:pt>
                <c:pt idx="25">
                  <c:v>9.1065873608185896E-3</c:v>
                </c:pt>
                <c:pt idx="26">
                  <c:v>1.1189838169393829E-2</c:v>
                </c:pt>
                <c:pt idx="27">
                  <c:v>1.3678993043791969E-2</c:v>
                </c:pt>
                <c:pt idx="28">
                  <c:v>1.6633607356226782E-2</c:v>
                </c:pt>
                <c:pt idx="29">
                  <c:v>2.0154598954423047E-2</c:v>
                </c:pt>
                <c:pt idx="30">
                  <c:v>2.2144074760765558E-2</c:v>
                </c:pt>
                <c:pt idx="31">
                  <c:v>2.4323976323938293E-2</c:v>
                </c:pt>
                <c:pt idx="32">
                  <c:v>2.668279810180085E-2</c:v>
                </c:pt>
                <c:pt idx="33">
                  <c:v>2.9273958988323606E-2</c:v>
                </c:pt>
                <c:pt idx="34">
                  <c:v>3.208422484111105E-2</c:v>
                </c:pt>
                <c:pt idx="35">
                  <c:v>3.5124256879484617E-2</c:v>
                </c:pt>
                <c:pt idx="36">
                  <c:v>3.8440961549657808E-2</c:v>
                </c:pt>
                <c:pt idx="37">
                  <c:v>4.201423075225913E-2</c:v>
                </c:pt>
                <c:pt idx="38">
                  <c:v>4.5871468437247258E-2</c:v>
                </c:pt>
                <c:pt idx="39">
                  <c:v>5.0027900508836515E-2</c:v>
                </c:pt>
                <c:pt idx="40">
                  <c:v>5.4475425085168769E-2</c:v>
                </c:pt>
                <c:pt idx="41">
                  <c:v>5.9237345120690781E-2</c:v>
                </c:pt>
                <c:pt idx="42">
                  <c:v>6.3369272425026713E-2</c:v>
                </c:pt>
                <c:pt idx="43">
                  <c:v>6.6722135342158095E-2</c:v>
                </c:pt>
                <c:pt idx="44">
                  <c:v>7.1576750428798408E-2</c:v>
                </c:pt>
                <c:pt idx="45">
                  <c:v>7.4278767945717306E-2</c:v>
                </c:pt>
                <c:pt idx="46">
                  <c:v>7.8271008708109185E-2</c:v>
                </c:pt>
                <c:pt idx="47">
                  <c:v>8.2137749329679252E-2</c:v>
                </c:pt>
                <c:pt idx="48">
                  <c:v>8.5560077572472901E-2</c:v>
                </c:pt>
                <c:pt idx="49">
                  <c:v>8.8953769539703714E-2</c:v>
                </c:pt>
                <c:pt idx="50">
                  <c:v>9.2082051951300981E-2</c:v>
                </c:pt>
                <c:pt idx="51">
                  <c:v>9.5963048526195027E-2</c:v>
                </c:pt>
                <c:pt idx="52">
                  <c:v>0.10050424599269758</c:v>
                </c:pt>
                <c:pt idx="53">
                  <c:v>0.10388343846901629</c:v>
                </c:pt>
                <c:pt idx="54">
                  <c:v>0.10709531093522066</c:v>
                </c:pt>
                <c:pt idx="55">
                  <c:v>0.1131857821557947</c:v>
                </c:pt>
                <c:pt idx="56">
                  <c:v>0.11921533567812216</c:v>
                </c:pt>
                <c:pt idx="57">
                  <c:v>0.12484557938238265</c:v>
                </c:pt>
                <c:pt idx="58">
                  <c:v>0.13003406453881491</c:v>
                </c:pt>
                <c:pt idx="59">
                  <c:v>0.134878600636645</c:v>
                </c:pt>
                <c:pt idx="60">
                  <c:v>0.14106578664746067</c:v>
                </c:pt>
                <c:pt idx="61">
                  <c:v>0.14669301921994349</c:v>
                </c:pt>
                <c:pt idx="62">
                  <c:v>0.15191836369556458</c:v>
                </c:pt>
                <c:pt idx="63">
                  <c:v>0.15693716005243458</c:v>
                </c:pt>
                <c:pt idx="64">
                  <c:v>0.16294044095150645</c:v>
                </c:pt>
                <c:pt idx="65">
                  <c:v>0.16865755016517026</c:v>
                </c:pt>
                <c:pt idx="66">
                  <c:v>0.17396874450536351</c:v>
                </c:pt>
                <c:pt idx="67">
                  <c:v>0.18031265823437495</c:v>
                </c:pt>
                <c:pt idx="68">
                  <c:v>0.18618118764316463</c:v>
                </c:pt>
                <c:pt idx="69">
                  <c:v>0.19147857203396604</c:v>
                </c:pt>
                <c:pt idx="70">
                  <c:v>0.19650473324325843</c:v>
                </c:pt>
                <c:pt idx="71">
                  <c:v>0.20143663680253329</c:v>
                </c:pt>
              </c:numCache>
            </c:numRef>
          </c:xVal>
          <c:yVal>
            <c:numRef>
              <c:f>'C6010'!$AX$3:$AX$74</c:f>
              <c:numCache>
                <c:formatCode>0.00E+00</c:formatCode>
                <c:ptCount val="72"/>
                <c:pt idx="0">
                  <c:v>9.4864404312159836E-3</c:v>
                </c:pt>
                <c:pt idx="1">
                  <c:v>8.9521236406762388E-3</c:v>
                </c:pt>
                <c:pt idx="2">
                  <c:v>9.5473952239573806E-3</c:v>
                </c:pt>
                <c:pt idx="3">
                  <c:v>1.17722337565692E-2</c:v>
                </c:pt>
                <c:pt idx="4">
                  <c:v>1.3472837541709368E-2</c:v>
                </c:pt>
                <c:pt idx="5">
                  <c:v>1.3984377091705837E-2</c:v>
                </c:pt>
                <c:pt idx="6">
                  <c:v>1.4858863754783151E-2</c:v>
                </c:pt>
                <c:pt idx="7">
                  <c:v>1.7254616337576804E-2</c:v>
                </c:pt>
                <c:pt idx="8">
                  <c:v>1.9408491381346097E-2</c:v>
                </c:pt>
                <c:pt idx="9">
                  <c:v>2.0256188776935007E-2</c:v>
                </c:pt>
                <c:pt idx="10">
                  <c:v>2.191091914409531E-2</c:v>
                </c:pt>
                <c:pt idx="11">
                  <c:v>2.4523934532573254E-2</c:v>
                </c:pt>
                <c:pt idx="12">
                  <c:v>2.6230852643929371E-2</c:v>
                </c:pt>
                <c:pt idx="13">
                  <c:v>2.776948084076087E-2</c:v>
                </c:pt>
                <c:pt idx="14">
                  <c:v>2.9800321644026503E-2</c:v>
                </c:pt>
                <c:pt idx="15">
                  <c:v>3.2093391519184909E-2</c:v>
                </c:pt>
                <c:pt idx="16">
                  <c:v>3.4142764294768958E-2</c:v>
                </c:pt>
                <c:pt idx="17">
                  <c:v>3.5922428426708071E-2</c:v>
                </c:pt>
                <c:pt idx="18">
                  <c:v>3.7793432794867472E-2</c:v>
                </c:pt>
                <c:pt idx="19">
                  <c:v>3.98190673021281E-2</c:v>
                </c:pt>
                <c:pt idx="20">
                  <c:v>4.1746439335181185E-2</c:v>
                </c:pt>
                <c:pt idx="21">
                  <c:v>4.3420938729711318E-2</c:v>
                </c:pt>
                <c:pt idx="22">
                  <c:v>4.5020873194369343E-2</c:v>
                </c:pt>
                <c:pt idx="23">
                  <c:v>4.6605478412356613E-2</c:v>
                </c:pt>
                <c:pt idx="24">
                  <c:v>4.9046580019884038E-2</c:v>
                </c:pt>
                <c:pt idx="25">
                  <c:v>5.1835743977736104E-2</c:v>
                </c:pt>
                <c:pt idx="26">
                  <c:v>5.3740414282376463E-2</c:v>
                </c:pt>
                <c:pt idx="27">
                  <c:v>5.5143742725820621E-2</c:v>
                </c:pt>
                <c:pt idx="28">
                  <c:v>5.5988087864549251E-2</c:v>
                </c:pt>
                <c:pt idx="29">
                  <c:v>5.6442373342489721E-2</c:v>
                </c:pt>
                <c:pt idx="30">
                  <c:v>5.6459854510809211E-2</c:v>
                </c:pt>
                <c:pt idx="31">
                  <c:v>5.6449783344067951E-2</c:v>
                </c:pt>
                <c:pt idx="32">
                  <c:v>5.6288578541614655E-2</c:v>
                </c:pt>
                <c:pt idx="33">
                  <c:v>5.6142128303484785E-2</c:v>
                </c:pt>
                <c:pt idx="34">
                  <c:v>5.5882647437663462E-2</c:v>
                </c:pt>
                <c:pt idx="35">
                  <c:v>5.5497679772200735E-2</c:v>
                </c:pt>
                <c:pt idx="36">
                  <c:v>5.5082846567348936E-2</c:v>
                </c:pt>
                <c:pt idx="37">
                  <c:v>5.4524089431346685E-2</c:v>
                </c:pt>
                <c:pt idx="38">
                  <c:v>5.3857791944318861E-2</c:v>
                </c:pt>
                <c:pt idx="39">
                  <c:v>5.3082923374812983E-2</c:v>
                </c:pt>
                <c:pt idx="40">
                  <c:v>5.215535571480253E-2</c:v>
                </c:pt>
                <c:pt idx="41">
                  <c:v>5.1104174868787801E-2</c:v>
                </c:pt>
                <c:pt idx="42">
                  <c:v>5.0195808595965632E-2</c:v>
                </c:pt>
                <c:pt idx="43">
                  <c:v>4.9464926051302913E-2</c:v>
                </c:pt>
                <c:pt idx="44">
                  <c:v>4.8792678113776133E-2</c:v>
                </c:pt>
                <c:pt idx="45">
                  <c:v>4.7976829282901916E-2</c:v>
                </c:pt>
                <c:pt idx="46">
                  <c:v>4.7125775416806952E-2</c:v>
                </c:pt>
                <c:pt idx="47">
                  <c:v>4.6528343896173968E-2</c:v>
                </c:pt>
                <c:pt idx="48">
                  <c:v>4.5753292963797376E-2</c:v>
                </c:pt>
                <c:pt idx="49">
                  <c:v>4.5215846373272695E-2</c:v>
                </c:pt>
                <c:pt idx="50">
                  <c:v>4.4626864692432072E-2</c:v>
                </c:pt>
                <c:pt idx="51">
                  <c:v>4.3851936583051726E-2</c:v>
                </c:pt>
                <c:pt idx="52">
                  <c:v>4.2983418989619868E-2</c:v>
                </c:pt>
                <c:pt idx="53">
                  <c:v>4.2320661914297626E-2</c:v>
                </c:pt>
                <c:pt idx="54">
                  <c:v>4.170692954295125E-2</c:v>
                </c:pt>
                <c:pt idx="55">
                  <c:v>4.0669908832441308E-2</c:v>
                </c:pt>
                <c:pt idx="56">
                  <c:v>3.9478600724575964E-2</c:v>
                </c:pt>
                <c:pt idx="57">
                  <c:v>3.8484984423019279E-2</c:v>
                </c:pt>
                <c:pt idx="58">
                  <c:v>3.7575239867743727E-2</c:v>
                </c:pt>
                <c:pt idx="59">
                  <c:v>3.6751993756968845E-2</c:v>
                </c:pt>
                <c:pt idx="60">
                  <c:v>3.5945730062259554E-2</c:v>
                </c:pt>
                <c:pt idx="61">
                  <c:v>3.5041266712038284E-2</c:v>
                </c:pt>
                <c:pt idx="62">
                  <c:v>3.4216737180041271E-2</c:v>
                </c:pt>
                <c:pt idx="63">
                  <c:v>3.3513773581879798E-2</c:v>
                </c:pt>
                <c:pt idx="64">
                  <c:v>3.2560200266705128E-2</c:v>
                </c:pt>
                <c:pt idx="65">
                  <c:v>3.1750607464802898E-2</c:v>
                </c:pt>
                <c:pt idx="66">
                  <c:v>3.0993470624446944E-2</c:v>
                </c:pt>
                <c:pt idx="67">
                  <c:v>3.0182561009604997E-2</c:v>
                </c:pt>
                <c:pt idx="68">
                  <c:v>2.9430662788435456E-2</c:v>
                </c:pt>
                <c:pt idx="69">
                  <c:v>2.8677390338808541E-2</c:v>
                </c:pt>
                <c:pt idx="70">
                  <c:v>2.7997469683152667E-2</c:v>
                </c:pt>
                <c:pt idx="71">
                  <c:v>2.7418554393077717E-2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19-579B-449E-9234-170BEAD49713}"/>
            </c:ext>
          </c:extLst>
        </c:ser>
        <c:ser>
          <c:idx val="59"/>
          <c:order val="26"/>
          <c:tx>
            <c:strRef>
              <c:f>'C6010'!$BH$2</c:f>
              <c:strCache>
                <c:ptCount val="1"/>
                <c:pt idx="0">
                  <c:v>C6010 162C2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'C6010'!$BG$3:$BG$74</c:f>
              <c:numCache>
                <c:formatCode>0.00E+00</c:formatCode>
                <c:ptCount val="72"/>
                <c:pt idx="0">
                  <c:v>2.7813116014021119E-4</c:v>
                </c:pt>
                <c:pt idx="1">
                  <c:v>3.1655174855666309E-4</c:v>
                </c:pt>
                <c:pt idx="2">
                  <c:v>3.920384077041919E-4</c:v>
                </c:pt>
                <c:pt idx="3">
                  <c:v>4.7339480414580027E-4</c:v>
                </c:pt>
                <c:pt idx="4">
                  <c:v>5.278305878935552E-4</c:v>
                </c:pt>
                <c:pt idx="5">
                  <c:v>5.939184416105677E-4</c:v>
                </c:pt>
                <c:pt idx="6">
                  <c:v>7.0012624268382445E-4</c:v>
                </c:pt>
                <c:pt idx="7">
                  <c:v>8.2395165108298512E-4</c:v>
                </c:pt>
                <c:pt idx="8">
                  <c:v>9.2122815564113004E-4</c:v>
                </c:pt>
                <c:pt idx="9">
                  <c:v>1.0470377954004783E-3</c:v>
                </c:pt>
                <c:pt idx="10">
                  <c:v>1.2224815752792117E-3</c:v>
                </c:pt>
                <c:pt idx="11">
                  <c:v>1.3980612259115457E-3</c:v>
                </c:pt>
                <c:pt idx="12">
                  <c:v>1.5759824579300136E-3</c:v>
                </c:pt>
                <c:pt idx="13">
                  <c:v>1.792841697737613E-3</c:v>
                </c:pt>
                <c:pt idx="14">
                  <c:v>2.0506423449639993E-3</c:v>
                </c:pt>
                <c:pt idx="15">
                  <c:v>2.3291783866728139E-3</c:v>
                </c:pt>
                <c:pt idx="16">
                  <c:v>2.6280682829945049E-3</c:v>
                </c:pt>
                <c:pt idx="17">
                  <c:v>2.9621419920789426E-3</c:v>
                </c:pt>
                <c:pt idx="18">
                  <c:v>3.3465029645021916E-3</c:v>
                </c:pt>
                <c:pt idx="19">
                  <c:v>3.7728514859843455E-3</c:v>
                </c:pt>
                <c:pt idx="20">
                  <c:v>4.234780752309892E-3</c:v>
                </c:pt>
                <c:pt idx="21">
                  <c:v>4.7434845847639613E-3</c:v>
                </c:pt>
                <c:pt idx="22">
                  <c:v>5.3083088313904195E-3</c:v>
                </c:pt>
                <c:pt idx="23">
                  <c:v>5.9356823239666246E-3</c:v>
                </c:pt>
                <c:pt idx="24">
                  <c:v>7.3695013764524019E-3</c:v>
                </c:pt>
                <c:pt idx="25">
                  <c:v>9.078506268656087E-3</c:v>
                </c:pt>
                <c:pt idx="26">
                  <c:v>1.1192702556299887E-2</c:v>
                </c:pt>
                <c:pt idx="27">
                  <c:v>1.3687856067522812E-2</c:v>
                </c:pt>
                <c:pt idx="28">
                  <c:v>1.6639423853109778E-2</c:v>
                </c:pt>
                <c:pt idx="29">
                  <c:v>2.0149035154457474E-2</c:v>
                </c:pt>
                <c:pt idx="30">
                  <c:v>2.2125766111557203E-2</c:v>
                </c:pt>
                <c:pt idx="31">
                  <c:v>2.4306896237969985E-2</c:v>
                </c:pt>
                <c:pt idx="32">
                  <c:v>2.6684508978299468E-2</c:v>
                </c:pt>
                <c:pt idx="33">
                  <c:v>2.9257098608633465E-2</c:v>
                </c:pt>
                <c:pt idx="34">
                  <c:v>3.2071216597301749E-2</c:v>
                </c:pt>
                <c:pt idx="35">
                  <c:v>3.5111289338066121E-2</c:v>
                </c:pt>
                <c:pt idx="36">
                  <c:v>3.8409320679306018E-2</c:v>
                </c:pt>
                <c:pt idx="37">
                  <c:v>4.1988930514682318E-2</c:v>
                </c:pt>
                <c:pt idx="38">
                  <c:v>4.5842145639661852E-2</c:v>
                </c:pt>
                <c:pt idx="39">
                  <c:v>4.9991367354812001E-2</c:v>
                </c:pt>
                <c:pt idx="40">
                  <c:v>5.4442008025022741E-2</c:v>
                </c:pt>
                <c:pt idx="41">
                  <c:v>5.9197137810025897E-2</c:v>
                </c:pt>
                <c:pt idx="42">
                  <c:v>6.3210421827349872E-2</c:v>
                </c:pt>
                <c:pt idx="43">
                  <c:v>6.670487584949733E-2</c:v>
                </c:pt>
                <c:pt idx="44">
                  <c:v>7.1433636856524221E-2</c:v>
                </c:pt>
                <c:pt idx="45">
                  <c:v>7.4384030546988111E-2</c:v>
                </c:pt>
                <c:pt idx="46">
                  <c:v>7.8302472525043645E-2</c:v>
                </c:pt>
                <c:pt idx="47">
                  <c:v>8.2271880075642678E-2</c:v>
                </c:pt>
                <c:pt idx="48">
                  <c:v>8.5591567250915823E-2</c:v>
                </c:pt>
                <c:pt idx="49">
                  <c:v>8.8957982064013605E-2</c:v>
                </c:pt>
                <c:pt idx="50">
                  <c:v>9.215942670732219E-2</c:v>
                </c:pt>
                <c:pt idx="51">
                  <c:v>9.5912144936737942E-2</c:v>
                </c:pt>
                <c:pt idx="52">
                  <c:v>0.10039562713994576</c:v>
                </c:pt>
                <c:pt idx="53">
                  <c:v>0.10387618682414555</c:v>
                </c:pt>
                <c:pt idx="54">
                  <c:v>0.10707418551615032</c:v>
                </c:pt>
                <c:pt idx="55">
                  <c:v>0.11308896082684934</c:v>
                </c:pt>
                <c:pt idx="56">
                  <c:v>0.11921850980210738</c:v>
                </c:pt>
                <c:pt idx="57">
                  <c:v>0.12485165089992459</c:v>
                </c:pt>
                <c:pt idx="58">
                  <c:v>0.13006616775237373</c:v>
                </c:pt>
                <c:pt idx="59">
                  <c:v>0.13475456912679687</c:v>
                </c:pt>
                <c:pt idx="60">
                  <c:v>0.14099291999239499</c:v>
                </c:pt>
                <c:pt idx="61">
                  <c:v>0.1466202522428168</c:v>
                </c:pt>
                <c:pt idx="62">
                  <c:v>0.15189826668007228</c:v>
                </c:pt>
                <c:pt idx="63">
                  <c:v>0.15689089930129577</c:v>
                </c:pt>
                <c:pt idx="64">
                  <c:v>0.1629592237113327</c:v>
                </c:pt>
                <c:pt idx="65">
                  <c:v>0.16867117703933895</c:v>
                </c:pt>
                <c:pt idx="66">
                  <c:v>0.17408333682010829</c:v>
                </c:pt>
                <c:pt idx="67">
                  <c:v>0.18011449249301939</c:v>
                </c:pt>
                <c:pt idx="68">
                  <c:v>0.18594356526799211</c:v>
                </c:pt>
                <c:pt idx="69">
                  <c:v>0.19143434647579935</c:v>
                </c:pt>
                <c:pt idx="70">
                  <c:v>0.19634193789998489</c:v>
                </c:pt>
                <c:pt idx="71">
                  <c:v>0.20117419849963797</c:v>
                </c:pt>
              </c:numCache>
            </c:numRef>
          </c:xVal>
          <c:yVal>
            <c:numRef>
              <c:f>'C6010'!$BH$3:$BH$74</c:f>
              <c:numCache>
                <c:formatCode>0.00E+00</c:formatCode>
                <c:ptCount val="72"/>
                <c:pt idx="0">
                  <c:v>7.7356942240939782E-3</c:v>
                </c:pt>
                <c:pt idx="1">
                  <c:v>8.3034338629157413E-3</c:v>
                </c:pt>
                <c:pt idx="2">
                  <c:v>1.0553377492720719E-2</c:v>
                </c:pt>
                <c:pt idx="3">
                  <c:v>1.2751144550656362E-2</c:v>
                </c:pt>
                <c:pt idx="4">
                  <c:v>1.3135865037650867E-2</c:v>
                </c:pt>
                <c:pt idx="5">
                  <c:v>1.378129418394348E-2</c:v>
                </c:pt>
                <c:pt idx="6">
                  <c:v>1.5869282827681897E-2</c:v>
                </c:pt>
                <c:pt idx="7">
                  <c:v>1.8212741297255797E-2</c:v>
                </c:pt>
                <c:pt idx="8">
                  <c:v>1.8865722368603226E-2</c:v>
                </c:pt>
                <c:pt idx="9">
                  <c:v>2.0194377730812903E-2</c:v>
                </c:pt>
                <c:pt idx="10">
                  <c:v>2.2811708867980854E-2</c:v>
                </c:pt>
                <c:pt idx="11">
                  <c:v>2.4722556316402317E-2</c:v>
                </c:pt>
                <c:pt idx="12">
                  <c:v>2.6032215950226416E-2</c:v>
                </c:pt>
                <c:pt idx="13">
                  <c:v>2.7916287590296043E-2</c:v>
                </c:pt>
                <c:pt idx="14">
                  <c:v>3.0263648988553077E-2</c:v>
                </c:pt>
                <c:pt idx="15">
                  <c:v>3.2353142280038952E-2</c:v>
                </c:pt>
                <c:pt idx="16">
                  <c:v>3.4131137730872778E-2</c:v>
                </c:pt>
                <c:pt idx="17">
                  <c:v>3.5929998080454557E-2</c:v>
                </c:pt>
                <c:pt idx="18">
                  <c:v>3.800099113154496E-2</c:v>
                </c:pt>
                <c:pt idx="19">
                  <c:v>4.0023867237533414E-2</c:v>
                </c:pt>
                <c:pt idx="20">
                  <c:v>4.1783924761434443E-2</c:v>
                </c:pt>
                <c:pt idx="21">
                  <c:v>4.3441985388260433E-2</c:v>
                </c:pt>
                <c:pt idx="22">
                  <c:v>4.5081061105690733E-2</c:v>
                </c:pt>
                <c:pt idx="23">
                  <c:v>4.670789361835663E-2</c:v>
                </c:pt>
                <c:pt idx="24">
                  <c:v>4.9437936295022342E-2</c:v>
                </c:pt>
                <c:pt idx="25">
                  <c:v>5.1516555242351124E-2</c:v>
                </c:pt>
                <c:pt idx="26">
                  <c:v>5.376793086280908E-2</c:v>
                </c:pt>
                <c:pt idx="27">
                  <c:v>5.5215224396066576E-2</c:v>
                </c:pt>
                <c:pt idx="28">
                  <c:v>5.6027250923959236E-2</c:v>
                </c:pt>
                <c:pt idx="29">
                  <c:v>5.6411215120978186E-2</c:v>
                </c:pt>
                <c:pt idx="30">
                  <c:v>5.6366531457095324E-2</c:v>
                </c:pt>
                <c:pt idx="31">
                  <c:v>5.6370534077858178E-2</c:v>
                </c:pt>
                <c:pt idx="32">
                  <c:v>5.6295797116909775E-2</c:v>
                </c:pt>
                <c:pt idx="33">
                  <c:v>5.6077476644390285E-2</c:v>
                </c:pt>
                <c:pt idx="34">
                  <c:v>5.5837342447954921E-2</c:v>
                </c:pt>
                <c:pt idx="35">
                  <c:v>5.5456708906045697E-2</c:v>
                </c:pt>
                <c:pt idx="36">
                  <c:v>5.4992206174591447E-2</c:v>
                </c:pt>
                <c:pt idx="37">
                  <c:v>5.4458442290154001E-2</c:v>
                </c:pt>
                <c:pt idx="38">
                  <c:v>5.3788958029761608E-2</c:v>
                </c:pt>
                <c:pt idx="39">
                  <c:v>5.3005423479412214E-2</c:v>
                </c:pt>
                <c:pt idx="40">
                  <c:v>5.2091387637971345E-2</c:v>
                </c:pt>
                <c:pt idx="41">
                  <c:v>5.1034824559552223E-2</c:v>
                </c:pt>
                <c:pt idx="42">
                  <c:v>4.9944467844893856E-2</c:v>
                </c:pt>
                <c:pt idx="43">
                  <c:v>4.9439338467742802E-2</c:v>
                </c:pt>
                <c:pt idx="44">
                  <c:v>4.8597756900474062E-2</c:v>
                </c:pt>
                <c:pt idx="45">
                  <c:v>4.8112904351437044E-2</c:v>
                </c:pt>
                <c:pt idx="46">
                  <c:v>4.7163670796424736E-2</c:v>
                </c:pt>
                <c:pt idx="47">
                  <c:v>4.6680429318489182E-2</c:v>
                </c:pt>
                <c:pt idx="48">
                  <c:v>4.578697740292529E-2</c:v>
                </c:pt>
                <c:pt idx="49">
                  <c:v>4.5220128988007813E-2</c:v>
                </c:pt>
                <c:pt idx="50">
                  <c:v>4.4701894373801523E-2</c:v>
                </c:pt>
                <c:pt idx="51">
                  <c:v>4.3805426411265842E-2</c:v>
                </c:pt>
                <c:pt idx="52">
                  <c:v>4.289056148435326E-2</c:v>
                </c:pt>
                <c:pt idx="53">
                  <c:v>4.2314753682842314E-2</c:v>
                </c:pt>
                <c:pt idx="54">
                  <c:v>4.1690477105261727E-2</c:v>
                </c:pt>
                <c:pt idx="55">
                  <c:v>4.0600358923481475E-2</c:v>
                </c:pt>
                <c:pt idx="56">
                  <c:v>3.9480702998431039E-2</c:v>
                </c:pt>
                <c:pt idx="57">
                  <c:v>3.8488727734411449E-2</c:v>
                </c:pt>
                <c:pt idx="58">
                  <c:v>3.7593795541752489E-2</c:v>
                </c:pt>
                <c:pt idx="59">
                  <c:v>3.6684432122320559E-2</c:v>
                </c:pt>
                <c:pt idx="60">
                  <c:v>3.5908604566441286E-2</c:v>
                </c:pt>
                <c:pt idx="61">
                  <c:v>3.500651093917477E-2</c:v>
                </c:pt>
                <c:pt idx="62">
                  <c:v>3.4207684833818169E-2</c:v>
                </c:pt>
                <c:pt idx="63">
                  <c:v>3.3494018619634407E-2</c:v>
                </c:pt>
                <c:pt idx="64">
                  <c:v>3.2567707373804489E-2</c:v>
                </c:pt>
                <c:pt idx="65">
                  <c:v>3.1755738323290573E-2</c:v>
                </c:pt>
                <c:pt idx="66">
                  <c:v>3.1034314550356653E-2</c:v>
                </c:pt>
                <c:pt idx="67">
                  <c:v>3.0116255482749672E-2</c:v>
                </c:pt>
                <c:pt idx="68">
                  <c:v>2.9355586232443571E-2</c:v>
                </c:pt>
                <c:pt idx="69">
                  <c:v>2.8664144709125063E-2</c:v>
                </c:pt>
                <c:pt idx="70">
                  <c:v>2.7951099607251687E-2</c:v>
                </c:pt>
                <c:pt idx="71">
                  <c:v>2.7347157336287415E-2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1A-579B-449E-9234-170BEAD49713}"/>
            </c:ext>
          </c:extLst>
        </c:ser>
        <c:ser>
          <c:idx val="60"/>
          <c:order val="27"/>
          <c:tx>
            <c:strRef>
              <c:f>'C6010'!$BR$2</c:f>
              <c:strCache>
                <c:ptCount val="1"/>
                <c:pt idx="0">
                  <c:v>C6010 162C3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'C6010'!$BQ$3:$BQ$74</c:f>
              <c:numCache>
                <c:formatCode>0.00E+00</c:formatCode>
                <c:ptCount val="72"/>
                <c:pt idx="0">
                  <c:v>3.6474253164634228E-4</c:v>
                </c:pt>
                <c:pt idx="1">
                  <c:v>4.2259881278057163E-4</c:v>
                </c:pt>
                <c:pt idx="2">
                  <c:v>4.7570036040340695E-4</c:v>
                </c:pt>
                <c:pt idx="3">
                  <c:v>5.3958731735630205E-4</c:v>
                </c:pt>
                <c:pt idx="4">
                  <c:v>6.1479509474807452E-4</c:v>
                </c:pt>
                <c:pt idx="5">
                  <c:v>7.0179822264362056E-4</c:v>
                </c:pt>
                <c:pt idx="6">
                  <c:v>8.0580240601417106E-4</c:v>
                </c:pt>
                <c:pt idx="7">
                  <c:v>9.325579602740972E-4</c:v>
                </c:pt>
                <c:pt idx="8">
                  <c:v>1.0853479711753992E-3</c:v>
                </c:pt>
                <c:pt idx="9">
                  <c:v>1.2500853569532627E-3</c:v>
                </c:pt>
                <c:pt idx="10">
                  <c:v>1.4278972144967398E-3</c:v>
                </c:pt>
                <c:pt idx="11">
                  <c:v>1.6192216976503066E-3</c:v>
                </c:pt>
                <c:pt idx="12">
                  <c:v>1.8384958420677869E-3</c:v>
                </c:pt>
                <c:pt idx="13">
                  <c:v>2.0841755023169534E-3</c:v>
                </c:pt>
                <c:pt idx="14">
                  <c:v>2.3627861781890342E-3</c:v>
                </c:pt>
                <c:pt idx="15">
                  <c:v>2.6735873988231198E-3</c:v>
                </c:pt>
                <c:pt idx="16">
                  <c:v>3.0208921641728531E-3</c:v>
                </c:pt>
                <c:pt idx="17">
                  <c:v>3.4067456222648057E-3</c:v>
                </c:pt>
                <c:pt idx="18">
                  <c:v>3.8316990137794269E-3</c:v>
                </c:pt>
                <c:pt idx="19">
                  <c:v>4.301133966018905E-3</c:v>
                </c:pt>
                <c:pt idx="20">
                  <c:v>4.8161446651004032E-3</c:v>
                </c:pt>
                <c:pt idx="21">
                  <c:v>5.3834136757973687E-3</c:v>
                </c:pt>
                <c:pt idx="22">
                  <c:v>6.0051105164936813E-3</c:v>
                </c:pt>
                <c:pt idx="23">
                  <c:v>6.6954899470594922E-3</c:v>
                </c:pt>
                <c:pt idx="24">
                  <c:v>8.2444251603908565E-3</c:v>
                </c:pt>
                <c:pt idx="25">
                  <c:v>1.0112954063465312E-2</c:v>
                </c:pt>
                <c:pt idx="26">
                  <c:v>1.2384094369523292E-2</c:v>
                </c:pt>
                <c:pt idx="27">
                  <c:v>1.5023095763316804E-2</c:v>
                </c:pt>
                <c:pt idx="28">
                  <c:v>1.8202512934077691E-2</c:v>
                </c:pt>
                <c:pt idx="29">
                  <c:v>2.1954649103358769E-2</c:v>
                </c:pt>
                <c:pt idx="30">
                  <c:v>2.4103803190382567E-2</c:v>
                </c:pt>
                <c:pt idx="31">
                  <c:v>2.6439878009486592E-2</c:v>
                </c:pt>
                <c:pt idx="32">
                  <c:v>2.8990574302016858E-2</c:v>
                </c:pt>
                <c:pt idx="33">
                  <c:v>3.1760731155103049E-2</c:v>
                </c:pt>
                <c:pt idx="34">
                  <c:v>3.4774761487578063E-2</c:v>
                </c:pt>
                <c:pt idx="35">
                  <c:v>3.8048201893489161E-2</c:v>
                </c:pt>
                <c:pt idx="36">
                  <c:v>4.1603795886437242E-2</c:v>
                </c:pt>
                <c:pt idx="37">
                  <c:v>4.5435043299113589E-2</c:v>
                </c:pt>
                <c:pt idx="38">
                  <c:v>4.9571483137162281E-2</c:v>
                </c:pt>
                <c:pt idx="39">
                  <c:v>5.4015754716229644E-2</c:v>
                </c:pt>
                <c:pt idx="40">
                  <c:v>5.8778025130037041E-2</c:v>
                </c:pt>
                <c:pt idx="41">
                  <c:v>6.3852946592337215E-2</c:v>
                </c:pt>
                <c:pt idx="42">
                  <c:v>6.3108806260383135E-2</c:v>
                </c:pt>
                <c:pt idx="43">
                  <c:v>6.6422522358317027E-2</c:v>
                </c:pt>
                <c:pt idx="44">
                  <c:v>7.1004137666402262E-2</c:v>
                </c:pt>
                <c:pt idx="45">
                  <c:v>7.4023513692746859E-2</c:v>
                </c:pt>
                <c:pt idx="46">
                  <c:v>7.8053753949656454E-2</c:v>
                </c:pt>
                <c:pt idx="47">
                  <c:v>8.1925420780597585E-2</c:v>
                </c:pt>
                <c:pt idx="48">
                  <c:v>8.5210287732687517E-2</c:v>
                </c:pt>
                <c:pt idx="49">
                  <c:v>8.8518805825216582E-2</c:v>
                </c:pt>
                <c:pt idx="50">
                  <c:v>9.1518103844388327E-2</c:v>
                </c:pt>
                <c:pt idx="51">
                  <c:v>9.5456726530140909E-2</c:v>
                </c:pt>
                <c:pt idx="52">
                  <c:v>9.9986314842627724E-2</c:v>
                </c:pt>
                <c:pt idx="53">
                  <c:v>0.10339645377735221</c:v>
                </c:pt>
                <c:pt idx="54">
                  <c:v>0.10655884278216686</c:v>
                </c:pt>
                <c:pt idx="55">
                  <c:v>0.11257005549971211</c:v>
                </c:pt>
                <c:pt idx="56">
                  <c:v>0.11871913308791454</c:v>
                </c:pt>
                <c:pt idx="57">
                  <c:v>0.12431012458084599</c:v>
                </c:pt>
                <c:pt idx="58">
                  <c:v>0.12953105214828298</c:v>
                </c:pt>
                <c:pt idx="59">
                  <c:v>0.13420916772455821</c:v>
                </c:pt>
                <c:pt idx="60">
                  <c:v>0.14036253602467469</c:v>
                </c:pt>
                <c:pt idx="61">
                  <c:v>0.14594021470974983</c:v>
                </c:pt>
                <c:pt idx="62">
                  <c:v>0.15120076003370922</c:v>
                </c:pt>
                <c:pt idx="63">
                  <c:v>0.15611950013295472</c:v>
                </c:pt>
                <c:pt idx="64">
                  <c:v>0.16213308351111821</c:v>
                </c:pt>
                <c:pt idx="65">
                  <c:v>0.16777171246268402</c:v>
                </c:pt>
                <c:pt idx="66">
                  <c:v>0.17306921832542779</c:v>
                </c:pt>
                <c:pt idx="67">
                  <c:v>0.17916538981949595</c:v>
                </c:pt>
                <c:pt idx="68">
                  <c:v>0.18480704618025368</c:v>
                </c:pt>
                <c:pt idx="69">
                  <c:v>0.1904123023736965</c:v>
                </c:pt>
                <c:pt idx="70">
                  <c:v>0.19547666203350977</c:v>
                </c:pt>
                <c:pt idx="71">
                  <c:v>0.19970241875268172</c:v>
                </c:pt>
              </c:numCache>
            </c:numRef>
          </c:xVal>
          <c:yVal>
            <c:numRef>
              <c:f>'C6010'!$BR$3:$BR$74</c:f>
              <c:numCache>
                <c:formatCode>0.00E+00</c:formatCode>
                <c:ptCount val="72"/>
                <c:pt idx="0">
                  <c:v>1.1024048458454496E-2</c:v>
                </c:pt>
                <c:pt idx="1">
                  <c:v>1.2262832187561275E-2</c:v>
                </c:pt>
                <c:pt idx="2">
                  <c:v>1.2875649805004309E-2</c:v>
                </c:pt>
                <c:pt idx="3">
                  <c:v>1.3727550062555488E-2</c:v>
                </c:pt>
                <c:pt idx="4">
                  <c:v>1.4767166436533528E-2</c:v>
                </c:pt>
                <c:pt idx="5">
                  <c:v>1.5945168584508902E-2</c:v>
                </c:pt>
                <c:pt idx="6">
                  <c:v>1.7419231126229739E-2</c:v>
                </c:pt>
                <c:pt idx="7">
                  <c:v>1.9332619364324545E-2</c:v>
                </c:pt>
                <c:pt idx="8">
                  <c:v>2.1699201620551504E-2</c:v>
                </c:pt>
                <c:pt idx="9">
                  <c:v>2.3853521973061276E-2</c:v>
                </c:pt>
                <c:pt idx="10">
                  <c:v>2.5789022761933261E-2</c:v>
                </c:pt>
                <c:pt idx="11">
                  <c:v>2.7480270896939413E-2</c:v>
                </c:pt>
                <c:pt idx="12">
                  <c:v>2.9356148699848369E-2</c:v>
                </c:pt>
                <c:pt idx="13">
                  <c:v>3.1261515109450348E-2</c:v>
                </c:pt>
                <c:pt idx="14">
                  <c:v>3.3293527214095307E-2</c:v>
                </c:pt>
                <c:pt idx="15">
                  <c:v>3.5323704797640708E-2</c:v>
                </c:pt>
                <c:pt idx="16">
                  <c:v>3.7369380100984603E-2</c:v>
                </c:pt>
                <c:pt idx="17">
                  <c:v>3.9381468705384774E-2</c:v>
                </c:pt>
                <c:pt idx="18">
                  <c:v>4.128215913543231E-2</c:v>
                </c:pt>
                <c:pt idx="19">
                  <c:v>4.3103576697759549E-2</c:v>
                </c:pt>
                <c:pt idx="20">
                  <c:v>4.4783055863196558E-2</c:v>
                </c:pt>
                <c:pt idx="21">
                  <c:v>4.6365748301768858E-2</c:v>
                </c:pt>
                <c:pt idx="22">
                  <c:v>4.7806945024476619E-2</c:v>
                </c:pt>
                <c:pt idx="23">
                  <c:v>4.9247153823445425E-2</c:v>
                </c:pt>
                <c:pt idx="24">
                  <c:v>5.1271051908249772E-2</c:v>
                </c:pt>
                <c:pt idx="25">
                  <c:v>5.2971378199492172E-2</c:v>
                </c:pt>
                <c:pt idx="26">
                  <c:v>5.4544217113511609E-2</c:v>
                </c:pt>
                <c:pt idx="27">
                  <c:v>5.5115596267997898E-2</c:v>
                </c:pt>
                <c:pt idx="28">
                  <c:v>5.5558784281236152E-2</c:v>
                </c:pt>
                <c:pt idx="29">
                  <c:v>5.54980440376244E-2</c:v>
                </c:pt>
                <c:pt idx="30">
                  <c:v>5.5432476385178731E-2</c:v>
                </c:pt>
                <c:pt idx="31">
                  <c:v>5.5268341884203209E-2</c:v>
                </c:pt>
                <c:pt idx="32">
                  <c:v>5.5060428870216602E-2</c:v>
                </c:pt>
                <c:pt idx="33">
                  <c:v>5.4761439223630658E-2</c:v>
                </c:pt>
                <c:pt idx="34">
                  <c:v>5.4398742083578151E-2</c:v>
                </c:pt>
                <c:pt idx="35">
                  <c:v>5.396300992759951E-2</c:v>
                </c:pt>
                <c:pt idx="36">
                  <c:v>5.3464006726270975E-2</c:v>
                </c:pt>
                <c:pt idx="37">
                  <c:v>5.2837851607455633E-2</c:v>
                </c:pt>
                <c:pt idx="38">
                  <c:v>5.2118763410612889E-2</c:v>
                </c:pt>
                <c:pt idx="39">
                  <c:v>5.1278882603010001E-2</c:v>
                </c:pt>
                <c:pt idx="40">
                  <c:v>5.0314734867265017E-2</c:v>
                </c:pt>
                <c:pt idx="41">
                  <c:v>4.9203321436660521E-2</c:v>
                </c:pt>
                <c:pt idx="42">
                  <c:v>4.9784017845132165E-2</c:v>
                </c:pt>
                <c:pt idx="43">
                  <c:v>4.9021683071568067E-2</c:v>
                </c:pt>
                <c:pt idx="44">
                  <c:v>4.8015119673803848E-2</c:v>
                </c:pt>
                <c:pt idx="45">
                  <c:v>4.7647657212350265E-2</c:v>
                </c:pt>
                <c:pt idx="46">
                  <c:v>4.6864526966411621E-2</c:v>
                </c:pt>
                <c:pt idx="47">
                  <c:v>4.6288100483296353E-2</c:v>
                </c:pt>
                <c:pt idx="48">
                  <c:v>4.5379957096796236E-2</c:v>
                </c:pt>
                <c:pt idx="49">
                  <c:v>4.4774737055556554E-2</c:v>
                </c:pt>
                <c:pt idx="50">
                  <c:v>4.4081912269853918E-2</c:v>
                </c:pt>
                <c:pt idx="51">
                  <c:v>4.3390412570714798E-2</c:v>
                </c:pt>
                <c:pt idx="52">
                  <c:v>4.254154534386842E-2</c:v>
                </c:pt>
                <c:pt idx="53">
                  <c:v>4.1924810406792669E-2</c:v>
                </c:pt>
                <c:pt idx="54">
                  <c:v>4.1290134454816559E-2</c:v>
                </c:pt>
                <c:pt idx="55">
                  <c:v>4.0228626651454803E-2</c:v>
                </c:pt>
                <c:pt idx="56">
                  <c:v>3.9150646003183236E-2</c:v>
                </c:pt>
                <c:pt idx="57">
                  <c:v>3.8155573020507288E-2</c:v>
                </c:pt>
                <c:pt idx="58">
                  <c:v>3.72850966014249E-2</c:v>
                </c:pt>
                <c:pt idx="59">
                  <c:v>3.6388082224886056E-2</c:v>
                </c:pt>
                <c:pt idx="60">
                  <c:v>3.5588225287713326E-2</c:v>
                </c:pt>
                <c:pt idx="61">
                  <c:v>3.4682537484982706E-2</c:v>
                </c:pt>
                <c:pt idx="62">
                  <c:v>3.3894247345843322E-2</c:v>
                </c:pt>
                <c:pt idx="63">
                  <c:v>3.316546240544789E-2</c:v>
                </c:pt>
                <c:pt idx="64">
                  <c:v>3.223833304982001E-2</c:v>
                </c:pt>
                <c:pt idx="65">
                  <c:v>3.1417956806185428E-2</c:v>
                </c:pt>
                <c:pt idx="66">
                  <c:v>3.0673788358192101E-2</c:v>
                </c:pt>
                <c:pt idx="67">
                  <c:v>2.979970006421458E-2</c:v>
                </c:pt>
                <c:pt idx="68">
                  <c:v>2.8997830122151822E-2</c:v>
                </c:pt>
                <c:pt idx="69">
                  <c:v>2.8358893152328528E-2</c:v>
                </c:pt>
                <c:pt idx="70">
                  <c:v>2.7705282337415173E-2</c:v>
                </c:pt>
                <c:pt idx="71">
                  <c:v>2.6948480340341537E-2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1B-579B-449E-9234-170BEAD49713}"/>
            </c:ext>
          </c:extLst>
        </c:ser>
        <c:ser>
          <c:idx val="61"/>
          <c:order val="28"/>
          <c:tx>
            <c:strRef>
              <c:f>'C6010'!$CB$2</c:f>
              <c:strCache>
                <c:ptCount val="1"/>
                <c:pt idx="0">
                  <c:v>C6010 162C4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'C6010'!$CA$3:$CA$74</c:f>
              <c:numCache>
                <c:formatCode>0.00E+00</c:formatCode>
                <c:ptCount val="72"/>
                <c:pt idx="0">
                  <c:v>2.7377355159322302E-4</c:v>
                </c:pt>
                <c:pt idx="1">
                  <c:v>3.2002190000488012E-4</c:v>
                </c:pt>
                <c:pt idx="2">
                  <c:v>3.7389899920226179E-4</c:v>
                </c:pt>
                <c:pt idx="3">
                  <c:v>4.3409862781779591E-4</c:v>
                </c:pt>
                <c:pt idx="4">
                  <c:v>5.1289034729694804E-4</c:v>
                </c:pt>
                <c:pt idx="5">
                  <c:v>5.997283132676295E-4</c:v>
                </c:pt>
                <c:pt idx="6">
                  <c:v>7.0579496054608683E-4</c:v>
                </c:pt>
                <c:pt idx="7">
                  <c:v>8.1063808728940457E-4</c:v>
                </c:pt>
                <c:pt idx="8">
                  <c:v>9.2089815408261794E-4</c:v>
                </c:pt>
                <c:pt idx="9">
                  <c:v>1.041614434303824E-3</c:v>
                </c:pt>
                <c:pt idx="10">
                  <c:v>1.1869829321024873E-3</c:v>
                </c:pt>
                <c:pt idx="11">
                  <c:v>1.3622206334295503E-3</c:v>
                </c:pt>
                <c:pt idx="12">
                  <c:v>1.5664893143081107E-3</c:v>
                </c:pt>
                <c:pt idx="13">
                  <c:v>1.7882558657614975E-3</c:v>
                </c:pt>
                <c:pt idx="14">
                  <c:v>2.0337655085261139E-3</c:v>
                </c:pt>
                <c:pt idx="15">
                  <c:v>2.3043840858226593E-3</c:v>
                </c:pt>
                <c:pt idx="16">
                  <c:v>2.6057642234569738E-3</c:v>
                </c:pt>
                <c:pt idx="17">
                  <c:v>2.9377081168005864E-3</c:v>
                </c:pt>
                <c:pt idx="18">
                  <c:v>3.3108351237833345E-3</c:v>
                </c:pt>
                <c:pt idx="19">
                  <c:v>3.7243326718636419E-3</c:v>
                </c:pt>
                <c:pt idx="20">
                  <c:v>4.1845584949363919E-3</c:v>
                </c:pt>
                <c:pt idx="21">
                  <c:v>4.6936114394657983E-3</c:v>
                </c:pt>
                <c:pt idx="22">
                  <c:v>5.2570030968264805E-3</c:v>
                </c:pt>
                <c:pt idx="23">
                  <c:v>5.8760281479518341E-3</c:v>
                </c:pt>
                <c:pt idx="24">
                  <c:v>7.268766489382265E-3</c:v>
                </c:pt>
                <c:pt idx="25">
                  <c:v>9.0376379204064692E-3</c:v>
                </c:pt>
                <c:pt idx="26">
                  <c:v>1.1090358719570653E-2</c:v>
                </c:pt>
                <c:pt idx="27">
                  <c:v>1.3562339283168898E-2</c:v>
                </c:pt>
                <c:pt idx="28">
                  <c:v>1.6493037826931678E-2</c:v>
                </c:pt>
                <c:pt idx="29">
                  <c:v>1.9954535141799394E-2</c:v>
                </c:pt>
                <c:pt idx="30">
                  <c:v>2.1940109092707875E-2</c:v>
                </c:pt>
                <c:pt idx="31">
                  <c:v>2.409710368609554E-2</c:v>
                </c:pt>
                <c:pt idx="32">
                  <c:v>2.6455809560236753E-2</c:v>
                </c:pt>
                <c:pt idx="33">
                  <c:v>2.9017595915594767E-2</c:v>
                </c:pt>
                <c:pt idx="34">
                  <c:v>3.1809706868319625E-2</c:v>
                </c:pt>
                <c:pt idx="35">
                  <c:v>3.4836014473445899E-2</c:v>
                </c:pt>
                <c:pt idx="36">
                  <c:v>3.8125804221820415E-2</c:v>
                </c:pt>
                <c:pt idx="37">
                  <c:v>4.1675916071263308E-2</c:v>
                </c:pt>
                <c:pt idx="38">
                  <c:v>4.5507885291726051E-2</c:v>
                </c:pt>
                <c:pt idx="39">
                  <c:v>4.96434755901436E-2</c:v>
                </c:pt>
                <c:pt idx="40">
                  <c:v>5.4078558291489214E-2</c:v>
                </c:pt>
                <c:pt idx="41">
                  <c:v>5.8818153806395108E-2</c:v>
                </c:pt>
                <c:pt idx="42">
                  <c:v>6.2934563271963589E-2</c:v>
                </c:pt>
                <c:pt idx="43">
                  <c:v>6.6248383864846924E-2</c:v>
                </c:pt>
                <c:pt idx="44">
                  <c:v>7.1007282109153913E-2</c:v>
                </c:pt>
                <c:pt idx="45">
                  <c:v>7.3953013173901544E-2</c:v>
                </c:pt>
                <c:pt idx="46">
                  <c:v>7.7893888972270189E-2</c:v>
                </c:pt>
                <c:pt idx="47">
                  <c:v>8.1693784141103495E-2</c:v>
                </c:pt>
                <c:pt idx="48">
                  <c:v>8.5173384184948603E-2</c:v>
                </c:pt>
                <c:pt idx="49">
                  <c:v>8.8357793073016069E-2</c:v>
                </c:pt>
                <c:pt idx="50">
                  <c:v>9.141967079214175E-2</c:v>
                </c:pt>
                <c:pt idx="51">
                  <c:v>9.5322829492326164E-2</c:v>
                </c:pt>
                <c:pt idx="52">
                  <c:v>9.9782914330548519E-2</c:v>
                </c:pt>
                <c:pt idx="53">
                  <c:v>0.10319590680182938</c:v>
                </c:pt>
                <c:pt idx="54">
                  <c:v>0.10642076039337685</c:v>
                </c:pt>
                <c:pt idx="55">
                  <c:v>0.11232483747572736</c:v>
                </c:pt>
                <c:pt idx="56">
                  <c:v>0.11841913533669297</c:v>
                </c:pt>
                <c:pt idx="57">
                  <c:v>0.12403541922847257</c:v>
                </c:pt>
                <c:pt idx="58">
                  <c:v>0.12917307687185797</c:v>
                </c:pt>
                <c:pt idx="59">
                  <c:v>0.13388029268007515</c:v>
                </c:pt>
                <c:pt idx="60">
                  <c:v>0.1400313317761871</c:v>
                </c:pt>
                <c:pt idx="61">
                  <c:v>0.14569190353224964</c:v>
                </c:pt>
                <c:pt idx="62">
                  <c:v>0.15092034904322055</c:v>
                </c:pt>
                <c:pt idx="63">
                  <c:v>0.15589664883368334</c:v>
                </c:pt>
                <c:pt idx="64">
                  <c:v>0.1618709479768092</c:v>
                </c:pt>
                <c:pt idx="65">
                  <c:v>0.16750436158004647</c:v>
                </c:pt>
                <c:pt idx="66">
                  <c:v>0.17283417526887143</c:v>
                </c:pt>
                <c:pt idx="67">
                  <c:v>0.17901529731613081</c:v>
                </c:pt>
                <c:pt idx="68">
                  <c:v>0.18461347531870834</c:v>
                </c:pt>
                <c:pt idx="69">
                  <c:v>0.18998938598912285</c:v>
                </c:pt>
                <c:pt idx="70">
                  <c:v>0.19509196022806555</c:v>
                </c:pt>
                <c:pt idx="71">
                  <c:v>0.19974296531135657</c:v>
                </c:pt>
              </c:numCache>
            </c:numRef>
          </c:xVal>
          <c:yVal>
            <c:numRef>
              <c:f>'C6010'!$CB$3:$CB$74</c:f>
              <c:numCache>
                <c:formatCode>0.00E+00</c:formatCode>
                <c:ptCount val="72"/>
                <c:pt idx="0">
                  <c:v>7.495195755196713E-3</c:v>
                </c:pt>
                <c:pt idx="1">
                  <c:v>8.486482029411371E-3</c:v>
                </c:pt>
                <c:pt idx="2">
                  <c:v>9.5993725137812329E-3</c:v>
                </c:pt>
                <c:pt idx="3">
                  <c:v>1.0722079457487771E-2</c:v>
                </c:pt>
                <c:pt idx="4">
                  <c:v>1.2402768021423604E-2</c:v>
                </c:pt>
                <c:pt idx="5">
                  <c:v>1.4052237687673068E-2</c:v>
                </c:pt>
                <c:pt idx="6">
                  <c:v>1.6127301068758898E-2</c:v>
                </c:pt>
                <c:pt idx="7">
                  <c:v>1.7628926694304478E-2</c:v>
                </c:pt>
                <c:pt idx="8">
                  <c:v>1.885220866375098E-2</c:v>
                </c:pt>
                <c:pt idx="9">
                  <c:v>1.998571714947419E-2</c:v>
                </c:pt>
                <c:pt idx="10">
                  <c:v>2.1506122933080633E-2</c:v>
                </c:pt>
                <c:pt idx="11">
                  <c:v>2.3471232806072381E-2</c:v>
                </c:pt>
                <c:pt idx="12">
                  <c:v>2.5719543356180413E-2</c:v>
                </c:pt>
                <c:pt idx="13">
                  <c:v>2.777365851511554E-2</c:v>
                </c:pt>
                <c:pt idx="14">
                  <c:v>2.97675577090355E-2</c:v>
                </c:pt>
                <c:pt idx="15">
                  <c:v>3.1668004597918305E-2</c:v>
                </c:pt>
                <c:pt idx="16">
                  <c:v>3.3554263404386886E-2</c:v>
                </c:pt>
                <c:pt idx="17">
                  <c:v>3.5339689930656816E-2</c:v>
                </c:pt>
                <c:pt idx="18">
                  <c:v>3.7195260402359681E-2</c:v>
                </c:pt>
                <c:pt idx="19">
                  <c:v>3.9001073675968861E-2</c:v>
                </c:pt>
                <c:pt idx="20">
                  <c:v>4.0798731101262878E-2</c:v>
                </c:pt>
                <c:pt idx="21">
                  <c:v>4.2533286889747786E-2</c:v>
                </c:pt>
                <c:pt idx="22">
                  <c:v>4.4213839678177456E-2</c:v>
                </c:pt>
                <c:pt idx="23">
                  <c:v>4.5773773711040334E-2</c:v>
                </c:pt>
                <c:pt idx="24">
                  <c:v>4.8095623534114888E-2</c:v>
                </c:pt>
                <c:pt idx="25">
                  <c:v>5.1053779193410018E-2</c:v>
                </c:pt>
                <c:pt idx="26">
                  <c:v>5.2789139908048156E-2</c:v>
                </c:pt>
                <c:pt idx="27">
                  <c:v>5.4207227009090544E-2</c:v>
                </c:pt>
                <c:pt idx="28">
                  <c:v>5.5045783091399375E-2</c:v>
                </c:pt>
                <c:pt idx="29">
                  <c:v>5.5327388989824304E-2</c:v>
                </c:pt>
                <c:pt idx="30">
                  <c:v>5.5424558468450361E-2</c:v>
                </c:pt>
                <c:pt idx="31">
                  <c:v>5.5401666433717765E-2</c:v>
                </c:pt>
                <c:pt idx="32">
                  <c:v>5.5334966675166769E-2</c:v>
                </c:pt>
                <c:pt idx="33">
                  <c:v>5.5163118454995483E-2</c:v>
                </c:pt>
                <c:pt idx="34">
                  <c:v>5.493045601135791E-2</c:v>
                </c:pt>
                <c:pt idx="35">
                  <c:v>5.4590549005583987E-2</c:v>
                </c:pt>
                <c:pt idx="36">
                  <c:v>5.4183358092987632E-2</c:v>
                </c:pt>
                <c:pt idx="37">
                  <c:v>5.3649527110110493E-2</c:v>
                </c:pt>
                <c:pt idx="38">
                  <c:v>5.3007407938819036E-2</c:v>
                </c:pt>
                <c:pt idx="39">
                  <c:v>5.2270257052032899E-2</c:v>
                </c:pt>
                <c:pt idx="40">
                  <c:v>5.1398194807368118E-2</c:v>
                </c:pt>
                <c:pt idx="41">
                  <c:v>5.0383459630651925E-2</c:v>
                </c:pt>
                <c:pt idx="42">
                  <c:v>4.9509490677909856E-2</c:v>
                </c:pt>
                <c:pt idx="43">
                  <c:v>4.8764981830045663E-2</c:v>
                </c:pt>
                <c:pt idx="44">
                  <c:v>4.8019372500275895E-2</c:v>
                </c:pt>
                <c:pt idx="45">
                  <c:v>4.7556940499993518E-2</c:v>
                </c:pt>
                <c:pt idx="46">
                  <c:v>4.6672753378648887E-2</c:v>
                </c:pt>
                <c:pt idx="47">
                  <c:v>4.6026719774435954E-2</c:v>
                </c:pt>
                <c:pt idx="48">
                  <c:v>4.5340658584480324E-2</c:v>
                </c:pt>
                <c:pt idx="49">
                  <c:v>4.4611997695622435E-2</c:v>
                </c:pt>
                <c:pt idx="50">
                  <c:v>4.3987137935492505E-2</c:v>
                </c:pt>
                <c:pt idx="51">
                  <c:v>4.3268770582967082E-2</c:v>
                </c:pt>
                <c:pt idx="52">
                  <c:v>4.2368638265096112E-2</c:v>
                </c:pt>
                <c:pt idx="53">
                  <c:v>4.176233404177198E-2</c:v>
                </c:pt>
                <c:pt idx="54">
                  <c:v>4.1183193609834641E-2</c:v>
                </c:pt>
                <c:pt idx="55">
                  <c:v>4.005355274269385E-2</c:v>
                </c:pt>
                <c:pt idx="56">
                  <c:v>3.8953032260805577E-2</c:v>
                </c:pt>
                <c:pt idx="57">
                  <c:v>3.7987124007859113E-2</c:v>
                </c:pt>
                <c:pt idx="58">
                  <c:v>3.7079297307873176E-2</c:v>
                </c:pt>
                <c:pt idx="59">
                  <c:v>3.620996518808603E-2</c:v>
                </c:pt>
                <c:pt idx="60">
                  <c:v>3.5420473047349327E-2</c:v>
                </c:pt>
                <c:pt idx="61">
                  <c:v>3.4564616112767198E-2</c:v>
                </c:pt>
                <c:pt idx="62">
                  <c:v>3.3768646041997807E-2</c:v>
                </c:pt>
                <c:pt idx="63">
                  <c:v>3.3070846533641014E-2</c:v>
                </c:pt>
                <c:pt idx="64">
                  <c:v>3.2134171938816368E-2</c:v>
                </c:pt>
                <c:pt idx="65">
                  <c:v>3.1317905065675798E-2</c:v>
                </c:pt>
                <c:pt idx="66">
                  <c:v>3.059052958614538E-2</c:v>
                </c:pt>
                <c:pt idx="67">
                  <c:v>2.9749792678409496E-2</c:v>
                </c:pt>
                <c:pt idx="68">
                  <c:v>2.893711603774099E-2</c:v>
                </c:pt>
                <c:pt idx="69">
                  <c:v>2.8233059670335476E-2</c:v>
                </c:pt>
                <c:pt idx="70">
                  <c:v>2.7596340592828533E-2</c:v>
                </c:pt>
                <c:pt idx="71">
                  <c:v>2.6959424414740047E-2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1C-579B-449E-9234-170BEAD49713}"/>
            </c:ext>
          </c:extLst>
        </c:ser>
        <c:ser>
          <c:idx val="62"/>
          <c:order val="29"/>
          <c:tx>
            <c:strRef>
              <c:f>'C6010'!$CL$2</c:f>
              <c:strCache>
                <c:ptCount val="1"/>
                <c:pt idx="0">
                  <c:v>C6010 182C2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'C6010'!$CK$3:$CK$74</c:f>
              <c:numCache>
                <c:formatCode>0.00E+00</c:formatCode>
                <c:ptCount val="72"/>
                <c:pt idx="0">
                  <c:v>1.991309896279773E-4</c:v>
                </c:pt>
                <c:pt idx="1">
                  <c:v>2.4369474671421325E-4</c:v>
                </c:pt>
                <c:pt idx="2">
                  <c:v>2.9712754853179258E-4</c:v>
                </c:pt>
                <c:pt idx="3">
                  <c:v>3.8473543600448413E-4</c:v>
                </c:pt>
                <c:pt idx="4">
                  <c:v>4.7194465426711235E-4</c:v>
                </c:pt>
                <c:pt idx="5">
                  <c:v>5.7967985091772207E-4</c:v>
                </c:pt>
                <c:pt idx="6">
                  <c:v>6.7881277594064745E-4</c:v>
                </c:pt>
                <c:pt idx="7">
                  <c:v>7.9324631927586773E-4</c:v>
                </c:pt>
                <c:pt idx="8">
                  <c:v>9.2995852974294584E-4</c:v>
                </c:pt>
                <c:pt idx="9">
                  <c:v>1.0598686369268256E-3</c:v>
                </c:pt>
                <c:pt idx="10">
                  <c:v>1.2262177628490291E-3</c:v>
                </c:pt>
                <c:pt idx="11">
                  <c:v>1.4032041750172055E-3</c:v>
                </c:pt>
                <c:pt idx="12">
                  <c:v>1.6063490296605388E-3</c:v>
                </c:pt>
                <c:pt idx="13">
                  <c:v>1.835242660690842E-3</c:v>
                </c:pt>
                <c:pt idx="14">
                  <c:v>2.0960610289727181E-3</c:v>
                </c:pt>
                <c:pt idx="15">
                  <c:v>2.3769362255094744E-3</c:v>
                </c:pt>
                <c:pt idx="16">
                  <c:v>2.6929469635898562E-3</c:v>
                </c:pt>
                <c:pt idx="17">
                  <c:v>3.0401359677817257E-3</c:v>
                </c:pt>
                <c:pt idx="18">
                  <c:v>3.4354379054063987E-3</c:v>
                </c:pt>
                <c:pt idx="19">
                  <c:v>3.8663261848656916E-3</c:v>
                </c:pt>
                <c:pt idx="20">
                  <c:v>4.3349301470097393E-3</c:v>
                </c:pt>
                <c:pt idx="21">
                  <c:v>4.8611821172139264E-3</c:v>
                </c:pt>
                <c:pt idx="22">
                  <c:v>5.4364771035346933E-3</c:v>
                </c:pt>
                <c:pt idx="23">
                  <c:v>6.0641202082686741E-3</c:v>
                </c:pt>
                <c:pt idx="24">
                  <c:v>7.5427998684885044E-3</c:v>
                </c:pt>
                <c:pt idx="25">
                  <c:v>9.2597578684871402E-3</c:v>
                </c:pt>
                <c:pt idx="26">
                  <c:v>1.1354681379210608E-2</c:v>
                </c:pt>
                <c:pt idx="27">
                  <c:v>1.3863978843881544E-2</c:v>
                </c:pt>
                <c:pt idx="28">
                  <c:v>1.6827515091478115E-2</c:v>
                </c:pt>
                <c:pt idx="29">
                  <c:v>2.032866639118909E-2</c:v>
                </c:pt>
                <c:pt idx="30">
                  <c:v>2.2326712308617176E-2</c:v>
                </c:pt>
                <c:pt idx="31">
                  <c:v>2.4506163595855543E-2</c:v>
                </c:pt>
                <c:pt idx="32">
                  <c:v>2.6878688775811031E-2</c:v>
                </c:pt>
                <c:pt idx="33">
                  <c:v>2.9466756327900509E-2</c:v>
                </c:pt>
                <c:pt idx="34">
                  <c:v>3.2291732163876527E-2</c:v>
                </c:pt>
                <c:pt idx="35">
                  <c:v>3.5345478231026163E-2</c:v>
                </c:pt>
                <c:pt idx="36">
                  <c:v>3.8654005785081061E-2</c:v>
                </c:pt>
                <c:pt idx="37">
                  <c:v>4.2242511441566176E-2</c:v>
                </c:pt>
                <c:pt idx="38">
                  <c:v>4.6108536937036496E-2</c:v>
                </c:pt>
                <c:pt idx="39">
                  <c:v>5.026684951264751E-2</c:v>
                </c:pt>
                <c:pt idx="40">
                  <c:v>5.4727964537618183E-2</c:v>
                </c:pt>
                <c:pt idx="41">
                  <c:v>5.9504143911021809E-2</c:v>
                </c:pt>
                <c:pt idx="42">
                  <c:v>6.3759644667933837E-2</c:v>
                </c:pt>
                <c:pt idx="43">
                  <c:v>6.7161014930201407E-2</c:v>
                </c:pt>
                <c:pt idx="44">
                  <c:v>7.2193968225317623E-2</c:v>
                </c:pt>
                <c:pt idx="45">
                  <c:v>7.5009942076135788E-2</c:v>
                </c:pt>
                <c:pt idx="46">
                  <c:v>7.8960342555186067E-2</c:v>
                </c:pt>
                <c:pt idx="47">
                  <c:v>8.2859853965008695E-2</c:v>
                </c:pt>
                <c:pt idx="48">
                  <c:v>8.6316206162935102E-2</c:v>
                </c:pt>
                <c:pt idx="49">
                  <c:v>8.9629994359524359E-2</c:v>
                </c:pt>
                <c:pt idx="50">
                  <c:v>9.2825594783470189E-2</c:v>
                </c:pt>
                <c:pt idx="51">
                  <c:v>9.6756323845047287E-2</c:v>
                </c:pt>
                <c:pt idx="52">
                  <c:v>0.10142456349329704</c:v>
                </c:pt>
                <c:pt idx="53">
                  <c:v>0.10474914491414854</c:v>
                </c:pt>
                <c:pt idx="54">
                  <c:v>0.1080159211804789</c:v>
                </c:pt>
                <c:pt idx="55">
                  <c:v>0.1140966227870729</c:v>
                </c:pt>
                <c:pt idx="56">
                  <c:v>0.12031220269168531</c:v>
                </c:pt>
                <c:pt idx="57">
                  <c:v>0.12593595702909746</c:v>
                </c:pt>
                <c:pt idx="58">
                  <c:v>0.13123444511664767</c:v>
                </c:pt>
                <c:pt idx="59">
                  <c:v>0.13599232580507079</c:v>
                </c:pt>
                <c:pt idx="60">
                  <c:v>0.14232836635437893</c:v>
                </c:pt>
                <c:pt idx="61">
                  <c:v>0.147979450443331</c:v>
                </c:pt>
                <c:pt idx="62">
                  <c:v>0.15336191793634193</c:v>
                </c:pt>
                <c:pt idx="63">
                  <c:v>0.15832343020566067</c:v>
                </c:pt>
                <c:pt idx="64">
                  <c:v>0.16440212488354458</c:v>
                </c:pt>
                <c:pt idx="65">
                  <c:v>0.17015990351125695</c:v>
                </c:pt>
                <c:pt idx="66">
                  <c:v>0.17539725666772746</c:v>
                </c:pt>
                <c:pt idx="67">
                  <c:v>0.18168718150189903</c:v>
                </c:pt>
                <c:pt idx="68">
                  <c:v>0.18760191412678759</c:v>
                </c:pt>
                <c:pt idx="69">
                  <c:v>0.19296501595991847</c:v>
                </c:pt>
                <c:pt idx="70">
                  <c:v>0.19824643011559068</c:v>
                </c:pt>
                <c:pt idx="71">
                  <c:v>0.20293749159128746</c:v>
                </c:pt>
              </c:numCache>
            </c:numRef>
          </c:xVal>
          <c:yVal>
            <c:numRef>
              <c:f>'C6010'!$CL$3:$CL$74</c:f>
              <c:numCache>
                <c:formatCode>0.00E+00</c:formatCode>
                <c:ptCount val="72"/>
                <c:pt idx="0">
                  <c:v>3.96531510302176E-3</c:v>
                </c:pt>
                <c:pt idx="1">
                  <c:v>4.9210823404324325E-3</c:v>
                </c:pt>
                <c:pt idx="2">
                  <c:v>6.0620578910641513E-3</c:v>
                </c:pt>
                <c:pt idx="3">
                  <c:v>8.4222198290513552E-3</c:v>
                </c:pt>
                <c:pt idx="4">
                  <c:v>1.0501509073354121E-2</c:v>
                </c:pt>
                <c:pt idx="5">
                  <c:v>1.3128429980269677E-2</c:v>
                </c:pt>
                <c:pt idx="6">
                  <c:v>1.4917793889623535E-2</c:v>
                </c:pt>
                <c:pt idx="7">
                  <c:v>1.6880604439992376E-2</c:v>
                </c:pt>
                <c:pt idx="8">
                  <c:v>1.922499332081774E-2</c:v>
                </c:pt>
                <c:pt idx="9">
                  <c:v>2.0692351133998085E-2</c:v>
                </c:pt>
                <c:pt idx="10">
                  <c:v>2.2951357700948635E-2</c:v>
                </c:pt>
                <c:pt idx="11">
                  <c:v>2.4904781114005448E-2</c:v>
                </c:pt>
                <c:pt idx="12">
                  <c:v>2.7045076277428914E-2</c:v>
                </c:pt>
                <c:pt idx="13">
                  <c:v>2.9252350387524762E-2</c:v>
                </c:pt>
                <c:pt idx="14">
                  <c:v>3.1619084830357469E-2</c:v>
                </c:pt>
                <c:pt idx="15">
                  <c:v>3.3693492006579243E-2</c:v>
                </c:pt>
                <c:pt idx="16">
                  <c:v>3.583711793746671E-2</c:v>
                </c:pt>
                <c:pt idx="17">
                  <c:v>3.7847000276817144E-2</c:v>
                </c:pt>
                <c:pt idx="18">
                  <c:v>4.0047619151025955E-2</c:v>
                </c:pt>
                <c:pt idx="19">
                  <c:v>4.2031666613556361E-2</c:v>
                </c:pt>
                <c:pt idx="20">
                  <c:v>4.3783611054825873E-2</c:v>
                </c:pt>
                <c:pt idx="21">
                  <c:v>4.562453605623832E-2</c:v>
                </c:pt>
                <c:pt idx="22">
                  <c:v>4.7284292257892449E-2</c:v>
                </c:pt>
                <c:pt idx="23">
                  <c:v>4.8751118768271616E-2</c:v>
                </c:pt>
                <c:pt idx="24">
                  <c:v>5.1790403495612536E-2</c:v>
                </c:pt>
                <c:pt idx="25">
                  <c:v>5.3594136851355438E-2</c:v>
                </c:pt>
                <c:pt idx="26">
                  <c:v>5.5335431757502149E-2</c:v>
                </c:pt>
                <c:pt idx="27">
                  <c:v>5.6645283649039854E-2</c:v>
                </c:pt>
                <c:pt idx="28">
                  <c:v>5.7301068689567719E-2</c:v>
                </c:pt>
                <c:pt idx="29">
                  <c:v>5.7421525115711705E-2</c:v>
                </c:pt>
                <c:pt idx="30">
                  <c:v>5.7395022344191117E-2</c:v>
                </c:pt>
                <c:pt idx="31">
                  <c:v>5.7298571160167865E-2</c:v>
                </c:pt>
                <c:pt idx="32">
                  <c:v>5.7118092935732806E-2</c:v>
                </c:pt>
                <c:pt idx="33">
                  <c:v>5.6884063920013141E-2</c:v>
                </c:pt>
                <c:pt idx="34">
                  <c:v>5.6607836083511345E-2</c:v>
                </c:pt>
                <c:pt idx="35">
                  <c:v>5.6198957776875579E-2</c:v>
                </c:pt>
                <c:pt idx="36">
                  <c:v>5.5695089396245581E-2</c:v>
                </c:pt>
                <c:pt idx="37">
                  <c:v>5.5118202939676446E-2</c:v>
                </c:pt>
                <c:pt idx="38">
                  <c:v>5.4415915741579321E-2</c:v>
                </c:pt>
                <c:pt idx="39">
                  <c:v>5.3591215875032634E-2</c:v>
                </c:pt>
                <c:pt idx="40">
                  <c:v>5.2640044542859386E-2</c:v>
                </c:pt>
                <c:pt idx="41">
                  <c:v>5.1565547209470833E-2</c:v>
                </c:pt>
                <c:pt idx="42">
                  <c:v>5.0816153602264803E-2</c:v>
                </c:pt>
                <c:pt idx="43">
                  <c:v>5.0117799182830401E-2</c:v>
                </c:pt>
                <c:pt idx="44">
                  <c:v>4.9637800458268294E-2</c:v>
                </c:pt>
                <c:pt idx="45">
                  <c:v>4.8926012263176062E-2</c:v>
                </c:pt>
                <c:pt idx="46">
                  <c:v>4.7959505357171757E-2</c:v>
                </c:pt>
                <c:pt idx="47">
                  <c:v>4.7350037235190129E-2</c:v>
                </c:pt>
                <c:pt idx="48">
                  <c:v>4.6565546539764469E-2</c:v>
                </c:pt>
                <c:pt idx="49">
                  <c:v>4.5905919365076396E-2</c:v>
                </c:pt>
                <c:pt idx="50">
                  <c:v>4.535047919423689E-2</c:v>
                </c:pt>
                <c:pt idx="51">
                  <c:v>4.4579934304798417E-2</c:v>
                </c:pt>
                <c:pt idx="52">
                  <c:v>4.3774221616195076E-2</c:v>
                </c:pt>
                <c:pt idx="53">
                  <c:v>4.3028954353903102E-2</c:v>
                </c:pt>
                <c:pt idx="54">
                  <c:v>4.2427051739881566E-2</c:v>
                </c:pt>
                <c:pt idx="55">
                  <c:v>4.1327108988620964E-2</c:v>
                </c:pt>
                <c:pt idx="56">
                  <c:v>4.0208405879236589E-2</c:v>
                </c:pt>
                <c:pt idx="57">
                  <c:v>3.9160161167493039E-2</c:v>
                </c:pt>
                <c:pt idx="58">
                  <c:v>3.8272176855720909E-2</c:v>
                </c:pt>
                <c:pt idx="59">
                  <c:v>3.7361439753277818E-2</c:v>
                </c:pt>
                <c:pt idx="60">
                  <c:v>3.6592059012113987E-2</c:v>
                </c:pt>
                <c:pt idx="61">
                  <c:v>3.5658553580052516E-2</c:v>
                </c:pt>
                <c:pt idx="62">
                  <c:v>3.4870093214400703E-2</c:v>
                </c:pt>
                <c:pt idx="63">
                  <c:v>3.4108461766344675E-2</c:v>
                </c:pt>
                <c:pt idx="64">
                  <c:v>3.3146993703979132E-2</c:v>
                </c:pt>
                <c:pt idx="65">
                  <c:v>3.231877750079281E-2</c:v>
                </c:pt>
                <c:pt idx="66">
                  <c:v>3.1504554681581837E-2</c:v>
                </c:pt>
                <c:pt idx="67">
                  <c:v>3.0644478204701078E-2</c:v>
                </c:pt>
                <c:pt idx="68">
                  <c:v>2.9881540315872465E-2</c:v>
                </c:pt>
                <c:pt idx="69">
                  <c:v>2.9124362443810392E-2</c:v>
                </c:pt>
                <c:pt idx="70">
                  <c:v>2.8495973791745777E-2</c:v>
                </c:pt>
                <c:pt idx="71">
                  <c:v>2.7828654296482108E-2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1D-579B-449E-9234-170BEAD49713}"/>
            </c:ext>
          </c:extLst>
        </c:ser>
        <c:ser>
          <c:idx val="63"/>
          <c:order val="30"/>
          <c:tx>
            <c:strRef>
              <c:f>'C6010'!$CV$2</c:f>
              <c:strCache>
                <c:ptCount val="1"/>
                <c:pt idx="0">
                  <c:v>C6010 182C6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'C6010'!$CU$3:$CU$74</c:f>
              <c:numCache>
                <c:formatCode>0.00E+00</c:formatCode>
                <c:ptCount val="72"/>
                <c:pt idx="0">
                  <c:v>2.9232424739458068E-4</c:v>
                </c:pt>
                <c:pt idx="1">
                  <c:v>3.6616417206794186E-4</c:v>
                </c:pt>
                <c:pt idx="2">
                  <c:v>4.3489790632686057E-4</c:v>
                </c:pt>
                <c:pt idx="3">
                  <c:v>4.950607974013913E-4</c:v>
                </c:pt>
                <c:pt idx="4">
                  <c:v>5.6929756706908523E-4</c:v>
                </c:pt>
                <c:pt idx="5">
                  <c:v>6.3967913929336719E-4</c:v>
                </c:pt>
                <c:pt idx="6">
                  <c:v>7.2852289406297817E-4</c:v>
                </c:pt>
                <c:pt idx="7">
                  <c:v>8.2948756554745366E-4</c:v>
                </c:pt>
                <c:pt idx="8">
                  <c:v>9.5472552233345548E-4</c:v>
                </c:pt>
                <c:pt idx="9">
                  <c:v>1.1065744532099766E-3</c:v>
                </c:pt>
                <c:pt idx="10">
                  <c:v>1.2734364787340129E-3</c:v>
                </c:pt>
                <c:pt idx="11">
                  <c:v>1.4615941010822117E-3</c:v>
                </c:pt>
                <c:pt idx="12">
                  <c:v>1.6629422712688276E-3</c:v>
                </c:pt>
                <c:pt idx="13">
                  <c:v>1.8855580703020251E-3</c:v>
                </c:pt>
                <c:pt idx="14">
                  <c:v>2.1333032257222911E-3</c:v>
                </c:pt>
                <c:pt idx="15">
                  <c:v>2.4104272476104128E-3</c:v>
                </c:pt>
                <c:pt idx="16">
                  <c:v>2.7241898656086205E-3</c:v>
                </c:pt>
                <c:pt idx="17">
                  <c:v>3.0721987649119089E-3</c:v>
                </c:pt>
                <c:pt idx="18">
                  <c:v>3.4635704178846301E-3</c:v>
                </c:pt>
                <c:pt idx="19">
                  <c:v>3.8947764951427094E-3</c:v>
                </c:pt>
                <c:pt idx="20">
                  <c:v>4.3731387260645968E-3</c:v>
                </c:pt>
                <c:pt idx="21">
                  <c:v>4.8989511566411639E-3</c:v>
                </c:pt>
                <c:pt idx="22">
                  <c:v>5.4768685218201099E-3</c:v>
                </c:pt>
                <c:pt idx="23">
                  <c:v>6.1103900255727239E-3</c:v>
                </c:pt>
                <c:pt idx="24">
                  <c:v>7.5779747372883219E-3</c:v>
                </c:pt>
                <c:pt idx="25">
                  <c:v>9.3433516501054241E-3</c:v>
                </c:pt>
                <c:pt idx="26">
                  <c:v>1.1403860941320062E-2</c:v>
                </c:pt>
                <c:pt idx="27">
                  <c:v>1.3930401249885982E-2</c:v>
                </c:pt>
                <c:pt idx="28">
                  <c:v>1.6905092554795866E-2</c:v>
                </c:pt>
                <c:pt idx="29">
                  <c:v>2.0430989774213849E-2</c:v>
                </c:pt>
                <c:pt idx="30">
                  <c:v>2.2418109644714388E-2</c:v>
                </c:pt>
                <c:pt idx="31">
                  <c:v>2.4589277515516442E-2</c:v>
                </c:pt>
                <c:pt idx="32">
                  <c:v>2.6977706662636696E-2</c:v>
                </c:pt>
                <c:pt idx="33">
                  <c:v>2.9566463361750436E-2</c:v>
                </c:pt>
                <c:pt idx="34">
                  <c:v>3.2401917501964382E-2</c:v>
                </c:pt>
                <c:pt idx="35">
                  <c:v>3.5444213849714697E-2</c:v>
                </c:pt>
                <c:pt idx="36">
                  <c:v>3.8793247522735733E-2</c:v>
                </c:pt>
                <c:pt idx="37">
                  <c:v>4.2401432329624095E-2</c:v>
                </c:pt>
                <c:pt idx="38">
                  <c:v>4.6282014619773972E-2</c:v>
                </c:pt>
                <c:pt idx="39">
                  <c:v>5.0472663050328874E-2</c:v>
                </c:pt>
                <c:pt idx="40">
                  <c:v>5.4958098586358917E-2</c:v>
                </c:pt>
                <c:pt idx="41">
                  <c:v>5.9730615068610743E-2</c:v>
                </c:pt>
                <c:pt idx="42">
                  <c:v>6.3723947433520875E-2</c:v>
                </c:pt>
                <c:pt idx="43">
                  <c:v>6.711484449094797E-2</c:v>
                </c:pt>
                <c:pt idx="44">
                  <c:v>7.1830783996099407E-2</c:v>
                </c:pt>
                <c:pt idx="45">
                  <c:v>7.4768827526360881E-2</c:v>
                </c:pt>
                <c:pt idx="46">
                  <c:v>7.8813832401453149E-2</c:v>
                </c:pt>
                <c:pt idx="47">
                  <c:v>8.2729582871054697E-2</c:v>
                </c:pt>
                <c:pt idx="48">
                  <c:v>8.6163044362967081E-2</c:v>
                </c:pt>
                <c:pt idx="49">
                  <c:v>8.9608973698722713E-2</c:v>
                </c:pt>
                <c:pt idx="50">
                  <c:v>9.2862158688560265E-2</c:v>
                </c:pt>
                <c:pt idx="51">
                  <c:v>9.663914283578745E-2</c:v>
                </c:pt>
                <c:pt idx="52">
                  <c:v>0.10131634541795036</c:v>
                </c:pt>
                <c:pt idx="53">
                  <c:v>0.10475276013252832</c:v>
                </c:pt>
                <c:pt idx="54">
                  <c:v>0.10802644921908612</c:v>
                </c:pt>
                <c:pt idx="55">
                  <c:v>0.11403003201287767</c:v>
                </c:pt>
                <c:pt idx="56">
                  <c:v>0.12026159552705434</c:v>
                </c:pt>
                <c:pt idx="57">
                  <c:v>0.12589358797499645</c:v>
                </c:pt>
                <c:pt idx="58">
                  <c:v>0.13118500334803126</c:v>
                </c:pt>
                <c:pt idx="59">
                  <c:v>0.13594736408931363</c:v>
                </c:pt>
                <c:pt idx="60">
                  <c:v>0.14227189484502939</c:v>
                </c:pt>
                <c:pt idx="61">
                  <c:v>0.14794319303005277</c:v>
                </c:pt>
                <c:pt idx="62">
                  <c:v>0.15323928344275717</c:v>
                </c:pt>
                <c:pt idx="63">
                  <c:v>0.15824577547295227</c:v>
                </c:pt>
                <c:pt idx="64">
                  <c:v>0.16437404675435682</c:v>
                </c:pt>
                <c:pt idx="65">
                  <c:v>0.17015764018978136</c:v>
                </c:pt>
                <c:pt idx="66">
                  <c:v>0.17552470805435361</c:v>
                </c:pt>
                <c:pt idx="67">
                  <c:v>0.18164892933155832</c:v>
                </c:pt>
                <c:pt idx="68">
                  <c:v>0.18633464737341812</c:v>
                </c:pt>
              </c:numCache>
            </c:numRef>
          </c:xVal>
          <c:yVal>
            <c:numRef>
              <c:f>'C6010'!$CV$3:$CV$74</c:f>
              <c:numCache>
                <c:formatCode>0.00E+00</c:formatCode>
                <c:ptCount val="72"/>
                <c:pt idx="0">
                  <c:v>8.5453465614807999E-3</c:v>
                </c:pt>
                <c:pt idx="1">
                  <c:v>1.1110151799915589E-2</c:v>
                </c:pt>
                <c:pt idx="2">
                  <c:v>1.2987000990660679E-2</c:v>
                </c:pt>
                <c:pt idx="3">
                  <c:v>1.3945024103629649E-2</c:v>
                </c:pt>
                <c:pt idx="4">
                  <c:v>1.5280875073470829E-2</c:v>
                </c:pt>
                <c:pt idx="5">
                  <c:v>1.598677116083308E-2</c:v>
                </c:pt>
                <c:pt idx="6">
                  <c:v>1.7182683699184718E-2</c:v>
                </c:pt>
                <c:pt idx="7">
                  <c:v>1.8458296684931583E-2</c:v>
                </c:pt>
                <c:pt idx="8">
                  <c:v>2.0262643255422208E-2</c:v>
                </c:pt>
                <c:pt idx="9">
                  <c:v>2.2556257147169457E-2</c:v>
                </c:pt>
                <c:pt idx="10">
                  <c:v>2.4752994683039251E-2</c:v>
                </c:pt>
                <c:pt idx="11">
                  <c:v>2.702057308486067E-2</c:v>
                </c:pt>
                <c:pt idx="12">
                  <c:v>2.8984293991402611E-2</c:v>
                </c:pt>
                <c:pt idx="13">
                  <c:v>3.0878315411508567E-2</c:v>
                </c:pt>
                <c:pt idx="14">
                  <c:v>3.2752663928586778E-2</c:v>
                </c:pt>
                <c:pt idx="15">
                  <c:v>3.4649663448427757E-2</c:v>
                </c:pt>
                <c:pt idx="16">
                  <c:v>3.6673488324634504E-2</c:v>
                </c:pt>
                <c:pt idx="17">
                  <c:v>3.8649516804022274E-2</c:v>
                </c:pt>
                <c:pt idx="18">
                  <c:v>4.0706197857672967E-2</c:v>
                </c:pt>
                <c:pt idx="19">
                  <c:v>4.2652521445688221E-2</c:v>
                </c:pt>
                <c:pt idx="20">
                  <c:v>4.4558840235991465E-2</c:v>
                </c:pt>
                <c:pt idx="21">
                  <c:v>4.6336251460392261E-2</c:v>
                </c:pt>
                <c:pt idx="22">
                  <c:v>4.7989519010813442E-2</c:v>
                </c:pt>
                <c:pt idx="23">
                  <c:v>4.9497908378255462E-2</c:v>
                </c:pt>
                <c:pt idx="24">
                  <c:v>5.2274565440475547E-2</c:v>
                </c:pt>
                <c:pt idx="25">
                  <c:v>5.4566162075136419E-2</c:v>
                </c:pt>
                <c:pt idx="26">
                  <c:v>5.5815809081295867E-2</c:v>
                </c:pt>
                <c:pt idx="27">
                  <c:v>5.7189359659210105E-2</c:v>
                </c:pt>
                <c:pt idx="28">
                  <c:v>5.7830620227859293E-2</c:v>
                </c:pt>
                <c:pt idx="29">
                  <c:v>5.8001037001418801E-2</c:v>
                </c:pt>
                <c:pt idx="30">
                  <c:v>5.7865892319433634E-2</c:v>
                </c:pt>
                <c:pt idx="31">
                  <c:v>5.7687892371514664E-2</c:v>
                </c:pt>
                <c:pt idx="32">
                  <c:v>5.7539700581508826E-2</c:v>
                </c:pt>
                <c:pt idx="33">
                  <c:v>5.7269673859208531E-2</c:v>
                </c:pt>
                <c:pt idx="34">
                  <c:v>5.6994807895688317E-2</c:v>
                </c:pt>
                <c:pt idx="35">
                  <c:v>5.651337361332915E-2</c:v>
                </c:pt>
                <c:pt idx="36">
                  <c:v>5.6097068377390029E-2</c:v>
                </c:pt>
                <c:pt idx="37">
                  <c:v>5.5533704311518634E-2</c:v>
                </c:pt>
                <c:pt idx="38">
                  <c:v>5.4826152366429279E-2</c:v>
                </c:pt>
                <c:pt idx="39">
                  <c:v>5.4030964064587864E-2</c:v>
                </c:pt>
                <c:pt idx="40">
                  <c:v>5.3083683814005342E-2</c:v>
                </c:pt>
                <c:pt idx="41">
                  <c:v>5.1958808306347914E-2</c:v>
                </c:pt>
                <c:pt idx="42">
                  <c:v>5.0759268456376641E-2</c:v>
                </c:pt>
                <c:pt idx="43">
                  <c:v>5.0048915011601434E-2</c:v>
                </c:pt>
                <c:pt idx="44">
                  <c:v>4.9139633614231334E-2</c:v>
                </c:pt>
                <c:pt idx="45">
                  <c:v>4.8611978866666961E-2</c:v>
                </c:pt>
                <c:pt idx="46">
                  <c:v>4.7781693675418041E-2</c:v>
                </c:pt>
                <c:pt idx="47">
                  <c:v>4.7201268151853146E-2</c:v>
                </c:pt>
                <c:pt idx="48">
                  <c:v>4.6400438836841459E-2</c:v>
                </c:pt>
                <c:pt idx="49">
                  <c:v>4.5884389527647881E-2</c:v>
                </c:pt>
                <c:pt idx="50">
                  <c:v>4.5386213243680786E-2</c:v>
                </c:pt>
                <c:pt idx="51">
                  <c:v>4.4472018704932038E-2</c:v>
                </c:pt>
                <c:pt idx="52">
                  <c:v>4.3680858931274172E-2</c:v>
                </c:pt>
                <c:pt idx="53">
                  <c:v>4.3031924530913784E-2</c:v>
                </c:pt>
                <c:pt idx="54">
                  <c:v>4.243532265775924E-2</c:v>
                </c:pt>
                <c:pt idx="55">
                  <c:v>4.127888317732669E-2</c:v>
                </c:pt>
                <c:pt idx="56">
                  <c:v>4.017458710753561E-2</c:v>
                </c:pt>
                <c:pt idx="57">
                  <c:v>3.9133816032637457E-2</c:v>
                </c:pt>
                <c:pt idx="58">
                  <c:v>3.8243344674273275E-2</c:v>
                </c:pt>
                <c:pt idx="59">
                  <c:v>3.7336738995621011E-2</c:v>
                </c:pt>
                <c:pt idx="60">
                  <c:v>3.6563027570077851E-2</c:v>
                </c:pt>
                <c:pt idx="61">
                  <c:v>3.5641081849743454E-2</c:v>
                </c:pt>
                <c:pt idx="62">
                  <c:v>3.4814348391474681E-2</c:v>
                </c:pt>
                <c:pt idx="63">
                  <c:v>3.4075010824650996E-2</c:v>
                </c:pt>
                <c:pt idx="64">
                  <c:v>3.3135672364978518E-2</c:v>
                </c:pt>
                <c:pt idx="65">
                  <c:v>3.2317917753047321E-2</c:v>
                </c:pt>
                <c:pt idx="66">
                  <c:v>3.1550356515684656E-2</c:v>
                </c:pt>
                <c:pt idx="67">
                  <c:v>3.063157587012762E-2</c:v>
                </c:pt>
                <c:pt idx="68">
                  <c:v>2.9479199194919412E-2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1E-579B-449E-9234-170BEAD49713}"/>
            </c:ext>
          </c:extLst>
        </c:ser>
        <c:ser>
          <c:idx val="64"/>
          <c:order val="31"/>
          <c:tx>
            <c:strRef>
              <c:f>'C6014'!$AC$2</c:f>
              <c:strCache>
                <c:ptCount val="1"/>
                <c:pt idx="0">
                  <c:v>C6014 164C2</c:v>
                </c:pt>
              </c:strCache>
            </c:strRef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xVal>
            <c:numRef>
              <c:f>'C6014'!$AB$3:$AB$76</c:f>
              <c:numCache>
                <c:formatCode>0.00E+00</c:formatCode>
                <c:ptCount val="74"/>
                <c:pt idx="0">
                  <c:v>3.0924650011911322E-4</c:v>
                </c:pt>
                <c:pt idx="1">
                  <c:v>2.9520920966279786E-4</c:v>
                </c:pt>
                <c:pt idx="2">
                  <c:v>3.8988374257479071E-4</c:v>
                </c:pt>
                <c:pt idx="3">
                  <c:v>4.3922678743399081E-4</c:v>
                </c:pt>
                <c:pt idx="4">
                  <c:v>4.9729698433866694E-4</c:v>
                </c:pt>
                <c:pt idx="5">
                  <c:v>6.0115584580615745E-4</c:v>
                </c:pt>
                <c:pt idx="6">
                  <c:v>6.64367147307768E-4</c:v>
                </c:pt>
                <c:pt idx="7">
                  <c:v>7.9297418118256548E-4</c:v>
                </c:pt>
                <c:pt idx="8">
                  <c:v>8.9949052095918743E-4</c:v>
                </c:pt>
                <c:pt idx="9">
                  <c:v>1.0288539660846762E-3</c:v>
                </c:pt>
                <c:pt idx="10">
                  <c:v>1.1967144088594105E-3</c:v>
                </c:pt>
                <c:pt idx="11">
                  <c:v>1.3465091656734718E-3</c:v>
                </c:pt>
                <c:pt idx="12">
                  <c:v>1.5604342393991941E-3</c:v>
                </c:pt>
                <c:pt idx="13">
                  <c:v>1.7625096214909796E-3</c:v>
                </c:pt>
                <c:pt idx="14">
                  <c:v>2.0033151243380579E-3</c:v>
                </c:pt>
                <c:pt idx="15">
                  <c:v>2.2876446564115164E-3</c:v>
                </c:pt>
                <c:pt idx="16">
                  <c:v>2.5763979852376656E-3</c:v>
                </c:pt>
                <c:pt idx="17">
                  <c:v>2.9165018328878539E-3</c:v>
                </c:pt>
                <c:pt idx="18">
                  <c:v>3.2944875879473926E-3</c:v>
                </c:pt>
                <c:pt idx="19">
                  <c:v>3.6975716685375927E-3</c:v>
                </c:pt>
                <c:pt idx="20">
                  <c:v>4.1585338362937294E-3</c:v>
                </c:pt>
                <c:pt idx="21">
                  <c:v>4.6573833270410767E-3</c:v>
                </c:pt>
                <c:pt idx="22">
                  <c:v>5.2032658642494727E-3</c:v>
                </c:pt>
                <c:pt idx="23">
                  <c:v>5.8115603445836848E-3</c:v>
                </c:pt>
                <c:pt idx="24">
                  <c:v>7.1866762863670971E-3</c:v>
                </c:pt>
                <c:pt idx="25">
                  <c:v>7.973046565259689E-3</c:v>
                </c:pt>
                <c:pt idx="26">
                  <c:v>8.8407094216908736E-3</c:v>
                </c:pt>
                <c:pt idx="27">
                  <c:v>1.0783370469416194E-2</c:v>
                </c:pt>
                <c:pt idx="28">
                  <c:v>1.3110721118928888E-2</c:v>
                </c:pt>
                <c:pt idx="29">
                  <c:v>1.5904369066280247E-2</c:v>
                </c:pt>
                <c:pt idx="30">
                  <c:v>1.9241094075997108E-2</c:v>
                </c:pt>
                <c:pt idx="31">
                  <c:v>2.2885863777117356E-2</c:v>
                </c:pt>
                <c:pt idx="32">
                  <c:v>2.584860561381485E-2</c:v>
                </c:pt>
                <c:pt idx="33">
                  <c:v>2.9178047290321269E-2</c:v>
                </c:pt>
                <c:pt idx="34">
                  <c:v>3.2938429895940598E-2</c:v>
                </c:pt>
                <c:pt idx="35">
                  <c:v>3.713457846936901E-2</c:v>
                </c:pt>
                <c:pt idx="36">
                  <c:v>4.0196271630998648E-2</c:v>
                </c:pt>
                <c:pt idx="37">
                  <c:v>4.3487281012543816E-2</c:v>
                </c:pt>
                <c:pt idx="38">
                  <c:v>4.7000001368032375E-2</c:v>
                </c:pt>
                <c:pt idx="39">
                  <c:v>5.075806185096348E-2</c:v>
                </c:pt>
                <c:pt idx="40">
                  <c:v>5.4746243357519569E-2</c:v>
                </c:pt>
                <c:pt idx="41">
                  <c:v>5.8991047453655965E-2</c:v>
                </c:pt>
                <c:pt idx="42">
                  <c:v>6.3480149905969716E-2</c:v>
                </c:pt>
                <c:pt idx="43">
                  <c:v>6.5410488548266033E-2</c:v>
                </c:pt>
                <c:pt idx="44">
                  <c:v>6.8197032508481609E-2</c:v>
                </c:pt>
                <c:pt idx="45">
                  <c:v>7.0275084056179063E-2</c:v>
                </c:pt>
                <c:pt idx="46">
                  <c:v>7.2782561464001805E-2</c:v>
                </c:pt>
                <c:pt idx="47">
                  <c:v>7.5375293792546233E-2</c:v>
                </c:pt>
                <c:pt idx="48">
                  <c:v>7.8229502700090256E-2</c:v>
                </c:pt>
                <c:pt idx="50">
                  <c:v>7.8685754422796836E-2</c:v>
                </c:pt>
                <c:pt idx="51">
                  <c:v>8.2627713508174272E-2</c:v>
                </c:pt>
                <c:pt idx="52">
                  <c:v>8.633252033543215E-2</c:v>
                </c:pt>
                <c:pt idx="53">
                  <c:v>8.984664027420608E-2</c:v>
                </c:pt>
                <c:pt idx="54">
                  <c:v>9.3124499027976537E-2</c:v>
                </c:pt>
                <c:pt idx="55">
                  <c:v>9.6220513743715125E-2</c:v>
                </c:pt>
                <c:pt idx="56">
                  <c:v>9.9158829280080296E-2</c:v>
                </c:pt>
                <c:pt idx="57">
                  <c:v>0.10202556670409442</c:v>
                </c:pt>
                <c:pt idx="58">
                  <c:v>0.1047237081700849</c:v>
                </c:pt>
                <c:pt idx="59">
                  <c:v>0.10729339111650657</c:v>
                </c:pt>
                <c:pt idx="60">
                  <c:v>0.1098450856353993</c:v>
                </c:pt>
                <c:pt idx="61">
                  <c:v>0.11222423049101229</c:v>
                </c:pt>
                <c:pt idx="62">
                  <c:v>0.11449337476739441</c:v>
                </c:pt>
                <c:pt idx="63">
                  <c:v>0.11686949896832936</c:v>
                </c:pt>
                <c:pt idx="64">
                  <c:v>0.11902721755472141</c:v>
                </c:pt>
                <c:pt idx="65">
                  <c:v>0.12110430416847665</c:v>
                </c:pt>
                <c:pt idx="66">
                  <c:v>0.12315630294840488</c:v>
                </c:pt>
                <c:pt idx="67">
                  <c:v>0.1250231544525959</c:v>
                </c:pt>
                <c:pt idx="68">
                  <c:v>0.12705162649915028</c:v>
                </c:pt>
                <c:pt idx="69">
                  <c:v>0.12897072867346415</c:v>
                </c:pt>
                <c:pt idx="70">
                  <c:v>0.13082519491317343</c:v>
                </c:pt>
                <c:pt idx="71">
                  <c:v>0.13252729948760494</c:v>
                </c:pt>
                <c:pt idx="72">
                  <c:v>0.13537024780016543</c:v>
                </c:pt>
                <c:pt idx="73">
                  <c:v>0.13801759514031395</c:v>
                </c:pt>
              </c:numCache>
            </c:numRef>
          </c:xVal>
          <c:yVal>
            <c:numRef>
              <c:f>'C6014'!$AC$3:$AC$76</c:f>
              <c:numCache>
                <c:formatCode>0.00E+00</c:formatCode>
                <c:ptCount val="74"/>
                <c:pt idx="0">
                  <c:v>9.5633397835920685E-3</c:v>
                </c:pt>
                <c:pt idx="1">
                  <c:v>7.2215114037847312E-3</c:v>
                </c:pt>
                <c:pt idx="2">
                  <c:v>1.043769236269617E-2</c:v>
                </c:pt>
                <c:pt idx="3">
                  <c:v>1.0976903164111963E-2</c:v>
                </c:pt>
                <c:pt idx="4">
                  <c:v>1.1660071695812365E-2</c:v>
                </c:pt>
                <c:pt idx="5">
                  <c:v>1.4119214352011742E-2</c:v>
                </c:pt>
                <c:pt idx="6">
                  <c:v>1.4289626734368292E-2</c:v>
                </c:pt>
                <c:pt idx="7">
                  <c:v>1.6869024008063123E-2</c:v>
                </c:pt>
                <c:pt idx="8">
                  <c:v>1.7985901687820646E-2</c:v>
                </c:pt>
                <c:pt idx="9">
                  <c:v>1.9499039978929832E-2</c:v>
                </c:pt>
                <c:pt idx="10">
                  <c:v>2.1860204270788323E-2</c:v>
                </c:pt>
                <c:pt idx="11">
                  <c:v>2.2932933975070565E-2</c:v>
                </c:pt>
                <c:pt idx="12">
                  <c:v>2.5521096069986128E-2</c:v>
                </c:pt>
                <c:pt idx="13">
                  <c:v>2.6979678355465313E-2</c:v>
                </c:pt>
                <c:pt idx="14">
                  <c:v>2.8882846256938526E-2</c:v>
                </c:pt>
                <c:pt idx="15">
                  <c:v>3.1209592349899302E-2</c:v>
                </c:pt>
                <c:pt idx="16">
                  <c:v>3.280223058196919E-2</c:v>
                </c:pt>
                <c:pt idx="17">
                  <c:v>3.4831321804378333E-2</c:v>
                </c:pt>
                <c:pt idx="18">
                  <c:v>3.6828857559727285E-2</c:v>
                </c:pt>
                <c:pt idx="19">
                  <c:v>3.8442606858387726E-2</c:v>
                </c:pt>
                <c:pt idx="20">
                  <c:v>4.0292837179543559E-2</c:v>
                </c:pt>
                <c:pt idx="21">
                  <c:v>4.1879225972928126E-2</c:v>
                </c:pt>
                <c:pt idx="22">
                  <c:v>4.3314549366157876E-2</c:v>
                </c:pt>
                <c:pt idx="23">
                  <c:v>4.4774885775034245E-2</c:v>
                </c:pt>
                <c:pt idx="24">
                  <c:v>4.7015416866960848E-2</c:v>
                </c:pt>
                <c:pt idx="25">
                  <c:v>4.7951265006524302E-2</c:v>
                </c:pt>
                <c:pt idx="26">
                  <c:v>4.8853114071714887E-2</c:v>
                </c:pt>
                <c:pt idx="27">
                  <c:v>4.990711332031899E-2</c:v>
                </c:pt>
                <c:pt idx="28">
                  <c:v>5.0657195306619648E-2</c:v>
                </c:pt>
                <c:pt idx="29">
                  <c:v>5.1186523571082068E-2</c:v>
                </c:pt>
                <c:pt idx="30">
                  <c:v>5.1441837307015972E-2</c:v>
                </c:pt>
                <c:pt idx="31">
                  <c:v>5.2376276082477233E-2</c:v>
                </c:pt>
                <c:pt idx="32">
                  <c:v>5.2584183608016533E-2</c:v>
                </c:pt>
                <c:pt idx="33">
                  <c:v>5.2732018809304705E-2</c:v>
                </c:pt>
                <c:pt idx="34">
                  <c:v>5.2887018519266735E-2</c:v>
                </c:pt>
                <c:pt idx="35">
                  <c:v>5.2903280829345686E-2</c:v>
                </c:pt>
                <c:pt idx="36">
                  <c:v>5.2838576171498772E-2</c:v>
                </c:pt>
                <c:pt idx="37">
                  <c:v>5.2718037339264119E-2</c:v>
                </c:pt>
                <c:pt idx="38">
                  <c:v>5.2490884279944514E-2</c:v>
                </c:pt>
                <c:pt idx="39">
                  <c:v>5.2185889669617243E-2</c:v>
                </c:pt>
                <c:pt idx="40">
                  <c:v>5.1749432144855806E-2</c:v>
                </c:pt>
                <c:pt idx="41">
                  <c:v>5.1218123262227633E-2</c:v>
                </c:pt>
                <c:pt idx="42">
                  <c:v>5.0557035829961211E-2</c:v>
                </c:pt>
                <c:pt idx="43">
                  <c:v>4.9559567897580856E-2</c:v>
                </c:pt>
                <c:pt idx="44">
                  <c:v>4.9738308441512342E-2</c:v>
                </c:pt>
                <c:pt idx="45">
                  <c:v>4.876316872639426E-2</c:v>
                </c:pt>
                <c:pt idx="46">
                  <c:v>4.8291182399026397E-2</c:v>
                </c:pt>
                <c:pt idx="47">
                  <c:v>4.7818696043435499E-2</c:v>
                </c:pt>
                <c:pt idx="48">
                  <c:v>4.7556494822307227E-2</c:v>
                </c:pt>
                <c:pt idx="50">
                  <c:v>4.7626522685266855E-2</c:v>
                </c:pt>
                <c:pt idx="51">
                  <c:v>4.7085096824751212E-2</c:v>
                </c:pt>
                <c:pt idx="52">
                  <c:v>4.6583150421673776E-2</c:v>
                </c:pt>
                <c:pt idx="53">
                  <c:v>4.6128107248929087E-2</c:v>
                </c:pt>
                <c:pt idx="54">
                  <c:v>4.564301220637685E-2</c:v>
                </c:pt>
                <c:pt idx="55">
                  <c:v>4.516286470782669E-2</c:v>
                </c:pt>
                <c:pt idx="56">
                  <c:v>4.4693061019073221E-2</c:v>
                </c:pt>
                <c:pt idx="57">
                  <c:v>4.4294537282092004E-2</c:v>
                </c:pt>
                <c:pt idx="58">
                  <c:v>4.3868220211572426E-2</c:v>
                </c:pt>
                <c:pt idx="59">
                  <c:v>4.3441025574640191E-2</c:v>
                </c:pt>
                <c:pt idx="60">
                  <c:v>4.3092652993743583E-2</c:v>
                </c:pt>
                <c:pt idx="61">
                  <c:v>4.269246748915205E-2</c:v>
                </c:pt>
                <c:pt idx="62">
                  <c:v>4.2286235050409765E-2</c:v>
                </c:pt>
                <c:pt idx="63">
                  <c:v>4.2026091658794888E-2</c:v>
                </c:pt>
                <c:pt idx="64">
                  <c:v>4.166905446711465E-2</c:v>
                </c:pt>
                <c:pt idx="65">
                  <c:v>4.1313387290509603E-2</c:v>
                </c:pt>
                <c:pt idx="66">
                  <c:v>4.09931755565386E-2</c:v>
                </c:pt>
                <c:pt idx="67">
                  <c:v>4.0599452335786101E-2</c:v>
                </c:pt>
                <c:pt idx="68">
                  <c:v>4.035528949019896E-2</c:v>
                </c:pt>
                <c:pt idx="69">
                  <c:v>4.0080599649552559E-2</c:v>
                </c:pt>
                <c:pt idx="70">
                  <c:v>3.980286424202284E-2</c:v>
                </c:pt>
                <c:pt idx="71">
                  <c:v>3.9468505863994016E-2</c:v>
                </c:pt>
                <c:pt idx="72">
                  <c:v>3.8989582956336588E-2</c:v>
                </c:pt>
                <c:pt idx="73">
                  <c:v>3.8482538521849713E-2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1F-579B-449E-9234-170BEAD49713}"/>
            </c:ext>
          </c:extLst>
        </c:ser>
        <c:ser>
          <c:idx val="65"/>
          <c:order val="32"/>
          <c:tx>
            <c:strRef>
              <c:f>'C6014'!$BG$2</c:f>
              <c:strCache>
                <c:ptCount val="1"/>
                <c:pt idx="0">
                  <c:v>C6014 162C1</c:v>
                </c:pt>
              </c:strCache>
            </c:strRef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xVal>
            <c:numRef>
              <c:f>'C6014'!$BF$3:$BF$76</c:f>
              <c:numCache>
                <c:formatCode>0.00E+00</c:formatCode>
                <c:ptCount val="74"/>
                <c:pt idx="0">
                  <c:v>1.6543584392024984E-4</c:v>
                </c:pt>
                <c:pt idx="1">
                  <c:v>1.7395282893139792E-4</c:v>
                </c:pt>
                <c:pt idx="2">
                  <c:v>2.2048961184469872E-4</c:v>
                </c:pt>
                <c:pt idx="3">
                  <c:v>3.1854745934197263E-4</c:v>
                </c:pt>
                <c:pt idx="4">
                  <c:v>3.9608120231924724E-4</c:v>
                </c:pt>
                <c:pt idx="5">
                  <c:v>4.5461930800019519E-4</c:v>
                </c:pt>
                <c:pt idx="6">
                  <c:v>5.3404273002055939E-4</c:v>
                </c:pt>
                <c:pt idx="7">
                  <c:v>6.5523191312983372E-4</c:v>
                </c:pt>
                <c:pt idx="8">
                  <c:v>7.8860370603570443E-4</c:v>
                </c:pt>
                <c:pt idx="9">
                  <c:v>9.1277573536554981E-4</c:v>
                </c:pt>
                <c:pt idx="10">
                  <c:v>1.044888498955203E-3</c:v>
                </c:pt>
                <c:pt idx="11">
                  <c:v>1.2208810519811501E-3</c:v>
                </c:pt>
                <c:pt idx="12">
                  <c:v>1.4294021807711797E-3</c:v>
                </c:pt>
                <c:pt idx="13">
                  <c:v>1.6465694859555825E-3</c:v>
                </c:pt>
                <c:pt idx="14">
                  <c:v>1.8762244711973811E-3</c:v>
                </c:pt>
                <c:pt idx="15">
                  <c:v>2.145077468471512E-3</c:v>
                </c:pt>
                <c:pt idx="16">
                  <c:v>2.4556057459640974E-3</c:v>
                </c:pt>
                <c:pt idx="17">
                  <c:v>2.800532834751992E-3</c:v>
                </c:pt>
                <c:pt idx="18">
                  <c:v>3.1715068622536987E-3</c:v>
                </c:pt>
                <c:pt idx="19">
                  <c:v>3.5799119054133635E-3</c:v>
                </c:pt>
                <c:pt idx="20">
                  <c:v>4.0374477668712059E-3</c:v>
                </c:pt>
                <c:pt idx="21">
                  <c:v>4.5477045059522502E-3</c:v>
                </c:pt>
                <c:pt idx="22">
                  <c:v>5.1060164200571988E-3</c:v>
                </c:pt>
                <c:pt idx="23">
                  <c:v>5.7110839293728951E-3</c:v>
                </c:pt>
                <c:pt idx="24">
                  <c:v>7.1109316031345519E-3</c:v>
                </c:pt>
                <c:pt idx="25">
                  <c:v>7.8955837167409594E-3</c:v>
                </c:pt>
                <c:pt idx="26">
                  <c:v>8.760540550535505E-3</c:v>
                </c:pt>
                <c:pt idx="27">
                  <c:v>1.0740216794001148E-2</c:v>
                </c:pt>
                <c:pt idx="28">
                  <c:v>1.3097212655143353E-2</c:v>
                </c:pt>
                <c:pt idx="29">
                  <c:v>1.5905023895722167E-2</c:v>
                </c:pt>
                <c:pt idx="30">
                  <c:v>1.9295326472501657E-2</c:v>
                </c:pt>
                <c:pt idx="31">
                  <c:v>2.2950795711546797E-2</c:v>
                </c:pt>
                <c:pt idx="32">
                  <c:v>2.5938791251852788E-2</c:v>
                </c:pt>
                <c:pt idx="33">
                  <c:v>2.929714269181322E-2</c:v>
                </c:pt>
                <c:pt idx="34">
                  <c:v>3.3048698873974679E-2</c:v>
                </c:pt>
                <c:pt idx="35">
                  <c:v>3.7282327657922401E-2</c:v>
                </c:pt>
                <c:pt idx="36">
                  <c:v>4.036375254261499E-2</c:v>
                </c:pt>
                <c:pt idx="37">
                  <c:v>4.3680842077421893E-2</c:v>
                </c:pt>
                <c:pt idx="38">
                  <c:v>4.7216954155071357E-2</c:v>
                </c:pt>
                <c:pt idx="39">
                  <c:v>5.0991256860596704E-2</c:v>
                </c:pt>
                <c:pt idx="40">
                  <c:v>5.5013084057897579E-2</c:v>
                </c:pt>
                <c:pt idx="41">
                  <c:v>5.9283568574807731E-2</c:v>
                </c:pt>
                <c:pt idx="42">
                  <c:v>6.3815874524453656E-2</c:v>
                </c:pt>
                <c:pt idx="43">
                  <c:v>6.5882126543883271E-2</c:v>
                </c:pt>
                <c:pt idx="44">
                  <c:v>6.8463776140691754E-2</c:v>
                </c:pt>
                <c:pt idx="45">
                  <c:v>7.0585800147586239E-2</c:v>
                </c:pt>
                <c:pt idx="46">
                  <c:v>7.3207641477113353E-2</c:v>
                </c:pt>
                <c:pt idx="47">
                  <c:v>7.5862874937670438E-2</c:v>
                </c:pt>
                <c:pt idx="48">
                  <c:v>7.8582566644865959E-2</c:v>
                </c:pt>
                <c:pt idx="49">
                  <c:v>8.1397844875229816E-2</c:v>
                </c:pt>
                <c:pt idx="50">
                  <c:v>8.4343394370151481E-2</c:v>
                </c:pt>
                <c:pt idx="51">
                  <c:v>8.7355749565698984E-2</c:v>
                </c:pt>
                <c:pt idx="52">
                  <c:v>9.0320590188192815E-2</c:v>
                </c:pt>
                <c:pt idx="53">
                  <c:v>9.337516279731467E-2</c:v>
                </c:pt>
                <c:pt idx="54">
                  <c:v>9.657796837110641E-2</c:v>
                </c:pt>
                <c:pt idx="55">
                  <c:v>9.9835119589223129E-2</c:v>
                </c:pt>
                <c:pt idx="57">
                  <c:v>0.10304332379434493</c:v>
                </c:pt>
                <c:pt idx="58">
                  <c:v>0.10739514834227311</c:v>
                </c:pt>
                <c:pt idx="59">
                  <c:v>0.11142645291824535</c:v>
                </c:pt>
                <c:pt idx="60">
                  <c:v>0.11526157881516956</c:v>
                </c:pt>
                <c:pt idx="61">
                  <c:v>0.11886211104675505</c:v>
                </c:pt>
                <c:pt idx="62">
                  <c:v>0.12238701270936772</c:v>
                </c:pt>
                <c:pt idx="63">
                  <c:v>0.12552432876252315</c:v>
                </c:pt>
                <c:pt idx="64">
                  <c:v>0.12864855390876243</c:v>
                </c:pt>
                <c:pt idx="65">
                  <c:v>0.13174061814487603</c:v>
                </c:pt>
                <c:pt idx="66">
                  <c:v>0.13624955005872949</c:v>
                </c:pt>
                <c:pt idx="67">
                  <c:v>0.14005143630278835</c:v>
                </c:pt>
                <c:pt idx="68">
                  <c:v>0.14227503582910947</c:v>
                </c:pt>
                <c:pt idx="69">
                  <c:v>0.14634389247104729</c:v>
                </c:pt>
                <c:pt idx="70">
                  <c:v>0.15217321514502744</c:v>
                </c:pt>
                <c:pt idx="71">
                  <c:v>0.1575896998495856</c:v>
                </c:pt>
                <c:pt idx="72">
                  <c:v>0.16260105009665166</c:v>
                </c:pt>
                <c:pt idx="73">
                  <c:v>0.16688441087550249</c:v>
                </c:pt>
              </c:numCache>
            </c:numRef>
          </c:xVal>
          <c:yVal>
            <c:numRef>
              <c:f>'C6014'!$BG$3:$BG$76</c:f>
              <c:numCache>
                <c:formatCode>0.00E+00</c:formatCode>
                <c:ptCount val="74"/>
                <c:pt idx="0">
                  <c:v>2.7369018453605267E-3</c:v>
                </c:pt>
                <c:pt idx="1">
                  <c:v>2.5074442689478858E-3</c:v>
                </c:pt>
                <c:pt idx="2">
                  <c:v>3.338185802274584E-3</c:v>
                </c:pt>
                <c:pt idx="3">
                  <c:v>5.7736504402948318E-3</c:v>
                </c:pt>
                <c:pt idx="4">
                  <c:v>7.3967004800047365E-3</c:v>
                </c:pt>
                <c:pt idx="5">
                  <c:v>8.0748067123742988E-3</c:v>
                </c:pt>
                <c:pt idx="6">
                  <c:v>9.2332926758204401E-3</c:v>
                </c:pt>
                <c:pt idx="7">
                  <c:v>1.1517598769815937E-2</c:v>
                </c:pt>
                <c:pt idx="8">
                  <c:v>1.3824730076343252E-2</c:v>
                </c:pt>
                <c:pt idx="9">
                  <c:v>1.5347368846056876E-2</c:v>
                </c:pt>
                <c:pt idx="10">
                  <c:v>1.6665297601676267E-2</c:v>
                </c:pt>
                <c:pt idx="11">
                  <c:v>1.885331396105509E-2</c:v>
                </c:pt>
                <c:pt idx="12">
                  <c:v>2.1414959667469216E-2</c:v>
                </c:pt>
                <c:pt idx="13">
                  <c:v>2.3546908737884582E-2</c:v>
                </c:pt>
                <c:pt idx="14">
                  <c:v>2.5334424370780085E-2</c:v>
                </c:pt>
                <c:pt idx="15">
                  <c:v>2.7440810014993478E-2</c:v>
                </c:pt>
                <c:pt idx="16">
                  <c:v>2.9798524303895013E-2</c:v>
                </c:pt>
                <c:pt idx="17">
                  <c:v>3.2116394662369853E-2</c:v>
                </c:pt>
                <c:pt idx="18">
                  <c:v>3.413059085296246E-2</c:v>
                </c:pt>
                <c:pt idx="19">
                  <c:v>3.6034981921788792E-2</c:v>
                </c:pt>
                <c:pt idx="20">
                  <c:v>3.7980545978646633E-2</c:v>
                </c:pt>
                <c:pt idx="21">
                  <c:v>3.9929985642273055E-2</c:v>
                </c:pt>
                <c:pt idx="22">
                  <c:v>4.1710575360398253E-2</c:v>
                </c:pt>
                <c:pt idx="23">
                  <c:v>4.3240038138517407E-2</c:v>
                </c:pt>
                <c:pt idx="24">
                  <c:v>4.6029592244668127E-2</c:v>
                </c:pt>
                <c:pt idx="25">
                  <c:v>4.7024041629062908E-2</c:v>
                </c:pt>
                <c:pt idx="26">
                  <c:v>4.7971116683695407E-2</c:v>
                </c:pt>
                <c:pt idx="27">
                  <c:v>4.950846875776059E-2</c:v>
                </c:pt>
                <c:pt idx="28">
                  <c:v>5.0552861097732306E-2</c:v>
                </c:pt>
                <c:pt idx="29">
                  <c:v>5.119073865594969E-2</c:v>
                </c:pt>
                <c:pt idx="30">
                  <c:v>5.1732230956336958E-2</c:v>
                </c:pt>
                <c:pt idx="31">
                  <c:v>5.2673902379315483E-2</c:v>
                </c:pt>
                <c:pt idx="32">
                  <c:v>5.2951755554897548E-2</c:v>
                </c:pt>
                <c:pt idx="33">
                  <c:v>5.3163367600152667E-2</c:v>
                </c:pt>
                <c:pt idx="34">
                  <c:v>5.3241714182918995E-2</c:v>
                </c:pt>
                <c:pt idx="35">
                  <c:v>5.3325096124939991E-2</c:v>
                </c:pt>
                <c:pt idx="36">
                  <c:v>5.3279805594773445E-2</c:v>
                </c:pt>
                <c:pt idx="37">
                  <c:v>5.3188375721791185E-2</c:v>
                </c:pt>
                <c:pt idx="38">
                  <c:v>5.2976600322741929E-2</c:v>
                </c:pt>
                <c:pt idx="39">
                  <c:v>5.266650076511821E-2</c:v>
                </c:pt>
                <c:pt idx="40">
                  <c:v>5.225512922998423E-2</c:v>
                </c:pt>
                <c:pt idx="41">
                  <c:v>5.1727337129088391E-2</c:v>
                </c:pt>
                <c:pt idx="42">
                  <c:v>5.1093207354482723E-2</c:v>
                </c:pt>
                <c:pt idx="43">
                  <c:v>5.0276836481224607E-2</c:v>
                </c:pt>
                <c:pt idx="44">
                  <c:v>5.0128158948376134E-2</c:v>
                </c:pt>
                <c:pt idx="45">
                  <c:v>4.9195327492668466E-2</c:v>
                </c:pt>
                <c:pt idx="46">
                  <c:v>4.8856910256999571E-2</c:v>
                </c:pt>
                <c:pt idx="47">
                  <c:v>4.8439347825208111E-2</c:v>
                </c:pt>
                <c:pt idx="48">
                  <c:v>4.798672567718943E-2</c:v>
                </c:pt>
                <c:pt idx="49">
                  <c:v>4.7535956481385387E-2</c:v>
                </c:pt>
                <c:pt idx="50">
                  <c:v>4.7122234782094534E-2</c:v>
                </c:pt>
                <c:pt idx="51">
                  <c:v>4.666952261720924E-2</c:v>
                </c:pt>
                <c:pt idx="52">
                  <c:v>4.6062771803500088E-2</c:v>
                </c:pt>
                <c:pt idx="53">
                  <c:v>4.5453422865197331E-2</c:v>
                </c:pt>
                <c:pt idx="54">
                  <c:v>4.4893960785560613E-2</c:v>
                </c:pt>
                <c:pt idx="55">
                  <c:v>4.4291902464080428E-2</c:v>
                </c:pt>
                <c:pt idx="57">
                  <c:v>4.3338475830964132E-2</c:v>
                </c:pt>
                <c:pt idx="58">
                  <c:v>4.2717473657254985E-2</c:v>
                </c:pt>
                <c:pt idx="59">
                  <c:v>4.2087642067599823E-2</c:v>
                </c:pt>
                <c:pt idx="60">
                  <c:v>4.1516348596767332E-2</c:v>
                </c:pt>
                <c:pt idx="61">
                  <c:v>4.0951308528959798E-2</c:v>
                </c:pt>
                <c:pt idx="62">
                  <c:v>4.0482651026818743E-2</c:v>
                </c:pt>
                <c:pt idx="63">
                  <c:v>3.9889511674131628E-2</c:v>
                </c:pt>
                <c:pt idx="64">
                  <c:v>3.9405834340037499E-2</c:v>
                </c:pt>
                <c:pt idx="65">
                  <c:v>3.9001326897065265E-2</c:v>
                </c:pt>
                <c:pt idx="66">
                  <c:v>3.8276164724136572E-2</c:v>
                </c:pt>
                <c:pt idx="67">
                  <c:v>3.8078828985583353E-2</c:v>
                </c:pt>
                <c:pt idx="68">
                  <c:v>3.7814656865634948E-2</c:v>
                </c:pt>
                <c:pt idx="69">
                  <c:v>3.7200859585856262E-2</c:v>
                </c:pt>
                <c:pt idx="70">
                  <c:v>3.6392719483851657E-2</c:v>
                </c:pt>
                <c:pt idx="71">
                  <c:v>3.5635691632490279E-2</c:v>
                </c:pt>
                <c:pt idx="72">
                  <c:v>3.4898497218233661E-2</c:v>
                </c:pt>
                <c:pt idx="73">
                  <c:v>3.4038629422223826E-2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20-579B-449E-9234-170BEAD49713}"/>
            </c:ext>
          </c:extLst>
        </c:ser>
        <c:ser>
          <c:idx val="2"/>
          <c:order val="33"/>
          <c:tx>
            <c:strRef>
              <c:f>'C6018'!$J$2</c:f>
              <c:strCache>
                <c:ptCount val="1"/>
                <c:pt idx="0">
                  <c:v>C6018 182C1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'C6018'!$I$3:$I$78</c:f>
              <c:numCache>
                <c:formatCode>0.00E+00</c:formatCode>
                <c:ptCount val="76"/>
                <c:pt idx="0">
                  <c:v>2.7577657903629551E-4</c:v>
                </c:pt>
                <c:pt idx="1">
                  <c:v>3.2057540223080918E-4</c:v>
                </c:pt>
                <c:pt idx="2">
                  <c:v>3.7862904486245767E-4</c:v>
                </c:pt>
                <c:pt idx="3">
                  <c:v>4.9507236222296001E-4</c:v>
                </c:pt>
                <c:pt idx="4">
                  <c:v>5.7702463730673656E-4</c:v>
                </c:pt>
                <c:pt idx="5">
                  <c:v>6.8254283413635012E-4</c:v>
                </c:pt>
                <c:pt idx="6">
                  <c:v>7.6265542999820934E-4</c:v>
                </c:pt>
                <c:pt idx="7">
                  <c:v>8.6997471227630036E-4</c:v>
                </c:pt>
                <c:pt idx="8">
                  <c:v>1.0092365088480654E-3</c:v>
                </c:pt>
                <c:pt idx="9">
                  <c:v>1.1433810499574567E-3</c:v>
                </c:pt>
                <c:pt idx="10">
                  <c:v>1.3316269461518535E-3</c:v>
                </c:pt>
                <c:pt idx="11">
                  <c:v>1.5215932175336538E-3</c:v>
                </c:pt>
                <c:pt idx="12">
                  <c:v>1.7347166446403958E-3</c:v>
                </c:pt>
                <c:pt idx="13">
                  <c:v>1.9642469148036541E-3</c:v>
                </c:pt>
                <c:pt idx="14">
                  <c:v>2.2226822199522818E-3</c:v>
                </c:pt>
                <c:pt idx="15">
                  <c:v>2.4933996134949335E-3</c:v>
                </c:pt>
                <c:pt idx="16">
                  <c:v>2.8137586026805265E-3</c:v>
                </c:pt>
                <c:pt idx="17">
                  <c:v>3.1674871134496894E-3</c:v>
                </c:pt>
                <c:pt idx="18">
                  <c:v>3.5663810754104361E-3</c:v>
                </c:pt>
                <c:pt idx="19">
                  <c:v>3.999266321569106E-3</c:v>
                </c:pt>
                <c:pt idx="20">
                  <c:v>4.4658962403781371E-3</c:v>
                </c:pt>
                <c:pt idx="21">
                  <c:v>4.9853206853091832E-3</c:v>
                </c:pt>
                <c:pt idx="22">
                  <c:v>5.5544176881309514E-3</c:v>
                </c:pt>
                <c:pt idx="23">
                  <c:v>6.1795618190271535E-3</c:v>
                </c:pt>
                <c:pt idx="24">
                  <c:v>7.6392310713306912E-3</c:v>
                </c:pt>
                <c:pt idx="25">
                  <c:v>9.350771772954132E-3</c:v>
                </c:pt>
                <c:pt idx="26">
                  <c:v>1.1413515966056886E-2</c:v>
                </c:pt>
                <c:pt idx="27">
                  <c:v>1.3852695213238789E-2</c:v>
                </c:pt>
                <c:pt idx="28">
                  <c:v>1.6710729300774958E-2</c:v>
                </c:pt>
                <c:pt idx="29">
                  <c:v>2.0075385174778089E-2</c:v>
                </c:pt>
                <c:pt idx="30">
                  <c:v>2.4022568866878178E-2</c:v>
                </c:pt>
                <c:pt idx="31">
                  <c:v>2.6230913561695525E-2</c:v>
                </c:pt>
                <c:pt idx="32">
                  <c:v>2.8615163202929329E-2</c:v>
                </c:pt>
                <c:pt idx="33">
                  <c:v>3.1185729759069001E-2</c:v>
                </c:pt>
                <c:pt idx="34">
                  <c:v>3.3946513514546986E-2</c:v>
                </c:pt>
                <c:pt idx="35">
                  <c:v>3.69015807191065E-2</c:v>
                </c:pt>
                <c:pt idx="36">
                  <c:v>4.008782790077052E-2</c:v>
                </c:pt>
                <c:pt idx="37">
                  <c:v>4.3486350066590067E-2</c:v>
                </c:pt>
                <c:pt idx="38">
                  <c:v>4.7132926603773023E-2</c:v>
                </c:pt>
                <c:pt idx="39">
                  <c:v>5.1037183681952522E-2</c:v>
                </c:pt>
                <c:pt idx="40">
                  <c:v>5.5196044439755614E-2</c:v>
                </c:pt>
                <c:pt idx="41">
                  <c:v>5.8611541916918843E-2</c:v>
                </c:pt>
                <c:pt idx="42">
                  <c:v>6.0571053861557513E-2</c:v>
                </c:pt>
                <c:pt idx="43">
                  <c:v>6.4639079403519609E-2</c:v>
                </c:pt>
                <c:pt idx="44">
                  <c:v>6.9045869826625209E-2</c:v>
                </c:pt>
                <c:pt idx="45">
                  <c:v>7.3637120023151731E-2</c:v>
                </c:pt>
                <c:pt idx="46">
                  <c:v>7.8726458303809282E-2</c:v>
                </c:pt>
                <c:pt idx="47">
                  <c:v>8.3576842429348097E-2</c:v>
                </c:pt>
                <c:pt idx="48">
                  <c:v>8.8724275475451919E-2</c:v>
                </c:pt>
                <c:pt idx="49">
                  <c:v>9.348004407848276E-2</c:v>
                </c:pt>
                <c:pt idx="50">
                  <c:v>9.8030029178226702E-2</c:v>
                </c:pt>
                <c:pt idx="51">
                  <c:v>0.10255647885032933</c:v>
                </c:pt>
                <c:pt idx="52">
                  <c:v>0.10769310697968411</c:v>
                </c:pt>
                <c:pt idx="53">
                  <c:v>0.11280146394627284</c:v>
                </c:pt>
                <c:pt idx="54">
                  <c:v>0.11753678858160521</c:v>
                </c:pt>
                <c:pt idx="55">
                  <c:v>0.12193183355174421</c:v>
                </c:pt>
                <c:pt idx="56">
                  <c:v>0.12567387111901562</c:v>
                </c:pt>
                <c:pt idx="57">
                  <c:v>0.13092954441953725</c:v>
                </c:pt>
                <c:pt idx="58">
                  <c:v>0.13558417798948283</c:v>
                </c:pt>
                <c:pt idx="59">
                  <c:v>0.14041149416509541</c:v>
                </c:pt>
                <c:pt idx="60">
                  <c:v>0.14454795959156258</c:v>
                </c:pt>
                <c:pt idx="61">
                  <c:v>0.1499476129948665</c:v>
                </c:pt>
                <c:pt idx="62">
                  <c:v>0.15485350674179399</c:v>
                </c:pt>
                <c:pt idx="63">
                  <c:v>0.15955862927006687</c:v>
                </c:pt>
                <c:pt idx="64">
                  <c:v>0.16387013968299341</c:v>
                </c:pt>
                <c:pt idx="65">
                  <c:v>0.16797925907125136</c:v>
                </c:pt>
                <c:pt idx="66">
                  <c:v>0.17187429948142927</c:v>
                </c:pt>
                <c:pt idx="67">
                  <c:v>0.17560384718796743</c:v>
                </c:pt>
                <c:pt idx="68">
                  <c:v>0.17742721283059507</c:v>
                </c:pt>
                <c:pt idx="69">
                  <c:v>0.1808112269335338</c:v>
                </c:pt>
                <c:pt idx="70">
                  <c:v>0.18499911607042416</c:v>
                </c:pt>
                <c:pt idx="71">
                  <c:v>0.18878610065356818</c:v>
                </c:pt>
                <c:pt idx="72">
                  <c:v>0.19274278878125123</c:v>
                </c:pt>
                <c:pt idx="73">
                  <c:v>0.19592013269935968</c:v>
                </c:pt>
                <c:pt idx="74">
                  <c:v>0.19942778139659967</c:v>
                </c:pt>
                <c:pt idx="75">
                  <c:v>0.2000487382087732</c:v>
                </c:pt>
              </c:numCache>
            </c:numRef>
          </c:xVal>
          <c:yVal>
            <c:numRef>
              <c:f>'C6018'!$J$3:$J$78</c:f>
              <c:numCache>
                <c:formatCode>0.00E+00</c:formatCode>
                <c:ptCount val="76"/>
                <c:pt idx="0">
                  <c:v>7.6052721544962142E-3</c:v>
                </c:pt>
                <c:pt idx="1">
                  <c:v>8.5158634489385134E-3</c:v>
                </c:pt>
                <c:pt idx="2">
                  <c:v>9.8437843659461635E-3</c:v>
                </c:pt>
                <c:pt idx="3">
                  <c:v>1.3945675634108583E-2</c:v>
                </c:pt>
                <c:pt idx="4">
                  <c:v>1.5698504540841172E-2</c:v>
                </c:pt>
                <c:pt idx="5">
                  <c:v>1.8201040043401426E-2</c:v>
                </c:pt>
                <c:pt idx="6">
                  <c:v>1.8830476972123956E-2</c:v>
                </c:pt>
                <c:pt idx="7">
                  <c:v>2.0304164352845443E-2</c:v>
                </c:pt>
                <c:pt idx="8">
                  <c:v>2.2642529300040931E-2</c:v>
                </c:pt>
                <c:pt idx="9">
                  <c:v>2.4081733043793636E-2</c:v>
                </c:pt>
                <c:pt idx="10">
                  <c:v>2.7066887952108841E-2</c:v>
                </c:pt>
                <c:pt idx="11">
                  <c:v>2.9284520691071847E-2</c:v>
                </c:pt>
                <c:pt idx="12">
                  <c:v>3.1540274681163126E-2</c:v>
                </c:pt>
                <c:pt idx="13">
                  <c:v>3.3509344644047895E-2</c:v>
                </c:pt>
                <c:pt idx="14">
                  <c:v>3.5554632967916548E-2</c:v>
                </c:pt>
                <c:pt idx="15">
                  <c:v>3.7076159375587774E-2</c:v>
                </c:pt>
                <c:pt idx="16">
                  <c:v>3.9124711399832326E-2</c:v>
                </c:pt>
                <c:pt idx="17">
                  <c:v>4.108423092839969E-2</c:v>
                </c:pt>
                <c:pt idx="18">
                  <c:v>4.3158663663818729E-2</c:v>
                </c:pt>
                <c:pt idx="19">
                  <c:v>4.4971801080947699E-2</c:v>
                </c:pt>
                <c:pt idx="20">
                  <c:v>4.6469139128139512E-2</c:v>
                </c:pt>
                <c:pt idx="21">
                  <c:v>4.798448940793483E-2</c:v>
                </c:pt>
                <c:pt idx="22">
                  <c:v>4.9358145849920369E-2</c:v>
                </c:pt>
                <c:pt idx="23">
                  <c:v>5.062491949641286E-2</c:v>
                </c:pt>
                <c:pt idx="24">
                  <c:v>5.3123100989662879E-2</c:v>
                </c:pt>
                <c:pt idx="25">
                  <c:v>5.4652865094368105E-2</c:v>
                </c:pt>
                <c:pt idx="26">
                  <c:v>5.5910361470175529E-2</c:v>
                </c:pt>
                <c:pt idx="27">
                  <c:v>5.6553116117106714E-2</c:v>
                </c:pt>
                <c:pt idx="28">
                  <c:v>5.6508470501866498E-2</c:v>
                </c:pt>
                <c:pt idx="29">
                  <c:v>5.5999573413363597E-2</c:v>
                </c:pt>
                <c:pt idx="30">
                  <c:v>5.5059470376573529E-2</c:v>
                </c:pt>
                <c:pt idx="31">
                  <c:v>5.4398180532323114E-2</c:v>
                </c:pt>
                <c:pt idx="32">
                  <c:v>5.3643660665497091E-2</c:v>
                </c:pt>
                <c:pt idx="33">
                  <c:v>5.2796568024324905E-2</c:v>
                </c:pt>
                <c:pt idx="34">
                  <c:v>5.183831667986151E-2</c:v>
                </c:pt>
                <c:pt idx="35">
                  <c:v>5.0759557892001816E-2</c:v>
                </c:pt>
                <c:pt idx="36">
                  <c:v>4.9638727453058737E-2</c:v>
                </c:pt>
                <c:pt idx="37">
                  <c:v>4.8402653793352804E-2</c:v>
                </c:pt>
                <c:pt idx="38">
                  <c:v>4.7117158484468395E-2</c:v>
                </c:pt>
                <c:pt idx="39">
                  <c:v>4.5779501432991629E-2</c:v>
                </c:pt>
                <c:pt idx="40">
                  <c:v>4.4369151077122033E-2</c:v>
                </c:pt>
                <c:pt idx="41">
                  <c:v>4.3099477908714393E-2</c:v>
                </c:pt>
                <c:pt idx="42">
                  <c:v>4.2497461122349901E-2</c:v>
                </c:pt>
                <c:pt idx="43">
                  <c:v>4.1255275986991254E-2</c:v>
                </c:pt>
                <c:pt idx="44">
                  <c:v>4.0125005387631488E-2</c:v>
                </c:pt>
                <c:pt idx="45">
                  <c:v>3.8903619900158941E-2</c:v>
                </c:pt>
                <c:pt idx="46">
                  <c:v>3.790458949227838E-2</c:v>
                </c:pt>
                <c:pt idx="47">
                  <c:v>3.6763624160316206E-2</c:v>
                </c:pt>
                <c:pt idx="48">
                  <c:v>3.5781804812017634E-2</c:v>
                </c:pt>
                <c:pt idx="49">
                  <c:v>3.4954074563660321E-2</c:v>
                </c:pt>
                <c:pt idx="50">
                  <c:v>3.4321023645299917E-2</c:v>
                </c:pt>
                <c:pt idx="51">
                  <c:v>3.3389940806914431E-2</c:v>
                </c:pt>
                <c:pt idx="52">
                  <c:v>3.2669874058979392E-2</c:v>
                </c:pt>
                <c:pt idx="53">
                  <c:v>3.1810425671055728E-2</c:v>
                </c:pt>
                <c:pt idx="54">
                  <c:v>3.1044711618150474E-2</c:v>
                </c:pt>
                <c:pt idx="55">
                  <c:v>3.0341575578143379E-2</c:v>
                </c:pt>
                <c:pt idx="56">
                  <c:v>2.9654378298984131E-2</c:v>
                </c:pt>
                <c:pt idx="57">
                  <c:v>2.8913047060056627E-2</c:v>
                </c:pt>
                <c:pt idx="58">
                  <c:v>2.8143094490330312E-2</c:v>
                </c:pt>
                <c:pt idx="59">
                  <c:v>2.7631937902837588E-2</c:v>
                </c:pt>
                <c:pt idx="60">
                  <c:v>2.7001954797213755E-2</c:v>
                </c:pt>
                <c:pt idx="61">
                  <c:v>2.6322040087635518E-2</c:v>
                </c:pt>
                <c:pt idx="62">
                  <c:v>2.5657616681180013E-2</c:v>
                </c:pt>
                <c:pt idx="63">
                  <c:v>2.508024448285158E-2</c:v>
                </c:pt>
                <c:pt idx="64">
                  <c:v>2.4512480766521013E-2</c:v>
                </c:pt>
                <c:pt idx="65">
                  <c:v>2.3996114872120573E-2</c:v>
                </c:pt>
                <c:pt idx="66">
                  <c:v>2.3514108749687204E-2</c:v>
                </c:pt>
                <c:pt idx="67">
                  <c:v>2.3069283419776328E-2</c:v>
                </c:pt>
                <c:pt idx="68">
                  <c:v>2.2863255031471619E-2</c:v>
                </c:pt>
                <c:pt idx="69">
                  <c:v>2.2433747193583924E-2</c:v>
                </c:pt>
                <c:pt idx="70">
                  <c:v>2.1969876073204688E-2</c:v>
                </c:pt>
                <c:pt idx="71">
                  <c:v>2.1492004944810451E-2</c:v>
                </c:pt>
                <c:pt idx="72">
                  <c:v>2.1122232560367309E-2</c:v>
                </c:pt>
                <c:pt idx="73">
                  <c:v>2.064470413431652E-2</c:v>
                </c:pt>
                <c:pt idx="74">
                  <c:v>2.029362179445349E-2</c:v>
                </c:pt>
                <c:pt idx="75">
                  <c:v>2.0212888357453544E-2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21-579B-449E-9234-170BEAD49713}"/>
            </c:ext>
          </c:extLst>
        </c:ser>
        <c:ser>
          <c:idx val="3"/>
          <c:order val="34"/>
          <c:tx>
            <c:strRef>
              <c:f>'C6018'!$U$2</c:f>
              <c:strCache>
                <c:ptCount val="1"/>
                <c:pt idx="0">
                  <c:v>C6018 182C5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'C6018'!$T$3:$T$78</c:f>
              <c:numCache>
                <c:formatCode>0.00E+00</c:formatCode>
                <c:ptCount val="76"/>
                <c:pt idx="0">
                  <c:v>2.6776621813418759E-4</c:v>
                </c:pt>
                <c:pt idx="1">
                  <c:v>3.5856162431732654E-4</c:v>
                </c:pt>
                <c:pt idx="2">
                  <c:v>4.272045882379573E-4</c:v>
                </c:pt>
                <c:pt idx="3">
                  <c:v>4.9381963252989115E-4</c:v>
                </c:pt>
                <c:pt idx="4">
                  <c:v>5.444439052747275E-4</c:v>
                </c:pt>
                <c:pt idx="5">
                  <c:v>6.3053501196788609E-4</c:v>
                </c:pt>
                <c:pt idx="6">
                  <c:v>7.4353516677698927E-4</c:v>
                </c:pt>
                <c:pt idx="7">
                  <c:v>8.8569627578791307E-4</c:v>
                </c:pt>
                <c:pt idx="8">
                  <c:v>1.0409740619152746E-3</c:v>
                </c:pt>
                <c:pt idx="9">
                  <c:v>1.1616980880662239E-3</c:v>
                </c:pt>
                <c:pt idx="10">
                  <c:v>1.3203547426520054E-3</c:v>
                </c:pt>
                <c:pt idx="11">
                  <c:v>1.4965544638558274E-3</c:v>
                </c:pt>
                <c:pt idx="12">
                  <c:v>1.7116603138712916E-3</c:v>
                </c:pt>
                <c:pt idx="13">
                  <c:v>1.9567642385227768E-3</c:v>
                </c:pt>
                <c:pt idx="14">
                  <c:v>2.2335824423876226E-3</c:v>
                </c:pt>
                <c:pt idx="15">
                  <c:v>2.5195824268807649E-3</c:v>
                </c:pt>
                <c:pt idx="16">
                  <c:v>2.8339357741955663E-3</c:v>
                </c:pt>
                <c:pt idx="17">
                  <c:v>3.178429374420639E-3</c:v>
                </c:pt>
                <c:pt idx="18">
                  <c:v>3.5694976887233909E-3</c:v>
                </c:pt>
                <c:pt idx="19">
                  <c:v>3.9982174977578845E-3</c:v>
                </c:pt>
                <c:pt idx="20">
                  <c:v>4.4729908358821869E-3</c:v>
                </c:pt>
                <c:pt idx="21">
                  <c:v>5.0011819906734005E-3</c:v>
                </c:pt>
                <c:pt idx="22">
                  <c:v>5.5807398820855933E-3</c:v>
                </c:pt>
                <c:pt idx="23">
                  <c:v>6.2098687701510396E-3</c:v>
                </c:pt>
                <c:pt idx="24">
                  <c:v>7.6604039399655382E-3</c:v>
                </c:pt>
                <c:pt idx="25">
                  <c:v>9.3947452539544368E-3</c:v>
                </c:pt>
                <c:pt idx="26">
                  <c:v>1.1484620127601743E-2</c:v>
                </c:pt>
                <c:pt idx="27">
                  <c:v>1.3906411716342708E-2</c:v>
                </c:pt>
                <c:pt idx="28">
                  <c:v>1.6787556638442277E-2</c:v>
                </c:pt>
                <c:pt idx="29">
                  <c:v>2.0170513185055819E-2</c:v>
                </c:pt>
                <c:pt idx="30">
                  <c:v>2.4132082085401713E-2</c:v>
                </c:pt>
                <c:pt idx="31">
                  <c:v>2.6353029069142154E-2</c:v>
                </c:pt>
                <c:pt idx="32">
                  <c:v>2.8745035616825267E-2</c:v>
                </c:pt>
                <c:pt idx="33">
                  <c:v>3.1327538594956156E-2</c:v>
                </c:pt>
                <c:pt idx="34">
                  <c:v>3.4083591586078717E-2</c:v>
                </c:pt>
                <c:pt idx="35">
                  <c:v>3.7063931664900365E-2</c:v>
                </c:pt>
                <c:pt idx="36">
                  <c:v>4.0255647409922657E-2</c:v>
                </c:pt>
                <c:pt idx="37">
                  <c:v>4.367104177281398E-2</c:v>
                </c:pt>
                <c:pt idx="38">
                  <c:v>4.733811701990609E-2</c:v>
                </c:pt>
                <c:pt idx="39">
                  <c:v>5.1252118938613457E-2</c:v>
                </c:pt>
                <c:pt idx="40">
                  <c:v>5.5429832882636525E-2</c:v>
                </c:pt>
                <c:pt idx="41">
                  <c:v>5.8828330143154632E-2</c:v>
                </c:pt>
                <c:pt idx="42">
                  <c:v>6.0824778910793111E-2</c:v>
                </c:pt>
                <c:pt idx="43">
                  <c:v>6.4940379135836446E-2</c:v>
                </c:pt>
                <c:pt idx="44">
                  <c:v>6.9224268702874389E-2</c:v>
                </c:pt>
                <c:pt idx="45">
                  <c:v>7.4075025149812901E-2</c:v>
                </c:pt>
                <c:pt idx="46">
                  <c:v>7.9033400395464734E-2</c:v>
                </c:pt>
                <c:pt idx="47">
                  <c:v>8.3910204867846436E-2</c:v>
                </c:pt>
                <c:pt idx="48">
                  <c:v>8.9188348951705118E-2</c:v>
                </c:pt>
                <c:pt idx="49">
                  <c:v>9.3725944206536183E-2</c:v>
                </c:pt>
                <c:pt idx="50">
                  <c:v>9.8204204108642765E-2</c:v>
                </c:pt>
                <c:pt idx="51">
                  <c:v>0.10297479389266445</c:v>
                </c:pt>
                <c:pt idx="52">
                  <c:v>0.10795561567214403</c:v>
                </c:pt>
                <c:pt idx="53">
                  <c:v>0.11310546393029706</c:v>
                </c:pt>
                <c:pt idx="54">
                  <c:v>0.1179849632993737</c:v>
                </c:pt>
                <c:pt idx="55">
                  <c:v>0.12230554672875833</c:v>
                </c:pt>
                <c:pt idx="56">
                  <c:v>0.12620349147064108</c:v>
                </c:pt>
                <c:pt idx="57">
                  <c:v>0.13131966442570858</c:v>
                </c:pt>
                <c:pt idx="58">
                  <c:v>0.13637758487348958</c:v>
                </c:pt>
                <c:pt idx="59">
                  <c:v>0.14081353905910995</c:v>
                </c:pt>
                <c:pt idx="60">
                  <c:v>0.14522214326035518</c:v>
                </c:pt>
                <c:pt idx="61">
                  <c:v>0.15048614026254933</c:v>
                </c:pt>
                <c:pt idx="62">
                  <c:v>0.15553669073116569</c:v>
                </c:pt>
                <c:pt idx="63">
                  <c:v>0.16014935324482435</c:v>
                </c:pt>
                <c:pt idx="64">
                  <c:v>0.16459351194736832</c:v>
                </c:pt>
                <c:pt idx="65">
                  <c:v>0.16864489468023425</c:v>
                </c:pt>
                <c:pt idx="66">
                  <c:v>0.17256786589737519</c:v>
                </c:pt>
                <c:pt idx="67">
                  <c:v>0.17629022543022019</c:v>
                </c:pt>
                <c:pt idx="68">
                  <c:v>0.17808638427769713</c:v>
                </c:pt>
                <c:pt idx="69">
                  <c:v>0.18153243062214139</c:v>
                </c:pt>
              </c:numCache>
            </c:numRef>
          </c:xVal>
          <c:yVal>
            <c:numRef>
              <c:f>'C6018'!$U$3:$U$78</c:f>
              <c:numCache>
                <c:formatCode>0.00E+00</c:formatCode>
                <c:ptCount val="76"/>
                <c:pt idx="0">
                  <c:v>7.1698747573885327E-3</c:v>
                </c:pt>
                <c:pt idx="1">
                  <c:v>1.0653588315537881E-2</c:v>
                </c:pt>
                <c:pt idx="2">
                  <c:v>1.2531586515024729E-2</c:v>
                </c:pt>
                <c:pt idx="3">
                  <c:v>1.3875188731327655E-2</c:v>
                </c:pt>
                <c:pt idx="4">
                  <c:v>1.3975773402993771E-2</c:v>
                </c:pt>
                <c:pt idx="5">
                  <c:v>1.5532980458179845E-2</c:v>
                </c:pt>
                <c:pt idx="6">
                  <c:v>1.7898128236946077E-2</c:v>
                </c:pt>
                <c:pt idx="7">
                  <c:v>2.1044639913310716E-2</c:v>
                </c:pt>
                <c:pt idx="8">
                  <c:v>2.4089004332186695E-2</c:v>
                </c:pt>
                <c:pt idx="9">
                  <c:v>2.4859495269876294E-2</c:v>
                </c:pt>
                <c:pt idx="10">
                  <c:v>2.6610585799798872E-2</c:v>
                </c:pt>
                <c:pt idx="11">
                  <c:v>2.8328660913514263E-2</c:v>
                </c:pt>
                <c:pt idx="12">
                  <c:v>3.070743510952231E-2</c:v>
                </c:pt>
                <c:pt idx="13">
                  <c:v>3.3254527402828048E-2</c:v>
                </c:pt>
                <c:pt idx="14">
                  <c:v>3.5904213939850715E-2</c:v>
                </c:pt>
                <c:pt idx="15">
                  <c:v>3.7858910001886688E-2</c:v>
                </c:pt>
                <c:pt idx="16">
                  <c:v>3.9687841767677361E-2</c:v>
                </c:pt>
                <c:pt idx="17">
                  <c:v>4.1368576762064561E-2</c:v>
                </c:pt>
                <c:pt idx="18">
                  <c:v>4.3234128195319493E-2</c:v>
                </c:pt>
                <c:pt idx="19">
                  <c:v>4.4948216099562822E-2</c:v>
                </c:pt>
                <c:pt idx="20">
                  <c:v>4.6616899664920025E-2</c:v>
                </c:pt>
                <c:pt idx="21">
                  <c:v>4.829031021289043E-2</c:v>
                </c:pt>
                <c:pt idx="22">
                  <c:v>4.9827067428467445E-2</c:v>
                </c:pt>
                <c:pt idx="23">
                  <c:v>5.1122705382517029E-2</c:v>
                </c:pt>
                <c:pt idx="24">
                  <c:v>5.3417980704789578E-2</c:v>
                </c:pt>
                <c:pt idx="25">
                  <c:v>5.5168101200542177E-2</c:v>
                </c:pt>
                <c:pt idx="26">
                  <c:v>5.6609154477699132E-2</c:v>
                </c:pt>
                <c:pt idx="27">
                  <c:v>5.6992557754709017E-2</c:v>
                </c:pt>
                <c:pt idx="28">
                  <c:v>5.7029258675419497E-2</c:v>
                </c:pt>
                <c:pt idx="29">
                  <c:v>5.6531543221420268E-2</c:v>
                </c:pt>
                <c:pt idx="30">
                  <c:v>5.5562620886793007E-2</c:v>
                </c:pt>
                <c:pt idx="31">
                  <c:v>5.4905850538324502E-2</c:v>
                </c:pt>
                <c:pt idx="32">
                  <c:v>5.4131698524164593E-2</c:v>
                </c:pt>
                <c:pt idx="33">
                  <c:v>5.3277816500918396E-2</c:v>
                </c:pt>
                <c:pt idx="34">
                  <c:v>5.225781445823733E-2</c:v>
                </c:pt>
                <c:pt idx="35">
                  <c:v>5.1207180469691131E-2</c:v>
                </c:pt>
                <c:pt idx="36">
                  <c:v>5.0055202176768593E-2</c:v>
                </c:pt>
                <c:pt idx="37">
                  <c:v>4.8814670548379645E-2</c:v>
                </c:pt>
                <c:pt idx="38">
                  <c:v>4.7528295011110007E-2</c:v>
                </c:pt>
                <c:pt idx="39">
                  <c:v>4.6165900024038857E-2</c:v>
                </c:pt>
                <c:pt idx="40">
                  <c:v>4.4745807150334639E-2</c:v>
                </c:pt>
                <c:pt idx="41">
                  <c:v>4.3418894137147938E-2</c:v>
                </c:pt>
                <c:pt idx="42">
                  <c:v>4.2854240587075369E-2</c:v>
                </c:pt>
                <c:pt idx="43">
                  <c:v>4.1640775717153758E-2</c:v>
                </c:pt>
                <c:pt idx="44">
                  <c:v>4.0332621094230837E-2</c:v>
                </c:pt>
                <c:pt idx="45">
                  <c:v>3.9367699693253842E-2</c:v>
                </c:pt>
                <c:pt idx="46">
                  <c:v>3.8200733756971014E-2</c:v>
                </c:pt>
                <c:pt idx="47">
                  <c:v>3.7057486741915578E-2</c:v>
                </c:pt>
                <c:pt idx="48">
                  <c:v>3.6157098130595998E-2</c:v>
                </c:pt>
                <c:pt idx="49">
                  <c:v>3.5138210469626931E-2</c:v>
                </c:pt>
                <c:pt idx="50">
                  <c:v>3.4443091802185605E-2</c:v>
                </c:pt>
                <c:pt idx="51">
                  <c:v>3.3662883102338802E-2</c:v>
                </c:pt>
                <c:pt idx="52">
                  <c:v>3.2829337901835683E-2</c:v>
                </c:pt>
                <c:pt idx="53">
                  <c:v>3.1982114927219328E-2</c:v>
                </c:pt>
                <c:pt idx="54">
                  <c:v>3.128191362866193E-2</c:v>
                </c:pt>
                <c:pt idx="55">
                  <c:v>3.0527850531878547E-2</c:v>
                </c:pt>
                <c:pt idx="56">
                  <c:v>2.9854397862005957E-2</c:v>
                </c:pt>
                <c:pt idx="57">
                  <c:v>2.9036629508133887E-2</c:v>
                </c:pt>
                <c:pt idx="58">
                  <c:v>2.8425562671444075E-2</c:v>
                </c:pt>
                <c:pt idx="59">
                  <c:v>2.7743742524627791E-2</c:v>
                </c:pt>
                <c:pt idx="60">
                  <c:v>2.7208709706013575E-2</c:v>
                </c:pt>
                <c:pt idx="61">
                  <c:v>2.646497418618636E-2</c:v>
                </c:pt>
                <c:pt idx="62">
                  <c:v>2.5840271484300667E-2</c:v>
                </c:pt>
                <c:pt idx="63">
                  <c:v>2.5224051283178141E-2</c:v>
                </c:pt>
                <c:pt idx="64">
                  <c:v>2.4688803586228453E-2</c:v>
                </c:pt>
                <c:pt idx="65">
                  <c:v>2.4147648583551794E-2</c:v>
                </c:pt>
                <c:pt idx="66">
                  <c:v>2.3664707835644044E-2</c:v>
                </c:pt>
                <c:pt idx="67">
                  <c:v>2.321177353218153E-2</c:v>
                </c:pt>
                <c:pt idx="68">
                  <c:v>2.2995040795463759E-2</c:v>
                </c:pt>
                <c:pt idx="69">
                  <c:v>2.2575887762953054E-2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22-579B-449E-9234-170BEAD49713}"/>
            </c:ext>
          </c:extLst>
        </c:ser>
        <c:ser>
          <c:idx val="4"/>
          <c:order val="35"/>
          <c:tx>
            <c:strRef>
              <c:f>'C6018'!$AF$2</c:f>
              <c:strCache>
                <c:ptCount val="1"/>
                <c:pt idx="0">
                  <c:v>C6018 200C1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'C6018'!$AE$3:$AE$78</c:f>
              <c:numCache>
                <c:formatCode>0.00E+00</c:formatCode>
                <c:ptCount val="76"/>
                <c:pt idx="0">
                  <c:v>1.3894448188382823E-4</c:v>
                </c:pt>
                <c:pt idx="1">
                  <c:v>2.0288707238703415E-4</c:v>
                </c:pt>
                <c:pt idx="2">
                  <c:v>2.4133841962330733E-4</c:v>
                </c:pt>
                <c:pt idx="3">
                  <c:v>3.3267476496628908E-4</c:v>
                </c:pt>
                <c:pt idx="4">
                  <c:v>4.2767809957151365E-4</c:v>
                </c:pt>
                <c:pt idx="5">
                  <c:v>5.5444583620266167E-4</c:v>
                </c:pt>
                <c:pt idx="6">
                  <c:v>6.6250111405382641E-4</c:v>
                </c:pt>
                <c:pt idx="7">
                  <c:v>7.9823488983900911E-4</c:v>
                </c:pt>
                <c:pt idx="8">
                  <c:v>9.5129504697871877E-4</c:v>
                </c:pt>
                <c:pt idx="9">
                  <c:v>1.0934476154867356E-3</c:v>
                </c:pt>
                <c:pt idx="10">
                  <c:v>1.2733062762327837E-3</c:v>
                </c:pt>
                <c:pt idx="11">
                  <c:v>1.4586913369049202E-3</c:v>
                </c:pt>
                <c:pt idx="12">
                  <c:v>1.6771268661171174E-3</c:v>
                </c:pt>
                <c:pt idx="13">
                  <c:v>1.9090805373099728E-3</c:v>
                </c:pt>
                <c:pt idx="14">
                  <c:v>2.1802070394167771E-3</c:v>
                </c:pt>
                <c:pt idx="15">
                  <c:v>2.4609506177696162E-3</c:v>
                </c:pt>
                <c:pt idx="16">
                  <c:v>2.7791847923987791E-3</c:v>
                </c:pt>
                <c:pt idx="17">
                  <c:v>3.1278601246058219E-3</c:v>
                </c:pt>
                <c:pt idx="18">
                  <c:v>3.5265895809981703E-3</c:v>
                </c:pt>
                <c:pt idx="19">
                  <c:v>3.9594900718869343E-3</c:v>
                </c:pt>
                <c:pt idx="20">
                  <c:v>4.4315473864314963E-3</c:v>
                </c:pt>
                <c:pt idx="21">
                  <c:v>4.9584363177449789E-3</c:v>
                </c:pt>
                <c:pt idx="22">
                  <c:v>5.5353794181377579E-3</c:v>
                </c:pt>
                <c:pt idx="23">
                  <c:v>6.1657951318117238E-3</c:v>
                </c:pt>
                <c:pt idx="24">
                  <c:v>7.6408674090591997E-3</c:v>
                </c:pt>
                <c:pt idx="25">
                  <c:v>9.3611669872901877E-3</c:v>
                </c:pt>
                <c:pt idx="26">
                  <c:v>1.145996027521335E-2</c:v>
                </c:pt>
                <c:pt idx="27">
                  <c:v>1.3917346326837592E-2</c:v>
                </c:pt>
                <c:pt idx="28">
                  <c:v>1.6817041669097133E-2</c:v>
                </c:pt>
                <c:pt idx="29">
                  <c:v>2.023090436737825E-2</c:v>
                </c:pt>
                <c:pt idx="30">
                  <c:v>2.4228340780213079E-2</c:v>
                </c:pt>
                <c:pt idx="31">
                  <c:v>2.6457690234214438E-2</c:v>
                </c:pt>
                <c:pt idx="32">
                  <c:v>2.8883578090755979E-2</c:v>
                </c:pt>
                <c:pt idx="33">
                  <c:v>3.1492247016049218E-2</c:v>
                </c:pt>
                <c:pt idx="34">
                  <c:v>3.4290030883385607E-2</c:v>
                </c:pt>
                <c:pt idx="35">
                  <c:v>3.7307998986179057E-2</c:v>
                </c:pt>
                <c:pt idx="36">
                  <c:v>4.0532760724983422E-2</c:v>
                </c:pt>
                <c:pt idx="37">
                  <c:v>4.4007987899992815E-2</c:v>
                </c:pt>
                <c:pt idx="38">
                  <c:v>4.7717394701481522E-2</c:v>
                </c:pt>
                <c:pt idx="39">
                  <c:v>5.1689755784558054E-2</c:v>
                </c:pt>
                <c:pt idx="40">
                  <c:v>5.5931147523531281E-2</c:v>
                </c:pt>
                <c:pt idx="41">
                  <c:v>5.9460317305956092E-2</c:v>
                </c:pt>
                <c:pt idx="42">
                  <c:v>6.1429385610782275E-2</c:v>
                </c:pt>
                <c:pt idx="43">
                  <c:v>6.5360088038868988E-2</c:v>
                </c:pt>
                <c:pt idx="44">
                  <c:v>6.9999720367096022E-2</c:v>
                </c:pt>
                <c:pt idx="45">
                  <c:v>7.4873532407260454E-2</c:v>
                </c:pt>
                <c:pt idx="46">
                  <c:v>8.0058517582364541E-2</c:v>
                </c:pt>
                <c:pt idx="47">
                  <c:v>8.4964069542492929E-2</c:v>
                </c:pt>
                <c:pt idx="48">
                  <c:v>9.0193595505116381E-2</c:v>
                </c:pt>
                <c:pt idx="49">
                  <c:v>9.5022141992344877E-2</c:v>
                </c:pt>
                <c:pt idx="50">
                  <c:v>9.9459412211793649E-2</c:v>
                </c:pt>
                <c:pt idx="51">
                  <c:v>0.10425633832035593</c:v>
                </c:pt>
                <c:pt idx="52">
                  <c:v>0.10935563237181817</c:v>
                </c:pt>
                <c:pt idx="53">
                  <c:v>0.11464707578754155</c:v>
                </c:pt>
                <c:pt idx="54">
                  <c:v>0.11940666971088706</c:v>
                </c:pt>
                <c:pt idx="55">
                  <c:v>0.12401391207715357</c:v>
                </c:pt>
                <c:pt idx="56">
                  <c:v>0.12786781931749513</c:v>
                </c:pt>
                <c:pt idx="57">
                  <c:v>0.13318893097953377</c:v>
                </c:pt>
                <c:pt idx="58">
                  <c:v>0.13815875178721129</c:v>
                </c:pt>
                <c:pt idx="59">
                  <c:v>0.14281037551697898</c:v>
                </c:pt>
                <c:pt idx="60">
                  <c:v>0.14713990075532254</c:v>
                </c:pt>
                <c:pt idx="61">
                  <c:v>0.15248257831461362</c:v>
                </c:pt>
                <c:pt idx="62">
                  <c:v>0.1575564586675568</c:v>
                </c:pt>
                <c:pt idx="63">
                  <c:v>0.16230031066627021</c:v>
                </c:pt>
                <c:pt idx="64">
                  <c:v>0.16666980735042261</c:v>
                </c:pt>
                <c:pt idx="65">
                  <c:v>0.17093218420870479</c:v>
                </c:pt>
                <c:pt idx="66">
                  <c:v>0.1747979617178079</c:v>
                </c:pt>
                <c:pt idx="67">
                  <c:v>0.17860232139106072</c:v>
                </c:pt>
                <c:pt idx="68">
                  <c:v>0.18039257026166963</c:v>
                </c:pt>
                <c:pt idx="69">
                  <c:v>0.18390590665500658</c:v>
                </c:pt>
              </c:numCache>
            </c:numRef>
          </c:xVal>
          <c:yVal>
            <c:numRef>
              <c:f>'C6018'!$AF$3:$AF$78</c:f>
              <c:numCache>
                <c:formatCode>0.00E+00</c:formatCode>
                <c:ptCount val="76"/>
                <c:pt idx="0">
                  <c:v>1.9305569045965469E-3</c:v>
                </c:pt>
                <c:pt idx="1">
                  <c:v>3.4109633110799426E-3</c:v>
                </c:pt>
                <c:pt idx="2">
                  <c:v>3.9993293360988478E-3</c:v>
                </c:pt>
                <c:pt idx="3">
                  <c:v>6.2971191768681637E-3</c:v>
                </c:pt>
                <c:pt idx="4">
                  <c:v>8.6238976332823278E-3</c:v>
                </c:pt>
                <c:pt idx="5">
                  <c:v>1.2010321551931737E-2</c:v>
                </c:pt>
                <c:pt idx="6">
                  <c:v>1.4209467830077347E-2</c:v>
                </c:pt>
                <c:pt idx="7">
                  <c:v>1.7093589674730722E-2</c:v>
                </c:pt>
                <c:pt idx="8">
                  <c:v>2.0117291286209694E-2</c:v>
                </c:pt>
                <c:pt idx="9">
                  <c:v>2.2024280079386296E-2</c:v>
                </c:pt>
                <c:pt idx="10">
                  <c:v>2.4747933202373857E-2</c:v>
                </c:pt>
                <c:pt idx="11">
                  <c:v>2.6913352529982941E-2</c:v>
                </c:pt>
                <c:pt idx="12">
                  <c:v>2.9480864327470782E-2</c:v>
                </c:pt>
                <c:pt idx="13">
                  <c:v>3.1653539151778133E-2</c:v>
                </c:pt>
                <c:pt idx="14">
                  <c:v>3.4208727849747891E-2</c:v>
                </c:pt>
                <c:pt idx="15">
                  <c:v>3.611742360943361E-2</c:v>
                </c:pt>
                <c:pt idx="16">
                  <c:v>3.8169135597135022E-2</c:v>
                </c:pt>
                <c:pt idx="17">
                  <c:v>4.0062688966643382E-2</c:v>
                </c:pt>
                <c:pt idx="18">
                  <c:v>4.2200960529359358E-2</c:v>
                </c:pt>
                <c:pt idx="19">
                  <c:v>4.4081680845586654E-2</c:v>
                </c:pt>
                <c:pt idx="20">
                  <c:v>4.5757065558356784E-2</c:v>
                </c:pt>
                <c:pt idx="21">
                  <c:v>4.7468352393454115E-2</c:v>
                </c:pt>
                <c:pt idx="22">
                  <c:v>4.9020366692120065E-2</c:v>
                </c:pt>
                <c:pt idx="23">
                  <c:v>5.0399608659908827E-2</c:v>
                </c:pt>
                <c:pt idx="24">
                  <c:v>5.3145861564278994E-2</c:v>
                </c:pt>
                <c:pt idx="25">
                  <c:v>5.4774447366601857E-2</c:v>
                </c:pt>
                <c:pt idx="26">
                  <c:v>5.6366312371281813E-2</c:v>
                </c:pt>
                <c:pt idx="27">
                  <c:v>5.7082219479179012E-2</c:v>
                </c:pt>
                <c:pt idx="28">
                  <c:v>5.7229762673274905E-2</c:v>
                </c:pt>
                <c:pt idx="29">
                  <c:v>5.6870564596505184E-2</c:v>
                </c:pt>
                <c:pt idx="30">
                  <c:v>5.6006764267313179E-2</c:v>
                </c:pt>
                <c:pt idx="31">
                  <c:v>5.5342834189526596E-2</c:v>
                </c:pt>
                <c:pt idx="32">
                  <c:v>5.4654753169166986E-2</c:v>
                </c:pt>
                <c:pt idx="33">
                  <c:v>5.3839518700150406E-2</c:v>
                </c:pt>
                <c:pt idx="34">
                  <c:v>5.2892767340690004E-2</c:v>
                </c:pt>
                <c:pt idx="35">
                  <c:v>5.1883803196508656E-2</c:v>
                </c:pt>
                <c:pt idx="36">
                  <c:v>5.074671785871511E-2</c:v>
                </c:pt>
                <c:pt idx="37">
                  <c:v>4.9570840581271126E-2</c:v>
                </c:pt>
                <c:pt idx="38">
                  <c:v>4.8292948842639925E-2</c:v>
                </c:pt>
                <c:pt idx="39">
                  <c:v>4.6957678348841937E-2</c:v>
                </c:pt>
                <c:pt idx="40">
                  <c:v>4.5558841027934491E-2</c:v>
                </c:pt>
                <c:pt idx="41">
                  <c:v>4.4356795223042783E-2</c:v>
                </c:pt>
                <c:pt idx="42">
                  <c:v>4.3710428993933639E-2</c:v>
                </c:pt>
                <c:pt idx="43">
                  <c:v>4.2180762744243067E-2</c:v>
                </c:pt>
                <c:pt idx="44">
                  <c:v>4.1241295925257028E-2</c:v>
                </c:pt>
                <c:pt idx="45">
                  <c:v>4.0221019042344951E-2</c:v>
                </c:pt>
                <c:pt idx="46">
                  <c:v>3.9198139815339379E-2</c:v>
                </c:pt>
                <c:pt idx="47">
                  <c:v>3.7994174280113549E-2</c:v>
                </c:pt>
                <c:pt idx="48">
                  <c:v>3.6976748500638867E-2</c:v>
                </c:pt>
                <c:pt idx="49">
                  <c:v>3.6116829875253408E-2</c:v>
                </c:pt>
                <c:pt idx="50">
                  <c:v>3.5329195276841023E-2</c:v>
                </c:pt>
                <c:pt idx="51">
                  <c:v>3.4505981206249252E-2</c:v>
                </c:pt>
                <c:pt idx="52">
                  <c:v>3.3686350229409141E-2</c:v>
                </c:pt>
                <c:pt idx="53">
                  <c:v>3.2859879966585737E-2</c:v>
                </c:pt>
                <c:pt idx="54">
                  <c:v>3.2040343306617695E-2</c:v>
                </c:pt>
                <c:pt idx="55">
                  <c:v>3.1386633446285665E-2</c:v>
                </c:pt>
                <c:pt idx="56">
                  <c:v>3.0647008841633707E-2</c:v>
                </c:pt>
                <c:pt idx="57">
                  <c:v>2.9869155304716306E-2</c:v>
                </c:pt>
                <c:pt idx="58">
                  <c:v>2.91729186847016E-2</c:v>
                </c:pt>
                <c:pt idx="59">
                  <c:v>2.8536173716665104E-2</c:v>
                </c:pt>
                <c:pt idx="60">
                  <c:v>2.7932073789557695E-2</c:v>
                </c:pt>
                <c:pt idx="61">
                  <c:v>2.7171832055010257E-2</c:v>
                </c:pt>
                <c:pt idx="62">
                  <c:v>2.6515742007970019E-2</c:v>
                </c:pt>
                <c:pt idx="63">
                  <c:v>2.590616723285585E-2</c:v>
                </c:pt>
                <c:pt idx="64">
                  <c:v>2.5315615312336635E-2</c:v>
                </c:pt>
                <c:pt idx="65">
                  <c:v>2.4807107826760558E-2</c:v>
                </c:pt>
                <c:pt idx="66">
                  <c:v>2.4280298331770693E-2</c:v>
                </c:pt>
                <c:pt idx="67">
                  <c:v>2.3824624099093094E-2</c:v>
                </c:pt>
                <c:pt idx="68">
                  <c:v>2.3594460125878344E-2</c:v>
                </c:pt>
                <c:pt idx="69">
                  <c:v>2.3170091458929912E-2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23-579B-449E-9234-170BEAD49713}"/>
            </c:ext>
          </c:extLst>
        </c:ser>
        <c:ser>
          <c:idx val="5"/>
          <c:order val="36"/>
          <c:tx>
            <c:strRef>
              <c:f>'C6018'!$AQ$2</c:f>
              <c:strCache>
                <c:ptCount val="1"/>
                <c:pt idx="0">
                  <c:v>C6018 200C3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'C6018'!$AP$3:$AP$78</c:f>
              <c:numCache>
                <c:formatCode>0.00E+00</c:formatCode>
                <c:ptCount val="76"/>
                <c:pt idx="0">
                  <c:v>3.3988702304766131E-4</c:v>
                </c:pt>
                <c:pt idx="1">
                  <c:v>3.719556711744766E-4</c:v>
                </c:pt>
                <c:pt idx="2">
                  <c:v>4.144010923735506E-4</c:v>
                </c:pt>
                <c:pt idx="3">
                  <c:v>4.9081326310233386E-4</c:v>
                </c:pt>
                <c:pt idx="4">
                  <c:v>5.4996346643566374E-4</c:v>
                </c:pt>
                <c:pt idx="5">
                  <c:v>6.4891567387245059E-4</c:v>
                </c:pt>
                <c:pt idx="6">
                  <c:v>7.3206548458693097E-4</c:v>
                </c:pt>
                <c:pt idx="7">
                  <c:v>8.6473138523953199E-4</c:v>
                </c:pt>
                <c:pt idx="8">
                  <c:v>1.0311924208540272E-3</c:v>
                </c:pt>
                <c:pt idx="9">
                  <c:v>1.1845511373274418E-3</c:v>
                </c:pt>
                <c:pt idx="10">
                  <c:v>1.3730304520387742E-3</c:v>
                </c:pt>
                <c:pt idx="11">
                  <c:v>1.5609867396762808E-3</c:v>
                </c:pt>
                <c:pt idx="12">
                  <c:v>1.7715200503003786E-3</c:v>
                </c:pt>
                <c:pt idx="13">
                  <c:v>1.9947139727751959E-3</c:v>
                </c:pt>
                <c:pt idx="14">
                  <c:v>2.2577094239763706E-3</c:v>
                </c:pt>
                <c:pt idx="15">
                  <c:v>2.5408549503878352E-3</c:v>
                </c:pt>
                <c:pt idx="16">
                  <c:v>2.8669253384441431E-3</c:v>
                </c:pt>
                <c:pt idx="17">
                  <c:v>3.2219277807823644E-3</c:v>
                </c:pt>
                <c:pt idx="18">
                  <c:v>3.6296469328963776E-3</c:v>
                </c:pt>
                <c:pt idx="19">
                  <c:v>4.070842135144255E-3</c:v>
                </c:pt>
                <c:pt idx="20">
                  <c:v>4.5476888492028108E-3</c:v>
                </c:pt>
                <c:pt idx="21">
                  <c:v>5.0763789990510679E-3</c:v>
                </c:pt>
                <c:pt idx="22">
                  <c:v>5.6535615191115624E-3</c:v>
                </c:pt>
                <c:pt idx="23">
                  <c:v>6.286134915020971E-3</c:v>
                </c:pt>
                <c:pt idx="24">
                  <c:v>7.7410565181981585E-3</c:v>
                </c:pt>
                <c:pt idx="25">
                  <c:v>9.54096705231227E-3</c:v>
                </c:pt>
                <c:pt idx="26">
                  <c:v>1.162027399327365E-2</c:v>
                </c:pt>
                <c:pt idx="27">
                  <c:v>1.4084082654762457E-2</c:v>
                </c:pt>
                <c:pt idx="28">
                  <c:v>1.7049096847136649E-2</c:v>
                </c:pt>
                <c:pt idx="29">
                  <c:v>2.050511933707086E-2</c:v>
                </c:pt>
                <c:pt idx="30">
                  <c:v>2.4565089404024673E-2</c:v>
                </c:pt>
                <c:pt idx="31">
                  <c:v>2.6815910685556252E-2</c:v>
                </c:pt>
                <c:pt idx="32">
                  <c:v>2.9275555165078359E-2</c:v>
                </c:pt>
                <c:pt idx="33">
                  <c:v>3.1893962524704896E-2</c:v>
                </c:pt>
                <c:pt idx="34">
                  <c:v>3.4742181293428175E-2</c:v>
                </c:pt>
                <c:pt idx="35">
                  <c:v>3.7799349699701446E-2</c:v>
                </c:pt>
                <c:pt idx="36">
                  <c:v>4.1064832587680622E-2</c:v>
                </c:pt>
                <c:pt idx="37">
                  <c:v>4.458511959294037E-2</c:v>
                </c:pt>
                <c:pt idx="38">
                  <c:v>4.8342959014686569E-2</c:v>
                </c:pt>
                <c:pt idx="39">
                  <c:v>5.2365662253426135E-2</c:v>
                </c:pt>
                <c:pt idx="40">
                  <c:v>5.6662621002582104E-2</c:v>
                </c:pt>
                <c:pt idx="41">
                  <c:v>6.0198911862399285E-2</c:v>
                </c:pt>
                <c:pt idx="42">
                  <c:v>6.2235002521146603E-2</c:v>
                </c:pt>
                <c:pt idx="43">
                  <c:v>6.6167141370618549E-2</c:v>
                </c:pt>
                <c:pt idx="44">
                  <c:v>7.0903797319695094E-2</c:v>
                </c:pt>
                <c:pt idx="45">
                  <c:v>7.5813206828597254E-2</c:v>
                </c:pt>
                <c:pt idx="46">
                  <c:v>8.1059841800470586E-2</c:v>
                </c:pt>
                <c:pt idx="47">
                  <c:v>8.5897693495235378E-2</c:v>
                </c:pt>
                <c:pt idx="48">
                  <c:v>9.1244049817345782E-2</c:v>
                </c:pt>
                <c:pt idx="49">
                  <c:v>9.621498833730209E-2</c:v>
                </c:pt>
                <c:pt idx="50">
                  <c:v>0.1006898513376759</c:v>
                </c:pt>
                <c:pt idx="51">
                  <c:v>0.1055786855366284</c:v>
                </c:pt>
                <c:pt idx="52">
                  <c:v>0.11069973503146509</c:v>
                </c:pt>
                <c:pt idx="53">
                  <c:v>0.11608262292372247</c:v>
                </c:pt>
                <c:pt idx="54">
                  <c:v>0.12094597707002747</c:v>
                </c:pt>
                <c:pt idx="55">
                  <c:v>0.12542374533720019</c:v>
                </c:pt>
                <c:pt idx="56">
                  <c:v>0.12914402742711448</c:v>
                </c:pt>
                <c:pt idx="57">
                  <c:v>0.13463506942839246</c:v>
                </c:pt>
                <c:pt idx="58">
                  <c:v>0.13967525631169703</c:v>
                </c:pt>
                <c:pt idx="59">
                  <c:v>0.14426249451875567</c:v>
                </c:pt>
                <c:pt idx="60">
                  <c:v>0.14860629920455584</c:v>
                </c:pt>
                <c:pt idx="61">
                  <c:v>0.15428361529241286</c:v>
                </c:pt>
                <c:pt idx="62">
                  <c:v>0.15925557101838744</c:v>
                </c:pt>
                <c:pt idx="63">
                  <c:v>0.16410756013925595</c:v>
                </c:pt>
                <c:pt idx="64">
                  <c:v>0.16855167233928872</c:v>
                </c:pt>
                <c:pt idx="65">
                  <c:v>0.17284559589742318</c:v>
                </c:pt>
                <c:pt idx="66">
                  <c:v>0.17683210261148069</c:v>
                </c:pt>
                <c:pt idx="67">
                  <c:v>0.18057910202370547</c:v>
                </c:pt>
                <c:pt idx="68">
                  <c:v>0.18251827066159715</c:v>
                </c:pt>
                <c:pt idx="69">
                  <c:v>0.18594396349222761</c:v>
                </c:pt>
                <c:pt idx="70">
                  <c:v>0.1902816923479379</c:v>
                </c:pt>
                <c:pt idx="71">
                  <c:v>0.19419625413451019</c:v>
                </c:pt>
                <c:pt idx="72">
                  <c:v>0.19805566906819649</c:v>
                </c:pt>
                <c:pt idx="73">
                  <c:v>0.20151549486768741</c:v>
                </c:pt>
                <c:pt idx="74">
                  <c:v>0.20522752076517808</c:v>
                </c:pt>
                <c:pt idx="75">
                  <c:v>0.20588905471125599</c:v>
                </c:pt>
              </c:numCache>
            </c:numRef>
          </c:xVal>
          <c:yVal>
            <c:numRef>
              <c:f>'C6018'!$AQ$3:$AQ$78</c:f>
              <c:numCache>
                <c:formatCode>0.00E+00</c:formatCode>
                <c:ptCount val="76"/>
                <c:pt idx="0">
                  <c:v>1.1552318843620145E-2</c:v>
                </c:pt>
                <c:pt idx="1">
                  <c:v>1.1464382479044024E-2</c:v>
                </c:pt>
                <c:pt idx="2">
                  <c:v>1.1791689179139081E-2</c:v>
                </c:pt>
                <c:pt idx="3">
                  <c:v>1.3706758950854381E-2</c:v>
                </c:pt>
                <c:pt idx="4">
                  <c:v>1.4260582022863875E-2</c:v>
                </c:pt>
                <c:pt idx="5">
                  <c:v>1.6451780656652017E-2</c:v>
                </c:pt>
                <c:pt idx="6">
                  <c:v>1.7350198576925255E-2</c:v>
                </c:pt>
                <c:pt idx="7">
                  <c:v>2.0060155988675787E-2</c:v>
                </c:pt>
                <c:pt idx="8">
                  <c:v>2.3638420711821432E-2</c:v>
                </c:pt>
                <c:pt idx="9">
                  <c:v>2.5847192999840399E-2</c:v>
                </c:pt>
                <c:pt idx="10">
                  <c:v>2.8776204720380269E-2</c:v>
                </c:pt>
                <c:pt idx="11">
                  <c:v>3.0820481574153236E-2</c:v>
                </c:pt>
                <c:pt idx="12">
                  <c:v>3.2892775757301485E-2</c:v>
                </c:pt>
                <c:pt idx="13">
                  <c:v>3.4556920559185376E-2</c:v>
                </c:pt>
                <c:pt idx="14">
                  <c:v>3.6684072278601765E-2</c:v>
                </c:pt>
                <c:pt idx="15">
                  <c:v>3.8500884877479345E-2</c:v>
                </c:pt>
                <c:pt idx="16">
                  <c:v>4.0617224320208464E-2</c:v>
                </c:pt>
                <c:pt idx="17">
                  <c:v>4.2508624412183088E-2</c:v>
                </c:pt>
                <c:pt idx="18">
                  <c:v>4.4703472480901521E-2</c:v>
                </c:pt>
                <c:pt idx="19">
                  <c:v>4.6595947929598459E-2</c:v>
                </c:pt>
                <c:pt idx="20">
                  <c:v>4.8186885315379284E-2</c:v>
                </c:pt>
                <c:pt idx="21">
                  <c:v>4.975339898098978E-2</c:v>
                </c:pt>
                <c:pt idx="22">
                  <c:v>5.1135912600297623E-2</c:v>
                </c:pt>
                <c:pt idx="23">
                  <c:v>5.2386137526442257E-2</c:v>
                </c:pt>
                <c:pt idx="24">
                  <c:v>5.4548724687255988E-2</c:v>
                </c:pt>
                <c:pt idx="25">
                  <c:v>5.68987613249336E-2</c:v>
                </c:pt>
                <c:pt idx="26">
                  <c:v>5.7954362831284766E-2</c:v>
                </c:pt>
                <c:pt idx="27">
                  <c:v>5.8458156036502409E-2</c:v>
                </c:pt>
                <c:pt idx="28">
                  <c:v>5.8820064978123927E-2</c:v>
                </c:pt>
                <c:pt idx="29">
                  <c:v>5.8422689760189488E-2</c:v>
                </c:pt>
                <c:pt idx="30">
                  <c:v>5.7574454725909038E-2</c:v>
                </c:pt>
                <c:pt idx="31">
                  <c:v>5.6851593527799921E-2</c:v>
                </c:pt>
                <c:pt idx="32">
                  <c:v>5.6148250823727819E-2</c:v>
                </c:pt>
                <c:pt idx="33">
                  <c:v>5.5221834432311476E-2</c:v>
                </c:pt>
                <c:pt idx="34">
                  <c:v>5.429685834572337E-2</c:v>
                </c:pt>
                <c:pt idx="35">
                  <c:v>5.3259434067183045E-2</c:v>
                </c:pt>
                <c:pt idx="36">
                  <c:v>5.2087762488316022E-2</c:v>
                </c:pt>
                <c:pt idx="37">
                  <c:v>5.0879534600398152E-2</c:v>
                </c:pt>
                <c:pt idx="38">
                  <c:v>4.9567468165520268E-2</c:v>
                </c:pt>
                <c:pt idx="39">
                  <c:v>4.8193765116600173E-2</c:v>
                </c:pt>
                <c:pt idx="40">
                  <c:v>4.6758279978304174E-2</c:v>
                </c:pt>
                <c:pt idx="41">
                  <c:v>4.5465607483155944E-2</c:v>
                </c:pt>
                <c:pt idx="42">
                  <c:v>4.4864429374896465E-2</c:v>
                </c:pt>
                <c:pt idx="43">
                  <c:v>4.3228873260063201E-2</c:v>
                </c:pt>
                <c:pt idx="44">
                  <c:v>4.231347401232536E-2</c:v>
                </c:pt>
                <c:pt idx="45">
                  <c:v>4.1236914139198777E-2</c:v>
                </c:pt>
                <c:pt idx="46">
                  <c:v>4.0184805718952249E-2</c:v>
                </c:pt>
                <c:pt idx="47">
                  <c:v>3.8833756567375796E-2</c:v>
                </c:pt>
                <c:pt idx="48">
                  <c:v>3.7843075577592179E-2</c:v>
                </c:pt>
                <c:pt idx="49">
                  <c:v>3.702929592298871E-2</c:v>
                </c:pt>
                <c:pt idx="50">
                  <c:v>3.6208736294297397E-2</c:v>
                </c:pt>
                <c:pt idx="51">
                  <c:v>3.53868534591818E-2</c:v>
                </c:pt>
                <c:pt idx="52">
                  <c:v>3.4519524890243881E-2</c:v>
                </c:pt>
                <c:pt idx="53">
                  <c:v>3.3687938362127835E-2</c:v>
                </c:pt>
                <c:pt idx="54">
                  <c:v>3.2871751391963168E-2</c:v>
                </c:pt>
                <c:pt idx="55">
                  <c:v>3.2104318151858866E-2</c:v>
                </c:pt>
                <c:pt idx="56">
                  <c:v>3.1314644799277695E-2</c:v>
                </c:pt>
                <c:pt idx="57">
                  <c:v>3.0572781109779144E-2</c:v>
                </c:pt>
                <c:pt idx="58">
                  <c:v>2.9867080872226358E-2</c:v>
                </c:pt>
                <c:pt idx="59">
                  <c:v>2.9168419516151373E-2</c:v>
                </c:pt>
                <c:pt idx="60">
                  <c:v>2.8539457435091717E-2</c:v>
                </c:pt>
                <c:pt idx="61">
                  <c:v>2.7866347398381237E-2</c:v>
                </c:pt>
                <c:pt idx="62">
                  <c:v>2.7137103467143854E-2</c:v>
                </c:pt>
                <c:pt idx="63">
                  <c:v>2.6530678056210729E-2</c:v>
                </c:pt>
                <c:pt idx="64">
                  <c:v>2.5933059103944271E-2</c:v>
                </c:pt>
                <c:pt idx="65">
                  <c:v>2.540658221033703E-2</c:v>
                </c:pt>
                <c:pt idx="66">
                  <c:v>2.4890227265778268E-2</c:v>
                </c:pt>
                <c:pt idx="67">
                  <c:v>2.4395011661321037E-2</c:v>
                </c:pt>
                <c:pt idx="68">
                  <c:v>2.4194145635340284E-2</c:v>
                </c:pt>
                <c:pt idx="69">
                  <c:v>2.3725490673985366E-2</c:v>
                </c:pt>
                <c:pt idx="70">
                  <c:v>2.3242471718317687E-2</c:v>
                </c:pt>
                <c:pt idx="71">
                  <c:v>2.2741473267729156E-2</c:v>
                </c:pt>
                <c:pt idx="72">
                  <c:v>2.2302733710513403E-2</c:v>
                </c:pt>
                <c:pt idx="73">
                  <c:v>2.1840743651787745E-2</c:v>
                </c:pt>
                <c:pt idx="74">
                  <c:v>2.1491139544556385E-2</c:v>
                </c:pt>
                <c:pt idx="75">
                  <c:v>2.1410325193138319E-2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24-579B-449E-9234-170BEAD49713}"/>
            </c:ext>
          </c:extLst>
        </c:ser>
        <c:ser>
          <c:idx val="6"/>
          <c:order val="37"/>
          <c:tx>
            <c:strRef>
              <c:f>'C6018'!$BB$2</c:f>
              <c:strCache>
                <c:ptCount val="1"/>
                <c:pt idx="0">
                  <c:v>C6018 200C5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'C6018'!$BA$3:$BA$72</c:f>
              <c:numCache>
                <c:formatCode>0.00E+00</c:formatCode>
                <c:ptCount val="70"/>
                <c:pt idx="0">
                  <c:v>3.1651741328929969E-4</c:v>
                </c:pt>
                <c:pt idx="1">
                  <c:v>3.4338233460839442E-4</c:v>
                </c:pt>
                <c:pt idx="2">
                  <c:v>3.8809153465644468E-4</c:v>
                </c:pt>
                <c:pt idx="3">
                  <c:v>4.9229825379029245E-4</c:v>
                </c:pt>
                <c:pt idx="4">
                  <c:v>5.8024088803326269E-4</c:v>
                </c:pt>
                <c:pt idx="5">
                  <c:v>6.8812441293706434E-4</c:v>
                </c:pt>
                <c:pt idx="6">
                  <c:v>7.8892406836888855E-4</c:v>
                </c:pt>
                <c:pt idx="7">
                  <c:v>9.0516036769347551E-4</c:v>
                </c:pt>
                <c:pt idx="8">
                  <c:v>1.0465306456780583E-3</c:v>
                </c:pt>
                <c:pt idx="9">
                  <c:v>1.1837508959486195E-3</c:v>
                </c:pt>
                <c:pt idx="10">
                  <c:v>1.3715838095650467E-3</c:v>
                </c:pt>
                <c:pt idx="11">
                  <c:v>1.5629746346025779E-3</c:v>
                </c:pt>
                <c:pt idx="12">
                  <c:v>1.7816220012027105E-3</c:v>
                </c:pt>
                <c:pt idx="13">
                  <c:v>2.0149219490650451E-3</c:v>
                </c:pt>
                <c:pt idx="14">
                  <c:v>2.2808629981205066E-3</c:v>
                </c:pt>
                <c:pt idx="15">
                  <c:v>2.5668677200478612E-3</c:v>
                </c:pt>
                <c:pt idx="16">
                  <c:v>2.8920716778828509E-3</c:v>
                </c:pt>
                <c:pt idx="17">
                  <c:v>3.2516619955498269E-3</c:v>
                </c:pt>
                <c:pt idx="18">
                  <c:v>3.6573172997290096E-3</c:v>
                </c:pt>
                <c:pt idx="19">
                  <c:v>4.0938738364586875E-3</c:v>
                </c:pt>
                <c:pt idx="20">
                  <c:v>4.5715326763131796E-3</c:v>
                </c:pt>
                <c:pt idx="21">
                  <c:v>5.1034883256260719E-3</c:v>
                </c:pt>
                <c:pt idx="22">
                  <c:v>5.6892109331616991E-3</c:v>
                </c:pt>
                <c:pt idx="23">
                  <c:v>6.3311120864763138E-3</c:v>
                </c:pt>
                <c:pt idx="24">
                  <c:v>7.8107503335693431E-3</c:v>
                </c:pt>
                <c:pt idx="25">
                  <c:v>9.601153490002054E-3</c:v>
                </c:pt>
                <c:pt idx="26">
                  <c:v>1.1720770075302723E-2</c:v>
                </c:pt>
                <c:pt idx="27">
                  <c:v>1.4228577446177167E-2</c:v>
                </c:pt>
                <c:pt idx="28">
                  <c:v>1.7178687368467553E-2</c:v>
                </c:pt>
                <c:pt idx="29">
                  <c:v>2.067742071182779E-2</c:v>
                </c:pt>
                <c:pt idx="30">
                  <c:v>2.4747351320467837E-2</c:v>
                </c:pt>
                <c:pt idx="31">
                  <c:v>2.704116301301298E-2</c:v>
                </c:pt>
                <c:pt idx="32">
                  <c:v>2.9508807551218801E-2</c:v>
                </c:pt>
                <c:pt idx="33">
                  <c:v>3.2181064275320567E-2</c:v>
                </c:pt>
                <c:pt idx="34">
                  <c:v>3.5045199398106387E-2</c:v>
                </c:pt>
                <c:pt idx="35">
                  <c:v>3.8109766186280494E-2</c:v>
                </c:pt>
                <c:pt idx="36">
                  <c:v>4.1423994899228378E-2</c:v>
                </c:pt>
                <c:pt idx="37">
                  <c:v>4.4961447163609079E-2</c:v>
                </c:pt>
                <c:pt idx="38">
                  <c:v>4.8753999911643725E-2</c:v>
                </c:pt>
                <c:pt idx="39">
                  <c:v>5.281341080815212E-2</c:v>
                </c:pt>
                <c:pt idx="40">
                  <c:v>5.7137001676145688E-2</c:v>
                </c:pt>
                <c:pt idx="41">
                  <c:v>6.0749385837943308E-2</c:v>
                </c:pt>
                <c:pt idx="42">
                  <c:v>6.2778258600140677E-2</c:v>
                </c:pt>
                <c:pt idx="43">
                  <c:v>6.6791208424179391E-2</c:v>
                </c:pt>
                <c:pt idx="44">
                  <c:v>7.15546285494226E-2</c:v>
                </c:pt>
                <c:pt idx="45">
                  <c:v>7.6316629775754027E-2</c:v>
                </c:pt>
                <c:pt idx="46">
                  <c:v>8.1461901023895875E-2</c:v>
                </c:pt>
                <c:pt idx="47">
                  <c:v>8.6547892233872908E-2</c:v>
                </c:pt>
                <c:pt idx="48">
                  <c:v>9.1773568044458326E-2</c:v>
                </c:pt>
                <c:pt idx="49">
                  <c:v>9.6626075741816142E-2</c:v>
                </c:pt>
                <c:pt idx="50">
                  <c:v>0.10112337686125761</c:v>
                </c:pt>
                <c:pt idx="51">
                  <c:v>0.10611906675183159</c:v>
                </c:pt>
                <c:pt idx="52">
                  <c:v>0.11114659413147872</c:v>
                </c:pt>
                <c:pt idx="53">
                  <c:v>0.11652694990293219</c:v>
                </c:pt>
                <c:pt idx="54">
                  <c:v>0.12151064566203361</c:v>
                </c:pt>
                <c:pt idx="55">
                  <c:v>0.12591394367107953</c:v>
                </c:pt>
                <c:pt idx="56">
                  <c:v>0.1298770176619638</c:v>
                </c:pt>
                <c:pt idx="57">
                  <c:v>0.13540585375557515</c:v>
                </c:pt>
                <c:pt idx="58">
                  <c:v>0.14031437314860773</c:v>
                </c:pt>
                <c:pt idx="59">
                  <c:v>0.14505182556416385</c:v>
                </c:pt>
                <c:pt idx="60">
                  <c:v>0.1494943772079261</c:v>
                </c:pt>
                <c:pt idx="61">
                  <c:v>0.15468692486383281</c:v>
                </c:pt>
                <c:pt idx="62">
                  <c:v>0.16019982127618485</c:v>
                </c:pt>
                <c:pt idx="63">
                  <c:v>0.16486779605240195</c:v>
                </c:pt>
                <c:pt idx="64">
                  <c:v>0.16941927152638628</c:v>
                </c:pt>
                <c:pt idx="65">
                  <c:v>0.173604658218344</c:v>
                </c:pt>
                <c:pt idx="66">
                  <c:v>0.17762835078399489</c:v>
                </c:pt>
                <c:pt idx="67">
                  <c:v>0.18155083270895145</c:v>
                </c:pt>
                <c:pt idx="68">
                  <c:v>0.18339227446465772</c:v>
                </c:pt>
                <c:pt idx="69">
                  <c:v>0.18683359066328153</c:v>
                </c:pt>
              </c:numCache>
            </c:numRef>
          </c:xVal>
          <c:yVal>
            <c:numRef>
              <c:f>'C6018'!$BB$3:$BB$72</c:f>
              <c:numCache>
                <c:formatCode>0.00E+00</c:formatCode>
                <c:ptCount val="70"/>
                <c:pt idx="0">
                  <c:v>1.0018327291534934E-2</c:v>
                </c:pt>
                <c:pt idx="1">
                  <c:v>9.77066662145952E-3</c:v>
                </c:pt>
                <c:pt idx="2">
                  <c:v>1.0341953463933424E-2</c:v>
                </c:pt>
                <c:pt idx="3">
                  <c:v>1.378982598591025E-2</c:v>
                </c:pt>
                <c:pt idx="4">
                  <c:v>1.5873994584767639E-2</c:v>
                </c:pt>
                <c:pt idx="5">
                  <c:v>1.8499939742532067E-2</c:v>
                </c:pt>
                <c:pt idx="6">
                  <c:v>2.014999759300316E-2</c:v>
                </c:pt>
                <c:pt idx="7">
                  <c:v>2.1979758805098944E-2</c:v>
                </c:pt>
                <c:pt idx="8">
                  <c:v>2.4346858622749129E-2</c:v>
                </c:pt>
                <c:pt idx="9">
                  <c:v>2.581228187439966E-2</c:v>
                </c:pt>
                <c:pt idx="10">
                  <c:v>2.8715598708971311E-2</c:v>
                </c:pt>
                <c:pt idx="11">
                  <c:v>3.0899030467984753E-2</c:v>
                </c:pt>
                <c:pt idx="12">
                  <c:v>3.3268982178604349E-2</c:v>
                </c:pt>
                <c:pt idx="13">
                  <c:v>3.5260643224110474E-2</c:v>
                </c:pt>
                <c:pt idx="14">
                  <c:v>3.7440345564557519E-2</c:v>
                </c:pt>
                <c:pt idx="15">
                  <c:v>3.9293249120207215E-2</c:v>
                </c:pt>
                <c:pt idx="16">
                  <c:v>4.133287172802854E-2</c:v>
                </c:pt>
                <c:pt idx="17">
                  <c:v>4.329684377184366E-2</c:v>
                </c:pt>
                <c:pt idx="18">
                  <c:v>4.538765827148198E-2</c:v>
                </c:pt>
                <c:pt idx="19">
                  <c:v>4.7124693485808916E-2</c:v>
                </c:pt>
                <c:pt idx="20">
                  <c:v>4.8693503879604617E-2</c:v>
                </c:pt>
                <c:pt idx="21">
                  <c:v>5.0286212855372478E-2</c:v>
                </c:pt>
                <c:pt idx="22">
                  <c:v>5.1782836777574143E-2</c:v>
                </c:pt>
                <c:pt idx="23">
                  <c:v>5.3138462932482138E-2</c:v>
                </c:pt>
                <c:pt idx="24">
                  <c:v>5.5535365824961859E-2</c:v>
                </c:pt>
                <c:pt idx="25">
                  <c:v>5.7618884363993476E-2</c:v>
                </c:pt>
                <c:pt idx="26">
                  <c:v>5.89611155424416E-2</c:v>
                </c:pt>
                <c:pt idx="27">
                  <c:v>5.9663804923306349E-2</c:v>
                </c:pt>
                <c:pt idx="28">
                  <c:v>5.9717648284408981E-2</c:v>
                </c:pt>
                <c:pt idx="29">
                  <c:v>5.9408648673716716E-2</c:v>
                </c:pt>
                <c:pt idx="30">
                  <c:v>5.8431977309505799E-2</c:v>
                </c:pt>
                <c:pt idx="31">
                  <c:v>5.7810706093665794E-2</c:v>
                </c:pt>
                <c:pt idx="32">
                  <c:v>5.704653523243064E-2</c:v>
                </c:pt>
                <c:pt idx="33">
                  <c:v>5.6220496392227953E-2</c:v>
                </c:pt>
                <c:pt idx="34">
                  <c:v>5.5248133191769508E-2</c:v>
                </c:pt>
                <c:pt idx="35">
                  <c:v>5.4137782039473961E-2</c:v>
                </c:pt>
                <c:pt idx="36">
                  <c:v>5.3002889716360926E-2</c:v>
                </c:pt>
                <c:pt idx="37">
                  <c:v>5.1742072595074691E-2</c:v>
                </c:pt>
                <c:pt idx="38">
                  <c:v>5.0413956426891018E-2</c:v>
                </c:pt>
                <c:pt idx="39">
                  <c:v>4.9021442690090261E-2</c:v>
                </c:pt>
                <c:pt idx="40">
                  <c:v>4.7544479938656799E-2</c:v>
                </c:pt>
                <c:pt idx="41">
                  <c:v>4.6300907072780763E-2</c:v>
                </c:pt>
                <c:pt idx="42">
                  <c:v>4.565110085318197E-2</c:v>
                </c:pt>
                <c:pt idx="43">
                  <c:v>4.4048160221591984E-2</c:v>
                </c:pt>
                <c:pt idx="44">
                  <c:v>4.3093836202116313E-2</c:v>
                </c:pt>
                <c:pt idx="45">
                  <c:v>4.1786383942786373E-2</c:v>
                </c:pt>
                <c:pt idx="46">
                  <c:v>4.0584430001632948E-2</c:v>
                </c:pt>
                <c:pt idx="47">
                  <c:v>3.9423882369084624E-2</c:v>
                </c:pt>
                <c:pt idx="48">
                  <c:v>3.8283580870958282E-2</c:v>
                </c:pt>
                <c:pt idx="49">
                  <c:v>3.7346394053052755E-2</c:v>
                </c:pt>
                <c:pt idx="50">
                  <c:v>3.6521204813656893E-2</c:v>
                </c:pt>
                <c:pt idx="51">
                  <c:v>3.5750020089776791E-2</c:v>
                </c:pt>
                <c:pt idx="52">
                  <c:v>3.479877573810608E-2</c:v>
                </c:pt>
                <c:pt idx="53">
                  <c:v>3.394632513420117E-2</c:v>
                </c:pt>
                <c:pt idx="54">
                  <c:v>3.3179409009447838E-2</c:v>
                </c:pt>
                <c:pt idx="55">
                  <c:v>3.2355757573068959E-2</c:v>
                </c:pt>
                <c:pt idx="56">
                  <c:v>3.1617693939580242E-2</c:v>
                </c:pt>
                <c:pt idx="57">
                  <c:v>3.08717717313962E-2</c:v>
                </c:pt>
                <c:pt idx="58">
                  <c:v>3.0090361167792654E-2</c:v>
                </c:pt>
                <c:pt idx="59">
                  <c:v>2.9438970336500097E-2</c:v>
                </c:pt>
                <c:pt idx="60">
                  <c:v>2.8833142583906197E-2</c:v>
                </c:pt>
                <c:pt idx="61">
                  <c:v>2.7963123435583805E-2</c:v>
                </c:pt>
                <c:pt idx="62">
                  <c:v>2.7412927512199925E-2</c:v>
                </c:pt>
                <c:pt idx="63">
                  <c:v>2.6732287741125502E-2</c:v>
                </c:pt>
                <c:pt idx="64">
                  <c:v>2.6157741332845531E-2</c:v>
                </c:pt>
                <c:pt idx="65">
                  <c:v>2.5588875322727151E-2</c:v>
                </c:pt>
                <c:pt idx="66">
                  <c:v>2.5072974413733264E-2</c:v>
                </c:pt>
                <c:pt idx="67">
                  <c:v>2.4617749538661349E-2</c:v>
                </c:pt>
                <c:pt idx="68">
                  <c:v>2.4385677445852925E-2</c:v>
                </c:pt>
                <c:pt idx="69">
                  <c:v>2.3913674453747095E-2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25-579B-449E-9234-170BEAD49713}"/>
            </c:ext>
          </c:extLst>
        </c:ser>
        <c:ser>
          <c:idx val="7"/>
          <c:order val="38"/>
          <c:tx>
            <c:strRef>
              <c:f>'C6018'!$BM$2</c:f>
              <c:strCache>
                <c:ptCount val="1"/>
                <c:pt idx="0">
                  <c:v>C6018 200C6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'C6018'!$BL$3:$BL$72</c:f>
              <c:numCache>
                <c:formatCode>0.00E+00</c:formatCode>
                <c:ptCount val="70"/>
                <c:pt idx="0">
                  <c:v>3.149237051826995E-4</c:v>
                </c:pt>
                <c:pt idx="1">
                  <c:v>3.5126009678919325E-4</c:v>
                </c:pt>
                <c:pt idx="2">
                  <c:v>3.9877373826113901E-4</c:v>
                </c:pt>
                <c:pt idx="3">
                  <c:v>4.8580026816751558E-4</c:v>
                </c:pt>
                <c:pt idx="4">
                  <c:v>5.534112771140862E-4</c:v>
                </c:pt>
                <c:pt idx="5">
                  <c:v>6.5828526332251049E-4</c:v>
                </c:pt>
                <c:pt idx="6">
                  <c:v>7.5642841947771349E-4</c:v>
                </c:pt>
                <c:pt idx="7">
                  <c:v>8.8532814544757456E-4</c:v>
                </c:pt>
                <c:pt idx="8">
                  <c:v>1.0336245956415716E-3</c:v>
                </c:pt>
                <c:pt idx="9">
                  <c:v>1.1718768687160525E-3</c:v>
                </c:pt>
                <c:pt idx="10">
                  <c:v>1.3457014883821166E-3</c:v>
                </c:pt>
                <c:pt idx="11">
                  <c:v>1.5300978368135258E-3</c:v>
                </c:pt>
                <c:pt idx="12">
                  <c:v>1.7419598094208367E-3</c:v>
                </c:pt>
                <c:pt idx="13">
                  <c:v>1.9779199437596532E-3</c:v>
                </c:pt>
                <c:pt idx="14">
                  <c:v>2.2526253136556356E-3</c:v>
                </c:pt>
                <c:pt idx="15">
                  <c:v>2.5352434128467008E-3</c:v>
                </c:pt>
                <c:pt idx="16">
                  <c:v>2.8568293064116777E-3</c:v>
                </c:pt>
                <c:pt idx="17">
                  <c:v>3.2068246206211188E-3</c:v>
                </c:pt>
                <c:pt idx="18">
                  <c:v>3.6007932171121491E-3</c:v>
                </c:pt>
                <c:pt idx="19">
                  <c:v>4.0357714815143324E-3</c:v>
                </c:pt>
                <c:pt idx="20">
                  <c:v>4.5085760319749186E-3</c:v>
                </c:pt>
                <c:pt idx="21">
                  <c:v>5.0364677696257505E-3</c:v>
                </c:pt>
                <c:pt idx="22">
                  <c:v>5.61527990967164E-3</c:v>
                </c:pt>
                <c:pt idx="23">
                  <c:v>6.2454416881352727E-3</c:v>
                </c:pt>
                <c:pt idx="24">
                  <c:v>7.7105680395765496E-3</c:v>
                </c:pt>
                <c:pt idx="25">
                  <c:v>9.4680305968228035E-3</c:v>
                </c:pt>
                <c:pt idx="26">
                  <c:v>1.1551478630626449E-2</c:v>
                </c:pt>
                <c:pt idx="27">
                  <c:v>1.402559706652225E-2</c:v>
                </c:pt>
                <c:pt idx="28">
                  <c:v>1.6945051168034166E-2</c:v>
                </c:pt>
                <c:pt idx="29">
                  <c:v>2.037362115128747E-2</c:v>
                </c:pt>
                <c:pt idx="30">
                  <c:v>2.4396197523947269E-2</c:v>
                </c:pt>
                <c:pt idx="31">
                  <c:v>2.6646741943893222E-2</c:v>
                </c:pt>
                <c:pt idx="32">
                  <c:v>2.9065928946860182E-2</c:v>
                </c:pt>
                <c:pt idx="33">
                  <c:v>3.169682212697391E-2</c:v>
                </c:pt>
                <c:pt idx="34">
                  <c:v>3.4521135966961436E-2</c:v>
                </c:pt>
                <c:pt idx="35">
                  <c:v>3.7553724688086002E-2</c:v>
                </c:pt>
                <c:pt idx="36">
                  <c:v>4.0801510405856736E-2</c:v>
                </c:pt>
                <c:pt idx="37">
                  <c:v>4.4290157841053987E-2</c:v>
                </c:pt>
                <c:pt idx="38">
                  <c:v>4.8023935742959677E-2</c:v>
                </c:pt>
                <c:pt idx="39">
                  <c:v>5.2018795974316363E-2</c:v>
                </c:pt>
                <c:pt idx="40">
                  <c:v>5.6280980475695533E-2</c:v>
                </c:pt>
                <c:pt idx="41">
                  <c:v>5.9883120791410061E-2</c:v>
                </c:pt>
                <c:pt idx="42">
                  <c:v>6.190993326317179E-2</c:v>
                </c:pt>
                <c:pt idx="43">
                  <c:v>6.5728690732524131E-2</c:v>
                </c:pt>
                <c:pt idx="44">
                  <c:v>7.0535435121916248E-2</c:v>
                </c:pt>
                <c:pt idx="45">
                  <c:v>7.5692283416189471E-2</c:v>
                </c:pt>
                <c:pt idx="46">
                  <c:v>8.0720549446107071E-2</c:v>
                </c:pt>
                <c:pt idx="47">
                  <c:v>8.5607235762644437E-2</c:v>
                </c:pt>
                <c:pt idx="48">
                  <c:v>9.0804872756500982E-2</c:v>
                </c:pt>
                <c:pt idx="49">
                  <c:v>9.5827464701088022E-2</c:v>
                </c:pt>
                <c:pt idx="50">
                  <c:v>0.10025041083912774</c:v>
                </c:pt>
                <c:pt idx="51">
                  <c:v>0.10519761023276182</c:v>
                </c:pt>
                <c:pt idx="52">
                  <c:v>0.11034683599426509</c:v>
                </c:pt>
                <c:pt idx="53">
                  <c:v>0.11552745267367487</c:v>
                </c:pt>
                <c:pt idx="54">
                  <c:v>0.12053088159832691</c:v>
                </c:pt>
                <c:pt idx="55">
                  <c:v>0.12496427437669635</c:v>
                </c:pt>
                <c:pt idx="56">
                  <c:v>0.12891752424545622</c:v>
                </c:pt>
                <c:pt idx="57">
                  <c:v>0.13427455791323092</c:v>
                </c:pt>
                <c:pt idx="58">
                  <c:v>0.13925396666259632</c:v>
                </c:pt>
                <c:pt idx="59">
                  <c:v>0.14390840514155101</c:v>
                </c:pt>
                <c:pt idx="60">
                  <c:v>0.14830659371026111</c:v>
                </c:pt>
                <c:pt idx="61">
                  <c:v>0.15384797305339074</c:v>
                </c:pt>
                <c:pt idx="62">
                  <c:v>0.15879947562650518</c:v>
                </c:pt>
                <c:pt idx="63">
                  <c:v>0.16358153906385389</c:v>
                </c:pt>
                <c:pt idx="64">
                  <c:v>0.16806855606521404</c:v>
                </c:pt>
                <c:pt idx="65">
                  <c:v>0.17229994232405685</c:v>
                </c:pt>
                <c:pt idx="66">
                  <c:v>0.17634297223128351</c:v>
                </c:pt>
                <c:pt idx="67">
                  <c:v>0.18012734857621815</c:v>
                </c:pt>
                <c:pt idx="68">
                  <c:v>0.1820008364521277</c:v>
                </c:pt>
                <c:pt idx="69">
                  <c:v>0.18546030215693995</c:v>
                </c:pt>
              </c:numCache>
            </c:numRef>
          </c:xVal>
          <c:yVal>
            <c:numRef>
              <c:f>'C6018'!$BM$3:$BM$72</c:f>
              <c:numCache>
                <c:formatCode>0.00E+00</c:formatCode>
                <c:ptCount val="70"/>
                <c:pt idx="0">
                  <c:v>9.917694008599983E-3</c:v>
                </c:pt>
                <c:pt idx="1">
                  <c:v>1.0224119821704972E-2</c:v>
                </c:pt>
                <c:pt idx="2">
                  <c:v>1.0919112461067972E-2</c:v>
                </c:pt>
                <c:pt idx="3">
                  <c:v>1.3428196741505314E-2</c:v>
                </c:pt>
                <c:pt idx="4">
                  <c:v>1.4439946327685421E-2</c:v>
                </c:pt>
                <c:pt idx="5">
                  <c:v>1.6930299775647552E-2</c:v>
                </c:pt>
                <c:pt idx="6">
                  <c:v>1.8524234139468271E-2</c:v>
                </c:pt>
                <c:pt idx="7">
                  <c:v>2.1027149582482023E-2</c:v>
                </c:pt>
                <c:pt idx="8">
                  <c:v>2.3750059570010036E-2</c:v>
                </c:pt>
                <c:pt idx="9">
                  <c:v>2.5297040817136764E-2</c:v>
                </c:pt>
                <c:pt idx="10">
                  <c:v>2.7642075008644771E-2</c:v>
                </c:pt>
                <c:pt idx="11">
                  <c:v>2.9612794650943214E-2</c:v>
                </c:pt>
                <c:pt idx="12">
                  <c:v>3.1804212134404618E-2</c:v>
                </c:pt>
                <c:pt idx="13">
                  <c:v>3.3977482229652509E-2</c:v>
                </c:pt>
                <c:pt idx="14">
                  <c:v>3.6519041408579721E-2</c:v>
                </c:pt>
                <c:pt idx="15">
                  <c:v>3.8331012460312536E-2</c:v>
                </c:pt>
                <c:pt idx="16">
                  <c:v>4.0331656540962491E-2</c:v>
                </c:pt>
                <c:pt idx="17">
                  <c:v>4.2111030271377664E-2</c:v>
                </c:pt>
                <c:pt idx="18">
                  <c:v>4.3995560958927954E-2</c:v>
                </c:pt>
                <c:pt idx="19">
                  <c:v>4.5796550102923078E-2</c:v>
                </c:pt>
                <c:pt idx="20">
                  <c:v>4.7361578208635048E-2</c:v>
                </c:pt>
                <c:pt idx="21">
                  <c:v>4.897413749761844E-2</c:v>
                </c:pt>
                <c:pt idx="22">
                  <c:v>5.0445750316311266E-2</c:v>
                </c:pt>
                <c:pt idx="23">
                  <c:v>5.1710090625494441E-2</c:v>
                </c:pt>
                <c:pt idx="24">
                  <c:v>5.4119885933092422E-2</c:v>
                </c:pt>
                <c:pt idx="25">
                  <c:v>5.603215492753915E-2</c:v>
                </c:pt>
                <c:pt idx="26">
                  <c:v>5.7270181142865507E-2</c:v>
                </c:pt>
                <c:pt idx="27">
                  <c:v>5.7973657196538256E-2</c:v>
                </c:pt>
                <c:pt idx="28">
                  <c:v>5.8104332121329663E-2</c:v>
                </c:pt>
                <c:pt idx="29">
                  <c:v>5.7675769546189325E-2</c:v>
                </c:pt>
                <c:pt idx="30">
                  <c:v>5.6785495189193E-2</c:v>
                </c:pt>
                <c:pt idx="31">
                  <c:v>5.6136557107066269E-2</c:v>
                </c:pt>
                <c:pt idx="32">
                  <c:v>5.5347035910426008E-2</c:v>
                </c:pt>
                <c:pt idx="33">
                  <c:v>5.4541278721711058E-2</c:v>
                </c:pt>
                <c:pt idx="34">
                  <c:v>5.360813443317311E-2</c:v>
                </c:pt>
                <c:pt idx="35">
                  <c:v>5.2569509745724836E-2</c:v>
                </c:pt>
                <c:pt idx="36">
                  <c:v>5.1421894058899111E-2</c:v>
                </c:pt>
                <c:pt idx="37">
                  <c:v>5.0208554049600861E-2</c:v>
                </c:pt>
                <c:pt idx="38">
                  <c:v>4.8915418754788997E-2</c:v>
                </c:pt>
                <c:pt idx="39">
                  <c:v>4.7557415804184489E-2</c:v>
                </c:pt>
                <c:pt idx="40">
                  <c:v>4.6130537775568331E-2</c:v>
                </c:pt>
                <c:pt idx="41">
                  <c:v>4.4989852229534416E-2</c:v>
                </c:pt>
                <c:pt idx="42">
                  <c:v>4.4396976716969731E-2</c:v>
                </c:pt>
                <c:pt idx="43">
                  <c:v>4.2657866893883144E-2</c:v>
                </c:pt>
                <c:pt idx="44">
                  <c:v>4.1874958824344825E-2</c:v>
                </c:pt>
                <c:pt idx="45">
                  <c:v>4.1105471827270236E-2</c:v>
                </c:pt>
                <c:pt idx="46">
                  <c:v>3.9849106505219292E-2</c:v>
                </c:pt>
                <c:pt idx="47">
                  <c:v>3.8571572710110469E-2</c:v>
                </c:pt>
                <c:pt idx="48">
                  <c:v>3.7479658710565147E-2</c:v>
                </c:pt>
                <c:pt idx="49">
                  <c:v>3.6731611964153088E-2</c:v>
                </c:pt>
                <c:pt idx="50">
                  <c:v>3.5893374547906788E-2</c:v>
                </c:pt>
                <c:pt idx="51">
                  <c:v>3.5131864122806583E-2</c:v>
                </c:pt>
                <c:pt idx="52">
                  <c:v>3.4299786518155601E-2</c:v>
                </c:pt>
                <c:pt idx="53">
                  <c:v>3.3366480803170465E-2</c:v>
                </c:pt>
                <c:pt idx="54">
                  <c:v>3.2646502064876182E-2</c:v>
                </c:pt>
                <c:pt idx="55">
                  <c:v>3.1869530347947449E-2</c:v>
                </c:pt>
                <c:pt idx="56">
                  <c:v>3.1152255028262032E-2</c:v>
                </c:pt>
                <c:pt idx="57">
                  <c:v>3.0358068534759391E-2</c:v>
                </c:pt>
                <c:pt idx="58">
                  <c:v>2.9637272247084654E-2</c:v>
                </c:pt>
                <c:pt idx="59">
                  <c:v>2.8976674227486753E-2</c:v>
                </c:pt>
                <c:pt idx="60">
                  <c:v>2.8376784592878932E-2</c:v>
                </c:pt>
                <c:pt idx="61">
                  <c:v>2.7660627337427655E-2</c:v>
                </c:pt>
                <c:pt idx="62">
                  <c:v>2.6935775965875888E-2</c:v>
                </c:pt>
                <c:pt idx="63">
                  <c:v>2.6316797720789886E-2</c:v>
                </c:pt>
                <c:pt idx="64">
                  <c:v>2.574231252879431E-2</c:v>
                </c:pt>
                <c:pt idx="65">
                  <c:v>2.5205697168342093E-2</c:v>
                </c:pt>
                <c:pt idx="66">
                  <c:v>2.4711414379659274E-2</c:v>
                </c:pt>
                <c:pt idx="67">
                  <c:v>2.4233222574574952E-2</c:v>
                </c:pt>
                <c:pt idx="68">
                  <c:v>2.4017042103592033E-2</c:v>
                </c:pt>
                <c:pt idx="69">
                  <c:v>2.3563419658932296E-2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26-579B-449E-9234-170BEAD49713}"/>
            </c:ext>
          </c:extLst>
        </c:ser>
        <c:ser>
          <c:idx val="8"/>
          <c:order val="39"/>
          <c:tx>
            <c:strRef>
              <c:f>'C6018'!$BX$2</c:f>
              <c:strCache>
                <c:ptCount val="1"/>
                <c:pt idx="0">
                  <c:v>C6018 200C7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'C6018'!$BW$3:$BW$78</c:f>
              <c:numCache>
                <c:formatCode>0.00E+00</c:formatCode>
                <c:ptCount val="76"/>
                <c:pt idx="0">
                  <c:v>3.3928336856034697E-4</c:v>
                </c:pt>
                <c:pt idx="1">
                  <c:v>4.0785563806596832E-4</c:v>
                </c:pt>
                <c:pt idx="2">
                  <c:v>4.4967468248357942E-4</c:v>
                </c:pt>
                <c:pt idx="3">
                  <c:v>4.947040465404231E-4</c:v>
                </c:pt>
                <c:pt idx="4">
                  <c:v>5.4402675576115827E-4</c:v>
                </c:pt>
                <c:pt idx="5">
                  <c:v>6.5484948302312225E-4</c:v>
                </c:pt>
                <c:pt idx="6">
                  <c:v>7.7522845666405248E-4</c:v>
                </c:pt>
                <c:pt idx="7">
                  <c:v>9.2526826283554806E-4</c:v>
                </c:pt>
                <c:pt idx="8">
                  <c:v>1.0898489699048618E-3</c:v>
                </c:pt>
                <c:pt idx="9">
                  <c:v>1.2252845873866405E-3</c:v>
                </c:pt>
                <c:pt idx="10">
                  <c:v>1.3780471390643235E-3</c:v>
                </c:pt>
                <c:pt idx="11">
                  <c:v>1.5492595924890224E-3</c:v>
                </c:pt>
                <c:pt idx="12">
                  <c:v>1.7600273342699519E-3</c:v>
                </c:pt>
                <c:pt idx="13">
                  <c:v>2.0118960090647533E-3</c:v>
                </c:pt>
                <c:pt idx="14">
                  <c:v>2.3044313743219879E-3</c:v>
                </c:pt>
                <c:pt idx="15">
                  <c:v>2.598893445969021E-3</c:v>
                </c:pt>
                <c:pt idx="16">
                  <c:v>2.9196878902096536E-3</c:v>
                </c:pt>
                <c:pt idx="17">
                  <c:v>3.2661758879862818E-3</c:v>
                </c:pt>
                <c:pt idx="18">
                  <c:v>3.6596830238254719E-3</c:v>
                </c:pt>
                <c:pt idx="19">
                  <c:v>4.1000153639976292E-3</c:v>
                </c:pt>
                <c:pt idx="20">
                  <c:v>4.5816285532273415E-3</c:v>
                </c:pt>
                <c:pt idx="21">
                  <c:v>5.1251788768261778E-3</c:v>
                </c:pt>
                <c:pt idx="22">
                  <c:v>5.7145910835997857E-3</c:v>
                </c:pt>
                <c:pt idx="23">
                  <c:v>6.3558600374806875E-3</c:v>
                </c:pt>
                <c:pt idx="24">
                  <c:v>7.8252593303216617E-3</c:v>
                </c:pt>
                <c:pt idx="25">
                  <c:v>9.6079689601607596E-3</c:v>
                </c:pt>
                <c:pt idx="26">
                  <c:v>1.173063072514371E-2</c:v>
                </c:pt>
                <c:pt idx="27">
                  <c:v>1.4225260401592763E-2</c:v>
                </c:pt>
                <c:pt idx="28">
                  <c:v>1.7205601402567439E-2</c:v>
                </c:pt>
                <c:pt idx="29">
                  <c:v>2.0698243006933965E-2</c:v>
                </c:pt>
                <c:pt idx="30">
                  <c:v>2.4767177711595451E-2</c:v>
                </c:pt>
                <c:pt idx="31">
                  <c:v>2.7068008639321586E-2</c:v>
                </c:pt>
                <c:pt idx="32">
                  <c:v>2.9549436627917185E-2</c:v>
                </c:pt>
                <c:pt idx="33">
                  <c:v>3.2199568758098117E-2</c:v>
                </c:pt>
                <c:pt idx="34">
                  <c:v>3.5066079546471528E-2</c:v>
                </c:pt>
                <c:pt idx="35">
                  <c:v>3.813652439145758E-2</c:v>
                </c:pt>
                <c:pt idx="36">
                  <c:v>4.1448108958392078E-2</c:v>
                </c:pt>
                <c:pt idx="37">
                  <c:v>4.4981691069862419E-2</c:v>
                </c:pt>
                <c:pt idx="38">
                  <c:v>4.8776652479617121E-2</c:v>
                </c:pt>
                <c:pt idx="39">
                  <c:v>5.2834342667269128E-2</c:v>
                </c:pt>
                <c:pt idx="40">
                  <c:v>5.7153195239763761E-2</c:v>
                </c:pt>
                <c:pt idx="41">
                  <c:v>6.0781551259712185E-2</c:v>
                </c:pt>
                <c:pt idx="42">
                  <c:v>6.2819558863947828E-2</c:v>
                </c:pt>
                <c:pt idx="43">
                  <c:v>6.6799333281767015E-2</c:v>
                </c:pt>
                <c:pt idx="44">
                  <c:v>7.1627438465255031E-2</c:v>
                </c:pt>
                <c:pt idx="45">
                  <c:v>7.6547134105947157E-2</c:v>
                </c:pt>
                <c:pt idx="46">
                  <c:v>8.1847684756863298E-2</c:v>
                </c:pt>
                <c:pt idx="47">
                  <c:v>8.7183072928898098E-2</c:v>
                </c:pt>
                <c:pt idx="48">
                  <c:v>9.2352531489967374E-2</c:v>
                </c:pt>
                <c:pt idx="49">
                  <c:v>9.7397378899445691E-2</c:v>
                </c:pt>
                <c:pt idx="50">
                  <c:v>0.10180999539162162</c:v>
                </c:pt>
                <c:pt idx="51">
                  <c:v>0.10694158940709522</c:v>
                </c:pt>
                <c:pt idx="52">
                  <c:v>0.11207122391985522</c:v>
                </c:pt>
                <c:pt idx="53">
                  <c:v>0.11744174649920587</c:v>
                </c:pt>
                <c:pt idx="54">
                  <c:v>0.1224493010811659</c:v>
                </c:pt>
                <c:pt idx="55">
                  <c:v>0.12695937258445184</c:v>
                </c:pt>
                <c:pt idx="56">
                  <c:v>0.13075624928948826</c:v>
                </c:pt>
                <c:pt idx="57">
                  <c:v>0.13611531728588144</c:v>
                </c:pt>
                <c:pt idx="58">
                  <c:v>0.14130447475808353</c:v>
                </c:pt>
                <c:pt idx="59">
                  <c:v>0.1460135912551602</c:v>
                </c:pt>
                <c:pt idx="60">
                  <c:v>0.1503631305440874</c:v>
                </c:pt>
                <c:pt idx="61">
                  <c:v>0.15596018532889075</c:v>
                </c:pt>
                <c:pt idx="62">
                  <c:v>0.16109168978495197</c:v>
                </c:pt>
                <c:pt idx="63">
                  <c:v>0.16592410177278966</c:v>
                </c:pt>
                <c:pt idx="64">
                  <c:v>0.17042412086844003</c:v>
                </c:pt>
                <c:pt idx="65">
                  <c:v>0.17463821694535636</c:v>
                </c:pt>
                <c:pt idx="66">
                  <c:v>0.1786971018085024</c:v>
                </c:pt>
                <c:pt idx="67">
                  <c:v>0.18248195183136109</c:v>
                </c:pt>
                <c:pt idx="68">
                  <c:v>0.18432558251508102</c:v>
                </c:pt>
                <c:pt idx="69">
                  <c:v>0.18799479265534086</c:v>
                </c:pt>
                <c:pt idx="70">
                  <c:v>0.19205743343259229</c:v>
                </c:pt>
                <c:pt idx="71">
                  <c:v>0.19634555733451595</c:v>
                </c:pt>
                <c:pt idx="72">
                  <c:v>0.20004283675783735</c:v>
                </c:pt>
                <c:pt idx="73">
                  <c:v>0.20356197225916975</c:v>
                </c:pt>
                <c:pt idx="74">
                  <c:v>0.20711040920945803</c:v>
                </c:pt>
                <c:pt idx="75">
                  <c:v>0.20767023409337354</c:v>
                </c:pt>
              </c:numCache>
            </c:numRef>
          </c:xVal>
          <c:yVal>
            <c:numRef>
              <c:f>'C6018'!$BX$3:$BX$78</c:f>
              <c:numCache>
                <c:formatCode>0.00E+00</c:formatCode>
                <c:ptCount val="76"/>
                <c:pt idx="0">
                  <c:v>1.1511320418165624E-2</c:v>
                </c:pt>
                <c:pt idx="1">
                  <c:v>1.3784189585776992E-2</c:v>
                </c:pt>
                <c:pt idx="2">
                  <c:v>1.3884527762331029E-2</c:v>
                </c:pt>
                <c:pt idx="3">
                  <c:v>1.3924933210250243E-2</c:v>
                </c:pt>
                <c:pt idx="4">
                  <c:v>1.3954365307244912E-2</c:v>
                </c:pt>
                <c:pt idx="5">
                  <c:v>1.6754032756369306E-2</c:v>
                </c:pt>
                <c:pt idx="6">
                  <c:v>1.9456467800913247E-2</c:v>
                </c:pt>
                <c:pt idx="7">
                  <c:v>2.2967154601517679E-2</c:v>
                </c:pt>
                <c:pt idx="8">
                  <c:v>2.6404118263542792E-2</c:v>
                </c:pt>
                <c:pt idx="9">
                  <c:v>2.7655384367604091E-2</c:v>
                </c:pt>
                <c:pt idx="10">
                  <c:v>2.8986870028396953E-2</c:v>
                </c:pt>
                <c:pt idx="11">
                  <c:v>3.0359134091394062E-2</c:v>
                </c:pt>
                <c:pt idx="12">
                  <c:v>3.2467377120490026E-2</c:v>
                </c:pt>
                <c:pt idx="13">
                  <c:v>3.5154816321788102E-2</c:v>
                </c:pt>
                <c:pt idx="14">
                  <c:v>3.8218092543789328E-2</c:v>
                </c:pt>
                <c:pt idx="15">
                  <c:v>4.0279856297303442E-2</c:v>
                </c:pt>
                <c:pt idx="16">
                  <c:v>4.2126010586318867E-2</c:v>
                </c:pt>
                <c:pt idx="17">
                  <c:v>4.3684219943338487E-2</c:v>
                </c:pt>
                <c:pt idx="18">
                  <c:v>4.5446394987788977E-2</c:v>
                </c:pt>
                <c:pt idx="19">
                  <c:v>4.7266190123427115E-2</c:v>
                </c:pt>
                <c:pt idx="20">
                  <c:v>4.8908813050884008E-2</c:v>
                </c:pt>
                <c:pt idx="21">
                  <c:v>5.0714568323525847E-2</c:v>
                </c:pt>
                <c:pt idx="22">
                  <c:v>5.2245884366588821E-2</c:v>
                </c:pt>
                <c:pt idx="23">
                  <c:v>5.3554705236087984E-2</c:v>
                </c:pt>
                <c:pt idx="24">
                  <c:v>5.5741878845364058E-2</c:v>
                </c:pt>
                <c:pt idx="25">
                  <c:v>5.7700716024785062E-2</c:v>
                </c:pt>
                <c:pt idx="26">
                  <c:v>5.9060364904691354E-2</c:v>
                </c:pt>
                <c:pt idx="27">
                  <c:v>5.9635989854216073E-2</c:v>
                </c:pt>
                <c:pt idx="28">
                  <c:v>5.9904915428875945E-2</c:v>
                </c:pt>
                <c:pt idx="29">
                  <c:v>5.9528358697277815E-2</c:v>
                </c:pt>
                <c:pt idx="30">
                  <c:v>5.8525640610026672E-2</c:v>
                </c:pt>
                <c:pt idx="31">
                  <c:v>5.7925548416298087E-2</c:v>
                </c:pt>
                <c:pt idx="32">
                  <c:v>5.7203731936642188E-2</c:v>
                </c:pt>
                <c:pt idx="33">
                  <c:v>5.6285169847372155E-2</c:v>
                </c:pt>
                <c:pt idx="34">
                  <c:v>5.5313987168667061E-2</c:v>
                </c:pt>
                <c:pt idx="35">
                  <c:v>5.4213832805018791E-2</c:v>
                </c:pt>
                <c:pt idx="36">
                  <c:v>5.3064616589139066E-2</c:v>
                </c:pt>
                <c:pt idx="37">
                  <c:v>5.1788676854636638E-2</c:v>
                </c:pt>
                <c:pt idx="38">
                  <c:v>5.0460814977238803E-2</c:v>
                </c:pt>
                <c:pt idx="39">
                  <c:v>4.9060308321322188E-2</c:v>
                </c:pt>
                <c:pt idx="40">
                  <c:v>4.7571433528841592E-2</c:v>
                </c:pt>
                <c:pt idx="41">
                  <c:v>4.6349950613086235E-2</c:v>
                </c:pt>
                <c:pt idx="42">
                  <c:v>4.5711186071543237E-2</c:v>
                </c:pt>
                <c:pt idx="43">
                  <c:v>4.4058877404431269E-2</c:v>
                </c:pt>
                <c:pt idx="44">
                  <c:v>4.3181580489293131E-2</c:v>
                </c:pt>
                <c:pt idx="45">
                  <c:v>4.2039185684087918E-2</c:v>
                </c:pt>
                <c:pt idx="46">
                  <c:v>4.0969736166512991E-2</c:v>
                </c:pt>
                <c:pt idx="47">
                  <c:v>4.0004674764871385E-2</c:v>
                </c:pt>
                <c:pt idx="48">
                  <c:v>3.8768136693660978E-2</c:v>
                </c:pt>
                <c:pt idx="49">
                  <c:v>3.7944997665928758E-2</c:v>
                </c:pt>
                <c:pt idx="50">
                  <c:v>3.7018839863007205E-2</c:v>
                </c:pt>
                <c:pt idx="51">
                  <c:v>3.6306360460049973E-2</c:v>
                </c:pt>
                <c:pt idx="52">
                  <c:v>3.5380166847589663E-2</c:v>
                </c:pt>
                <c:pt idx="53">
                  <c:v>3.448140955195933E-2</c:v>
                </c:pt>
                <c:pt idx="54">
                  <c:v>3.3694003000597793E-2</c:v>
                </c:pt>
                <c:pt idx="55">
                  <c:v>3.2895269973546255E-2</c:v>
                </c:pt>
                <c:pt idx="56">
                  <c:v>3.2101383267470522E-2</c:v>
                </c:pt>
                <c:pt idx="57">
                  <c:v>3.1248742789401547E-2</c:v>
                </c:pt>
                <c:pt idx="58">
                  <c:v>3.0567903531319447E-2</c:v>
                </c:pt>
                <c:pt idx="59">
                  <c:v>2.9880825271519265E-2</c:v>
                </c:pt>
                <c:pt idx="60">
                  <c:v>2.921823601320531E-2</c:v>
                </c:pt>
                <c:pt idx="61">
                  <c:v>2.8475274417960609E-2</c:v>
                </c:pt>
                <c:pt idx="62">
                  <c:v>2.7766458931918682E-2</c:v>
                </c:pt>
                <c:pt idx="63">
                  <c:v>2.7121276277319539E-2</c:v>
                </c:pt>
                <c:pt idx="64">
                  <c:v>2.6512442696285405E-2</c:v>
                </c:pt>
                <c:pt idx="65">
                  <c:v>2.5936309905479512E-2</c:v>
                </c:pt>
                <c:pt idx="66">
                  <c:v>2.5418016552382613E-2</c:v>
                </c:pt>
                <c:pt idx="67">
                  <c:v>2.491184465039515E-2</c:v>
                </c:pt>
                <c:pt idx="68">
                  <c:v>2.4675662988978095E-2</c:v>
                </c:pt>
                <c:pt idx="69">
                  <c:v>2.4251727211641119E-2</c:v>
                </c:pt>
                <c:pt idx="70">
                  <c:v>2.367830128175287E-2</c:v>
                </c:pt>
                <c:pt idx="71">
                  <c:v>2.3247649933668027E-2</c:v>
                </c:pt>
                <c:pt idx="72">
                  <c:v>2.275252248016987E-2</c:v>
                </c:pt>
                <c:pt idx="73">
                  <c:v>2.2286600629292205E-2</c:v>
                </c:pt>
                <c:pt idx="74">
                  <c:v>2.1887295439794448E-2</c:v>
                </c:pt>
                <c:pt idx="75">
                  <c:v>2.1782375942419597E-2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27-579B-449E-9234-170BEAD49713}"/>
            </c:ext>
          </c:extLst>
        </c:ser>
        <c:ser>
          <c:idx val="9"/>
          <c:order val="40"/>
          <c:tx>
            <c:strRef>
              <c:f>'C6018'!$CI$2</c:f>
              <c:strCache>
                <c:ptCount val="1"/>
                <c:pt idx="0">
                  <c:v>C6018 200C8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'C6018'!$CH$3:$CH$78</c:f>
              <c:numCache>
                <c:formatCode>0.00E+00</c:formatCode>
                <c:ptCount val="76"/>
                <c:pt idx="0">
                  <c:v>3.5236705996352289E-4</c:v>
                </c:pt>
                <c:pt idx="1">
                  <c:v>3.9939331277426428E-4</c:v>
                </c:pt>
                <c:pt idx="2">
                  <c:v>4.4586358461735795E-4</c:v>
                </c:pt>
                <c:pt idx="3">
                  <c:v>5.303581960745884E-4</c:v>
                </c:pt>
                <c:pt idx="4">
                  <c:v>6.0028949655694308E-4</c:v>
                </c:pt>
                <c:pt idx="5">
                  <c:v>7.0423564955691682E-4</c:v>
                </c:pt>
                <c:pt idx="6">
                  <c:v>8.0484176349768807E-4</c:v>
                </c:pt>
                <c:pt idx="7">
                  <c:v>9.2341882889198008E-4</c:v>
                </c:pt>
                <c:pt idx="8">
                  <c:v>1.0569956490414176E-3</c:v>
                </c:pt>
                <c:pt idx="9">
                  <c:v>1.1830202317298171E-3</c:v>
                </c:pt>
                <c:pt idx="10">
                  <c:v>1.3577458210531196E-3</c:v>
                </c:pt>
                <c:pt idx="11">
                  <c:v>1.5419017054314201E-3</c:v>
                </c:pt>
                <c:pt idx="12">
                  <c:v>1.7594437059937802E-3</c:v>
                </c:pt>
                <c:pt idx="13">
                  <c:v>2.0005827378386147E-3</c:v>
                </c:pt>
                <c:pt idx="14">
                  <c:v>2.2779221989198601E-3</c:v>
                </c:pt>
                <c:pt idx="15">
                  <c:v>2.5675614243637315E-3</c:v>
                </c:pt>
                <c:pt idx="16">
                  <c:v>2.8999331451565664E-3</c:v>
                </c:pt>
                <c:pt idx="17">
                  <c:v>3.2600206387018104E-3</c:v>
                </c:pt>
                <c:pt idx="18">
                  <c:v>3.6630862663953245E-3</c:v>
                </c:pt>
                <c:pt idx="19">
                  <c:v>4.1081222843042629E-3</c:v>
                </c:pt>
                <c:pt idx="20">
                  <c:v>4.5911219295378704E-3</c:v>
                </c:pt>
                <c:pt idx="21">
                  <c:v>5.1277293910847385E-3</c:v>
                </c:pt>
                <c:pt idx="22">
                  <c:v>5.7154051813442805E-3</c:v>
                </c:pt>
                <c:pt idx="23">
                  <c:v>6.3546667902635648E-3</c:v>
                </c:pt>
                <c:pt idx="24">
                  <c:v>7.8361313276142618E-3</c:v>
                </c:pt>
                <c:pt idx="25">
                  <c:v>9.6129857326487187E-3</c:v>
                </c:pt>
                <c:pt idx="26">
                  <c:v>1.172093169062899E-2</c:v>
                </c:pt>
                <c:pt idx="27">
                  <c:v>1.4249528204606782E-2</c:v>
                </c:pt>
                <c:pt idx="28">
                  <c:v>1.7210693070274154E-2</c:v>
                </c:pt>
                <c:pt idx="29">
                  <c:v>2.0720010477825079E-2</c:v>
                </c:pt>
                <c:pt idx="30">
                  <c:v>2.4803330676117456E-2</c:v>
                </c:pt>
                <c:pt idx="31">
                  <c:v>2.7083589126387874E-2</c:v>
                </c:pt>
                <c:pt idx="32">
                  <c:v>2.9556058906198588E-2</c:v>
                </c:pt>
                <c:pt idx="33">
                  <c:v>3.2216212767024729E-2</c:v>
                </c:pt>
                <c:pt idx="34">
                  <c:v>3.5079009225038614E-2</c:v>
                </c:pt>
                <c:pt idx="35">
                  <c:v>3.8153045274364458E-2</c:v>
                </c:pt>
                <c:pt idx="36">
                  <c:v>4.1457318234822536E-2</c:v>
                </c:pt>
                <c:pt idx="37">
                  <c:v>4.4992528109240586E-2</c:v>
                </c:pt>
                <c:pt idx="38">
                  <c:v>4.8776825127072092E-2</c:v>
                </c:pt>
                <c:pt idx="39">
                  <c:v>5.2841288399766463E-2</c:v>
                </c:pt>
                <c:pt idx="40">
                  <c:v>5.7160293413731966E-2</c:v>
                </c:pt>
                <c:pt idx="41">
                  <c:v>6.0782317198478597E-2</c:v>
                </c:pt>
                <c:pt idx="42">
                  <c:v>6.2814569232131731E-2</c:v>
                </c:pt>
                <c:pt idx="43">
                  <c:v>6.680060361579189E-2</c:v>
                </c:pt>
                <c:pt idx="44">
                  <c:v>7.155201278338931E-2</c:v>
                </c:pt>
                <c:pt idx="45">
                  <c:v>7.6498138283654593E-2</c:v>
                </c:pt>
                <c:pt idx="46">
                  <c:v>8.1782194654848539E-2</c:v>
                </c:pt>
                <c:pt idx="47">
                  <c:v>8.6736750949379202E-2</c:v>
                </c:pt>
                <c:pt idx="48">
                  <c:v>9.208104747590283E-2</c:v>
                </c:pt>
                <c:pt idx="49">
                  <c:v>9.7177036665147626E-2</c:v>
                </c:pt>
                <c:pt idx="50">
                  <c:v>0.10158695468313965</c:v>
                </c:pt>
                <c:pt idx="51">
                  <c:v>0.10647017733286322</c:v>
                </c:pt>
                <c:pt idx="52">
                  <c:v>0.11163898468934857</c:v>
                </c:pt>
                <c:pt idx="53">
                  <c:v>0.11703218985133534</c:v>
                </c:pt>
                <c:pt idx="54">
                  <c:v>0.12185554739613901</c:v>
                </c:pt>
                <c:pt idx="55">
                  <c:v>0.12647322629965885</c:v>
                </c:pt>
                <c:pt idx="56">
                  <c:v>0.13034331402922125</c:v>
                </c:pt>
                <c:pt idx="57">
                  <c:v>0.13586571594170363</c:v>
                </c:pt>
                <c:pt idx="58">
                  <c:v>0.14076446677693871</c:v>
                </c:pt>
                <c:pt idx="59">
                  <c:v>4.7120863298064815E-3</c:v>
                </c:pt>
                <c:pt idx="60">
                  <c:v>9.0600764993756383E-3</c:v>
                </c:pt>
                <c:pt idx="61">
                  <c:v>0.15541126964329571</c:v>
                </c:pt>
                <c:pt idx="62">
                  <c:v>0.16049821630263711</c:v>
                </c:pt>
                <c:pt idx="63">
                  <c:v>0.16523277942670145</c:v>
                </c:pt>
                <c:pt idx="64">
                  <c:v>0.16965575834634386</c:v>
                </c:pt>
                <c:pt idx="65">
                  <c:v>0.17393050113626049</c:v>
                </c:pt>
                <c:pt idx="66">
                  <c:v>0.17797479103535011</c:v>
                </c:pt>
                <c:pt idx="67">
                  <c:v>1.1570706022944082E-2</c:v>
                </c:pt>
                <c:pt idx="68">
                  <c:v>0.18357282191833665</c:v>
                </c:pt>
                <c:pt idx="69">
                  <c:v>1.1964605071381813E-2</c:v>
                </c:pt>
                <c:pt idx="70">
                  <c:v>0.19119760910691996</c:v>
                </c:pt>
              </c:numCache>
            </c:numRef>
          </c:xVal>
          <c:yVal>
            <c:numRef>
              <c:f>'C6018'!$CI$3:$CI$78</c:f>
              <c:numCache>
                <c:formatCode>0.00E+00</c:formatCode>
                <c:ptCount val="76"/>
                <c:pt idx="0">
                  <c:v>1.2416254494733693E-2</c:v>
                </c:pt>
                <c:pt idx="1">
                  <c:v>1.3218125629877715E-2</c:v>
                </c:pt>
                <c:pt idx="2">
                  <c:v>1.3650175856616879E-2</c:v>
                </c:pt>
                <c:pt idx="3">
                  <c:v>1.6004450395359998E-2</c:v>
                </c:pt>
                <c:pt idx="4">
                  <c:v>1.6989909223536066E-2</c:v>
                </c:pt>
                <c:pt idx="5">
                  <c:v>1.9376368897144131E-2</c:v>
                </c:pt>
                <c:pt idx="6">
                  <c:v>2.0971311698568668E-2</c:v>
                </c:pt>
                <c:pt idx="7">
                  <c:v>2.2875432479222125E-2</c:v>
                </c:pt>
                <c:pt idx="8">
                  <c:v>2.4836216237498137E-2</c:v>
                </c:pt>
                <c:pt idx="9">
                  <c:v>2.5780426709293418E-2</c:v>
                </c:pt>
                <c:pt idx="10">
                  <c:v>2.813909496583436E-2</c:v>
                </c:pt>
                <c:pt idx="11">
                  <c:v>3.007145004594363E-2</c:v>
                </c:pt>
                <c:pt idx="12">
                  <c:v>3.2445848207580251E-2</c:v>
                </c:pt>
                <c:pt idx="13">
                  <c:v>3.4760563582923815E-2</c:v>
                </c:pt>
                <c:pt idx="14">
                  <c:v>3.7343861420164742E-2</c:v>
                </c:pt>
                <c:pt idx="15">
                  <c:v>3.931449024576561E-2</c:v>
                </c:pt>
                <c:pt idx="16">
                  <c:v>4.1557885966908591E-2</c:v>
                </c:pt>
                <c:pt idx="17">
                  <c:v>4.3519725496045374E-2</c:v>
                </c:pt>
                <c:pt idx="18">
                  <c:v>4.5530958059938037E-2</c:v>
                </c:pt>
                <c:pt idx="19">
                  <c:v>4.7453292870471002E-2</c:v>
                </c:pt>
                <c:pt idx="20">
                  <c:v>4.9111706322991132E-2</c:v>
                </c:pt>
                <c:pt idx="21">
                  <c:v>5.0765056479126748E-2</c:v>
                </c:pt>
                <c:pt idx="22">
                  <c:v>5.2260771271227413E-2</c:v>
                </c:pt>
                <c:pt idx="23">
                  <c:v>5.3534598435764823E-2</c:v>
                </c:pt>
                <c:pt idx="24">
                  <c:v>5.5896876020552405E-2</c:v>
                </c:pt>
                <c:pt idx="25">
                  <c:v>5.776098827154115E-2</c:v>
                </c:pt>
                <c:pt idx="26">
                  <c:v>5.8962741559428725E-2</c:v>
                </c:pt>
                <c:pt idx="27">
                  <c:v>5.9839637292566993E-2</c:v>
                </c:pt>
                <c:pt idx="28">
                  <c:v>5.9940376096368014E-2</c:v>
                </c:pt>
                <c:pt idx="29">
                  <c:v>5.9653631472778558E-2</c:v>
                </c:pt>
                <c:pt idx="30">
                  <c:v>5.8696626559123492E-2</c:v>
                </c:pt>
                <c:pt idx="31">
                  <c:v>5.7992252104343209E-2</c:v>
                </c:pt>
                <c:pt idx="32">
                  <c:v>5.7229374488455401E-2</c:v>
                </c:pt>
                <c:pt idx="33">
                  <c:v>5.63433726758596E-2</c:v>
                </c:pt>
                <c:pt idx="34">
                  <c:v>5.535478579443745E-2</c:v>
                </c:pt>
                <c:pt idx="35">
                  <c:v>5.4260814243400464E-2</c:v>
                </c:pt>
                <c:pt idx="36">
                  <c:v>5.3088199861105585E-2</c:v>
                </c:pt>
                <c:pt idx="37">
                  <c:v>5.1813633832636388E-2</c:v>
                </c:pt>
                <c:pt idx="38">
                  <c:v>5.0461172195139452E-2</c:v>
                </c:pt>
                <c:pt idx="39">
                  <c:v>4.9073208346540324E-2</c:v>
                </c:pt>
                <c:pt idx="40">
                  <c:v>4.7583250585727647E-2</c:v>
                </c:pt>
                <c:pt idx="41">
                  <c:v>4.6351118778325345E-2</c:v>
                </c:pt>
                <c:pt idx="42">
                  <c:v>4.5703924863905017E-2</c:v>
                </c:pt>
                <c:pt idx="43">
                  <c:v>4.4060553170356037E-2</c:v>
                </c:pt>
                <c:pt idx="44">
                  <c:v>4.3090685565046513E-2</c:v>
                </c:pt>
                <c:pt idx="45">
                  <c:v>4.198538653665234E-2</c:v>
                </c:pt>
                <c:pt idx="46">
                  <c:v>4.0904198851237451E-2</c:v>
                </c:pt>
                <c:pt idx="47">
                  <c:v>3.9596126132919122E-2</c:v>
                </c:pt>
                <c:pt idx="48">
                  <c:v>3.8540542292088496E-2</c:v>
                </c:pt>
                <c:pt idx="49">
                  <c:v>3.7773505820077789E-2</c:v>
                </c:pt>
                <c:pt idx="50">
                  <c:v>3.6856819149265238E-2</c:v>
                </c:pt>
                <c:pt idx="51">
                  <c:v>3.5986979877115369E-2</c:v>
                </c:pt>
                <c:pt idx="52">
                  <c:v>3.5107782823855231E-2</c:v>
                </c:pt>
                <c:pt idx="53">
                  <c:v>3.4241333653497498E-2</c:v>
                </c:pt>
                <c:pt idx="54">
                  <c:v>3.3368032429691413E-2</c:v>
                </c:pt>
                <c:pt idx="55">
                  <c:v>3.2643830552336162E-2</c:v>
                </c:pt>
                <c:pt idx="56">
                  <c:v>3.1898947638227919E-2</c:v>
                </c:pt>
                <c:pt idx="57">
                  <c:v>3.1134243157955304E-2</c:v>
                </c:pt>
                <c:pt idx="58">
                  <c:v>3.0334713880887754E-2</c:v>
                </c:pt>
                <c:pt idx="61">
                  <c:v>2.8275184654812886E-2</c:v>
                </c:pt>
                <c:pt idx="62">
                  <c:v>2.7562248487404333E-2</c:v>
                </c:pt>
                <c:pt idx="63">
                  <c:v>2.6895745637940078E-2</c:v>
                </c:pt>
                <c:pt idx="64">
                  <c:v>2.6273917243334576E-2</c:v>
                </c:pt>
                <c:pt idx="65">
                  <c:v>2.5726523705681362E-2</c:v>
                </c:pt>
                <c:pt idx="66">
                  <c:v>2.5212947738658387E-2</c:v>
                </c:pt>
                <c:pt idx="68">
                  <c:v>2.4474530428543351E-2</c:v>
                </c:pt>
                <c:pt idx="70">
                  <c:v>2.3466764493646528E-2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28-579B-449E-9234-170BEAD49713}"/>
            </c:ext>
          </c:extLst>
        </c:ser>
        <c:ser>
          <c:idx val="10"/>
          <c:order val="41"/>
          <c:tx>
            <c:strRef>
              <c:f>'C6020'!$J$1</c:f>
              <c:strCache>
                <c:ptCount val="1"/>
                <c:pt idx="0">
                  <c:v> 6020 182C1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'C6020'!$I$2:$I$78</c:f>
              <c:numCache>
                <c:formatCode>0.00E+00</c:formatCode>
                <c:ptCount val="77"/>
                <c:pt idx="0">
                  <c:v>3.2963538588532071E-4</c:v>
                </c:pt>
                <c:pt idx="1">
                  <c:v>3.9781726616406959E-4</c:v>
                </c:pt>
                <c:pt idx="2">
                  <c:v>4.6106938649809241E-4</c:v>
                </c:pt>
                <c:pt idx="3">
                  <c:v>5.5242991294523005E-4</c:v>
                </c:pt>
                <c:pt idx="4">
                  <c:v>6.4047472394738016E-4</c:v>
                </c:pt>
                <c:pt idx="5">
                  <c:v>7.6041290531621839E-4</c:v>
                </c:pt>
                <c:pt idx="6">
                  <c:v>8.7238101382934336E-4</c:v>
                </c:pt>
                <c:pt idx="7">
                  <c:v>1.0112374012934998E-3</c:v>
                </c:pt>
                <c:pt idx="8">
                  <c:v>1.1678321820830051E-3</c:v>
                </c:pt>
                <c:pt idx="9">
                  <c:v>1.3164703177646713E-3</c:v>
                </c:pt>
                <c:pt idx="10">
                  <c:v>1.5053586214617705E-3</c:v>
                </c:pt>
                <c:pt idx="11">
                  <c:v>1.704853088287871E-3</c:v>
                </c:pt>
                <c:pt idx="12">
                  <c:v>1.9265046953600791E-3</c:v>
                </c:pt>
                <c:pt idx="13">
                  <c:v>2.1691734631151538E-3</c:v>
                </c:pt>
                <c:pt idx="14">
                  <c:v>2.4423037946110881E-3</c:v>
                </c:pt>
                <c:pt idx="15">
                  <c:v>2.7333349446404653E-3</c:v>
                </c:pt>
                <c:pt idx="16">
                  <c:v>3.0569157547914783E-3</c:v>
                </c:pt>
                <c:pt idx="17">
                  <c:v>3.4142961522977203E-3</c:v>
                </c:pt>
                <c:pt idx="18">
                  <c:v>3.8098391012535942E-3</c:v>
                </c:pt>
                <c:pt idx="19">
                  <c:v>4.2474919345356727E-3</c:v>
                </c:pt>
                <c:pt idx="20">
                  <c:v>4.7166043458379018E-3</c:v>
                </c:pt>
                <c:pt idx="21">
                  <c:v>5.2409243692923303E-3</c:v>
                </c:pt>
                <c:pt idx="22">
                  <c:v>5.8123736583680164E-3</c:v>
                </c:pt>
                <c:pt idx="23">
                  <c:v>7.1201350744929974E-3</c:v>
                </c:pt>
                <c:pt idx="24">
                  <c:v>7.8800345537134182E-3</c:v>
                </c:pt>
                <c:pt idx="25">
                  <c:v>8.6882044541161958E-3</c:v>
                </c:pt>
                <c:pt idx="26">
                  <c:v>1.0569359011539785E-2</c:v>
                </c:pt>
                <c:pt idx="27">
                  <c:v>1.2804939532638421E-2</c:v>
                </c:pt>
                <c:pt idx="28">
                  <c:v>1.5452798730397012E-2</c:v>
                </c:pt>
                <c:pt idx="29">
                  <c:v>1.8546838240889651E-2</c:v>
                </c:pt>
                <c:pt idx="30">
                  <c:v>2.0311728593613295E-2</c:v>
                </c:pt>
                <c:pt idx="31">
                  <c:v>2.2214956640344747E-2</c:v>
                </c:pt>
                <c:pt idx="32">
                  <c:v>2.426500555292261E-2</c:v>
                </c:pt>
                <c:pt idx="33">
                  <c:v>2.6483052864925884E-2</c:v>
                </c:pt>
                <c:pt idx="34">
                  <c:v>2.8905407109913999E-2</c:v>
                </c:pt>
                <c:pt idx="35">
                  <c:v>3.1493249175945613E-2</c:v>
                </c:pt>
                <c:pt idx="36">
                  <c:v>3.4299299018260239E-2</c:v>
                </c:pt>
                <c:pt idx="37">
                  <c:v>3.7324921142572805E-2</c:v>
                </c:pt>
                <c:pt idx="38">
                  <c:v>4.0568122174707601E-2</c:v>
                </c:pt>
                <c:pt idx="39">
                  <c:v>4.4049673446009074E-2</c:v>
                </c:pt>
                <c:pt idx="40">
                  <c:v>4.7775176391486707E-2</c:v>
                </c:pt>
                <c:pt idx="41">
                  <c:v>5.1769213955096892E-2</c:v>
                </c:pt>
                <c:pt idx="42">
                  <c:v>5.6036712457889631E-2</c:v>
                </c:pt>
                <c:pt idx="43">
                  <c:v>5.9501526437089523E-2</c:v>
                </c:pt>
                <c:pt idx="44">
                  <c:v>6.331413281826459E-2</c:v>
                </c:pt>
                <c:pt idx="45">
                  <c:v>6.5769356724830072E-2</c:v>
                </c:pt>
                <c:pt idx="46">
                  <c:v>7.0090681453704756E-2</c:v>
                </c:pt>
                <c:pt idx="47">
                  <c:v>7.2485871623991158E-2</c:v>
                </c:pt>
                <c:pt idx="48">
                  <c:v>7.7528462461673747E-2</c:v>
                </c:pt>
                <c:pt idx="49">
                  <c:v>8.0091111093281764E-2</c:v>
                </c:pt>
                <c:pt idx="50">
                  <c:v>8.274047373157381E-2</c:v>
                </c:pt>
                <c:pt idx="51">
                  <c:v>8.5433732285350131E-2</c:v>
                </c:pt>
                <c:pt idx="52">
                  <c:v>8.8260208164306048E-2</c:v>
                </c:pt>
                <c:pt idx="53">
                  <c:v>9.0437129337391134E-2</c:v>
                </c:pt>
                <c:pt idx="54">
                  <c:v>9.4536250536153249E-2</c:v>
                </c:pt>
                <c:pt idx="55">
                  <c:v>9.9161380112952904E-2</c:v>
                </c:pt>
                <c:pt idx="56">
                  <c:v>0.10322698260047591</c:v>
                </c:pt>
                <c:pt idx="57">
                  <c:v>0.10787352147205012</c:v>
                </c:pt>
                <c:pt idx="58">
                  <c:v>0.11203685519984817</c:v>
                </c:pt>
                <c:pt idx="59">
                  <c:v>0.11611977486001929</c:v>
                </c:pt>
                <c:pt idx="60">
                  <c:v>0.1202270980931771</c:v>
                </c:pt>
                <c:pt idx="61">
                  <c:v>0.12418425746158948</c:v>
                </c:pt>
                <c:pt idx="62">
                  <c:v>0.12815800263290433</c:v>
                </c:pt>
                <c:pt idx="63">
                  <c:v>0.13359923360602366</c:v>
                </c:pt>
                <c:pt idx="64">
                  <c:v>0.13855451020132226</c:v>
                </c:pt>
                <c:pt idx="65">
                  <c:v>0.14312394415444921</c:v>
                </c:pt>
                <c:pt idx="66">
                  <c:v>0.14747850766447457</c:v>
                </c:pt>
                <c:pt idx="67">
                  <c:v>0.15159788104044858</c:v>
                </c:pt>
                <c:pt idx="68">
                  <c:v>0.15547216908979555</c:v>
                </c:pt>
                <c:pt idx="69">
                  <c:v>0.15908909577938385</c:v>
                </c:pt>
                <c:pt idx="70">
                  <c:v>0.16255294082782742</c:v>
                </c:pt>
                <c:pt idx="71">
                  <c:v>0.16593277611326243</c:v>
                </c:pt>
                <c:pt idx="72">
                  <c:v>0.17017787525605002</c:v>
                </c:pt>
                <c:pt idx="73">
                  <c:v>0.1741112677912619</c:v>
                </c:pt>
                <c:pt idx="74">
                  <c:v>0.17789559295585169</c:v>
                </c:pt>
                <c:pt idx="75">
                  <c:v>0.17967879033088399</c:v>
                </c:pt>
                <c:pt idx="76">
                  <c:v>0.18067771025063603</c:v>
                </c:pt>
              </c:numCache>
            </c:numRef>
          </c:xVal>
          <c:yVal>
            <c:numRef>
              <c:f>'C6020'!$J$2:$J$78</c:f>
              <c:numCache>
                <c:formatCode>0.00E+00</c:formatCode>
                <c:ptCount val="77"/>
                <c:pt idx="0">
                  <c:v>1.0865948762776429E-2</c:v>
                </c:pt>
                <c:pt idx="1">
                  <c:v>1.3114011324112248E-2</c:v>
                </c:pt>
                <c:pt idx="2">
                  <c:v>1.4597107780803194E-2</c:v>
                </c:pt>
                <c:pt idx="3">
                  <c:v>1.7364271538521797E-2</c:v>
                </c:pt>
                <c:pt idx="4">
                  <c:v>1.934076107477653E-2</c:v>
                </c:pt>
                <c:pt idx="5">
                  <c:v>2.2590993986108969E-2</c:v>
                </c:pt>
                <c:pt idx="6">
                  <c:v>2.4638655070832835E-2</c:v>
                </c:pt>
                <c:pt idx="7">
                  <c:v>2.7433303602993651E-2</c:v>
                </c:pt>
                <c:pt idx="8">
                  <c:v>3.0317955498001599E-2</c:v>
                </c:pt>
                <c:pt idx="9">
                  <c:v>3.1924779090965291E-2</c:v>
                </c:pt>
                <c:pt idx="10">
                  <c:v>3.4590204054610343E-2</c:v>
                </c:pt>
                <c:pt idx="11">
                  <c:v>3.6763336039846634E-2</c:v>
                </c:pt>
                <c:pt idx="12">
                  <c:v>3.8899903481775203E-2</c:v>
                </c:pt>
                <c:pt idx="13">
                  <c:v>4.0866019741905416E-2</c:v>
                </c:pt>
                <c:pt idx="14">
                  <c:v>4.2928016014190142E-2</c:v>
                </c:pt>
                <c:pt idx="15">
                  <c:v>4.4555022987379143E-2</c:v>
                </c:pt>
                <c:pt idx="16">
                  <c:v>4.6178988490219633E-2</c:v>
                </c:pt>
                <c:pt idx="17">
                  <c:v>4.7736197930406898E-2</c:v>
                </c:pt>
                <c:pt idx="18">
                  <c:v>4.9252214850242775E-2</c:v>
                </c:pt>
                <c:pt idx="19">
                  <c:v>5.0727651312380759E-2</c:v>
                </c:pt>
                <c:pt idx="20">
                  <c:v>5.1832990181985693E-2</c:v>
                </c:pt>
                <c:pt idx="21">
                  <c:v>5.3031078941749264E-2</c:v>
                </c:pt>
                <c:pt idx="22">
                  <c:v>5.4049143746534946E-2</c:v>
                </c:pt>
                <c:pt idx="23">
                  <c:v>5.5692007978733776E-2</c:v>
                </c:pt>
                <c:pt idx="24">
                  <c:v>5.6524973662968513E-2</c:v>
                </c:pt>
                <c:pt idx="25">
                  <c:v>5.6939222481933831E-2</c:v>
                </c:pt>
                <c:pt idx="26">
                  <c:v>5.7860542764187735E-2</c:v>
                </c:pt>
                <c:pt idx="27">
                  <c:v>5.8314327428817529E-2</c:v>
                </c:pt>
                <c:pt idx="28">
                  <c:v>5.8313610946799689E-2</c:v>
                </c:pt>
                <c:pt idx="29">
                  <c:v>5.7680604856400433E-2</c:v>
                </c:pt>
                <c:pt idx="30">
                  <c:v>5.7325878016330455E-2</c:v>
                </c:pt>
                <c:pt idx="31">
                  <c:v>5.6821882340280926E-2</c:v>
                </c:pt>
                <c:pt idx="32">
                  <c:v>5.6176402713776712E-2</c:v>
                </c:pt>
                <c:pt idx="33">
                  <c:v>5.544898953611143E-2</c:v>
                </c:pt>
                <c:pt idx="34">
                  <c:v>5.4737396010918794E-2</c:v>
                </c:pt>
                <c:pt idx="35">
                  <c:v>5.384294536354204E-2</c:v>
                </c:pt>
                <c:pt idx="36">
                  <c:v>5.2921363614216274E-2</c:v>
                </c:pt>
                <c:pt idx="37">
                  <c:v>5.1930880765619657E-2</c:v>
                </c:pt>
                <c:pt idx="38">
                  <c:v>5.0835301031734829E-2</c:v>
                </c:pt>
                <c:pt idx="39">
                  <c:v>4.9664794716582215E-2</c:v>
                </c:pt>
                <c:pt idx="40">
                  <c:v>4.8409976929112974E-2</c:v>
                </c:pt>
                <c:pt idx="41">
                  <c:v>4.7102157229050909E-2</c:v>
                </c:pt>
                <c:pt idx="42">
                  <c:v>4.5730979628430285E-2</c:v>
                </c:pt>
                <c:pt idx="43">
                  <c:v>4.4418299718513438E-2</c:v>
                </c:pt>
                <c:pt idx="44">
                  <c:v>4.2870779708798136E-2</c:v>
                </c:pt>
                <c:pt idx="45">
                  <c:v>4.27106676145418E-2</c:v>
                </c:pt>
                <c:pt idx="46">
                  <c:v>4.1348547509045493E-2</c:v>
                </c:pt>
                <c:pt idx="47">
                  <c:v>4.0829628592774093E-2</c:v>
                </c:pt>
                <c:pt idx="48">
                  <c:v>3.9814940493963211E-2</c:v>
                </c:pt>
                <c:pt idx="49">
                  <c:v>3.9230063091127261E-2</c:v>
                </c:pt>
                <c:pt idx="50">
                  <c:v>3.8655610853210329E-2</c:v>
                </c:pt>
                <c:pt idx="51">
                  <c:v>3.8050696285625026E-2</c:v>
                </c:pt>
                <c:pt idx="52">
                  <c:v>3.749399241061515E-2</c:v>
                </c:pt>
                <c:pt idx="53">
                  <c:v>3.7176701649036421E-2</c:v>
                </c:pt>
                <c:pt idx="54">
                  <c:v>3.6477970062997286E-2</c:v>
                </c:pt>
                <c:pt idx="55">
                  <c:v>3.5756288385111024E-2</c:v>
                </c:pt>
                <c:pt idx="56">
                  <c:v>3.4937081759996588E-2</c:v>
                </c:pt>
                <c:pt idx="57">
                  <c:v>3.422557833759076E-2</c:v>
                </c:pt>
                <c:pt idx="58">
                  <c:v>3.3472685128191328E-2</c:v>
                </c:pt>
                <c:pt idx="59">
                  <c:v>3.2887322228150162E-2</c:v>
                </c:pt>
                <c:pt idx="60">
                  <c:v>3.2121233590903166E-2</c:v>
                </c:pt>
                <c:pt idx="61">
                  <c:v>3.1472917961808865E-2</c:v>
                </c:pt>
                <c:pt idx="62">
                  <c:v>3.0786267364302743E-2</c:v>
                </c:pt>
                <c:pt idx="63">
                  <c:v>3.0053468968036505E-2</c:v>
                </c:pt>
                <c:pt idx="64">
                  <c:v>2.9340290840789113E-2</c:v>
                </c:pt>
                <c:pt idx="65">
                  <c:v>2.8661625003953958E-2</c:v>
                </c:pt>
                <c:pt idx="66">
                  <c:v>2.8060779541917793E-2</c:v>
                </c:pt>
                <c:pt idx="67">
                  <c:v>2.7506783406288451E-2</c:v>
                </c:pt>
                <c:pt idx="68">
                  <c:v>2.6980238153238065E-2</c:v>
                </c:pt>
                <c:pt idx="69">
                  <c:v>2.6463132994460441E-2</c:v>
                </c:pt>
                <c:pt idx="70">
                  <c:v>2.5986879004499572E-2</c:v>
                </c:pt>
                <c:pt idx="71">
                  <c:v>2.5560421638186111E-2</c:v>
                </c:pt>
                <c:pt idx="72">
                  <c:v>2.5015556039270727E-2</c:v>
                </c:pt>
                <c:pt idx="73">
                  <c:v>2.4482905485285505E-2</c:v>
                </c:pt>
                <c:pt idx="74">
                  <c:v>2.399669547551871E-2</c:v>
                </c:pt>
                <c:pt idx="75">
                  <c:v>2.3071870002694044E-2</c:v>
                </c:pt>
                <c:pt idx="76">
                  <c:v>2.2058541105083311E-2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29-579B-449E-9234-170BEAD49713}"/>
            </c:ext>
          </c:extLst>
        </c:ser>
        <c:ser>
          <c:idx val="11"/>
          <c:order val="42"/>
          <c:tx>
            <c:strRef>
              <c:f>'C6020'!$T$1</c:f>
              <c:strCache>
                <c:ptCount val="1"/>
                <c:pt idx="0">
                  <c:v>C6020 182C2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'C6020'!$S$2:$S$78</c:f>
              <c:numCache>
                <c:formatCode>0.00E+00</c:formatCode>
                <c:ptCount val="77"/>
                <c:pt idx="0">
                  <c:v>3.4866406785286297E-4</c:v>
                </c:pt>
                <c:pt idx="1">
                  <c:v>4.0194566059138689E-4</c:v>
                </c:pt>
                <c:pt idx="2">
                  <c:v>4.6338246514641566E-4</c:v>
                </c:pt>
                <c:pt idx="3">
                  <c:v>5.7260317347320637E-4</c:v>
                </c:pt>
                <c:pt idx="4">
                  <c:v>6.5483447683050669E-4</c:v>
                </c:pt>
                <c:pt idx="5">
                  <c:v>7.7789461871229256E-4</c:v>
                </c:pt>
                <c:pt idx="6">
                  <c:v>8.9673215778971328E-4</c:v>
                </c:pt>
                <c:pt idx="7">
                  <c:v>1.0366051483777531E-3</c:v>
                </c:pt>
                <c:pt idx="8">
                  <c:v>1.1889179869750508E-3</c:v>
                </c:pt>
                <c:pt idx="9">
                  <c:v>1.3261580340670465E-3</c:v>
                </c:pt>
                <c:pt idx="10">
                  <c:v>1.511490150970481E-3</c:v>
                </c:pt>
                <c:pt idx="11">
                  <c:v>1.7008811032806007E-3</c:v>
                </c:pt>
                <c:pt idx="12">
                  <c:v>1.9237913227533958E-3</c:v>
                </c:pt>
                <c:pt idx="13">
                  <c:v>2.163475865257336E-3</c:v>
                </c:pt>
                <c:pt idx="14">
                  <c:v>2.4403000998064078E-3</c:v>
                </c:pt>
                <c:pt idx="15">
                  <c:v>2.7271503719933088E-3</c:v>
                </c:pt>
                <c:pt idx="16">
                  <c:v>3.0527814209499525E-3</c:v>
                </c:pt>
                <c:pt idx="17">
                  <c:v>3.4062536850751517E-3</c:v>
                </c:pt>
                <c:pt idx="18">
                  <c:v>3.8069586765541912E-3</c:v>
                </c:pt>
                <c:pt idx="19">
                  <c:v>4.2412648212946623E-3</c:v>
                </c:pt>
                <c:pt idx="20">
                  <c:v>4.7145034711078924E-3</c:v>
                </c:pt>
                <c:pt idx="21">
                  <c:v>5.2408616717799323E-3</c:v>
                </c:pt>
                <c:pt idx="22">
                  <c:v>5.8158742319910448E-3</c:v>
                </c:pt>
                <c:pt idx="23">
                  <c:v>7.1342200875101581E-3</c:v>
                </c:pt>
                <c:pt idx="24">
                  <c:v>7.8630708670464691E-3</c:v>
                </c:pt>
                <c:pt idx="25">
                  <c:v>8.7067450989832176E-3</c:v>
                </c:pt>
                <c:pt idx="26">
                  <c:v>1.0581147479808095E-2</c:v>
                </c:pt>
                <c:pt idx="27">
                  <c:v>1.2810929579949754E-2</c:v>
                </c:pt>
                <c:pt idx="28">
                  <c:v>1.5458148457557642E-2</c:v>
                </c:pt>
                <c:pt idx="29">
                  <c:v>1.8558097042831966E-2</c:v>
                </c:pt>
                <c:pt idx="30">
                  <c:v>2.0310557026827644E-2</c:v>
                </c:pt>
                <c:pt idx="31">
                  <c:v>2.2204370606397524E-2</c:v>
                </c:pt>
                <c:pt idx="32">
                  <c:v>2.4264128374490324E-2</c:v>
                </c:pt>
                <c:pt idx="33">
                  <c:v>2.6477976575080518E-2</c:v>
                </c:pt>
                <c:pt idx="34">
                  <c:v>2.8882354593502524E-2</c:v>
                </c:pt>
                <c:pt idx="35">
                  <c:v>3.1473134051780829E-2</c:v>
                </c:pt>
                <c:pt idx="36">
                  <c:v>3.4269994952836613E-2</c:v>
                </c:pt>
                <c:pt idx="37">
                  <c:v>3.7285781421194542E-2</c:v>
                </c:pt>
                <c:pt idx="38">
                  <c:v>4.0524644016211142E-2</c:v>
                </c:pt>
                <c:pt idx="39">
                  <c:v>4.3996250727047694E-2</c:v>
                </c:pt>
                <c:pt idx="40">
                  <c:v>4.7723664043509355E-2</c:v>
                </c:pt>
                <c:pt idx="41">
                  <c:v>5.1707651099411556E-2</c:v>
                </c:pt>
                <c:pt idx="42">
                  <c:v>5.5963856470105017E-2</c:v>
                </c:pt>
                <c:pt idx="43">
                  <c:v>5.9434096905612306E-2</c:v>
                </c:pt>
                <c:pt idx="44">
                  <c:v>6.3208522312236767E-2</c:v>
                </c:pt>
                <c:pt idx="45">
                  <c:v>6.5626472608253564E-2</c:v>
                </c:pt>
                <c:pt idx="46">
                  <c:v>6.9991385640101239E-2</c:v>
                </c:pt>
                <c:pt idx="47">
                  <c:v>7.2467142198895079E-2</c:v>
                </c:pt>
                <c:pt idx="48">
                  <c:v>7.7501151963619772E-2</c:v>
                </c:pt>
                <c:pt idx="49">
                  <c:v>8.007181745620652E-2</c:v>
                </c:pt>
                <c:pt idx="50">
                  <c:v>8.2641130628135981E-2</c:v>
                </c:pt>
                <c:pt idx="51">
                  <c:v>8.5322197338723899E-2</c:v>
                </c:pt>
                <c:pt idx="52">
                  <c:v>8.8008389278994861E-2</c:v>
                </c:pt>
                <c:pt idx="53">
                  <c:v>9.0433170003311469E-2</c:v>
                </c:pt>
                <c:pt idx="54">
                  <c:v>9.4467946729634225E-2</c:v>
                </c:pt>
                <c:pt idx="55">
                  <c:v>9.907803445907401E-2</c:v>
                </c:pt>
                <c:pt idx="56">
                  <c:v>0.10326182244844231</c:v>
                </c:pt>
                <c:pt idx="57">
                  <c:v>0.10780671016781371</c:v>
                </c:pt>
                <c:pt idx="58">
                  <c:v>0.11207548637915835</c:v>
                </c:pt>
                <c:pt idx="59">
                  <c:v>0.11596103278326002</c:v>
                </c:pt>
                <c:pt idx="60">
                  <c:v>0.12030828894440798</c:v>
                </c:pt>
                <c:pt idx="61">
                  <c:v>0.12427461039219079</c:v>
                </c:pt>
                <c:pt idx="62">
                  <c:v>0.12820890724129327</c:v>
                </c:pt>
                <c:pt idx="63">
                  <c:v>0.13366986785204177</c:v>
                </c:pt>
                <c:pt idx="64">
                  <c:v>0.13863057780695487</c:v>
                </c:pt>
                <c:pt idx="65">
                  <c:v>0.14317733865142121</c:v>
                </c:pt>
                <c:pt idx="66">
                  <c:v>0.14737717248438778</c:v>
                </c:pt>
                <c:pt idx="67">
                  <c:v>0.15164358979155304</c:v>
                </c:pt>
                <c:pt idx="68">
                  <c:v>0.15544868351297766</c:v>
                </c:pt>
                <c:pt idx="69">
                  <c:v>0.15911895462862616</c:v>
                </c:pt>
                <c:pt idx="70">
                  <c:v>0.1626024331231217</c:v>
                </c:pt>
                <c:pt idx="71">
                  <c:v>0.16597468306442542</c:v>
                </c:pt>
                <c:pt idx="72">
                  <c:v>0.1702618217728582</c:v>
                </c:pt>
                <c:pt idx="73">
                  <c:v>0.17418918359040114</c:v>
                </c:pt>
                <c:pt idx="74">
                  <c:v>0.17808943522113019</c:v>
                </c:pt>
                <c:pt idx="75">
                  <c:v>0.18158231526168117</c:v>
                </c:pt>
                <c:pt idx="76">
                  <c:v>0.18404629954074336</c:v>
                </c:pt>
              </c:numCache>
            </c:numRef>
          </c:xVal>
          <c:yVal>
            <c:numRef>
              <c:f>'C6020'!$T$2:$T$78</c:f>
              <c:numCache>
                <c:formatCode>0.00E+00</c:formatCode>
                <c:ptCount val="77"/>
                <c:pt idx="0">
                  <c:v>1.2156663221170582E-2</c:v>
                </c:pt>
                <c:pt idx="1">
                  <c:v>1.3387607957328646E-2</c:v>
                </c:pt>
                <c:pt idx="2">
                  <c:v>1.4743935798755046E-2</c:v>
                </c:pt>
                <c:pt idx="3">
                  <c:v>1.8655620410215977E-2</c:v>
                </c:pt>
                <c:pt idx="4">
                  <c:v>2.0217741674527136E-2</c:v>
                </c:pt>
                <c:pt idx="5">
                  <c:v>2.3641657237465297E-2</c:v>
                </c:pt>
                <c:pt idx="6">
                  <c:v>2.6033351122563653E-2</c:v>
                </c:pt>
                <c:pt idx="7">
                  <c:v>2.8826942706769349E-2</c:v>
                </c:pt>
                <c:pt idx="8">
                  <c:v>3.1422651452902614E-2</c:v>
                </c:pt>
                <c:pt idx="9">
                  <c:v>3.2396367649604942E-2</c:v>
                </c:pt>
                <c:pt idx="10">
                  <c:v>3.4872559091122017E-2</c:v>
                </c:pt>
                <c:pt idx="11">
                  <c:v>3.6592232362814163E-2</c:v>
                </c:pt>
                <c:pt idx="12">
                  <c:v>3.879040403210645E-2</c:v>
                </c:pt>
                <c:pt idx="13">
                  <c:v>4.065162254256538E-2</c:v>
                </c:pt>
                <c:pt idx="14">
                  <c:v>4.2857607607881716E-2</c:v>
                </c:pt>
                <c:pt idx="15">
                  <c:v>4.4353626494416508E-2</c:v>
                </c:pt>
                <c:pt idx="16">
                  <c:v>4.6054163165943747E-2</c:v>
                </c:pt>
                <c:pt idx="17">
                  <c:v>4.7511574976302907E-2</c:v>
                </c:pt>
                <c:pt idx="18">
                  <c:v>4.9177768836603519E-2</c:v>
                </c:pt>
                <c:pt idx="19">
                  <c:v>5.0579019942054056E-2</c:v>
                </c:pt>
                <c:pt idx="20">
                  <c:v>5.1786825458682607E-2</c:v>
                </c:pt>
                <c:pt idx="21">
                  <c:v>5.3029810120981381E-2</c:v>
                </c:pt>
                <c:pt idx="22">
                  <c:v>5.4114266876254771E-2</c:v>
                </c:pt>
                <c:pt idx="23">
                  <c:v>5.5912565178692517E-2</c:v>
                </c:pt>
                <c:pt idx="24">
                  <c:v>5.6281868170658243E-2</c:v>
                </c:pt>
                <c:pt idx="25">
                  <c:v>5.7182498599745259E-2</c:v>
                </c:pt>
                <c:pt idx="26">
                  <c:v>5.7989683529004611E-2</c:v>
                </c:pt>
                <c:pt idx="27">
                  <c:v>5.8368898132646549E-2</c:v>
                </c:pt>
                <c:pt idx="28">
                  <c:v>5.8353994040379817E-2</c:v>
                </c:pt>
                <c:pt idx="29">
                  <c:v>5.775065578476974E-2</c:v>
                </c:pt>
                <c:pt idx="30">
                  <c:v>5.731926517120213E-2</c:v>
                </c:pt>
                <c:pt idx="31">
                  <c:v>5.676774088367912E-2</c:v>
                </c:pt>
                <c:pt idx="32">
                  <c:v>5.6172341240303632E-2</c:v>
                </c:pt>
                <c:pt idx="33">
                  <c:v>5.5427734572246153E-2</c:v>
                </c:pt>
                <c:pt idx="34">
                  <c:v>5.465012295861011E-2</c:v>
                </c:pt>
                <c:pt idx="35">
                  <c:v>5.3774187030968749E-2</c:v>
                </c:pt>
                <c:pt idx="36">
                  <c:v>5.2830974092102884E-2</c:v>
                </c:pt>
                <c:pt idx="37">
                  <c:v>5.1822026174715624E-2</c:v>
                </c:pt>
                <c:pt idx="38">
                  <c:v>5.0726395774484859E-2</c:v>
                </c:pt>
                <c:pt idx="39">
                  <c:v>4.9544402474500378E-2</c:v>
                </c:pt>
                <c:pt idx="40">
                  <c:v>4.8305639598498956E-2</c:v>
                </c:pt>
                <c:pt idx="41">
                  <c:v>4.6990198057573845E-2</c:v>
                </c:pt>
                <c:pt idx="42">
                  <c:v>4.5612142899887929E-2</c:v>
                </c:pt>
                <c:pt idx="43">
                  <c:v>4.4317683541710652E-2</c:v>
                </c:pt>
                <c:pt idx="44">
                  <c:v>4.2727878639966084E-2</c:v>
                </c:pt>
                <c:pt idx="45">
                  <c:v>4.2525291102637863E-2</c:v>
                </c:pt>
                <c:pt idx="46">
                  <c:v>4.1231475472354388E-2</c:v>
                </c:pt>
                <c:pt idx="47">
                  <c:v>4.0808531607749728E-2</c:v>
                </c:pt>
                <c:pt idx="48">
                  <c:v>3.9786894682132187E-2</c:v>
                </c:pt>
                <c:pt idx="49">
                  <c:v>3.9211164628529159E-2</c:v>
                </c:pt>
                <c:pt idx="50">
                  <c:v>3.8562842155913733E-2</c:v>
                </c:pt>
                <c:pt idx="51">
                  <c:v>3.7951409692933223E-2</c:v>
                </c:pt>
                <c:pt idx="52">
                  <c:v>3.7280346276685923E-2</c:v>
                </c:pt>
                <c:pt idx="53">
                  <c:v>3.717344653112651E-2</c:v>
                </c:pt>
                <c:pt idx="54">
                  <c:v>3.6425277384951063E-2</c:v>
                </c:pt>
                <c:pt idx="55">
                  <c:v>3.5696206953721658E-2</c:v>
                </c:pt>
                <c:pt idx="56">
                  <c:v>3.4960668771716809E-2</c:v>
                </c:pt>
                <c:pt idx="57">
                  <c:v>3.4183196344726427E-2</c:v>
                </c:pt>
                <c:pt idx="58">
                  <c:v>3.3495772392333083E-2</c:v>
                </c:pt>
                <c:pt idx="59">
                  <c:v>3.2797466156488556E-2</c:v>
                </c:pt>
                <c:pt idx="60">
                  <c:v>3.2164631974958127E-2</c:v>
                </c:pt>
                <c:pt idx="61">
                  <c:v>3.1518732220675132E-2</c:v>
                </c:pt>
                <c:pt idx="62">
                  <c:v>3.0810728952214702E-2</c:v>
                </c:pt>
                <c:pt idx="63">
                  <c:v>3.0085256055871874E-2</c:v>
                </c:pt>
                <c:pt idx="64">
                  <c:v>2.9372515823154772E-2</c:v>
                </c:pt>
                <c:pt idx="65">
                  <c:v>2.8683014276344971E-2</c:v>
                </c:pt>
                <c:pt idx="66">
                  <c:v>2.8022230640553456E-2</c:v>
                </c:pt>
                <c:pt idx="67">
                  <c:v>2.7523373219471944E-2</c:v>
                </c:pt>
                <c:pt idx="68">
                  <c:v>2.6972087516372246E-2</c:v>
                </c:pt>
                <c:pt idx="69">
                  <c:v>2.6473067463516086E-2</c:v>
                </c:pt>
                <c:pt idx="70">
                  <c:v>2.6002705800117293E-2</c:v>
                </c:pt>
                <c:pt idx="71">
                  <c:v>2.5573334031133002E-2</c:v>
                </c:pt>
                <c:pt idx="72">
                  <c:v>2.5040241818616683E-2</c:v>
                </c:pt>
                <c:pt idx="73">
                  <c:v>2.4504822871822384E-2</c:v>
                </c:pt>
                <c:pt idx="74">
                  <c:v>2.4049019515757605E-2</c:v>
                </c:pt>
                <c:pt idx="75">
                  <c:v>2.3563308236827393E-2</c:v>
                </c:pt>
                <c:pt idx="76">
                  <c:v>2.2888735978539788E-2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2A-579B-449E-9234-170BEAD49713}"/>
            </c:ext>
          </c:extLst>
        </c:ser>
        <c:ser>
          <c:idx val="12"/>
          <c:order val="43"/>
          <c:tx>
            <c:strRef>
              <c:f>'C6020'!$AD$1</c:f>
              <c:strCache>
                <c:ptCount val="1"/>
                <c:pt idx="0">
                  <c:v>C6020 182C5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'C6020'!$AC$2:$AC$78</c:f>
              <c:numCache>
                <c:formatCode>0.00E+00</c:formatCode>
                <c:ptCount val="77"/>
                <c:pt idx="0">
                  <c:v>3.4255061670024426E-4</c:v>
                </c:pt>
                <c:pt idx="1">
                  <c:v>3.8688343895738821E-4</c:v>
                </c:pt>
                <c:pt idx="2">
                  <c:v>4.3354232053448993E-4</c:v>
                </c:pt>
                <c:pt idx="3">
                  <c:v>5.3075439775428538E-4</c:v>
                </c:pt>
                <c:pt idx="4">
                  <c:v>6.1692651113838884E-4</c:v>
                </c:pt>
                <c:pt idx="5">
                  <c:v>7.3895644569037223E-4</c:v>
                </c:pt>
                <c:pt idx="6">
                  <c:v>8.5152941200350137E-4</c:v>
                </c:pt>
                <c:pt idx="7">
                  <c:v>9.9093832869458763E-4</c:v>
                </c:pt>
                <c:pt idx="8">
                  <c:v>1.1504990424841784E-3</c:v>
                </c:pt>
                <c:pt idx="9">
                  <c:v>1.2915097091735757E-3</c:v>
                </c:pt>
                <c:pt idx="10">
                  <c:v>1.4791515977003308E-3</c:v>
                </c:pt>
                <c:pt idx="11">
                  <c:v>1.6786267904116588E-3</c:v>
                </c:pt>
                <c:pt idx="12">
                  <c:v>1.9059043928450589E-3</c:v>
                </c:pt>
                <c:pt idx="13">
                  <c:v>2.1513852332438093E-3</c:v>
                </c:pt>
                <c:pt idx="14">
                  <c:v>2.4315208010314438E-3</c:v>
                </c:pt>
                <c:pt idx="15">
                  <c:v>2.7188077210793843E-3</c:v>
                </c:pt>
                <c:pt idx="16">
                  <c:v>3.0437894225405237E-3</c:v>
                </c:pt>
                <c:pt idx="17">
                  <c:v>3.4020225895780931E-3</c:v>
                </c:pt>
                <c:pt idx="18">
                  <c:v>3.8001876155608089E-3</c:v>
                </c:pt>
                <c:pt idx="19">
                  <c:v>4.2337488729195733E-3</c:v>
                </c:pt>
                <c:pt idx="20">
                  <c:v>4.7050971426293303E-3</c:v>
                </c:pt>
                <c:pt idx="21">
                  <c:v>5.2299174646380881E-3</c:v>
                </c:pt>
                <c:pt idx="22">
                  <c:v>5.8018501763315673E-3</c:v>
                </c:pt>
                <c:pt idx="23">
                  <c:v>7.1063596609445548E-3</c:v>
                </c:pt>
                <c:pt idx="24">
                  <c:v>7.8597132026496878E-3</c:v>
                </c:pt>
                <c:pt idx="25">
                  <c:v>8.6975075420292428E-3</c:v>
                </c:pt>
                <c:pt idx="26">
                  <c:v>1.0565796911247474E-2</c:v>
                </c:pt>
                <c:pt idx="27">
                  <c:v>1.2793986495209712E-2</c:v>
                </c:pt>
                <c:pt idx="28">
                  <c:v>1.543586401745816E-2</c:v>
                </c:pt>
                <c:pt idx="29">
                  <c:v>1.8539342003003365E-2</c:v>
                </c:pt>
                <c:pt idx="30">
                  <c:v>2.030455492186016E-2</c:v>
                </c:pt>
                <c:pt idx="31">
                  <c:v>2.2201709903199095E-2</c:v>
                </c:pt>
                <c:pt idx="32">
                  <c:v>2.4263615365396615E-2</c:v>
                </c:pt>
                <c:pt idx="33">
                  <c:v>2.6505803367849256E-2</c:v>
                </c:pt>
                <c:pt idx="34">
                  <c:v>2.8910280523775117E-2</c:v>
                </c:pt>
                <c:pt idx="35">
                  <c:v>3.1515629292525993E-2</c:v>
                </c:pt>
                <c:pt idx="36">
                  <c:v>3.4312633490090151E-2</c:v>
                </c:pt>
                <c:pt idx="37">
                  <c:v>3.7332693030225357E-2</c:v>
                </c:pt>
                <c:pt idx="38">
                  <c:v>4.0587788410347124E-2</c:v>
                </c:pt>
                <c:pt idx="39">
                  <c:v>4.4067404920686087E-2</c:v>
                </c:pt>
                <c:pt idx="40">
                  <c:v>4.7808870769210719E-2</c:v>
                </c:pt>
                <c:pt idx="41">
                  <c:v>5.1801000895987777E-2</c:v>
                </c:pt>
                <c:pt idx="42">
                  <c:v>5.6059567709940819E-2</c:v>
                </c:pt>
                <c:pt idx="43">
                  <c:v>5.9548137846364251E-2</c:v>
                </c:pt>
                <c:pt idx="44">
                  <c:v>6.3364627890029057E-2</c:v>
                </c:pt>
                <c:pt idx="45">
                  <c:v>6.5725904843376495E-2</c:v>
                </c:pt>
                <c:pt idx="46">
                  <c:v>7.0167072771444725E-2</c:v>
                </c:pt>
                <c:pt idx="47">
                  <c:v>7.2563850247024358E-2</c:v>
                </c:pt>
                <c:pt idx="48">
                  <c:v>7.7621923307739135E-2</c:v>
                </c:pt>
                <c:pt idx="49">
                  <c:v>8.0163315074763208E-2</c:v>
                </c:pt>
                <c:pt idx="50">
                  <c:v>8.2812272030375084E-2</c:v>
                </c:pt>
                <c:pt idx="51">
                  <c:v>8.5478859635655838E-2</c:v>
                </c:pt>
                <c:pt idx="52">
                  <c:v>8.8266738098311939E-2</c:v>
                </c:pt>
                <c:pt idx="53">
                  <c:v>9.0488584915503809E-2</c:v>
                </c:pt>
                <c:pt idx="54">
                  <c:v>9.4577967467514623E-2</c:v>
                </c:pt>
                <c:pt idx="55">
                  <c:v>9.9212077969735524E-2</c:v>
                </c:pt>
                <c:pt idx="56">
                  <c:v>0.10333494789460355</c:v>
                </c:pt>
                <c:pt idx="57">
                  <c:v>0.10797032442881227</c:v>
                </c:pt>
                <c:pt idx="58">
                  <c:v>0.11219130010515248</c:v>
                </c:pt>
                <c:pt idx="59">
                  <c:v>0.11626587467335199</c:v>
                </c:pt>
                <c:pt idx="60">
                  <c:v>0.12054253310762393</c:v>
                </c:pt>
                <c:pt idx="61">
                  <c:v>0.12436489768007405</c:v>
                </c:pt>
                <c:pt idx="62">
                  <c:v>0.1285787726162238</c:v>
                </c:pt>
                <c:pt idx="63">
                  <c:v>0.13390323875659765</c:v>
                </c:pt>
                <c:pt idx="64">
                  <c:v>0.13887947299429132</c:v>
                </c:pt>
                <c:pt idx="65">
                  <c:v>0.14351250632120227</c:v>
                </c:pt>
                <c:pt idx="66">
                  <c:v>0.14794227770124213</c:v>
                </c:pt>
                <c:pt idx="67">
                  <c:v>0.15201596357555802</c:v>
                </c:pt>
                <c:pt idx="68">
                  <c:v>0.15592240617817979</c:v>
                </c:pt>
                <c:pt idx="69">
                  <c:v>0.15949744661838119</c:v>
                </c:pt>
                <c:pt idx="70">
                  <c:v>0.16304045808468456</c:v>
                </c:pt>
                <c:pt idx="71">
                  <c:v>0.16643276384210728</c:v>
                </c:pt>
                <c:pt idx="72">
                  <c:v>0.17068093504301118</c:v>
                </c:pt>
                <c:pt idx="73">
                  <c:v>0.17468534226216945</c:v>
                </c:pt>
                <c:pt idx="74">
                  <c:v>0.17850939008450978</c:v>
                </c:pt>
                <c:pt idx="75">
                  <c:v>0.18211762675667573</c:v>
                </c:pt>
                <c:pt idx="76">
                  <c:v>0.18562947135024951</c:v>
                </c:pt>
              </c:numCache>
            </c:numRef>
          </c:xVal>
          <c:yVal>
            <c:numRef>
              <c:f>'C6020'!$AD$2:$AD$78</c:f>
              <c:numCache>
                <c:formatCode>0.00E+00</c:formatCode>
                <c:ptCount val="77"/>
                <c:pt idx="0">
                  <c:v>1.1734092500171765E-2</c:v>
                </c:pt>
                <c:pt idx="1">
                  <c:v>1.2403052340464796E-2</c:v>
                </c:pt>
                <c:pt idx="2">
                  <c:v>1.2906165667211205E-2</c:v>
                </c:pt>
                <c:pt idx="3">
                  <c:v>1.6028371430917274E-2</c:v>
                </c:pt>
                <c:pt idx="4">
                  <c:v>1.7944709688836824E-2</c:v>
                </c:pt>
                <c:pt idx="5">
                  <c:v>2.1334087188269346E-2</c:v>
                </c:pt>
                <c:pt idx="6">
                  <c:v>2.3474907716392848E-2</c:v>
                </c:pt>
                <c:pt idx="7">
                  <c:v>2.6342992959955965E-2</c:v>
                </c:pt>
                <c:pt idx="8">
                  <c:v>2.9424666978412721E-2</c:v>
                </c:pt>
                <c:pt idx="9">
                  <c:v>3.0725652071767248E-2</c:v>
                </c:pt>
                <c:pt idx="10">
                  <c:v>3.339631506130001E-2</c:v>
                </c:pt>
                <c:pt idx="11">
                  <c:v>3.5640951746863749E-2</c:v>
                </c:pt>
                <c:pt idx="12">
                  <c:v>3.8072430467260526E-2</c:v>
                </c:pt>
                <c:pt idx="13">
                  <c:v>4.0198527200100052E-2</c:v>
                </c:pt>
                <c:pt idx="14">
                  <c:v>4.2549790614239615E-2</c:v>
                </c:pt>
                <c:pt idx="15">
                  <c:v>4.4082676384611892E-2</c:v>
                </c:pt>
                <c:pt idx="16">
                  <c:v>4.5783256730709161E-2</c:v>
                </c:pt>
                <c:pt idx="17">
                  <c:v>4.7393614790850455E-2</c:v>
                </c:pt>
                <c:pt idx="18">
                  <c:v>4.900298913646442E-2</c:v>
                </c:pt>
                <c:pt idx="19">
                  <c:v>5.0399916543739195E-2</c:v>
                </c:pt>
                <c:pt idx="20">
                  <c:v>5.1580382535546213E-2</c:v>
                </c:pt>
                <c:pt idx="21">
                  <c:v>5.2808562819992168E-2</c:v>
                </c:pt>
                <c:pt idx="22">
                  <c:v>5.3853605632462165E-2</c:v>
                </c:pt>
                <c:pt idx="23">
                  <c:v>5.5476720404417028E-2</c:v>
                </c:pt>
                <c:pt idx="24">
                  <c:v>5.6233811811955706E-2</c:v>
                </c:pt>
                <c:pt idx="25">
                  <c:v>5.706122564034033E-2</c:v>
                </c:pt>
                <c:pt idx="26">
                  <c:v>5.7821548852606125E-2</c:v>
                </c:pt>
                <c:pt idx="27">
                  <c:v>5.8214608748086975E-2</c:v>
                </c:pt>
                <c:pt idx="28">
                  <c:v>5.8185869278069499E-2</c:v>
                </c:pt>
                <c:pt idx="29">
                  <c:v>5.7633987729654952E-2</c:v>
                </c:pt>
                <c:pt idx="30">
                  <c:v>5.7285392598276974E-2</c:v>
                </c:pt>
                <c:pt idx="31">
                  <c:v>5.6754136979935636E-2</c:v>
                </c:pt>
                <c:pt idx="32">
                  <c:v>5.6169965995927024E-2</c:v>
                </c:pt>
                <c:pt idx="33">
                  <c:v>5.5544298355160969E-2</c:v>
                </c:pt>
                <c:pt idx="34">
                  <c:v>5.4755854873715676E-2</c:v>
                </c:pt>
                <c:pt idx="35">
                  <c:v>5.3919497614310107E-2</c:v>
                </c:pt>
                <c:pt idx="36">
                  <c:v>5.2962519884177064E-2</c:v>
                </c:pt>
                <c:pt idx="37">
                  <c:v>5.195250937074726E-2</c:v>
                </c:pt>
                <c:pt idx="38">
                  <c:v>5.0884599903724154E-2</c:v>
                </c:pt>
                <c:pt idx="39">
                  <c:v>4.9704786263513358E-2</c:v>
                </c:pt>
                <c:pt idx="40">
                  <c:v>4.8478285174927215E-2</c:v>
                </c:pt>
                <c:pt idx="41">
                  <c:v>4.7160017607188326E-2</c:v>
                </c:pt>
                <c:pt idx="42">
                  <c:v>4.5768291103976545E-2</c:v>
                </c:pt>
                <c:pt idx="43">
                  <c:v>4.4487918453046525E-2</c:v>
                </c:pt>
                <c:pt idx="44">
                  <c:v>4.2939188648033103E-2</c:v>
                </c:pt>
                <c:pt idx="45">
                  <c:v>4.2654250890928648E-2</c:v>
                </c:pt>
                <c:pt idx="46">
                  <c:v>4.1438727580658689E-2</c:v>
                </c:pt>
                <c:pt idx="47">
                  <c:v>4.0917522983639071E-2</c:v>
                </c:pt>
                <c:pt idx="48">
                  <c:v>3.991099246840351E-2</c:v>
                </c:pt>
                <c:pt idx="49">
                  <c:v>3.9300828586132867E-2</c:v>
                </c:pt>
                <c:pt idx="50">
                  <c:v>3.8722727009479534E-2</c:v>
                </c:pt>
                <c:pt idx="51">
                  <c:v>3.8090904773784691E-2</c:v>
                </c:pt>
                <c:pt idx="52">
                  <c:v>3.7499540604034369E-2</c:v>
                </c:pt>
                <c:pt idx="53">
                  <c:v>3.7219018181865196E-2</c:v>
                </c:pt>
                <c:pt idx="54">
                  <c:v>3.6510171144025536E-2</c:v>
                </c:pt>
                <c:pt idx="55">
                  <c:v>3.5792859691174107E-2</c:v>
                </c:pt>
                <c:pt idx="56">
                  <c:v>3.5010201496329281E-2</c:v>
                </c:pt>
                <c:pt idx="57">
                  <c:v>3.4287032227244045E-2</c:v>
                </c:pt>
                <c:pt idx="58">
                  <c:v>3.3565034184758362E-2</c:v>
                </c:pt>
                <c:pt idx="59">
                  <c:v>3.2970130764779497E-2</c:v>
                </c:pt>
                <c:pt idx="60">
                  <c:v>3.2290005084450249E-2</c:v>
                </c:pt>
                <c:pt idx="61">
                  <c:v>3.1564546479541405E-2</c:v>
                </c:pt>
                <c:pt idx="62">
                  <c:v>3.0988754953129485E-2</c:v>
                </c:pt>
                <c:pt idx="63">
                  <c:v>3.0190397961788851E-2</c:v>
                </c:pt>
                <c:pt idx="64">
                  <c:v>2.9478080420559515E-2</c:v>
                </c:pt>
                <c:pt idx="65">
                  <c:v>2.8817461131374171E-2</c:v>
                </c:pt>
                <c:pt idx="66">
                  <c:v>2.8237540357929875E-2</c:v>
                </c:pt>
                <c:pt idx="67">
                  <c:v>2.7658711169126729E-2</c:v>
                </c:pt>
                <c:pt idx="68">
                  <c:v>2.7136730381061815E-2</c:v>
                </c:pt>
                <c:pt idx="69">
                  <c:v>2.6599158801530066E-2</c:v>
                </c:pt>
                <c:pt idx="70">
                  <c:v>2.6142988761274379E-2</c:v>
                </c:pt>
                <c:pt idx="71">
                  <c:v>2.5714690753920025E-2</c:v>
                </c:pt>
                <c:pt idx="72">
                  <c:v>2.5163670715346469E-2</c:v>
                </c:pt>
                <c:pt idx="73">
                  <c:v>2.4644620256219742E-2</c:v>
                </c:pt>
                <c:pt idx="74">
                  <c:v>2.4162573815850526E-2</c:v>
                </c:pt>
                <c:pt idx="75">
                  <c:v>2.3702444061662151E-2</c:v>
                </c:pt>
                <c:pt idx="76">
                  <c:v>2.3284208820712953E-2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2B-579B-449E-9234-170BEAD49713}"/>
            </c:ext>
          </c:extLst>
        </c:ser>
        <c:ser>
          <c:idx val="13"/>
          <c:order val="44"/>
          <c:tx>
            <c:strRef>
              <c:f>'C6020'!$AN$1</c:f>
              <c:strCache>
                <c:ptCount val="1"/>
                <c:pt idx="0">
                  <c:v> 6020 182C6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'C6020'!$AM$2:$AM$78</c:f>
              <c:numCache>
                <c:formatCode>0.00E+00</c:formatCode>
                <c:ptCount val="77"/>
                <c:pt idx="0">
                  <c:v>3.5206383160689306E-4</c:v>
                </c:pt>
                <c:pt idx="1">
                  <c:v>4.0821199813885365E-4</c:v>
                </c:pt>
                <c:pt idx="2">
                  <c:v>4.6509301780882118E-4</c:v>
                </c:pt>
                <c:pt idx="3">
                  <c:v>5.4998380007111308E-4</c:v>
                </c:pt>
                <c:pt idx="4">
                  <c:v>6.377677425599208E-4</c:v>
                </c:pt>
                <c:pt idx="5">
                  <c:v>7.5206764108967335E-4</c:v>
                </c:pt>
                <c:pt idx="6">
                  <c:v>8.6254249530672684E-4</c:v>
                </c:pt>
                <c:pt idx="7">
                  <c:v>1.0014066383130064E-3</c:v>
                </c:pt>
                <c:pt idx="8">
                  <c:v>1.164371409541718E-3</c:v>
                </c:pt>
                <c:pt idx="9">
                  <c:v>1.3046833140379923E-3</c:v>
                </c:pt>
                <c:pt idx="10">
                  <c:v>1.4899010846939201E-3</c:v>
                </c:pt>
                <c:pt idx="11">
                  <c:v>1.6922157704533311E-3</c:v>
                </c:pt>
                <c:pt idx="12">
                  <c:v>1.9168741683683464E-3</c:v>
                </c:pt>
                <c:pt idx="13">
                  <c:v>2.1630767848009572E-3</c:v>
                </c:pt>
                <c:pt idx="14">
                  <c:v>2.4470483858847094E-3</c:v>
                </c:pt>
                <c:pt idx="15">
                  <c:v>2.7389382010533842E-3</c:v>
                </c:pt>
                <c:pt idx="16">
                  <c:v>3.0685761513190436E-3</c:v>
                </c:pt>
                <c:pt idx="17">
                  <c:v>3.4268383287859492E-3</c:v>
                </c:pt>
                <c:pt idx="18">
                  <c:v>3.8294474480004585E-3</c:v>
                </c:pt>
                <c:pt idx="19">
                  <c:v>4.2661156886243329E-3</c:v>
                </c:pt>
                <c:pt idx="20">
                  <c:v>4.7411409530452499E-3</c:v>
                </c:pt>
                <c:pt idx="21">
                  <c:v>5.269339182089763E-3</c:v>
                </c:pt>
                <c:pt idx="22">
                  <c:v>5.8434733408769873E-3</c:v>
                </c:pt>
                <c:pt idx="23">
                  <c:v>7.1675639292181972E-3</c:v>
                </c:pt>
                <c:pt idx="24">
                  <c:v>7.9085043981999004E-3</c:v>
                </c:pt>
                <c:pt idx="25">
                  <c:v>8.7425060121376786E-3</c:v>
                </c:pt>
                <c:pt idx="26">
                  <c:v>1.0634513572831109E-2</c:v>
                </c:pt>
                <c:pt idx="27">
                  <c:v>1.2878722114090028E-2</c:v>
                </c:pt>
                <c:pt idx="28">
                  <c:v>1.5528814194986251E-2</c:v>
                </c:pt>
                <c:pt idx="29">
                  <c:v>1.8636871552565871E-2</c:v>
                </c:pt>
                <c:pt idx="30">
                  <c:v>2.0416312431253997E-2</c:v>
                </c:pt>
                <c:pt idx="31">
                  <c:v>2.2333293183180544E-2</c:v>
                </c:pt>
                <c:pt idx="32">
                  <c:v>2.4403918705714549E-2</c:v>
                </c:pt>
                <c:pt idx="33">
                  <c:v>2.6638625957328393E-2</c:v>
                </c:pt>
                <c:pt idx="34">
                  <c:v>2.9062271638981303E-2</c:v>
                </c:pt>
                <c:pt idx="35">
                  <c:v>3.1674715116324643E-2</c:v>
                </c:pt>
                <c:pt idx="36">
                  <c:v>3.4494760708189971E-2</c:v>
                </c:pt>
                <c:pt idx="37">
                  <c:v>3.7525371555589056E-2</c:v>
                </c:pt>
                <c:pt idx="38">
                  <c:v>4.0795256943817276E-2</c:v>
                </c:pt>
                <c:pt idx="39">
                  <c:v>4.4288430607718247E-2</c:v>
                </c:pt>
                <c:pt idx="40">
                  <c:v>4.8036573190437956E-2</c:v>
                </c:pt>
                <c:pt idx="41">
                  <c:v>5.2042763990632165E-2</c:v>
                </c:pt>
                <c:pt idx="42">
                  <c:v>5.6327390308639036E-2</c:v>
                </c:pt>
                <c:pt idx="43">
                  <c:v>5.9808721947846505E-2</c:v>
                </c:pt>
                <c:pt idx="44">
                  <c:v>6.3611696346026467E-2</c:v>
                </c:pt>
                <c:pt idx="45">
                  <c:v>6.5980154011097136E-2</c:v>
                </c:pt>
                <c:pt idx="46">
                  <c:v>7.0454446853137842E-2</c:v>
                </c:pt>
                <c:pt idx="47">
                  <c:v>7.2870543121478018E-2</c:v>
                </c:pt>
                <c:pt idx="48">
                  <c:v>7.7929956109241819E-2</c:v>
                </c:pt>
                <c:pt idx="49">
                  <c:v>8.0466330485463797E-2</c:v>
                </c:pt>
                <c:pt idx="50">
                  <c:v>8.3161533812073807E-2</c:v>
                </c:pt>
                <c:pt idx="51">
                  <c:v>8.5919541138887848E-2</c:v>
                </c:pt>
                <c:pt idx="52">
                  <c:v>8.8536531468547341E-2</c:v>
                </c:pt>
                <c:pt idx="53">
                  <c:v>9.0705958606478579E-2</c:v>
                </c:pt>
                <c:pt idx="54">
                  <c:v>9.4816538123424915E-2</c:v>
                </c:pt>
                <c:pt idx="55">
                  <c:v>9.953376761069381E-2</c:v>
                </c:pt>
                <c:pt idx="56">
                  <c:v>0.10360610482622558</c:v>
                </c:pt>
                <c:pt idx="57">
                  <c:v>0.10827352354211114</c:v>
                </c:pt>
                <c:pt idx="58">
                  <c:v>0.11254123161209516</c:v>
                </c:pt>
                <c:pt idx="59">
                  <c:v>0.11648623115955394</c:v>
                </c:pt>
                <c:pt idx="60">
                  <c:v>0.12088407346589145</c:v>
                </c:pt>
                <c:pt idx="61">
                  <c:v>0.1247631268188263</c:v>
                </c:pt>
                <c:pt idx="62">
                  <c:v>0.12892227313543267</c:v>
                </c:pt>
                <c:pt idx="63">
                  <c:v>0.13422278503123744</c:v>
                </c:pt>
                <c:pt idx="64">
                  <c:v>0.13923501171943223</c:v>
                </c:pt>
                <c:pt idx="65">
                  <c:v>0.14384942330826195</c:v>
                </c:pt>
                <c:pt idx="66">
                  <c:v>0.14820066656647737</c:v>
                </c:pt>
                <c:pt idx="67">
                  <c:v>0.15224613834703807</c:v>
                </c:pt>
                <c:pt idx="68">
                  <c:v>0.15621950622155992</c:v>
                </c:pt>
                <c:pt idx="69">
                  <c:v>0.15989332757633171</c:v>
                </c:pt>
                <c:pt idx="70">
                  <c:v>0.16339898618797255</c:v>
                </c:pt>
                <c:pt idx="71">
                  <c:v>0.16661740100185582</c:v>
                </c:pt>
                <c:pt idx="72">
                  <c:v>0.17106047187858536</c:v>
                </c:pt>
                <c:pt idx="73">
                  <c:v>0.17498110468459327</c:v>
                </c:pt>
                <c:pt idx="74">
                  <c:v>0.17888527541728777</c:v>
                </c:pt>
                <c:pt idx="75">
                  <c:v>0.18249845566764389</c:v>
                </c:pt>
                <c:pt idx="76">
                  <c:v>0.18594606983441456</c:v>
                </c:pt>
              </c:numCache>
            </c:numRef>
          </c:xVal>
          <c:yVal>
            <c:numRef>
              <c:f>'C6020'!$AN$2:$AN$78</c:f>
              <c:numCache>
                <c:formatCode>0.00E+00</c:formatCode>
                <c:ptCount val="77"/>
                <c:pt idx="0">
                  <c:v>1.2394894152572675E-2</c:v>
                </c:pt>
                <c:pt idx="1">
                  <c:v>1.3808287724004628E-2</c:v>
                </c:pt>
                <c:pt idx="2">
                  <c:v>1.4852989680675418E-2</c:v>
                </c:pt>
                <c:pt idx="3">
                  <c:v>1.7210836942074988E-2</c:v>
                </c:pt>
                <c:pt idx="4">
                  <c:v>1.9177618211177885E-2</c:v>
                </c:pt>
                <c:pt idx="5">
                  <c:v>2.2097858481927905E-2</c:v>
                </c:pt>
                <c:pt idx="6">
                  <c:v>2.4086050303996159E-2</c:v>
                </c:pt>
                <c:pt idx="7">
                  <c:v>2.6902509537190429E-2</c:v>
                </c:pt>
                <c:pt idx="8">
                  <c:v>3.0138532318123589E-2</c:v>
                </c:pt>
                <c:pt idx="9">
                  <c:v>3.1355661964403113E-2</c:v>
                </c:pt>
                <c:pt idx="10">
                  <c:v>3.3883483133430509E-2</c:v>
                </c:pt>
                <c:pt idx="11">
                  <c:v>3.622033551273407E-2</c:v>
                </c:pt>
                <c:pt idx="12">
                  <c:v>3.8511957167345387E-2</c:v>
                </c:pt>
                <c:pt idx="13">
                  <c:v>4.0636626515067283E-2</c:v>
                </c:pt>
                <c:pt idx="14">
                  <c:v>4.3094967994681266E-2</c:v>
                </c:pt>
                <c:pt idx="15">
                  <c:v>4.4737883203363187E-2</c:v>
                </c:pt>
                <c:pt idx="16">
                  <c:v>4.6531953589630283E-2</c:v>
                </c:pt>
                <c:pt idx="17">
                  <c:v>4.8087553209952616E-2</c:v>
                </c:pt>
                <c:pt idx="18">
                  <c:v>4.9760498657970595E-2</c:v>
                </c:pt>
                <c:pt idx="19">
                  <c:v>5.117347227800146E-2</c:v>
                </c:pt>
                <c:pt idx="20">
                  <c:v>5.2373681622586613E-2</c:v>
                </c:pt>
                <c:pt idx="21">
                  <c:v>5.3607676877955486E-2</c:v>
                </c:pt>
                <c:pt idx="22">
                  <c:v>5.4629081737671177E-2</c:v>
                </c:pt>
                <c:pt idx="23">
                  <c:v>5.6436433650771285E-2</c:v>
                </c:pt>
                <c:pt idx="24">
                  <c:v>5.6934150614767934E-2</c:v>
                </c:pt>
                <c:pt idx="25">
                  <c:v>5.7653190646720212E-2</c:v>
                </c:pt>
                <c:pt idx="26">
                  <c:v>5.8576101378116259E-2</c:v>
                </c:pt>
                <c:pt idx="27">
                  <c:v>5.8988282573592975E-2</c:v>
                </c:pt>
                <c:pt idx="28">
                  <c:v>5.8888735113203097E-2</c:v>
                </c:pt>
                <c:pt idx="29">
                  <c:v>5.8241970693444417E-2</c:v>
                </c:pt>
                <c:pt idx="30">
                  <c:v>5.7917732634868054E-2</c:v>
                </c:pt>
                <c:pt idx="31">
                  <c:v>5.7428862087630282E-2</c:v>
                </c:pt>
                <c:pt idx="32">
                  <c:v>5.6821445095946471E-2</c:v>
                </c:pt>
                <c:pt idx="33">
                  <c:v>5.6102366498620403E-2</c:v>
                </c:pt>
                <c:pt idx="34">
                  <c:v>5.5333108372396654E-2</c:v>
                </c:pt>
                <c:pt idx="35">
                  <c:v>5.446522540947546E-2</c:v>
                </c:pt>
                <c:pt idx="36">
                  <c:v>5.352624904702144E-2</c:v>
                </c:pt>
                <c:pt idx="37">
                  <c:v>5.2490159555112839E-2</c:v>
                </c:pt>
                <c:pt idx="38">
                  <c:v>5.1406132866879332E-2</c:v>
                </c:pt>
                <c:pt idx="39">
                  <c:v>5.0204638046519132E-2</c:v>
                </c:pt>
                <c:pt idx="40">
                  <c:v>4.8941166222617016E-2</c:v>
                </c:pt>
                <c:pt idx="41">
                  <c:v>4.7601250710203213E-2</c:v>
                </c:pt>
                <c:pt idx="42">
                  <c:v>4.6206648505739654E-2</c:v>
                </c:pt>
                <c:pt idx="43">
                  <c:v>4.4878130807672341E-2</c:v>
                </c:pt>
                <c:pt idx="44">
                  <c:v>4.3274694506765632E-2</c:v>
                </c:pt>
                <c:pt idx="45">
                  <c:v>4.2984890185610726E-2</c:v>
                </c:pt>
                <c:pt idx="46">
                  <c:v>4.1778852989442353E-2</c:v>
                </c:pt>
                <c:pt idx="47">
                  <c:v>4.1264131722325556E-2</c:v>
                </c:pt>
                <c:pt idx="48">
                  <c:v>4.0228384454597796E-2</c:v>
                </c:pt>
                <c:pt idx="49">
                  <c:v>3.9598502506212878E-2</c:v>
                </c:pt>
                <c:pt idx="50">
                  <c:v>3.9050042946870707E-2</c:v>
                </c:pt>
                <c:pt idx="51">
                  <c:v>3.8484668255910681E-2</c:v>
                </c:pt>
                <c:pt idx="52">
                  <c:v>3.7729130810014652E-2</c:v>
                </c:pt>
                <c:pt idx="53">
                  <c:v>3.7398049666910023E-2</c:v>
                </c:pt>
                <c:pt idx="54">
                  <c:v>3.6694595517187303E-2</c:v>
                </c:pt>
                <c:pt idx="55">
                  <c:v>3.6025348708289454E-2</c:v>
                </c:pt>
                <c:pt idx="56">
                  <c:v>3.5194180187747032E-2</c:v>
                </c:pt>
                <c:pt idx="57">
                  <c:v>3.4479870294776747E-2</c:v>
                </c:pt>
                <c:pt idx="58">
                  <c:v>3.3774743500712655E-2</c:v>
                </c:pt>
                <c:pt idx="59">
                  <c:v>3.3095224511602524E-2</c:v>
                </c:pt>
                <c:pt idx="60">
                  <c:v>3.2473242706015648E-2</c:v>
                </c:pt>
                <c:pt idx="61">
                  <c:v>3.1767015946143951E-2</c:v>
                </c:pt>
                <c:pt idx="62">
                  <c:v>3.11545501600883E-2</c:v>
                </c:pt>
                <c:pt idx="63">
                  <c:v>3.0334662437349353E-2</c:v>
                </c:pt>
                <c:pt idx="64">
                  <c:v>2.9629204475791579E-2</c:v>
                </c:pt>
                <c:pt idx="65">
                  <c:v>2.8952926523183906E-2</c:v>
                </c:pt>
                <c:pt idx="66">
                  <c:v>2.8336263154106835E-2</c:v>
                </c:pt>
                <c:pt idx="67">
                  <c:v>2.7742533383106466E-2</c:v>
                </c:pt>
                <c:pt idx="68">
                  <c:v>2.7240243469257731E-2</c:v>
                </c:pt>
                <c:pt idx="69">
                  <c:v>2.6731363658962899E-2</c:v>
                </c:pt>
                <c:pt idx="70">
                  <c:v>2.6258092729403274E-2</c:v>
                </c:pt>
                <c:pt idx="71">
                  <c:v>2.5771777122737861E-2</c:v>
                </c:pt>
                <c:pt idx="72">
                  <c:v>2.5275706175455038E-2</c:v>
                </c:pt>
                <c:pt idx="73">
                  <c:v>2.4728143269779186E-2</c:v>
                </c:pt>
                <c:pt idx="74">
                  <c:v>2.426443870269859E-2</c:v>
                </c:pt>
                <c:pt idx="75">
                  <c:v>2.3801676782015994E-2</c:v>
                </c:pt>
                <c:pt idx="76">
                  <c:v>2.3363700849290476E-2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2C-579B-449E-9234-170BEAD49713}"/>
            </c:ext>
          </c:extLst>
        </c:ser>
        <c:ser>
          <c:idx val="14"/>
          <c:order val="45"/>
          <c:tx>
            <c:strRef>
              <c:f>'C6020'!$AX$1</c:f>
              <c:strCache>
                <c:ptCount val="1"/>
                <c:pt idx="0">
                  <c:v> 6020 182C8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'C6020'!$AW$2:$AW$78</c:f>
              <c:numCache>
                <c:formatCode>0.00E+00</c:formatCode>
                <c:ptCount val="77"/>
                <c:pt idx="0">
                  <c:v>3.452620831241723E-4</c:v>
                </c:pt>
                <c:pt idx="1">
                  <c:v>3.9015585550664062E-4</c:v>
                </c:pt>
                <c:pt idx="2">
                  <c:v>4.4071595857733204E-4</c:v>
                </c:pt>
                <c:pt idx="3">
                  <c:v>5.2645949337323762E-4</c:v>
                </c:pt>
                <c:pt idx="4">
                  <c:v>5.9968541827251751E-4</c:v>
                </c:pt>
                <c:pt idx="5">
                  <c:v>7.2873738072749101E-4</c:v>
                </c:pt>
                <c:pt idx="6">
                  <c:v>8.4165948563594858E-4</c:v>
                </c:pt>
                <c:pt idx="7">
                  <c:v>9.8969387704045723E-4</c:v>
                </c:pt>
                <c:pt idx="8">
                  <c:v>1.1536457698071412E-3</c:v>
                </c:pt>
                <c:pt idx="9">
                  <c:v>1.2971546522245439E-3</c:v>
                </c:pt>
                <c:pt idx="10">
                  <c:v>1.48548066661386E-3</c:v>
                </c:pt>
                <c:pt idx="11">
                  <c:v>1.6786302000670215E-3</c:v>
                </c:pt>
                <c:pt idx="12">
                  <c:v>1.901861292253336E-3</c:v>
                </c:pt>
                <c:pt idx="13">
                  <c:v>2.1439504168513888E-3</c:v>
                </c:pt>
                <c:pt idx="14">
                  <c:v>2.4202922914260778E-3</c:v>
                </c:pt>
                <c:pt idx="15">
                  <c:v>2.7059191199023578E-3</c:v>
                </c:pt>
                <c:pt idx="16">
                  <c:v>3.0289569946217168E-3</c:v>
                </c:pt>
                <c:pt idx="17">
                  <c:v>3.3850301043808428E-3</c:v>
                </c:pt>
                <c:pt idx="18">
                  <c:v>3.7855855543794245E-3</c:v>
                </c:pt>
                <c:pt idx="19">
                  <c:v>4.221826411743697E-3</c:v>
                </c:pt>
                <c:pt idx="20">
                  <c:v>4.696580315703287E-3</c:v>
                </c:pt>
                <c:pt idx="21">
                  <c:v>5.2190802384641001E-3</c:v>
                </c:pt>
                <c:pt idx="22">
                  <c:v>5.7951099314761372E-3</c:v>
                </c:pt>
                <c:pt idx="23">
                  <c:v>7.1013989117805114E-3</c:v>
                </c:pt>
                <c:pt idx="24">
                  <c:v>7.8761724445028658E-3</c:v>
                </c:pt>
                <c:pt idx="25">
                  <c:v>8.6969821498204206E-3</c:v>
                </c:pt>
                <c:pt idx="26">
                  <c:v>1.0559719488716039E-2</c:v>
                </c:pt>
                <c:pt idx="27">
                  <c:v>1.2779078854080094E-2</c:v>
                </c:pt>
                <c:pt idx="28">
                  <c:v>1.5411605932128109E-2</c:v>
                </c:pt>
                <c:pt idx="29">
                  <c:v>1.8525516868279829E-2</c:v>
                </c:pt>
                <c:pt idx="30">
                  <c:v>2.0270361701788968E-2</c:v>
                </c:pt>
                <c:pt idx="31">
                  <c:v>2.217217177633907E-2</c:v>
                </c:pt>
                <c:pt idx="32">
                  <c:v>2.4220257279882453E-2</c:v>
                </c:pt>
                <c:pt idx="33">
                  <c:v>2.6436042953571257E-2</c:v>
                </c:pt>
                <c:pt idx="34">
                  <c:v>2.8848716557123524E-2</c:v>
                </c:pt>
                <c:pt idx="35">
                  <c:v>3.143405595397783E-2</c:v>
                </c:pt>
                <c:pt idx="36">
                  <c:v>3.4229361099518289E-2</c:v>
                </c:pt>
                <c:pt idx="37">
                  <c:v>3.7240822588244273E-2</c:v>
                </c:pt>
                <c:pt idx="38">
                  <c:v>4.0479120868363284E-2</c:v>
                </c:pt>
                <c:pt idx="39">
                  <c:v>4.3954948036348182E-2</c:v>
                </c:pt>
                <c:pt idx="40">
                  <c:v>4.7675964852099455E-2</c:v>
                </c:pt>
                <c:pt idx="41">
                  <c:v>5.1652219971352512E-2</c:v>
                </c:pt>
                <c:pt idx="42">
                  <c:v>5.5898593396475509E-2</c:v>
                </c:pt>
                <c:pt idx="43">
                  <c:v>5.9415126317996642E-2</c:v>
                </c:pt>
                <c:pt idx="44">
                  <c:v>6.3101498829951599E-2</c:v>
                </c:pt>
                <c:pt idx="45">
                  <c:v>6.558237053292483E-2</c:v>
                </c:pt>
                <c:pt idx="46">
                  <c:v>6.993936796051009E-2</c:v>
                </c:pt>
                <c:pt idx="47">
                  <c:v>7.230687026207093E-2</c:v>
                </c:pt>
                <c:pt idx="48">
                  <c:v>7.7335346858037599E-2</c:v>
                </c:pt>
                <c:pt idx="49">
                  <c:v>7.9867819852491251E-2</c:v>
                </c:pt>
                <c:pt idx="50">
                  <c:v>8.2504741391052253E-2</c:v>
                </c:pt>
                <c:pt idx="51">
                  <c:v>8.516183814826285E-2</c:v>
                </c:pt>
                <c:pt idx="52">
                  <c:v>8.7906762304779063E-2</c:v>
                </c:pt>
                <c:pt idx="53">
                  <c:v>8.9964745183358757E-2</c:v>
                </c:pt>
                <c:pt idx="54">
                  <c:v>9.3701838692159922E-2</c:v>
                </c:pt>
                <c:pt idx="55">
                  <c:v>9.8543682019783946E-2</c:v>
                </c:pt>
                <c:pt idx="56">
                  <c:v>0.10257329777019289</c:v>
                </c:pt>
                <c:pt idx="57">
                  <c:v>0.10710267523587506</c:v>
                </c:pt>
                <c:pt idx="58">
                  <c:v>0.1112452023998627</c:v>
                </c:pt>
                <c:pt idx="59">
                  <c:v>0.11528942306597931</c:v>
                </c:pt>
                <c:pt idx="60">
                  <c:v>0.11951508191559021</c:v>
                </c:pt>
                <c:pt idx="61">
                  <c:v>0.12342678857122188</c:v>
                </c:pt>
                <c:pt idx="62">
                  <c:v>0.12750292286355888</c:v>
                </c:pt>
                <c:pt idx="63">
                  <c:v>0.1327897072786384</c:v>
                </c:pt>
                <c:pt idx="64">
                  <c:v>0.13761728862097861</c:v>
                </c:pt>
                <c:pt idx="65">
                  <c:v>0.14224899699126503</c:v>
                </c:pt>
                <c:pt idx="66">
                  <c:v>0.14663604961949164</c:v>
                </c:pt>
                <c:pt idx="67">
                  <c:v>0.15066626917270379</c:v>
                </c:pt>
                <c:pt idx="68">
                  <c:v>0.15450633314914428</c:v>
                </c:pt>
                <c:pt idx="69">
                  <c:v>0.15810059023021669</c:v>
                </c:pt>
                <c:pt idx="70">
                  <c:v>0.16161197055786033</c:v>
                </c:pt>
                <c:pt idx="71">
                  <c:v>0.16491271737702962</c:v>
                </c:pt>
                <c:pt idx="72">
                  <c:v>0.16912611133777133</c:v>
                </c:pt>
                <c:pt idx="73">
                  <c:v>0.17310576385448376</c:v>
                </c:pt>
                <c:pt idx="74">
                  <c:v>0.17699579261126805</c:v>
                </c:pt>
                <c:pt idx="75">
                  <c:v>0.18050692977392863</c:v>
                </c:pt>
                <c:pt idx="76">
                  <c:v>0.18397837324223468</c:v>
                </c:pt>
              </c:numCache>
            </c:numRef>
          </c:xVal>
          <c:yVal>
            <c:numRef>
              <c:f>'C6020'!$AX$2:$AX$78</c:f>
              <c:numCache>
                <c:formatCode>0.00E+00</c:formatCode>
                <c:ptCount val="77"/>
                <c:pt idx="0">
                  <c:v>1.1920590604324287E-2</c:v>
                </c:pt>
                <c:pt idx="1">
                  <c:v>1.2613759774784232E-2</c:v>
                </c:pt>
                <c:pt idx="2">
                  <c:v>1.3336804761543355E-2</c:v>
                </c:pt>
                <c:pt idx="3">
                  <c:v>1.5770015428805868E-2</c:v>
                </c:pt>
                <c:pt idx="4">
                  <c:v>1.6955732143081367E-2</c:v>
                </c:pt>
                <c:pt idx="5">
                  <c:v>2.0748106896507756E-2</c:v>
                </c:pt>
                <c:pt idx="6">
                  <c:v>2.2933874521210863E-2</c:v>
                </c:pt>
                <c:pt idx="7">
                  <c:v>2.6276869780511577E-2</c:v>
                </c:pt>
                <c:pt idx="8">
                  <c:v>2.9585845777169176E-2</c:v>
                </c:pt>
                <c:pt idx="9">
                  <c:v>3.0994831004733703E-2</c:v>
                </c:pt>
                <c:pt idx="10">
                  <c:v>3.3682722194919745E-2</c:v>
                </c:pt>
                <c:pt idx="11">
                  <c:v>3.564109653602876E-2</c:v>
                </c:pt>
                <c:pt idx="12">
                  <c:v>3.79110714862936E-2</c:v>
                </c:pt>
                <c:pt idx="13">
                  <c:v>3.9921168924068468E-2</c:v>
                </c:pt>
                <c:pt idx="14">
                  <c:v>4.2157716991266608E-2</c:v>
                </c:pt>
                <c:pt idx="15">
                  <c:v>4.3665716163553553E-2</c:v>
                </c:pt>
                <c:pt idx="16">
                  <c:v>4.5338139026521306E-2</c:v>
                </c:pt>
                <c:pt idx="17">
                  <c:v>4.692135217364337E-2</c:v>
                </c:pt>
                <c:pt idx="18">
                  <c:v>4.8627128788198956E-2</c:v>
                </c:pt>
                <c:pt idx="19">
                  <c:v>5.0116458551423486E-2</c:v>
                </c:pt>
                <c:pt idx="20">
                  <c:v>5.1393817377850023E-2</c:v>
                </c:pt>
                <c:pt idx="21">
                  <c:v>5.2589933980748002E-2</c:v>
                </c:pt>
                <c:pt idx="22">
                  <c:v>5.3728550476187478E-2</c:v>
                </c:pt>
                <c:pt idx="23">
                  <c:v>5.539929397212498E-2</c:v>
                </c:pt>
                <c:pt idx="24">
                  <c:v>5.6469579965723812E-2</c:v>
                </c:pt>
                <c:pt idx="25">
                  <c:v>5.705433202909764E-2</c:v>
                </c:pt>
                <c:pt idx="26">
                  <c:v>5.7755050334266998E-2</c:v>
                </c:pt>
                <c:pt idx="27">
                  <c:v>5.8079023660824687E-2</c:v>
                </c:pt>
                <c:pt idx="28">
                  <c:v>5.8003130082762817E-2</c:v>
                </c:pt>
                <c:pt idx="29">
                  <c:v>5.7548062290508191E-2</c:v>
                </c:pt>
                <c:pt idx="30">
                  <c:v>5.7092615879891076E-2</c:v>
                </c:pt>
                <c:pt idx="31">
                  <c:v>5.6603221062195737E-2</c:v>
                </c:pt>
                <c:pt idx="32">
                  <c:v>5.5969398508143135E-2</c:v>
                </c:pt>
                <c:pt idx="33">
                  <c:v>5.5252309903314555E-2</c:v>
                </c:pt>
                <c:pt idx="34">
                  <c:v>5.4522899791227375E-2</c:v>
                </c:pt>
                <c:pt idx="35">
                  <c:v>5.3640734267308463E-2</c:v>
                </c:pt>
                <c:pt idx="36">
                  <c:v>5.270576523982079E-2</c:v>
                </c:pt>
                <c:pt idx="37">
                  <c:v>5.1697128529059715E-2</c:v>
                </c:pt>
                <c:pt idx="38">
                  <c:v>5.0612493321170418E-2</c:v>
                </c:pt>
                <c:pt idx="39">
                  <c:v>4.9451423796579137E-2</c:v>
                </c:pt>
                <c:pt idx="40">
                  <c:v>4.8209126117551973E-2</c:v>
                </c:pt>
                <c:pt idx="41">
                  <c:v>4.6889504118178223E-2</c:v>
                </c:pt>
                <c:pt idx="42">
                  <c:v>4.5505822388214281E-2</c:v>
                </c:pt>
                <c:pt idx="43">
                  <c:v>4.4289396805076327E-2</c:v>
                </c:pt>
                <c:pt idx="44">
                  <c:v>4.2583309052418868E-2</c:v>
                </c:pt>
                <c:pt idx="45">
                  <c:v>4.2468154908990662E-2</c:v>
                </c:pt>
                <c:pt idx="46">
                  <c:v>4.1170211684978163E-2</c:v>
                </c:pt>
                <c:pt idx="47">
                  <c:v>4.0628222861041272E-2</c:v>
                </c:pt>
                <c:pt idx="48">
                  <c:v>3.961683750308341E-2</c:v>
                </c:pt>
                <c:pt idx="49">
                  <c:v>3.9011623905217944E-2</c:v>
                </c:pt>
                <c:pt idx="50">
                  <c:v>3.8435660534632078E-2</c:v>
                </c:pt>
                <c:pt idx="51">
                  <c:v>3.7808887852690369E-2</c:v>
                </c:pt>
                <c:pt idx="52">
                  <c:v>3.7194297631960097E-2</c:v>
                </c:pt>
                <c:pt idx="53">
                  <c:v>3.6789342617757605E-2</c:v>
                </c:pt>
                <c:pt idx="54">
                  <c:v>3.5836875813434935E-2</c:v>
                </c:pt>
                <c:pt idx="55">
                  <c:v>3.5312208240059227E-2</c:v>
                </c:pt>
                <c:pt idx="56">
                  <c:v>3.4496004640828387E-2</c:v>
                </c:pt>
                <c:pt idx="57">
                  <c:v>3.3738185419650957E-2</c:v>
                </c:pt>
                <c:pt idx="58">
                  <c:v>3.3001320151963782E-2</c:v>
                </c:pt>
                <c:pt idx="59">
                  <c:v>3.2418661148503322E-2</c:v>
                </c:pt>
                <c:pt idx="60">
                  <c:v>3.1741899567311639E-2</c:v>
                </c:pt>
                <c:pt idx="61">
                  <c:v>3.1090147218377776E-2</c:v>
                </c:pt>
                <c:pt idx="62">
                  <c:v>3.0472343652765979E-2</c:v>
                </c:pt>
                <c:pt idx="63">
                  <c:v>2.9690362618532529E-2</c:v>
                </c:pt>
                <c:pt idx="64">
                  <c:v>2.8944701402093421E-2</c:v>
                </c:pt>
                <c:pt idx="65">
                  <c:v>2.8312266888234124E-2</c:v>
                </c:pt>
                <c:pt idx="66">
                  <c:v>2.7741105725725728E-2</c:v>
                </c:pt>
                <c:pt idx="67">
                  <c:v>2.7169748254244924E-2</c:v>
                </c:pt>
                <c:pt idx="68">
                  <c:v>2.6646062041739436E-2</c:v>
                </c:pt>
                <c:pt idx="69">
                  <c:v>2.6135295515624102E-2</c:v>
                </c:pt>
                <c:pt idx="70">
                  <c:v>2.5686889287563651E-2</c:v>
                </c:pt>
                <c:pt idx="71">
                  <c:v>2.5247126209316795E-2</c:v>
                </c:pt>
                <c:pt idx="72">
                  <c:v>2.4707300281796858E-2</c:v>
                </c:pt>
                <c:pt idx="73">
                  <c:v>2.4200941269297605E-2</c:v>
                </c:pt>
                <c:pt idx="74">
                  <c:v>2.3754557629732338E-2</c:v>
                </c:pt>
                <c:pt idx="75">
                  <c:v>2.3285036587157863E-2</c:v>
                </c:pt>
                <c:pt idx="76">
                  <c:v>2.2871843922467067E-2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2D-579B-449E-9234-170BEAD49713}"/>
            </c:ext>
          </c:extLst>
        </c:ser>
        <c:ser>
          <c:idx val="15"/>
          <c:order val="46"/>
          <c:tx>
            <c:strRef>
              <c:f>'C6020'!$BH$1</c:f>
              <c:strCache>
                <c:ptCount val="1"/>
                <c:pt idx="0">
                  <c:v> 6020 163C2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'C6020'!$BG$2:$BG$78</c:f>
              <c:numCache>
                <c:formatCode>0.00E+00</c:formatCode>
                <c:ptCount val="77"/>
                <c:pt idx="0">
                  <c:v>4.0220005624593512E-4</c:v>
                </c:pt>
                <c:pt idx="1">
                  <c:v>4.5027879350039655E-4</c:v>
                </c:pt>
                <c:pt idx="2">
                  <c:v>4.8670456838333727E-4</c:v>
                </c:pt>
                <c:pt idx="3">
                  <c:v>5.7424899962630021E-4</c:v>
                </c:pt>
                <c:pt idx="4">
                  <c:v>6.4866912570255518E-4</c:v>
                </c:pt>
                <c:pt idx="5">
                  <c:v>7.5140410563603226E-4</c:v>
                </c:pt>
                <c:pt idx="6">
                  <c:v>8.7215629367881848E-4</c:v>
                </c:pt>
                <c:pt idx="7">
                  <c:v>1.0179295680195594E-3</c:v>
                </c:pt>
                <c:pt idx="8">
                  <c:v>1.1850204898868554E-3</c:v>
                </c:pt>
                <c:pt idx="9">
                  <c:v>1.3380729905970513E-3</c:v>
                </c:pt>
                <c:pt idx="10">
                  <c:v>1.5279720188441895E-3</c:v>
                </c:pt>
                <c:pt idx="11">
                  <c:v>1.7245469896712772E-3</c:v>
                </c:pt>
                <c:pt idx="12">
                  <c:v>1.93849806641924E-3</c:v>
                </c:pt>
                <c:pt idx="13">
                  <c:v>2.1774747434580343E-3</c:v>
                </c:pt>
                <c:pt idx="14">
                  <c:v>2.4535540337308451E-3</c:v>
                </c:pt>
                <c:pt idx="15">
                  <c:v>2.7402522177070593E-3</c:v>
                </c:pt>
                <c:pt idx="16">
                  <c:v>3.0640143811761643E-3</c:v>
                </c:pt>
                <c:pt idx="17">
                  <c:v>3.4182142265328599E-3</c:v>
                </c:pt>
                <c:pt idx="18">
                  <c:v>3.8198910232692335E-3</c:v>
                </c:pt>
                <c:pt idx="19">
                  <c:v>4.2572378500513814E-3</c:v>
                </c:pt>
                <c:pt idx="20">
                  <c:v>4.731176349093427E-3</c:v>
                </c:pt>
                <c:pt idx="21">
                  <c:v>5.2534541520338754E-3</c:v>
                </c:pt>
                <c:pt idx="22">
                  <c:v>5.8234773640481168E-3</c:v>
                </c:pt>
                <c:pt idx="23">
                  <c:v>7.1153663694436221E-3</c:v>
                </c:pt>
                <c:pt idx="24">
                  <c:v>7.8751908199158113E-3</c:v>
                </c:pt>
                <c:pt idx="25">
                  <c:v>8.6781672750148725E-3</c:v>
                </c:pt>
                <c:pt idx="26">
                  <c:v>1.0564331269251276E-2</c:v>
                </c:pt>
                <c:pt idx="27">
                  <c:v>1.2760383702402622E-2</c:v>
                </c:pt>
                <c:pt idx="28">
                  <c:v>1.5370241943702376E-2</c:v>
                </c:pt>
                <c:pt idx="29">
                  <c:v>1.8443935109984589E-2</c:v>
                </c:pt>
                <c:pt idx="30">
                  <c:v>2.0199992555851649E-2</c:v>
                </c:pt>
                <c:pt idx="31">
                  <c:v>2.2088354375356209E-2</c:v>
                </c:pt>
                <c:pt idx="32">
                  <c:v>2.4118450756659037E-2</c:v>
                </c:pt>
                <c:pt idx="33">
                  <c:v>2.6316900403296112E-2</c:v>
                </c:pt>
                <c:pt idx="34">
                  <c:v>2.8702683435100407E-2</c:v>
                </c:pt>
                <c:pt idx="35">
                  <c:v>3.1280399843524639E-2</c:v>
                </c:pt>
                <c:pt idx="36">
                  <c:v>3.4038090834613566E-2</c:v>
                </c:pt>
                <c:pt idx="37">
                  <c:v>3.7021047149930264E-2</c:v>
                </c:pt>
                <c:pt idx="38">
                  <c:v>4.024067678624571E-2</c:v>
                </c:pt>
                <c:pt idx="39">
                  <c:v>4.3673927799728472E-2</c:v>
                </c:pt>
                <c:pt idx="40">
                  <c:v>4.7374627559727482E-2</c:v>
                </c:pt>
                <c:pt idx="41">
                  <c:v>5.1319820424808059E-2</c:v>
                </c:pt>
                <c:pt idx="42">
                  <c:v>5.5540279554956759E-2</c:v>
                </c:pt>
                <c:pt idx="43">
                  <c:v>5.9005174131278974E-2</c:v>
                </c:pt>
                <c:pt idx="44">
                  <c:v>6.2851173609614078E-2</c:v>
                </c:pt>
                <c:pt idx="45">
                  <c:v>6.5174954847930941E-2</c:v>
                </c:pt>
                <c:pt idx="46">
                  <c:v>6.9512938212739531E-2</c:v>
                </c:pt>
                <c:pt idx="47">
                  <c:v>7.1803539557446422E-2</c:v>
                </c:pt>
                <c:pt idx="48">
                  <c:v>7.6796258737641898E-2</c:v>
                </c:pt>
                <c:pt idx="49">
                  <c:v>7.9410209493987916E-2</c:v>
                </c:pt>
                <c:pt idx="50">
                  <c:v>8.1988019899103731E-2</c:v>
                </c:pt>
                <c:pt idx="51">
                  <c:v>8.4653855852554249E-2</c:v>
                </c:pt>
                <c:pt idx="52">
                  <c:v>8.7346635701524108E-2</c:v>
                </c:pt>
                <c:pt idx="53">
                  <c:v>8.9748787990650239E-2</c:v>
                </c:pt>
                <c:pt idx="54">
                  <c:v>9.3836243592546553E-2</c:v>
                </c:pt>
                <c:pt idx="55">
                  <c:v>9.8405194309243535E-2</c:v>
                </c:pt>
                <c:pt idx="56">
                  <c:v>0.10255519810581371</c:v>
                </c:pt>
                <c:pt idx="57">
                  <c:v>0.10709396112755205</c:v>
                </c:pt>
                <c:pt idx="58">
                  <c:v>0.11128966321053393</c:v>
                </c:pt>
                <c:pt idx="59">
                  <c:v>0.11528708816200332</c:v>
                </c:pt>
                <c:pt idx="60">
                  <c:v>0.11952454220473852</c:v>
                </c:pt>
                <c:pt idx="61">
                  <c:v>0.12345268098932158</c:v>
                </c:pt>
                <c:pt idx="62">
                  <c:v>0.12763285552040668</c:v>
                </c:pt>
                <c:pt idx="63">
                  <c:v>0.13289237921974761</c:v>
                </c:pt>
                <c:pt idx="64">
                  <c:v>0.13777674849968172</c:v>
                </c:pt>
                <c:pt idx="65">
                  <c:v>0.14239431037671718</c:v>
                </c:pt>
                <c:pt idx="66">
                  <c:v>0.14669385048568429</c:v>
                </c:pt>
                <c:pt idx="67">
                  <c:v>0.15076157533355486</c:v>
                </c:pt>
                <c:pt idx="68">
                  <c:v>0.15462003523675172</c:v>
                </c:pt>
                <c:pt idx="69">
                  <c:v>0.15817955885307089</c:v>
                </c:pt>
                <c:pt idx="70">
                  <c:v>0.16173138082638858</c:v>
                </c:pt>
                <c:pt idx="71">
                  <c:v>0.16502493838129398</c:v>
                </c:pt>
                <c:pt idx="72">
                  <c:v>0.16928817662683812</c:v>
                </c:pt>
                <c:pt idx="73">
                  <c:v>0.17314423916337868</c:v>
                </c:pt>
                <c:pt idx="74">
                  <c:v>0.17691594110217088</c:v>
                </c:pt>
                <c:pt idx="75">
                  <c:v>0.1806244199932816</c:v>
                </c:pt>
                <c:pt idx="76">
                  <c:v>0.18403157164420786</c:v>
                </c:pt>
              </c:numCache>
            </c:numRef>
          </c:xVal>
          <c:yVal>
            <c:numRef>
              <c:f>'C6020'!$BH$2:$BH$78</c:f>
              <c:numCache>
                <c:formatCode>0.00E+00</c:formatCode>
                <c:ptCount val="77"/>
                <c:pt idx="0">
                  <c:v>1.6176488524423337E-2</c:v>
                </c:pt>
                <c:pt idx="1">
                  <c:v>1.6800851173457913E-2</c:v>
                </c:pt>
                <c:pt idx="2">
                  <c:v>1.6265412633310033E-2</c:v>
                </c:pt>
                <c:pt idx="3">
                  <c:v>1.8763017767853756E-2</c:v>
                </c:pt>
                <c:pt idx="4">
                  <c:v>1.9838828573974742E-2</c:v>
                </c:pt>
                <c:pt idx="5">
                  <c:v>2.2058882614783282E-2</c:v>
                </c:pt>
                <c:pt idx="6">
                  <c:v>2.4625963164280878E-2</c:v>
                </c:pt>
                <c:pt idx="7">
                  <c:v>2.7797601277192146E-2</c:v>
                </c:pt>
                <c:pt idx="8">
                  <c:v>3.1216970397487179E-2</c:v>
                </c:pt>
                <c:pt idx="9">
                  <c:v>3.298111747543301E-2</c:v>
                </c:pt>
                <c:pt idx="10">
                  <c:v>3.5637233130738959E-2</c:v>
                </c:pt>
                <c:pt idx="11">
                  <c:v>3.7617597679549607E-2</c:v>
                </c:pt>
                <c:pt idx="12">
                  <c:v>3.9385750407570863E-2</c:v>
                </c:pt>
                <c:pt idx="13">
                  <c:v>4.1179401236734692E-2</c:v>
                </c:pt>
                <c:pt idx="14">
                  <c:v>4.3324414511960424E-2</c:v>
                </c:pt>
                <c:pt idx="15">
                  <c:v>4.478081986038214E-2</c:v>
                </c:pt>
                <c:pt idx="16">
                  <c:v>4.6393706867766456E-2</c:v>
                </c:pt>
                <c:pt idx="17">
                  <c:v>4.7845820103894834E-2</c:v>
                </c:pt>
                <c:pt idx="18">
                  <c:v>4.9512452892393657E-2</c:v>
                </c:pt>
                <c:pt idx="19">
                  <c:v>5.0960708655496748E-2</c:v>
                </c:pt>
                <c:pt idx="20">
                  <c:v>5.2153762168117852E-2</c:v>
                </c:pt>
                <c:pt idx="21">
                  <c:v>5.3284951023023511E-2</c:v>
                </c:pt>
                <c:pt idx="22">
                  <c:v>5.4255847260770332E-2</c:v>
                </c:pt>
                <c:pt idx="23">
                  <c:v>5.5617433600215878E-2</c:v>
                </c:pt>
                <c:pt idx="24">
                  <c:v>5.6455504988517723E-2</c:v>
                </c:pt>
                <c:pt idx="25">
                  <c:v>5.680773868579031E-2</c:v>
                </c:pt>
                <c:pt idx="26">
                  <c:v>5.7805508451069694E-2</c:v>
                </c:pt>
                <c:pt idx="27">
                  <c:v>5.7909214563261743E-2</c:v>
                </c:pt>
                <c:pt idx="28">
                  <c:v>5.769219284622807E-2</c:v>
                </c:pt>
                <c:pt idx="29">
                  <c:v>5.7042323679463526E-2</c:v>
                </c:pt>
                <c:pt idx="30">
                  <c:v>5.6696906603221686E-2</c:v>
                </c:pt>
                <c:pt idx="31">
                  <c:v>5.6176075951981923E-2</c:v>
                </c:pt>
                <c:pt idx="32">
                  <c:v>5.549986803879238E-2</c:v>
                </c:pt>
                <c:pt idx="33">
                  <c:v>5.4755407463039946E-2</c:v>
                </c:pt>
                <c:pt idx="34">
                  <c:v>5.39723035845696E-2</c:v>
                </c:pt>
                <c:pt idx="35">
                  <c:v>5.3117602174226619E-2</c:v>
                </c:pt>
                <c:pt idx="36">
                  <c:v>5.2118381811309213E-2</c:v>
                </c:pt>
                <c:pt idx="37">
                  <c:v>5.108875133549632E-2</c:v>
                </c:pt>
                <c:pt idx="38">
                  <c:v>5.0017979163143156E-2</c:v>
                </c:pt>
                <c:pt idx="39">
                  <c:v>4.882112265496516E-2</c:v>
                </c:pt>
                <c:pt idx="40">
                  <c:v>4.7601637721143751E-2</c:v>
                </c:pt>
                <c:pt idx="41">
                  <c:v>4.6287946270029835E-2</c:v>
                </c:pt>
                <c:pt idx="42">
                  <c:v>4.4924301252062517E-2</c:v>
                </c:pt>
                <c:pt idx="43">
                  <c:v>4.3680329787778596E-2</c:v>
                </c:pt>
                <c:pt idx="44">
                  <c:v>4.2246121099113854E-2</c:v>
                </c:pt>
                <c:pt idx="45">
                  <c:v>4.1942146187484194E-2</c:v>
                </c:pt>
                <c:pt idx="46">
                  <c:v>4.066970153661368E-2</c:v>
                </c:pt>
                <c:pt idx="47">
                  <c:v>4.0064562524111197E-2</c:v>
                </c:pt>
                <c:pt idx="48">
                  <c:v>3.9066441599700866E-2</c:v>
                </c:pt>
                <c:pt idx="49">
                  <c:v>3.8565862883941537E-2</c:v>
                </c:pt>
                <c:pt idx="50">
                  <c:v>3.7955728376731092E-2</c:v>
                </c:pt>
                <c:pt idx="51">
                  <c:v>3.7359180228989701E-2</c:v>
                </c:pt>
                <c:pt idx="52">
                  <c:v>3.6721816533140002E-2</c:v>
                </c:pt>
                <c:pt idx="53">
                  <c:v>3.6612931571775836E-2</c:v>
                </c:pt>
                <c:pt idx="54">
                  <c:v>3.5939757598202997E-2</c:v>
                </c:pt>
                <c:pt idx="55">
                  <c:v>3.5213026425599911E-2</c:v>
                </c:pt>
                <c:pt idx="56">
                  <c:v>3.448383166728753E-2</c:v>
                </c:pt>
                <c:pt idx="57">
                  <c:v>3.3732695617616562E-2</c:v>
                </c:pt>
                <c:pt idx="58">
                  <c:v>3.3027704366704186E-2</c:v>
                </c:pt>
                <c:pt idx="59">
                  <c:v>3.2417348041154946E-2</c:v>
                </c:pt>
                <c:pt idx="60">
                  <c:v>3.1746924865005154E-2</c:v>
                </c:pt>
                <c:pt idx="61">
                  <c:v>3.1103192741737149E-2</c:v>
                </c:pt>
                <c:pt idx="62">
                  <c:v>3.0534481365122792E-2</c:v>
                </c:pt>
                <c:pt idx="63">
                  <c:v>2.9736293070694076E-2</c:v>
                </c:pt>
                <c:pt idx="64">
                  <c:v>2.9011817862057997E-2</c:v>
                </c:pt>
                <c:pt idx="65">
                  <c:v>2.8370140797062918E-2</c:v>
                </c:pt>
                <c:pt idx="66">
                  <c:v>2.7762979964283702E-2</c:v>
                </c:pt>
                <c:pt idx="67">
                  <c:v>2.7204132372298184E-2</c:v>
                </c:pt>
                <c:pt idx="68">
                  <c:v>2.6685294448726797E-2</c:v>
                </c:pt>
                <c:pt idx="69">
                  <c:v>2.6161410329310037E-2</c:v>
                </c:pt>
                <c:pt idx="70">
                  <c:v>2.5724861864683642E-2</c:v>
                </c:pt>
                <c:pt idx="71">
                  <c:v>2.5281498596128736E-2</c:v>
                </c:pt>
                <c:pt idx="72">
                  <c:v>2.4754674566502155E-2</c:v>
                </c:pt>
                <c:pt idx="73">
                  <c:v>2.4211700497064507E-2</c:v>
                </c:pt>
                <c:pt idx="74">
                  <c:v>2.3733128765595083E-2</c:v>
                </c:pt>
                <c:pt idx="75">
                  <c:v>2.3315358463452715E-2</c:v>
                </c:pt>
                <c:pt idx="76">
                  <c:v>2.2885072884544368E-2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2E-579B-449E-9234-170BEAD49713}"/>
            </c:ext>
          </c:extLst>
        </c:ser>
        <c:ser>
          <c:idx val="16"/>
          <c:order val="47"/>
          <c:tx>
            <c:strRef>
              <c:f>'C6020'!$BR$1</c:f>
              <c:strCache>
                <c:ptCount val="1"/>
                <c:pt idx="0">
                  <c:v> 6020 163C5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'C6020'!$BQ$2:$BQ$78</c:f>
              <c:numCache>
                <c:formatCode>0.00E+00</c:formatCode>
                <c:ptCount val="77"/>
                <c:pt idx="0">
                  <c:v>3.5585319061260003E-4</c:v>
                </c:pt>
                <c:pt idx="1">
                  <c:v>4.1223081595421519E-4</c:v>
                </c:pt>
                <c:pt idx="2">
                  <c:v>4.7065965658153329E-4</c:v>
                </c:pt>
                <c:pt idx="3">
                  <c:v>5.5551021448298861E-4</c:v>
                </c:pt>
                <c:pt idx="4">
                  <c:v>6.2752721533791147E-4</c:v>
                </c:pt>
                <c:pt idx="5">
                  <c:v>7.4201599532259144E-4</c:v>
                </c:pt>
                <c:pt idx="6">
                  <c:v>8.5506921188688116E-4</c:v>
                </c:pt>
                <c:pt idx="7">
                  <c:v>9.8663489147779297E-4</c:v>
                </c:pt>
                <c:pt idx="8">
                  <c:v>1.1496031978851934E-3</c:v>
                </c:pt>
                <c:pt idx="9">
                  <c:v>1.3013410740021114E-3</c:v>
                </c:pt>
                <c:pt idx="10">
                  <c:v>1.4939938687790026E-3</c:v>
                </c:pt>
                <c:pt idx="11">
                  <c:v>1.694293324901001E-3</c:v>
                </c:pt>
                <c:pt idx="12">
                  <c:v>1.9191656594752112E-3</c:v>
                </c:pt>
                <c:pt idx="13">
                  <c:v>2.1684707165165189E-3</c:v>
                </c:pt>
                <c:pt idx="14">
                  <c:v>2.4465111342035395E-3</c:v>
                </c:pt>
                <c:pt idx="15">
                  <c:v>2.7271367266384059E-3</c:v>
                </c:pt>
                <c:pt idx="16">
                  <c:v>3.0519048739834076E-3</c:v>
                </c:pt>
                <c:pt idx="17">
                  <c:v>3.4072077358002174E-3</c:v>
                </c:pt>
                <c:pt idx="18">
                  <c:v>3.8070458176317121E-3</c:v>
                </c:pt>
                <c:pt idx="19">
                  <c:v>4.2426626784206828E-3</c:v>
                </c:pt>
                <c:pt idx="20">
                  <c:v>4.7156556320700612E-3</c:v>
                </c:pt>
                <c:pt idx="21">
                  <c:v>5.2424465416969802E-3</c:v>
                </c:pt>
                <c:pt idx="22">
                  <c:v>5.8155048784360799E-3</c:v>
                </c:pt>
                <c:pt idx="23">
                  <c:v>7.1300846601787789E-3</c:v>
                </c:pt>
                <c:pt idx="24">
                  <c:v>7.8808571910721163E-3</c:v>
                </c:pt>
                <c:pt idx="25">
                  <c:v>8.6751581469078718E-3</c:v>
                </c:pt>
                <c:pt idx="26">
                  <c:v>1.0581729369466707E-2</c:v>
                </c:pt>
                <c:pt idx="27">
                  <c:v>1.2794672863701608E-2</c:v>
                </c:pt>
                <c:pt idx="28">
                  <c:v>1.5394864878135395E-2</c:v>
                </c:pt>
                <c:pt idx="29">
                  <c:v>1.84650979526934E-2</c:v>
                </c:pt>
                <c:pt idx="30">
                  <c:v>2.0235939262823036E-2</c:v>
                </c:pt>
                <c:pt idx="31">
                  <c:v>2.212498882943854E-2</c:v>
                </c:pt>
                <c:pt idx="32">
                  <c:v>2.4162964709004489E-2</c:v>
                </c:pt>
                <c:pt idx="33">
                  <c:v>2.6369281204898922E-2</c:v>
                </c:pt>
                <c:pt idx="34">
                  <c:v>2.8770437724858874E-2</c:v>
                </c:pt>
                <c:pt idx="35">
                  <c:v>3.1339022478787865E-2</c:v>
                </c:pt>
                <c:pt idx="36">
                  <c:v>3.4111223861450941E-2</c:v>
                </c:pt>
                <c:pt idx="37">
                  <c:v>3.7108570699405242E-2</c:v>
                </c:pt>
                <c:pt idx="38">
                  <c:v>4.0322443757529608E-2</c:v>
                </c:pt>
                <c:pt idx="39">
                  <c:v>4.3785687760250047E-2</c:v>
                </c:pt>
                <c:pt idx="40">
                  <c:v>4.7492229844332143E-2</c:v>
                </c:pt>
                <c:pt idx="41">
                  <c:v>5.1444535676396355E-2</c:v>
                </c:pt>
                <c:pt idx="42">
                  <c:v>5.5665907331640146E-2</c:v>
                </c:pt>
                <c:pt idx="43">
                  <c:v>5.9094563335501983E-2</c:v>
                </c:pt>
                <c:pt idx="44">
                  <c:v>6.2934119106830375E-2</c:v>
                </c:pt>
                <c:pt idx="45">
                  <c:v>6.5338888620748811E-2</c:v>
                </c:pt>
                <c:pt idx="46">
                  <c:v>6.9634113500221029E-2</c:v>
                </c:pt>
                <c:pt idx="47">
                  <c:v>7.1945602065860079E-2</c:v>
                </c:pt>
                <c:pt idx="48">
                  <c:v>7.696489923555451E-2</c:v>
                </c:pt>
                <c:pt idx="49">
                  <c:v>7.9543829099736243E-2</c:v>
                </c:pt>
                <c:pt idx="50">
                  <c:v>8.2201294774660497E-2</c:v>
                </c:pt>
                <c:pt idx="51">
                  <c:v>8.4843397600370116E-2</c:v>
                </c:pt>
                <c:pt idx="52">
                  <c:v>8.75434082693438E-2</c:v>
                </c:pt>
                <c:pt idx="53">
                  <c:v>8.9748787990650239E-2</c:v>
                </c:pt>
                <c:pt idx="54">
                  <c:v>9.3836243592546553E-2</c:v>
                </c:pt>
                <c:pt idx="55">
                  <c:v>9.8405194309243535E-2</c:v>
                </c:pt>
                <c:pt idx="56">
                  <c:v>0.10255519810581371</c:v>
                </c:pt>
                <c:pt idx="57">
                  <c:v>0.10709396112755205</c:v>
                </c:pt>
                <c:pt idx="58">
                  <c:v>0.11128966321053393</c:v>
                </c:pt>
                <c:pt idx="59">
                  <c:v>0.11528708816200332</c:v>
                </c:pt>
                <c:pt idx="60">
                  <c:v>0.11952454220473852</c:v>
                </c:pt>
                <c:pt idx="61">
                  <c:v>0.12345268098932158</c:v>
                </c:pt>
                <c:pt idx="62">
                  <c:v>0.12763285552040668</c:v>
                </c:pt>
                <c:pt idx="63">
                  <c:v>0.13289237921974761</c:v>
                </c:pt>
                <c:pt idx="64">
                  <c:v>0.13777674849968172</c:v>
                </c:pt>
                <c:pt idx="65">
                  <c:v>0.14239431037671718</c:v>
                </c:pt>
                <c:pt idx="66">
                  <c:v>0.14669385048568429</c:v>
                </c:pt>
                <c:pt idx="67">
                  <c:v>0.15076157533355486</c:v>
                </c:pt>
                <c:pt idx="68">
                  <c:v>0.15462003523675172</c:v>
                </c:pt>
                <c:pt idx="69">
                  <c:v>0.15817955885307089</c:v>
                </c:pt>
                <c:pt idx="70">
                  <c:v>0.16173138082638858</c:v>
                </c:pt>
                <c:pt idx="71">
                  <c:v>0.16502493838129398</c:v>
                </c:pt>
                <c:pt idx="72">
                  <c:v>0.16928817662683812</c:v>
                </c:pt>
                <c:pt idx="73">
                  <c:v>0.17314423916337868</c:v>
                </c:pt>
                <c:pt idx="74">
                  <c:v>0.17691594110217088</c:v>
                </c:pt>
                <c:pt idx="75">
                  <c:v>0.1806244199932816</c:v>
                </c:pt>
                <c:pt idx="76">
                  <c:v>0.18403157164420786</c:v>
                </c:pt>
              </c:numCache>
            </c:numRef>
          </c:xVal>
          <c:yVal>
            <c:numRef>
              <c:f>'C6020'!$BR$2:$BR$78</c:f>
              <c:numCache>
                <c:formatCode>0.00E+00</c:formatCode>
                <c:ptCount val="77"/>
                <c:pt idx="0">
                  <c:v>1.2663149326916746E-2</c:v>
                </c:pt>
                <c:pt idx="1">
                  <c:v>1.4081509261949305E-2</c:v>
                </c:pt>
                <c:pt idx="2">
                  <c:v>1.5210664492288724E-2</c:v>
                </c:pt>
                <c:pt idx="3">
                  <c:v>1.7558454768105785E-2</c:v>
                </c:pt>
                <c:pt idx="4">
                  <c:v>1.8566699167342628E-2</c:v>
                </c:pt>
                <c:pt idx="5">
                  <c:v>2.1511114739488427E-2</c:v>
                </c:pt>
                <c:pt idx="6">
                  <c:v>2.3670483324382357E-2</c:v>
                </c:pt>
                <c:pt idx="7">
                  <c:v>2.6114685603336109E-2</c:v>
                </c:pt>
                <c:pt idx="8">
                  <c:v>2.9378861349134325E-2</c:v>
                </c:pt>
                <c:pt idx="9">
                  <c:v>3.1195218559299291E-2</c:v>
                </c:pt>
                <c:pt idx="10">
                  <c:v>3.4069895851797913E-2</c:v>
                </c:pt>
                <c:pt idx="11">
                  <c:v>3.6309326423899814E-2</c:v>
                </c:pt>
                <c:pt idx="12">
                  <c:v>3.8604088990183603E-2</c:v>
                </c:pt>
                <c:pt idx="13">
                  <c:v>4.083954532212667E-2</c:v>
                </c:pt>
                <c:pt idx="14">
                  <c:v>4.3076046993752358E-2</c:v>
                </c:pt>
                <c:pt idx="15">
                  <c:v>4.4353182646899442E-2</c:v>
                </c:pt>
                <c:pt idx="16">
                  <c:v>4.6027719843662399E-2</c:v>
                </c:pt>
                <c:pt idx="17">
                  <c:v>4.7538193545983265E-2</c:v>
                </c:pt>
                <c:pt idx="18">
                  <c:v>4.9180020215290256E-2</c:v>
                </c:pt>
                <c:pt idx="19">
                  <c:v>5.0612365605496902E-2</c:v>
                </c:pt>
                <c:pt idx="20">
                  <c:v>5.1812140552791132E-2</c:v>
                </c:pt>
                <c:pt idx="21">
                  <c:v>5.3061888074553233E-2</c:v>
                </c:pt>
                <c:pt idx="22">
                  <c:v>5.4107393735133451E-2</c:v>
                </c:pt>
                <c:pt idx="23">
                  <c:v>5.5847763327302409E-2</c:v>
                </c:pt>
                <c:pt idx="24">
                  <c:v>5.6536776144767688E-2</c:v>
                </c:pt>
                <c:pt idx="25">
                  <c:v>5.6768349694776399E-2</c:v>
                </c:pt>
                <c:pt idx="26">
                  <c:v>5.7996061764455514E-2</c:v>
                </c:pt>
                <c:pt idx="27">
                  <c:v>5.8220855080302558E-2</c:v>
                </c:pt>
                <c:pt idx="28">
                  <c:v>5.7877185241201085E-2</c:v>
                </c:pt>
                <c:pt idx="29">
                  <c:v>5.7173301183268209E-2</c:v>
                </c:pt>
                <c:pt idx="30">
                  <c:v>5.689887504393068E-2</c:v>
                </c:pt>
                <c:pt idx="31">
                  <c:v>5.6362571194006783E-2</c:v>
                </c:pt>
                <c:pt idx="32">
                  <c:v>5.570492252994403E-2</c:v>
                </c:pt>
                <c:pt idx="33">
                  <c:v>5.4973593224786586E-2</c:v>
                </c:pt>
                <c:pt idx="34">
                  <c:v>5.4227413613552142E-2</c:v>
                </c:pt>
                <c:pt idx="35">
                  <c:v>5.3316884262051438E-2</c:v>
                </c:pt>
                <c:pt idx="36">
                  <c:v>5.234258179604228E-2</c:v>
                </c:pt>
                <c:pt idx="37">
                  <c:v>5.1330600490280591E-2</c:v>
                </c:pt>
                <c:pt idx="38">
                  <c:v>5.022145356480507E-2</c:v>
                </c:pt>
                <c:pt idx="39">
                  <c:v>4.9071305232179424E-2</c:v>
                </c:pt>
                <c:pt idx="40">
                  <c:v>4.7838262679286446E-2</c:v>
                </c:pt>
                <c:pt idx="41">
                  <c:v>4.6513193639925288E-2</c:v>
                </c:pt>
                <c:pt idx="42">
                  <c:v>4.5127761622819638E-2</c:v>
                </c:pt>
                <c:pt idx="43">
                  <c:v>4.3812776053848181E-2</c:v>
                </c:pt>
                <c:pt idx="44">
                  <c:v>4.2357700168788051E-2</c:v>
                </c:pt>
                <c:pt idx="45">
                  <c:v>4.2153404684129842E-2</c:v>
                </c:pt>
                <c:pt idx="46">
                  <c:v>4.0811616359977654E-2</c:v>
                </c:pt>
                <c:pt idx="47">
                  <c:v>4.0223253940747945E-2</c:v>
                </c:pt>
                <c:pt idx="48">
                  <c:v>3.9238205639314142E-2</c:v>
                </c:pt>
                <c:pt idx="49">
                  <c:v>3.869575779054777E-2</c:v>
                </c:pt>
                <c:pt idx="50">
                  <c:v>3.8153453166145088E-2</c:v>
                </c:pt>
                <c:pt idx="51">
                  <c:v>3.7526663485095424E-2</c:v>
                </c:pt>
                <c:pt idx="52">
                  <c:v>3.6887455087830902E-2</c:v>
                </c:pt>
                <c:pt idx="53">
                  <c:v>3.6612931571775836E-2</c:v>
                </c:pt>
                <c:pt idx="54">
                  <c:v>3.5939757598202997E-2</c:v>
                </c:pt>
                <c:pt idx="55">
                  <c:v>3.5213026425599911E-2</c:v>
                </c:pt>
                <c:pt idx="56">
                  <c:v>3.448383166728753E-2</c:v>
                </c:pt>
                <c:pt idx="57">
                  <c:v>3.3732695617616562E-2</c:v>
                </c:pt>
                <c:pt idx="58">
                  <c:v>3.3027704366704186E-2</c:v>
                </c:pt>
                <c:pt idx="59">
                  <c:v>3.2417348041154946E-2</c:v>
                </c:pt>
                <c:pt idx="60">
                  <c:v>3.1746924865005154E-2</c:v>
                </c:pt>
                <c:pt idx="61">
                  <c:v>3.1103192741737149E-2</c:v>
                </c:pt>
                <c:pt idx="62">
                  <c:v>3.0534481365122792E-2</c:v>
                </c:pt>
                <c:pt idx="63">
                  <c:v>2.9736293070694076E-2</c:v>
                </c:pt>
                <c:pt idx="64">
                  <c:v>2.9011817862057997E-2</c:v>
                </c:pt>
                <c:pt idx="65">
                  <c:v>2.8370140797062918E-2</c:v>
                </c:pt>
                <c:pt idx="66">
                  <c:v>2.7762979964283702E-2</c:v>
                </c:pt>
                <c:pt idx="67">
                  <c:v>2.7204132372298184E-2</c:v>
                </c:pt>
                <c:pt idx="68">
                  <c:v>2.6685294448726797E-2</c:v>
                </c:pt>
                <c:pt idx="69">
                  <c:v>2.6161410329310037E-2</c:v>
                </c:pt>
                <c:pt idx="70">
                  <c:v>2.5724861864683642E-2</c:v>
                </c:pt>
                <c:pt idx="71">
                  <c:v>2.5281498596128736E-2</c:v>
                </c:pt>
                <c:pt idx="72">
                  <c:v>2.4754674566502155E-2</c:v>
                </c:pt>
                <c:pt idx="73">
                  <c:v>2.4211700497064507E-2</c:v>
                </c:pt>
                <c:pt idx="74">
                  <c:v>2.3733128765595083E-2</c:v>
                </c:pt>
                <c:pt idx="75">
                  <c:v>2.3315358463452715E-2</c:v>
                </c:pt>
                <c:pt idx="76">
                  <c:v>2.2885072884544368E-2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2F-579B-449E-9234-170BEAD49713}"/>
            </c:ext>
          </c:extLst>
        </c:ser>
        <c:ser>
          <c:idx val="17"/>
          <c:order val="48"/>
          <c:tx>
            <c:strRef>
              <c:f>'C6012'!$J$1</c:f>
              <c:strCache>
                <c:ptCount val="1"/>
                <c:pt idx="0">
                  <c:v>C6012 144C2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'C6012'!$I$2:$I$77</c:f>
              <c:numCache>
                <c:formatCode>0.00E+00</c:formatCode>
                <c:ptCount val="76"/>
                <c:pt idx="0">
                  <c:v>3.1230527807673923E-4</c:v>
                </c:pt>
                <c:pt idx="1">
                  <c:v>3.321502208077238E-4</c:v>
                </c:pt>
                <c:pt idx="2">
                  <c:v>3.6061636225702968E-4</c:v>
                </c:pt>
                <c:pt idx="3">
                  <c:v>4.5041979237219208E-4</c:v>
                </c:pt>
                <c:pt idx="4">
                  <c:v>5.2677246861443784E-4</c:v>
                </c:pt>
                <c:pt idx="5">
                  <c:v>6.5023232622330189E-4</c:v>
                </c:pt>
                <c:pt idx="6">
                  <c:v>7.6438269309216285E-4</c:v>
                </c:pt>
                <c:pt idx="7">
                  <c:v>9.0289493874321284E-4</c:v>
                </c:pt>
                <c:pt idx="8">
                  <c:v>1.0600892376229718E-3</c:v>
                </c:pt>
                <c:pt idx="9">
                  <c:v>1.18734867125325E-3</c:v>
                </c:pt>
                <c:pt idx="10">
                  <c:v>1.358818112245684E-3</c:v>
                </c:pt>
                <c:pt idx="11">
                  <c:v>1.5433751372321829E-3</c:v>
                </c:pt>
                <c:pt idx="12">
                  <c:v>1.7649787606603658E-3</c:v>
                </c:pt>
                <c:pt idx="13">
                  <c:v>2.0129453100361542E-3</c:v>
                </c:pt>
                <c:pt idx="14">
                  <c:v>2.3031834061124361E-3</c:v>
                </c:pt>
                <c:pt idx="15">
                  <c:v>2.5999887292886535E-3</c:v>
                </c:pt>
                <c:pt idx="16">
                  <c:v>2.9301974095127499E-3</c:v>
                </c:pt>
                <c:pt idx="17">
                  <c:v>3.2870140038834534E-3</c:v>
                </c:pt>
                <c:pt idx="18">
                  <c:v>3.6906464487127494E-3</c:v>
                </c:pt>
                <c:pt idx="19">
                  <c:v>4.1383697300303194E-3</c:v>
                </c:pt>
                <c:pt idx="20">
                  <c:v>4.6246489921717426E-3</c:v>
                </c:pt>
                <c:pt idx="21">
                  <c:v>5.1704568324268405E-3</c:v>
                </c:pt>
                <c:pt idx="22">
                  <c:v>5.7636861638414019E-3</c:v>
                </c:pt>
                <c:pt idx="23">
                  <c:v>6.4059582277742316E-3</c:v>
                </c:pt>
                <c:pt idx="24">
                  <c:v>7.8908175596507247E-3</c:v>
                </c:pt>
                <c:pt idx="25">
                  <c:v>9.6761843724494645E-3</c:v>
                </c:pt>
                <c:pt idx="26">
                  <c:v>1.1792328125546137E-2</c:v>
                </c:pt>
                <c:pt idx="27">
                  <c:v>1.4329808281914467E-2</c:v>
                </c:pt>
                <c:pt idx="28">
                  <c:v>1.7338437783291624E-2</c:v>
                </c:pt>
                <c:pt idx="29">
                  <c:v>2.0858524638237758E-2</c:v>
                </c:pt>
                <c:pt idx="30">
                  <c:v>2.287981484746995E-2</c:v>
                </c:pt>
                <c:pt idx="31">
                  <c:v>2.5076490672782288E-2</c:v>
                </c:pt>
                <c:pt idx="32">
                  <c:v>2.74285567416153E-2</c:v>
                </c:pt>
                <c:pt idx="33">
                  <c:v>2.9973970840475449E-2</c:v>
                </c:pt>
                <c:pt idx="34">
                  <c:v>3.2765112861288199E-2</c:v>
                </c:pt>
                <c:pt idx="35">
                  <c:v>3.5767188313482287E-2</c:v>
                </c:pt>
                <c:pt idx="36">
                  <c:v>3.8998940254036649E-2</c:v>
                </c:pt>
                <c:pt idx="37">
                  <c:v>4.2496922464505808E-2</c:v>
                </c:pt>
                <c:pt idx="38">
                  <c:v>4.6256817889413555E-2</c:v>
                </c:pt>
                <c:pt idx="39">
                  <c:v>5.0297882189646155E-2</c:v>
                </c:pt>
                <c:pt idx="40">
                  <c:v>5.4641588000688412E-2</c:v>
                </c:pt>
                <c:pt idx="41">
                  <c:v>5.9279754553359668E-2</c:v>
                </c:pt>
                <c:pt idx="42">
                  <c:v>6.3115197028789261E-2</c:v>
                </c:pt>
                <c:pt idx="43">
                  <c:v>6.5293596187843486E-2</c:v>
                </c:pt>
                <c:pt idx="44">
                  <c:v>6.9836139101782005E-2</c:v>
                </c:pt>
                <c:pt idx="45">
                  <c:v>7.2243768129975391E-2</c:v>
                </c:pt>
                <c:pt idx="46">
                  <c:v>7.4716931097908473E-2</c:v>
                </c:pt>
                <c:pt idx="47">
                  <c:v>7.7401189725105304E-2</c:v>
                </c:pt>
                <c:pt idx="48">
                  <c:v>8.0181473158144542E-2</c:v>
                </c:pt>
                <c:pt idx="49">
                  <c:v>8.3007950229437522E-2</c:v>
                </c:pt>
                <c:pt idx="50">
                  <c:v>8.5753366647014301E-2</c:v>
                </c:pt>
                <c:pt idx="51">
                  <c:v>8.8703958479229114E-2</c:v>
                </c:pt>
                <c:pt idx="52">
                  <c:v>9.156387638723873E-2</c:v>
                </c:pt>
                <c:pt idx="53">
                  <c:v>9.4743724565128834E-2</c:v>
                </c:pt>
                <c:pt idx="54">
                  <c:v>9.7811455995317542E-2</c:v>
                </c:pt>
                <c:pt idx="55">
                  <c:v>0.10096722488142199</c:v>
                </c:pt>
                <c:pt idx="56">
                  <c:v>0.10470864262478953</c:v>
                </c:pt>
                <c:pt idx="57">
                  <c:v>0.10931693878037931</c:v>
                </c:pt>
                <c:pt idx="58">
                  <c:v>0.11428471634672367</c:v>
                </c:pt>
                <c:pt idx="59">
                  <c:v>0.11959641127923872</c:v>
                </c:pt>
                <c:pt idx="60">
                  <c:v>0.1245222484844012</c:v>
                </c:pt>
                <c:pt idx="61">
                  <c:v>0.12918954248294101</c:v>
                </c:pt>
                <c:pt idx="62">
                  <c:v>0.13339183400541993</c:v>
                </c:pt>
                <c:pt idx="63">
                  <c:v>0.13792717310861033</c:v>
                </c:pt>
                <c:pt idx="64">
                  <c:v>0.14372611464392893</c:v>
                </c:pt>
                <c:pt idx="65">
                  <c:v>0.14901746876766159</c:v>
                </c:pt>
                <c:pt idx="66">
                  <c:v>0.15407505283469158</c:v>
                </c:pt>
                <c:pt idx="67">
                  <c:v>0.15871420368681602</c:v>
                </c:pt>
                <c:pt idx="68">
                  <c:v>0.16448840659140626</c:v>
                </c:pt>
                <c:pt idx="69">
                  <c:v>0.16989050189034649</c:v>
                </c:pt>
                <c:pt idx="70">
                  <c:v>0.17498260454564077</c:v>
                </c:pt>
                <c:pt idx="71">
                  <c:v>0.17968907749870722</c:v>
                </c:pt>
                <c:pt idx="72">
                  <c:v>0.18427986243774361</c:v>
                </c:pt>
                <c:pt idx="73">
                  <c:v>0.18966651376869884</c:v>
                </c:pt>
                <c:pt idx="74">
                  <c:v>0.19462827518555254</c:v>
                </c:pt>
                <c:pt idx="75">
                  <c:v>0.19919797640499642</c:v>
                </c:pt>
              </c:numCache>
            </c:numRef>
          </c:xVal>
          <c:yVal>
            <c:numRef>
              <c:f>'C6012'!$J$2:$J$77</c:f>
              <c:numCache>
                <c:formatCode>0.00E+00</c:formatCode>
                <c:ptCount val="76"/>
                <c:pt idx="0">
                  <c:v>9.7534586714589418E-3</c:v>
                </c:pt>
                <c:pt idx="1">
                  <c:v>9.1419194045873498E-3</c:v>
                </c:pt>
                <c:pt idx="2">
                  <c:v>8.9294579412567913E-3</c:v>
                </c:pt>
                <c:pt idx="3">
                  <c:v>1.1543489901087825E-2</c:v>
                </c:pt>
                <c:pt idx="4">
                  <c:v>1.3083252018677901E-2</c:v>
                </c:pt>
                <c:pt idx="5">
                  <c:v>1.6518609836329298E-2</c:v>
                </c:pt>
                <c:pt idx="6">
                  <c:v>1.8915868141400255E-2</c:v>
                </c:pt>
                <c:pt idx="7">
                  <c:v>2.186987491671858E-2</c:v>
                </c:pt>
                <c:pt idx="8">
                  <c:v>2.4981809025016583E-2</c:v>
                </c:pt>
                <c:pt idx="9">
                  <c:v>2.5969422900720959E-2</c:v>
                </c:pt>
                <c:pt idx="10">
                  <c:v>2.8183558690989471E-2</c:v>
                </c:pt>
                <c:pt idx="11">
                  <c:v>3.0128949691962847E-2</c:v>
                </c:pt>
                <c:pt idx="12">
                  <c:v>3.2650312868028872E-2</c:v>
                </c:pt>
                <c:pt idx="13">
                  <c:v>3.5191495754703393E-2</c:v>
                </c:pt>
                <c:pt idx="14">
                  <c:v>3.8176709623545767E-2</c:v>
                </c:pt>
                <c:pt idx="15">
                  <c:v>4.0313814712451636E-2</c:v>
                </c:pt>
                <c:pt idx="16">
                  <c:v>4.2429824513440122E-2</c:v>
                </c:pt>
                <c:pt idx="17">
                  <c:v>4.4243406407427903E-2</c:v>
                </c:pt>
                <c:pt idx="18">
                  <c:v>4.6218663441054707E-2</c:v>
                </c:pt>
                <c:pt idx="19">
                  <c:v>4.8154647354775565E-2</c:v>
                </c:pt>
                <c:pt idx="20">
                  <c:v>4.9831610256446668E-2</c:v>
                </c:pt>
                <c:pt idx="21">
                  <c:v>5.161459349313615E-2</c:v>
                </c:pt>
                <c:pt idx="22">
                  <c:v>5.3147448136974855E-2</c:v>
                </c:pt>
                <c:pt idx="23">
                  <c:v>5.4402290850454949E-2</c:v>
                </c:pt>
                <c:pt idx="24">
                  <c:v>5.6679776575902757E-2</c:v>
                </c:pt>
                <c:pt idx="25">
                  <c:v>5.852296076508897E-2</c:v>
                </c:pt>
                <c:pt idx="26">
                  <c:v>5.9683256130194422E-2</c:v>
                </c:pt>
                <c:pt idx="27">
                  <c:v>6.0515794848676023E-2</c:v>
                </c:pt>
                <c:pt idx="28">
                  <c:v>6.0833481682469145E-2</c:v>
                </c:pt>
                <c:pt idx="29">
                  <c:v>6.0453871561204679E-2</c:v>
                </c:pt>
                <c:pt idx="30">
                  <c:v>6.0273954786353473E-2</c:v>
                </c:pt>
                <c:pt idx="31">
                  <c:v>5.9996601927482525E-2</c:v>
                </c:pt>
                <c:pt idx="32">
                  <c:v>5.9478971975397282E-2</c:v>
                </c:pt>
                <c:pt idx="33">
                  <c:v>5.8859221442700727E-2</c:v>
                </c:pt>
                <c:pt idx="34">
                  <c:v>5.8279686483844448E-2</c:v>
                </c:pt>
                <c:pt idx="35">
                  <c:v>5.7547987397755462E-2</c:v>
                </c:pt>
                <c:pt idx="36">
                  <c:v>5.6693530433440935E-2</c:v>
                </c:pt>
                <c:pt idx="37">
                  <c:v>5.5784115292674449E-2</c:v>
                </c:pt>
                <c:pt idx="38">
                  <c:v>5.476647200249736E-2</c:v>
                </c:pt>
                <c:pt idx="39">
                  <c:v>5.3657406307353619E-2</c:v>
                </c:pt>
                <c:pt idx="40">
                  <c:v>5.2474013276875842E-2</c:v>
                </c:pt>
                <c:pt idx="41">
                  <c:v>5.117737446506973E-2</c:v>
                </c:pt>
                <c:pt idx="42">
                  <c:v>4.9977393289676E-2</c:v>
                </c:pt>
                <c:pt idx="43">
                  <c:v>4.938259448960073E-2</c:v>
                </c:pt>
                <c:pt idx="44">
                  <c:v>4.8155912247039752E-2</c:v>
                </c:pt>
                <c:pt idx="45">
                  <c:v>4.7578850755436872E-2</c:v>
                </c:pt>
                <c:pt idx="46">
                  <c:v>4.6987002934801222E-2</c:v>
                </c:pt>
                <c:pt idx="47">
                  <c:v>4.655474698772008E-2</c:v>
                </c:pt>
                <c:pt idx="48">
                  <c:v>4.6125861041391956E-2</c:v>
                </c:pt>
                <c:pt idx="49">
                  <c:v>4.5641836195759122E-2</c:v>
                </c:pt>
                <c:pt idx="50">
                  <c:v>4.4973089995212989E-2</c:v>
                </c:pt>
                <c:pt idx="51">
                  <c:v>4.4428590585565392E-2</c:v>
                </c:pt>
                <c:pt idx="52">
                  <c:v>4.3707119966309917E-2</c:v>
                </c:pt>
                <c:pt idx="53">
                  <c:v>4.3204869704774169E-2</c:v>
                </c:pt>
                <c:pt idx="54">
                  <c:v>4.2514502108260376E-2</c:v>
                </c:pt>
                <c:pt idx="55">
                  <c:v>4.182601658476956E-2</c:v>
                </c:pt>
                <c:pt idx="56">
                  <c:v>4.1373206944625998E-2</c:v>
                </c:pt>
                <c:pt idx="57">
                  <c:v>4.0509129167163378E-2</c:v>
                </c:pt>
                <c:pt idx="58">
                  <c:v>3.9578776940760868E-2</c:v>
                </c:pt>
                <c:pt idx="59">
                  <c:v>3.8657571867223829E-2</c:v>
                </c:pt>
                <c:pt idx="60">
                  <c:v>3.7819000896612096E-2</c:v>
                </c:pt>
                <c:pt idx="61">
                  <c:v>3.7088750859892494E-2</c:v>
                </c:pt>
                <c:pt idx="62">
                  <c:v>3.6313023223121431E-2</c:v>
                </c:pt>
                <c:pt idx="63">
                  <c:v>3.5658678691157561E-2</c:v>
                </c:pt>
                <c:pt idx="64">
                  <c:v>3.4782279896682609E-2</c:v>
                </c:pt>
                <c:pt idx="65">
                  <c:v>3.3938875130553263E-2</c:v>
                </c:pt>
                <c:pt idx="66">
                  <c:v>3.3215505675126628E-2</c:v>
                </c:pt>
                <c:pt idx="67">
                  <c:v>3.2499288416901202E-2</c:v>
                </c:pt>
                <c:pt idx="68">
                  <c:v>3.1619067316793016E-2</c:v>
                </c:pt>
                <c:pt idx="69">
                  <c:v>3.0829718684633432E-2</c:v>
                </c:pt>
                <c:pt idx="70">
                  <c:v>3.0113013270629527E-2</c:v>
                </c:pt>
                <c:pt idx="71">
                  <c:v>2.9425102134636297E-2</c:v>
                </c:pt>
                <c:pt idx="72">
                  <c:v>2.8832626676917737E-2</c:v>
                </c:pt>
                <c:pt idx="73">
                  <c:v>2.8137181419766937E-2</c:v>
                </c:pt>
                <c:pt idx="74">
                  <c:v>2.7465317214111926E-2</c:v>
                </c:pt>
                <c:pt idx="75">
                  <c:v>2.681251017220455E-2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30-579B-449E-9234-170BEAD49713}"/>
            </c:ext>
          </c:extLst>
        </c:ser>
        <c:ser>
          <c:idx val="19"/>
          <c:order val="49"/>
          <c:tx>
            <c:strRef>
              <c:f>'C6012'!$AD$1</c:f>
              <c:strCache>
                <c:ptCount val="1"/>
                <c:pt idx="0">
                  <c:v>C6012 143C1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'C6012'!$AC$2:$AC$77</c:f>
              <c:numCache>
                <c:formatCode>0.00E+00</c:formatCode>
                <c:ptCount val="76"/>
                <c:pt idx="0">
                  <c:v>2.9867579409117707E-4</c:v>
                </c:pt>
                <c:pt idx="1">
                  <c:v>3.3479312163751593E-4</c:v>
                </c:pt>
                <c:pt idx="2">
                  <c:v>3.7958711742390173E-4</c:v>
                </c:pt>
                <c:pt idx="3">
                  <c:v>4.6967888644866063E-4</c:v>
                </c:pt>
                <c:pt idx="4">
                  <c:v>5.4409079998758063E-4</c:v>
                </c:pt>
                <c:pt idx="5">
                  <c:v>6.5459130608829126E-4</c:v>
                </c:pt>
                <c:pt idx="6">
                  <c:v>7.5123254341071118E-4</c:v>
                </c:pt>
                <c:pt idx="7">
                  <c:v>8.7388139245222758E-4</c:v>
                </c:pt>
                <c:pt idx="8">
                  <c:v>1.0191181939308959E-3</c:v>
                </c:pt>
                <c:pt idx="9">
                  <c:v>1.1549511132928284E-3</c:v>
                </c:pt>
                <c:pt idx="10">
                  <c:v>1.3356279262539937E-3</c:v>
                </c:pt>
                <c:pt idx="11">
                  <c:v>1.5201910134659948E-3</c:v>
                </c:pt>
                <c:pt idx="12">
                  <c:v>1.7369235917988179E-3</c:v>
                </c:pt>
                <c:pt idx="13">
                  <c:v>1.9744554492674717E-3</c:v>
                </c:pt>
                <c:pt idx="14">
                  <c:v>2.2480760033951057E-3</c:v>
                </c:pt>
                <c:pt idx="15">
                  <c:v>2.5367601114740998E-3</c:v>
                </c:pt>
                <c:pt idx="16">
                  <c:v>2.8629777697002207E-3</c:v>
                </c:pt>
                <c:pt idx="17">
                  <c:v>3.218873031101578E-3</c:v>
                </c:pt>
                <c:pt idx="18">
                  <c:v>3.6220541839177434E-3</c:v>
                </c:pt>
                <c:pt idx="19">
                  <c:v>4.060169626744041E-3</c:v>
                </c:pt>
                <c:pt idx="20">
                  <c:v>4.5392503494054645E-3</c:v>
                </c:pt>
                <c:pt idx="21">
                  <c:v>5.0740841182354305E-3</c:v>
                </c:pt>
                <c:pt idx="22">
                  <c:v>5.6594226644925104E-3</c:v>
                </c:pt>
                <c:pt idx="23">
                  <c:v>6.2956157520172897E-3</c:v>
                </c:pt>
                <c:pt idx="24">
                  <c:v>7.7647851092517706E-3</c:v>
                </c:pt>
                <c:pt idx="25">
                  <c:v>9.5305100540270821E-3</c:v>
                </c:pt>
                <c:pt idx="26">
                  <c:v>1.165366140035198E-2</c:v>
                </c:pt>
                <c:pt idx="27">
                  <c:v>1.4160037667178596E-2</c:v>
                </c:pt>
                <c:pt idx="28">
                  <c:v>1.7139028067996637E-2</c:v>
                </c:pt>
                <c:pt idx="29">
                  <c:v>2.0652186390558696E-2</c:v>
                </c:pt>
                <c:pt idx="30">
                  <c:v>2.2638303434885588E-2</c:v>
                </c:pt>
                <c:pt idx="31">
                  <c:v>2.4796318327636225E-2</c:v>
                </c:pt>
                <c:pt idx="32">
                  <c:v>2.7147104585044667E-2</c:v>
                </c:pt>
                <c:pt idx="33">
                  <c:v>2.9698781193566177E-2</c:v>
                </c:pt>
                <c:pt idx="34">
                  <c:v>3.2461675571695943E-2</c:v>
                </c:pt>
                <c:pt idx="35">
                  <c:v>3.5434318772923787E-2</c:v>
                </c:pt>
                <c:pt idx="36">
                  <c:v>3.8651241715818359E-2</c:v>
                </c:pt>
                <c:pt idx="37">
                  <c:v>4.2124724669792619E-2</c:v>
                </c:pt>
                <c:pt idx="38">
                  <c:v>4.5862174629081945E-2</c:v>
                </c:pt>
                <c:pt idx="39">
                  <c:v>4.9884247356019165E-2</c:v>
                </c:pt>
                <c:pt idx="40">
                  <c:v>5.4203785989169785E-2</c:v>
                </c:pt>
                <c:pt idx="41">
                  <c:v>5.8820609090474187E-2</c:v>
                </c:pt>
                <c:pt idx="42">
                  <c:v>6.2649999568387182E-2</c:v>
                </c:pt>
                <c:pt idx="43">
                  <c:v>6.4856214249359334E-2</c:v>
                </c:pt>
                <c:pt idx="44">
                  <c:v>6.9401853311367001E-2</c:v>
                </c:pt>
                <c:pt idx="45">
                  <c:v>7.1264110115386262E-2</c:v>
                </c:pt>
                <c:pt idx="46">
                  <c:v>7.4211113904287487E-2</c:v>
                </c:pt>
                <c:pt idx="47">
                  <c:v>7.6831089763631177E-2</c:v>
                </c:pt>
                <c:pt idx="48">
                  <c:v>7.97844828369971E-2</c:v>
                </c:pt>
                <c:pt idx="49">
                  <c:v>8.2481650215604677E-2</c:v>
                </c:pt>
                <c:pt idx="50">
                  <c:v>8.5230710311985952E-2</c:v>
                </c:pt>
                <c:pt idx="51">
                  <c:v>8.8149473605509329E-2</c:v>
                </c:pt>
                <c:pt idx="52">
                  <c:v>9.1100721026278073E-2</c:v>
                </c:pt>
                <c:pt idx="53">
                  <c:v>9.4169682157007453E-2</c:v>
                </c:pt>
                <c:pt idx="54">
                  <c:v>9.7285961906723797E-2</c:v>
                </c:pt>
                <c:pt idx="55">
                  <c:v>0.10050209968942848</c:v>
                </c:pt>
                <c:pt idx="56">
                  <c:v>0.10425431303752787</c:v>
                </c:pt>
                <c:pt idx="57">
                  <c:v>0.10880539856903251</c:v>
                </c:pt>
                <c:pt idx="58">
                  <c:v>0.11392239726953227</c:v>
                </c:pt>
                <c:pt idx="59">
                  <c:v>0.11922540687453688</c:v>
                </c:pt>
                <c:pt idx="60">
                  <c:v>0.12419412943295327</c:v>
                </c:pt>
                <c:pt idx="61">
                  <c:v>0.12882206812882416</c:v>
                </c:pt>
                <c:pt idx="62">
                  <c:v>0.13312677883202548</c:v>
                </c:pt>
                <c:pt idx="63">
                  <c:v>0.13760898901589594</c:v>
                </c:pt>
                <c:pt idx="64">
                  <c:v>0.14345106924028292</c:v>
                </c:pt>
                <c:pt idx="65">
                  <c:v>0.14875018212212246</c:v>
                </c:pt>
                <c:pt idx="66">
                  <c:v>0.15384595192996442</c:v>
                </c:pt>
                <c:pt idx="67">
                  <c:v>0.15850813166757505</c:v>
                </c:pt>
                <c:pt idx="68">
                  <c:v>0.16446420339667947</c:v>
                </c:pt>
                <c:pt idx="69">
                  <c:v>0.16997626036259522</c:v>
                </c:pt>
                <c:pt idx="70">
                  <c:v>0.17510534758904037</c:v>
                </c:pt>
                <c:pt idx="71">
                  <c:v>0.18002701608479144</c:v>
                </c:pt>
                <c:pt idx="72">
                  <c:v>0.18447504851932087</c:v>
                </c:pt>
                <c:pt idx="73">
                  <c:v>0.18984774440039229</c:v>
                </c:pt>
                <c:pt idx="74">
                  <c:v>0.19480724768421245</c:v>
                </c:pt>
                <c:pt idx="75">
                  <c:v>0.19961874351696401</c:v>
                </c:pt>
              </c:numCache>
            </c:numRef>
          </c:xVal>
          <c:yVal>
            <c:numRef>
              <c:f>'C6012'!$AD$2:$AD$77</c:f>
              <c:numCache>
                <c:formatCode>0.00E+00</c:formatCode>
                <c:ptCount val="76"/>
                <c:pt idx="0">
                  <c:v>8.9207229975995193E-3</c:v>
                </c:pt>
                <c:pt idx="1">
                  <c:v>9.2879816948924464E-3</c:v>
                </c:pt>
                <c:pt idx="2">
                  <c:v>9.8936642781053304E-3</c:v>
                </c:pt>
                <c:pt idx="3">
                  <c:v>1.2551749712698868E-2</c:v>
                </c:pt>
                <c:pt idx="4">
                  <c:v>1.3957650988053722E-2</c:v>
                </c:pt>
                <c:pt idx="5">
                  <c:v>1.6740824676461683E-2</c:v>
                </c:pt>
                <c:pt idx="6">
                  <c:v>1.8270623738339507E-2</c:v>
                </c:pt>
                <c:pt idx="7">
                  <c:v>2.0486928231759505E-2</c:v>
                </c:pt>
                <c:pt idx="8">
                  <c:v>2.3088097251729407E-2</c:v>
                </c:pt>
                <c:pt idx="9">
                  <c:v>2.4571573091365557E-2</c:v>
                </c:pt>
                <c:pt idx="10">
                  <c:v>2.7229781575682704E-2</c:v>
                </c:pt>
                <c:pt idx="11">
                  <c:v>2.923057203635155E-2</c:v>
                </c:pt>
                <c:pt idx="12">
                  <c:v>3.162057828358085E-2</c:v>
                </c:pt>
                <c:pt idx="13">
                  <c:v>3.385855759199248E-2</c:v>
                </c:pt>
                <c:pt idx="14">
                  <c:v>3.6371685621021305E-2</c:v>
                </c:pt>
                <c:pt idx="15">
                  <c:v>3.8376888910420785E-2</c:v>
                </c:pt>
                <c:pt idx="16">
                  <c:v>4.0505446803935835E-2</c:v>
                </c:pt>
                <c:pt idx="17">
                  <c:v>4.2428056716091241E-2</c:v>
                </c:pt>
                <c:pt idx="18">
                  <c:v>4.4516640407309106E-2</c:v>
                </c:pt>
                <c:pt idx="19">
                  <c:v>4.635194742536116E-2</c:v>
                </c:pt>
                <c:pt idx="20">
                  <c:v>4.8008224119632965E-2</c:v>
                </c:pt>
                <c:pt idx="21">
                  <c:v>4.9708425068451072E-2</c:v>
                </c:pt>
                <c:pt idx="22">
                  <c:v>5.1241994537075147E-2</c:v>
                </c:pt>
                <c:pt idx="23">
                  <c:v>5.2544275706933236E-2</c:v>
                </c:pt>
                <c:pt idx="24">
                  <c:v>5.4883652659764803E-2</c:v>
                </c:pt>
                <c:pt idx="25">
                  <c:v>5.6774106415505912E-2</c:v>
                </c:pt>
                <c:pt idx="26">
                  <c:v>5.8287870569777751E-2</c:v>
                </c:pt>
                <c:pt idx="27">
                  <c:v>5.9090382213919712E-2</c:v>
                </c:pt>
                <c:pt idx="28">
                  <c:v>5.9442234189294091E-2</c:v>
                </c:pt>
                <c:pt idx="29">
                  <c:v>5.9263734838579288E-2</c:v>
                </c:pt>
                <c:pt idx="30">
                  <c:v>5.9008208578815079E-2</c:v>
                </c:pt>
                <c:pt idx="31">
                  <c:v>5.8663442062900653E-2</c:v>
                </c:pt>
                <c:pt idx="32">
                  <c:v>5.826457373554015E-2</c:v>
                </c:pt>
                <c:pt idx="33">
                  <c:v>5.7783415074705524E-2</c:v>
                </c:pt>
                <c:pt idx="34">
                  <c:v>5.7205230035885769E-2</c:v>
                </c:pt>
                <c:pt idx="35">
                  <c:v>5.6481823972162795E-2</c:v>
                </c:pt>
                <c:pt idx="36">
                  <c:v>5.5687124396116498E-2</c:v>
                </c:pt>
                <c:pt idx="37">
                  <c:v>5.4811254146949616E-2</c:v>
                </c:pt>
                <c:pt idx="38">
                  <c:v>5.3835970393924855E-2</c:v>
                </c:pt>
                <c:pt idx="39">
                  <c:v>5.2778509996595974E-2</c:v>
                </c:pt>
                <c:pt idx="40">
                  <c:v>5.1636512179710929E-2</c:v>
                </c:pt>
                <c:pt idx="41">
                  <c:v>5.0387666096861343E-2</c:v>
                </c:pt>
                <c:pt idx="42">
                  <c:v>4.9243380672603199E-2</c:v>
                </c:pt>
                <c:pt idx="43">
                  <c:v>4.8723212454825672E-2</c:v>
                </c:pt>
                <c:pt idx="44">
                  <c:v>4.7558845967519789E-2</c:v>
                </c:pt>
                <c:pt idx="45">
                  <c:v>4.6297218565457841E-2</c:v>
                </c:pt>
                <c:pt idx="46">
                  <c:v>4.6352972990229363E-2</c:v>
                </c:pt>
                <c:pt idx="47">
                  <c:v>4.5871472842944461E-2</c:v>
                </c:pt>
                <c:pt idx="48">
                  <c:v>4.5670239857420192E-2</c:v>
                </c:pt>
                <c:pt idx="49">
                  <c:v>4.5064899958860399E-2</c:v>
                </c:pt>
                <c:pt idx="50">
                  <c:v>4.4426549612784805E-2</c:v>
                </c:pt>
                <c:pt idx="51">
                  <c:v>4.3874883947828847E-2</c:v>
                </c:pt>
                <c:pt idx="52">
                  <c:v>4.3266072909158772E-2</c:v>
                </c:pt>
                <c:pt idx="53">
                  <c:v>4.2682908109489215E-2</c:v>
                </c:pt>
                <c:pt idx="54">
                  <c:v>4.2058909146368784E-2</c:v>
                </c:pt>
                <c:pt idx="55">
                  <c:v>4.1441544813315474E-2</c:v>
                </c:pt>
                <c:pt idx="56">
                  <c:v>4.1014950139346612E-2</c:v>
                </c:pt>
                <c:pt idx="57">
                  <c:v>4.013089748395262E-2</c:v>
                </c:pt>
                <c:pt idx="58">
                  <c:v>3.9328219998900404E-2</c:v>
                </c:pt>
                <c:pt idx="59">
                  <c:v>3.8418101741618554E-2</c:v>
                </c:pt>
                <c:pt idx="60">
                  <c:v>3.7619955574656465E-2</c:v>
                </c:pt>
                <c:pt idx="61">
                  <c:v>3.6878056082194244E-2</c:v>
                </c:pt>
                <c:pt idx="62">
                  <c:v>3.6168855596308218E-2</c:v>
                </c:pt>
                <c:pt idx="63">
                  <c:v>3.5494346500425433E-2</c:v>
                </c:pt>
                <c:pt idx="64">
                  <c:v>3.4649283155717199E-2</c:v>
                </c:pt>
                <c:pt idx="65">
                  <c:v>3.3817234726218247E-2</c:v>
                </c:pt>
                <c:pt idx="66">
                  <c:v>3.311679995135991E-2</c:v>
                </c:pt>
                <c:pt idx="67">
                  <c:v>3.2414950077080777E-2</c:v>
                </c:pt>
                <c:pt idx="68">
                  <c:v>3.1609762999771356E-2</c:v>
                </c:pt>
                <c:pt idx="69">
                  <c:v>3.0860851406593417E-2</c:v>
                </c:pt>
                <c:pt idx="70">
                  <c:v>3.0155274148582465E-2</c:v>
                </c:pt>
                <c:pt idx="71">
                  <c:v>2.9535884917883677E-2</c:v>
                </c:pt>
                <c:pt idx="72">
                  <c:v>2.8893737074380869E-2</c:v>
                </c:pt>
                <c:pt idx="73">
                  <c:v>2.8190978532590283E-2</c:v>
                </c:pt>
                <c:pt idx="74">
                  <c:v>2.7515852487165093E-2</c:v>
                </c:pt>
                <c:pt idx="75">
                  <c:v>2.6925902265890575E-2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31-579B-449E-9234-170BEAD49713}"/>
            </c:ext>
          </c:extLst>
        </c:ser>
        <c:ser>
          <c:idx val="20"/>
          <c:order val="50"/>
          <c:tx>
            <c:strRef>
              <c:f>'C6012'!$AN$1</c:f>
              <c:strCache>
                <c:ptCount val="1"/>
                <c:pt idx="0">
                  <c:v>C6012 143C2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'C6012'!$AM$2:$AM$77</c:f>
              <c:numCache>
                <c:formatCode>0.00E+00</c:formatCode>
                <c:ptCount val="76"/>
                <c:pt idx="0">
                  <c:v>2.3754307216443792E-4</c:v>
                </c:pt>
                <c:pt idx="1">
                  <c:v>2.7261578740677837E-4</c:v>
                </c:pt>
                <c:pt idx="2">
                  <c:v>3.4318836155900867E-4</c:v>
                </c:pt>
                <c:pt idx="3">
                  <c:v>4.4877758205017794E-4</c:v>
                </c:pt>
                <c:pt idx="4">
                  <c:v>5.3336680406021496E-4</c:v>
                </c:pt>
                <c:pt idx="5">
                  <c:v>6.4959332994538933E-4</c:v>
                </c:pt>
                <c:pt idx="6">
                  <c:v>7.6091840565103649E-4</c:v>
                </c:pt>
                <c:pt idx="7">
                  <c:v>8.9306293929614696E-4</c:v>
                </c:pt>
                <c:pt idx="8">
                  <c:v>1.0438030569025146E-3</c:v>
                </c:pt>
                <c:pt idx="9">
                  <c:v>1.1810991182502554E-3</c:v>
                </c:pt>
                <c:pt idx="10">
                  <c:v>1.3514175969661596E-3</c:v>
                </c:pt>
                <c:pt idx="11">
                  <c:v>1.5357973382575279E-3</c:v>
                </c:pt>
                <c:pt idx="12">
                  <c:v>1.7485409910352337E-3</c:v>
                </c:pt>
                <c:pt idx="13">
                  <c:v>1.9866223349624132E-3</c:v>
                </c:pt>
                <c:pt idx="14">
                  <c:v>2.2609573252841517E-3</c:v>
                </c:pt>
                <c:pt idx="15">
                  <c:v>2.545598334814931E-3</c:v>
                </c:pt>
                <c:pt idx="16">
                  <c:v>2.8692862643927689E-3</c:v>
                </c:pt>
                <c:pt idx="17">
                  <c:v>3.2267050121339998E-3</c:v>
                </c:pt>
                <c:pt idx="18">
                  <c:v>3.6292421553764916E-3</c:v>
                </c:pt>
                <c:pt idx="19">
                  <c:v>4.0736646123732635E-3</c:v>
                </c:pt>
                <c:pt idx="20">
                  <c:v>4.5534796085672513E-3</c:v>
                </c:pt>
                <c:pt idx="21">
                  <c:v>5.0905451059774015E-3</c:v>
                </c:pt>
                <c:pt idx="22">
                  <c:v>5.6785850205691981E-3</c:v>
                </c:pt>
                <c:pt idx="23">
                  <c:v>6.3214409168284268E-3</c:v>
                </c:pt>
                <c:pt idx="24">
                  <c:v>7.7980983637455439E-3</c:v>
                </c:pt>
                <c:pt idx="25">
                  <c:v>9.5952007090759957E-3</c:v>
                </c:pt>
                <c:pt idx="26">
                  <c:v>1.1697842722916902E-2</c:v>
                </c:pt>
                <c:pt idx="27">
                  <c:v>1.4222297610772053E-2</c:v>
                </c:pt>
                <c:pt idx="28">
                  <c:v>1.7198939427008033E-2</c:v>
                </c:pt>
                <c:pt idx="29">
                  <c:v>2.0718340434549686E-2</c:v>
                </c:pt>
                <c:pt idx="30">
                  <c:v>2.270063867215483E-2</c:v>
                </c:pt>
                <c:pt idx="31">
                  <c:v>2.4864919391604231E-2</c:v>
                </c:pt>
                <c:pt idx="32">
                  <c:v>2.7222824647137999E-2</c:v>
                </c:pt>
                <c:pt idx="33">
                  <c:v>2.9778481525741481E-2</c:v>
                </c:pt>
                <c:pt idx="34">
                  <c:v>3.2549599844862678E-2</c:v>
                </c:pt>
                <c:pt idx="35">
                  <c:v>3.5525698210753812E-2</c:v>
                </c:pt>
                <c:pt idx="36">
                  <c:v>3.8745599872864411E-2</c:v>
                </c:pt>
                <c:pt idx="37">
                  <c:v>4.2221479801854575E-2</c:v>
                </c:pt>
                <c:pt idx="38">
                  <c:v>4.5978042664431798E-2</c:v>
                </c:pt>
                <c:pt idx="39">
                  <c:v>4.9996477615393928E-2</c:v>
                </c:pt>
                <c:pt idx="40">
                  <c:v>5.4316826875100359E-2</c:v>
                </c:pt>
                <c:pt idx="41">
                  <c:v>5.8939081761153651E-2</c:v>
                </c:pt>
                <c:pt idx="42">
                  <c:v>6.2814956267133834E-2</c:v>
                </c:pt>
                <c:pt idx="43">
                  <c:v>6.4992108776057281E-2</c:v>
                </c:pt>
                <c:pt idx="44">
                  <c:v>6.9247691934612332E-2</c:v>
                </c:pt>
                <c:pt idx="45">
                  <c:v>7.1755353780518713E-2</c:v>
                </c:pt>
                <c:pt idx="46">
                  <c:v>7.4327370453345629E-2</c:v>
                </c:pt>
                <c:pt idx="47">
                  <c:v>7.6853305306779612E-2</c:v>
                </c:pt>
                <c:pt idx="48">
                  <c:v>7.9734867628928258E-2</c:v>
                </c:pt>
                <c:pt idx="49">
                  <c:v>8.2487354662948029E-2</c:v>
                </c:pt>
                <c:pt idx="50">
                  <c:v>8.5352001936521385E-2</c:v>
                </c:pt>
                <c:pt idx="51">
                  <c:v>8.8097153795659189E-2</c:v>
                </c:pt>
                <c:pt idx="52">
                  <c:v>9.1161125164334889E-2</c:v>
                </c:pt>
                <c:pt idx="53">
                  <c:v>9.4185046495520522E-2</c:v>
                </c:pt>
                <c:pt idx="54">
                  <c:v>9.7353190939662687E-2</c:v>
                </c:pt>
                <c:pt idx="55">
                  <c:v>0.10052795803289402</c:v>
                </c:pt>
                <c:pt idx="56">
                  <c:v>0.1041197560936071</c:v>
                </c:pt>
                <c:pt idx="57">
                  <c:v>0.10880539856903251</c:v>
                </c:pt>
                <c:pt idx="58">
                  <c:v>0.11383229649745749</c:v>
                </c:pt>
                <c:pt idx="59">
                  <c:v>0.11926051682418146</c:v>
                </c:pt>
                <c:pt idx="60">
                  <c:v>0.12417878451049612</c:v>
                </c:pt>
                <c:pt idx="61">
                  <c:v>0.12878947932247467</c:v>
                </c:pt>
                <c:pt idx="62">
                  <c:v>0.13314399609920657</c:v>
                </c:pt>
                <c:pt idx="63">
                  <c:v>0.137697901670016</c:v>
                </c:pt>
                <c:pt idx="64">
                  <c:v>0.14339498724217853</c:v>
                </c:pt>
                <c:pt idx="65">
                  <c:v>0.14889449472664051</c:v>
                </c:pt>
                <c:pt idx="66">
                  <c:v>0.15381599944374444</c:v>
                </c:pt>
                <c:pt idx="67">
                  <c:v>0.15857359332850537</c:v>
                </c:pt>
                <c:pt idx="68">
                  <c:v>0.16443845850730984</c:v>
                </c:pt>
                <c:pt idx="69">
                  <c:v>0.16997626036259522</c:v>
                </c:pt>
                <c:pt idx="70">
                  <c:v>0.1751097536972048</c:v>
                </c:pt>
                <c:pt idx="71">
                  <c:v>0.17993690280283284</c:v>
                </c:pt>
                <c:pt idx="72">
                  <c:v>0.18442265958688209</c:v>
                </c:pt>
                <c:pt idx="73">
                  <c:v>0.18988035238215159</c:v>
                </c:pt>
                <c:pt idx="74">
                  <c:v>0.19496227148339043</c:v>
                </c:pt>
                <c:pt idx="75">
                  <c:v>0.19964593185834489</c:v>
                </c:pt>
              </c:numCache>
            </c:numRef>
          </c:xVal>
          <c:yVal>
            <c:numRef>
              <c:f>'C6012'!$AN$2:$AN$77</c:f>
              <c:numCache>
                <c:formatCode>0.00E+00</c:formatCode>
                <c:ptCount val="76"/>
                <c:pt idx="0">
                  <c:v>5.642671113331936E-3</c:v>
                </c:pt>
                <c:pt idx="1">
                  <c:v>6.1584341553557603E-3</c:v>
                </c:pt>
                <c:pt idx="2">
                  <c:v>8.0872215820068562E-3</c:v>
                </c:pt>
                <c:pt idx="3">
                  <c:v>1.1459469257688674E-2</c:v>
                </c:pt>
                <c:pt idx="4">
                  <c:v>1.3412864408562567E-2</c:v>
                </c:pt>
                <c:pt idx="5">
                  <c:v>1.6486159454182941E-2</c:v>
                </c:pt>
                <c:pt idx="6">
                  <c:v>1.8744798049057744E-2</c:v>
                </c:pt>
                <c:pt idx="7">
                  <c:v>2.1396167860313859E-2</c:v>
                </c:pt>
                <c:pt idx="8">
                  <c:v>2.4220112830454946E-2</c:v>
                </c:pt>
                <c:pt idx="9">
                  <c:v>2.5696764722391654E-2</c:v>
                </c:pt>
                <c:pt idx="10">
                  <c:v>2.7877403097554671E-2</c:v>
                </c:pt>
                <c:pt idx="11">
                  <c:v>2.9833816477008814E-2</c:v>
                </c:pt>
                <c:pt idx="12">
                  <c:v>3.2044980817743277E-2</c:v>
                </c:pt>
                <c:pt idx="13">
                  <c:v>3.4277126122733287E-2</c:v>
                </c:pt>
                <c:pt idx="14">
                  <c:v>3.6789694327139737E-2</c:v>
                </c:pt>
                <c:pt idx="15">
                  <c:v>3.86447694889318E-2</c:v>
                </c:pt>
                <c:pt idx="16">
                  <c:v>4.0684148800068251E-2</c:v>
                </c:pt>
                <c:pt idx="17">
                  <c:v>4.2634775026435479E-2</c:v>
                </c:pt>
                <c:pt idx="18">
                  <c:v>4.4693502391753799E-2</c:v>
                </c:pt>
                <c:pt idx="19">
                  <c:v>4.6660583987825625E-2</c:v>
                </c:pt>
                <c:pt idx="20">
                  <c:v>4.830968013373417E-2</c:v>
                </c:pt>
                <c:pt idx="21">
                  <c:v>5.0031469389706811E-2</c:v>
                </c:pt>
                <c:pt idx="22">
                  <c:v>5.1589584653883074E-2</c:v>
                </c:pt>
                <c:pt idx="23">
                  <c:v>5.2976242277668409E-2</c:v>
                </c:pt>
                <c:pt idx="24">
                  <c:v>5.5355597511834727E-2</c:v>
                </c:pt>
                <c:pt idx="25">
                  <c:v>5.75474583072597E-2</c:v>
                </c:pt>
                <c:pt idx="26">
                  <c:v>5.8730669915706302E-2</c:v>
                </c:pt>
                <c:pt idx="27">
                  <c:v>5.9611150862417535E-2</c:v>
                </c:pt>
                <c:pt idx="28">
                  <c:v>5.9858534275360434E-2</c:v>
                </c:pt>
                <c:pt idx="29">
                  <c:v>5.9644015634859715E-2</c:v>
                </c:pt>
                <c:pt idx="30">
                  <c:v>5.9333617665606013E-2</c:v>
                </c:pt>
                <c:pt idx="31">
                  <c:v>5.8988485593208351E-2</c:v>
                </c:pt>
                <c:pt idx="32">
                  <c:v>5.8590055956297467E-2</c:v>
                </c:pt>
                <c:pt idx="33">
                  <c:v>5.8093969024182512E-2</c:v>
                </c:pt>
                <c:pt idx="34">
                  <c:v>5.7515536872142996E-2</c:v>
                </c:pt>
                <c:pt idx="35">
                  <c:v>5.6773514771100167E-2</c:v>
                </c:pt>
                <c:pt idx="36">
                  <c:v>5.5959351008614863E-2</c:v>
                </c:pt>
                <c:pt idx="37">
                  <c:v>5.5063332262280121E-2</c:v>
                </c:pt>
                <c:pt idx="38">
                  <c:v>5.4108340728352897E-2</c:v>
                </c:pt>
                <c:pt idx="39">
                  <c:v>5.3016260765335756E-2</c:v>
                </c:pt>
                <c:pt idx="40">
                  <c:v>5.1852110536437991E-2</c:v>
                </c:pt>
                <c:pt idx="41">
                  <c:v>5.0590845670028715E-2</c:v>
                </c:pt>
                <c:pt idx="42">
                  <c:v>4.9503036521968524E-2</c:v>
                </c:pt>
                <c:pt idx="43">
                  <c:v>4.892760781640524E-2</c:v>
                </c:pt>
                <c:pt idx="44">
                  <c:v>4.7347797014830356E-2</c:v>
                </c:pt>
                <c:pt idx="45">
                  <c:v>4.693769812814988E-2</c:v>
                </c:pt>
                <c:pt idx="46">
                  <c:v>4.6498316655799718E-2</c:v>
                </c:pt>
                <c:pt idx="47">
                  <c:v>4.5898003952077764E-2</c:v>
                </c:pt>
                <c:pt idx="48">
                  <c:v>4.5613456036351523E-2</c:v>
                </c:pt>
                <c:pt idx="49">
                  <c:v>4.5071133569310598E-2</c:v>
                </c:pt>
                <c:pt idx="50">
                  <c:v>4.455308622346954E-2</c:v>
                </c:pt>
                <c:pt idx="51">
                  <c:v>4.382281683377956E-2</c:v>
                </c:pt>
                <c:pt idx="52">
                  <c:v>4.3323466884374141E-2</c:v>
                </c:pt>
                <c:pt idx="53">
                  <c:v>4.2696837181612518E-2</c:v>
                </c:pt>
                <c:pt idx="54">
                  <c:v>4.2117058476985048E-2</c:v>
                </c:pt>
                <c:pt idx="55">
                  <c:v>4.1462872677328476E-2</c:v>
                </c:pt>
                <c:pt idx="56">
                  <c:v>4.0909145694310312E-2</c:v>
                </c:pt>
                <c:pt idx="57">
                  <c:v>4.013089748395262E-2</c:v>
                </c:pt>
                <c:pt idx="58">
                  <c:v>3.9266035532985064E-2</c:v>
                </c:pt>
                <c:pt idx="59">
                  <c:v>3.8440732089650993E-2</c:v>
                </c:pt>
                <c:pt idx="60">
                  <c:v>3.7610659810985929E-2</c:v>
                </c:pt>
                <c:pt idx="61">
                  <c:v>3.685939996478696E-2</c:v>
                </c:pt>
                <c:pt idx="62">
                  <c:v>3.6178211627072521E-2</c:v>
                </c:pt>
                <c:pt idx="63">
                  <c:v>3.5540228911575246E-2</c:v>
                </c:pt>
                <c:pt idx="64">
                  <c:v>3.4622196272410415E-2</c:v>
                </c:pt>
                <c:pt idx="65">
                  <c:v>3.3882883325541166E-2</c:v>
                </c:pt>
                <c:pt idx="66">
                  <c:v>3.3103906093295075E-2</c:v>
                </c:pt>
                <c:pt idx="67">
                  <c:v>3.2441729455701465E-2</c:v>
                </c:pt>
                <c:pt idx="68">
                  <c:v>3.1599867519294451E-2</c:v>
                </c:pt>
                <c:pt idx="69">
                  <c:v>3.0860851406593417E-2</c:v>
                </c:pt>
                <c:pt idx="70">
                  <c:v>3.0156791738685813E-2</c:v>
                </c:pt>
                <c:pt idx="71">
                  <c:v>2.9506323694774551E-2</c:v>
                </c:pt>
                <c:pt idx="72">
                  <c:v>2.8877328382661736E-2</c:v>
                </c:pt>
                <c:pt idx="73">
                  <c:v>2.8200663449957027E-2</c:v>
                </c:pt>
                <c:pt idx="74">
                  <c:v>2.75596630669687E-2</c:v>
                </c:pt>
                <c:pt idx="75">
                  <c:v>2.6933237453602873E-2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32-579B-449E-9234-170BEAD49713}"/>
            </c:ext>
          </c:extLst>
        </c:ser>
        <c:ser>
          <c:idx val="21"/>
          <c:order val="51"/>
          <c:tx>
            <c:strRef>
              <c:f>'C6012'!$AX$1</c:f>
              <c:strCache>
                <c:ptCount val="1"/>
                <c:pt idx="0">
                  <c:v>C6012 162C7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'C6012'!$AW$2:$AW$77</c:f>
              <c:numCache>
                <c:formatCode>0.00E+00</c:formatCode>
                <c:ptCount val="76"/>
                <c:pt idx="0">
                  <c:v>2.9945567286126981E-4</c:v>
                </c:pt>
                <c:pt idx="1">
                  <c:v>3.1059083146846831E-4</c:v>
                </c:pt>
                <c:pt idx="2">
                  <c:v>3.5161700520427687E-4</c:v>
                </c:pt>
                <c:pt idx="3">
                  <c:v>4.6368195264600686E-4</c:v>
                </c:pt>
                <c:pt idx="4">
                  <c:v>5.4437738208994375E-4</c:v>
                </c:pt>
                <c:pt idx="5">
                  <c:v>6.7033844144257263E-4</c:v>
                </c:pt>
                <c:pt idx="6">
                  <c:v>7.8135641170453925E-4</c:v>
                </c:pt>
                <c:pt idx="7">
                  <c:v>9.1239878482039392E-4</c:v>
                </c:pt>
                <c:pt idx="8">
                  <c:v>1.0521755659505449E-3</c:v>
                </c:pt>
                <c:pt idx="9">
                  <c:v>1.1802763680247273E-3</c:v>
                </c:pt>
                <c:pt idx="10">
                  <c:v>1.352391236285717E-3</c:v>
                </c:pt>
                <c:pt idx="11">
                  <c:v>1.535694944616677E-3</c:v>
                </c:pt>
                <c:pt idx="12">
                  <c:v>1.7510590093764303E-3</c:v>
                </c:pt>
                <c:pt idx="13">
                  <c:v>1.9978890546134783E-3</c:v>
                </c:pt>
                <c:pt idx="14">
                  <c:v>2.2766061319798151E-3</c:v>
                </c:pt>
                <c:pt idx="15">
                  <c:v>2.5713055190034815E-3</c:v>
                </c:pt>
                <c:pt idx="16">
                  <c:v>2.9017697624901077E-3</c:v>
                </c:pt>
                <c:pt idx="17">
                  <c:v>3.2607117584814069E-3</c:v>
                </c:pt>
                <c:pt idx="18">
                  <c:v>3.6650201725270341E-3</c:v>
                </c:pt>
                <c:pt idx="19">
                  <c:v>4.1041834599008335E-3</c:v>
                </c:pt>
                <c:pt idx="20">
                  <c:v>4.5815488925892182E-3</c:v>
                </c:pt>
                <c:pt idx="21">
                  <c:v>5.1184802593676479E-3</c:v>
                </c:pt>
                <c:pt idx="22">
                  <c:v>5.7060817084740824E-3</c:v>
                </c:pt>
                <c:pt idx="23">
                  <c:v>6.3472680872324744E-3</c:v>
                </c:pt>
                <c:pt idx="24">
                  <c:v>7.8392356096967167E-3</c:v>
                </c:pt>
                <c:pt idx="25">
                  <c:v>9.6030586999171583E-3</c:v>
                </c:pt>
                <c:pt idx="26">
                  <c:v>1.1719499901631934E-2</c:v>
                </c:pt>
                <c:pt idx="27">
                  <c:v>1.4247238333178184E-2</c:v>
                </c:pt>
                <c:pt idx="28">
                  <c:v>1.7238035185762546E-2</c:v>
                </c:pt>
                <c:pt idx="29">
                  <c:v>2.0775836565068623E-2</c:v>
                </c:pt>
                <c:pt idx="30">
                  <c:v>2.2764546944413534E-2</c:v>
                </c:pt>
                <c:pt idx="31">
                  <c:v>2.4938975652480884E-2</c:v>
                </c:pt>
                <c:pt idx="32">
                  <c:v>2.7292507908845853E-2</c:v>
                </c:pt>
                <c:pt idx="33">
                  <c:v>2.985362446347118E-2</c:v>
                </c:pt>
                <c:pt idx="34">
                  <c:v>3.2614872923651395E-2</c:v>
                </c:pt>
                <c:pt idx="35">
                  <c:v>3.561046654806372E-2</c:v>
                </c:pt>
                <c:pt idx="36">
                  <c:v>3.88251685397085E-2</c:v>
                </c:pt>
                <c:pt idx="37">
                  <c:v>4.2302576387379845E-2</c:v>
                </c:pt>
                <c:pt idx="38">
                  <c:v>4.6054418828007315E-2</c:v>
                </c:pt>
                <c:pt idx="39">
                  <c:v>5.0067877143738483E-2</c:v>
                </c:pt>
                <c:pt idx="40">
                  <c:v>5.4382753998510266E-2</c:v>
                </c:pt>
                <c:pt idx="41">
                  <c:v>5.9000415706319594E-2</c:v>
                </c:pt>
                <c:pt idx="42">
                  <c:v>6.2810101573679777E-2</c:v>
                </c:pt>
                <c:pt idx="43">
                  <c:v>6.4599018282995788E-2</c:v>
                </c:pt>
                <c:pt idx="44">
                  <c:v>6.9499122469042746E-2</c:v>
                </c:pt>
                <c:pt idx="45">
                  <c:v>7.2160113535405038E-2</c:v>
                </c:pt>
                <c:pt idx="46">
                  <c:v>7.4395493212668626E-2</c:v>
                </c:pt>
                <c:pt idx="47">
                  <c:v>7.692278095008126E-2</c:v>
                </c:pt>
                <c:pt idx="48">
                  <c:v>7.9713197437295158E-2</c:v>
                </c:pt>
                <c:pt idx="49">
                  <c:v>8.2494825011449627E-2</c:v>
                </c:pt>
                <c:pt idx="50">
                  <c:v>8.5287751027587191E-2</c:v>
                </c:pt>
                <c:pt idx="51">
                  <c:v>8.815723451829735E-2</c:v>
                </c:pt>
                <c:pt idx="52">
                  <c:v>9.1063976364465907E-2</c:v>
                </c:pt>
                <c:pt idx="53">
                  <c:v>9.4117542471797586E-2</c:v>
                </c:pt>
                <c:pt idx="54">
                  <c:v>9.7192475800269296E-2</c:v>
                </c:pt>
                <c:pt idx="55">
                  <c:v>0.10032471495329091</c:v>
                </c:pt>
                <c:pt idx="56">
                  <c:v>0.10401781351476802</c:v>
                </c:pt>
                <c:pt idx="57">
                  <c:v>0.10854003618527121</c:v>
                </c:pt>
                <c:pt idx="58">
                  <c:v>0.1136619112784248</c:v>
                </c:pt>
                <c:pt idx="59">
                  <c:v>0.1188321072887103</c:v>
                </c:pt>
                <c:pt idx="60">
                  <c:v>0.12375143396416653</c:v>
                </c:pt>
                <c:pt idx="61">
                  <c:v>0.12829667956284718</c:v>
                </c:pt>
                <c:pt idx="62">
                  <c:v>0.13254870801782681</c:v>
                </c:pt>
                <c:pt idx="63">
                  <c:v>0.13692075167628923</c:v>
                </c:pt>
                <c:pt idx="64">
                  <c:v>0.14274443580030119</c:v>
                </c:pt>
                <c:pt idx="65">
                  <c:v>0.14800578036116444</c:v>
                </c:pt>
                <c:pt idx="66">
                  <c:v>0.15295737771664256</c:v>
                </c:pt>
                <c:pt idx="67">
                  <c:v>0.15764734204024239</c:v>
                </c:pt>
                <c:pt idx="68">
                  <c:v>0.16338884809417512</c:v>
                </c:pt>
                <c:pt idx="69">
                  <c:v>0.1687453152929308</c:v>
                </c:pt>
                <c:pt idx="70">
                  <c:v>0.1738783382009895</c:v>
                </c:pt>
                <c:pt idx="71">
                  <c:v>0.17853865664820057</c:v>
                </c:pt>
                <c:pt idx="72">
                  <c:v>0.18304050360598476</c:v>
                </c:pt>
                <c:pt idx="73">
                  <c:v>0.18836427240422401</c:v>
                </c:pt>
                <c:pt idx="74">
                  <c:v>0.19316597131756369</c:v>
                </c:pt>
                <c:pt idx="75">
                  <c:v>0.19788071567755491</c:v>
                </c:pt>
              </c:numCache>
            </c:numRef>
          </c:xVal>
          <c:yVal>
            <c:numRef>
              <c:f>'C6012'!$AX$2:$AX$77</c:f>
              <c:numCache>
                <c:formatCode>0.00E+00</c:formatCode>
                <c:ptCount val="76"/>
                <c:pt idx="0">
                  <c:v>8.9673700008795851E-3</c:v>
                </c:pt>
                <c:pt idx="1">
                  <c:v>7.9936579348747067E-3</c:v>
                </c:pt>
                <c:pt idx="2">
                  <c:v>8.4893410477443251E-3</c:v>
                </c:pt>
                <c:pt idx="3">
                  <c:v>1.223327054808301E-2</c:v>
                </c:pt>
                <c:pt idx="4">
                  <c:v>1.3972358336174856E-2</c:v>
                </c:pt>
                <c:pt idx="5">
                  <c:v>1.7555962027530517E-2</c:v>
                </c:pt>
                <c:pt idx="6">
                  <c:v>1.976527894328594E-2</c:v>
                </c:pt>
                <c:pt idx="7">
                  <c:v>2.2332701357760148E-2</c:v>
                </c:pt>
                <c:pt idx="8">
                  <c:v>2.4610217822292436E-2</c:v>
                </c:pt>
                <c:pt idx="9">
                  <c:v>2.5660976607898085E-2</c:v>
                </c:pt>
                <c:pt idx="10">
                  <c:v>2.7917586551387746E-2</c:v>
                </c:pt>
                <c:pt idx="11">
                  <c:v>2.9829838489575287E-2</c:v>
                </c:pt>
                <c:pt idx="12">
                  <c:v>3.2137341190535171E-2</c:v>
                </c:pt>
                <c:pt idx="13">
                  <c:v>3.4667019928298917E-2</c:v>
                </c:pt>
                <c:pt idx="14">
                  <c:v>3.7300723139029122E-2</c:v>
                </c:pt>
                <c:pt idx="15">
                  <c:v>3.9429232969697366E-2</c:v>
                </c:pt>
                <c:pt idx="16">
                  <c:v>4.1610542424611187E-2</c:v>
                </c:pt>
                <c:pt idx="17">
                  <c:v>4.3538179692876509E-2</c:v>
                </c:pt>
                <c:pt idx="18">
                  <c:v>4.5579046385470529E-2</c:v>
                </c:pt>
                <c:pt idx="19">
                  <c:v>4.7362341057797526E-2</c:v>
                </c:pt>
                <c:pt idx="20">
                  <c:v>4.8907112313540731E-2</c:v>
                </c:pt>
                <c:pt idx="21">
                  <c:v>5.0582086903749421E-2</c:v>
                </c:pt>
                <c:pt idx="22">
                  <c:v>5.2090405586360397E-2</c:v>
                </c:pt>
                <c:pt idx="23">
                  <c:v>5.341001093870943E-2</c:v>
                </c:pt>
                <c:pt idx="24">
                  <c:v>5.5941171868422693E-2</c:v>
                </c:pt>
                <c:pt idx="25">
                  <c:v>5.7641753899750361E-2</c:v>
                </c:pt>
                <c:pt idx="26">
                  <c:v>5.8948337064894475E-2</c:v>
                </c:pt>
                <c:pt idx="27">
                  <c:v>5.9820406611531776E-2</c:v>
                </c:pt>
                <c:pt idx="28">
                  <c:v>6.0130978358824694E-2</c:v>
                </c:pt>
                <c:pt idx="29">
                  <c:v>5.9975515013275575E-2</c:v>
                </c:pt>
                <c:pt idx="30">
                  <c:v>5.9668167424984549E-2</c:v>
                </c:pt>
                <c:pt idx="31">
                  <c:v>5.9340384749218524E-2</c:v>
                </c:pt>
                <c:pt idx="32">
                  <c:v>5.8890390079092823E-2</c:v>
                </c:pt>
                <c:pt idx="33">
                  <c:v>5.8387527260253723E-2</c:v>
                </c:pt>
                <c:pt idx="34">
                  <c:v>5.7746444805350967E-2</c:v>
                </c:pt>
                <c:pt idx="35">
                  <c:v>5.7044774078756862E-2</c:v>
                </c:pt>
                <c:pt idx="36">
                  <c:v>5.6189425285599226E-2</c:v>
                </c:pt>
                <c:pt idx="37">
                  <c:v>5.527506035627025E-2</c:v>
                </c:pt>
                <c:pt idx="38">
                  <c:v>5.4288253558680569E-2</c:v>
                </c:pt>
                <c:pt idx="39">
                  <c:v>5.3167792997060155E-2</c:v>
                </c:pt>
                <c:pt idx="40">
                  <c:v>5.1978058065693673E-2</c:v>
                </c:pt>
                <c:pt idx="41">
                  <c:v>5.0696193448450722E-2</c:v>
                </c:pt>
                <c:pt idx="42">
                  <c:v>4.9495385070947341E-2</c:v>
                </c:pt>
                <c:pt idx="43">
                  <c:v>4.8337541895409931E-2</c:v>
                </c:pt>
                <c:pt idx="44">
                  <c:v>4.7692250204557807E-2</c:v>
                </c:pt>
                <c:pt idx="45">
                  <c:v>4.7468726791946268E-2</c:v>
                </c:pt>
                <c:pt idx="46">
                  <c:v>4.6583589286908929E-2</c:v>
                </c:pt>
                <c:pt idx="47">
                  <c:v>4.5981025357025508E-2</c:v>
                </c:pt>
                <c:pt idx="48">
                  <c:v>4.5588665927760598E-2</c:v>
                </c:pt>
                <c:pt idx="49">
                  <c:v>4.5079297543600801E-2</c:v>
                </c:pt>
                <c:pt idx="50">
                  <c:v>4.4486034513330525E-2</c:v>
                </c:pt>
                <c:pt idx="51">
                  <c:v>4.3882610009565545E-2</c:v>
                </c:pt>
                <c:pt idx="52">
                  <c:v>4.3231177980033501E-2</c:v>
                </c:pt>
                <c:pt idx="53">
                  <c:v>4.2635656016377421E-2</c:v>
                </c:pt>
                <c:pt idx="54">
                  <c:v>4.1978115691553304E-2</c:v>
                </c:pt>
                <c:pt idx="55">
                  <c:v>4.1295386469862812E-2</c:v>
                </c:pt>
                <c:pt idx="56">
                  <c:v>4.0829077465634175E-2</c:v>
                </c:pt>
                <c:pt idx="57">
                  <c:v>3.9935387983389775E-2</c:v>
                </c:pt>
                <c:pt idx="58">
                  <c:v>3.9148575986256096E-2</c:v>
                </c:pt>
                <c:pt idx="59">
                  <c:v>3.8165053304528525E-2</c:v>
                </c:pt>
                <c:pt idx="60">
                  <c:v>3.7352237580945045E-2</c:v>
                </c:pt>
                <c:pt idx="61">
                  <c:v>3.6577862193004206E-2</c:v>
                </c:pt>
                <c:pt idx="62">
                  <c:v>3.5855428565704298E-2</c:v>
                </c:pt>
                <c:pt idx="63">
                  <c:v>3.5140191639362807E-2</c:v>
                </c:pt>
                <c:pt idx="64">
                  <c:v>3.4308762337003383E-2</c:v>
                </c:pt>
                <c:pt idx="65">
                  <c:v>3.3479613358271813E-2</c:v>
                </c:pt>
                <c:pt idx="66">
                  <c:v>3.2735356650275167E-2</c:v>
                </c:pt>
                <c:pt idx="67">
                  <c:v>3.2063842668498481E-2</c:v>
                </c:pt>
                <c:pt idx="68">
                  <c:v>3.1197751176278408E-2</c:v>
                </c:pt>
                <c:pt idx="69">
                  <c:v>3.0415489674546707E-2</c:v>
                </c:pt>
                <c:pt idx="70">
                  <c:v>2.9734142894903313E-2</c:v>
                </c:pt>
                <c:pt idx="71">
                  <c:v>2.9049532413874108E-2</c:v>
                </c:pt>
                <c:pt idx="72">
                  <c:v>2.8446107964283006E-2</c:v>
                </c:pt>
                <c:pt idx="73">
                  <c:v>2.7752130714409629E-2</c:v>
                </c:pt>
                <c:pt idx="74">
                  <c:v>2.705415637692709E-2</c:v>
                </c:pt>
                <c:pt idx="75">
                  <c:v>2.645906996220105E-2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33-579B-449E-9234-170BEAD49713}"/>
            </c:ext>
          </c:extLst>
        </c:ser>
        <c:ser>
          <c:idx val="23"/>
          <c:order val="52"/>
          <c:tx>
            <c:strRef>
              <c:f>'C6012'!$BR$1</c:f>
              <c:strCache>
                <c:ptCount val="1"/>
                <c:pt idx="0">
                  <c:v>C6012 162C4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'C6012'!$BQ$2:$BQ$77</c:f>
              <c:numCache>
                <c:formatCode>0.00E+00</c:formatCode>
                <c:ptCount val="76"/>
                <c:pt idx="0">
                  <c:v>2.5061340304922237E-4</c:v>
                </c:pt>
                <c:pt idx="1">
                  <c:v>2.8796519711807203E-4</c:v>
                </c:pt>
                <c:pt idx="2">
                  <c:v>3.2880220286923221E-4</c:v>
                </c:pt>
                <c:pt idx="3">
                  <c:v>4.3766950470804094E-4</c:v>
                </c:pt>
                <c:pt idx="4">
                  <c:v>5.2356715065088484E-4</c:v>
                </c:pt>
                <c:pt idx="5">
                  <c:v>6.3264847566214669E-4</c:v>
                </c:pt>
                <c:pt idx="6">
                  <c:v>7.4172601396855923E-4</c:v>
                </c:pt>
                <c:pt idx="7">
                  <c:v>8.7141840134635708E-4</c:v>
                </c:pt>
                <c:pt idx="8">
                  <c:v>1.0209838333951893E-3</c:v>
                </c:pt>
                <c:pt idx="9">
                  <c:v>1.1586251058099168E-3</c:v>
                </c:pt>
                <c:pt idx="10">
                  <c:v>1.3277804055809288E-3</c:v>
                </c:pt>
                <c:pt idx="11">
                  <c:v>1.5021837989345039E-3</c:v>
                </c:pt>
                <c:pt idx="12">
                  <c:v>1.7121824918416803E-3</c:v>
                </c:pt>
                <c:pt idx="13">
                  <c:v>1.9446802470334578E-3</c:v>
                </c:pt>
                <c:pt idx="14">
                  <c:v>2.2144470701684119E-3</c:v>
                </c:pt>
                <c:pt idx="15">
                  <c:v>2.4973271053968888E-3</c:v>
                </c:pt>
                <c:pt idx="16">
                  <c:v>2.8246829539863281E-3</c:v>
                </c:pt>
                <c:pt idx="17">
                  <c:v>3.1772848130975544E-3</c:v>
                </c:pt>
                <c:pt idx="18">
                  <c:v>3.5801844724008421E-3</c:v>
                </c:pt>
                <c:pt idx="19">
                  <c:v>4.0212812314579646E-3</c:v>
                </c:pt>
                <c:pt idx="20">
                  <c:v>4.4943183522811797E-3</c:v>
                </c:pt>
                <c:pt idx="21">
                  <c:v>5.0245037468843118E-3</c:v>
                </c:pt>
                <c:pt idx="22">
                  <c:v>5.6023054646135604E-3</c:v>
                </c:pt>
                <c:pt idx="23">
                  <c:v>6.2336996238455643E-3</c:v>
                </c:pt>
                <c:pt idx="24">
                  <c:v>7.6770084467889573E-3</c:v>
                </c:pt>
                <c:pt idx="25">
                  <c:v>9.4450882514011004E-3</c:v>
                </c:pt>
                <c:pt idx="26">
                  <c:v>1.1548408634378659E-2</c:v>
                </c:pt>
                <c:pt idx="27">
                  <c:v>1.4016616582720156E-2</c:v>
                </c:pt>
                <c:pt idx="28">
                  <c:v>1.6963814008785834E-2</c:v>
                </c:pt>
                <c:pt idx="29">
                  <c:v>2.043122006145209E-2</c:v>
                </c:pt>
                <c:pt idx="30">
                  <c:v>2.2397946344212313E-2</c:v>
                </c:pt>
                <c:pt idx="31">
                  <c:v>2.4537705059664811E-2</c:v>
                </c:pt>
                <c:pt idx="32">
                  <c:v>2.6856970040443851E-2</c:v>
                </c:pt>
                <c:pt idx="33">
                  <c:v>2.9373838859019577E-2</c:v>
                </c:pt>
                <c:pt idx="34">
                  <c:v>3.2095252651377373E-2</c:v>
                </c:pt>
                <c:pt idx="35">
                  <c:v>3.5032412026313492E-2</c:v>
                </c:pt>
                <c:pt idx="36">
                  <c:v>3.8217564005090458E-2</c:v>
                </c:pt>
                <c:pt idx="37">
                  <c:v>4.1637913999692563E-2</c:v>
                </c:pt>
                <c:pt idx="38">
                  <c:v>4.5342257717441548E-2</c:v>
                </c:pt>
                <c:pt idx="39">
                  <c:v>4.9304109002969949E-2</c:v>
                </c:pt>
                <c:pt idx="40">
                  <c:v>5.355841743156467E-2</c:v>
                </c:pt>
                <c:pt idx="41">
                  <c:v>5.8116973423772776E-2</c:v>
                </c:pt>
                <c:pt idx="42">
                  <c:v>6.1828328438282246E-2</c:v>
                </c:pt>
                <c:pt idx="43">
                  <c:v>6.400435010158205E-2</c:v>
                </c:pt>
                <c:pt idx="44">
                  <c:v>6.8488366117813823E-2</c:v>
                </c:pt>
                <c:pt idx="45">
                  <c:v>7.0410050961776049E-2</c:v>
                </c:pt>
                <c:pt idx="46">
                  <c:v>7.3295888127731371E-2</c:v>
                </c:pt>
                <c:pt idx="47">
                  <c:v>7.5893489965185912E-2</c:v>
                </c:pt>
                <c:pt idx="48">
                  <c:v>7.8462551772402148E-2</c:v>
                </c:pt>
                <c:pt idx="49">
                  <c:v>8.1294818017200482E-2</c:v>
                </c:pt>
                <c:pt idx="50">
                  <c:v>8.4125081004573235E-2</c:v>
                </c:pt>
                <c:pt idx="51">
                  <c:v>8.6916687124224484E-2</c:v>
                </c:pt>
                <c:pt idx="52">
                  <c:v>8.991596514474301E-2</c:v>
                </c:pt>
                <c:pt idx="53">
                  <c:v>9.2821857413867906E-2</c:v>
                </c:pt>
                <c:pt idx="54">
                  <c:v>9.5880250727706021E-2</c:v>
                </c:pt>
                <c:pt idx="55">
                  <c:v>9.9046812402735926E-2</c:v>
                </c:pt>
                <c:pt idx="56">
                  <c:v>0.10295604322463564</c:v>
                </c:pt>
                <c:pt idx="57">
                  <c:v>0.10751439378600693</c:v>
                </c:pt>
                <c:pt idx="58">
                  <c:v>0.11265105563085988</c:v>
                </c:pt>
                <c:pt idx="59">
                  <c:v>0.11788670897806242</c:v>
                </c:pt>
                <c:pt idx="60">
                  <c:v>0.12275884618572967</c:v>
                </c:pt>
                <c:pt idx="61">
                  <c:v>0.12721539941436588</c:v>
                </c:pt>
                <c:pt idx="62">
                  <c:v>0.13156799871353811</c:v>
                </c:pt>
                <c:pt idx="63">
                  <c:v>0.13582977697950482</c:v>
                </c:pt>
                <c:pt idx="64">
                  <c:v>0.14158322457340042</c:v>
                </c:pt>
                <c:pt idx="65">
                  <c:v>0.14687949310642692</c:v>
                </c:pt>
                <c:pt idx="66">
                  <c:v>0.15171728491913894</c:v>
                </c:pt>
                <c:pt idx="67">
                  <c:v>0.15646032303509186</c:v>
                </c:pt>
                <c:pt idx="68">
                  <c:v>0.1621853830178504</c:v>
                </c:pt>
                <c:pt idx="69">
                  <c:v>0.16748922023016471</c:v>
                </c:pt>
                <c:pt idx="70">
                  <c:v>0.17258226612536434</c:v>
                </c:pt>
                <c:pt idx="71">
                  <c:v>0.17730805187908399</c:v>
                </c:pt>
                <c:pt idx="72">
                  <c:v>0.1817265452928771</c:v>
                </c:pt>
                <c:pt idx="73">
                  <c:v>0.18608258813088663</c:v>
                </c:pt>
                <c:pt idx="74">
                  <c:v>0.19174913608210617</c:v>
                </c:pt>
                <c:pt idx="75">
                  <c:v>0.19662676341201418</c:v>
                </c:pt>
              </c:numCache>
            </c:numRef>
          </c:xVal>
          <c:yVal>
            <c:numRef>
              <c:f>'C6012'!$BR$2:$BR$77</c:f>
              <c:numCache>
                <c:formatCode>0.00E+00</c:formatCode>
                <c:ptCount val="76"/>
                <c:pt idx="0">
                  <c:v>6.2807077787911982E-3</c:v>
                </c:pt>
                <c:pt idx="1">
                  <c:v>6.871448615852805E-3</c:v>
                </c:pt>
                <c:pt idx="2">
                  <c:v>7.4234139191581509E-3</c:v>
                </c:pt>
                <c:pt idx="3">
                  <c:v>1.0899203722959293E-2</c:v>
                </c:pt>
                <c:pt idx="4">
                  <c:v>1.2924517845337531E-2</c:v>
                </c:pt>
                <c:pt idx="5">
                  <c:v>1.5637283653674977E-2</c:v>
                </c:pt>
                <c:pt idx="6">
                  <c:v>1.781113556538012E-2</c:v>
                </c:pt>
                <c:pt idx="7">
                  <c:v>2.0371608202754077E-2</c:v>
                </c:pt>
                <c:pt idx="8">
                  <c:v>2.3172706656641E-2</c:v>
                </c:pt>
                <c:pt idx="9">
                  <c:v>2.4728150044081448E-2</c:v>
                </c:pt>
                <c:pt idx="10">
                  <c:v>2.6910742852852731E-2</c:v>
                </c:pt>
                <c:pt idx="11">
                  <c:v>2.8542179976085345E-2</c:v>
                </c:pt>
                <c:pt idx="12">
                  <c:v>3.0726173864962979E-2</c:v>
                </c:pt>
                <c:pt idx="13">
                  <c:v>3.2845069161039693E-2</c:v>
                </c:pt>
                <c:pt idx="14">
                  <c:v>3.5291657622004056E-2</c:v>
                </c:pt>
                <c:pt idx="15">
                  <c:v>3.7193052792173352E-2</c:v>
                </c:pt>
                <c:pt idx="16">
                  <c:v>3.9429102686517177E-2</c:v>
                </c:pt>
                <c:pt idx="17">
                  <c:v>4.1338788245696693E-2</c:v>
                </c:pt>
                <c:pt idx="18">
                  <c:v>4.3493394602806525E-2</c:v>
                </c:pt>
                <c:pt idx="19">
                  <c:v>4.5468279710489265E-2</c:v>
                </c:pt>
                <c:pt idx="20">
                  <c:v>4.7062504401636125E-2</c:v>
                </c:pt>
                <c:pt idx="21">
                  <c:v>4.8741739796648087E-2</c:v>
                </c:pt>
                <c:pt idx="22">
                  <c:v>5.0212903694617214E-2</c:v>
                </c:pt>
                <c:pt idx="23">
                  <c:v>5.1515832971412788E-2</c:v>
                </c:pt>
                <c:pt idx="24">
                  <c:v>5.3649806736276326E-2</c:v>
                </c:pt>
                <c:pt idx="25">
                  <c:v>5.5760936629927059E-2</c:v>
                </c:pt>
                <c:pt idx="26">
                  <c:v>5.7239744194764505E-2</c:v>
                </c:pt>
                <c:pt idx="27">
                  <c:v>5.7899440775129721E-2</c:v>
                </c:pt>
                <c:pt idx="28">
                  <c:v>5.8233078372603511E-2</c:v>
                </c:pt>
                <c:pt idx="29">
                  <c:v>5.800234452240037E-2</c:v>
                </c:pt>
                <c:pt idx="30">
                  <c:v>5.776184762636441E-2</c:v>
                </c:pt>
                <c:pt idx="31">
                  <c:v>5.7446162100838659E-2</c:v>
                </c:pt>
                <c:pt idx="32">
                  <c:v>5.7025824182383708E-2</c:v>
                </c:pt>
                <c:pt idx="33">
                  <c:v>5.6525884705104008E-2</c:v>
                </c:pt>
                <c:pt idx="34">
                  <c:v>5.5921069381497247E-2</c:v>
                </c:pt>
                <c:pt idx="35">
                  <c:v>5.5207822419315974E-2</c:v>
                </c:pt>
                <c:pt idx="36">
                  <c:v>5.4444484977194077E-2</c:v>
                </c:pt>
                <c:pt idx="37">
                  <c:v>5.3551731364890803E-2</c:v>
                </c:pt>
                <c:pt idx="38">
                  <c:v>5.2622265376864957E-2</c:v>
                </c:pt>
                <c:pt idx="39">
                  <c:v>5.1558052811143097E-2</c:v>
                </c:pt>
                <c:pt idx="40">
                  <c:v>5.0414228756961589E-2</c:v>
                </c:pt>
                <c:pt idx="41">
                  <c:v>4.9189361667161986E-2</c:v>
                </c:pt>
                <c:pt idx="42">
                  <c:v>4.7960171396999762E-2</c:v>
                </c:pt>
                <c:pt idx="43">
                  <c:v>4.7451692749494512E-2</c:v>
                </c:pt>
                <c:pt idx="44">
                  <c:v>4.631511886694617E-2</c:v>
                </c:pt>
                <c:pt idx="45">
                  <c:v>4.5194177277359047E-2</c:v>
                </c:pt>
                <c:pt idx="46">
                  <c:v>4.5216705521604832E-2</c:v>
                </c:pt>
                <c:pt idx="47">
                  <c:v>4.4758729147659992E-2</c:v>
                </c:pt>
                <c:pt idx="48">
                  <c:v>4.4169377681584202E-2</c:v>
                </c:pt>
                <c:pt idx="49">
                  <c:v>4.3777348633456399E-2</c:v>
                </c:pt>
                <c:pt idx="50">
                  <c:v>4.3281405976478844E-2</c:v>
                </c:pt>
                <c:pt idx="51">
                  <c:v>4.2656268707582809E-2</c:v>
                </c:pt>
                <c:pt idx="52">
                  <c:v>4.2148048377970287E-2</c:v>
                </c:pt>
                <c:pt idx="53">
                  <c:v>4.1469834444826194E-2</c:v>
                </c:pt>
                <c:pt idx="54">
                  <c:v>4.0852249155039842E-2</c:v>
                </c:pt>
                <c:pt idx="55">
                  <c:v>4.025007301901163E-2</c:v>
                </c:pt>
                <c:pt idx="56">
                  <c:v>3.9999799382917138E-2</c:v>
                </c:pt>
                <c:pt idx="57">
                  <c:v>3.9184219902279882E-2</c:v>
                </c:pt>
                <c:pt idx="58">
                  <c:v>3.8455334347718438E-2</c:v>
                </c:pt>
                <c:pt idx="59">
                  <c:v>3.7560205820752382E-2</c:v>
                </c:pt>
                <c:pt idx="60">
                  <c:v>3.6755449553296675E-2</c:v>
                </c:pt>
                <c:pt idx="61">
                  <c:v>3.5963906329236982E-2</c:v>
                </c:pt>
                <c:pt idx="62">
                  <c:v>3.5326812827521571E-2</c:v>
                </c:pt>
                <c:pt idx="63">
                  <c:v>3.4582433578822902E-2</c:v>
                </c:pt>
                <c:pt idx="64">
                  <c:v>3.3752836303421345E-2</c:v>
                </c:pt>
                <c:pt idx="65">
                  <c:v>3.2972009009935674E-2</c:v>
                </c:pt>
                <c:pt idx="66">
                  <c:v>3.2206708469616881E-2</c:v>
                </c:pt>
                <c:pt idx="67">
                  <c:v>3.1582805682163977E-2</c:v>
                </c:pt>
                <c:pt idx="68">
                  <c:v>3.0739860306937986E-2</c:v>
                </c:pt>
                <c:pt idx="69">
                  <c:v>2.9964365406225827E-2</c:v>
                </c:pt>
                <c:pt idx="70">
                  <c:v>2.929252417482895E-2</c:v>
                </c:pt>
                <c:pt idx="71">
                  <c:v>2.8650455901900979E-2</c:v>
                </c:pt>
                <c:pt idx="72">
                  <c:v>2.8039172409648597E-2</c:v>
                </c:pt>
                <c:pt idx="73">
                  <c:v>2.7083871416104178E-2</c:v>
                </c:pt>
                <c:pt idx="74">
                  <c:v>2.6658737810494538E-2</c:v>
                </c:pt>
                <c:pt idx="75">
                  <c:v>2.6124794979312249E-2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34-579B-449E-9234-170BEAD49713}"/>
            </c:ext>
          </c:extLst>
        </c:ser>
        <c:ser>
          <c:idx val="24"/>
          <c:order val="53"/>
          <c:tx>
            <c:strRef>
              <c:f>'C6012'!$CB$1</c:f>
              <c:strCache>
                <c:ptCount val="1"/>
                <c:pt idx="0">
                  <c:v>C6012 162C8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'C6012'!$CA$2:$CA$77</c:f>
              <c:numCache>
                <c:formatCode>0.00E+00</c:formatCode>
                <c:ptCount val="76"/>
                <c:pt idx="0">
                  <c:v>2.2250955466619028E-4</c:v>
                </c:pt>
                <c:pt idx="1">
                  <c:v>2.7491401227644491E-4</c:v>
                </c:pt>
                <c:pt idx="2">
                  <c:v>3.1271276616590094E-4</c:v>
                </c:pt>
                <c:pt idx="3">
                  <c:v>4.0616004373696118E-4</c:v>
                </c:pt>
                <c:pt idx="4">
                  <c:v>4.8289240998558071E-4</c:v>
                </c:pt>
                <c:pt idx="5">
                  <c:v>5.8956651856093163E-4</c:v>
                </c:pt>
                <c:pt idx="6">
                  <c:v>6.923224203721892E-4</c:v>
                </c:pt>
                <c:pt idx="7">
                  <c:v>8.2533651080407577E-4</c:v>
                </c:pt>
                <c:pt idx="8">
                  <c:v>9.7425580899490757E-4</c:v>
                </c:pt>
                <c:pt idx="9">
                  <c:v>1.1103645648509748E-3</c:v>
                </c:pt>
                <c:pt idx="10">
                  <c:v>1.2944011369216029E-3</c:v>
                </c:pt>
                <c:pt idx="11">
                  <c:v>1.4818695578014292E-3</c:v>
                </c:pt>
                <c:pt idx="12">
                  <c:v>1.7014502659393974E-3</c:v>
                </c:pt>
                <c:pt idx="13">
                  <c:v>1.9441387564964575E-3</c:v>
                </c:pt>
                <c:pt idx="14">
                  <c:v>2.2226393197404596E-3</c:v>
                </c:pt>
                <c:pt idx="15">
                  <c:v>2.5123704091609051E-3</c:v>
                </c:pt>
                <c:pt idx="16">
                  <c:v>2.8429858638167843E-3</c:v>
                </c:pt>
                <c:pt idx="17">
                  <c:v>3.1986940586726069E-3</c:v>
                </c:pt>
                <c:pt idx="18">
                  <c:v>3.6057697604608262E-3</c:v>
                </c:pt>
                <c:pt idx="19">
                  <c:v>4.0456547290305175E-3</c:v>
                </c:pt>
                <c:pt idx="20">
                  <c:v>4.5259090577927296E-3</c:v>
                </c:pt>
                <c:pt idx="21">
                  <c:v>5.0593275039116248E-3</c:v>
                </c:pt>
                <c:pt idx="22">
                  <c:v>5.6481534236336329E-3</c:v>
                </c:pt>
                <c:pt idx="23">
                  <c:v>6.2868250659468307E-3</c:v>
                </c:pt>
                <c:pt idx="24">
                  <c:v>7.7541711439962635E-3</c:v>
                </c:pt>
                <c:pt idx="25">
                  <c:v>9.5453084073884604E-3</c:v>
                </c:pt>
                <c:pt idx="26">
                  <c:v>1.1666923782540277E-2</c:v>
                </c:pt>
                <c:pt idx="27">
                  <c:v>1.416362608502876E-2</c:v>
                </c:pt>
                <c:pt idx="28">
                  <c:v>1.7144253142814536E-2</c:v>
                </c:pt>
                <c:pt idx="29">
                  <c:v>2.0682740067694237E-2</c:v>
                </c:pt>
                <c:pt idx="30">
                  <c:v>2.2655965291481069E-2</c:v>
                </c:pt>
                <c:pt idx="31">
                  <c:v>2.4825840225294448E-2</c:v>
                </c:pt>
                <c:pt idx="32">
                  <c:v>2.7195027364509478E-2</c:v>
                </c:pt>
                <c:pt idx="33">
                  <c:v>2.9742521163988213E-2</c:v>
                </c:pt>
                <c:pt idx="34">
                  <c:v>3.249999970272012E-2</c:v>
                </c:pt>
                <c:pt idx="35">
                  <c:v>3.5493681728773291E-2</c:v>
                </c:pt>
                <c:pt idx="36">
                  <c:v>3.8711549970969143E-2</c:v>
                </c:pt>
                <c:pt idx="37">
                  <c:v>4.2203921757690319E-2</c:v>
                </c:pt>
                <c:pt idx="38">
                  <c:v>4.5950892663826758E-2</c:v>
                </c:pt>
                <c:pt idx="39">
                  <c:v>4.9977462795715577E-2</c:v>
                </c:pt>
                <c:pt idx="40">
                  <c:v>5.4297232997462183E-2</c:v>
                </c:pt>
                <c:pt idx="41">
                  <c:v>5.8919442725978016E-2</c:v>
                </c:pt>
                <c:pt idx="42">
                  <c:v>6.2743805174586151E-2</c:v>
                </c:pt>
                <c:pt idx="43">
                  <c:v>6.4934820807986127E-2</c:v>
                </c:pt>
                <c:pt idx="44">
                  <c:v>6.9406414847928255E-2</c:v>
                </c:pt>
                <c:pt idx="45">
                  <c:v>7.142964460975848E-2</c:v>
                </c:pt>
                <c:pt idx="46">
                  <c:v>7.4317499248450603E-2</c:v>
                </c:pt>
                <c:pt idx="47">
                  <c:v>7.6888767693521431E-2</c:v>
                </c:pt>
                <c:pt idx="48">
                  <c:v>7.9533517452190339E-2</c:v>
                </c:pt>
                <c:pt idx="49">
                  <c:v>8.2444409057350829E-2</c:v>
                </c:pt>
                <c:pt idx="50">
                  <c:v>8.5277579969889744E-2</c:v>
                </c:pt>
                <c:pt idx="51">
                  <c:v>8.8092937263434409E-2</c:v>
                </c:pt>
                <c:pt idx="52">
                  <c:v>9.1061702888347404E-2</c:v>
                </c:pt>
                <c:pt idx="53">
                  <c:v>9.4103491488041577E-2</c:v>
                </c:pt>
                <c:pt idx="54">
                  <c:v>9.7203572779021127E-2</c:v>
                </c:pt>
                <c:pt idx="55">
                  <c:v>0.10042135906866527</c:v>
                </c:pt>
                <c:pt idx="56">
                  <c:v>0.10397044905494204</c:v>
                </c:pt>
                <c:pt idx="57">
                  <c:v>0.10858547309561313</c:v>
                </c:pt>
                <c:pt idx="58">
                  <c:v>0.11352809687921758</c:v>
                </c:pt>
                <c:pt idx="59">
                  <c:v>0.11891535220770323</c:v>
                </c:pt>
                <c:pt idx="60">
                  <c:v>0.12379762193799292</c:v>
                </c:pt>
                <c:pt idx="61">
                  <c:v>0.12832939351405495</c:v>
                </c:pt>
                <c:pt idx="62">
                  <c:v>0.13260634039935693</c:v>
                </c:pt>
                <c:pt idx="63">
                  <c:v>0.13697381578332565</c:v>
                </c:pt>
                <c:pt idx="64">
                  <c:v>0.14279272643720814</c:v>
                </c:pt>
                <c:pt idx="65">
                  <c:v>0.14801096272711645</c:v>
                </c:pt>
                <c:pt idx="66">
                  <c:v>0.15299753718637732</c:v>
                </c:pt>
                <c:pt idx="67">
                  <c:v>0.15769122439099911</c:v>
                </c:pt>
                <c:pt idx="68">
                  <c:v>0.16343595458155843</c:v>
                </c:pt>
                <c:pt idx="69">
                  <c:v>0.16887086731264209</c:v>
                </c:pt>
                <c:pt idx="70">
                  <c:v>0.17386724470553669</c:v>
                </c:pt>
                <c:pt idx="71">
                  <c:v>0.17865541501339832</c:v>
                </c:pt>
                <c:pt idx="72">
                  <c:v>0.18316927084987017</c:v>
                </c:pt>
                <c:pt idx="73">
                  <c:v>0.1884012448368714</c:v>
                </c:pt>
                <c:pt idx="74">
                  <c:v>0.1933303252736055</c:v>
                </c:pt>
                <c:pt idx="75">
                  <c:v>0.19794340062905286</c:v>
                </c:pt>
              </c:numCache>
            </c:numRef>
          </c:xVal>
          <c:yVal>
            <c:numRef>
              <c:f>'C6012'!$CB$2:$CB$77</c:f>
              <c:numCache>
                <c:formatCode>0.00E+00</c:formatCode>
                <c:ptCount val="76"/>
                <c:pt idx="0">
                  <c:v>4.9510501917746311E-3</c:v>
                </c:pt>
                <c:pt idx="1">
                  <c:v>6.2627063653107242E-3</c:v>
                </c:pt>
                <c:pt idx="2">
                  <c:v>6.7146821933690001E-3</c:v>
                </c:pt>
                <c:pt idx="3">
                  <c:v>9.38634665682757E-3</c:v>
                </c:pt>
                <c:pt idx="4">
                  <c:v>1.0994369486394406E-2</c:v>
                </c:pt>
                <c:pt idx="5">
                  <c:v>1.358006992666904E-2</c:v>
                </c:pt>
                <c:pt idx="6">
                  <c:v>1.551748662119133E-2</c:v>
                </c:pt>
                <c:pt idx="7">
                  <c:v>1.8274015008792444E-2</c:v>
                </c:pt>
                <c:pt idx="8">
                  <c:v>2.1100125629615704E-2</c:v>
                </c:pt>
                <c:pt idx="9">
                  <c:v>2.2711035958588359E-2</c:v>
                </c:pt>
                <c:pt idx="10">
                  <c:v>2.557472350123316E-2</c:v>
                </c:pt>
                <c:pt idx="11">
                  <c:v>2.77754398705117E-2</c:v>
                </c:pt>
                <c:pt idx="12">
                  <c:v>3.0342188225126913E-2</c:v>
                </c:pt>
                <c:pt idx="13">
                  <c:v>3.2826780480385551E-2</c:v>
                </c:pt>
                <c:pt idx="14">
                  <c:v>3.5553260494108195E-2</c:v>
                </c:pt>
                <c:pt idx="15">
                  <c:v>3.7642486553957979E-2</c:v>
                </c:pt>
                <c:pt idx="16">
                  <c:v>3.9941730399251162E-2</c:v>
                </c:pt>
                <c:pt idx="17">
                  <c:v>4.1897764914671835E-2</c:v>
                </c:pt>
                <c:pt idx="18">
                  <c:v>4.411725476477741E-2</c:v>
                </c:pt>
                <c:pt idx="19">
                  <c:v>4.6021128156286513E-2</c:v>
                </c:pt>
                <c:pt idx="20">
                  <c:v>4.7726437289075711E-2</c:v>
                </c:pt>
                <c:pt idx="21">
                  <c:v>4.9419718217957875E-2</c:v>
                </c:pt>
                <c:pt idx="22">
                  <c:v>5.1038127999782947E-2</c:v>
                </c:pt>
                <c:pt idx="23">
                  <c:v>5.2397641042191252E-2</c:v>
                </c:pt>
                <c:pt idx="24">
                  <c:v>5.4733710315859517E-2</c:v>
                </c:pt>
                <c:pt idx="25">
                  <c:v>5.6950553543535572E-2</c:v>
                </c:pt>
                <c:pt idx="26">
                  <c:v>5.8420614411298068E-2</c:v>
                </c:pt>
                <c:pt idx="27">
                  <c:v>5.9120335220382736E-2</c:v>
                </c:pt>
                <c:pt idx="28">
                  <c:v>5.9478483323567366E-2</c:v>
                </c:pt>
                <c:pt idx="29">
                  <c:v>5.943921886875729E-2</c:v>
                </c:pt>
                <c:pt idx="30">
                  <c:v>5.9100318048797874E-2</c:v>
                </c:pt>
                <c:pt idx="31">
                  <c:v>5.880321177088739E-2</c:v>
                </c:pt>
                <c:pt idx="32">
                  <c:v>5.8470464190220207E-2</c:v>
                </c:pt>
                <c:pt idx="33">
                  <c:v>5.795374570500169E-2</c:v>
                </c:pt>
                <c:pt idx="34">
                  <c:v>5.7340382324059774E-2</c:v>
                </c:pt>
                <c:pt idx="35">
                  <c:v>5.6671229989359202E-2</c:v>
                </c:pt>
                <c:pt idx="36">
                  <c:v>5.5861039294548061E-2</c:v>
                </c:pt>
                <c:pt idx="37">
                  <c:v>5.5017544980609685E-2</c:v>
                </c:pt>
                <c:pt idx="38">
                  <c:v>5.404445772401234E-2</c:v>
                </c:pt>
                <c:pt idx="39">
                  <c:v>5.2975941807454595E-2</c:v>
                </c:pt>
                <c:pt idx="40">
                  <c:v>5.1814707738150362E-2</c:v>
                </c:pt>
                <c:pt idx="41">
                  <c:v>5.0557136632250303E-2</c:v>
                </c:pt>
                <c:pt idx="42">
                  <c:v>4.9390954924515958E-2</c:v>
                </c:pt>
                <c:pt idx="43">
                  <c:v>4.8841390337494468E-2</c:v>
                </c:pt>
                <c:pt idx="44">
                  <c:v>4.7565097919988891E-2</c:v>
                </c:pt>
                <c:pt idx="45">
                  <c:v>4.651254960642142E-2</c:v>
                </c:pt>
                <c:pt idx="46">
                  <c:v>4.6485966859773888E-2</c:v>
                </c:pt>
                <c:pt idx="47">
                  <c:v>4.5940371115959049E-2</c:v>
                </c:pt>
                <c:pt idx="48">
                  <c:v>4.5383376488315225E-2</c:v>
                </c:pt>
                <c:pt idx="49">
                  <c:v>4.502421478366371E-2</c:v>
                </c:pt>
                <c:pt idx="50">
                  <c:v>4.4475424712075814E-2</c:v>
                </c:pt>
                <c:pt idx="51">
                  <c:v>4.3818622012734988E-2</c:v>
                </c:pt>
                <c:pt idx="52">
                  <c:v>4.3229019413545226E-2</c:v>
                </c:pt>
                <c:pt idx="53">
                  <c:v>4.2622926653157263E-2</c:v>
                </c:pt>
                <c:pt idx="54">
                  <c:v>4.1987701965535675E-2</c:v>
                </c:pt>
                <c:pt idx="55">
                  <c:v>4.1374985566984358E-2</c:v>
                </c:pt>
                <c:pt idx="56">
                  <c:v>4.0791902930891695E-2</c:v>
                </c:pt>
                <c:pt idx="57">
                  <c:v>3.9968830397959738E-2</c:v>
                </c:pt>
                <c:pt idx="58">
                  <c:v>3.9056450851566706E-2</c:v>
                </c:pt>
                <c:pt idx="59">
                  <c:v>3.8218543218059751E-2</c:v>
                </c:pt>
                <c:pt idx="60">
                  <c:v>3.7380124871956653E-2</c:v>
                </c:pt>
                <c:pt idx="61">
                  <c:v>3.659651831041149E-2</c:v>
                </c:pt>
                <c:pt idx="62">
                  <c:v>3.5886615334918617E-2</c:v>
                </c:pt>
                <c:pt idx="63">
                  <c:v>3.5167434320983008E-2</c:v>
                </c:pt>
                <c:pt idx="64">
                  <c:v>3.433197966555205E-2</c:v>
                </c:pt>
                <c:pt idx="65">
                  <c:v>3.3481957951104771E-2</c:v>
                </c:pt>
                <c:pt idx="66">
                  <c:v>3.2752548461028284E-2</c:v>
                </c:pt>
                <c:pt idx="67">
                  <c:v>3.208169558757893E-2</c:v>
                </c:pt>
                <c:pt idx="68">
                  <c:v>3.1215742958963687E-2</c:v>
                </c:pt>
                <c:pt idx="69">
                  <c:v>3.0460766745272341E-2</c:v>
                </c:pt>
                <c:pt idx="70">
                  <c:v>2.973034891964494E-2</c:v>
                </c:pt>
                <c:pt idx="71">
                  <c:v>2.9087539700728689E-2</c:v>
                </c:pt>
                <c:pt idx="72">
                  <c:v>2.8486145172077686E-2</c:v>
                </c:pt>
                <c:pt idx="73">
                  <c:v>2.7763026246447213E-2</c:v>
                </c:pt>
                <c:pt idx="74">
                  <c:v>2.7100213653130877E-2</c:v>
                </c:pt>
                <c:pt idx="75">
                  <c:v>2.6475836105543434E-2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35-579B-449E-9234-170BEAD49713}"/>
            </c:ext>
          </c:extLst>
        </c:ser>
        <c:ser>
          <c:idx val="25"/>
          <c:order val="54"/>
          <c:tx>
            <c:strRef>
              <c:f>'C6010'!$J$2</c:f>
              <c:strCache>
                <c:ptCount val="1"/>
                <c:pt idx="0">
                  <c:v>C6010 163C1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'C6010'!$I$3:$I$74</c:f>
              <c:numCache>
                <c:formatCode>0.00E+00</c:formatCode>
                <c:ptCount val="72"/>
                <c:pt idx="0">
                  <c:v>2.383537966498185E-4</c:v>
                </c:pt>
                <c:pt idx="1">
                  <c:v>2.8870116657928431E-4</c:v>
                </c:pt>
                <c:pt idx="2">
                  <c:v>3.330209259500778E-4</c:v>
                </c:pt>
                <c:pt idx="3">
                  <c:v>4.1345005998556219E-4</c:v>
                </c:pt>
                <c:pt idx="4">
                  <c:v>4.8518706229706496E-4</c:v>
                </c:pt>
                <c:pt idx="5">
                  <c:v>5.8193435871035709E-4</c:v>
                </c:pt>
                <c:pt idx="6">
                  <c:v>6.587078220759709E-4</c:v>
                </c:pt>
                <c:pt idx="7">
                  <c:v>7.6269119529268233E-4</c:v>
                </c:pt>
                <c:pt idx="8">
                  <c:v>8.9028174550164244E-4</c:v>
                </c:pt>
                <c:pt idx="9">
                  <c:v>1.0123095163042544E-3</c:v>
                </c:pt>
                <c:pt idx="10">
                  <c:v>1.182277604631074E-3</c:v>
                </c:pt>
                <c:pt idx="11">
                  <c:v>1.3676523048273992E-3</c:v>
                </c:pt>
                <c:pt idx="12">
                  <c:v>1.5796860285700904E-3</c:v>
                </c:pt>
                <c:pt idx="13">
                  <c:v>1.8101097246155462E-3</c:v>
                </c:pt>
                <c:pt idx="14">
                  <c:v>2.0723543389244031E-3</c:v>
                </c:pt>
                <c:pt idx="15">
                  <c:v>2.3410525979334989E-3</c:v>
                </c:pt>
                <c:pt idx="16">
                  <c:v>2.6485649942181006E-3</c:v>
                </c:pt>
                <c:pt idx="17">
                  <c:v>2.9845472061661238E-3</c:v>
                </c:pt>
                <c:pt idx="18">
                  <c:v>3.3744305363584267E-3</c:v>
                </c:pt>
                <c:pt idx="19">
                  <c:v>3.8005503599194187E-3</c:v>
                </c:pt>
                <c:pt idx="20">
                  <c:v>4.2667510434183219E-3</c:v>
                </c:pt>
                <c:pt idx="21">
                  <c:v>4.7884887619733712E-3</c:v>
                </c:pt>
                <c:pt idx="22">
                  <c:v>5.3606391529500671E-3</c:v>
                </c:pt>
                <c:pt idx="23">
                  <c:v>5.9854117369571823E-3</c:v>
                </c:pt>
                <c:pt idx="24">
                  <c:v>7.4166060679233849E-3</c:v>
                </c:pt>
                <c:pt idx="25">
                  <c:v>9.1545681306781611E-3</c:v>
                </c:pt>
                <c:pt idx="26">
                  <c:v>1.1237507842426523E-2</c:v>
                </c:pt>
                <c:pt idx="27">
                  <c:v>1.3729060572225298E-2</c:v>
                </c:pt>
                <c:pt idx="28">
                  <c:v>1.6644911685996019E-2</c:v>
                </c:pt>
                <c:pt idx="29">
                  <c:v>2.0136655372462474E-2</c:v>
                </c:pt>
                <c:pt idx="30">
                  <c:v>2.2118521004757117E-2</c:v>
                </c:pt>
                <c:pt idx="31">
                  <c:v>2.4285482722027189E-2</c:v>
                </c:pt>
                <c:pt idx="32">
                  <c:v>2.6632039412107587E-2</c:v>
                </c:pt>
                <c:pt idx="33">
                  <c:v>2.9203039222067097E-2</c:v>
                </c:pt>
                <c:pt idx="34">
                  <c:v>3.200547505512668E-2</c:v>
                </c:pt>
                <c:pt idx="35">
                  <c:v>3.5040272949224585E-2</c:v>
                </c:pt>
                <c:pt idx="36">
                  <c:v>3.8339044506018494E-2</c:v>
                </c:pt>
                <c:pt idx="37">
                  <c:v>4.1905707347119327E-2</c:v>
                </c:pt>
                <c:pt idx="38">
                  <c:v>4.5749262727547452E-2</c:v>
                </c:pt>
                <c:pt idx="39">
                  <c:v>4.9886720200205022E-2</c:v>
                </c:pt>
                <c:pt idx="40">
                  <c:v>5.4322233696317522E-2</c:v>
                </c:pt>
                <c:pt idx="41">
                  <c:v>5.9061201112070229E-2</c:v>
                </c:pt>
                <c:pt idx="42">
                  <c:v>6.3324883382827921E-2</c:v>
                </c:pt>
                <c:pt idx="43">
                  <c:v>6.6680680355397939E-2</c:v>
                </c:pt>
                <c:pt idx="44">
                  <c:v>7.1442055237357097E-2</c:v>
                </c:pt>
                <c:pt idx="45">
                  <c:v>7.4247909471634677E-2</c:v>
                </c:pt>
                <c:pt idx="46">
                  <c:v>7.8253668329816825E-2</c:v>
                </c:pt>
                <c:pt idx="47">
                  <c:v>8.2184328011991922E-2</c:v>
                </c:pt>
                <c:pt idx="48">
                  <c:v>8.5487640527249165E-2</c:v>
                </c:pt>
                <c:pt idx="49">
                  <c:v>8.8778822472960747E-2</c:v>
                </c:pt>
                <c:pt idx="50">
                  <c:v>9.2041270584446791E-2</c:v>
                </c:pt>
                <c:pt idx="51">
                  <c:v>9.5970348245612638E-2</c:v>
                </c:pt>
                <c:pt idx="52">
                  <c:v>0.10047869110285992</c:v>
                </c:pt>
                <c:pt idx="53">
                  <c:v>0.1037792118100803</c:v>
                </c:pt>
                <c:pt idx="54">
                  <c:v>0.10697341021567994</c:v>
                </c:pt>
                <c:pt idx="55">
                  <c:v>0.1130220536618779</c:v>
                </c:pt>
                <c:pt idx="56">
                  <c:v>0.11912682958013288</c:v>
                </c:pt>
                <c:pt idx="57">
                  <c:v>0.12469491925872465</c:v>
                </c:pt>
                <c:pt idx="58">
                  <c:v>0.12989483810664426</c:v>
                </c:pt>
                <c:pt idx="59">
                  <c:v>0.13462641374283921</c:v>
                </c:pt>
                <c:pt idx="60">
                  <c:v>0.1408572280363673</c:v>
                </c:pt>
                <c:pt idx="61">
                  <c:v>0.14641514595465913</c:v>
                </c:pt>
                <c:pt idx="62">
                  <c:v>0.15160026243454686</c:v>
                </c:pt>
                <c:pt idx="63">
                  <c:v>0.15663923819330283</c:v>
                </c:pt>
                <c:pt idx="64">
                  <c:v>0.16272513153428095</c:v>
                </c:pt>
                <c:pt idx="65">
                  <c:v>0.16845268944723332</c:v>
                </c:pt>
                <c:pt idx="66">
                  <c:v>0.17372178483331474</c:v>
                </c:pt>
                <c:pt idx="67">
                  <c:v>0.17984596664671898</c:v>
                </c:pt>
                <c:pt idx="68">
                  <c:v>0.18563144873917531</c:v>
                </c:pt>
                <c:pt idx="69">
                  <c:v>0.19111261209919009</c:v>
                </c:pt>
                <c:pt idx="70">
                  <c:v>0.19600041465483975</c:v>
                </c:pt>
                <c:pt idx="71">
                  <c:v>0.20073544347644434</c:v>
                </c:pt>
              </c:numCache>
            </c:numRef>
          </c:xVal>
          <c:yVal>
            <c:numRef>
              <c:f>'C6010'!$J$3:$J$74</c:f>
              <c:numCache>
                <c:formatCode>0.00E+00</c:formatCode>
                <c:ptCount val="72"/>
                <c:pt idx="0">
                  <c:v>5.681253237738302E-3</c:v>
                </c:pt>
                <c:pt idx="1">
                  <c:v>6.9066170240256949E-3</c:v>
                </c:pt>
                <c:pt idx="2">
                  <c:v>7.6151294071237826E-3</c:v>
                </c:pt>
                <c:pt idx="3">
                  <c:v>9.7263146213714281E-3</c:v>
                </c:pt>
                <c:pt idx="4">
                  <c:v>1.1099105845043776E-2</c:v>
                </c:pt>
                <c:pt idx="5">
                  <c:v>1.3230747508258658E-2</c:v>
                </c:pt>
                <c:pt idx="6">
                  <c:v>1.4047214969505345E-2</c:v>
                </c:pt>
                <c:pt idx="7">
                  <c:v>1.5605199589466131E-2</c:v>
                </c:pt>
                <c:pt idx="8">
                  <c:v>1.7619515839380658E-2</c:v>
                </c:pt>
                <c:pt idx="9">
                  <c:v>1.887697482261164E-2</c:v>
                </c:pt>
                <c:pt idx="10">
                  <c:v>2.1335955734094962E-2</c:v>
                </c:pt>
                <c:pt idx="11">
                  <c:v>2.3658782739521902E-2</c:v>
                </c:pt>
                <c:pt idx="12">
                  <c:v>2.6154711520965358E-2</c:v>
                </c:pt>
                <c:pt idx="13">
                  <c:v>2.8456637268957519E-2</c:v>
                </c:pt>
                <c:pt idx="14">
                  <c:v>3.0907898568253326E-2</c:v>
                </c:pt>
                <c:pt idx="15">
                  <c:v>3.2683857435107821E-2</c:v>
                </c:pt>
                <c:pt idx="16">
                  <c:v>3.4665601868943442E-2</c:v>
                </c:pt>
                <c:pt idx="17">
                  <c:v>3.6475592333629597E-2</c:v>
                </c:pt>
                <c:pt idx="18">
                  <c:v>3.8637897031635775E-2</c:v>
                </c:pt>
                <c:pt idx="19">
                  <c:v>4.0613705231812416E-2</c:v>
                </c:pt>
                <c:pt idx="20">
                  <c:v>4.2417198012342547E-2</c:v>
                </c:pt>
                <c:pt idx="21">
                  <c:v>4.4270214179337401E-2</c:v>
                </c:pt>
                <c:pt idx="22">
                  <c:v>4.59742776685911E-2</c:v>
                </c:pt>
                <c:pt idx="23">
                  <c:v>4.749381378117383E-2</c:v>
                </c:pt>
                <c:pt idx="24">
                  <c:v>5.0071955110198962E-2</c:v>
                </c:pt>
                <c:pt idx="25">
                  <c:v>5.2383407085137591E-2</c:v>
                </c:pt>
                <c:pt idx="26">
                  <c:v>5.4199267155345662E-2</c:v>
                </c:pt>
                <c:pt idx="27">
                  <c:v>5.5548153139446076E-2</c:v>
                </c:pt>
                <c:pt idx="28">
                  <c:v>5.6064213609177148E-2</c:v>
                </c:pt>
                <c:pt idx="29">
                  <c:v>5.634191711236871E-2</c:v>
                </c:pt>
                <c:pt idx="30">
                  <c:v>5.6329622933720111E-2</c:v>
                </c:pt>
                <c:pt idx="31">
                  <c:v>5.6271256933134985E-2</c:v>
                </c:pt>
                <c:pt idx="32">
                  <c:v>5.6074626697662347E-2</c:v>
                </c:pt>
                <c:pt idx="33">
                  <c:v>5.5870435385122659E-2</c:v>
                </c:pt>
                <c:pt idx="34">
                  <c:v>5.5608659470288091E-2</c:v>
                </c:pt>
                <c:pt idx="35">
                  <c:v>5.5232601365549271E-2</c:v>
                </c:pt>
                <c:pt idx="36">
                  <c:v>5.4791155687720083E-2</c:v>
                </c:pt>
                <c:pt idx="37">
                  <c:v>5.4242780088785983E-2</c:v>
                </c:pt>
                <c:pt idx="38">
                  <c:v>5.3571210208351365E-2</c:v>
                </c:pt>
                <c:pt idx="39">
                  <c:v>5.2783742761381411E-2</c:v>
                </c:pt>
                <c:pt idx="40">
                  <c:v>5.1862434005650999E-2</c:v>
                </c:pt>
                <c:pt idx="41">
                  <c:v>5.0800707156063808E-2</c:v>
                </c:pt>
                <c:pt idx="42">
                  <c:v>5.0125510693109443E-2</c:v>
                </c:pt>
                <c:pt idx="43">
                  <c:v>4.9403479251763929E-2</c:v>
                </c:pt>
                <c:pt idx="44">
                  <c:v>4.8609211967024599E-2</c:v>
                </c:pt>
                <c:pt idx="45">
                  <c:v>4.7936974442678762E-2</c:v>
                </c:pt>
                <c:pt idx="46">
                  <c:v>4.7104896977484434E-2</c:v>
                </c:pt>
                <c:pt idx="47">
                  <c:v>4.658112945367366E-2</c:v>
                </c:pt>
                <c:pt idx="48">
                  <c:v>4.5675854268226089E-2</c:v>
                </c:pt>
                <c:pt idx="49">
                  <c:v>4.5038167541059888E-2</c:v>
                </c:pt>
                <c:pt idx="50">
                  <c:v>4.4587344688417636E-2</c:v>
                </c:pt>
                <c:pt idx="51">
                  <c:v>4.3858608297067447E-2</c:v>
                </c:pt>
                <c:pt idx="52">
                  <c:v>4.2961563258484867E-2</c:v>
                </c:pt>
                <c:pt idx="53">
                  <c:v>4.2235783544790233E-2</c:v>
                </c:pt>
                <c:pt idx="54">
                  <c:v>4.1612038156989585E-2</c:v>
                </c:pt>
                <c:pt idx="55">
                  <c:v>4.0552332107772718E-2</c:v>
                </c:pt>
                <c:pt idx="56">
                  <c:v>3.9420004238372282E-2</c:v>
                </c:pt>
                <c:pt idx="57">
                  <c:v>3.8392155281332989E-2</c:v>
                </c:pt>
                <c:pt idx="58">
                  <c:v>3.7494819926114052E-2</c:v>
                </c:pt>
                <c:pt idx="59">
                  <c:v>3.6614689449006317E-2</c:v>
                </c:pt>
                <c:pt idx="60">
                  <c:v>3.5839520755218887E-2</c:v>
                </c:pt>
                <c:pt idx="61">
                  <c:v>3.4908638601081475E-2</c:v>
                </c:pt>
                <c:pt idx="62">
                  <c:v>3.4073594618567064E-2</c:v>
                </c:pt>
                <c:pt idx="63">
                  <c:v>3.3386652526572677E-2</c:v>
                </c:pt>
                <c:pt idx="64">
                  <c:v>3.247420705524777E-2</c:v>
                </c:pt>
                <c:pt idx="65">
                  <c:v>3.1673522248025485E-2</c:v>
                </c:pt>
                <c:pt idx="66">
                  <c:v>3.0905538684764471E-2</c:v>
                </c:pt>
                <c:pt idx="67">
                  <c:v>3.0026524061541739E-2</c:v>
                </c:pt>
                <c:pt idx="68">
                  <c:v>2.9257119002381621E-2</c:v>
                </c:pt>
                <c:pt idx="69">
                  <c:v>2.856787681140047E-2</c:v>
                </c:pt>
                <c:pt idx="70">
                  <c:v>2.7853946160722974E-2</c:v>
                </c:pt>
                <c:pt idx="71">
                  <c:v>2.7228000721457386E-2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36-579B-449E-9234-170BEAD49713}"/>
            </c:ext>
          </c:extLst>
        </c:ser>
        <c:ser>
          <c:idx val="26"/>
          <c:order val="55"/>
          <c:tx>
            <c:strRef>
              <c:f>'C6010'!$T$2</c:f>
              <c:strCache>
                <c:ptCount val="1"/>
                <c:pt idx="0">
                  <c:v>C6010 163C2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'C6010'!$S$3:$S$74</c:f>
              <c:numCache>
                <c:formatCode>0.00E+00</c:formatCode>
                <c:ptCount val="72"/>
                <c:pt idx="0">
                  <c:v>1.3492265662133862E-4</c:v>
                </c:pt>
                <c:pt idx="1">
                  <c:v>2.2852259577381358E-4</c:v>
                </c:pt>
                <c:pt idx="2">
                  <c:v>2.5457189968014206E-4</c:v>
                </c:pt>
                <c:pt idx="3">
                  <c:v>2.9854501282881109E-4</c:v>
                </c:pt>
                <c:pt idx="4">
                  <c:v>3.7573612135764517E-4</c:v>
                </c:pt>
                <c:pt idx="5">
                  <c:v>4.8954788083348743E-4</c:v>
                </c:pt>
                <c:pt idx="6">
                  <c:v>5.9579824663761791E-4</c:v>
                </c:pt>
                <c:pt idx="7">
                  <c:v>7.257836996765086E-4</c:v>
                </c:pt>
                <c:pt idx="8">
                  <c:v>8.579846107117918E-4</c:v>
                </c:pt>
                <c:pt idx="9">
                  <c:v>9.6825393226868833E-4</c:v>
                </c:pt>
                <c:pt idx="10">
                  <c:v>1.1326457596951812E-3</c:v>
                </c:pt>
                <c:pt idx="11">
                  <c:v>1.3219276553780913E-3</c:v>
                </c:pt>
                <c:pt idx="12">
                  <c:v>1.5417313653516174E-3</c:v>
                </c:pt>
                <c:pt idx="13">
                  <c:v>1.7687826929732497E-3</c:v>
                </c:pt>
                <c:pt idx="14">
                  <c:v>2.0248590125470263E-3</c:v>
                </c:pt>
                <c:pt idx="15">
                  <c:v>2.3009752742716018E-3</c:v>
                </c:pt>
                <c:pt idx="16">
                  <c:v>2.6244430141736897E-3</c:v>
                </c:pt>
                <c:pt idx="17">
                  <c:v>2.976859073208766E-3</c:v>
                </c:pt>
                <c:pt idx="18">
                  <c:v>3.3618258814625546E-3</c:v>
                </c:pt>
                <c:pt idx="19">
                  <c:v>3.7860749823551937E-3</c:v>
                </c:pt>
                <c:pt idx="20">
                  <c:v>4.2551169297793444E-3</c:v>
                </c:pt>
                <c:pt idx="21">
                  <c:v>4.7804881799634671E-3</c:v>
                </c:pt>
                <c:pt idx="22">
                  <c:v>5.3540519388765419E-3</c:v>
                </c:pt>
                <c:pt idx="23">
                  <c:v>5.9770649082662181E-3</c:v>
                </c:pt>
                <c:pt idx="24">
                  <c:v>7.4356594512154763E-3</c:v>
                </c:pt>
                <c:pt idx="25">
                  <c:v>9.1534557002567064E-3</c:v>
                </c:pt>
                <c:pt idx="26">
                  <c:v>1.1240489366066744E-2</c:v>
                </c:pt>
                <c:pt idx="27">
                  <c:v>1.3712253084382578E-2</c:v>
                </c:pt>
                <c:pt idx="28">
                  <c:v>1.6654187697302415E-2</c:v>
                </c:pt>
                <c:pt idx="29">
                  <c:v>2.0153645390904071E-2</c:v>
                </c:pt>
                <c:pt idx="30">
                  <c:v>2.2127301094504479E-2</c:v>
                </c:pt>
                <c:pt idx="31">
                  <c:v>2.4305844709600032E-2</c:v>
                </c:pt>
                <c:pt idx="32">
                  <c:v>2.6658037858595933E-2</c:v>
                </c:pt>
                <c:pt idx="33">
                  <c:v>2.9239167633830176E-2</c:v>
                </c:pt>
                <c:pt idx="34">
                  <c:v>3.2048126605391559E-2</c:v>
                </c:pt>
                <c:pt idx="35">
                  <c:v>3.5090789406193687E-2</c:v>
                </c:pt>
                <c:pt idx="36">
                  <c:v>3.8369677295280055E-2</c:v>
                </c:pt>
                <c:pt idx="37">
                  <c:v>4.1947624740861139E-2</c:v>
                </c:pt>
                <c:pt idx="38">
                  <c:v>4.5786041255991172E-2</c:v>
                </c:pt>
                <c:pt idx="39">
                  <c:v>4.9927846420351307E-2</c:v>
                </c:pt>
                <c:pt idx="40">
                  <c:v>5.4352054205506366E-2</c:v>
                </c:pt>
                <c:pt idx="41">
                  <c:v>5.9079750660971334E-2</c:v>
                </c:pt>
                <c:pt idx="42">
                  <c:v>6.3429963997192709E-2</c:v>
                </c:pt>
                <c:pt idx="43">
                  <c:v>6.6658699283001846E-2</c:v>
                </c:pt>
                <c:pt idx="44">
                  <c:v>7.1352601616037917E-2</c:v>
                </c:pt>
                <c:pt idx="45">
                  <c:v>7.4156776106561087E-2</c:v>
                </c:pt>
                <c:pt idx="46">
                  <c:v>7.820096084234178E-2</c:v>
                </c:pt>
                <c:pt idx="47">
                  <c:v>8.2024913620862838E-2</c:v>
                </c:pt>
                <c:pt idx="48">
                  <c:v>8.5543333510256531E-2</c:v>
                </c:pt>
                <c:pt idx="49">
                  <c:v>8.8703843864149715E-2</c:v>
                </c:pt>
                <c:pt idx="50">
                  <c:v>9.1860162069203555E-2</c:v>
                </c:pt>
                <c:pt idx="51">
                  <c:v>9.5827371262790575E-2</c:v>
                </c:pt>
                <c:pt idx="52">
                  <c:v>0.10042326884905083</c:v>
                </c:pt>
                <c:pt idx="53">
                  <c:v>0.10364665524136965</c:v>
                </c:pt>
                <c:pt idx="54">
                  <c:v>0.10678548710131983</c:v>
                </c:pt>
                <c:pt idx="55">
                  <c:v>0.11288679465750513</c:v>
                </c:pt>
                <c:pt idx="56">
                  <c:v>0.11896376234727113</c:v>
                </c:pt>
                <c:pt idx="57">
                  <c:v>0.12458692190667009</c:v>
                </c:pt>
                <c:pt idx="58">
                  <c:v>0.12973619226726824</c:v>
                </c:pt>
                <c:pt idx="59">
                  <c:v>0.1343643696600563</c:v>
                </c:pt>
                <c:pt idx="60">
                  <c:v>0.14088654913593834</c:v>
                </c:pt>
                <c:pt idx="61">
                  <c:v>0.14646906898531106</c:v>
                </c:pt>
                <c:pt idx="62">
                  <c:v>0.1516548904770969</c:v>
                </c:pt>
                <c:pt idx="63">
                  <c:v>0.1566777363169424</c:v>
                </c:pt>
                <c:pt idx="64">
                  <c:v>0.16266480882921414</c:v>
                </c:pt>
                <c:pt idx="65">
                  <c:v>0.16832250787140779</c:v>
                </c:pt>
                <c:pt idx="66">
                  <c:v>0.17355616944635263</c:v>
                </c:pt>
                <c:pt idx="67">
                  <c:v>0.17978275411562966</c:v>
                </c:pt>
                <c:pt idx="68">
                  <c:v>0.18557013364295624</c:v>
                </c:pt>
                <c:pt idx="69">
                  <c:v>0.19072075718535023</c:v>
                </c:pt>
                <c:pt idx="70">
                  <c:v>0.1960198085393608</c:v>
                </c:pt>
                <c:pt idx="71">
                  <c:v>0.20074492084683637</c:v>
                </c:pt>
              </c:numCache>
            </c:numRef>
          </c:xVal>
          <c:yVal>
            <c:numRef>
              <c:f>'C6010'!$T$3:$T$74</c:f>
              <c:numCache>
                <c:formatCode>0.00E+00</c:formatCode>
                <c:ptCount val="72"/>
                <c:pt idx="0">
                  <c:v>1.820412326975965E-3</c:v>
                </c:pt>
                <c:pt idx="1">
                  <c:v>4.3273955517697188E-3</c:v>
                </c:pt>
                <c:pt idx="2">
                  <c:v>4.4499503626708086E-3</c:v>
                </c:pt>
                <c:pt idx="3">
                  <c:v>5.0713295904407357E-3</c:v>
                </c:pt>
                <c:pt idx="4">
                  <c:v>6.6563395126187346E-3</c:v>
                </c:pt>
                <c:pt idx="5">
                  <c:v>9.3632524322071631E-3</c:v>
                </c:pt>
                <c:pt idx="6">
                  <c:v>1.1492196122054229E-2</c:v>
                </c:pt>
                <c:pt idx="7">
                  <c:v>1.4131435557991099E-2</c:v>
                </c:pt>
                <c:pt idx="8">
                  <c:v>1.6364322490697084E-2</c:v>
                </c:pt>
                <c:pt idx="9">
                  <c:v>1.726968024185949E-2</c:v>
                </c:pt>
                <c:pt idx="10">
                  <c:v>1.9582195521118347E-2</c:v>
                </c:pt>
                <c:pt idx="11">
                  <c:v>2.2103261886524953E-2</c:v>
                </c:pt>
                <c:pt idx="12">
                  <c:v>2.4912986682761807E-2</c:v>
                </c:pt>
                <c:pt idx="13">
                  <c:v>2.7172070652785315E-2</c:v>
                </c:pt>
                <c:pt idx="14">
                  <c:v>2.9507405690485208E-2</c:v>
                </c:pt>
                <c:pt idx="15">
                  <c:v>3.1574382691204675E-2</c:v>
                </c:pt>
                <c:pt idx="16">
                  <c:v>3.4037038800572655E-2</c:v>
                </c:pt>
                <c:pt idx="17">
                  <c:v>3.6287913604329772E-2</c:v>
                </c:pt>
                <c:pt idx="18">
                  <c:v>3.8349784554966772E-2</c:v>
                </c:pt>
                <c:pt idx="19">
                  <c:v>4.0304918829898888E-2</c:v>
                </c:pt>
                <c:pt idx="20">
                  <c:v>4.2186196154398586E-2</c:v>
                </c:pt>
                <c:pt idx="21">
                  <c:v>4.4122404876889752E-2</c:v>
                </c:pt>
                <c:pt idx="22">
                  <c:v>4.5861359663049904E-2</c:v>
                </c:pt>
                <c:pt idx="23">
                  <c:v>4.7361443166259384E-2</c:v>
                </c:pt>
                <c:pt idx="24">
                  <c:v>5.0329556934158096E-2</c:v>
                </c:pt>
                <c:pt idx="25">
                  <c:v>5.237067696958609E-2</c:v>
                </c:pt>
                <c:pt idx="26">
                  <c:v>5.422803115459969E-2</c:v>
                </c:pt>
                <c:pt idx="27">
                  <c:v>5.5412229283736243E-2</c:v>
                </c:pt>
                <c:pt idx="28">
                  <c:v>5.6126718859864123E-2</c:v>
                </c:pt>
                <c:pt idx="29">
                  <c:v>5.643703261454424E-2</c:v>
                </c:pt>
                <c:pt idx="30">
                  <c:v>5.6374352624993705E-2</c:v>
                </c:pt>
                <c:pt idx="31">
                  <c:v>5.6365656948907258E-2</c:v>
                </c:pt>
                <c:pt idx="32">
                  <c:v>5.6184161288232226E-2</c:v>
                </c:pt>
                <c:pt idx="33">
                  <c:v>5.6008760624154691E-2</c:v>
                </c:pt>
                <c:pt idx="34">
                  <c:v>5.5756970088824319E-2</c:v>
                </c:pt>
                <c:pt idx="35">
                  <c:v>5.5391970362115836E-2</c:v>
                </c:pt>
                <c:pt idx="36">
                  <c:v>5.4878746626306693E-2</c:v>
                </c:pt>
                <c:pt idx="37">
                  <c:v>5.4351350175758317E-2</c:v>
                </c:pt>
                <c:pt idx="38">
                  <c:v>5.3657378252425843E-2</c:v>
                </c:pt>
                <c:pt idx="39">
                  <c:v>5.2870807639960098E-2</c:v>
                </c:pt>
                <c:pt idx="40">
                  <c:v>5.1919390009935236E-2</c:v>
                </c:pt>
                <c:pt idx="41">
                  <c:v>5.083262246304214E-2</c:v>
                </c:pt>
                <c:pt idx="42">
                  <c:v>5.0292004158564531E-2</c:v>
                </c:pt>
                <c:pt idx="43">
                  <c:v>4.9370913223351895E-2</c:v>
                </c:pt>
                <c:pt idx="44">
                  <c:v>4.848755959406683E-2</c:v>
                </c:pt>
                <c:pt idx="45">
                  <c:v>4.781936906537939E-2</c:v>
                </c:pt>
                <c:pt idx="46">
                  <c:v>4.7041463666657478E-2</c:v>
                </c:pt>
                <c:pt idx="47">
                  <c:v>4.6400596238000066E-2</c:v>
                </c:pt>
                <c:pt idx="48">
                  <c:v>4.5735386925293608E-2</c:v>
                </c:pt>
                <c:pt idx="49">
                  <c:v>4.4962125235859719E-2</c:v>
                </c:pt>
                <c:pt idx="50">
                  <c:v>4.4412049344107071E-2</c:v>
                </c:pt>
                <c:pt idx="51">
                  <c:v>4.3728024205412865E-2</c:v>
                </c:pt>
                <c:pt idx="52">
                  <c:v>4.2914182665228687E-2</c:v>
                </c:pt>
                <c:pt idx="53">
                  <c:v>4.2127957422444469E-2</c:v>
                </c:pt>
                <c:pt idx="54">
                  <c:v>4.1465964565331428E-2</c:v>
                </c:pt>
                <c:pt idx="55">
                  <c:v>4.0455328279510254E-2</c:v>
                </c:pt>
                <c:pt idx="56">
                  <c:v>3.9312157643938903E-2</c:v>
                </c:pt>
                <c:pt idx="57">
                  <c:v>3.8325681753527678E-2</c:v>
                </c:pt>
                <c:pt idx="58">
                  <c:v>3.7403287964465758E-2</c:v>
                </c:pt>
                <c:pt idx="59">
                  <c:v>3.6472290574028808E-2</c:v>
                </c:pt>
                <c:pt idx="60">
                  <c:v>3.5854443149265114E-2</c:v>
                </c:pt>
                <c:pt idx="61">
                  <c:v>3.4934356243972987E-2</c:v>
                </c:pt>
                <c:pt idx="62">
                  <c:v>3.4098155382683848E-2</c:v>
                </c:pt>
                <c:pt idx="63">
                  <c:v>3.3403065801335327E-2</c:v>
                </c:pt>
                <c:pt idx="64">
                  <c:v>3.2450134941678664E-2</c:v>
                </c:pt>
                <c:pt idx="65">
                  <c:v>3.1624586065543185E-2</c:v>
                </c:pt>
                <c:pt idx="66">
                  <c:v>3.0846639992719985E-2</c:v>
                </c:pt>
                <c:pt idx="67">
                  <c:v>3.0005420235240398E-2</c:v>
                </c:pt>
                <c:pt idx="68">
                  <c:v>2.9237794617307387E-2</c:v>
                </c:pt>
                <c:pt idx="69">
                  <c:v>2.8450846477397977E-2</c:v>
                </c:pt>
                <c:pt idx="70">
                  <c:v>2.7859458628050799E-2</c:v>
                </c:pt>
                <c:pt idx="71">
                  <c:v>2.7230571826341376E-2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37-579B-449E-9234-170BEAD49713}"/>
            </c:ext>
          </c:extLst>
        </c:ser>
        <c:ser>
          <c:idx val="27"/>
          <c:order val="56"/>
          <c:tx>
            <c:strRef>
              <c:f>'C6010'!$AD$2</c:f>
              <c:strCache>
                <c:ptCount val="1"/>
                <c:pt idx="0">
                  <c:v>C6010 163C3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'C6010'!$AC$3:$AC$74</c:f>
              <c:numCache>
                <c:formatCode>0.00E+00</c:formatCode>
                <c:ptCount val="72"/>
                <c:pt idx="0">
                  <c:v>2.6754117432838494E-4</c:v>
                </c:pt>
                <c:pt idx="1">
                  <c:v>3.0042076814673581E-4</c:v>
                </c:pt>
                <c:pt idx="2">
                  <c:v>3.119246592809291E-4</c:v>
                </c:pt>
                <c:pt idx="3">
                  <c:v>3.6469483442250048E-4</c:v>
                </c:pt>
                <c:pt idx="4">
                  <c:v>4.5572605397977615E-4</c:v>
                </c:pt>
                <c:pt idx="5">
                  <c:v>5.7576965645713156E-4</c:v>
                </c:pt>
                <c:pt idx="6">
                  <c:v>6.7332185599257321E-4</c:v>
                </c:pt>
                <c:pt idx="7">
                  <c:v>7.701113157342639E-4</c:v>
                </c:pt>
                <c:pt idx="8">
                  <c:v>8.94208612225709E-4</c:v>
                </c:pt>
                <c:pt idx="9">
                  <c:v>1.0242344590697594E-3</c:v>
                </c:pt>
                <c:pt idx="10">
                  <c:v>1.2080695981956972E-3</c:v>
                </c:pt>
                <c:pt idx="11">
                  <c:v>1.3821862409207672E-3</c:v>
                </c:pt>
                <c:pt idx="12">
                  <c:v>1.5749487711845212E-3</c:v>
                </c:pt>
                <c:pt idx="13">
                  <c:v>1.7841629155375199E-3</c:v>
                </c:pt>
                <c:pt idx="14">
                  <c:v>2.0479567386184876E-3</c:v>
                </c:pt>
                <c:pt idx="15">
                  <c:v>2.3295459752595295E-3</c:v>
                </c:pt>
                <c:pt idx="16">
                  <c:v>2.6414661439159953E-3</c:v>
                </c:pt>
                <c:pt idx="17">
                  <c:v>2.9729741274535197E-3</c:v>
                </c:pt>
                <c:pt idx="18">
                  <c:v>3.3502855805535733E-3</c:v>
                </c:pt>
                <c:pt idx="19">
                  <c:v>3.7747327844626587E-3</c:v>
                </c:pt>
                <c:pt idx="20">
                  <c:v>4.2395061923642804E-3</c:v>
                </c:pt>
                <c:pt idx="21">
                  <c:v>4.7547835295129806E-3</c:v>
                </c:pt>
                <c:pt idx="22">
                  <c:v>5.3145836607426979E-3</c:v>
                </c:pt>
                <c:pt idx="23">
                  <c:v>5.9271904821999299E-3</c:v>
                </c:pt>
                <c:pt idx="24">
                  <c:v>7.3640257773719842E-3</c:v>
                </c:pt>
                <c:pt idx="25">
                  <c:v>9.0356830270576539E-3</c:v>
                </c:pt>
                <c:pt idx="26">
                  <c:v>1.1123198022413792E-2</c:v>
                </c:pt>
                <c:pt idx="27">
                  <c:v>1.3574870995751847E-2</c:v>
                </c:pt>
                <c:pt idx="28">
                  <c:v>1.6461392561746391E-2</c:v>
                </c:pt>
                <c:pt idx="29">
                  <c:v>1.9913556752266286E-2</c:v>
                </c:pt>
                <c:pt idx="30">
                  <c:v>2.1855161093802426E-2</c:v>
                </c:pt>
                <c:pt idx="31">
                  <c:v>2.3994548706218973E-2</c:v>
                </c:pt>
                <c:pt idx="32">
                  <c:v>2.6320388622629365E-2</c:v>
                </c:pt>
                <c:pt idx="33">
                  <c:v>2.8857903827419856E-2</c:v>
                </c:pt>
                <c:pt idx="34">
                  <c:v>3.1615906319285653E-2</c:v>
                </c:pt>
                <c:pt idx="35">
                  <c:v>3.4598917717918259E-2</c:v>
                </c:pt>
                <c:pt idx="36">
                  <c:v>3.7858454622954979E-2</c:v>
                </c:pt>
                <c:pt idx="37">
                  <c:v>4.1372054012022527E-2</c:v>
                </c:pt>
                <c:pt idx="38">
                  <c:v>4.5162295274245021E-2</c:v>
                </c:pt>
                <c:pt idx="39">
                  <c:v>4.9239602621467135E-2</c:v>
                </c:pt>
                <c:pt idx="40">
                  <c:v>5.3621017741393266E-2</c:v>
                </c:pt>
                <c:pt idx="41">
                  <c:v>5.8283483182154268E-2</c:v>
                </c:pt>
                <c:pt idx="42">
                  <c:v>6.2274901798558921E-2</c:v>
                </c:pt>
                <c:pt idx="43">
                  <c:v>6.5423252466046633E-2</c:v>
                </c:pt>
                <c:pt idx="44">
                  <c:v>6.9971380829217902E-2</c:v>
                </c:pt>
                <c:pt idx="45">
                  <c:v>7.2991900955549832E-2</c:v>
                </c:pt>
                <c:pt idx="46">
                  <c:v>7.6907917282181978E-2</c:v>
                </c:pt>
                <c:pt idx="47">
                  <c:v>8.0569128853859404E-2</c:v>
                </c:pt>
                <c:pt idx="48">
                  <c:v>8.3997663411062309E-2</c:v>
                </c:pt>
                <c:pt idx="49">
                  <c:v>8.7211927790996943E-2</c:v>
                </c:pt>
                <c:pt idx="50">
                  <c:v>9.0340901863184178E-2</c:v>
                </c:pt>
                <c:pt idx="51">
                  <c:v>9.4059251515167003E-2</c:v>
                </c:pt>
                <c:pt idx="52">
                  <c:v>9.8622025821614737E-2</c:v>
                </c:pt>
                <c:pt idx="53">
                  <c:v>0.10190773055635727</c:v>
                </c:pt>
                <c:pt idx="54">
                  <c:v>0.10509675343494899</c:v>
                </c:pt>
                <c:pt idx="55">
                  <c:v>0.11085491277376512</c:v>
                </c:pt>
                <c:pt idx="56">
                  <c:v>0.11697965452615389</c:v>
                </c:pt>
                <c:pt idx="57">
                  <c:v>0.12245888533360277</c:v>
                </c:pt>
                <c:pt idx="58">
                  <c:v>0.12746798870623555</c:v>
                </c:pt>
                <c:pt idx="59">
                  <c:v>0.13207911380784998</c:v>
                </c:pt>
                <c:pt idx="60">
                  <c:v>0.13817383364937569</c:v>
                </c:pt>
                <c:pt idx="61">
                  <c:v>0.14369843024422477</c:v>
                </c:pt>
                <c:pt idx="62">
                  <c:v>0.14886353444004899</c:v>
                </c:pt>
                <c:pt idx="63">
                  <c:v>0.15367780746661366</c:v>
                </c:pt>
                <c:pt idx="64">
                  <c:v>0.1595131584792697</c:v>
                </c:pt>
                <c:pt idx="65">
                  <c:v>0.16509870858562739</c:v>
                </c:pt>
                <c:pt idx="66">
                  <c:v>0.17024336714738586</c:v>
                </c:pt>
                <c:pt idx="67">
                  <c:v>0.17627115868556592</c:v>
                </c:pt>
                <c:pt idx="68">
                  <c:v>0.18194724303201112</c:v>
                </c:pt>
                <c:pt idx="69">
                  <c:v>0.1870901758100684</c:v>
                </c:pt>
                <c:pt idx="70">
                  <c:v>0.19219505583732863</c:v>
                </c:pt>
                <c:pt idx="71">
                  <c:v>0.19691950892255256</c:v>
                </c:pt>
              </c:numCache>
            </c:numRef>
          </c:xVal>
          <c:yVal>
            <c:numRef>
              <c:f>'C6010'!$AD$3:$AD$74</c:f>
              <c:numCache>
                <c:formatCode>0.00E+00</c:formatCode>
                <c:ptCount val="72"/>
                <c:pt idx="0">
                  <c:v>7.1578279961011246E-3</c:v>
                </c:pt>
                <c:pt idx="1">
                  <c:v>7.4787359800690088E-3</c:v>
                </c:pt>
                <c:pt idx="2">
                  <c:v>6.6808798068818424E-3</c:v>
                </c:pt>
                <c:pt idx="3">
                  <c:v>7.5676566423209558E-3</c:v>
                </c:pt>
                <c:pt idx="4">
                  <c:v>9.7921325951096372E-3</c:v>
                </c:pt>
                <c:pt idx="5">
                  <c:v>1.2951913316667512E-2</c:v>
                </c:pt>
                <c:pt idx="6">
                  <c:v>1.4677429771606279E-2</c:v>
                </c:pt>
                <c:pt idx="7">
                  <c:v>1.5910318426167018E-2</c:v>
                </c:pt>
                <c:pt idx="8">
                  <c:v>1.7775291427867684E-2</c:v>
                </c:pt>
                <c:pt idx="9">
                  <c:v>1.9324333487070938E-2</c:v>
                </c:pt>
                <c:pt idx="10">
                  <c:v>2.2277019550114761E-2</c:v>
                </c:pt>
                <c:pt idx="11">
                  <c:v>2.4164294698618791E-2</c:v>
                </c:pt>
                <c:pt idx="12">
                  <c:v>2.5998078093435489E-2</c:v>
                </c:pt>
                <c:pt idx="13">
                  <c:v>2.7646667614897896E-2</c:v>
                </c:pt>
                <c:pt idx="14">
                  <c:v>3.0184431833413988E-2</c:v>
                </c:pt>
                <c:pt idx="15">
                  <c:v>3.2363354966501508E-2</c:v>
                </c:pt>
                <c:pt idx="16">
                  <c:v>3.4480025051786371E-2</c:v>
                </c:pt>
                <c:pt idx="17">
                  <c:v>3.6193260426723516E-2</c:v>
                </c:pt>
                <c:pt idx="18">
                  <c:v>3.8086946170798573E-2</c:v>
                </c:pt>
                <c:pt idx="19">
                  <c:v>4.006379227240759E-2</c:v>
                </c:pt>
                <c:pt idx="20">
                  <c:v>4.1877227156768823E-2</c:v>
                </c:pt>
                <c:pt idx="21">
                  <c:v>4.3649188840804008E-2</c:v>
                </c:pt>
                <c:pt idx="22">
                  <c:v>4.5187702661419006E-2</c:v>
                </c:pt>
                <c:pt idx="23">
                  <c:v>4.6574344584576981E-2</c:v>
                </c:pt>
                <c:pt idx="24">
                  <c:v>4.9364498015364987E-2</c:v>
                </c:pt>
                <c:pt idx="25">
                  <c:v>5.1031695126734694E-2</c:v>
                </c:pt>
                <c:pt idx="26">
                  <c:v>5.3102227191926907E-2</c:v>
                </c:pt>
                <c:pt idx="27">
                  <c:v>5.4307449134245567E-2</c:v>
                </c:pt>
                <c:pt idx="28">
                  <c:v>5.4834752559725156E-2</c:v>
                </c:pt>
                <c:pt idx="29">
                  <c:v>5.5100383017834181E-2</c:v>
                </c:pt>
                <c:pt idx="30">
                  <c:v>5.4996202285987769E-2</c:v>
                </c:pt>
                <c:pt idx="31">
                  <c:v>5.4931101469799404E-2</c:v>
                </c:pt>
                <c:pt idx="32">
                  <c:v>5.4769923726439081E-2</c:v>
                </c:pt>
                <c:pt idx="33">
                  <c:v>5.4557632454541573E-2</c:v>
                </c:pt>
                <c:pt idx="34">
                  <c:v>5.426316765322959E-2</c:v>
                </c:pt>
                <c:pt idx="35">
                  <c:v>5.384998233249115E-2</c:v>
                </c:pt>
                <c:pt idx="36">
                  <c:v>5.3426122430325469E-2</c:v>
                </c:pt>
                <c:pt idx="37">
                  <c:v>5.2870054090975914E-2</c:v>
                </c:pt>
                <c:pt idx="38">
                  <c:v>5.2205381051106337E-2</c:v>
                </c:pt>
                <c:pt idx="39">
                  <c:v>5.1423230467011666E-2</c:v>
                </c:pt>
                <c:pt idx="40">
                  <c:v>5.0532148249833674E-2</c:v>
                </c:pt>
                <c:pt idx="41">
                  <c:v>4.9471628326036438E-2</c:v>
                </c:pt>
                <c:pt idx="42">
                  <c:v>4.8477042425251957E-2</c:v>
                </c:pt>
                <c:pt idx="43">
                  <c:v>4.7557799591511976E-2</c:v>
                </c:pt>
                <c:pt idx="44">
                  <c:v>4.662851557283279E-2</c:v>
                </c:pt>
                <c:pt idx="45">
                  <c:v>4.63288487400417E-2</c:v>
                </c:pt>
                <c:pt idx="46">
                  <c:v>4.5498674928330353E-2</c:v>
                </c:pt>
                <c:pt idx="47">
                  <c:v>4.4768169132895171E-2</c:v>
                </c:pt>
                <c:pt idx="48">
                  <c:v>4.4097546615738233E-2</c:v>
                </c:pt>
                <c:pt idx="49">
                  <c:v>4.3462401994411808E-2</c:v>
                </c:pt>
                <c:pt idx="50">
                  <c:v>4.295515026028144E-2</c:v>
                </c:pt>
                <c:pt idx="51">
                  <c:v>4.2129251407587838E-2</c:v>
                </c:pt>
                <c:pt idx="52">
                  <c:v>4.1388527562379769E-2</c:v>
                </c:pt>
                <c:pt idx="53">
                  <c:v>4.0726217831949463E-2</c:v>
                </c:pt>
                <c:pt idx="54">
                  <c:v>4.0164827572968957E-2</c:v>
                </c:pt>
                <c:pt idx="55">
                  <c:v>3.9012100590727211E-2</c:v>
                </c:pt>
                <c:pt idx="56">
                  <c:v>3.8011776591828653E-2</c:v>
                </c:pt>
                <c:pt idx="57">
                  <c:v>3.7027601474440675E-2</c:v>
                </c:pt>
                <c:pt idx="58">
                  <c:v>3.6106862544028881E-2</c:v>
                </c:pt>
                <c:pt idx="59">
                  <c:v>3.5242206675286845E-2</c:v>
                </c:pt>
                <c:pt idx="60">
                  <c:v>3.4487009222119482E-2</c:v>
                </c:pt>
                <c:pt idx="61">
                  <c:v>3.3625205755828586E-2</c:v>
                </c:pt>
                <c:pt idx="62">
                  <c:v>3.2854487599679245E-2</c:v>
                </c:pt>
                <c:pt idx="63">
                  <c:v>3.2136166155593386E-2</c:v>
                </c:pt>
                <c:pt idx="64">
                  <c:v>3.1204865989738297E-2</c:v>
                </c:pt>
                <c:pt idx="65">
                  <c:v>3.04248058674427E-2</c:v>
                </c:pt>
                <c:pt idx="66">
                  <c:v>2.9680290893681127E-2</c:v>
                </c:pt>
                <c:pt idx="67">
                  <c:v>2.8844709788666885E-2</c:v>
                </c:pt>
                <c:pt idx="68">
                  <c:v>2.8107318090465037E-2</c:v>
                </c:pt>
                <c:pt idx="69">
                  <c:v>2.7377969405273601E-2</c:v>
                </c:pt>
                <c:pt idx="70">
                  <c:v>2.6782873758928273E-2</c:v>
                </c:pt>
                <c:pt idx="71">
                  <c:v>2.6202644093722045E-2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38-579B-449E-9234-170BEAD49713}"/>
            </c:ext>
          </c:extLst>
        </c:ser>
        <c:ser>
          <c:idx val="28"/>
          <c:order val="57"/>
          <c:tx>
            <c:strRef>
              <c:f>'C6010'!$AN$2</c:f>
              <c:strCache>
                <c:ptCount val="1"/>
                <c:pt idx="0">
                  <c:v>C6010 163C8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'C6010'!$AM$3:$AM$74</c:f>
              <c:numCache>
                <c:formatCode>0.00E+00</c:formatCode>
                <c:ptCount val="72"/>
                <c:pt idx="0">
                  <c:v>1.7076303812201858E-4</c:v>
                </c:pt>
                <c:pt idx="1">
                  <c:v>2.224159124841714E-4</c:v>
                </c:pt>
                <c:pt idx="2">
                  <c:v>2.7359855684366033E-4</c:v>
                </c:pt>
                <c:pt idx="3">
                  <c:v>3.680440122923833E-4</c:v>
                </c:pt>
                <c:pt idx="4">
                  <c:v>4.4848043887949017E-4</c:v>
                </c:pt>
                <c:pt idx="5">
                  <c:v>5.4882233032178091E-4</c:v>
                </c:pt>
                <c:pt idx="6">
                  <c:v>6.4334594411274743E-4</c:v>
                </c:pt>
                <c:pt idx="7">
                  <c:v>7.6295652086787657E-4</c:v>
                </c:pt>
                <c:pt idx="8">
                  <c:v>8.9603807338224444E-4</c:v>
                </c:pt>
                <c:pt idx="9">
                  <c:v>1.0203090093962998E-3</c:v>
                </c:pt>
                <c:pt idx="10">
                  <c:v>1.1822872235880777E-3</c:v>
                </c:pt>
                <c:pt idx="11">
                  <c:v>1.3518913948385525E-3</c:v>
                </c:pt>
                <c:pt idx="12">
                  <c:v>1.5476125019831357E-3</c:v>
                </c:pt>
                <c:pt idx="13">
                  <c:v>1.7717813620541322E-3</c:v>
                </c:pt>
                <c:pt idx="14">
                  <c:v>2.0268178153372467E-3</c:v>
                </c:pt>
                <c:pt idx="15">
                  <c:v>2.2945703688124503E-3</c:v>
                </c:pt>
                <c:pt idx="16">
                  <c:v>2.6058869509248644E-3</c:v>
                </c:pt>
                <c:pt idx="17">
                  <c:v>2.9446646954549229E-3</c:v>
                </c:pt>
                <c:pt idx="18">
                  <c:v>3.3305923621207356E-3</c:v>
                </c:pt>
                <c:pt idx="19">
                  <c:v>3.7520915030827308E-3</c:v>
                </c:pt>
                <c:pt idx="20">
                  <c:v>4.2100141302320714E-3</c:v>
                </c:pt>
                <c:pt idx="21">
                  <c:v>4.7257998992815851E-3</c:v>
                </c:pt>
                <c:pt idx="22">
                  <c:v>5.2915687073244212E-3</c:v>
                </c:pt>
                <c:pt idx="23">
                  <c:v>5.9074892730038861E-3</c:v>
                </c:pt>
                <c:pt idx="24">
                  <c:v>7.3496504519661313E-3</c:v>
                </c:pt>
                <c:pt idx="25">
                  <c:v>9.0453583467571038E-3</c:v>
                </c:pt>
                <c:pt idx="26">
                  <c:v>1.1097040694257577E-2</c:v>
                </c:pt>
                <c:pt idx="27">
                  <c:v>1.3517588837776949E-2</c:v>
                </c:pt>
                <c:pt idx="28">
                  <c:v>1.6444276956219153E-2</c:v>
                </c:pt>
                <c:pt idx="29">
                  <c:v>1.9881056684990069E-2</c:v>
                </c:pt>
                <c:pt idx="30">
                  <c:v>2.1836306087979727E-2</c:v>
                </c:pt>
                <c:pt idx="31">
                  <c:v>2.3945903017269978E-2</c:v>
                </c:pt>
                <c:pt idx="32">
                  <c:v>2.6290626338960853E-2</c:v>
                </c:pt>
                <c:pt idx="33">
                  <c:v>2.881758515757912E-2</c:v>
                </c:pt>
                <c:pt idx="34">
                  <c:v>3.1579035912301483E-2</c:v>
                </c:pt>
                <c:pt idx="35">
                  <c:v>3.4568126856088413E-2</c:v>
                </c:pt>
                <c:pt idx="36">
                  <c:v>3.7804815708355949E-2</c:v>
                </c:pt>
                <c:pt idx="37">
                  <c:v>4.1317167473889617E-2</c:v>
                </c:pt>
                <c:pt idx="38">
                  <c:v>4.5098120100247344E-2</c:v>
                </c:pt>
                <c:pt idx="39">
                  <c:v>4.9166135963723837E-2</c:v>
                </c:pt>
                <c:pt idx="40">
                  <c:v>5.3519887498139226E-2</c:v>
                </c:pt>
                <c:pt idx="41">
                  <c:v>5.817060057646288E-2</c:v>
                </c:pt>
                <c:pt idx="42">
                  <c:v>6.2265499684547677E-2</c:v>
                </c:pt>
                <c:pt idx="43">
                  <c:v>6.5470275259891436E-2</c:v>
                </c:pt>
                <c:pt idx="44">
                  <c:v>6.9993934054889545E-2</c:v>
                </c:pt>
                <c:pt idx="45">
                  <c:v>7.2642134991078036E-2</c:v>
                </c:pt>
                <c:pt idx="46">
                  <c:v>7.6752669561789416E-2</c:v>
                </c:pt>
                <c:pt idx="47">
                  <c:v>8.0622194455886906E-2</c:v>
                </c:pt>
                <c:pt idx="48">
                  <c:v>8.3925549566146604E-2</c:v>
                </c:pt>
                <c:pt idx="49">
                  <c:v>8.7211927790996943E-2</c:v>
                </c:pt>
                <c:pt idx="50">
                  <c:v>9.0189209560900721E-2</c:v>
                </c:pt>
                <c:pt idx="51">
                  <c:v>9.4011961792964602E-2</c:v>
                </c:pt>
                <c:pt idx="52">
                  <c:v>9.8429908478813291E-2</c:v>
                </c:pt>
                <c:pt idx="53">
                  <c:v>0.10186761586188955</c:v>
                </c:pt>
                <c:pt idx="54">
                  <c:v>0.104958638254425</c:v>
                </c:pt>
                <c:pt idx="55">
                  <c:v>0.11085491277376512</c:v>
                </c:pt>
                <c:pt idx="56">
                  <c:v>0.11684554378218212</c:v>
                </c:pt>
                <c:pt idx="57">
                  <c:v>0.12242834771926957</c:v>
                </c:pt>
                <c:pt idx="58">
                  <c:v>0.12735631129169767</c:v>
                </c:pt>
                <c:pt idx="59">
                  <c:v>0.13194846891542986</c:v>
                </c:pt>
                <c:pt idx="60">
                  <c:v>0.13813578196049214</c:v>
                </c:pt>
                <c:pt idx="61">
                  <c:v>0.14371413012921558</c:v>
                </c:pt>
                <c:pt idx="62">
                  <c:v>0.14883571066207621</c:v>
                </c:pt>
                <c:pt idx="63">
                  <c:v>0.15365082428433216</c:v>
                </c:pt>
                <c:pt idx="64">
                  <c:v>0.15958649949796694</c:v>
                </c:pt>
                <c:pt idx="65">
                  <c:v>0.1651307545870134</c:v>
                </c:pt>
                <c:pt idx="66">
                  <c:v>0.17032114088388109</c:v>
                </c:pt>
                <c:pt idx="67">
                  <c:v>0.17633992730563477</c:v>
                </c:pt>
                <c:pt idx="68">
                  <c:v>0.182028535086981</c:v>
                </c:pt>
                <c:pt idx="69">
                  <c:v>0.18709829481004228</c:v>
                </c:pt>
                <c:pt idx="70">
                  <c:v>0.19219901156692137</c:v>
                </c:pt>
                <c:pt idx="71">
                  <c:v>0.19645522147462519</c:v>
                </c:pt>
              </c:numCache>
            </c:numRef>
          </c:xVal>
          <c:yVal>
            <c:numRef>
              <c:f>'C6010'!$AN$3:$AN$74</c:f>
              <c:numCache>
                <c:formatCode>0.00E+00</c:formatCode>
                <c:ptCount val="72"/>
                <c:pt idx="0">
                  <c:v>2.9160015188661971E-3</c:v>
                </c:pt>
                <c:pt idx="1">
                  <c:v>4.0992084891461307E-3</c:v>
                </c:pt>
                <c:pt idx="2">
                  <c:v>5.1399849148167417E-3</c:v>
                </c:pt>
                <c:pt idx="3">
                  <c:v>7.7072901425468982E-3</c:v>
                </c:pt>
                <c:pt idx="4">
                  <c:v>9.4832364769343973E-3</c:v>
                </c:pt>
                <c:pt idx="5">
                  <c:v>1.1767926012769041E-2</c:v>
                </c:pt>
                <c:pt idx="6">
                  <c:v>1.3399658247313628E-2</c:v>
                </c:pt>
                <c:pt idx="7">
                  <c:v>1.5616058974694497E-2</c:v>
                </c:pt>
                <c:pt idx="8">
                  <c:v>1.7848098757801377E-2</c:v>
                </c:pt>
                <c:pt idx="9">
                  <c:v>1.9176493634829435E-2</c:v>
                </c:pt>
                <c:pt idx="10">
                  <c:v>2.133630291224484E-2</c:v>
                </c:pt>
                <c:pt idx="11">
                  <c:v>2.3116634161204939E-2</c:v>
                </c:pt>
                <c:pt idx="12">
                  <c:v>2.5103416916496795E-2</c:v>
                </c:pt>
                <c:pt idx="13">
                  <c:v>2.7264279962848668E-2</c:v>
                </c:pt>
                <c:pt idx="14">
                  <c:v>2.9564522897218067E-2</c:v>
                </c:pt>
                <c:pt idx="15">
                  <c:v>3.1398848884097399E-2</c:v>
                </c:pt>
                <c:pt idx="16">
                  <c:v>3.3557424186720065E-2</c:v>
                </c:pt>
                <c:pt idx="17">
                  <c:v>3.5507258936789313E-2</c:v>
                </c:pt>
                <c:pt idx="18">
                  <c:v>3.7640506549318747E-2</c:v>
                </c:pt>
                <c:pt idx="19">
                  <c:v>3.9584619195118839E-2</c:v>
                </c:pt>
                <c:pt idx="20">
                  <c:v>4.1296617085445714E-2</c:v>
                </c:pt>
                <c:pt idx="21">
                  <c:v>4.311866791013335E-2</c:v>
                </c:pt>
                <c:pt idx="22">
                  <c:v>4.4797176863372097E-2</c:v>
                </c:pt>
                <c:pt idx="23">
                  <c:v>4.6265245032103407E-2</c:v>
                </c:pt>
                <c:pt idx="24">
                  <c:v>4.9171957112245306E-2</c:v>
                </c:pt>
                <c:pt idx="25">
                  <c:v>5.1141042104464393E-2</c:v>
                </c:pt>
                <c:pt idx="26">
                  <c:v>5.2852770304087512E-2</c:v>
                </c:pt>
                <c:pt idx="27">
                  <c:v>5.3850091649581211E-2</c:v>
                </c:pt>
                <c:pt idx="28">
                  <c:v>5.4720783820345648E-2</c:v>
                </c:pt>
                <c:pt idx="29">
                  <c:v>5.4920675810254525E-2</c:v>
                </c:pt>
                <c:pt idx="30">
                  <c:v>5.4901349961939523E-2</c:v>
                </c:pt>
                <c:pt idx="31">
                  <c:v>5.4708596551173008E-2</c:v>
                </c:pt>
                <c:pt idx="32">
                  <c:v>5.4646129476373845E-2</c:v>
                </c:pt>
                <c:pt idx="33">
                  <c:v>5.4405289128439373E-2</c:v>
                </c:pt>
                <c:pt idx="34">
                  <c:v>5.4136678256006911E-2</c:v>
                </c:pt>
                <c:pt idx="35">
                  <c:v>5.3754178782664017E-2</c:v>
                </c:pt>
                <c:pt idx="36">
                  <c:v>5.3274838436752396E-2</c:v>
                </c:pt>
                <c:pt idx="37">
                  <c:v>5.2729866255195178E-2</c:v>
                </c:pt>
                <c:pt idx="38">
                  <c:v>5.2057119806711488E-2</c:v>
                </c:pt>
                <c:pt idx="39">
                  <c:v>5.1269895577256169E-2</c:v>
                </c:pt>
                <c:pt idx="40">
                  <c:v>5.0341718840913402E-2</c:v>
                </c:pt>
                <c:pt idx="41">
                  <c:v>4.9280182035164745E-2</c:v>
                </c:pt>
                <c:pt idx="42">
                  <c:v>4.8462405637080083E-2</c:v>
                </c:pt>
                <c:pt idx="43">
                  <c:v>4.7626188251177252E-2</c:v>
                </c:pt>
                <c:pt idx="44">
                  <c:v>4.6658579090287866E-2</c:v>
                </c:pt>
                <c:pt idx="45">
                  <c:v>4.5885911096191341E-2</c:v>
                </c:pt>
                <c:pt idx="46">
                  <c:v>4.5315171422009498E-2</c:v>
                </c:pt>
                <c:pt idx="47">
                  <c:v>4.4827160268157529E-2</c:v>
                </c:pt>
                <c:pt idx="48">
                  <c:v>4.4021861687373313E-2</c:v>
                </c:pt>
                <c:pt idx="49">
                  <c:v>4.3462401994411808E-2</c:v>
                </c:pt>
                <c:pt idx="50">
                  <c:v>4.2811018532737187E-2</c:v>
                </c:pt>
                <c:pt idx="51">
                  <c:v>4.2086899810294454E-2</c:v>
                </c:pt>
                <c:pt idx="52">
                  <c:v>4.1227433545308771E-2</c:v>
                </c:pt>
                <c:pt idx="53">
                  <c:v>4.0694161417198012E-2</c:v>
                </c:pt>
                <c:pt idx="54">
                  <c:v>4.005932997899362E-2</c:v>
                </c:pt>
                <c:pt idx="55">
                  <c:v>3.9012100590727211E-2</c:v>
                </c:pt>
                <c:pt idx="56">
                  <c:v>3.7924669727093997E-2</c:v>
                </c:pt>
                <c:pt idx="57">
                  <c:v>3.7009136605605869E-2</c:v>
                </c:pt>
                <c:pt idx="58">
                  <c:v>3.6043622279617327E-2</c:v>
                </c:pt>
                <c:pt idx="59">
                  <c:v>3.5172522119446784E-2</c:v>
                </c:pt>
                <c:pt idx="60">
                  <c:v>3.4468017084242464E-2</c:v>
                </c:pt>
                <c:pt idx="61">
                  <c:v>3.3632553653797602E-2</c:v>
                </c:pt>
                <c:pt idx="62">
                  <c:v>3.284220721762085E-2</c:v>
                </c:pt>
                <c:pt idx="63">
                  <c:v>3.2124882029194064E-2</c:v>
                </c:pt>
                <c:pt idx="64">
                  <c:v>3.1233567355916852E-2</c:v>
                </c:pt>
                <c:pt idx="65">
                  <c:v>3.0436618049421188E-2</c:v>
                </c:pt>
                <c:pt idx="66">
                  <c:v>2.9707415291333198E-2</c:v>
                </c:pt>
                <c:pt idx="67">
                  <c:v>2.8867220536721645E-2</c:v>
                </c:pt>
                <c:pt idx="68">
                  <c:v>2.8132439791061531E-2</c:v>
                </c:pt>
                <c:pt idx="69">
                  <c:v>2.7380345655710202E-2</c:v>
                </c:pt>
                <c:pt idx="70">
                  <c:v>2.6783976252393839E-2</c:v>
                </c:pt>
                <c:pt idx="71">
                  <c:v>2.6079231059290515E-2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39-579B-449E-9234-170BEAD49713}"/>
            </c:ext>
          </c:extLst>
        </c:ser>
        <c:ser>
          <c:idx val="29"/>
          <c:order val="58"/>
          <c:tx>
            <c:strRef>
              <c:f>'C6010'!$AX$2</c:f>
              <c:strCache>
                <c:ptCount val="1"/>
                <c:pt idx="0">
                  <c:v>C6010 162C1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'C6010'!$AW$3:$AW$74</c:f>
              <c:numCache>
                <c:formatCode>0.00E+00</c:formatCode>
                <c:ptCount val="72"/>
                <c:pt idx="0">
                  <c:v>3.0800065635020949E-4</c:v>
                </c:pt>
                <c:pt idx="1">
                  <c:v>3.2868424495755309E-4</c:v>
                </c:pt>
                <c:pt idx="2">
                  <c:v>3.728853581787616E-4</c:v>
                </c:pt>
                <c:pt idx="3">
                  <c:v>4.5486062205370045E-4</c:v>
                </c:pt>
                <c:pt idx="4">
                  <c:v>5.3455789942800848E-4</c:v>
                </c:pt>
                <c:pt idx="5">
                  <c:v>5.9827846681186579E-4</c:v>
                </c:pt>
                <c:pt idx="6">
                  <c:v>6.7747068364855747E-4</c:v>
                </c:pt>
                <c:pt idx="7">
                  <c:v>8.0198588088437018E-4</c:v>
                </c:pt>
                <c:pt idx="8">
                  <c:v>9.3438610801203979E-4</c:v>
                </c:pt>
                <c:pt idx="9">
                  <c:v>1.0486389602221136E-3</c:v>
                </c:pt>
                <c:pt idx="10">
                  <c:v>1.1981017714681843E-3</c:v>
                </c:pt>
                <c:pt idx="11">
                  <c:v>1.392433866910402E-3</c:v>
                </c:pt>
                <c:pt idx="12">
                  <c:v>1.5819837342182059E-3</c:v>
                </c:pt>
                <c:pt idx="13">
                  <c:v>1.7881213672469793E-3</c:v>
                </c:pt>
                <c:pt idx="14">
                  <c:v>2.0348844420353413E-3</c:v>
                </c:pt>
                <c:pt idx="15">
                  <c:v>2.3198095116003562E-3</c:v>
                </c:pt>
                <c:pt idx="16">
                  <c:v>2.6285158625972095E-3</c:v>
                </c:pt>
                <c:pt idx="17">
                  <c:v>2.9618299468308854E-3</c:v>
                </c:pt>
                <c:pt idx="18">
                  <c:v>3.337351286845815E-3</c:v>
                </c:pt>
                <c:pt idx="19">
                  <c:v>3.763186369005295E-3</c:v>
                </c:pt>
                <c:pt idx="20">
                  <c:v>4.2328807610874679E-3</c:v>
                </c:pt>
                <c:pt idx="21">
                  <c:v>4.7423353901045202E-3</c:v>
                </c:pt>
                <c:pt idx="22">
                  <c:v>5.3047640752918058E-3</c:v>
                </c:pt>
                <c:pt idx="23">
                  <c:v>5.9291712432836298E-3</c:v>
                </c:pt>
                <c:pt idx="24">
                  <c:v>7.340274519051955E-3</c:v>
                </c:pt>
                <c:pt idx="25">
                  <c:v>9.1065873608185896E-3</c:v>
                </c:pt>
                <c:pt idx="26">
                  <c:v>1.1189838169393829E-2</c:v>
                </c:pt>
                <c:pt idx="27">
                  <c:v>1.3678993043791969E-2</c:v>
                </c:pt>
                <c:pt idx="28">
                  <c:v>1.6633607356226782E-2</c:v>
                </c:pt>
                <c:pt idx="29">
                  <c:v>2.0154598954423047E-2</c:v>
                </c:pt>
                <c:pt idx="30">
                  <c:v>2.2144074760765558E-2</c:v>
                </c:pt>
                <c:pt idx="31">
                  <c:v>2.4323976323938293E-2</c:v>
                </c:pt>
                <c:pt idx="32">
                  <c:v>2.668279810180085E-2</c:v>
                </c:pt>
                <c:pt idx="33">
                  <c:v>2.9273958988323606E-2</c:v>
                </c:pt>
                <c:pt idx="34">
                  <c:v>3.208422484111105E-2</c:v>
                </c:pt>
                <c:pt idx="35">
                  <c:v>3.5124256879484617E-2</c:v>
                </c:pt>
                <c:pt idx="36">
                  <c:v>3.8440961549657808E-2</c:v>
                </c:pt>
                <c:pt idx="37">
                  <c:v>4.201423075225913E-2</c:v>
                </c:pt>
                <c:pt idx="38">
                  <c:v>4.5871468437247258E-2</c:v>
                </c:pt>
                <c:pt idx="39">
                  <c:v>5.0027900508836515E-2</c:v>
                </c:pt>
                <c:pt idx="40">
                  <c:v>5.4475425085168769E-2</c:v>
                </c:pt>
                <c:pt idx="41">
                  <c:v>5.9237345120690781E-2</c:v>
                </c:pt>
                <c:pt idx="42">
                  <c:v>6.3369272425026713E-2</c:v>
                </c:pt>
                <c:pt idx="43">
                  <c:v>6.6722135342158095E-2</c:v>
                </c:pt>
                <c:pt idx="44">
                  <c:v>7.1576750428798408E-2</c:v>
                </c:pt>
                <c:pt idx="45">
                  <c:v>7.4278767945717306E-2</c:v>
                </c:pt>
                <c:pt idx="46">
                  <c:v>7.8271008708109185E-2</c:v>
                </c:pt>
                <c:pt idx="47">
                  <c:v>8.2137749329679252E-2</c:v>
                </c:pt>
                <c:pt idx="48">
                  <c:v>8.5560077572472901E-2</c:v>
                </c:pt>
                <c:pt idx="49">
                  <c:v>8.8953769539703714E-2</c:v>
                </c:pt>
                <c:pt idx="50">
                  <c:v>9.2082051951300981E-2</c:v>
                </c:pt>
                <c:pt idx="51">
                  <c:v>9.5963048526195027E-2</c:v>
                </c:pt>
                <c:pt idx="52">
                  <c:v>0.10050424599269758</c:v>
                </c:pt>
                <c:pt idx="53">
                  <c:v>0.10388343846901629</c:v>
                </c:pt>
                <c:pt idx="54">
                  <c:v>0.10709531093522066</c:v>
                </c:pt>
                <c:pt idx="55">
                  <c:v>0.1131857821557947</c:v>
                </c:pt>
                <c:pt idx="56">
                  <c:v>0.11921533567812216</c:v>
                </c:pt>
                <c:pt idx="57">
                  <c:v>0.12484557938238265</c:v>
                </c:pt>
                <c:pt idx="58">
                  <c:v>0.13003406453881491</c:v>
                </c:pt>
                <c:pt idx="59">
                  <c:v>0.134878600636645</c:v>
                </c:pt>
                <c:pt idx="60">
                  <c:v>0.14106578664746067</c:v>
                </c:pt>
                <c:pt idx="61">
                  <c:v>0.14669301921994349</c:v>
                </c:pt>
                <c:pt idx="62">
                  <c:v>0.15191836369556458</c:v>
                </c:pt>
                <c:pt idx="63">
                  <c:v>0.15693716005243458</c:v>
                </c:pt>
                <c:pt idx="64">
                  <c:v>0.16294044095150645</c:v>
                </c:pt>
                <c:pt idx="65">
                  <c:v>0.16865755016517026</c:v>
                </c:pt>
                <c:pt idx="66">
                  <c:v>0.17396874450536351</c:v>
                </c:pt>
                <c:pt idx="67">
                  <c:v>0.18031265823437495</c:v>
                </c:pt>
                <c:pt idx="68">
                  <c:v>0.18618118764316463</c:v>
                </c:pt>
                <c:pt idx="69">
                  <c:v>0.19147857203396604</c:v>
                </c:pt>
                <c:pt idx="70">
                  <c:v>0.19650473324325843</c:v>
                </c:pt>
                <c:pt idx="71">
                  <c:v>0.20143663680253329</c:v>
                </c:pt>
              </c:numCache>
            </c:numRef>
          </c:xVal>
          <c:yVal>
            <c:numRef>
              <c:f>'C6010'!$AX$3:$AX$74</c:f>
              <c:numCache>
                <c:formatCode>0.00E+00</c:formatCode>
                <c:ptCount val="72"/>
                <c:pt idx="0">
                  <c:v>9.4864404312159836E-3</c:v>
                </c:pt>
                <c:pt idx="1">
                  <c:v>8.9521236406762388E-3</c:v>
                </c:pt>
                <c:pt idx="2">
                  <c:v>9.5473952239573806E-3</c:v>
                </c:pt>
                <c:pt idx="3">
                  <c:v>1.17722337565692E-2</c:v>
                </c:pt>
                <c:pt idx="4">
                  <c:v>1.3472837541709368E-2</c:v>
                </c:pt>
                <c:pt idx="5">
                  <c:v>1.3984377091705837E-2</c:v>
                </c:pt>
                <c:pt idx="6">
                  <c:v>1.4858863754783151E-2</c:v>
                </c:pt>
                <c:pt idx="7">
                  <c:v>1.7254616337576804E-2</c:v>
                </c:pt>
                <c:pt idx="8">
                  <c:v>1.9408491381346097E-2</c:v>
                </c:pt>
                <c:pt idx="9">
                  <c:v>2.0256188776935007E-2</c:v>
                </c:pt>
                <c:pt idx="10">
                  <c:v>2.191091914409531E-2</c:v>
                </c:pt>
                <c:pt idx="11">
                  <c:v>2.4523934532573254E-2</c:v>
                </c:pt>
                <c:pt idx="12">
                  <c:v>2.6230852643929371E-2</c:v>
                </c:pt>
                <c:pt idx="13">
                  <c:v>2.776948084076087E-2</c:v>
                </c:pt>
                <c:pt idx="14">
                  <c:v>2.9800321644026503E-2</c:v>
                </c:pt>
                <c:pt idx="15">
                  <c:v>3.2093391519184909E-2</c:v>
                </c:pt>
                <c:pt idx="16">
                  <c:v>3.4142764294768958E-2</c:v>
                </c:pt>
                <c:pt idx="17">
                  <c:v>3.5922428426708071E-2</c:v>
                </c:pt>
                <c:pt idx="18">
                  <c:v>3.7793432794867472E-2</c:v>
                </c:pt>
                <c:pt idx="19">
                  <c:v>3.98190673021281E-2</c:v>
                </c:pt>
                <c:pt idx="20">
                  <c:v>4.1746439335181185E-2</c:v>
                </c:pt>
                <c:pt idx="21">
                  <c:v>4.3420938729711318E-2</c:v>
                </c:pt>
                <c:pt idx="22">
                  <c:v>4.5020873194369343E-2</c:v>
                </c:pt>
                <c:pt idx="23">
                  <c:v>4.6605478412356613E-2</c:v>
                </c:pt>
                <c:pt idx="24">
                  <c:v>4.9046580019884038E-2</c:v>
                </c:pt>
                <c:pt idx="25">
                  <c:v>5.1835743977736104E-2</c:v>
                </c:pt>
                <c:pt idx="26">
                  <c:v>5.3740414282376463E-2</c:v>
                </c:pt>
                <c:pt idx="27">
                  <c:v>5.5143742725820621E-2</c:v>
                </c:pt>
                <c:pt idx="28">
                  <c:v>5.5988087864549251E-2</c:v>
                </c:pt>
                <c:pt idx="29">
                  <c:v>5.6442373342489721E-2</c:v>
                </c:pt>
                <c:pt idx="30">
                  <c:v>5.6459854510809211E-2</c:v>
                </c:pt>
                <c:pt idx="31">
                  <c:v>5.6449783344067951E-2</c:v>
                </c:pt>
                <c:pt idx="32">
                  <c:v>5.6288578541614655E-2</c:v>
                </c:pt>
                <c:pt idx="33">
                  <c:v>5.6142128303484785E-2</c:v>
                </c:pt>
                <c:pt idx="34">
                  <c:v>5.5882647437663462E-2</c:v>
                </c:pt>
                <c:pt idx="35">
                  <c:v>5.5497679772200735E-2</c:v>
                </c:pt>
                <c:pt idx="36">
                  <c:v>5.5082846567348936E-2</c:v>
                </c:pt>
                <c:pt idx="37">
                  <c:v>5.4524089431346685E-2</c:v>
                </c:pt>
                <c:pt idx="38">
                  <c:v>5.3857791944318861E-2</c:v>
                </c:pt>
                <c:pt idx="39">
                  <c:v>5.3082923374812983E-2</c:v>
                </c:pt>
                <c:pt idx="40">
                  <c:v>5.215535571480253E-2</c:v>
                </c:pt>
                <c:pt idx="41">
                  <c:v>5.1104174868787801E-2</c:v>
                </c:pt>
                <c:pt idx="42">
                  <c:v>5.0195808595965632E-2</c:v>
                </c:pt>
                <c:pt idx="43">
                  <c:v>4.9464926051302913E-2</c:v>
                </c:pt>
                <c:pt idx="44">
                  <c:v>4.8792678113776133E-2</c:v>
                </c:pt>
                <c:pt idx="45">
                  <c:v>4.7976829282901916E-2</c:v>
                </c:pt>
                <c:pt idx="46">
                  <c:v>4.7125775416806952E-2</c:v>
                </c:pt>
                <c:pt idx="47">
                  <c:v>4.6528343896173968E-2</c:v>
                </c:pt>
                <c:pt idx="48">
                  <c:v>4.5753292963797376E-2</c:v>
                </c:pt>
                <c:pt idx="49">
                  <c:v>4.5215846373272695E-2</c:v>
                </c:pt>
                <c:pt idx="50">
                  <c:v>4.4626864692432072E-2</c:v>
                </c:pt>
                <c:pt idx="51">
                  <c:v>4.3851936583051726E-2</c:v>
                </c:pt>
                <c:pt idx="52">
                  <c:v>4.2983418989619868E-2</c:v>
                </c:pt>
                <c:pt idx="53">
                  <c:v>4.2320661914297626E-2</c:v>
                </c:pt>
                <c:pt idx="54">
                  <c:v>4.170692954295125E-2</c:v>
                </c:pt>
                <c:pt idx="55">
                  <c:v>4.0669908832441308E-2</c:v>
                </c:pt>
                <c:pt idx="56">
                  <c:v>3.9478600724575964E-2</c:v>
                </c:pt>
                <c:pt idx="57">
                  <c:v>3.8484984423019279E-2</c:v>
                </c:pt>
                <c:pt idx="58">
                  <c:v>3.7575239867743727E-2</c:v>
                </c:pt>
                <c:pt idx="59">
                  <c:v>3.6751993756968845E-2</c:v>
                </c:pt>
                <c:pt idx="60">
                  <c:v>3.5945730062259554E-2</c:v>
                </c:pt>
                <c:pt idx="61">
                  <c:v>3.5041266712038284E-2</c:v>
                </c:pt>
                <c:pt idx="62">
                  <c:v>3.4216737180041271E-2</c:v>
                </c:pt>
                <c:pt idx="63">
                  <c:v>3.3513773581879798E-2</c:v>
                </c:pt>
                <c:pt idx="64">
                  <c:v>3.2560200266705128E-2</c:v>
                </c:pt>
                <c:pt idx="65">
                  <c:v>3.1750607464802898E-2</c:v>
                </c:pt>
                <c:pt idx="66">
                  <c:v>3.0993470624446944E-2</c:v>
                </c:pt>
                <c:pt idx="67">
                  <c:v>3.0182561009604997E-2</c:v>
                </c:pt>
                <c:pt idx="68">
                  <c:v>2.9430662788435456E-2</c:v>
                </c:pt>
                <c:pt idx="69">
                  <c:v>2.8677390338808541E-2</c:v>
                </c:pt>
                <c:pt idx="70">
                  <c:v>2.7997469683152667E-2</c:v>
                </c:pt>
                <c:pt idx="71">
                  <c:v>2.7418554393077717E-2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3A-579B-449E-9234-170BEAD49713}"/>
            </c:ext>
          </c:extLst>
        </c:ser>
        <c:ser>
          <c:idx val="30"/>
          <c:order val="59"/>
          <c:tx>
            <c:strRef>
              <c:f>'C6010'!$BH$2</c:f>
              <c:strCache>
                <c:ptCount val="1"/>
                <c:pt idx="0">
                  <c:v>C6010 162C2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'C6010'!$BG$3:$BG$74</c:f>
              <c:numCache>
                <c:formatCode>0.00E+00</c:formatCode>
                <c:ptCount val="72"/>
                <c:pt idx="0">
                  <c:v>2.7813116014021119E-4</c:v>
                </c:pt>
                <c:pt idx="1">
                  <c:v>3.1655174855666309E-4</c:v>
                </c:pt>
                <c:pt idx="2">
                  <c:v>3.920384077041919E-4</c:v>
                </c:pt>
                <c:pt idx="3">
                  <c:v>4.7339480414580027E-4</c:v>
                </c:pt>
                <c:pt idx="4">
                  <c:v>5.278305878935552E-4</c:v>
                </c:pt>
                <c:pt idx="5">
                  <c:v>5.939184416105677E-4</c:v>
                </c:pt>
                <c:pt idx="6">
                  <c:v>7.0012624268382445E-4</c:v>
                </c:pt>
                <c:pt idx="7">
                  <c:v>8.2395165108298512E-4</c:v>
                </c:pt>
                <c:pt idx="8">
                  <c:v>9.2122815564113004E-4</c:v>
                </c:pt>
                <c:pt idx="9">
                  <c:v>1.0470377954004783E-3</c:v>
                </c:pt>
                <c:pt idx="10">
                  <c:v>1.2224815752792117E-3</c:v>
                </c:pt>
                <c:pt idx="11">
                  <c:v>1.3980612259115457E-3</c:v>
                </c:pt>
                <c:pt idx="12">
                  <c:v>1.5759824579300136E-3</c:v>
                </c:pt>
                <c:pt idx="13">
                  <c:v>1.792841697737613E-3</c:v>
                </c:pt>
                <c:pt idx="14">
                  <c:v>2.0506423449639993E-3</c:v>
                </c:pt>
                <c:pt idx="15">
                  <c:v>2.3291783866728139E-3</c:v>
                </c:pt>
                <c:pt idx="16">
                  <c:v>2.6280682829945049E-3</c:v>
                </c:pt>
                <c:pt idx="17">
                  <c:v>2.9621419920789426E-3</c:v>
                </c:pt>
                <c:pt idx="18">
                  <c:v>3.3465029645021916E-3</c:v>
                </c:pt>
                <c:pt idx="19">
                  <c:v>3.7728514859843455E-3</c:v>
                </c:pt>
                <c:pt idx="20">
                  <c:v>4.234780752309892E-3</c:v>
                </c:pt>
                <c:pt idx="21">
                  <c:v>4.7434845847639613E-3</c:v>
                </c:pt>
                <c:pt idx="22">
                  <c:v>5.3083088313904195E-3</c:v>
                </c:pt>
                <c:pt idx="23">
                  <c:v>5.9356823239666246E-3</c:v>
                </c:pt>
                <c:pt idx="24">
                  <c:v>7.3695013764524019E-3</c:v>
                </c:pt>
                <c:pt idx="25">
                  <c:v>9.078506268656087E-3</c:v>
                </c:pt>
                <c:pt idx="26">
                  <c:v>1.1192702556299887E-2</c:v>
                </c:pt>
                <c:pt idx="27">
                  <c:v>1.3687856067522812E-2</c:v>
                </c:pt>
                <c:pt idx="28">
                  <c:v>1.6639423853109778E-2</c:v>
                </c:pt>
                <c:pt idx="29">
                  <c:v>2.0149035154457474E-2</c:v>
                </c:pt>
                <c:pt idx="30">
                  <c:v>2.2125766111557203E-2</c:v>
                </c:pt>
                <c:pt idx="31">
                  <c:v>2.4306896237969985E-2</c:v>
                </c:pt>
                <c:pt idx="32">
                  <c:v>2.6684508978299468E-2</c:v>
                </c:pt>
                <c:pt idx="33">
                  <c:v>2.9257098608633465E-2</c:v>
                </c:pt>
                <c:pt idx="34">
                  <c:v>3.2071216597301749E-2</c:v>
                </c:pt>
                <c:pt idx="35">
                  <c:v>3.5111289338066121E-2</c:v>
                </c:pt>
                <c:pt idx="36">
                  <c:v>3.8409320679306018E-2</c:v>
                </c:pt>
                <c:pt idx="37">
                  <c:v>4.1988930514682318E-2</c:v>
                </c:pt>
                <c:pt idx="38">
                  <c:v>4.5842145639661852E-2</c:v>
                </c:pt>
                <c:pt idx="39">
                  <c:v>4.9991367354812001E-2</c:v>
                </c:pt>
                <c:pt idx="40">
                  <c:v>5.4442008025022741E-2</c:v>
                </c:pt>
                <c:pt idx="41">
                  <c:v>5.9197137810025897E-2</c:v>
                </c:pt>
                <c:pt idx="42">
                  <c:v>6.3210421827349872E-2</c:v>
                </c:pt>
                <c:pt idx="43">
                  <c:v>6.670487584949733E-2</c:v>
                </c:pt>
                <c:pt idx="44">
                  <c:v>7.1433636856524221E-2</c:v>
                </c:pt>
                <c:pt idx="45">
                  <c:v>7.4384030546988111E-2</c:v>
                </c:pt>
                <c:pt idx="46">
                  <c:v>7.8302472525043645E-2</c:v>
                </c:pt>
                <c:pt idx="47">
                  <c:v>8.2271880075642678E-2</c:v>
                </c:pt>
                <c:pt idx="48">
                  <c:v>8.5591567250915823E-2</c:v>
                </c:pt>
                <c:pt idx="49">
                  <c:v>8.8957982064013605E-2</c:v>
                </c:pt>
                <c:pt idx="50">
                  <c:v>9.215942670732219E-2</c:v>
                </c:pt>
                <c:pt idx="51">
                  <c:v>9.5912144936737942E-2</c:v>
                </c:pt>
                <c:pt idx="52">
                  <c:v>0.10039562713994576</c:v>
                </c:pt>
                <c:pt idx="53">
                  <c:v>0.10387618682414555</c:v>
                </c:pt>
                <c:pt idx="54">
                  <c:v>0.10707418551615032</c:v>
                </c:pt>
                <c:pt idx="55">
                  <c:v>0.11308896082684934</c:v>
                </c:pt>
                <c:pt idx="56">
                  <c:v>0.11921850980210738</c:v>
                </c:pt>
                <c:pt idx="57">
                  <c:v>0.12485165089992459</c:v>
                </c:pt>
                <c:pt idx="58">
                  <c:v>0.13006616775237373</c:v>
                </c:pt>
                <c:pt idx="59">
                  <c:v>0.13475456912679687</c:v>
                </c:pt>
                <c:pt idx="60">
                  <c:v>0.14099291999239499</c:v>
                </c:pt>
                <c:pt idx="61">
                  <c:v>0.1466202522428168</c:v>
                </c:pt>
                <c:pt idx="62">
                  <c:v>0.15189826668007228</c:v>
                </c:pt>
                <c:pt idx="63">
                  <c:v>0.15689089930129577</c:v>
                </c:pt>
                <c:pt idx="64">
                  <c:v>0.1629592237113327</c:v>
                </c:pt>
                <c:pt idx="65">
                  <c:v>0.16867117703933895</c:v>
                </c:pt>
                <c:pt idx="66">
                  <c:v>0.17408333682010829</c:v>
                </c:pt>
                <c:pt idx="67">
                  <c:v>0.18011449249301939</c:v>
                </c:pt>
                <c:pt idx="68">
                  <c:v>0.18594356526799211</c:v>
                </c:pt>
                <c:pt idx="69">
                  <c:v>0.19143434647579935</c:v>
                </c:pt>
                <c:pt idx="70">
                  <c:v>0.19634193789998489</c:v>
                </c:pt>
                <c:pt idx="71">
                  <c:v>0.20117419849963797</c:v>
                </c:pt>
              </c:numCache>
            </c:numRef>
          </c:xVal>
          <c:yVal>
            <c:numRef>
              <c:f>'C6010'!$BH$3:$BH$74</c:f>
              <c:numCache>
                <c:formatCode>0.00E+00</c:formatCode>
                <c:ptCount val="72"/>
                <c:pt idx="0">
                  <c:v>7.7356942240939782E-3</c:v>
                </c:pt>
                <c:pt idx="1">
                  <c:v>8.3034338629157413E-3</c:v>
                </c:pt>
                <c:pt idx="2">
                  <c:v>1.0553377492720719E-2</c:v>
                </c:pt>
                <c:pt idx="3">
                  <c:v>1.2751144550656362E-2</c:v>
                </c:pt>
                <c:pt idx="4">
                  <c:v>1.3135865037650867E-2</c:v>
                </c:pt>
                <c:pt idx="5">
                  <c:v>1.378129418394348E-2</c:v>
                </c:pt>
                <c:pt idx="6">
                  <c:v>1.5869282827681897E-2</c:v>
                </c:pt>
                <c:pt idx="7">
                  <c:v>1.8212741297255797E-2</c:v>
                </c:pt>
                <c:pt idx="8">
                  <c:v>1.8865722368603226E-2</c:v>
                </c:pt>
                <c:pt idx="9">
                  <c:v>2.0194377730812903E-2</c:v>
                </c:pt>
                <c:pt idx="10">
                  <c:v>2.2811708867980854E-2</c:v>
                </c:pt>
                <c:pt idx="11">
                  <c:v>2.4722556316402317E-2</c:v>
                </c:pt>
                <c:pt idx="12">
                  <c:v>2.6032215950226416E-2</c:v>
                </c:pt>
                <c:pt idx="13">
                  <c:v>2.7916287590296043E-2</c:v>
                </c:pt>
                <c:pt idx="14">
                  <c:v>3.0263648988553077E-2</c:v>
                </c:pt>
                <c:pt idx="15">
                  <c:v>3.2353142280038952E-2</c:v>
                </c:pt>
                <c:pt idx="16">
                  <c:v>3.4131137730872778E-2</c:v>
                </c:pt>
                <c:pt idx="17">
                  <c:v>3.5929998080454557E-2</c:v>
                </c:pt>
                <c:pt idx="18">
                  <c:v>3.800099113154496E-2</c:v>
                </c:pt>
                <c:pt idx="19">
                  <c:v>4.0023867237533414E-2</c:v>
                </c:pt>
                <c:pt idx="20">
                  <c:v>4.1783924761434443E-2</c:v>
                </c:pt>
                <c:pt idx="21">
                  <c:v>4.3441985388260433E-2</c:v>
                </c:pt>
                <c:pt idx="22">
                  <c:v>4.5081061105690733E-2</c:v>
                </c:pt>
                <c:pt idx="23">
                  <c:v>4.670789361835663E-2</c:v>
                </c:pt>
                <c:pt idx="24">
                  <c:v>4.9437936295022342E-2</c:v>
                </c:pt>
                <c:pt idx="25">
                  <c:v>5.1516555242351124E-2</c:v>
                </c:pt>
                <c:pt idx="26">
                  <c:v>5.376793086280908E-2</c:v>
                </c:pt>
                <c:pt idx="27">
                  <c:v>5.5215224396066576E-2</c:v>
                </c:pt>
                <c:pt idx="28">
                  <c:v>5.6027250923959236E-2</c:v>
                </c:pt>
                <c:pt idx="29">
                  <c:v>5.6411215120978186E-2</c:v>
                </c:pt>
                <c:pt idx="30">
                  <c:v>5.6366531457095324E-2</c:v>
                </c:pt>
                <c:pt idx="31">
                  <c:v>5.6370534077858178E-2</c:v>
                </c:pt>
                <c:pt idx="32">
                  <c:v>5.6295797116909775E-2</c:v>
                </c:pt>
                <c:pt idx="33">
                  <c:v>5.6077476644390285E-2</c:v>
                </c:pt>
                <c:pt idx="34">
                  <c:v>5.5837342447954921E-2</c:v>
                </c:pt>
                <c:pt idx="35">
                  <c:v>5.5456708906045697E-2</c:v>
                </c:pt>
                <c:pt idx="36">
                  <c:v>5.4992206174591447E-2</c:v>
                </c:pt>
                <c:pt idx="37">
                  <c:v>5.4458442290154001E-2</c:v>
                </c:pt>
                <c:pt idx="38">
                  <c:v>5.3788958029761608E-2</c:v>
                </c:pt>
                <c:pt idx="39">
                  <c:v>5.3005423479412214E-2</c:v>
                </c:pt>
                <c:pt idx="40">
                  <c:v>5.2091387637971345E-2</c:v>
                </c:pt>
                <c:pt idx="41">
                  <c:v>5.1034824559552223E-2</c:v>
                </c:pt>
                <c:pt idx="42">
                  <c:v>4.9944467844893856E-2</c:v>
                </c:pt>
                <c:pt idx="43">
                  <c:v>4.9439338467742802E-2</c:v>
                </c:pt>
                <c:pt idx="44">
                  <c:v>4.8597756900474062E-2</c:v>
                </c:pt>
                <c:pt idx="45">
                  <c:v>4.8112904351437044E-2</c:v>
                </c:pt>
                <c:pt idx="46">
                  <c:v>4.7163670796424736E-2</c:v>
                </c:pt>
                <c:pt idx="47">
                  <c:v>4.6680429318489182E-2</c:v>
                </c:pt>
                <c:pt idx="48">
                  <c:v>4.578697740292529E-2</c:v>
                </c:pt>
                <c:pt idx="49">
                  <c:v>4.5220128988007813E-2</c:v>
                </c:pt>
                <c:pt idx="50">
                  <c:v>4.4701894373801523E-2</c:v>
                </c:pt>
                <c:pt idx="51">
                  <c:v>4.3805426411265842E-2</c:v>
                </c:pt>
                <c:pt idx="52">
                  <c:v>4.289056148435326E-2</c:v>
                </c:pt>
                <c:pt idx="53">
                  <c:v>4.2314753682842314E-2</c:v>
                </c:pt>
                <c:pt idx="54">
                  <c:v>4.1690477105261727E-2</c:v>
                </c:pt>
                <c:pt idx="55">
                  <c:v>4.0600358923481475E-2</c:v>
                </c:pt>
                <c:pt idx="56">
                  <c:v>3.9480702998431039E-2</c:v>
                </c:pt>
                <c:pt idx="57">
                  <c:v>3.8488727734411449E-2</c:v>
                </c:pt>
                <c:pt idx="58">
                  <c:v>3.7593795541752489E-2</c:v>
                </c:pt>
                <c:pt idx="59">
                  <c:v>3.6684432122320559E-2</c:v>
                </c:pt>
                <c:pt idx="60">
                  <c:v>3.5908604566441286E-2</c:v>
                </c:pt>
                <c:pt idx="61">
                  <c:v>3.500651093917477E-2</c:v>
                </c:pt>
                <c:pt idx="62">
                  <c:v>3.4207684833818169E-2</c:v>
                </c:pt>
                <c:pt idx="63">
                  <c:v>3.3494018619634407E-2</c:v>
                </c:pt>
                <c:pt idx="64">
                  <c:v>3.2567707373804489E-2</c:v>
                </c:pt>
                <c:pt idx="65">
                  <c:v>3.1755738323290573E-2</c:v>
                </c:pt>
                <c:pt idx="66">
                  <c:v>3.1034314550356653E-2</c:v>
                </c:pt>
                <c:pt idx="67">
                  <c:v>3.0116255482749672E-2</c:v>
                </c:pt>
                <c:pt idx="68">
                  <c:v>2.9355586232443571E-2</c:v>
                </c:pt>
                <c:pt idx="69">
                  <c:v>2.8664144709125063E-2</c:v>
                </c:pt>
                <c:pt idx="70">
                  <c:v>2.7951099607251687E-2</c:v>
                </c:pt>
                <c:pt idx="71">
                  <c:v>2.7347157336287415E-2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3B-579B-449E-9234-170BEAD49713}"/>
            </c:ext>
          </c:extLst>
        </c:ser>
        <c:ser>
          <c:idx val="31"/>
          <c:order val="60"/>
          <c:tx>
            <c:strRef>
              <c:f>'C6010'!$BR$2</c:f>
              <c:strCache>
                <c:ptCount val="1"/>
                <c:pt idx="0">
                  <c:v>C6010 162C3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'C6010'!$BQ$3:$BQ$74</c:f>
              <c:numCache>
                <c:formatCode>0.00E+00</c:formatCode>
                <c:ptCount val="72"/>
                <c:pt idx="0">
                  <c:v>3.6474253164634228E-4</c:v>
                </c:pt>
                <c:pt idx="1">
                  <c:v>4.2259881278057163E-4</c:v>
                </c:pt>
                <c:pt idx="2">
                  <c:v>4.7570036040340695E-4</c:v>
                </c:pt>
                <c:pt idx="3">
                  <c:v>5.3958731735630205E-4</c:v>
                </c:pt>
                <c:pt idx="4">
                  <c:v>6.1479509474807452E-4</c:v>
                </c:pt>
                <c:pt idx="5">
                  <c:v>7.0179822264362056E-4</c:v>
                </c:pt>
                <c:pt idx="6">
                  <c:v>8.0580240601417106E-4</c:v>
                </c:pt>
                <c:pt idx="7">
                  <c:v>9.325579602740972E-4</c:v>
                </c:pt>
                <c:pt idx="8">
                  <c:v>1.0853479711753992E-3</c:v>
                </c:pt>
                <c:pt idx="9">
                  <c:v>1.2500853569532627E-3</c:v>
                </c:pt>
                <c:pt idx="10">
                  <c:v>1.4278972144967398E-3</c:v>
                </c:pt>
                <c:pt idx="11">
                  <c:v>1.6192216976503066E-3</c:v>
                </c:pt>
                <c:pt idx="12">
                  <c:v>1.8384958420677869E-3</c:v>
                </c:pt>
                <c:pt idx="13">
                  <c:v>2.0841755023169534E-3</c:v>
                </c:pt>
                <c:pt idx="14">
                  <c:v>2.3627861781890342E-3</c:v>
                </c:pt>
                <c:pt idx="15">
                  <c:v>2.6735873988231198E-3</c:v>
                </c:pt>
                <c:pt idx="16">
                  <c:v>3.0208921641728531E-3</c:v>
                </c:pt>
                <c:pt idx="17">
                  <c:v>3.4067456222648057E-3</c:v>
                </c:pt>
                <c:pt idx="18">
                  <c:v>3.8316990137794269E-3</c:v>
                </c:pt>
                <c:pt idx="19">
                  <c:v>4.301133966018905E-3</c:v>
                </c:pt>
                <c:pt idx="20">
                  <c:v>4.8161446651004032E-3</c:v>
                </c:pt>
                <c:pt idx="21">
                  <c:v>5.3834136757973687E-3</c:v>
                </c:pt>
                <c:pt idx="22">
                  <c:v>6.0051105164936813E-3</c:v>
                </c:pt>
                <c:pt idx="23">
                  <c:v>6.6954899470594922E-3</c:v>
                </c:pt>
                <c:pt idx="24">
                  <c:v>8.2444251603908565E-3</c:v>
                </c:pt>
                <c:pt idx="25">
                  <c:v>1.0112954063465312E-2</c:v>
                </c:pt>
                <c:pt idx="26">
                  <c:v>1.2384094369523292E-2</c:v>
                </c:pt>
                <c:pt idx="27">
                  <c:v>1.5023095763316804E-2</c:v>
                </c:pt>
                <c:pt idx="28">
                  <c:v>1.8202512934077691E-2</c:v>
                </c:pt>
                <c:pt idx="29">
                  <c:v>2.1954649103358769E-2</c:v>
                </c:pt>
                <c:pt idx="30">
                  <c:v>2.4103803190382567E-2</c:v>
                </c:pt>
                <c:pt idx="31">
                  <c:v>2.6439878009486592E-2</c:v>
                </c:pt>
                <c:pt idx="32">
                  <c:v>2.8990574302016858E-2</c:v>
                </c:pt>
                <c:pt idx="33">
                  <c:v>3.1760731155103049E-2</c:v>
                </c:pt>
                <c:pt idx="34">
                  <c:v>3.4774761487578063E-2</c:v>
                </c:pt>
                <c:pt idx="35">
                  <c:v>3.8048201893489161E-2</c:v>
                </c:pt>
                <c:pt idx="36">
                  <c:v>4.1603795886437242E-2</c:v>
                </c:pt>
                <c:pt idx="37">
                  <c:v>4.5435043299113589E-2</c:v>
                </c:pt>
                <c:pt idx="38">
                  <c:v>4.9571483137162281E-2</c:v>
                </c:pt>
                <c:pt idx="39">
                  <c:v>5.4015754716229644E-2</c:v>
                </c:pt>
                <c:pt idx="40">
                  <c:v>5.8778025130037041E-2</c:v>
                </c:pt>
                <c:pt idx="41">
                  <c:v>6.3852946592337215E-2</c:v>
                </c:pt>
                <c:pt idx="42">
                  <c:v>6.3108806260383135E-2</c:v>
                </c:pt>
                <c:pt idx="43">
                  <c:v>6.6422522358317027E-2</c:v>
                </c:pt>
                <c:pt idx="44">
                  <c:v>7.1004137666402262E-2</c:v>
                </c:pt>
                <c:pt idx="45">
                  <c:v>7.4023513692746859E-2</c:v>
                </c:pt>
                <c:pt idx="46">
                  <c:v>7.8053753949656454E-2</c:v>
                </c:pt>
                <c:pt idx="47">
                  <c:v>8.1925420780597585E-2</c:v>
                </c:pt>
                <c:pt idx="48">
                  <c:v>8.5210287732687517E-2</c:v>
                </c:pt>
                <c:pt idx="49">
                  <c:v>8.8518805825216582E-2</c:v>
                </c:pt>
                <c:pt idx="50">
                  <c:v>9.1518103844388327E-2</c:v>
                </c:pt>
                <c:pt idx="51">
                  <c:v>9.5456726530140909E-2</c:v>
                </c:pt>
                <c:pt idx="52">
                  <c:v>9.9986314842627724E-2</c:v>
                </c:pt>
                <c:pt idx="53">
                  <c:v>0.10339645377735221</c:v>
                </c:pt>
                <c:pt idx="54">
                  <c:v>0.10655884278216686</c:v>
                </c:pt>
                <c:pt idx="55">
                  <c:v>0.11257005549971211</c:v>
                </c:pt>
                <c:pt idx="56">
                  <c:v>0.11871913308791454</c:v>
                </c:pt>
                <c:pt idx="57">
                  <c:v>0.12431012458084599</c:v>
                </c:pt>
                <c:pt idx="58">
                  <c:v>0.12953105214828298</c:v>
                </c:pt>
                <c:pt idx="59">
                  <c:v>0.13420916772455821</c:v>
                </c:pt>
                <c:pt idx="60">
                  <c:v>0.14036253602467469</c:v>
                </c:pt>
                <c:pt idx="61">
                  <c:v>0.14594021470974983</c:v>
                </c:pt>
                <c:pt idx="62">
                  <c:v>0.15120076003370922</c:v>
                </c:pt>
                <c:pt idx="63">
                  <c:v>0.15611950013295472</c:v>
                </c:pt>
                <c:pt idx="64">
                  <c:v>0.16213308351111821</c:v>
                </c:pt>
                <c:pt idx="65">
                  <c:v>0.16777171246268402</c:v>
                </c:pt>
                <c:pt idx="66">
                  <c:v>0.17306921832542779</c:v>
                </c:pt>
                <c:pt idx="67">
                  <c:v>0.17916538981949595</c:v>
                </c:pt>
                <c:pt idx="68">
                  <c:v>0.18480704618025368</c:v>
                </c:pt>
                <c:pt idx="69">
                  <c:v>0.1904123023736965</c:v>
                </c:pt>
                <c:pt idx="70">
                  <c:v>0.19547666203350977</c:v>
                </c:pt>
                <c:pt idx="71">
                  <c:v>0.19970241875268172</c:v>
                </c:pt>
              </c:numCache>
            </c:numRef>
          </c:xVal>
          <c:yVal>
            <c:numRef>
              <c:f>'C6010'!$BR$3:$BR$74</c:f>
              <c:numCache>
                <c:formatCode>0.00E+00</c:formatCode>
                <c:ptCount val="72"/>
                <c:pt idx="0">
                  <c:v>1.1024048458454496E-2</c:v>
                </c:pt>
                <c:pt idx="1">
                  <c:v>1.2262832187561275E-2</c:v>
                </c:pt>
                <c:pt idx="2">
                  <c:v>1.2875649805004309E-2</c:v>
                </c:pt>
                <c:pt idx="3">
                  <c:v>1.3727550062555488E-2</c:v>
                </c:pt>
                <c:pt idx="4">
                  <c:v>1.4767166436533528E-2</c:v>
                </c:pt>
                <c:pt idx="5">
                  <c:v>1.5945168584508902E-2</c:v>
                </c:pt>
                <c:pt idx="6">
                  <c:v>1.7419231126229739E-2</c:v>
                </c:pt>
                <c:pt idx="7">
                  <c:v>1.9332619364324545E-2</c:v>
                </c:pt>
                <c:pt idx="8">
                  <c:v>2.1699201620551504E-2</c:v>
                </c:pt>
                <c:pt idx="9">
                  <c:v>2.3853521973061276E-2</c:v>
                </c:pt>
                <c:pt idx="10">
                  <c:v>2.5789022761933261E-2</c:v>
                </c:pt>
                <c:pt idx="11">
                  <c:v>2.7480270896939413E-2</c:v>
                </c:pt>
                <c:pt idx="12">
                  <c:v>2.9356148699848369E-2</c:v>
                </c:pt>
                <c:pt idx="13">
                  <c:v>3.1261515109450348E-2</c:v>
                </c:pt>
                <c:pt idx="14">
                  <c:v>3.3293527214095307E-2</c:v>
                </c:pt>
                <c:pt idx="15">
                  <c:v>3.5323704797640708E-2</c:v>
                </c:pt>
                <c:pt idx="16">
                  <c:v>3.7369380100984603E-2</c:v>
                </c:pt>
                <c:pt idx="17">
                  <c:v>3.9381468705384774E-2</c:v>
                </c:pt>
                <c:pt idx="18">
                  <c:v>4.128215913543231E-2</c:v>
                </c:pt>
                <c:pt idx="19">
                  <c:v>4.3103576697759549E-2</c:v>
                </c:pt>
                <c:pt idx="20">
                  <c:v>4.4783055863196558E-2</c:v>
                </c:pt>
                <c:pt idx="21">
                  <c:v>4.6365748301768858E-2</c:v>
                </c:pt>
                <c:pt idx="22">
                  <c:v>4.7806945024476619E-2</c:v>
                </c:pt>
                <c:pt idx="23">
                  <c:v>4.9247153823445425E-2</c:v>
                </c:pt>
                <c:pt idx="24">
                  <c:v>5.1271051908249772E-2</c:v>
                </c:pt>
                <c:pt idx="25">
                  <c:v>5.2971378199492172E-2</c:v>
                </c:pt>
                <c:pt idx="26">
                  <c:v>5.4544217113511609E-2</c:v>
                </c:pt>
                <c:pt idx="27">
                  <c:v>5.5115596267997898E-2</c:v>
                </c:pt>
                <c:pt idx="28">
                  <c:v>5.5558784281236152E-2</c:v>
                </c:pt>
                <c:pt idx="29">
                  <c:v>5.54980440376244E-2</c:v>
                </c:pt>
                <c:pt idx="30">
                  <c:v>5.5432476385178731E-2</c:v>
                </c:pt>
                <c:pt idx="31">
                  <c:v>5.5268341884203209E-2</c:v>
                </c:pt>
                <c:pt idx="32">
                  <c:v>5.5060428870216602E-2</c:v>
                </c:pt>
                <c:pt idx="33">
                  <c:v>5.4761439223630658E-2</c:v>
                </c:pt>
                <c:pt idx="34">
                  <c:v>5.4398742083578151E-2</c:v>
                </c:pt>
                <c:pt idx="35">
                  <c:v>5.396300992759951E-2</c:v>
                </c:pt>
                <c:pt idx="36">
                  <c:v>5.3464006726270975E-2</c:v>
                </c:pt>
                <c:pt idx="37">
                  <c:v>5.2837851607455633E-2</c:v>
                </c:pt>
                <c:pt idx="38">
                  <c:v>5.2118763410612889E-2</c:v>
                </c:pt>
                <c:pt idx="39">
                  <c:v>5.1278882603010001E-2</c:v>
                </c:pt>
                <c:pt idx="40">
                  <c:v>5.0314734867265017E-2</c:v>
                </c:pt>
                <c:pt idx="41">
                  <c:v>4.9203321436660521E-2</c:v>
                </c:pt>
                <c:pt idx="42">
                  <c:v>4.9784017845132165E-2</c:v>
                </c:pt>
                <c:pt idx="43">
                  <c:v>4.9021683071568067E-2</c:v>
                </c:pt>
                <c:pt idx="44">
                  <c:v>4.8015119673803848E-2</c:v>
                </c:pt>
                <c:pt idx="45">
                  <c:v>4.7647657212350265E-2</c:v>
                </c:pt>
                <c:pt idx="46">
                  <c:v>4.6864526966411621E-2</c:v>
                </c:pt>
                <c:pt idx="47">
                  <c:v>4.6288100483296353E-2</c:v>
                </c:pt>
                <c:pt idx="48">
                  <c:v>4.5379957096796236E-2</c:v>
                </c:pt>
                <c:pt idx="49">
                  <c:v>4.4774737055556554E-2</c:v>
                </c:pt>
                <c:pt idx="50">
                  <c:v>4.4081912269853918E-2</c:v>
                </c:pt>
                <c:pt idx="51">
                  <c:v>4.3390412570714798E-2</c:v>
                </c:pt>
                <c:pt idx="52">
                  <c:v>4.254154534386842E-2</c:v>
                </c:pt>
                <c:pt idx="53">
                  <c:v>4.1924810406792669E-2</c:v>
                </c:pt>
                <c:pt idx="54">
                  <c:v>4.1290134454816559E-2</c:v>
                </c:pt>
                <c:pt idx="55">
                  <c:v>4.0228626651454803E-2</c:v>
                </c:pt>
                <c:pt idx="56">
                  <c:v>3.9150646003183236E-2</c:v>
                </c:pt>
                <c:pt idx="57">
                  <c:v>3.8155573020507288E-2</c:v>
                </c:pt>
                <c:pt idx="58">
                  <c:v>3.72850966014249E-2</c:v>
                </c:pt>
                <c:pt idx="59">
                  <c:v>3.6388082224886056E-2</c:v>
                </c:pt>
                <c:pt idx="60">
                  <c:v>3.5588225287713326E-2</c:v>
                </c:pt>
                <c:pt idx="61">
                  <c:v>3.4682537484982706E-2</c:v>
                </c:pt>
                <c:pt idx="62">
                  <c:v>3.3894247345843322E-2</c:v>
                </c:pt>
                <c:pt idx="63">
                  <c:v>3.316546240544789E-2</c:v>
                </c:pt>
                <c:pt idx="64">
                  <c:v>3.223833304982001E-2</c:v>
                </c:pt>
                <c:pt idx="65">
                  <c:v>3.1417956806185428E-2</c:v>
                </c:pt>
                <c:pt idx="66">
                  <c:v>3.0673788358192101E-2</c:v>
                </c:pt>
                <c:pt idx="67">
                  <c:v>2.979970006421458E-2</c:v>
                </c:pt>
                <c:pt idx="68">
                  <c:v>2.8997830122151822E-2</c:v>
                </c:pt>
                <c:pt idx="69">
                  <c:v>2.8358893152328528E-2</c:v>
                </c:pt>
                <c:pt idx="70">
                  <c:v>2.7705282337415173E-2</c:v>
                </c:pt>
                <c:pt idx="71">
                  <c:v>2.6948480340341537E-2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3C-579B-449E-9234-170BEAD49713}"/>
            </c:ext>
          </c:extLst>
        </c:ser>
        <c:ser>
          <c:idx val="32"/>
          <c:order val="61"/>
          <c:tx>
            <c:strRef>
              <c:f>'C6010'!$CB$2</c:f>
              <c:strCache>
                <c:ptCount val="1"/>
                <c:pt idx="0">
                  <c:v>C6010 162C4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'C6010'!$CA$3:$CA$74</c:f>
              <c:numCache>
                <c:formatCode>0.00E+00</c:formatCode>
                <c:ptCount val="72"/>
                <c:pt idx="0">
                  <c:v>2.7377355159322302E-4</c:v>
                </c:pt>
                <c:pt idx="1">
                  <c:v>3.2002190000488012E-4</c:v>
                </c:pt>
                <c:pt idx="2">
                  <c:v>3.7389899920226179E-4</c:v>
                </c:pt>
                <c:pt idx="3">
                  <c:v>4.3409862781779591E-4</c:v>
                </c:pt>
                <c:pt idx="4">
                  <c:v>5.1289034729694804E-4</c:v>
                </c:pt>
                <c:pt idx="5">
                  <c:v>5.997283132676295E-4</c:v>
                </c:pt>
                <c:pt idx="6">
                  <c:v>7.0579496054608683E-4</c:v>
                </c:pt>
                <c:pt idx="7">
                  <c:v>8.1063808728940457E-4</c:v>
                </c:pt>
                <c:pt idx="8">
                  <c:v>9.2089815408261794E-4</c:v>
                </c:pt>
                <c:pt idx="9">
                  <c:v>1.041614434303824E-3</c:v>
                </c:pt>
                <c:pt idx="10">
                  <c:v>1.1869829321024873E-3</c:v>
                </c:pt>
                <c:pt idx="11">
                  <c:v>1.3622206334295503E-3</c:v>
                </c:pt>
                <c:pt idx="12">
                  <c:v>1.5664893143081107E-3</c:v>
                </c:pt>
                <c:pt idx="13">
                  <c:v>1.7882558657614975E-3</c:v>
                </c:pt>
                <c:pt idx="14">
                  <c:v>2.0337655085261139E-3</c:v>
                </c:pt>
                <c:pt idx="15">
                  <c:v>2.3043840858226593E-3</c:v>
                </c:pt>
                <c:pt idx="16">
                  <c:v>2.6057642234569738E-3</c:v>
                </c:pt>
                <c:pt idx="17">
                  <c:v>2.9377081168005864E-3</c:v>
                </c:pt>
                <c:pt idx="18">
                  <c:v>3.3108351237833345E-3</c:v>
                </c:pt>
                <c:pt idx="19">
                  <c:v>3.7243326718636419E-3</c:v>
                </c:pt>
                <c:pt idx="20">
                  <c:v>4.1845584949363919E-3</c:v>
                </c:pt>
                <c:pt idx="21">
                  <c:v>4.6936114394657983E-3</c:v>
                </c:pt>
                <c:pt idx="22">
                  <c:v>5.2570030968264805E-3</c:v>
                </c:pt>
                <c:pt idx="23">
                  <c:v>5.8760281479518341E-3</c:v>
                </c:pt>
                <c:pt idx="24">
                  <c:v>7.268766489382265E-3</c:v>
                </c:pt>
                <c:pt idx="25">
                  <c:v>9.0376379204064692E-3</c:v>
                </c:pt>
                <c:pt idx="26">
                  <c:v>1.1090358719570653E-2</c:v>
                </c:pt>
                <c:pt idx="27">
                  <c:v>1.3562339283168898E-2</c:v>
                </c:pt>
                <c:pt idx="28">
                  <c:v>1.6493037826931678E-2</c:v>
                </c:pt>
                <c:pt idx="29">
                  <c:v>1.9954535141799394E-2</c:v>
                </c:pt>
                <c:pt idx="30">
                  <c:v>2.1940109092707875E-2</c:v>
                </c:pt>
                <c:pt idx="31">
                  <c:v>2.409710368609554E-2</c:v>
                </c:pt>
                <c:pt idx="32">
                  <c:v>2.6455809560236753E-2</c:v>
                </c:pt>
                <c:pt idx="33">
                  <c:v>2.9017595915594767E-2</c:v>
                </c:pt>
                <c:pt idx="34">
                  <c:v>3.1809706868319625E-2</c:v>
                </c:pt>
                <c:pt idx="35">
                  <c:v>3.4836014473445899E-2</c:v>
                </c:pt>
                <c:pt idx="36">
                  <c:v>3.8125804221820415E-2</c:v>
                </c:pt>
                <c:pt idx="37">
                  <c:v>4.1675916071263308E-2</c:v>
                </c:pt>
                <c:pt idx="38">
                  <c:v>4.5507885291726051E-2</c:v>
                </c:pt>
                <c:pt idx="39">
                  <c:v>4.96434755901436E-2</c:v>
                </c:pt>
                <c:pt idx="40">
                  <c:v>5.4078558291489214E-2</c:v>
                </c:pt>
                <c:pt idx="41">
                  <c:v>5.8818153806395108E-2</c:v>
                </c:pt>
                <c:pt idx="42">
                  <c:v>6.2934563271963589E-2</c:v>
                </c:pt>
                <c:pt idx="43">
                  <c:v>6.6248383864846924E-2</c:v>
                </c:pt>
                <c:pt idx="44">
                  <c:v>7.1007282109153913E-2</c:v>
                </c:pt>
                <c:pt idx="45">
                  <c:v>7.3953013173901544E-2</c:v>
                </c:pt>
                <c:pt idx="46">
                  <c:v>7.7893888972270189E-2</c:v>
                </c:pt>
                <c:pt idx="47">
                  <c:v>8.1693784141103495E-2</c:v>
                </c:pt>
                <c:pt idx="48">
                  <c:v>8.5173384184948603E-2</c:v>
                </c:pt>
                <c:pt idx="49">
                  <c:v>8.8357793073016069E-2</c:v>
                </c:pt>
                <c:pt idx="50">
                  <c:v>9.141967079214175E-2</c:v>
                </c:pt>
                <c:pt idx="51">
                  <c:v>9.5322829492326164E-2</c:v>
                </c:pt>
                <c:pt idx="52">
                  <c:v>9.9782914330548519E-2</c:v>
                </c:pt>
                <c:pt idx="53">
                  <c:v>0.10319590680182938</c:v>
                </c:pt>
                <c:pt idx="54">
                  <c:v>0.10642076039337685</c:v>
                </c:pt>
                <c:pt idx="55">
                  <c:v>0.11232483747572736</c:v>
                </c:pt>
                <c:pt idx="56">
                  <c:v>0.11841913533669297</c:v>
                </c:pt>
                <c:pt idx="57">
                  <c:v>0.12403541922847257</c:v>
                </c:pt>
                <c:pt idx="58">
                  <c:v>0.12917307687185797</c:v>
                </c:pt>
                <c:pt idx="59">
                  <c:v>0.13388029268007515</c:v>
                </c:pt>
                <c:pt idx="60">
                  <c:v>0.1400313317761871</c:v>
                </c:pt>
                <c:pt idx="61">
                  <c:v>0.14569190353224964</c:v>
                </c:pt>
                <c:pt idx="62">
                  <c:v>0.15092034904322055</c:v>
                </c:pt>
                <c:pt idx="63">
                  <c:v>0.15589664883368334</c:v>
                </c:pt>
                <c:pt idx="64">
                  <c:v>0.1618709479768092</c:v>
                </c:pt>
                <c:pt idx="65">
                  <c:v>0.16750436158004647</c:v>
                </c:pt>
                <c:pt idx="66">
                  <c:v>0.17283417526887143</c:v>
                </c:pt>
                <c:pt idx="67">
                  <c:v>0.17901529731613081</c:v>
                </c:pt>
                <c:pt idx="68">
                  <c:v>0.18461347531870834</c:v>
                </c:pt>
                <c:pt idx="69">
                  <c:v>0.18998938598912285</c:v>
                </c:pt>
                <c:pt idx="70">
                  <c:v>0.19509196022806555</c:v>
                </c:pt>
                <c:pt idx="71">
                  <c:v>0.19974296531135657</c:v>
                </c:pt>
              </c:numCache>
            </c:numRef>
          </c:xVal>
          <c:yVal>
            <c:numRef>
              <c:f>'C6010'!$CB$3:$CB$74</c:f>
              <c:numCache>
                <c:formatCode>0.00E+00</c:formatCode>
                <c:ptCount val="72"/>
                <c:pt idx="0">
                  <c:v>7.495195755196713E-3</c:v>
                </c:pt>
                <c:pt idx="1">
                  <c:v>8.486482029411371E-3</c:v>
                </c:pt>
                <c:pt idx="2">
                  <c:v>9.5993725137812329E-3</c:v>
                </c:pt>
                <c:pt idx="3">
                  <c:v>1.0722079457487771E-2</c:v>
                </c:pt>
                <c:pt idx="4">
                  <c:v>1.2402768021423604E-2</c:v>
                </c:pt>
                <c:pt idx="5">
                  <c:v>1.4052237687673068E-2</c:v>
                </c:pt>
                <c:pt idx="6">
                  <c:v>1.6127301068758898E-2</c:v>
                </c:pt>
                <c:pt idx="7">
                  <c:v>1.7628926694304478E-2</c:v>
                </c:pt>
                <c:pt idx="8">
                  <c:v>1.885220866375098E-2</c:v>
                </c:pt>
                <c:pt idx="9">
                  <c:v>1.998571714947419E-2</c:v>
                </c:pt>
                <c:pt idx="10">
                  <c:v>2.1506122933080633E-2</c:v>
                </c:pt>
                <c:pt idx="11">
                  <c:v>2.3471232806072381E-2</c:v>
                </c:pt>
                <c:pt idx="12">
                  <c:v>2.5719543356180413E-2</c:v>
                </c:pt>
                <c:pt idx="13">
                  <c:v>2.777365851511554E-2</c:v>
                </c:pt>
                <c:pt idx="14">
                  <c:v>2.97675577090355E-2</c:v>
                </c:pt>
                <c:pt idx="15">
                  <c:v>3.1668004597918305E-2</c:v>
                </c:pt>
                <c:pt idx="16">
                  <c:v>3.3554263404386886E-2</c:v>
                </c:pt>
                <c:pt idx="17">
                  <c:v>3.5339689930656816E-2</c:v>
                </c:pt>
                <c:pt idx="18">
                  <c:v>3.7195260402359681E-2</c:v>
                </c:pt>
                <c:pt idx="19">
                  <c:v>3.9001073675968861E-2</c:v>
                </c:pt>
                <c:pt idx="20">
                  <c:v>4.0798731101262878E-2</c:v>
                </c:pt>
                <c:pt idx="21">
                  <c:v>4.2533286889747786E-2</c:v>
                </c:pt>
                <c:pt idx="22">
                  <c:v>4.4213839678177456E-2</c:v>
                </c:pt>
                <c:pt idx="23">
                  <c:v>4.5773773711040334E-2</c:v>
                </c:pt>
                <c:pt idx="24">
                  <c:v>4.8095623534114888E-2</c:v>
                </c:pt>
                <c:pt idx="25">
                  <c:v>5.1053779193410018E-2</c:v>
                </c:pt>
                <c:pt idx="26">
                  <c:v>5.2789139908048156E-2</c:v>
                </c:pt>
                <c:pt idx="27">
                  <c:v>5.4207227009090544E-2</c:v>
                </c:pt>
                <c:pt idx="28">
                  <c:v>5.5045783091399375E-2</c:v>
                </c:pt>
                <c:pt idx="29">
                  <c:v>5.5327388989824304E-2</c:v>
                </c:pt>
                <c:pt idx="30">
                  <c:v>5.5424558468450361E-2</c:v>
                </c:pt>
                <c:pt idx="31">
                  <c:v>5.5401666433717765E-2</c:v>
                </c:pt>
                <c:pt idx="32">
                  <c:v>5.5334966675166769E-2</c:v>
                </c:pt>
                <c:pt idx="33">
                  <c:v>5.5163118454995483E-2</c:v>
                </c:pt>
                <c:pt idx="34">
                  <c:v>5.493045601135791E-2</c:v>
                </c:pt>
                <c:pt idx="35">
                  <c:v>5.4590549005583987E-2</c:v>
                </c:pt>
                <c:pt idx="36">
                  <c:v>5.4183358092987632E-2</c:v>
                </c:pt>
                <c:pt idx="37">
                  <c:v>5.3649527110110493E-2</c:v>
                </c:pt>
                <c:pt idx="38">
                  <c:v>5.3007407938819036E-2</c:v>
                </c:pt>
                <c:pt idx="39">
                  <c:v>5.2270257052032899E-2</c:v>
                </c:pt>
                <c:pt idx="40">
                  <c:v>5.1398194807368118E-2</c:v>
                </c:pt>
                <c:pt idx="41">
                  <c:v>5.0383459630651925E-2</c:v>
                </c:pt>
                <c:pt idx="42">
                  <c:v>4.9509490677909856E-2</c:v>
                </c:pt>
                <c:pt idx="43">
                  <c:v>4.8764981830045663E-2</c:v>
                </c:pt>
                <c:pt idx="44">
                  <c:v>4.8019372500275895E-2</c:v>
                </c:pt>
                <c:pt idx="45">
                  <c:v>4.7556940499993518E-2</c:v>
                </c:pt>
                <c:pt idx="46">
                  <c:v>4.6672753378648887E-2</c:v>
                </c:pt>
                <c:pt idx="47">
                  <c:v>4.6026719774435954E-2</c:v>
                </c:pt>
                <c:pt idx="48">
                  <c:v>4.5340658584480324E-2</c:v>
                </c:pt>
                <c:pt idx="49">
                  <c:v>4.4611997695622435E-2</c:v>
                </c:pt>
                <c:pt idx="50">
                  <c:v>4.3987137935492505E-2</c:v>
                </c:pt>
                <c:pt idx="51">
                  <c:v>4.3268770582967082E-2</c:v>
                </c:pt>
                <c:pt idx="52">
                  <c:v>4.2368638265096112E-2</c:v>
                </c:pt>
                <c:pt idx="53">
                  <c:v>4.176233404177198E-2</c:v>
                </c:pt>
                <c:pt idx="54">
                  <c:v>4.1183193609834641E-2</c:v>
                </c:pt>
                <c:pt idx="55">
                  <c:v>4.005355274269385E-2</c:v>
                </c:pt>
                <c:pt idx="56">
                  <c:v>3.8953032260805577E-2</c:v>
                </c:pt>
                <c:pt idx="57">
                  <c:v>3.7987124007859113E-2</c:v>
                </c:pt>
                <c:pt idx="58">
                  <c:v>3.7079297307873176E-2</c:v>
                </c:pt>
                <c:pt idx="59">
                  <c:v>3.620996518808603E-2</c:v>
                </c:pt>
                <c:pt idx="60">
                  <c:v>3.5420473047349327E-2</c:v>
                </c:pt>
                <c:pt idx="61">
                  <c:v>3.4564616112767198E-2</c:v>
                </c:pt>
                <c:pt idx="62">
                  <c:v>3.3768646041997807E-2</c:v>
                </c:pt>
                <c:pt idx="63">
                  <c:v>3.3070846533641014E-2</c:v>
                </c:pt>
                <c:pt idx="64">
                  <c:v>3.2134171938816368E-2</c:v>
                </c:pt>
                <c:pt idx="65">
                  <c:v>3.1317905065675798E-2</c:v>
                </c:pt>
                <c:pt idx="66">
                  <c:v>3.059052958614538E-2</c:v>
                </c:pt>
                <c:pt idx="67">
                  <c:v>2.9749792678409496E-2</c:v>
                </c:pt>
                <c:pt idx="68">
                  <c:v>2.893711603774099E-2</c:v>
                </c:pt>
                <c:pt idx="69">
                  <c:v>2.8233059670335476E-2</c:v>
                </c:pt>
                <c:pt idx="70">
                  <c:v>2.7596340592828533E-2</c:v>
                </c:pt>
                <c:pt idx="71">
                  <c:v>2.6959424414740047E-2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3D-579B-449E-9234-170BEAD49713}"/>
            </c:ext>
          </c:extLst>
        </c:ser>
        <c:ser>
          <c:idx val="33"/>
          <c:order val="62"/>
          <c:tx>
            <c:strRef>
              <c:f>'C6010'!$CL$2</c:f>
              <c:strCache>
                <c:ptCount val="1"/>
                <c:pt idx="0">
                  <c:v>C6010 182C2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'C6010'!$CK$3:$CK$74</c:f>
              <c:numCache>
                <c:formatCode>0.00E+00</c:formatCode>
                <c:ptCount val="72"/>
                <c:pt idx="0">
                  <c:v>1.991309896279773E-4</c:v>
                </c:pt>
                <c:pt idx="1">
                  <c:v>2.4369474671421325E-4</c:v>
                </c:pt>
                <c:pt idx="2">
                  <c:v>2.9712754853179258E-4</c:v>
                </c:pt>
                <c:pt idx="3">
                  <c:v>3.8473543600448413E-4</c:v>
                </c:pt>
                <c:pt idx="4">
                  <c:v>4.7194465426711235E-4</c:v>
                </c:pt>
                <c:pt idx="5">
                  <c:v>5.7967985091772207E-4</c:v>
                </c:pt>
                <c:pt idx="6">
                  <c:v>6.7881277594064745E-4</c:v>
                </c:pt>
                <c:pt idx="7">
                  <c:v>7.9324631927586773E-4</c:v>
                </c:pt>
                <c:pt idx="8">
                  <c:v>9.2995852974294584E-4</c:v>
                </c:pt>
                <c:pt idx="9">
                  <c:v>1.0598686369268256E-3</c:v>
                </c:pt>
                <c:pt idx="10">
                  <c:v>1.2262177628490291E-3</c:v>
                </c:pt>
                <c:pt idx="11">
                  <c:v>1.4032041750172055E-3</c:v>
                </c:pt>
                <c:pt idx="12">
                  <c:v>1.6063490296605388E-3</c:v>
                </c:pt>
                <c:pt idx="13">
                  <c:v>1.835242660690842E-3</c:v>
                </c:pt>
                <c:pt idx="14">
                  <c:v>2.0960610289727181E-3</c:v>
                </c:pt>
                <c:pt idx="15">
                  <c:v>2.3769362255094744E-3</c:v>
                </c:pt>
                <c:pt idx="16">
                  <c:v>2.6929469635898562E-3</c:v>
                </c:pt>
                <c:pt idx="17">
                  <c:v>3.0401359677817257E-3</c:v>
                </c:pt>
                <c:pt idx="18">
                  <c:v>3.4354379054063987E-3</c:v>
                </c:pt>
                <c:pt idx="19">
                  <c:v>3.8663261848656916E-3</c:v>
                </c:pt>
                <c:pt idx="20">
                  <c:v>4.3349301470097393E-3</c:v>
                </c:pt>
                <c:pt idx="21">
                  <c:v>4.8611821172139264E-3</c:v>
                </c:pt>
                <c:pt idx="22">
                  <c:v>5.4364771035346933E-3</c:v>
                </c:pt>
                <c:pt idx="23">
                  <c:v>6.0641202082686741E-3</c:v>
                </c:pt>
                <c:pt idx="24">
                  <c:v>7.5427998684885044E-3</c:v>
                </c:pt>
                <c:pt idx="25">
                  <c:v>9.2597578684871402E-3</c:v>
                </c:pt>
                <c:pt idx="26">
                  <c:v>1.1354681379210608E-2</c:v>
                </c:pt>
                <c:pt idx="27">
                  <c:v>1.3863978843881544E-2</c:v>
                </c:pt>
                <c:pt idx="28">
                  <c:v>1.6827515091478115E-2</c:v>
                </c:pt>
                <c:pt idx="29">
                  <c:v>2.032866639118909E-2</c:v>
                </c:pt>
                <c:pt idx="30">
                  <c:v>2.2326712308617176E-2</c:v>
                </c:pt>
                <c:pt idx="31">
                  <c:v>2.4506163595855543E-2</c:v>
                </c:pt>
                <c:pt idx="32">
                  <c:v>2.6878688775811031E-2</c:v>
                </c:pt>
                <c:pt idx="33">
                  <c:v>2.9466756327900509E-2</c:v>
                </c:pt>
                <c:pt idx="34">
                  <c:v>3.2291732163876527E-2</c:v>
                </c:pt>
                <c:pt idx="35">
                  <c:v>3.5345478231026163E-2</c:v>
                </c:pt>
                <c:pt idx="36">
                  <c:v>3.8654005785081061E-2</c:v>
                </c:pt>
                <c:pt idx="37">
                  <c:v>4.2242511441566176E-2</c:v>
                </c:pt>
                <c:pt idx="38">
                  <c:v>4.6108536937036496E-2</c:v>
                </c:pt>
                <c:pt idx="39">
                  <c:v>5.026684951264751E-2</c:v>
                </c:pt>
                <c:pt idx="40">
                  <c:v>5.4727964537618183E-2</c:v>
                </c:pt>
                <c:pt idx="41">
                  <c:v>5.9504143911021809E-2</c:v>
                </c:pt>
                <c:pt idx="42">
                  <c:v>6.3759644667933837E-2</c:v>
                </c:pt>
                <c:pt idx="43">
                  <c:v>6.7161014930201407E-2</c:v>
                </c:pt>
                <c:pt idx="44">
                  <c:v>7.2193968225317623E-2</c:v>
                </c:pt>
                <c:pt idx="45">
                  <c:v>7.5009942076135788E-2</c:v>
                </c:pt>
                <c:pt idx="46">
                  <c:v>7.8960342555186067E-2</c:v>
                </c:pt>
                <c:pt idx="47">
                  <c:v>8.2859853965008695E-2</c:v>
                </c:pt>
                <c:pt idx="48">
                  <c:v>8.6316206162935102E-2</c:v>
                </c:pt>
                <c:pt idx="49">
                  <c:v>8.9629994359524359E-2</c:v>
                </c:pt>
                <c:pt idx="50">
                  <c:v>9.2825594783470189E-2</c:v>
                </c:pt>
                <c:pt idx="51">
                  <c:v>9.6756323845047287E-2</c:v>
                </c:pt>
                <c:pt idx="52">
                  <c:v>0.10142456349329704</c:v>
                </c:pt>
                <c:pt idx="53">
                  <c:v>0.10474914491414854</c:v>
                </c:pt>
                <c:pt idx="54">
                  <c:v>0.1080159211804789</c:v>
                </c:pt>
                <c:pt idx="55">
                  <c:v>0.1140966227870729</c:v>
                </c:pt>
                <c:pt idx="56">
                  <c:v>0.12031220269168531</c:v>
                </c:pt>
                <c:pt idx="57">
                  <c:v>0.12593595702909746</c:v>
                </c:pt>
                <c:pt idx="58">
                  <c:v>0.13123444511664767</c:v>
                </c:pt>
                <c:pt idx="59">
                  <c:v>0.13599232580507079</c:v>
                </c:pt>
                <c:pt idx="60">
                  <c:v>0.14232836635437893</c:v>
                </c:pt>
                <c:pt idx="61">
                  <c:v>0.147979450443331</c:v>
                </c:pt>
                <c:pt idx="62">
                  <c:v>0.15336191793634193</c:v>
                </c:pt>
                <c:pt idx="63">
                  <c:v>0.15832343020566067</c:v>
                </c:pt>
                <c:pt idx="64">
                  <c:v>0.16440212488354458</c:v>
                </c:pt>
                <c:pt idx="65">
                  <c:v>0.17015990351125695</c:v>
                </c:pt>
                <c:pt idx="66">
                  <c:v>0.17539725666772746</c:v>
                </c:pt>
                <c:pt idx="67">
                  <c:v>0.18168718150189903</c:v>
                </c:pt>
                <c:pt idx="68">
                  <c:v>0.18760191412678759</c:v>
                </c:pt>
                <c:pt idx="69">
                  <c:v>0.19296501595991847</c:v>
                </c:pt>
                <c:pt idx="70">
                  <c:v>0.19824643011559068</c:v>
                </c:pt>
                <c:pt idx="71">
                  <c:v>0.20293749159128746</c:v>
                </c:pt>
              </c:numCache>
            </c:numRef>
          </c:xVal>
          <c:yVal>
            <c:numRef>
              <c:f>'C6010'!$CL$3:$CL$74</c:f>
              <c:numCache>
                <c:formatCode>0.00E+00</c:formatCode>
                <c:ptCount val="72"/>
                <c:pt idx="0">
                  <c:v>3.96531510302176E-3</c:v>
                </c:pt>
                <c:pt idx="1">
                  <c:v>4.9210823404324325E-3</c:v>
                </c:pt>
                <c:pt idx="2">
                  <c:v>6.0620578910641513E-3</c:v>
                </c:pt>
                <c:pt idx="3">
                  <c:v>8.4222198290513552E-3</c:v>
                </c:pt>
                <c:pt idx="4">
                  <c:v>1.0501509073354121E-2</c:v>
                </c:pt>
                <c:pt idx="5">
                  <c:v>1.3128429980269677E-2</c:v>
                </c:pt>
                <c:pt idx="6">
                  <c:v>1.4917793889623535E-2</c:v>
                </c:pt>
                <c:pt idx="7">
                  <c:v>1.6880604439992376E-2</c:v>
                </c:pt>
                <c:pt idx="8">
                  <c:v>1.922499332081774E-2</c:v>
                </c:pt>
                <c:pt idx="9">
                  <c:v>2.0692351133998085E-2</c:v>
                </c:pt>
                <c:pt idx="10">
                  <c:v>2.2951357700948635E-2</c:v>
                </c:pt>
                <c:pt idx="11">
                  <c:v>2.4904781114005448E-2</c:v>
                </c:pt>
                <c:pt idx="12">
                  <c:v>2.7045076277428914E-2</c:v>
                </c:pt>
                <c:pt idx="13">
                  <c:v>2.9252350387524762E-2</c:v>
                </c:pt>
                <c:pt idx="14">
                  <c:v>3.1619084830357469E-2</c:v>
                </c:pt>
                <c:pt idx="15">
                  <c:v>3.3693492006579243E-2</c:v>
                </c:pt>
                <c:pt idx="16">
                  <c:v>3.583711793746671E-2</c:v>
                </c:pt>
                <c:pt idx="17">
                  <c:v>3.7847000276817144E-2</c:v>
                </c:pt>
                <c:pt idx="18">
                  <c:v>4.0047619151025955E-2</c:v>
                </c:pt>
                <c:pt idx="19">
                  <c:v>4.2031666613556361E-2</c:v>
                </c:pt>
                <c:pt idx="20">
                  <c:v>4.3783611054825873E-2</c:v>
                </c:pt>
                <c:pt idx="21">
                  <c:v>4.562453605623832E-2</c:v>
                </c:pt>
                <c:pt idx="22">
                  <c:v>4.7284292257892449E-2</c:v>
                </c:pt>
                <c:pt idx="23">
                  <c:v>4.8751118768271616E-2</c:v>
                </c:pt>
                <c:pt idx="24">
                  <c:v>5.1790403495612536E-2</c:v>
                </c:pt>
                <c:pt idx="25">
                  <c:v>5.3594136851355438E-2</c:v>
                </c:pt>
                <c:pt idx="26">
                  <c:v>5.5335431757502149E-2</c:v>
                </c:pt>
                <c:pt idx="27">
                  <c:v>5.6645283649039854E-2</c:v>
                </c:pt>
                <c:pt idx="28">
                  <c:v>5.7301068689567719E-2</c:v>
                </c:pt>
                <c:pt idx="29">
                  <c:v>5.7421525115711705E-2</c:v>
                </c:pt>
                <c:pt idx="30">
                  <c:v>5.7395022344191117E-2</c:v>
                </c:pt>
                <c:pt idx="31">
                  <c:v>5.7298571160167865E-2</c:v>
                </c:pt>
                <c:pt idx="32">
                  <c:v>5.7118092935732806E-2</c:v>
                </c:pt>
                <c:pt idx="33">
                  <c:v>5.6884063920013141E-2</c:v>
                </c:pt>
                <c:pt idx="34">
                  <c:v>5.6607836083511345E-2</c:v>
                </c:pt>
                <c:pt idx="35">
                  <c:v>5.6198957776875579E-2</c:v>
                </c:pt>
                <c:pt idx="36">
                  <c:v>5.5695089396245581E-2</c:v>
                </c:pt>
                <c:pt idx="37">
                  <c:v>5.5118202939676446E-2</c:v>
                </c:pt>
                <c:pt idx="38">
                  <c:v>5.4415915741579321E-2</c:v>
                </c:pt>
                <c:pt idx="39">
                  <c:v>5.3591215875032634E-2</c:v>
                </c:pt>
                <c:pt idx="40">
                  <c:v>5.2640044542859386E-2</c:v>
                </c:pt>
                <c:pt idx="41">
                  <c:v>5.1565547209470833E-2</c:v>
                </c:pt>
                <c:pt idx="42">
                  <c:v>5.0816153602264803E-2</c:v>
                </c:pt>
                <c:pt idx="43">
                  <c:v>5.0117799182830401E-2</c:v>
                </c:pt>
                <c:pt idx="44">
                  <c:v>4.9637800458268294E-2</c:v>
                </c:pt>
                <c:pt idx="45">
                  <c:v>4.8926012263176062E-2</c:v>
                </c:pt>
                <c:pt idx="46">
                  <c:v>4.7959505357171757E-2</c:v>
                </c:pt>
                <c:pt idx="47">
                  <c:v>4.7350037235190129E-2</c:v>
                </c:pt>
                <c:pt idx="48">
                  <c:v>4.6565546539764469E-2</c:v>
                </c:pt>
                <c:pt idx="49">
                  <c:v>4.5905919365076396E-2</c:v>
                </c:pt>
                <c:pt idx="50">
                  <c:v>4.535047919423689E-2</c:v>
                </c:pt>
                <c:pt idx="51">
                  <c:v>4.4579934304798417E-2</c:v>
                </c:pt>
                <c:pt idx="52">
                  <c:v>4.3774221616195076E-2</c:v>
                </c:pt>
                <c:pt idx="53">
                  <c:v>4.3028954353903102E-2</c:v>
                </c:pt>
                <c:pt idx="54">
                  <c:v>4.2427051739881566E-2</c:v>
                </c:pt>
                <c:pt idx="55">
                  <c:v>4.1327108988620964E-2</c:v>
                </c:pt>
                <c:pt idx="56">
                  <c:v>4.0208405879236589E-2</c:v>
                </c:pt>
                <c:pt idx="57">
                  <c:v>3.9160161167493039E-2</c:v>
                </c:pt>
                <c:pt idx="58">
                  <c:v>3.8272176855720909E-2</c:v>
                </c:pt>
                <c:pt idx="59">
                  <c:v>3.7361439753277818E-2</c:v>
                </c:pt>
                <c:pt idx="60">
                  <c:v>3.6592059012113987E-2</c:v>
                </c:pt>
                <c:pt idx="61">
                  <c:v>3.5658553580052516E-2</c:v>
                </c:pt>
                <c:pt idx="62">
                  <c:v>3.4870093214400703E-2</c:v>
                </c:pt>
                <c:pt idx="63">
                  <c:v>3.4108461766344675E-2</c:v>
                </c:pt>
                <c:pt idx="64">
                  <c:v>3.3146993703979132E-2</c:v>
                </c:pt>
                <c:pt idx="65">
                  <c:v>3.231877750079281E-2</c:v>
                </c:pt>
                <c:pt idx="66">
                  <c:v>3.1504554681581837E-2</c:v>
                </c:pt>
                <c:pt idx="67">
                  <c:v>3.0644478204701078E-2</c:v>
                </c:pt>
                <c:pt idx="68">
                  <c:v>2.9881540315872465E-2</c:v>
                </c:pt>
                <c:pt idx="69">
                  <c:v>2.9124362443810392E-2</c:v>
                </c:pt>
                <c:pt idx="70">
                  <c:v>2.8495973791745777E-2</c:v>
                </c:pt>
                <c:pt idx="71">
                  <c:v>2.7828654296482108E-2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3E-579B-449E-9234-170BEAD49713}"/>
            </c:ext>
          </c:extLst>
        </c:ser>
        <c:ser>
          <c:idx val="34"/>
          <c:order val="63"/>
          <c:tx>
            <c:strRef>
              <c:f>'C6010'!$CV$2</c:f>
              <c:strCache>
                <c:ptCount val="1"/>
                <c:pt idx="0">
                  <c:v>C6010 182C6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'C6010'!$CU$3:$CU$74</c:f>
              <c:numCache>
                <c:formatCode>0.00E+00</c:formatCode>
                <c:ptCount val="72"/>
                <c:pt idx="0">
                  <c:v>2.9232424739458068E-4</c:v>
                </c:pt>
                <c:pt idx="1">
                  <c:v>3.6616417206794186E-4</c:v>
                </c:pt>
                <c:pt idx="2">
                  <c:v>4.3489790632686057E-4</c:v>
                </c:pt>
                <c:pt idx="3">
                  <c:v>4.950607974013913E-4</c:v>
                </c:pt>
                <c:pt idx="4">
                  <c:v>5.6929756706908523E-4</c:v>
                </c:pt>
                <c:pt idx="5">
                  <c:v>6.3967913929336719E-4</c:v>
                </c:pt>
                <c:pt idx="6">
                  <c:v>7.2852289406297817E-4</c:v>
                </c:pt>
                <c:pt idx="7">
                  <c:v>8.2948756554745366E-4</c:v>
                </c:pt>
                <c:pt idx="8">
                  <c:v>9.5472552233345548E-4</c:v>
                </c:pt>
                <c:pt idx="9">
                  <c:v>1.1065744532099766E-3</c:v>
                </c:pt>
                <c:pt idx="10">
                  <c:v>1.2734364787340129E-3</c:v>
                </c:pt>
                <c:pt idx="11">
                  <c:v>1.4615941010822117E-3</c:v>
                </c:pt>
                <c:pt idx="12">
                  <c:v>1.6629422712688276E-3</c:v>
                </c:pt>
                <c:pt idx="13">
                  <c:v>1.8855580703020251E-3</c:v>
                </c:pt>
                <c:pt idx="14">
                  <c:v>2.1333032257222911E-3</c:v>
                </c:pt>
                <c:pt idx="15">
                  <c:v>2.4104272476104128E-3</c:v>
                </c:pt>
                <c:pt idx="16">
                  <c:v>2.7241898656086205E-3</c:v>
                </c:pt>
                <c:pt idx="17">
                  <c:v>3.0721987649119089E-3</c:v>
                </c:pt>
                <c:pt idx="18">
                  <c:v>3.4635704178846301E-3</c:v>
                </c:pt>
                <c:pt idx="19">
                  <c:v>3.8947764951427094E-3</c:v>
                </c:pt>
                <c:pt idx="20">
                  <c:v>4.3731387260645968E-3</c:v>
                </c:pt>
                <c:pt idx="21">
                  <c:v>4.8989511566411639E-3</c:v>
                </c:pt>
                <c:pt idx="22">
                  <c:v>5.4768685218201099E-3</c:v>
                </c:pt>
                <c:pt idx="23">
                  <c:v>6.1103900255727239E-3</c:v>
                </c:pt>
                <c:pt idx="24">
                  <c:v>7.5779747372883219E-3</c:v>
                </c:pt>
                <c:pt idx="25">
                  <c:v>9.3433516501054241E-3</c:v>
                </c:pt>
                <c:pt idx="26">
                  <c:v>1.1403860941320062E-2</c:v>
                </c:pt>
                <c:pt idx="27">
                  <c:v>1.3930401249885982E-2</c:v>
                </c:pt>
                <c:pt idx="28">
                  <c:v>1.6905092554795866E-2</c:v>
                </c:pt>
                <c:pt idx="29">
                  <c:v>2.0430989774213849E-2</c:v>
                </c:pt>
                <c:pt idx="30">
                  <c:v>2.2418109644714388E-2</c:v>
                </c:pt>
                <c:pt idx="31">
                  <c:v>2.4589277515516442E-2</c:v>
                </c:pt>
                <c:pt idx="32">
                  <c:v>2.6977706662636696E-2</c:v>
                </c:pt>
                <c:pt idx="33">
                  <c:v>2.9566463361750436E-2</c:v>
                </c:pt>
                <c:pt idx="34">
                  <c:v>3.2401917501964382E-2</c:v>
                </c:pt>
                <c:pt idx="35">
                  <c:v>3.5444213849714697E-2</c:v>
                </c:pt>
                <c:pt idx="36">
                  <c:v>3.8793247522735733E-2</c:v>
                </c:pt>
                <c:pt idx="37">
                  <c:v>4.2401432329624095E-2</c:v>
                </c:pt>
                <c:pt idx="38">
                  <c:v>4.6282014619773972E-2</c:v>
                </c:pt>
                <c:pt idx="39">
                  <c:v>5.0472663050328874E-2</c:v>
                </c:pt>
                <c:pt idx="40">
                  <c:v>5.4958098586358917E-2</c:v>
                </c:pt>
                <c:pt idx="41">
                  <c:v>5.9730615068610743E-2</c:v>
                </c:pt>
                <c:pt idx="42">
                  <c:v>6.3723947433520875E-2</c:v>
                </c:pt>
                <c:pt idx="43">
                  <c:v>6.711484449094797E-2</c:v>
                </c:pt>
                <c:pt idx="44">
                  <c:v>7.1830783996099407E-2</c:v>
                </c:pt>
                <c:pt idx="45">
                  <c:v>7.4768827526360881E-2</c:v>
                </c:pt>
                <c:pt idx="46">
                  <c:v>7.8813832401453149E-2</c:v>
                </c:pt>
                <c:pt idx="47">
                  <c:v>8.2729582871054697E-2</c:v>
                </c:pt>
                <c:pt idx="48">
                  <c:v>8.6163044362967081E-2</c:v>
                </c:pt>
                <c:pt idx="49">
                  <c:v>8.9608973698722713E-2</c:v>
                </c:pt>
                <c:pt idx="50">
                  <c:v>9.2862158688560265E-2</c:v>
                </c:pt>
                <c:pt idx="51">
                  <c:v>9.663914283578745E-2</c:v>
                </c:pt>
                <c:pt idx="52">
                  <c:v>0.10131634541795036</c:v>
                </c:pt>
                <c:pt idx="53">
                  <c:v>0.10475276013252832</c:v>
                </c:pt>
                <c:pt idx="54">
                  <c:v>0.10802644921908612</c:v>
                </c:pt>
                <c:pt idx="55">
                  <c:v>0.11403003201287767</c:v>
                </c:pt>
                <c:pt idx="56">
                  <c:v>0.12026159552705434</c:v>
                </c:pt>
                <c:pt idx="57">
                  <c:v>0.12589358797499645</c:v>
                </c:pt>
                <c:pt idx="58">
                  <c:v>0.13118500334803126</c:v>
                </c:pt>
                <c:pt idx="59">
                  <c:v>0.13594736408931363</c:v>
                </c:pt>
                <c:pt idx="60">
                  <c:v>0.14227189484502939</c:v>
                </c:pt>
                <c:pt idx="61">
                  <c:v>0.14794319303005277</c:v>
                </c:pt>
                <c:pt idx="62">
                  <c:v>0.15323928344275717</c:v>
                </c:pt>
                <c:pt idx="63">
                  <c:v>0.15824577547295227</c:v>
                </c:pt>
                <c:pt idx="64">
                  <c:v>0.16437404675435682</c:v>
                </c:pt>
                <c:pt idx="65">
                  <c:v>0.17015764018978136</c:v>
                </c:pt>
                <c:pt idx="66">
                  <c:v>0.17552470805435361</c:v>
                </c:pt>
                <c:pt idx="67">
                  <c:v>0.18164892933155832</c:v>
                </c:pt>
                <c:pt idx="68">
                  <c:v>0.18633464737341812</c:v>
                </c:pt>
              </c:numCache>
            </c:numRef>
          </c:xVal>
          <c:yVal>
            <c:numRef>
              <c:f>'C6010'!$CV$3:$CV$74</c:f>
              <c:numCache>
                <c:formatCode>0.00E+00</c:formatCode>
                <c:ptCount val="72"/>
                <c:pt idx="0">
                  <c:v>8.5453465614807999E-3</c:v>
                </c:pt>
                <c:pt idx="1">
                  <c:v>1.1110151799915589E-2</c:v>
                </c:pt>
                <c:pt idx="2">
                  <c:v>1.2987000990660679E-2</c:v>
                </c:pt>
                <c:pt idx="3">
                  <c:v>1.3945024103629649E-2</c:v>
                </c:pt>
                <c:pt idx="4">
                  <c:v>1.5280875073470829E-2</c:v>
                </c:pt>
                <c:pt idx="5">
                  <c:v>1.598677116083308E-2</c:v>
                </c:pt>
                <c:pt idx="6">
                  <c:v>1.7182683699184718E-2</c:v>
                </c:pt>
                <c:pt idx="7">
                  <c:v>1.8458296684931583E-2</c:v>
                </c:pt>
                <c:pt idx="8">
                  <c:v>2.0262643255422208E-2</c:v>
                </c:pt>
                <c:pt idx="9">
                  <c:v>2.2556257147169457E-2</c:v>
                </c:pt>
                <c:pt idx="10">
                  <c:v>2.4752994683039251E-2</c:v>
                </c:pt>
                <c:pt idx="11">
                  <c:v>2.702057308486067E-2</c:v>
                </c:pt>
                <c:pt idx="12">
                  <c:v>2.8984293991402611E-2</c:v>
                </c:pt>
                <c:pt idx="13">
                  <c:v>3.0878315411508567E-2</c:v>
                </c:pt>
                <c:pt idx="14">
                  <c:v>3.2752663928586778E-2</c:v>
                </c:pt>
                <c:pt idx="15">
                  <c:v>3.4649663448427757E-2</c:v>
                </c:pt>
                <c:pt idx="16">
                  <c:v>3.6673488324634504E-2</c:v>
                </c:pt>
                <c:pt idx="17">
                  <c:v>3.8649516804022274E-2</c:v>
                </c:pt>
                <c:pt idx="18">
                  <c:v>4.0706197857672967E-2</c:v>
                </c:pt>
                <c:pt idx="19">
                  <c:v>4.2652521445688221E-2</c:v>
                </c:pt>
                <c:pt idx="20">
                  <c:v>4.4558840235991465E-2</c:v>
                </c:pt>
                <c:pt idx="21">
                  <c:v>4.6336251460392261E-2</c:v>
                </c:pt>
                <c:pt idx="22">
                  <c:v>4.7989519010813442E-2</c:v>
                </c:pt>
                <c:pt idx="23">
                  <c:v>4.9497908378255462E-2</c:v>
                </c:pt>
                <c:pt idx="24">
                  <c:v>5.2274565440475547E-2</c:v>
                </c:pt>
                <c:pt idx="25">
                  <c:v>5.4566162075136419E-2</c:v>
                </c:pt>
                <c:pt idx="26">
                  <c:v>5.5815809081295867E-2</c:v>
                </c:pt>
                <c:pt idx="27">
                  <c:v>5.7189359659210105E-2</c:v>
                </c:pt>
                <c:pt idx="28">
                  <c:v>5.7830620227859293E-2</c:v>
                </c:pt>
                <c:pt idx="29">
                  <c:v>5.8001037001418801E-2</c:v>
                </c:pt>
                <c:pt idx="30">
                  <c:v>5.7865892319433634E-2</c:v>
                </c:pt>
                <c:pt idx="31">
                  <c:v>5.7687892371514664E-2</c:v>
                </c:pt>
                <c:pt idx="32">
                  <c:v>5.7539700581508826E-2</c:v>
                </c:pt>
                <c:pt idx="33">
                  <c:v>5.7269673859208531E-2</c:v>
                </c:pt>
                <c:pt idx="34">
                  <c:v>5.6994807895688317E-2</c:v>
                </c:pt>
                <c:pt idx="35">
                  <c:v>5.651337361332915E-2</c:v>
                </c:pt>
                <c:pt idx="36">
                  <c:v>5.6097068377390029E-2</c:v>
                </c:pt>
                <c:pt idx="37">
                  <c:v>5.5533704311518634E-2</c:v>
                </c:pt>
                <c:pt idx="38">
                  <c:v>5.4826152366429279E-2</c:v>
                </c:pt>
                <c:pt idx="39">
                  <c:v>5.4030964064587864E-2</c:v>
                </c:pt>
                <c:pt idx="40">
                  <c:v>5.3083683814005342E-2</c:v>
                </c:pt>
                <c:pt idx="41">
                  <c:v>5.1958808306347914E-2</c:v>
                </c:pt>
                <c:pt idx="42">
                  <c:v>5.0759268456376641E-2</c:v>
                </c:pt>
                <c:pt idx="43">
                  <c:v>5.0048915011601434E-2</c:v>
                </c:pt>
                <c:pt idx="44">
                  <c:v>4.9139633614231334E-2</c:v>
                </c:pt>
                <c:pt idx="45">
                  <c:v>4.8611978866666961E-2</c:v>
                </c:pt>
                <c:pt idx="46">
                  <c:v>4.7781693675418041E-2</c:v>
                </c:pt>
                <c:pt idx="47">
                  <c:v>4.7201268151853146E-2</c:v>
                </c:pt>
                <c:pt idx="48">
                  <c:v>4.6400438836841459E-2</c:v>
                </c:pt>
                <c:pt idx="49">
                  <c:v>4.5884389527647881E-2</c:v>
                </c:pt>
                <c:pt idx="50">
                  <c:v>4.5386213243680786E-2</c:v>
                </c:pt>
                <c:pt idx="51">
                  <c:v>4.4472018704932038E-2</c:v>
                </c:pt>
                <c:pt idx="52">
                  <c:v>4.3680858931274172E-2</c:v>
                </c:pt>
                <c:pt idx="53">
                  <c:v>4.3031924530913784E-2</c:v>
                </c:pt>
                <c:pt idx="54">
                  <c:v>4.243532265775924E-2</c:v>
                </c:pt>
                <c:pt idx="55">
                  <c:v>4.127888317732669E-2</c:v>
                </c:pt>
                <c:pt idx="56">
                  <c:v>4.017458710753561E-2</c:v>
                </c:pt>
                <c:pt idx="57">
                  <c:v>3.9133816032637457E-2</c:v>
                </c:pt>
                <c:pt idx="58">
                  <c:v>3.8243344674273275E-2</c:v>
                </c:pt>
                <c:pt idx="59">
                  <c:v>3.7336738995621011E-2</c:v>
                </c:pt>
                <c:pt idx="60">
                  <c:v>3.6563027570077851E-2</c:v>
                </c:pt>
                <c:pt idx="61">
                  <c:v>3.5641081849743454E-2</c:v>
                </c:pt>
                <c:pt idx="62">
                  <c:v>3.4814348391474681E-2</c:v>
                </c:pt>
                <c:pt idx="63">
                  <c:v>3.4075010824650996E-2</c:v>
                </c:pt>
                <c:pt idx="64">
                  <c:v>3.3135672364978518E-2</c:v>
                </c:pt>
                <c:pt idx="65">
                  <c:v>3.2317917753047321E-2</c:v>
                </c:pt>
                <c:pt idx="66">
                  <c:v>3.1550356515684656E-2</c:v>
                </c:pt>
                <c:pt idx="67">
                  <c:v>3.063157587012762E-2</c:v>
                </c:pt>
                <c:pt idx="68">
                  <c:v>2.9479199194919412E-2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3F-579B-449E-9234-170BEAD49713}"/>
            </c:ext>
          </c:extLst>
        </c:ser>
        <c:ser>
          <c:idx val="1"/>
          <c:order val="64"/>
          <c:tx>
            <c:strRef>
              <c:f>'C6014'!$AC$2</c:f>
              <c:strCache>
                <c:ptCount val="1"/>
                <c:pt idx="0">
                  <c:v>C6014 164C2</c:v>
                </c:pt>
              </c:strCache>
            </c:strRef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xVal>
            <c:numRef>
              <c:f>'C6014'!$AB$3:$AB$76</c:f>
              <c:numCache>
                <c:formatCode>0.00E+00</c:formatCode>
                <c:ptCount val="74"/>
                <c:pt idx="0">
                  <c:v>3.0924650011911322E-4</c:v>
                </c:pt>
                <c:pt idx="1">
                  <c:v>2.9520920966279786E-4</c:v>
                </c:pt>
                <c:pt idx="2">
                  <c:v>3.8988374257479071E-4</c:v>
                </c:pt>
                <c:pt idx="3">
                  <c:v>4.3922678743399081E-4</c:v>
                </c:pt>
                <c:pt idx="4">
                  <c:v>4.9729698433866694E-4</c:v>
                </c:pt>
                <c:pt idx="5">
                  <c:v>6.0115584580615745E-4</c:v>
                </c:pt>
                <c:pt idx="6">
                  <c:v>6.64367147307768E-4</c:v>
                </c:pt>
                <c:pt idx="7">
                  <c:v>7.9297418118256548E-4</c:v>
                </c:pt>
                <c:pt idx="8">
                  <c:v>8.9949052095918743E-4</c:v>
                </c:pt>
                <c:pt idx="9">
                  <c:v>1.0288539660846762E-3</c:v>
                </c:pt>
                <c:pt idx="10">
                  <c:v>1.1967144088594105E-3</c:v>
                </c:pt>
                <c:pt idx="11">
                  <c:v>1.3465091656734718E-3</c:v>
                </c:pt>
                <c:pt idx="12">
                  <c:v>1.5604342393991941E-3</c:v>
                </c:pt>
                <c:pt idx="13">
                  <c:v>1.7625096214909796E-3</c:v>
                </c:pt>
                <c:pt idx="14">
                  <c:v>2.0033151243380579E-3</c:v>
                </c:pt>
                <c:pt idx="15">
                  <c:v>2.2876446564115164E-3</c:v>
                </c:pt>
                <c:pt idx="16">
                  <c:v>2.5763979852376656E-3</c:v>
                </c:pt>
                <c:pt idx="17">
                  <c:v>2.9165018328878539E-3</c:v>
                </c:pt>
                <c:pt idx="18">
                  <c:v>3.2944875879473926E-3</c:v>
                </c:pt>
                <c:pt idx="19">
                  <c:v>3.6975716685375927E-3</c:v>
                </c:pt>
                <c:pt idx="20">
                  <c:v>4.1585338362937294E-3</c:v>
                </c:pt>
                <c:pt idx="21">
                  <c:v>4.6573833270410767E-3</c:v>
                </c:pt>
                <c:pt idx="22">
                  <c:v>5.2032658642494727E-3</c:v>
                </c:pt>
                <c:pt idx="23">
                  <c:v>5.8115603445836848E-3</c:v>
                </c:pt>
                <c:pt idx="24">
                  <c:v>7.1866762863670971E-3</c:v>
                </c:pt>
                <c:pt idx="25">
                  <c:v>7.973046565259689E-3</c:v>
                </c:pt>
                <c:pt idx="26">
                  <c:v>8.8407094216908736E-3</c:v>
                </c:pt>
                <c:pt idx="27">
                  <c:v>1.0783370469416194E-2</c:v>
                </c:pt>
                <c:pt idx="28">
                  <c:v>1.3110721118928888E-2</c:v>
                </c:pt>
                <c:pt idx="29">
                  <c:v>1.5904369066280247E-2</c:v>
                </c:pt>
                <c:pt idx="30">
                  <c:v>1.9241094075997108E-2</c:v>
                </c:pt>
                <c:pt idx="31">
                  <c:v>2.2885863777117356E-2</c:v>
                </c:pt>
                <c:pt idx="32">
                  <c:v>2.584860561381485E-2</c:v>
                </c:pt>
                <c:pt idx="33">
                  <c:v>2.9178047290321269E-2</c:v>
                </c:pt>
                <c:pt idx="34">
                  <c:v>3.2938429895940598E-2</c:v>
                </c:pt>
                <c:pt idx="35">
                  <c:v>3.713457846936901E-2</c:v>
                </c:pt>
                <c:pt idx="36">
                  <c:v>4.0196271630998648E-2</c:v>
                </c:pt>
                <c:pt idx="37">
                  <c:v>4.3487281012543816E-2</c:v>
                </c:pt>
                <c:pt idx="38">
                  <c:v>4.7000001368032375E-2</c:v>
                </c:pt>
                <c:pt idx="39">
                  <c:v>5.075806185096348E-2</c:v>
                </c:pt>
                <c:pt idx="40">
                  <c:v>5.4746243357519569E-2</c:v>
                </c:pt>
                <c:pt idx="41">
                  <c:v>5.8991047453655965E-2</c:v>
                </c:pt>
                <c:pt idx="42">
                  <c:v>6.3480149905969716E-2</c:v>
                </c:pt>
                <c:pt idx="43">
                  <c:v>6.5410488548266033E-2</c:v>
                </c:pt>
                <c:pt idx="44">
                  <c:v>6.8197032508481609E-2</c:v>
                </c:pt>
                <c:pt idx="45">
                  <c:v>7.0275084056179063E-2</c:v>
                </c:pt>
                <c:pt idx="46">
                  <c:v>7.2782561464001805E-2</c:v>
                </c:pt>
                <c:pt idx="47">
                  <c:v>7.5375293792546233E-2</c:v>
                </c:pt>
                <c:pt idx="48">
                  <c:v>7.8229502700090256E-2</c:v>
                </c:pt>
                <c:pt idx="50">
                  <c:v>7.8685754422796836E-2</c:v>
                </c:pt>
                <c:pt idx="51">
                  <c:v>8.2627713508174272E-2</c:v>
                </c:pt>
                <c:pt idx="52">
                  <c:v>8.633252033543215E-2</c:v>
                </c:pt>
                <c:pt idx="53">
                  <c:v>8.984664027420608E-2</c:v>
                </c:pt>
                <c:pt idx="54">
                  <c:v>9.3124499027976537E-2</c:v>
                </c:pt>
                <c:pt idx="55">
                  <c:v>9.6220513743715125E-2</c:v>
                </c:pt>
                <c:pt idx="56">
                  <c:v>9.9158829280080296E-2</c:v>
                </c:pt>
                <c:pt idx="57">
                  <c:v>0.10202556670409442</c:v>
                </c:pt>
                <c:pt idx="58">
                  <c:v>0.1047237081700849</c:v>
                </c:pt>
                <c:pt idx="59">
                  <c:v>0.10729339111650657</c:v>
                </c:pt>
                <c:pt idx="60">
                  <c:v>0.1098450856353993</c:v>
                </c:pt>
                <c:pt idx="61">
                  <c:v>0.11222423049101229</c:v>
                </c:pt>
                <c:pt idx="62">
                  <c:v>0.11449337476739441</c:v>
                </c:pt>
                <c:pt idx="63">
                  <c:v>0.11686949896832936</c:v>
                </c:pt>
                <c:pt idx="64">
                  <c:v>0.11902721755472141</c:v>
                </c:pt>
                <c:pt idx="65">
                  <c:v>0.12110430416847665</c:v>
                </c:pt>
                <c:pt idx="66">
                  <c:v>0.12315630294840488</c:v>
                </c:pt>
                <c:pt idx="67">
                  <c:v>0.1250231544525959</c:v>
                </c:pt>
                <c:pt idx="68">
                  <c:v>0.12705162649915028</c:v>
                </c:pt>
                <c:pt idx="69">
                  <c:v>0.12897072867346415</c:v>
                </c:pt>
                <c:pt idx="70">
                  <c:v>0.13082519491317343</c:v>
                </c:pt>
                <c:pt idx="71">
                  <c:v>0.13252729948760494</c:v>
                </c:pt>
                <c:pt idx="72">
                  <c:v>0.13537024780016543</c:v>
                </c:pt>
                <c:pt idx="73">
                  <c:v>0.13801759514031395</c:v>
                </c:pt>
              </c:numCache>
            </c:numRef>
          </c:xVal>
          <c:yVal>
            <c:numRef>
              <c:f>'C6014'!$AC$3:$AC$76</c:f>
              <c:numCache>
                <c:formatCode>0.00E+00</c:formatCode>
                <c:ptCount val="74"/>
                <c:pt idx="0">
                  <c:v>9.5633397835920685E-3</c:v>
                </c:pt>
                <c:pt idx="1">
                  <c:v>7.2215114037847312E-3</c:v>
                </c:pt>
                <c:pt idx="2">
                  <c:v>1.043769236269617E-2</c:v>
                </c:pt>
                <c:pt idx="3">
                  <c:v>1.0976903164111963E-2</c:v>
                </c:pt>
                <c:pt idx="4">
                  <c:v>1.1660071695812365E-2</c:v>
                </c:pt>
                <c:pt idx="5">
                  <c:v>1.4119214352011742E-2</c:v>
                </c:pt>
                <c:pt idx="6">
                  <c:v>1.4289626734368292E-2</c:v>
                </c:pt>
                <c:pt idx="7">
                  <c:v>1.6869024008063123E-2</c:v>
                </c:pt>
                <c:pt idx="8">
                  <c:v>1.7985901687820646E-2</c:v>
                </c:pt>
                <c:pt idx="9">
                  <c:v>1.9499039978929832E-2</c:v>
                </c:pt>
                <c:pt idx="10">
                  <c:v>2.1860204270788323E-2</c:v>
                </c:pt>
                <c:pt idx="11">
                  <c:v>2.2932933975070565E-2</c:v>
                </c:pt>
                <c:pt idx="12">
                  <c:v>2.5521096069986128E-2</c:v>
                </c:pt>
                <c:pt idx="13">
                  <c:v>2.6979678355465313E-2</c:v>
                </c:pt>
                <c:pt idx="14">
                  <c:v>2.8882846256938526E-2</c:v>
                </c:pt>
                <c:pt idx="15">
                  <c:v>3.1209592349899302E-2</c:v>
                </c:pt>
                <c:pt idx="16">
                  <c:v>3.280223058196919E-2</c:v>
                </c:pt>
                <c:pt idx="17">
                  <c:v>3.4831321804378333E-2</c:v>
                </c:pt>
                <c:pt idx="18">
                  <c:v>3.6828857559727285E-2</c:v>
                </c:pt>
                <c:pt idx="19">
                  <c:v>3.8442606858387726E-2</c:v>
                </c:pt>
                <c:pt idx="20">
                  <c:v>4.0292837179543559E-2</c:v>
                </c:pt>
                <c:pt idx="21">
                  <c:v>4.1879225972928126E-2</c:v>
                </c:pt>
                <c:pt idx="22">
                  <c:v>4.3314549366157876E-2</c:v>
                </c:pt>
                <c:pt idx="23">
                  <c:v>4.4774885775034245E-2</c:v>
                </c:pt>
                <c:pt idx="24">
                  <c:v>4.7015416866960848E-2</c:v>
                </c:pt>
                <c:pt idx="25">
                  <c:v>4.7951265006524302E-2</c:v>
                </c:pt>
                <c:pt idx="26">
                  <c:v>4.8853114071714887E-2</c:v>
                </c:pt>
                <c:pt idx="27">
                  <c:v>4.990711332031899E-2</c:v>
                </c:pt>
                <c:pt idx="28">
                  <c:v>5.0657195306619648E-2</c:v>
                </c:pt>
                <c:pt idx="29">
                  <c:v>5.1186523571082068E-2</c:v>
                </c:pt>
                <c:pt idx="30">
                  <c:v>5.1441837307015972E-2</c:v>
                </c:pt>
                <c:pt idx="31">
                  <c:v>5.2376276082477233E-2</c:v>
                </c:pt>
                <c:pt idx="32">
                  <c:v>5.2584183608016533E-2</c:v>
                </c:pt>
                <c:pt idx="33">
                  <c:v>5.2732018809304705E-2</c:v>
                </c:pt>
                <c:pt idx="34">
                  <c:v>5.2887018519266735E-2</c:v>
                </c:pt>
                <c:pt idx="35">
                  <c:v>5.2903280829345686E-2</c:v>
                </c:pt>
                <c:pt idx="36">
                  <c:v>5.2838576171498772E-2</c:v>
                </c:pt>
                <c:pt idx="37">
                  <c:v>5.2718037339264119E-2</c:v>
                </c:pt>
                <c:pt idx="38">
                  <c:v>5.2490884279944514E-2</c:v>
                </c:pt>
                <c:pt idx="39">
                  <c:v>5.2185889669617243E-2</c:v>
                </c:pt>
                <c:pt idx="40">
                  <c:v>5.1749432144855806E-2</c:v>
                </c:pt>
                <c:pt idx="41">
                  <c:v>5.1218123262227633E-2</c:v>
                </c:pt>
                <c:pt idx="42">
                  <c:v>5.0557035829961211E-2</c:v>
                </c:pt>
                <c:pt idx="43">
                  <c:v>4.9559567897580856E-2</c:v>
                </c:pt>
                <c:pt idx="44">
                  <c:v>4.9738308441512342E-2</c:v>
                </c:pt>
                <c:pt idx="45">
                  <c:v>4.876316872639426E-2</c:v>
                </c:pt>
                <c:pt idx="46">
                  <c:v>4.8291182399026397E-2</c:v>
                </c:pt>
                <c:pt idx="47">
                  <c:v>4.7818696043435499E-2</c:v>
                </c:pt>
                <c:pt idx="48">
                  <c:v>4.7556494822307227E-2</c:v>
                </c:pt>
                <c:pt idx="50">
                  <c:v>4.7626522685266855E-2</c:v>
                </c:pt>
                <c:pt idx="51">
                  <c:v>4.7085096824751212E-2</c:v>
                </c:pt>
                <c:pt idx="52">
                  <c:v>4.6583150421673776E-2</c:v>
                </c:pt>
                <c:pt idx="53">
                  <c:v>4.6128107248929087E-2</c:v>
                </c:pt>
                <c:pt idx="54">
                  <c:v>4.564301220637685E-2</c:v>
                </c:pt>
                <c:pt idx="55">
                  <c:v>4.516286470782669E-2</c:v>
                </c:pt>
                <c:pt idx="56">
                  <c:v>4.4693061019073221E-2</c:v>
                </c:pt>
                <c:pt idx="57">
                  <c:v>4.4294537282092004E-2</c:v>
                </c:pt>
                <c:pt idx="58">
                  <c:v>4.3868220211572426E-2</c:v>
                </c:pt>
                <c:pt idx="59">
                  <c:v>4.3441025574640191E-2</c:v>
                </c:pt>
                <c:pt idx="60">
                  <c:v>4.3092652993743583E-2</c:v>
                </c:pt>
                <c:pt idx="61">
                  <c:v>4.269246748915205E-2</c:v>
                </c:pt>
                <c:pt idx="62">
                  <c:v>4.2286235050409765E-2</c:v>
                </c:pt>
                <c:pt idx="63">
                  <c:v>4.2026091658794888E-2</c:v>
                </c:pt>
                <c:pt idx="64">
                  <c:v>4.166905446711465E-2</c:v>
                </c:pt>
                <c:pt idx="65">
                  <c:v>4.1313387290509603E-2</c:v>
                </c:pt>
                <c:pt idx="66">
                  <c:v>4.09931755565386E-2</c:v>
                </c:pt>
                <c:pt idx="67">
                  <c:v>4.0599452335786101E-2</c:v>
                </c:pt>
                <c:pt idx="68">
                  <c:v>4.035528949019896E-2</c:v>
                </c:pt>
                <c:pt idx="69">
                  <c:v>4.0080599649552559E-2</c:v>
                </c:pt>
                <c:pt idx="70">
                  <c:v>3.980286424202284E-2</c:v>
                </c:pt>
                <c:pt idx="71">
                  <c:v>3.9468505863994016E-2</c:v>
                </c:pt>
                <c:pt idx="72">
                  <c:v>3.8989582956336588E-2</c:v>
                </c:pt>
                <c:pt idx="73">
                  <c:v>3.8482538521849713E-2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40-579B-449E-9234-170BEAD49713}"/>
            </c:ext>
          </c:extLst>
        </c:ser>
        <c:ser>
          <c:idx val="0"/>
          <c:order val="65"/>
          <c:tx>
            <c:strRef>
              <c:f>'C6014'!$BG$2</c:f>
              <c:strCache>
                <c:ptCount val="1"/>
                <c:pt idx="0">
                  <c:v>C6014 162C1</c:v>
                </c:pt>
              </c:strCache>
            </c:strRef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xVal>
            <c:numRef>
              <c:f>'C6014'!$BF$3:$BF$76</c:f>
              <c:numCache>
                <c:formatCode>0.00E+00</c:formatCode>
                <c:ptCount val="74"/>
                <c:pt idx="0">
                  <c:v>1.6543584392024984E-4</c:v>
                </c:pt>
                <c:pt idx="1">
                  <c:v>1.7395282893139792E-4</c:v>
                </c:pt>
                <c:pt idx="2">
                  <c:v>2.2048961184469872E-4</c:v>
                </c:pt>
                <c:pt idx="3">
                  <c:v>3.1854745934197263E-4</c:v>
                </c:pt>
                <c:pt idx="4">
                  <c:v>3.9608120231924724E-4</c:v>
                </c:pt>
                <c:pt idx="5">
                  <c:v>4.5461930800019519E-4</c:v>
                </c:pt>
                <c:pt idx="6">
                  <c:v>5.3404273002055939E-4</c:v>
                </c:pt>
                <c:pt idx="7">
                  <c:v>6.5523191312983372E-4</c:v>
                </c:pt>
                <c:pt idx="8">
                  <c:v>7.8860370603570443E-4</c:v>
                </c:pt>
                <c:pt idx="9">
                  <c:v>9.1277573536554981E-4</c:v>
                </c:pt>
                <c:pt idx="10">
                  <c:v>1.044888498955203E-3</c:v>
                </c:pt>
                <c:pt idx="11">
                  <c:v>1.2208810519811501E-3</c:v>
                </c:pt>
                <c:pt idx="12">
                  <c:v>1.4294021807711797E-3</c:v>
                </c:pt>
                <c:pt idx="13">
                  <c:v>1.6465694859555825E-3</c:v>
                </c:pt>
                <c:pt idx="14">
                  <c:v>1.8762244711973811E-3</c:v>
                </c:pt>
                <c:pt idx="15">
                  <c:v>2.145077468471512E-3</c:v>
                </c:pt>
                <c:pt idx="16">
                  <c:v>2.4556057459640974E-3</c:v>
                </c:pt>
                <c:pt idx="17">
                  <c:v>2.800532834751992E-3</c:v>
                </c:pt>
                <c:pt idx="18">
                  <c:v>3.1715068622536987E-3</c:v>
                </c:pt>
                <c:pt idx="19">
                  <c:v>3.5799119054133635E-3</c:v>
                </c:pt>
                <c:pt idx="20">
                  <c:v>4.0374477668712059E-3</c:v>
                </c:pt>
                <c:pt idx="21">
                  <c:v>4.5477045059522502E-3</c:v>
                </c:pt>
                <c:pt idx="22">
                  <c:v>5.1060164200571988E-3</c:v>
                </c:pt>
                <c:pt idx="23">
                  <c:v>5.7110839293728951E-3</c:v>
                </c:pt>
                <c:pt idx="24">
                  <c:v>7.1109316031345519E-3</c:v>
                </c:pt>
                <c:pt idx="25">
                  <c:v>7.8955837167409594E-3</c:v>
                </c:pt>
                <c:pt idx="26">
                  <c:v>8.760540550535505E-3</c:v>
                </c:pt>
                <c:pt idx="27">
                  <c:v>1.0740216794001148E-2</c:v>
                </c:pt>
                <c:pt idx="28">
                  <c:v>1.3097212655143353E-2</c:v>
                </c:pt>
                <c:pt idx="29">
                  <c:v>1.5905023895722167E-2</c:v>
                </c:pt>
                <c:pt idx="30">
                  <c:v>1.9295326472501657E-2</c:v>
                </c:pt>
                <c:pt idx="31">
                  <c:v>2.2950795711546797E-2</c:v>
                </c:pt>
                <c:pt idx="32">
                  <c:v>2.5938791251852788E-2</c:v>
                </c:pt>
                <c:pt idx="33">
                  <c:v>2.929714269181322E-2</c:v>
                </c:pt>
                <c:pt idx="34">
                  <c:v>3.3048698873974679E-2</c:v>
                </c:pt>
                <c:pt idx="35">
                  <c:v>3.7282327657922401E-2</c:v>
                </c:pt>
                <c:pt idx="36">
                  <c:v>4.036375254261499E-2</c:v>
                </c:pt>
                <c:pt idx="37">
                  <c:v>4.3680842077421893E-2</c:v>
                </c:pt>
                <c:pt idx="38">
                  <c:v>4.7216954155071357E-2</c:v>
                </c:pt>
                <c:pt idx="39">
                  <c:v>5.0991256860596704E-2</c:v>
                </c:pt>
                <c:pt idx="40">
                  <c:v>5.5013084057897579E-2</c:v>
                </c:pt>
                <c:pt idx="41">
                  <c:v>5.9283568574807731E-2</c:v>
                </c:pt>
                <c:pt idx="42">
                  <c:v>6.3815874524453656E-2</c:v>
                </c:pt>
                <c:pt idx="43">
                  <c:v>6.5882126543883271E-2</c:v>
                </c:pt>
                <c:pt idx="44">
                  <c:v>6.8463776140691754E-2</c:v>
                </c:pt>
                <c:pt idx="45">
                  <c:v>7.0585800147586239E-2</c:v>
                </c:pt>
                <c:pt idx="46">
                  <c:v>7.3207641477113353E-2</c:v>
                </c:pt>
                <c:pt idx="47">
                  <c:v>7.5862874937670438E-2</c:v>
                </c:pt>
                <c:pt idx="48">
                  <c:v>7.8582566644865959E-2</c:v>
                </c:pt>
                <c:pt idx="49">
                  <c:v>8.1397844875229816E-2</c:v>
                </c:pt>
                <c:pt idx="50">
                  <c:v>8.4343394370151481E-2</c:v>
                </c:pt>
                <c:pt idx="51">
                  <c:v>8.7355749565698984E-2</c:v>
                </c:pt>
                <c:pt idx="52">
                  <c:v>9.0320590188192815E-2</c:v>
                </c:pt>
                <c:pt idx="53">
                  <c:v>9.337516279731467E-2</c:v>
                </c:pt>
                <c:pt idx="54">
                  <c:v>9.657796837110641E-2</c:v>
                </c:pt>
                <c:pt idx="55">
                  <c:v>9.9835119589223129E-2</c:v>
                </c:pt>
                <c:pt idx="57">
                  <c:v>0.10304332379434493</c:v>
                </c:pt>
                <c:pt idx="58">
                  <c:v>0.10739514834227311</c:v>
                </c:pt>
                <c:pt idx="59">
                  <c:v>0.11142645291824535</c:v>
                </c:pt>
                <c:pt idx="60">
                  <c:v>0.11526157881516956</c:v>
                </c:pt>
                <c:pt idx="61">
                  <c:v>0.11886211104675505</c:v>
                </c:pt>
                <c:pt idx="62">
                  <c:v>0.12238701270936772</c:v>
                </c:pt>
                <c:pt idx="63">
                  <c:v>0.12552432876252315</c:v>
                </c:pt>
                <c:pt idx="64">
                  <c:v>0.12864855390876243</c:v>
                </c:pt>
                <c:pt idx="65">
                  <c:v>0.13174061814487603</c:v>
                </c:pt>
                <c:pt idx="66">
                  <c:v>0.13624955005872949</c:v>
                </c:pt>
                <c:pt idx="67">
                  <c:v>0.14005143630278835</c:v>
                </c:pt>
                <c:pt idx="68">
                  <c:v>0.14227503582910947</c:v>
                </c:pt>
                <c:pt idx="69">
                  <c:v>0.14634389247104729</c:v>
                </c:pt>
                <c:pt idx="70">
                  <c:v>0.15217321514502744</c:v>
                </c:pt>
                <c:pt idx="71">
                  <c:v>0.1575896998495856</c:v>
                </c:pt>
                <c:pt idx="72">
                  <c:v>0.16260105009665166</c:v>
                </c:pt>
                <c:pt idx="73">
                  <c:v>0.16688441087550249</c:v>
                </c:pt>
              </c:numCache>
            </c:numRef>
          </c:xVal>
          <c:yVal>
            <c:numRef>
              <c:f>'C6014'!$BG$3:$BG$76</c:f>
              <c:numCache>
                <c:formatCode>0.00E+00</c:formatCode>
                <c:ptCount val="74"/>
                <c:pt idx="0">
                  <c:v>2.7369018453605267E-3</c:v>
                </c:pt>
                <c:pt idx="1">
                  <c:v>2.5074442689478858E-3</c:v>
                </c:pt>
                <c:pt idx="2">
                  <c:v>3.338185802274584E-3</c:v>
                </c:pt>
                <c:pt idx="3">
                  <c:v>5.7736504402948318E-3</c:v>
                </c:pt>
                <c:pt idx="4">
                  <c:v>7.3967004800047365E-3</c:v>
                </c:pt>
                <c:pt idx="5">
                  <c:v>8.0748067123742988E-3</c:v>
                </c:pt>
                <c:pt idx="6">
                  <c:v>9.2332926758204401E-3</c:v>
                </c:pt>
                <c:pt idx="7">
                  <c:v>1.1517598769815937E-2</c:v>
                </c:pt>
                <c:pt idx="8">
                  <c:v>1.3824730076343252E-2</c:v>
                </c:pt>
                <c:pt idx="9">
                  <c:v>1.5347368846056876E-2</c:v>
                </c:pt>
                <c:pt idx="10">
                  <c:v>1.6665297601676267E-2</c:v>
                </c:pt>
                <c:pt idx="11">
                  <c:v>1.885331396105509E-2</c:v>
                </c:pt>
                <c:pt idx="12">
                  <c:v>2.1414959667469216E-2</c:v>
                </c:pt>
                <c:pt idx="13">
                  <c:v>2.3546908737884582E-2</c:v>
                </c:pt>
                <c:pt idx="14">
                  <c:v>2.5334424370780085E-2</c:v>
                </c:pt>
                <c:pt idx="15">
                  <c:v>2.7440810014993478E-2</c:v>
                </c:pt>
                <c:pt idx="16">
                  <c:v>2.9798524303895013E-2</c:v>
                </c:pt>
                <c:pt idx="17">
                  <c:v>3.2116394662369853E-2</c:v>
                </c:pt>
                <c:pt idx="18">
                  <c:v>3.413059085296246E-2</c:v>
                </c:pt>
                <c:pt idx="19">
                  <c:v>3.6034981921788792E-2</c:v>
                </c:pt>
                <c:pt idx="20">
                  <c:v>3.7980545978646633E-2</c:v>
                </c:pt>
                <c:pt idx="21">
                  <c:v>3.9929985642273055E-2</c:v>
                </c:pt>
                <c:pt idx="22">
                  <c:v>4.1710575360398253E-2</c:v>
                </c:pt>
                <c:pt idx="23">
                  <c:v>4.3240038138517407E-2</c:v>
                </c:pt>
                <c:pt idx="24">
                  <c:v>4.6029592244668127E-2</c:v>
                </c:pt>
                <c:pt idx="25">
                  <c:v>4.7024041629062908E-2</c:v>
                </c:pt>
                <c:pt idx="26">
                  <c:v>4.7971116683695407E-2</c:v>
                </c:pt>
                <c:pt idx="27">
                  <c:v>4.950846875776059E-2</c:v>
                </c:pt>
                <c:pt idx="28">
                  <c:v>5.0552861097732306E-2</c:v>
                </c:pt>
                <c:pt idx="29">
                  <c:v>5.119073865594969E-2</c:v>
                </c:pt>
                <c:pt idx="30">
                  <c:v>5.1732230956336958E-2</c:v>
                </c:pt>
                <c:pt idx="31">
                  <c:v>5.2673902379315483E-2</c:v>
                </c:pt>
                <c:pt idx="32">
                  <c:v>5.2951755554897548E-2</c:v>
                </c:pt>
                <c:pt idx="33">
                  <c:v>5.3163367600152667E-2</c:v>
                </c:pt>
                <c:pt idx="34">
                  <c:v>5.3241714182918995E-2</c:v>
                </c:pt>
                <c:pt idx="35">
                  <c:v>5.3325096124939991E-2</c:v>
                </c:pt>
                <c:pt idx="36">
                  <c:v>5.3279805594773445E-2</c:v>
                </c:pt>
                <c:pt idx="37">
                  <c:v>5.3188375721791185E-2</c:v>
                </c:pt>
                <c:pt idx="38">
                  <c:v>5.2976600322741929E-2</c:v>
                </c:pt>
                <c:pt idx="39">
                  <c:v>5.266650076511821E-2</c:v>
                </c:pt>
                <c:pt idx="40">
                  <c:v>5.225512922998423E-2</c:v>
                </c:pt>
                <c:pt idx="41">
                  <c:v>5.1727337129088391E-2</c:v>
                </c:pt>
                <c:pt idx="42">
                  <c:v>5.1093207354482723E-2</c:v>
                </c:pt>
                <c:pt idx="43">
                  <c:v>5.0276836481224607E-2</c:v>
                </c:pt>
                <c:pt idx="44">
                  <c:v>5.0128158948376134E-2</c:v>
                </c:pt>
                <c:pt idx="45">
                  <c:v>4.9195327492668466E-2</c:v>
                </c:pt>
                <c:pt idx="46">
                  <c:v>4.8856910256999571E-2</c:v>
                </c:pt>
                <c:pt idx="47">
                  <c:v>4.8439347825208111E-2</c:v>
                </c:pt>
                <c:pt idx="48">
                  <c:v>4.798672567718943E-2</c:v>
                </c:pt>
                <c:pt idx="49">
                  <c:v>4.7535956481385387E-2</c:v>
                </c:pt>
                <c:pt idx="50">
                  <c:v>4.7122234782094534E-2</c:v>
                </c:pt>
                <c:pt idx="51">
                  <c:v>4.666952261720924E-2</c:v>
                </c:pt>
                <c:pt idx="52">
                  <c:v>4.6062771803500088E-2</c:v>
                </c:pt>
                <c:pt idx="53">
                  <c:v>4.5453422865197331E-2</c:v>
                </c:pt>
                <c:pt idx="54">
                  <c:v>4.4893960785560613E-2</c:v>
                </c:pt>
                <c:pt idx="55">
                  <c:v>4.4291902464080428E-2</c:v>
                </c:pt>
                <c:pt idx="57">
                  <c:v>4.3338475830964132E-2</c:v>
                </c:pt>
                <c:pt idx="58">
                  <c:v>4.2717473657254985E-2</c:v>
                </c:pt>
                <c:pt idx="59">
                  <c:v>4.2087642067599823E-2</c:v>
                </c:pt>
                <c:pt idx="60">
                  <c:v>4.1516348596767332E-2</c:v>
                </c:pt>
                <c:pt idx="61">
                  <c:v>4.0951308528959798E-2</c:v>
                </c:pt>
                <c:pt idx="62">
                  <c:v>4.0482651026818743E-2</c:v>
                </c:pt>
                <c:pt idx="63">
                  <c:v>3.9889511674131628E-2</c:v>
                </c:pt>
                <c:pt idx="64">
                  <c:v>3.9405834340037499E-2</c:v>
                </c:pt>
                <c:pt idx="65">
                  <c:v>3.9001326897065265E-2</c:v>
                </c:pt>
                <c:pt idx="66">
                  <c:v>3.8276164724136572E-2</c:v>
                </c:pt>
                <c:pt idx="67">
                  <c:v>3.8078828985583353E-2</c:v>
                </c:pt>
                <c:pt idx="68">
                  <c:v>3.7814656865634948E-2</c:v>
                </c:pt>
                <c:pt idx="69">
                  <c:v>3.7200859585856262E-2</c:v>
                </c:pt>
                <c:pt idx="70">
                  <c:v>3.6392719483851657E-2</c:v>
                </c:pt>
                <c:pt idx="71">
                  <c:v>3.5635691632490279E-2</c:v>
                </c:pt>
                <c:pt idx="72">
                  <c:v>3.4898497218233661E-2</c:v>
                </c:pt>
                <c:pt idx="73">
                  <c:v>3.4038629422223826E-2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41-579B-449E-9234-170BEAD497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1685936"/>
        <c:axId val="271686328"/>
      </c:scatterChart>
      <c:valAx>
        <c:axId val="271685936"/>
        <c:scaling>
          <c:orientation val="minMax"/>
          <c:max val="0.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aseline="0">
                    <a:latin typeface="Calibri" panose="020F0502020204030204" pitchFamily="34" charset="0"/>
                  </a:rPr>
                  <a:t>√</a:t>
                </a:r>
                <a:r>
                  <a:rPr lang="en-GB" baseline="0"/>
                  <a:t>light output    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1686328"/>
        <c:crosses val="autoZero"/>
        <c:crossBetween val="midCat"/>
      </c:valAx>
      <c:valAx>
        <c:axId val="271686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EQE (W/A)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16859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680122108949187"/>
          <c:y val="3.8317823908375077E-2"/>
          <c:w val="0.12369759244673133"/>
          <c:h val="0.905624353773959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800" b="0" i="0" baseline="0">
                <a:effectLst/>
              </a:rPr>
              <a:t>If vs efficiency</a:t>
            </a:r>
            <a:endParaRPr lang="en-GB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7175442037716813E-2"/>
          <c:y val="0.1086732410875825"/>
          <c:w val="0.64115186669281998"/>
          <c:h val="0.83126651886960734"/>
        </c:manualLayout>
      </c:layout>
      <c:scatterChart>
        <c:scatterStyle val="smoothMarker"/>
        <c:varyColors val="0"/>
        <c:ser>
          <c:idx val="2"/>
          <c:order val="0"/>
          <c:tx>
            <c:strRef>
              <c:f>'C6018'!$J$2</c:f>
              <c:strCache>
                <c:ptCount val="1"/>
                <c:pt idx="0">
                  <c:v>C6018 182C1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'C6018'!$B$3:$B$78</c:f>
              <c:numCache>
                <c:formatCode>0.00E+00</c:formatCode>
                <c:ptCount val="76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7.5431200000000004E-4</c:v>
                </c:pt>
                <c:pt idx="24">
                  <c:v>1.0985400000000001E-3</c:v>
                </c:pt>
                <c:pt idx="25">
                  <c:v>1.59986E-3</c:v>
                </c:pt>
                <c:pt idx="26">
                  <c:v>2.3299499999999999E-3</c:v>
                </c:pt>
                <c:pt idx="27">
                  <c:v>3.3932200000000002E-3</c:v>
                </c:pt>
                <c:pt idx="28">
                  <c:v>4.9417100000000002E-3</c:v>
                </c:pt>
                <c:pt idx="29">
                  <c:v>7.1968600000000002E-3</c:v>
                </c:pt>
                <c:pt idx="30">
                  <c:v>1.04811E-2</c:v>
                </c:pt>
                <c:pt idx="31">
                  <c:v>1.2648599999999999E-2</c:v>
                </c:pt>
                <c:pt idx="32">
                  <c:v>1.52642E-2</c:v>
                </c:pt>
                <c:pt idx="33">
                  <c:v>1.8420700000000002E-2</c:v>
                </c:pt>
                <c:pt idx="34">
                  <c:v>2.223E-2</c:v>
                </c:pt>
                <c:pt idx="35">
                  <c:v>2.6827E-2</c:v>
                </c:pt>
                <c:pt idx="36">
                  <c:v>3.2374600000000003E-2</c:v>
                </c:pt>
                <c:pt idx="37">
                  <c:v>3.9069399999999997E-2</c:v>
                </c:pt>
                <c:pt idx="38">
                  <c:v>4.7148700000000002E-2</c:v>
                </c:pt>
                <c:pt idx="39">
                  <c:v>5.6898700000000003E-2</c:v>
                </c:pt>
                <c:pt idx="40">
                  <c:v>6.8664900000000001E-2</c:v>
                </c:pt>
                <c:pt idx="41">
                  <c:v>7.9706600000000002E-2</c:v>
                </c:pt>
                <c:pt idx="42">
                  <c:v>8.6331099999999994E-2</c:v>
                </c:pt>
                <c:pt idx="43">
                  <c:v>0.10127700000000001</c:v>
                </c:pt>
                <c:pt idx="44">
                  <c:v>0.118812</c:v>
                </c:pt>
                <c:pt idx="45">
                  <c:v>0.139381</c:v>
                </c:pt>
                <c:pt idx="46">
                  <c:v>0.16351199999999999</c:v>
                </c:pt>
                <c:pt idx="47">
                  <c:v>0.19</c:v>
                </c:pt>
                <c:pt idx="48">
                  <c:v>0.22</c:v>
                </c:pt>
                <c:pt idx="49">
                  <c:v>0.25</c:v>
                </c:pt>
                <c:pt idx="50">
                  <c:v>0.28000000000000003</c:v>
                </c:pt>
                <c:pt idx="51">
                  <c:v>0.315</c:v>
                </c:pt>
                <c:pt idx="52">
                  <c:v>0.35499999999999998</c:v>
                </c:pt>
                <c:pt idx="53">
                  <c:v>0.4</c:v>
                </c:pt>
                <c:pt idx="54">
                  <c:v>0.44500000000000001</c:v>
                </c:pt>
                <c:pt idx="55">
                  <c:v>0.49</c:v>
                </c:pt>
                <c:pt idx="56">
                  <c:v>0.53259999999999996</c:v>
                </c:pt>
                <c:pt idx="57">
                  <c:v>0.59289999999999998</c:v>
                </c:pt>
                <c:pt idx="58">
                  <c:v>0.6532</c:v>
                </c:pt>
                <c:pt idx="59">
                  <c:v>0.71350000000000002</c:v>
                </c:pt>
                <c:pt idx="60">
                  <c:v>0.77380000000000004</c:v>
                </c:pt>
                <c:pt idx="61">
                  <c:v>0.85419999999999996</c:v>
                </c:pt>
                <c:pt idx="62">
                  <c:v>0.93459999999999999</c:v>
                </c:pt>
                <c:pt idx="63">
                  <c:v>1.0150999999999999</c:v>
                </c:pt>
                <c:pt idx="64">
                  <c:v>1.0954999999999999</c:v>
                </c:pt>
                <c:pt idx="65">
                  <c:v>1.1758999999999999</c:v>
                </c:pt>
                <c:pt idx="66">
                  <c:v>1.2563</c:v>
                </c:pt>
                <c:pt idx="67">
                  <c:v>1.3367</c:v>
                </c:pt>
                <c:pt idx="68">
                  <c:v>1.3769</c:v>
                </c:pt>
                <c:pt idx="69">
                  <c:v>1.4573</c:v>
                </c:pt>
                <c:pt idx="70">
                  <c:v>1.5578000000000001</c:v>
                </c:pt>
                <c:pt idx="71">
                  <c:v>1.6583000000000001</c:v>
                </c:pt>
                <c:pt idx="72">
                  <c:v>1.7587999999999999</c:v>
                </c:pt>
                <c:pt idx="73">
                  <c:v>1.8593</c:v>
                </c:pt>
                <c:pt idx="74">
                  <c:v>1.9598</c:v>
                </c:pt>
                <c:pt idx="75">
                  <c:v>1.9799</c:v>
                </c:pt>
              </c:numCache>
            </c:numRef>
          </c:xVal>
          <c:yVal>
            <c:numRef>
              <c:f>'C6018'!$J$3:$J$78</c:f>
              <c:numCache>
                <c:formatCode>0.00E+00</c:formatCode>
                <c:ptCount val="76"/>
                <c:pt idx="0">
                  <c:v>7.6052721544962142E-3</c:v>
                </c:pt>
                <c:pt idx="1">
                  <c:v>8.5158634489385134E-3</c:v>
                </c:pt>
                <c:pt idx="2">
                  <c:v>9.8437843659461635E-3</c:v>
                </c:pt>
                <c:pt idx="3">
                  <c:v>1.3945675634108583E-2</c:v>
                </c:pt>
                <c:pt idx="4">
                  <c:v>1.5698504540841172E-2</c:v>
                </c:pt>
                <c:pt idx="5">
                  <c:v>1.8201040043401426E-2</c:v>
                </c:pt>
                <c:pt idx="6">
                  <c:v>1.8830476972123956E-2</c:v>
                </c:pt>
                <c:pt idx="7">
                  <c:v>2.0304164352845443E-2</c:v>
                </c:pt>
                <c:pt idx="8">
                  <c:v>2.2642529300040931E-2</c:v>
                </c:pt>
                <c:pt idx="9">
                  <c:v>2.4081733043793636E-2</c:v>
                </c:pt>
                <c:pt idx="10">
                  <c:v>2.7066887952108841E-2</c:v>
                </c:pt>
                <c:pt idx="11">
                  <c:v>2.9284520691071847E-2</c:v>
                </c:pt>
                <c:pt idx="12">
                  <c:v>3.1540274681163126E-2</c:v>
                </c:pt>
                <c:pt idx="13">
                  <c:v>3.3509344644047895E-2</c:v>
                </c:pt>
                <c:pt idx="14">
                  <c:v>3.5554632967916548E-2</c:v>
                </c:pt>
                <c:pt idx="15">
                  <c:v>3.7076159375587774E-2</c:v>
                </c:pt>
                <c:pt idx="16">
                  <c:v>3.9124711399832326E-2</c:v>
                </c:pt>
                <c:pt idx="17">
                  <c:v>4.108423092839969E-2</c:v>
                </c:pt>
                <c:pt idx="18">
                  <c:v>4.3158663663818729E-2</c:v>
                </c:pt>
                <c:pt idx="19">
                  <c:v>4.4971801080947699E-2</c:v>
                </c:pt>
                <c:pt idx="20">
                  <c:v>4.6469139128139512E-2</c:v>
                </c:pt>
                <c:pt idx="21">
                  <c:v>4.798448940793483E-2</c:v>
                </c:pt>
                <c:pt idx="22">
                  <c:v>4.9358145849920369E-2</c:v>
                </c:pt>
                <c:pt idx="23">
                  <c:v>5.062491949641286E-2</c:v>
                </c:pt>
                <c:pt idx="24">
                  <c:v>5.3123100989662879E-2</c:v>
                </c:pt>
                <c:pt idx="25">
                  <c:v>5.4652865094368105E-2</c:v>
                </c:pt>
                <c:pt idx="26">
                  <c:v>5.5910361470175529E-2</c:v>
                </c:pt>
                <c:pt idx="27">
                  <c:v>5.6553116117106714E-2</c:v>
                </c:pt>
                <c:pt idx="28">
                  <c:v>5.6508470501866498E-2</c:v>
                </c:pt>
                <c:pt idx="29">
                  <c:v>5.5999573413363597E-2</c:v>
                </c:pt>
                <c:pt idx="30">
                  <c:v>5.5059470376573529E-2</c:v>
                </c:pt>
                <c:pt idx="31">
                  <c:v>5.4398180532323114E-2</c:v>
                </c:pt>
                <c:pt idx="32">
                  <c:v>5.3643660665497091E-2</c:v>
                </c:pt>
                <c:pt idx="33">
                  <c:v>5.2796568024324905E-2</c:v>
                </c:pt>
                <c:pt idx="34">
                  <c:v>5.183831667986151E-2</c:v>
                </c:pt>
                <c:pt idx="35">
                  <c:v>5.0759557892001816E-2</c:v>
                </c:pt>
                <c:pt idx="36">
                  <c:v>4.9638727453058737E-2</c:v>
                </c:pt>
                <c:pt idx="37">
                  <c:v>4.8402653793352804E-2</c:v>
                </c:pt>
                <c:pt idx="38">
                  <c:v>4.7117158484468395E-2</c:v>
                </c:pt>
                <c:pt idx="39">
                  <c:v>4.5779501432991629E-2</c:v>
                </c:pt>
                <c:pt idx="40">
                  <c:v>4.4369151077122033E-2</c:v>
                </c:pt>
                <c:pt idx="41">
                  <c:v>4.3099477908714393E-2</c:v>
                </c:pt>
                <c:pt idx="42">
                  <c:v>4.2497461122349901E-2</c:v>
                </c:pt>
                <c:pt idx="43">
                  <c:v>4.1255275986991254E-2</c:v>
                </c:pt>
                <c:pt idx="44">
                  <c:v>4.0125005387631488E-2</c:v>
                </c:pt>
                <c:pt idx="45">
                  <c:v>3.8903619900158941E-2</c:v>
                </c:pt>
                <c:pt idx="46">
                  <c:v>3.790458949227838E-2</c:v>
                </c:pt>
                <c:pt idx="47">
                  <c:v>3.6763624160316206E-2</c:v>
                </c:pt>
                <c:pt idx="48">
                  <c:v>3.5781804812017634E-2</c:v>
                </c:pt>
                <c:pt idx="49">
                  <c:v>3.4954074563660321E-2</c:v>
                </c:pt>
                <c:pt idx="50">
                  <c:v>3.4321023645299917E-2</c:v>
                </c:pt>
                <c:pt idx="51">
                  <c:v>3.3389940806914431E-2</c:v>
                </c:pt>
                <c:pt idx="52">
                  <c:v>3.2669874058979392E-2</c:v>
                </c:pt>
                <c:pt idx="53">
                  <c:v>3.1810425671055728E-2</c:v>
                </c:pt>
                <c:pt idx="54">
                  <c:v>3.1044711618150474E-2</c:v>
                </c:pt>
                <c:pt idx="55">
                  <c:v>3.0341575578143379E-2</c:v>
                </c:pt>
                <c:pt idx="56">
                  <c:v>2.9654378298984131E-2</c:v>
                </c:pt>
                <c:pt idx="57">
                  <c:v>2.8913047060056627E-2</c:v>
                </c:pt>
                <c:pt idx="58">
                  <c:v>2.8143094490330312E-2</c:v>
                </c:pt>
                <c:pt idx="59">
                  <c:v>2.7631937902837588E-2</c:v>
                </c:pt>
                <c:pt idx="60">
                  <c:v>2.7001954797213755E-2</c:v>
                </c:pt>
                <c:pt idx="61">
                  <c:v>2.6322040087635518E-2</c:v>
                </c:pt>
                <c:pt idx="62">
                  <c:v>2.5657616681180013E-2</c:v>
                </c:pt>
                <c:pt idx="63">
                  <c:v>2.508024448285158E-2</c:v>
                </c:pt>
                <c:pt idx="64">
                  <c:v>2.4512480766521013E-2</c:v>
                </c:pt>
                <c:pt idx="65">
                  <c:v>2.3996114872120573E-2</c:v>
                </c:pt>
                <c:pt idx="66">
                  <c:v>2.3514108749687204E-2</c:v>
                </c:pt>
                <c:pt idx="67">
                  <c:v>2.3069283419776328E-2</c:v>
                </c:pt>
                <c:pt idx="68">
                  <c:v>2.2863255031471619E-2</c:v>
                </c:pt>
                <c:pt idx="69">
                  <c:v>2.2433747193583924E-2</c:v>
                </c:pt>
                <c:pt idx="70">
                  <c:v>2.1969876073204688E-2</c:v>
                </c:pt>
                <c:pt idx="71">
                  <c:v>2.1492004944810451E-2</c:v>
                </c:pt>
                <c:pt idx="72">
                  <c:v>2.1122232560367309E-2</c:v>
                </c:pt>
                <c:pt idx="73">
                  <c:v>2.064470413431652E-2</c:v>
                </c:pt>
                <c:pt idx="74">
                  <c:v>2.029362179445349E-2</c:v>
                </c:pt>
                <c:pt idx="75">
                  <c:v>2.0212888357453544E-2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88E7-4053-B207-82ECE386F193}"/>
            </c:ext>
          </c:extLst>
        </c:ser>
        <c:ser>
          <c:idx val="3"/>
          <c:order val="1"/>
          <c:tx>
            <c:strRef>
              <c:f>'C6018'!$U$2</c:f>
              <c:strCache>
                <c:ptCount val="1"/>
                <c:pt idx="0">
                  <c:v>C6018 182C5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'C6018'!$M$3:$M$78</c:f>
              <c:numCache>
                <c:formatCode>0.00E+00</c:formatCode>
                <c:ptCount val="76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7.5431200000000004E-4</c:v>
                </c:pt>
                <c:pt idx="24">
                  <c:v>1.0985400000000001E-3</c:v>
                </c:pt>
                <c:pt idx="25">
                  <c:v>1.59986E-3</c:v>
                </c:pt>
                <c:pt idx="26">
                  <c:v>2.3299499999999999E-3</c:v>
                </c:pt>
                <c:pt idx="27">
                  <c:v>3.3932200000000002E-3</c:v>
                </c:pt>
                <c:pt idx="28">
                  <c:v>4.9417100000000002E-3</c:v>
                </c:pt>
                <c:pt idx="29">
                  <c:v>7.1968600000000002E-3</c:v>
                </c:pt>
                <c:pt idx="30">
                  <c:v>1.04811E-2</c:v>
                </c:pt>
                <c:pt idx="31">
                  <c:v>1.2648599999999999E-2</c:v>
                </c:pt>
                <c:pt idx="32">
                  <c:v>1.52642E-2</c:v>
                </c:pt>
                <c:pt idx="33">
                  <c:v>1.8420700000000002E-2</c:v>
                </c:pt>
                <c:pt idx="34">
                  <c:v>2.223E-2</c:v>
                </c:pt>
                <c:pt idx="35">
                  <c:v>2.6827E-2</c:v>
                </c:pt>
                <c:pt idx="36">
                  <c:v>3.2374600000000003E-2</c:v>
                </c:pt>
                <c:pt idx="37">
                  <c:v>3.9069399999999997E-2</c:v>
                </c:pt>
                <c:pt idx="38">
                  <c:v>4.7148700000000002E-2</c:v>
                </c:pt>
                <c:pt idx="39">
                  <c:v>5.6898700000000003E-2</c:v>
                </c:pt>
                <c:pt idx="40">
                  <c:v>6.8664900000000001E-2</c:v>
                </c:pt>
                <c:pt idx="41">
                  <c:v>7.9706600000000002E-2</c:v>
                </c:pt>
                <c:pt idx="42">
                  <c:v>8.6331099999999994E-2</c:v>
                </c:pt>
                <c:pt idx="43">
                  <c:v>0.10127700000000001</c:v>
                </c:pt>
                <c:pt idx="44">
                  <c:v>0.118812</c:v>
                </c:pt>
                <c:pt idx="45">
                  <c:v>0.139381</c:v>
                </c:pt>
                <c:pt idx="46">
                  <c:v>0.16351199999999999</c:v>
                </c:pt>
                <c:pt idx="47">
                  <c:v>0.19</c:v>
                </c:pt>
                <c:pt idx="48">
                  <c:v>0.22</c:v>
                </c:pt>
                <c:pt idx="49">
                  <c:v>0.25</c:v>
                </c:pt>
                <c:pt idx="50">
                  <c:v>0.28000000000000003</c:v>
                </c:pt>
                <c:pt idx="51">
                  <c:v>0.315</c:v>
                </c:pt>
                <c:pt idx="52">
                  <c:v>0.35499999999999998</c:v>
                </c:pt>
                <c:pt idx="53">
                  <c:v>0.4</c:v>
                </c:pt>
                <c:pt idx="54">
                  <c:v>0.44500000000000001</c:v>
                </c:pt>
                <c:pt idx="55">
                  <c:v>0.49</c:v>
                </c:pt>
                <c:pt idx="56">
                  <c:v>0.53349999999999997</c:v>
                </c:pt>
                <c:pt idx="57">
                  <c:v>0.59389999999999998</c:v>
                </c:pt>
                <c:pt idx="58">
                  <c:v>0.65429999999999999</c:v>
                </c:pt>
                <c:pt idx="59">
                  <c:v>0.7147</c:v>
                </c:pt>
                <c:pt idx="60">
                  <c:v>0.77510000000000001</c:v>
                </c:pt>
                <c:pt idx="61">
                  <c:v>0.85570000000000002</c:v>
                </c:pt>
                <c:pt idx="62">
                  <c:v>0.93620000000000003</c:v>
                </c:pt>
                <c:pt idx="63">
                  <c:v>1.0167999999999999</c:v>
                </c:pt>
                <c:pt idx="64">
                  <c:v>1.0972999999999999</c:v>
                </c:pt>
                <c:pt idx="65">
                  <c:v>1.1778</c:v>
                </c:pt>
                <c:pt idx="66">
                  <c:v>1.2584</c:v>
                </c:pt>
                <c:pt idx="67">
                  <c:v>1.3389</c:v>
                </c:pt>
                <c:pt idx="68">
                  <c:v>1.3792</c:v>
                </c:pt>
                <c:pt idx="69">
                  <c:v>1.4597</c:v>
                </c:pt>
              </c:numCache>
            </c:numRef>
          </c:xVal>
          <c:yVal>
            <c:numRef>
              <c:f>'C6018'!$U$3:$U$78</c:f>
              <c:numCache>
                <c:formatCode>0.00E+00</c:formatCode>
                <c:ptCount val="76"/>
                <c:pt idx="0">
                  <c:v>7.1698747573885327E-3</c:v>
                </c:pt>
                <c:pt idx="1">
                  <c:v>1.0653588315537881E-2</c:v>
                </c:pt>
                <c:pt idx="2">
                  <c:v>1.2531586515024729E-2</c:v>
                </c:pt>
                <c:pt idx="3">
                  <c:v>1.3875188731327655E-2</c:v>
                </c:pt>
                <c:pt idx="4">
                  <c:v>1.3975773402993771E-2</c:v>
                </c:pt>
                <c:pt idx="5">
                  <c:v>1.5532980458179845E-2</c:v>
                </c:pt>
                <c:pt idx="6">
                  <c:v>1.7898128236946077E-2</c:v>
                </c:pt>
                <c:pt idx="7">
                  <c:v>2.1044639913310716E-2</c:v>
                </c:pt>
                <c:pt idx="8">
                  <c:v>2.4089004332186695E-2</c:v>
                </c:pt>
                <c:pt idx="9">
                  <c:v>2.4859495269876294E-2</c:v>
                </c:pt>
                <c:pt idx="10">
                  <c:v>2.6610585799798872E-2</c:v>
                </c:pt>
                <c:pt idx="11">
                  <c:v>2.8328660913514263E-2</c:v>
                </c:pt>
                <c:pt idx="12">
                  <c:v>3.070743510952231E-2</c:v>
                </c:pt>
                <c:pt idx="13">
                  <c:v>3.3254527402828048E-2</c:v>
                </c:pt>
                <c:pt idx="14">
                  <c:v>3.5904213939850715E-2</c:v>
                </c:pt>
                <c:pt idx="15">
                  <c:v>3.7858910001886688E-2</c:v>
                </c:pt>
                <c:pt idx="16">
                  <c:v>3.9687841767677361E-2</c:v>
                </c:pt>
                <c:pt idx="17">
                  <c:v>4.1368576762064561E-2</c:v>
                </c:pt>
                <c:pt idx="18">
                  <c:v>4.3234128195319493E-2</c:v>
                </c:pt>
                <c:pt idx="19">
                  <c:v>4.4948216099562822E-2</c:v>
                </c:pt>
                <c:pt idx="20">
                  <c:v>4.6616899664920025E-2</c:v>
                </c:pt>
                <c:pt idx="21">
                  <c:v>4.829031021289043E-2</c:v>
                </c:pt>
                <c:pt idx="22">
                  <c:v>4.9827067428467445E-2</c:v>
                </c:pt>
                <c:pt idx="23">
                  <c:v>5.1122705382517029E-2</c:v>
                </c:pt>
                <c:pt idx="24">
                  <c:v>5.3417980704789578E-2</c:v>
                </c:pt>
                <c:pt idx="25">
                  <c:v>5.5168101200542177E-2</c:v>
                </c:pt>
                <c:pt idx="26">
                  <c:v>5.6609154477699132E-2</c:v>
                </c:pt>
                <c:pt idx="27">
                  <c:v>5.6992557754709017E-2</c:v>
                </c:pt>
                <c:pt idx="28">
                  <c:v>5.7029258675419497E-2</c:v>
                </c:pt>
                <c:pt idx="29">
                  <c:v>5.6531543221420268E-2</c:v>
                </c:pt>
                <c:pt idx="30">
                  <c:v>5.5562620886793007E-2</c:v>
                </c:pt>
                <c:pt idx="31">
                  <c:v>5.4905850538324502E-2</c:v>
                </c:pt>
                <c:pt idx="32">
                  <c:v>5.4131698524164593E-2</c:v>
                </c:pt>
                <c:pt idx="33">
                  <c:v>5.3277816500918396E-2</c:v>
                </c:pt>
                <c:pt idx="34">
                  <c:v>5.225781445823733E-2</c:v>
                </c:pt>
                <c:pt idx="35">
                  <c:v>5.1207180469691131E-2</c:v>
                </c:pt>
                <c:pt idx="36">
                  <c:v>5.0055202176768593E-2</c:v>
                </c:pt>
                <c:pt idx="37">
                  <c:v>4.8814670548379645E-2</c:v>
                </c:pt>
                <c:pt idx="38">
                  <c:v>4.7528295011110007E-2</c:v>
                </c:pt>
                <c:pt idx="39">
                  <c:v>4.6165900024038857E-2</c:v>
                </c:pt>
                <c:pt idx="40">
                  <c:v>4.4745807150334639E-2</c:v>
                </c:pt>
                <c:pt idx="41">
                  <c:v>4.3418894137147938E-2</c:v>
                </c:pt>
                <c:pt idx="42">
                  <c:v>4.2854240587075369E-2</c:v>
                </c:pt>
                <c:pt idx="43">
                  <c:v>4.1640775717153758E-2</c:v>
                </c:pt>
                <c:pt idx="44">
                  <c:v>4.0332621094230837E-2</c:v>
                </c:pt>
                <c:pt idx="45">
                  <c:v>3.9367699693253842E-2</c:v>
                </c:pt>
                <c:pt idx="46">
                  <c:v>3.8200733756971014E-2</c:v>
                </c:pt>
                <c:pt idx="47">
                  <c:v>3.7057486741915578E-2</c:v>
                </c:pt>
                <c:pt idx="48">
                  <c:v>3.6157098130595998E-2</c:v>
                </c:pt>
                <c:pt idx="49">
                  <c:v>3.5138210469626931E-2</c:v>
                </c:pt>
                <c:pt idx="50">
                  <c:v>3.4443091802185605E-2</c:v>
                </c:pt>
                <c:pt idx="51">
                  <c:v>3.3662883102338802E-2</c:v>
                </c:pt>
                <c:pt idx="52">
                  <c:v>3.2829337901835683E-2</c:v>
                </c:pt>
                <c:pt idx="53">
                  <c:v>3.1982114927219328E-2</c:v>
                </c:pt>
                <c:pt idx="54">
                  <c:v>3.128191362866193E-2</c:v>
                </c:pt>
                <c:pt idx="55">
                  <c:v>3.0527850531878547E-2</c:v>
                </c:pt>
                <c:pt idx="56">
                  <c:v>2.9854397862005957E-2</c:v>
                </c:pt>
                <c:pt idx="57">
                  <c:v>2.9036629508133887E-2</c:v>
                </c:pt>
                <c:pt idx="58">
                  <c:v>2.8425562671444075E-2</c:v>
                </c:pt>
                <c:pt idx="59">
                  <c:v>2.7743742524627791E-2</c:v>
                </c:pt>
                <c:pt idx="60">
                  <c:v>2.7208709706013575E-2</c:v>
                </c:pt>
                <c:pt idx="61">
                  <c:v>2.646497418618636E-2</c:v>
                </c:pt>
                <c:pt idx="62">
                  <c:v>2.5840271484300667E-2</c:v>
                </c:pt>
                <c:pt idx="63">
                  <c:v>2.5224051283178141E-2</c:v>
                </c:pt>
                <c:pt idx="64">
                  <c:v>2.4688803586228453E-2</c:v>
                </c:pt>
                <c:pt idx="65">
                  <c:v>2.4147648583551794E-2</c:v>
                </c:pt>
                <c:pt idx="66">
                  <c:v>2.3664707835644044E-2</c:v>
                </c:pt>
                <c:pt idx="67">
                  <c:v>2.321177353218153E-2</c:v>
                </c:pt>
                <c:pt idx="68">
                  <c:v>2.2995040795463759E-2</c:v>
                </c:pt>
                <c:pt idx="69">
                  <c:v>2.2575887762953054E-2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88E7-4053-B207-82ECE386F193}"/>
            </c:ext>
          </c:extLst>
        </c:ser>
        <c:ser>
          <c:idx val="4"/>
          <c:order val="2"/>
          <c:tx>
            <c:strRef>
              <c:f>'C6018'!$AF$2</c:f>
              <c:strCache>
                <c:ptCount val="1"/>
                <c:pt idx="0">
                  <c:v>C6018 200C1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'C6018'!$X$3:$X$78</c:f>
              <c:numCache>
                <c:formatCode>0.00E+00</c:formatCode>
                <c:ptCount val="76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7.5431200000000004E-4</c:v>
                </c:pt>
                <c:pt idx="24">
                  <c:v>1.0985400000000001E-3</c:v>
                </c:pt>
                <c:pt idx="25">
                  <c:v>1.59986E-3</c:v>
                </c:pt>
                <c:pt idx="26">
                  <c:v>2.3299499999999999E-3</c:v>
                </c:pt>
                <c:pt idx="27">
                  <c:v>3.3932200000000002E-3</c:v>
                </c:pt>
                <c:pt idx="28">
                  <c:v>4.9417100000000002E-3</c:v>
                </c:pt>
                <c:pt idx="29">
                  <c:v>7.1968600000000002E-3</c:v>
                </c:pt>
                <c:pt idx="30">
                  <c:v>1.04811E-2</c:v>
                </c:pt>
                <c:pt idx="31">
                  <c:v>1.2648599999999999E-2</c:v>
                </c:pt>
                <c:pt idx="32">
                  <c:v>1.52642E-2</c:v>
                </c:pt>
                <c:pt idx="33">
                  <c:v>1.8420700000000002E-2</c:v>
                </c:pt>
                <c:pt idx="34">
                  <c:v>2.223E-2</c:v>
                </c:pt>
                <c:pt idx="35">
                  <c:v>2.6827E-2</c:v>
                </c:pt>
                <c:pt idx="36">
                  <c:v>3.2374600000000003E-2</c:v>
                </c:pt>
                <c:pt idx="37">
                  <c:v>3.9069399999999997E-2</c:v>
                </c:pt>
                <c:pt idx="38">
                  <c:v>4.7148700000000002E-2</c:v>
                </c:pt>
                <c:pt idx="39">
                  <c:v>5.6898700000000003E-2</c:v>
                </c:pt>
                <c:pt idx="40">
                  <c:v>6.8664900000000001E-2</c:v>
                </c:pt>
                <c:pt idx="41">
                  <c:v>7.9706600000000002E-2</c:v>
                </c:pt>
                <c:pt idx="42">
                  <c:v>8.6331099999999994E-2</c:v>
                </c:pt>
                <c:pt idx="43">
                  <c:v>0.10127700000000001</c:v>
                </c:pt>
                <c:pt idx="44">
                  <c:v>0.118812</c:v>
                </c:pt>
                <c:pt idx="45">
                  <c:v>0.139381</c:v>
                </c:pt>
                <c:pt idx="46">
                  <c:v>0.16351199999999999</c:v>
                </c:pt>
                <c:pt idx="47">
                  <c:v>0.19</c:v>
                </c:pt>
                <c:pt idx="48">
                  <c:v>0.22</c:v>
                </c:pt>
                <c:pt idx="49">
                  <c:v>0.25</c:v>
                </c:pt>
                <c:pt idx="50">
                  <c:v>0.28000000000000003</c:v>
                </c:pt>
                <c:pt idx="51">
                  <c:v>0.315</c:v>
                </c:pt>
                <c:pt idx="52">
                  <c:v>0.35499999999999998</c:v>
                </c:pt>
                <c:pt idx="53">
                  <c:v>0.4</c:v>
                </c:pt>
                <c:pt idx="54">
                  <c:v>0.44500000000000001</c:v>
                </c:pt>
                <c:pt idx="55">
                  <c:v>0.49</c:v>
                </c:pt>
                <c:pt idx="56">
                  <c:v>0.53349999999999997</c:v>
                </c:pt>
                <c:pt idx="57">
                  <c:v>0.59389999999999998</c:v>
                </c:pt>
                <c:pt idx="58">
                  <c:v>0.65429999999999999</c:v>
                </c:pt>
                <c:pt idx="59">
                  <c:v>0.7147</c:v>
                </c:pt>
                <c:pt idx="60">
                  <c:v>0.77510000000000001</c:v>
                </c:pt>
                <c:pt idx="61">
                  <c:v>0.85570000000000002</c:v>
                </c:pt>
                <c:pt idx="62">
                  <c:v>0.93620000000000003</c:v>
                </c:pt>
                <c:pt idx="63">
                  <c:v>1.0167999999999999</c:v>
                </c:pt>
                <c:pt idx="64">
                  <c:v>1.0972999999999999</c:v>
                </c:pt>
                <c:pt idx="65">
                  <c:v>1.1778</c:v>
                </c:pt>
                <c:pt idx="66">
                  <c:v>1.2584</c:v>
                </c:pt>
                <c:pt idx="67">
                  <c:v>1.3389</c:v>
                </c:pt>
                <c:pt idx="68">
                  <c:v>1.3792</c:v>
                </c:pt>
                <c:pt idx="69">
                  <c:v>1.4597</c:v>
                </c:pt>
              </c:numCache>
            </c:numRef>
          </c:xVal>
          <c:yVal>
            <c:numRef>
              <c:f>'C6018'!$AF$3:$AF$78</c:f>
              <c:numCache>
                <c:formatCode>0.00E+00</c:formatCode>
                <c:ptCount val="76"/>
                <c:pt idx="0">
                  <c:v>1.9305569045965469E-3</c:v>
                </c:pt>
                <c:pt idx="1">
                  <c:v>3.4109633110799426E-3</c:v>
                </c:pt>
                <c:pt idx="2">
                  <c:v>3.9993293360988478E-3</c:v>
                </c:pt>
                <c:pt idx="3">
                  <c:v>6.2971191768681637E-3</c:v>
                </c:pt>
                <c:pt idx="4">
                  <c:v>8.6238976332823278E-3</c:v>
                </c:pt>
                <c:pt idx="5">
                  <c:v>1.2010321551931737E-2</c:v>
                </c:pt>
                <c:pt idx="6">
                  <c:v>1.4209467830077347E-2</c:v>
                </c:pt>
                <c:pt idx="7">
                  <c:v>1.7093589674730722E-2</c:v>
                </c:pt>
                <c:pt idx="8">
                  <c:v>2.0117291286209694E-2</c:v>
                </c:pt>
                <c:pt idx="9">
                  <c:v>2.2024280079386296E-2</c:v>
                </c:pt>
                <c:pt idx="10">
                  <c:v>2.4747933202373857E-2</c:v>
                </c:pt>
                <c:pt idx="11">
                  <c:v>2.6913352529982941E-2</c:v>
                </c:pt>
                <c:pt idx="12">
                  <c:v>2.9480864327470782E-2</c:v>
                </c:pt>
                <c:pt idx="13">
                  <c:v>3.1653539151778133E-2</c:v>
                </c:pt>
                <c:pt idx="14">
                  <c:v>3.4208727849747891E-2</c:v>
                </c:pt>
                <c:pt idx="15">
                  <c:v>3.611742360943361E-2</c:v>
                </c:pt>
                <c:pt idx="16">
                  <c:v>3.8169135597135022E-2</c:v>
                </c:pt>
                <c:pt idx="17">
                  <c:v>4.0062688966643382E-2</c:v>
                </c:pt>
                <c:pt idx="18">
                  <c:v>4.2200960529359358E-2</c:v>
                </c:pt>
                <c:pt idx="19">
                  <c:v>4.4081680845586654E-2</c:v>
                </c:pt>
                <c:pt idx="20">
                  <c:v>4.5757065558356784E-2</c:v>
                </c:pt>
                <c:pt idx="21">
                  <c:v>4.7468352393454115E-2</c:v>
                </c:pt>
                <c:pt idx="22">
                  <c:v>4.9020366692120065E-2</c:v>
                </c:pt>
                <c:pt idx="23">
                  <c:v>5.0399608659908827E-2</c:v>
                </c:pt>
                <c:pt idx="24">
                  <c:v>5.3145861564278994E-2</c:v>
                </c:pt>
                <c:pt idx="25">
                  <c:v>5.4774447366601857E-2</c:v>
                </c:pt>
                <c:pt idx="26">
                  <c:v>5.6366312371281813E-2</c:v>
                </c:pt>
                <c:pt idx="27">
                  <c:v>5.7082219479179012E-2</c:v>
                </c:pt>
                <c:pt idx="28">
                  <c:v>5.7229762673274905E-2</c:v>
                </c:pt>
                <c:pt idx="29">
                  <c:v>5.6870564596505184E-2</c:v>
                </c:pt>
                <c:pt idx="30">
                  <c:v>5.6006764267313179E-2</c:v>
                </c:pt>
                <c:pt idx="31">
                  <c:v>5.5342834189526596E-2</c:v>
                </c:pt>
                <c:pt idx="32">
                  <c:v>5.4654753169166986E-2</c:v>
                </c:pt>
                <c:pt idx="33">
                  <c:v>5.3839518700150406E-2</c:v>
                </c:pt>
                <c:pt idx="34">
                  <c:v>5.2892767340690004E-2</c:v>
                </c:pt>
                <c:pt idx="35">
                  <c:v>5.1883803196508656E-2</c:v>
                </c:pt>
                <c:pt idx="36">
                  <c:v>5.074671785871511E-2</c:v>
                </c:pt>
                <c:pt idx="37">
                  <c:v>4.9570840581271126E-2</c:v>
                </c:pt>
                <c:pt idx="38">
                  <c:v>4.8292948842639925E-2</c:v>
                </c:pt>
                <c:pt idx="39">
                  <c:v>4.6957678348841937E-2</c:v>
                </c:pt>
                <c:pt idx="40">
                  <c:v>4.5558841027934491E-2</c:v>
                </c:pt>
                <c:pt idx="41">
                  <c:v>4.4356795223042783E-2</c:v>
                </c:pt>
                <c:pt idx="42">
                  <c:v>4.3710428993933639E-2</c:v>
                </c:pt>
                <c:pt idx="43">
                  <c:v>4.2180762744243067E-2</c:v>
                </c:pt>
                <c:pt idx="44">
                  <c:v>4.1241295925257028E-2</c:v>
                </c:pt>
                <c:pt idx="45">
                  <c:v>4.0221019042344951E-2</c:v>
                </c:pt>
                <c:pt idx="46">
                  <c:v>3.9198139815339379E-2</c:v>
                </c:pt>
                <c:pt idx="47">
                  <c:v>3.7994174280113549E-2</c:v>
                </c:pt>
                <c:pt idx="48">
                  <c:v>3.6976748500638867E-2</c:v>
                </c:pt>
                <c:pt idx="49">
                  <c:v>3.6116829875253408E-2</c:v>
                </c:pt>
                <c:pt idx="50">
                  <c:v>3.5329195276841023E-2</c:v>
                </c:pt>
                <c:pt idx="51">
                  <c:v>3.4505981206249252E-2</c:v>
                </c:pt>
                <c:pt idx="52">
                  <c:v>3.3686350229409141E-2</c:v>
                </c:pt>
                <c:pt idx="53">
                  <c:v>3.2859879966585737E-2</c:v>
                </c:pt>
                <c:pt idx="54">
                  <c:v>3.2040343306617695E-2</c:v>
                </c:pt>
                <c:pt idx="55">
                  <c:v>3.1386633446285665E-2</c:v>
                </c:pt>
                <c:pt idx="56">
                  <c:v>3.0647008841633707E-2</c:v>
                </c:pt>
                <c:pt idx="57">
                  <c:v>2.9869155304716306E-2</c:v>
                </c:pt>
                <c:pt idx="58">
                  <c:v>2.91729186847016E-2</c:v>
                </c:pt>
                <c:pt idx="59">
                  <c:v>2.8536173716665104E-2</c:v>
                </c:pt>
                <c:pt idx="60">
                  <c:v>2.7932073789557695E-2</c:v>
                </c:pt>
                <c:pt idx="61">
                  <c:v>2.7171832055010257E-2</c:v>
                </c:pt>
                <c:pt idx="62">
                  <c:v>2.6515742007970019E-2</c:v>
                </c:pt>
                <c:pt idx="63">
                  <c:v>2.590616723285585E-2</c:v>
                </c:pt>
                <c:pt idx="64">
                  <c:v>2.5315615312336635E-2</c:v>
                </c:pt>
                <c:pt idx="65">
                  <c:v>2.4807107826760558E-2</c:v>
                </c:pt>
                <c:pt idx="66">
                  <c:v>2.4280298331770693E-2</c:v>
                </c:pt>
                <c:pt idx="67">
                  <c:v>2.3824624099093094E-2</c:v>
                </c:pt>
                <c:pt idx="68">
                  <c:v>2.3594460125878344E-2</c:v>
                </c:pt>
                <c:pt idx="69">
                  <c:v>2.3170091458929912E-2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88E7-4053-B207-82ECE386F193}"/>
            </c:ext>
          </c:extLst>
        </c:ser>
        <c:ser>
          <c:idx val="5"/>
          <c:order val="3"/>
          <c:tx>
            <c:strRef>
              <c:f>'C6018'!$AQ$2</c:f>
              <c:strCache>
                <c:ptCount val="1"/>
                <c:pt idx="0">
                  <c:v>C6018 200C3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'C6018'!$AI$3:$AI$78</c:f>
              <c:numCache>
                <c:formatCode>0.00E+00</c:formatCode>
                <c:ptCount val="76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7.5431200000000004E-4</c:v>
                </c:pt>
                <c:pt idx="24">
                  <c:v>1.0985400000000001E-3</c:v>
                </c:pt>
                <c:pt idx="25">
                  <c:v>1.59986E-3</c:v>
                </c:pt>
                <c:pt idx="26">
                  <c:v>2.3299499999999999E-3</c:v>
                </c:pt>
                <c:pt idx="27">
                  <c:v>3.3932200000000002E-3</c:v>
                </c:pt>
                <c:pt idx="28">
                  <c:v>4.9417100000000002E-3</c:v>
                </c:pt>
                <c:pt idx="29">
                  <c:v>7.1968600000000002E-3</c:v>
                </c:pt>
                <c:pt idx="30">
                  <c:v>1.04811E-2</c:v>
                </c:pt>
                <c:pt idx="31">
                  <c:v>1.2648599999999999E-2</c:v>
                </c:pt>
                <c:pt idx="32">
                  <c:v>1.52642E-2</c:v>
                </c:pt>
                <c:pt idx="33">
                  <c:v>1.8420700000000002E-2</c:v>
                </c:pt>
                <c:pt idx="34">
                  <c:v>2.223E-2</c:v>
                </c:pt>
                <c:pt idx="35">
                  <c:v>2.6827E-2</c:v>
                </c:pt>
                <c:pt idx="36">
                  <c:v>3.2374600000000003E-2</c:v>
                </c:pt>
                <c:pt idx="37">
                  <c:v>3.9069399999999997E-2</c:v>
                </c:pt>
                <c:pt idx="38">
                  <c:v>4.7148700000000002E-2</c:v>
                </c:pt>
                <c:pt idx="39">
                  <c:v>5.6898700000000003E-2</c:v>
                </c:pt>
                <c:pt idx="40">
                  <c:v>6.8664900000000001E-2</c:v>
                </c:pt>
                <c:pt idx="41">
                  <c:v>7.9706600000000002E-2</c:v>
                </c:pt>
                <c:pt idx="42">
                  <c:v>8.6331099999999994E-2</c:v>
                </c:pt>
                <c:pt idx="43">
                  <c:v>0.10127700000000001</c:v>
                </c:pt>
                <c:pt idx="44">
                  <c:v>0.118812</c:v>
                </c:pt>
                <c:pt idx="45">
                  <c:v>0.139381</c:v>
                </c:pt>
                <c:pt idx="46">
                  <c:v>0.16351199999999999</c:v>
                </c:pt>
                <c:pt idx="47">
                  <c:v>0.19</c:v>
                </c:pt>
                <c:pt idx="48">
                  <c:v>0.22</c:v>
                </c:pt>
                <c:pt idx="49">
                  <c:v>0.25</c:v>
                </c:pt>
                <c:pt idx="50">
                  <c:v>0.28000000000000003</c:v>
                </c:pt>
                <c:pt idx="51">
                  <c:v>0.315</c:v>
                </c:pt>
                <c:pt idx="52">
                  <c:v>0.35499999999999998</c:v>
                </c:pt>
                <c:pt idx="53">
                  <c:v>0.4</c:v>
                </c:pt>
                <c:pt idx="54">
                  <c:v>0.44500000000000001</c:v>
                </c:pt>
                <c:pt idx="55">
                  <c:v>0.49</c:v>
                </c:pt>
                <c:pt idx="56">
                  <c:v>0.53259999999999996</c:v>
                </c:pt>
                <c:pt idx="57">
                  <c:v>0.59289999999999998</c:v>
                </c:pt>
                <c:pt idx="58">
                  <c:v>0.6532</c:v>
                </c:pt>
                <c:pt idx="59">
                  <c:v>0.71350000000000002</c:v>
                </c:pt>
                <c:pt idx="60">
                  <c:v>0.77380000000000004</c:v>
                </c:pt>
                <c:pt idx="61">
                  <c:v>0.85419999999999996</c:v>
                </c:pt>
                <c:pt idx="62">
                  <c:v>0.93459999999999999</c:v>
                </c:pt>
                <c:pt idx="63">
                  <c:v>1.0150999999999999</c:v>
                </c:pt>
                <c:pt idx="64">
                  <c:v>1.0954999999999999</c:v>
                </c:pt>
                <c:pt idx="65">
                  <c:v>1.1758999999999999</c:v>
                </c:pt>
                <c:pt idx="66">
                  <c:v>1.2563</c:v>
                </c:pt>
                <c:pt idx="67">
                  <c:v>1.3367</c:v>
                </c:pt>
                <c:pt idx="68">
                  <c:v>1.3769</c:v>
                </c:pt>
                <c:pt idx="69">
                  <c:v>1.4573</c:v>
                </c:pt>
                <c:pt idx="70">
                  <c:v>1.5578000000000001</c:v>
                </c:pt>
                <c:pt idx="71">
                  <c:v>1.6583000000000001</c:v>
                </c:pt>
                <c:pt idx="72">
                  <c:v>1.7587999999999999</c:v>
                </c:pt>
                <c:pt idx="73">
                  <c:v>1.8593</c:v>
                </c:pt>
                <c:pt idx="74">
                  <c:v>1.9598</c:v>
                </c:pt>
                <c:pt idx="75">
                  <c:v>1.9799</c:v>
                </c:pt>
              </c:numCache>
            </c:numRef>
          </c:xVal>
          <c:yVal>
            <c:numRef>
              <c:f>'C6018'!$AQ$3:$AQ$78</c:f>
              <c:numCache>
                <c:formatCode>0.00E+00</c:formatCode>
                <c:ptCount val="76"/>
                <c:pt idx="0">
                  <c:v>1.1552318843620145E-2</c:v>
                </c:pt>
                <c:pt idx="1">
                  <c:v>1.1464382479044024E-2</c:v>
                </c:pt>
                <c:pt idx="2">
                  <c:v>1.1791689179139081E-2</c:v>
                </c:pt>
                <c:pt idx="3">
                  <c:v>1.3706758950854381E-2</c:v>
                </c:pt>
                <c:pt idx="4">
                  <c:v>1.4260582022863875E-2</c:v>
                </c:pt>
                <c:pt idx="5">
                  <c:v>1.6451780656652017E-2</c:v>
                </c:pt>
                <c:pt idx="6">
                  <c:v>1.7350198576925255E-2</c:v>
                </c:pt>
                <c:pt idx="7">
                  <c:v>2.0060155988675787E-2</c:v>
                </c:pt>
                <c:pt idx="8">
                  <c:v>2.3638420711821432E-2</c:v>
                </c:pt>
                <c:pt idx="9">
                  <c:v>2.5847192999840399E-2</c:v>
                </c:pt>
                <c:pt idx="10">
                  <c:v>2.8776204720380269E-2</c:v>
                </c:pt>
                <c:pt idx="11">
                  <c:v>3.0820481574153236E-2</c:v>
                </c:pt>
                <c:pt idx="12">
                  <c:v>3.2892775757301485E-2</c:v>
                </c:pt>
                <c:pt idx="13">
                  <c:v>3.4556920559185376E-2</c:v>
                </c:pt>
                <c:pt idx="14">
                  <c:v>3.6684072278601765E-2</c:v>
                </c:pt>
                <c:pt idx="15">
                  <c:v>3.8500884877479345E-2</c:v>
                </c:pt>
                <c:pt idx="16">
                  <c:v>4.0617224320208464E-2</c:v>
                </c:pt>
                <c:pt idx="17">
                  <c:v>4.2508624412183088E-2</c:v>
                </c:pt>
                <c:pt idx="18">
                  <c:v>4.4703472480901521E-2</c:v>
                </c:pt>
                <c:pt idx="19">
                  <c:v>4.6595947929598459E-2</c:v>
                </c:pt>
                <c:pt idx="20">
                  <c:v>4.8186885315379284E-2</c:v>
                </c:pt>
                <c:pt idx="21">
                  <c:v>4.975339898098978E-2</c:v>
                </c:pt>
                <c:pt idx="22">
                  <c:v>5.1135912600297623E-2</c:v>
                </c:pt>
                <c:pt idx="23">
                  <c:v>5.2386137526442257E-2</c:v>
                </c:pt>
                <c:pt idx="24">
                  <c:v>5.4548724687255988E-2</c:v>
                </c:pt>
                <c:pt idx="25">
                  <c:v>5.68987613249336E-2</c:v>
                </c:pt>
                <c:pt idx="26">
                  <c:v>5.7954362831284766E-2</c:v>
                </c:pt>
                <c:pt idx="27">
                  <c:v>5.8458156036502409E-2</c:v>
                </c:pt>
                <c:pt idx="28">
                  <c:v>5.8820064978123927E-2</c:v>
                </c:pt>
                <c:pt idx="29">
                  <c:v>5.8422689760189488E-2</c:v>
                </c:pt>
                <c:pt idx="30">
                  <c:v>5.7574454725909038E-2</c:v>
                </c:pt>
                <c:pt idx="31">
                  <c:v>5.6851593527799921E-2</c:v>
                </c:pt>
                <c:pt idx="32">
                  <c:v>5.6148250823727819E-2</c:v>
                </c:pt>
                <c:pt idx="33">
                  <c:v>5.5221834432311476E-2</c:v>
                </c:pt>
                <c:pt idx="34">
                  <c:v>5.429685834572337E-2</c:v>
                </c:pt>
                <c:pt idx="35">
                  <c:v>5.3259434067183045E-2</c:v>
                </c:pt>
                <c:pt idx="36">
                  <c:v>5.2087762488316022E-2</c:v>
                </c:pt>
                <c:pt idx="37">
                  <c:v>5.0879534600398152E-2</c:v>
                </c:pt>
                <c:pt idx="38">
                  <c:v>4.9567468165520268E-2</c:v>
                </c:pt>
                <c:pt idx="39">
                  <c:v>4.8193765116600173E-2</c:v>
                </c:pt>
                <c:pt idx="40">
                  <c:v>4.6758279978304174E-2</c:v>
                </c:pt>
                <c:pt idx="41">
                  <c:v>4.5465607483155944E-2</c:v>
                </c:pt>
                <c:pt idx="42">
                  <c:v>4.4864429374896465E-2</c:v>
                </c:pt>
                <c:pt idx="43">
                  <c:v>4.3228873260063201E-2</c:v>
                </c:pt>
                <c:pt idx="44">
                  <c:v>4.231347401232536E-2</c:v>
                </c:pt>
                <c:pt idx="45">
                  <c:v>4.1236914139198777E-2</c:v>
                </c:pt>
                <c:pt idx="46">
                  <c:v>4.0184805718952249E-2</c:v>
                </c:pt>
                <c:pt idx="47">
                  <c:v>3.8833756567375796E-2</c:v>
                </c:pt>
                <c:pt idx="48">
                  <c:v>3.7843075577592179E-2</c:v>
                </c:pt>
                <c:pt idx="49">
                  <c:v>3.702929592298871E-2</c:v>
                </c:pt>
                <c:pt idx="50">
                  <c:v>3.6208736294297397E-2</c:v>
                </c:pt>
                <c:pt idx="51">
                  <c:v>3.53868534591818E-2</c:v>
                </c:pt>
                <c:pt idx="52">
                  <c:v>3.4519524890243881E-2</c:v>
                </c:pt>
                <c:pt idx="53">
                  <c:v>3.3687938362127835E-2</c:v>
                </c:pt>
                <c:pt idx="54">
                  <c:v>3.2871751391963168E-2</c:v>
                </c:pt>
                <c:pt idx="55">
                  <c:v>3.2104318151858866E-2</c:v>
                </c:pt>
                <c:pt idx="56">
                  <c:v>3.1314644799277695E-2</c:v>
                </c:pt>
                <c:pt idx="57">
                  <c:v>3.0572781109779144E-2</c:v>
                </c:pt>
                <c:pt idx="58">
                  <c:v>2.9867080872226358E-2</c:v>
                </c:pt>
                <c:pt idx="59">
                  <c:v>2.9168419516151373E-2</c:v>
                </c:pt>
                <c:pt idx="60">
                  <c:v>2.8539457435091717E-2</c:v>
                </c:pt>
                <c:pt idx="61">
                  <c:v>2.7866347398381237E-2</c:v>
                </c:pt>
                <c:pt idx="62">
                  <c:v>2.7137103467143854E-2</c:v>
                </c:pt>
                <c:pt idx="63">
                  <c:v>2.6530678056210729E-2</c:v>
                </c:pt>
                <c:pt idx="64">
                  <c:v>2.5933059103944271E-2</c:v>
                </c:pt>
                <c:pt idx="65">
                  <c:v>2.540658221033703E-2</c:v>
                </c:pt>
                <c:pt idx="66">
                  <c:v>2.4890227265778268E-2</c:v>
                </c:pt>
                <c:pt idx="67">
                  <c:v>2.4395011661321037E-2</c:v>
                </c:pt>
                <c:pt idx="68">
                  <c:v>2.4194145635340284E-2</c:v>
                </c:pt>
                <c:pt idx="69">
                  <c:v>2.3725490673985366E-2</c:v>
                </c:pt>
                <c:pt idx="70">
                  <c:v>2.3242471718317687E-2</c:v>
                </c:pt>
                <c:pt idx="71">
                  <c:v>2.2741473267729156E-2</c:v>
                </c:pt>
                <c:pt idx="72">
                  <c:v>2.2302733710513403E-2</c:v>
                </c:pt>
                <c:pt idx="73">
                  <c:v>2.1840743651787745E-2</c:v>
                </c:pt>
                <c:pt idx="74">
                  <c:v>2.1491139544556385E-2</c:v>
                </c:pt>
                <c:pt idx="75">
                  <c:v>2.1410325193138319E-2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3-88E7-4053-B207-82ECE386F193}"/>
            </c:ext>
          </c:extLst>
        </c:ser>
        <c:ser>
          <c:idx val="6"/>
          <c:order val="4"/>
          <c:tx>
            <c:strRef>
              <c:f>'C6018'!$BB$2</c:f>
              <c:strCache>
                <c:ptCount val="1"/>
                <c:pt idx="0">
                  <c:v>C6018 200C5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'C6018'!$AT$3:$AT$72</c:f>
              <c:numCache>
                <c:formatCode>0.00E+00</c:formatCode>
                <c:ptCount val="70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7.5431200000000004E-4</c:v>
                </c:pt>
                <c:pt idx="24">
                  <c:v>1.0985400000000001E-3</c:v>
                </c:pt>
                <c:pt idx="25">
                  <c:v>1.59986E-3</c:v>
                </c:pt>
                <c:pt idx="26">
                  <c:v>2.3299499999999999E-3</c:v>
                </c:pt>
                <c:pt idx="27">
                  <c:v>3.3932200000000002E-3</c:v>
                </c:pt>
                <c:pt idx="28">
                  <c:v>4.9417100000000002E-3</c:v>
                </c:pt>
                <c:pt idx="29">
                  <c:v>7.1968600000000002E-3</c:v>
                </c:pt>
                <c:pt idx="30">
                  <c:v>1.04811E-2</c:v>
                </c:pt>
                <c:pt idx="31">
                  <c:v>1.2648599999999999E-2</c:v>
                </c:pt>
                <c:pt idx="32">
                  <c:v>1.52642E-2</c:v>
                </c:pt>
                <c:pt idx="33">
                  <c:v>1.8420700000000002E-2</c:v>
                </c:pt>
                <c:pt idx="34">
                  <c:v>2.223E-2</c:v>
                </c:pt>
                <c:pt idx="35">
                  <c:v>2.6827E-2</c:v>
                </c:pt>
                <c:pt idx="36">
                  <c:v>3.2374600000000003E-2</c:v>
                </c:pt>
                <c:pt idx="37">
                  <c:v>3.9069399999999997E-2</c:v>
                </c:pt>
                <c:pt idx="38">
                  <c:v>4.7148700000000002E-2</c:v>
                </c:pt>
                <c:pt idx="39">
                  <c:v>5.6898700000000003E-2</c:v>
                </c:pt>
                <c:pt idx="40">
                  <c:v>6.8664900000000001E-2</c:v>
                </c:pt>
                <c:pt idx="41">
                  <c:v>7.9706600000000002E-2</c:v>
                </c:pt>
                <c:pt idx="42">
                  <c:v>8.6331099999999994E-2</c:v>
                </c:pt>
                <c:pt idx="43">
                  <c:v>0.10127700000000001</c:v>
                </c:pt>
                <c:pt idx="44">
                  <c:v>0.118812</c:v>
                </c:pt>
                <c:pt idx="45">
                  <c:v>0.139381</c:v>
                </c:pt>
                <c:pt idx="46">
                  <c:v>0.16351199999999999</c:v>
                </c:pt>
                <c:pt idx="47">
                  <c:v>0.19</c:v>
                </c:pt>
                <c:pt idx="48">
                  <c:v>0.22</c:v>
                </c:pt>
                <c:pt idx="49">
                  <c:v>0.25</c:v>
                </c:pt>
                <c:pt idx="50">
                  <c:v>0.28000000000000003</c:v>
                </c:pt>
                <c:pt idx="51">
                  <c:v>0.315</c:v>
                </c:pt>
                <c:pt idx="52">
                  <c:v>0.35499999999999998</c:v>
                </c:pt>
                <c:pt idx="53">
                  <c:v>0.4</c:v>
                </c:pt>
                <c:pt idx="54">
                  <c:v>0.44500000000000001</c:v>
                </c:pt>
                <c:pt idx="55">
                  <c:v>0.49</c:v>
                </c:pt>
                <c:pt idx="56">
                  <c:v>0.53349999999999997</c:v>
                </c:pt>
                <c:pt idx="57">
                  <c:v>0.59389999999999998</c:v>
                </c:pt>
                <c:pt idx="58">
                  <c:v>0.65429999999999999</c:v>
                </c:pt>
                <c:pt idx="59">
                  <c:v>0.7147</c:v>
                </c:pt>
                <c:pt idx="60">
                  <c:v>0.77510000000000001</c:v>
                </c:pt>
                <c:pt idx="61">
                  <c:v>0.85570000000000002</c:v>
                </c:pt>
                <c:pt idx="62">
                  <c:v>0.93620000000000003</c:v>
                </c:pt>
                <c:pt idx="63">
                  <c:v>1.0167999999999999</c:v>
                </c:pt>
                <c:pt idx="64">
                  <c:v>1.0972999999999999</c:v>
                </c:pt>
                <c:pt idx="65">
                  <c:v>1.1778</c:v>
                </c:pt>
                <c:pt idx="66">
                  <c:v>1.2584</c:v>
                </c:pt>
                <c:pt idx="67">
                  <c:v>1.3389</c:v>
                </c:pt>
                <c:pt idx="68">
                  <c:v>1.3792</c:v>
                </c:pt>
                <c:pt idx="69">
                  <c:v>1.4597</c:v>
                </c:pt>
              </c:numCache>
            </c:numRef>
          </c:xVal>
          <c:yVal>
            <c:numRef>
              <c:f>'C6018'!$BB$3:$BB$72</c:f>
              <c:numCache>
                <c:formatCode>0.00E+00</c:formatCode>
                <c:ptCount val="70"/>
                <c:pt idx="0">
                  <c:v>1.0018327291534934E-2</c:v>
                </c:pt>
                <c:pt idx="1">
                  <c:v>9.77066662145952E-3</c:v>
                </c:pt>
                <c:pt idx="2">
                  <c:v>1.0341953463933424E-2</c:v>
                </c:pt>
                <c:pt idx="3">
                  <c:v>1.378982598591025E-2</c:v>
                </c:pt>
                <c:pt idx="4">
                  <c:v>1.5873994584767639E-2</c:v>
                </c:pt>
                <c:pt idx="5">
                  <c:v>1.8499939742532067E-2</c:v>
                </c:pt>
                <c:pt idx="6">
                  <c:v>2.014999759300316E-2</c:v>
                </c:pt>
                <c:pt idx="7">
                  <c:v>2.1979758805098944E-2</c:v>
                </c:pt>
                <c:pt idx="8">
                  <c:v>2.4346858622749129E-2</c:v>
                </c:pt>
                <c:pt idx="9">
                  <c:v>2.581228187439966E-2</c:v>
                </c:pt>
                <c:pt idx="10">
                  <c:v>2.8715598708971311E-2</c:v>
                </c:pt>
                <c:pt idx="11">
                  <c:v>3.0899030467984753E-2</c:v>
                </c:pt>
                <c:pt idx="12">
                  <c:v>3.3268982178604349E-2</c:v>
                </c:pt>
                <c:pt idx="13">
                  <c:v>3.5260643224110474E-2</c:v>
                </c:pt>
                <c:pt idx="14">
                  <c:v>3.7440345564557519E-2</c:v>
                </c:pt>
                <c:pt idx="15">
                  <c:v>3.9293249120207215E-2</c:v>
                </c:pt>
                <c:pt idx="16">
                  <c:v>4.133287172802854E-2</c:v>
                </c:pt>
                <c:pt idx="17">
                  <c:v>4.329684377184366E-2</c:v>
                </c:pt>
                <c:pt idx="18">
                  <c:v>4.538765827148198E-2</c:v>
                </c:pt>
                <c:pt idx="19">
                  <c:v>4.7124693485808916E-2</c:v>
                </c:pt>
                <c:pt idx="20">
                  <c:v>4.8693503879604617E-2</c:v>
                </c:pt>
                <c:pt idx="21">
                  <c:v>5.0286212855372478E-2</c:v>
                </c:pt>
                <c:pt idx="22">
                  <c:v>5.1782836777574143E-2</c:v>
                </c:pt>
                <c:pt idx="23">
                  <c:v>5.3138462932482138E-2</c:v>
                </c:pt>
                <c:pt idx="24">
                  <c:v>5.5535365824961859E-2</c:v>
                </c:pt>
                <c:pt idx="25">
                  <c:v>5.7618884363993476E-2</c:v>
                </c:pt>
                <c:pt idx="26">
                  <c:v>5.89611155424416E-2</c:v>
                </c:pt>
                <c:pt idx="27">
                  <c:v>5.9663804923306349E-2</c:v>
                </c:pt>
                <c:pt idx="28">
                  <c:v>5.9717648284408981E-2</c:v>
                </c:pt>
                <c:pt idx="29">
                  <c:v>5.9408648673716716E-2</c:v>
                </c:pt>
                <c:pt idx="30">
                  <c:v>5.8431977309505799E-2</c:v>
                </c:pt>
                <c:pt idx="31">
                  <c:v>5.7810706093665794E-2</c:v>
                </c:pt>
                <c:pt idx="32">
                  <c:v>5.704653523243064E-2</c:v>
                </c:pt>
                <c:pt idx="33">
                  <c:v>5.6220496392227953E-2</c:v>
                </c:pt>
                <c:pt idx="34">
                  <c:v>5.5248133191769508E-2</c:v>
                </c:pt>
                <c:pt idx="35">
                  <c:v>5.4137782039473961E-2</c:v>
                </c:pt>
                <c:pt idx="36">
                  <c:v>5.3002889716360926E-2</c:v>
                </c:pt>
                <c:pt idx="37">
                  <c:v>5.1742072595074691E-2</c:v>
                </c:pt>
                <c:pt idx="38">
                  <c:v>5.0413956426891018E-2</c:v>
                </c:pt>
                <c:pt idx="39">
                  <c:v>4.9021442690090261E-2</c:v>
                </c:pt>
                <c:pt idx="40">
                  <c:v>4.7544479938656799E-2</c:v>
                </c:pt>
                <c:pt idx="41">
                  <c:v>4.6300907072780763E-2</c:v>
                </c:pt>
                <c:pt idx="42">
                  <c:v>4.565110085318197E-2</c:v>
                </c:pt>
                <c:pt idx="43">
                  <c:v>4.4048160221591984E-2</c:v>
                </c:pt>
                <c:pt idx="44">
                  <c:v>4.3093836202116313E-2</c:v>
                </c:pt>
                <c:pt idx="45">
                  <c:v>4.1786383942786373E-2</c:v>
                </c:pt>
                <c:pt idx="46">
                  <c:v>4.0584430001632948E-2</c:v>
                </c:pt>
                <c:pt idx="47">
                  <c:v>3.9423882369084624E-2</c:v>
                </c:pt>
                <c:pt idx="48">
                  <c:v>3.8283580870958282E-2</c:v>
                </c:pt>
                <c:pt idx="49">
                  <c:v>3.7346394053052755E-2</c:v>
                </c:pt>
                <c:pt idx="50">
                  <c:v>3.6521204813656893E-2</c:v>
                </c:pt>
                <c:pt idx="51">
                  <c:v>3.5750020089776791E-2</c:v>
                </c:pt>
                <c:pt idx="52">
                  <c:v>3.479877573810608E-2</c:v>
                </c:pt>
                <c:pt idx="53">
                  <c:v>3.394632513420117E-2</c:v>
                </c:pt>
                <c:pt idx="54">
                  <c:v>3.3179409009447838E-2</c:v>
                </c:pt>
                <c:pt idx="55">
                  <c:v>3.2355757573068959E-2</c:v>
                </c:pt>
                <c:pt idx="56">
                  <c:v>3.1617693939580242E-2</c:v>
                </c:pt>
                <c:pt idx="57">
                  <c:v>3.08717717313962E-2</c:v>
                </c:pt>
                <c:pt idx="58">
                  <c:v>3.0090361167792654E-2</c:v>
                </c:pt>
                <c:pt idx="59">
                  <c:v>2.9438970336500097E-2</c:v>
                </c:pt>
                <c:pt idx="60">
                  <c:v>2.8833142583906197E-2</c:v>
                </c:pt>
                <c:pt idx="61">
                  <c:v>2.7963123435583805E-2</c:v>
                </c:pt>
                <c:pt idx="62">
                  <c:v>2.7412927512199925E-2</c:v>
                </c:pt>
                <c:pt idx="63">
                  <c:v>2.6732287741125502E-2</c:v>
                </c:pt>
                <c:pt idx="64">
                  <c:v>2.6157741332845531E-2</c:v>
                </c:pt>
                <c:pt idx="65">
                  <c:v>2.5588875322727151E-2</c:v>
                </c:pt>
                <c:pt idx="66">
                  <c:v>2.5072974413733264E-2</c:v>
                </c:pt>
                <c:pt idx="67">
                  <c:v>2.4617749538661349E-2</c:v>
                </c:pt>
                <c:pt idx="68">
                  <c:v>2.4385677445852925E-2</c:v>
                </c:pt>
                <c:pt idx="69">
                  <c:v>2.3913674453747095E-2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4-88E7-4053-B207-82ECE386F193}"/>
            </c:ext>
          </c:extLst>
        </c:ser>
        <c:ser>
          <c:idx val="7"/>
          <c:order val="5"/>
          <c:tx>
            <c:strRef>
              <c:f>'C6018'!$BM$2</c:f>
              <c:strCache>
                <c:ptCount val="1"/>
                <c:pt idx="0">
                  <c:v>C6018 200C6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'C6018'!$BE$3:$BE$72</c:f>
              <c:numCache>
                <c:formatCode>0.00E+00</c:formatCode>
                <c:ptCount val="70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7.5431200000000004E-4</c:v>
                </c:pt>
                <c:pt idx="24">
                  <c:v>1.0985400000000001E-3</c:v>
                </c:pt>
                <c:pt idx="25">
                  <c:v>1.59986E-3</c:v>
                </c:pt>
                <c:pt idx="26">
                  <c:v>2.3299499999999999E-3</c:v>
                </c:pt>
                <c:pt idx="27">
                  <c:v>3.3932200000000002E-3</c:v>
                </c:pt>
                <c:pt idx="28">
                  <c:v>4.9417100000000002E-3</c:v>
                </c:pt>
                <c:pt idx="29">
                  <c:v>7.1968600000000002E-3</c:v>
                </c:pt>
                <c:pt idx="30">
                  <c:v>1.04811E-2</c:v>
                </c:pt>
                <c:pt idx="31">
                  <c:v>1.2648599999999999E-2</c:v>
                </c:pt>
                <c:pt idx="32">
                  <c:v>1.52642E-2</c:v>
                </c:pt>
                <c:pt idx="33">
                  <c:v>1.8420700000000002E-2</c:v>
                </c:pt>
                <c:pt idx="34">
                  <c:v>2.223E-2</c:v>
                </c:pt>
                <c:pt idx="35">
                  <c:v>2.6827E-2</c:v>
                </c:pt>
                <c:pt idx="36">
                  <c:v>3.2374600000000003E-2</c:v>
                </c:pt>
                <c:pt idx="37">
                  <c:v>3.9069399999999997E-2</c:v>
                </c:pt>
                <c:pt idx="38">
                  <c:v>4.7148700000000002E-2</c:v>
                </c:pt>
                <c:pt idx="39">
                  <c:v>5.6898700000000003E-2</c:v>
                </c:pt>
                <c:pt idx="40">
                  <c:v>6.8664900000000001E-2</c:v>
                </c:pt>
                <c:pt idx="41">
                  <c:v>7.9706600000000002E-2</c:v>
                </c:pt>
                <c:pt idx="42">
                  <c:v>8.6331099999999994E-2</c:v>
                </c:pt>
                <c:pt idx="43">
                  <c:v>0.10127700000000001</c:v>
                </c:pt>
                <c:pt idx="44">
                  <c:v>0.118812</c:v>
                </c:pt>
                <c:pt idx="45">
                  <c:v>0.139381</c:v>
                </c:pt>
                <c:pt idx="46">
                  <c:v>0.16351199999999999</c:v>
                </c:pt>
                <c:pt idx="47">
                  <c:v>0.19</c:v>
                </c:pt>
                <c:pt idx="48">
                  <c:v>0.22</c:v>
                </c:pt>
                <c:pt idx="49">
                  <c:v>0.25</c:v>
                </c:pt>
                <c:pt idx="50">
                  <c:v>0.28000000000000003</c:v>
                </c:pt>
                <c:pt idx="51">
                  <c:v>0.315</c:v>
                </c:pt>
                <c:pt idx="52">
                  <c:v>0.35499999999999998</c:v>
                </c:pt>
                <c:pt idx="53">
                  <c:v>0.4</c:v>
                </c:pt>
                <c:pt idx="54">
                  <c:v>0.44500000000000001</c:v>
                </c:pt>
                <c:pt idx="55">
                  <c:v>0.49</c:v>
                </c:pt>
                <c:pt idx="56">
                  <c:v>0.53349999999999997</c:v>
                </c:pt>
                <c:pt idx="57">
                  <c:v>0.59389999999999998</c:v>
                </c:pt>
                <c:pt idx="58">
                  <c:v>0.65429999999999999</c:v>
                </c:pt>
                <c:pt idx="59">
                  <c:v>0.7147</c:v>
                </c:pt>
                <c:pt idx="60">
                  <c:v>0.77510000000000001</c:v>
                </c:pt>
                <c:pt idx="61">
                  <c:v>0.85570000000000002</c:v>
                </c:pt>
                <c:pt idx="62">
                  <c:v>0.93620000000000003</c:v>
                </c:pt>
                <c:pt idx="63">
                  <c:v>1.0167999999999999</c:v>
                </c:pt>
                <c:pt idx="64">
                  <c:v>1.0972999999999999</c:v>
                </c:pt>
                <c:pt idx="65">
                  <c:v>1.1778</c:v>
                </c:pt>
                <c:pt idx="66">
                  <c:v>1.2584</c:v>
                </c:pt>
                <c:pt idx="67">
                  <c:v>1.3389</c:v>
                </c:pt>
                <c:pt idx="68">
                  <c:v>1.3792</c:v>
                </c:pt>
                <c:pt idx="69">
                  <c:v>1.4597</c:v>
                </c:pt>
              </c:numCache>
            </c:numRef>
          </c:xVal>
          <c:yVal>
            <c:numRef>
              <c:f>'C6018'!$BM$3:$BM$72</c:f>
              <c:numCache>
                <c:formatCode>0.00E+00</c:formatCode>
                <c:ptCount val="70"/>
                <c:pt idx="0">
                  <c:v>9.917694008599983E-3</c:v>
                </c:pt>
                <c:pt idx="1">
                  <c:v>1.0224119821704972E-2</c:v>
                </c:pt>
                <c:pt idx="2">
                  <c:v>1.0919112461067972E-2</c:v>
                </c:pt>
                <c:pt idx="3">
                  <c:v>1.3428196741505314E-2</c:v>
                </c:pt>
                <c:pt idx="4">
                  <c:v>1.4439946327685421E-2</c:v>
                </c:pt>
                <c:pt idx="5">
                  <c:v>1.6930299775647552E-2</c:v>
                </c:pt>
                <c:pt idx="6">
                  <c:v>1.8524234139468271E-2</c:v>
                </c:pt>
                <c:pt idx="7">
                  <c:v>2.1027149582482023E-2</c:v>
                </c:pt>
                <c:pt idx="8">
                  <c:v>2.3750059570010036E-2</c:v>
                </c:pt>
                <c:pt idx="9">
                  <c:v>2.5297040817136764E-2</c:v>
                </c:pt>
                <c:pt idx="10">
                  <c:v>2.7642075008644771E-2</c:v>
                </c:pt>
                <c:pt idx="11">
                  <c:v>2.9612794650943214E-2</c:v>
                </c:pt>
                <c:pt idx="12">
                  <c:v>3.1804212134404618E-2</c:v>
                </c:pt>
                <c:pt idx="13">
                  <c:v>3.3977482229652509E-2</c:v>
                </c:pt>
                <c:pt idx="14">
                  <c:v>3.6519041408579721E-2</c:v>
                </c:pt>
                <c:pt idx="15">
                  <c:v>3.8331012460312536E-2</c:v>
                </c:pt>
                <c:pt idx="16">
                  <c:v>4.0331656540962491E-2</c:v>
                </c:pt>
                <c:pt idx="17">
                  <c:v>4.2111030271377664E-2</c:v>
                </c:pt>
                <c:pt idx="18">
                  <c:v>4.3995560958927954E-2</c:v>
                </c:pt>
                <c:pt idx="19">
                  <c:v>4.5796550102923078E-2</c:v>
                </c:pt>
                <c:pt idx="20">
                  <c:v>4.7361578208635048E-2</c:v>
                </c:pt>
                <c:pt idx="21">
                  <c:v>4.897413749761844E-2</c:v>
                </c:pt>
                <c:pt idx="22">
                  <c:v>5.0445750316311266E-2</c:v>
                </c:pt>
                <c:pt idx="23">
                  <c:v>5.1710090625494441E-2</c:v>
                </c:pt>
                <c:pt idx="24">
                  <c:v>5.4119885933092422E-2</c:v>
                </c:pt>
                <c:pt idx="25">
                  <c:v>5.603215492753915E-2</c:v>
                </c:pt>
                <c:pt idx="26">
                  <c:v>5.7270181142865507E-2</c:v>
                </c:pt>
                <c:pt idx="27">
                  <c:v>5.7973657196538256E-2</c:v>
                </c:pt>
                <c:pt idx="28">
                  <c:v>5.8104332121329663E-2</c:v>
                </c:pt>
                <c:pt idx="29">
                  <c:v>5.7675769546189325E-2</c:v>
                </c:pt>
                <c:pt idx="30">
                  <c:v>5.6785495189193E-2</c:v>
                </c:pt>
                <c:pt idx="31">
                  <c:v>5.6136557107066269E-2</c:v>
                </c:pt>
                <c:pt idx="32">
                  <c:v>5.5347035910426008E-2</c:v>
                </c:pt>
                <c:pt idx="33">
                  <c:v>5.4541278721711058E-2</c:v>
                </c:pt>
                <c:pt idx="34">
                  <c:v>5.360813443317311E-2</c:v>
                </c:pt>
                <c:pt idx="35">
                  <c:v>5.2569509745724836E-2</c:v>
                </c:pt>
                <c:pt idx="36">
                  <c:v>5.1421894058899111E-2</c:v>
                </c:pt>
                <c:pt idx="37">
                  <c:v>5.0208554049600861E-2</c:v>
                </c:pt>
                <c:pt idx="38">
                  <c:v>4.8915418754788997E-2</c:v>
                </c:pt>
                <c:pt idx="39">
                  <c:v>4.7557415804184489E-2</c:v>
                </c:pt>
                <c:pt idx="40">
                  <c:v>4.6130537775568331E-2</c:v>
                </c:pt>
                <c:pt idx="41">
                  <c:v>4.4989852229534416E-2</c:v>
                </c:pt>
                <c:pt idx="42">
                  <c:v>4.4396976716969731E-2</c:v>
                </c:pt>
                <c:pt idx="43">
                  <c:v>4.2657866893883144E-2</c:v>
                </c:pt>
                <c:pt idx="44">
                  <c:v>4.1874958824344825E-2</c:v>
                </c:pt>
                <c:pt idx="45">
                  <c:v>4.1105471827270236E-2</c:v>
                </c:pt>
                <c:pt idx="46">
                  <c:v>3.9849106505219292E-2</c:v>
                </c:pt>
                <c:pt idx="47">
                  <c:v>3.8571572710110469E-2</c:v>
                </c:pt>
                <c:pt idx="48">
                  <c:v>3.7479658710565147E-2</c:v>
                </c:pt>
                <c:pt idx="49">
                  <c:v>3.6731611964153088E-2</c:v>
                </c:pt>
                <c:pt idx="50">
                  <c:v>3.5893374547906788E-2</c:v>
                </c:pt>
                <c:pt idx="51">
                  <c:v>3.5131864122806583E-2</c:v>
                </c:pt>
                <c:pt idx="52">
                  <c:v>3.4299786518155601E-2</c:v>
                </c:pt>
                <c:pt idx="53">
                  <c:v>3.3366480803170465E-2</c:v>
                </c:pt>
                <c:pt idx="54">
                  <c:v>3.2646502064876182E-2</c:v>
                </c:pt>
                <c:pt idx="55">
                  <c:v>3.1869530347947449E-2</c:v>
                </c:pt>
                <c:pt idx="56">
                  <c:v>3.1152255028262032E-2</c:v>
                </c:pt>
                <c:pt idx="57">
                  <c:v>3.0358068534759391E-2</c:v>
                </c:pt>
                <c:pt idx="58">
                  <c:v>2.9637272247084654E-2</c:v>
                </c:pt>
                <c:pt idx="59">
                  <c:v>2.8976674227486753E-2</c:v>
                </c:pt>
                <c:pt idx="60">
                  <c:v>2.8376784592878932E-2</c:v>
                </c:pt>
                <c:pt idx="61">
                  <c:v>2.7660627337427655E-2</c:v>
                </c:pt>
                <c:pt idx="62">
                  <c:v>2.6935775965875888E-2</c:v>
                </c:pt>
                <c:pt idx="63">
                  <c:v>2.6316797720789886E-2</c:v>
                </c:pt>
                <c:pt idx="64">
                  <c:v>2.574231252879431E-2</c:v>
                </c:pt>
                <c:pt idx="65">
                  <c:v>2.5205697168342093E-2</c:v>
                </c:pt>
                <c:pt idx="66">
                  <c:v>2.4711414379659274E-2</c:v>
                </c:pt>
                <c:pt idx="67">
                  <c:v>2.4233222574574952E-2</c:v>
                </c:pt>
                <c:pt idx="68">
                  <c:v>2.4017042103592033E-2</c:v>
                </c:pt>
                <c:pt idx="69">
                  <c:v>2.3563419658932296E-2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5-88E7-4053-B207-82ECE386F193}"/>
            </c:ext>
          </c:extLst>
        </c:ser>
        <c:ser>
          <c:idx val="8"/>
          <c:order val="6"/>
          <c:tx>
            <c:strRef>
              <c:f>'C6018'!$BX$2</c:f>
              <c:strCache>
                <c:ptCount val="1"/>
                <c:pt idx="0">
                  <c:v>C6018 200C7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'C6018'!$BP$3:$BP$78</c:f>
              <c:numCache>
                <c:formatCode>0.00E+00</c:formatCode>
                <c:ptCount val="76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7.5431200000000004E-4</c:v>
                </c:pt>
                <c:pt idx="24">
                  <c:v>1.0985400000000001E-3</c:v>
                </c:pt>
                <c:pt idx="25">
                  <c:v>1.59986E-3</c:v>
                </c:pt>
                <c:pt idx="26">
                  <c:v>2.3299499999999999E-3</c:v>
                </c:pt>
                <c:pt idx="27">
                  <c:v>3.3932200000000002E-3</c:v>
                </c:pt>
                <c:pt idx="28">
                  <c:v>4.9417100000000002E-3</c:v>
                </c:pt>
                <c:pt idx="29">
                  <c:v>7.1968600000000002E-3</c:v>
                </c:pt>
                <c:pt idx="30">
                  <c:v>1.04811E-2</c:v>
                </c:pt>
                <c:pt idx="31">
                  <c:v>1.2648599999999999E-2</c:v>
                </c:pt>
                <c:pt idx="32">
                  <c:v>1.52642E-2</c:v>
                </c:pt>
                <c:pt idx="33">
                  <c:v>1.8420700000000002E-2</c:v>
                </c:pt>
                <c:pt idx="34">
                  <c:v>2.223E-2</c:v>
                </c:pt>
                <c:pt idx="35">
                  <c:v>2.6827E-2</c:v>
                </c:pt>
                <c:pt idx="36">
                  <c:v>3.2374600000000003E-2</c:v>
                </c:pt>
                <c:pt idx="37">
                  <c:v>3.9069399999999997E-2</c:v>
                </c:pt>
                <c:pt idx="38">
                  <c:v>4.7148700000000002E-2</c:v>
                </c:pt>
                <c:pt idx="39">
                  <c:v>5.6898700000000003E-2</c:v>
                </c:pt>
                <c:pt idx="40">
                  <c:v>6.8664900000000001E-2</c:v>
                </c:pt>
                <c:pt idx="41">
                  <c:v>7.9706600000000002E-2</c:v>
                </c:pt>
                <c:pt idx="42">
                  <c:v>8.6331099999999994E-2</c:v>
                </c:pt>
                <c:pt idx="43">
                  <c:v>0.10127700000000001</c:v>
                </c:pt>
                <c:pt idx="44">
                  <c:v>0.118812</c:v>
                </c:pt>
                <c:pt idx="45">
                  <c:v>0.139381</c:v>
                </c:pt>
                <c:pt idx="46">
                  <c:v>0.16351199999999999</c:v>
                </c:pt>
                <c:pt idx="47">
                  <c:v>0.19</c:v>
                </c:pt>
                <c:pt idx="48">
                  <c:v>0.22</c:v>
                </c:pt>
                <c:pt idx="49">
                  <c:v>0.25</c:v>
                </c:pt>
                <c:pt idx="50">
                  <c:v>0.28000000000000003</c:v>
                </c:pt>
                <c:pt idx="51">
                  <c:v>0.315</c:v>
                </c:pt>
                <c:pt idx="52">
                  <c:v>0.35499999999999998</c:v>
                </c:pt>
                <c:pt idx="53">
                  <c:v>0.4</c:v>
                </c:pt>
                <c:pt idx="54">
                  <c:v>0.44500000000000001</c:v>
                </c:pt>
                <c:pt idx="55">
                  <c:v>0.49</c:v>
                </c:pt>
                <c:pt idx="56">
                  <c:v>0.53259999999999996</c:v>
                </c:pt>
                <c:pt idx="57">
                  <c:v>0.59289999999999998</c:v>
                </c:pt>
                <c:pt idx="58">
                  <c:v>0.6532</c:v>
                </c:pt>
                <c:pt idx="59">
                  <c:v>0.71350000000000002</c:v>
                </c:pt>
                <c:pt idx="60">
                  <c:v>0.77380000000000004</c:v>
                </c:pt>
                <c:pt idx="61">
                  <c:v>0.85419999999999996</c:v>
                </c:pt>
                <c:pt idx="62">
                  <c:v>0.93459999999999999</c:v>
                </c:pt>
                <c:pt idx="63">
                  <c:v>1.0150999999999999</c:v>
                </c:pt>
                <c:pt idx="64">
                  <c:v>1.0954999999999999</c:v>
                </c:pt>
                <c:pt idx="65">
                  <c:v>1.1758999999999999</c:v>
                </c:pt>
                <c:pt idx="66">
                  <c:v>1.2563</c:v>
                </c:pt>
                <c:pt idx="67">
                  <c:v>1.3367</c:v>
                </c:pt>
                <c:pt idx="68">
                  <c:v>1.3769</c:v>
                </c:pt>
                <c:pt idx="69">
                  <c:v>1.4573</c:v>
                </c:pt>
                <c:pt idx="70">
                  <c:v>1.5578000000000001</c:v>
                </c:pt>
                <c:pt idx="71">
                  <c:v>1.6583000000000001</c:v>
                </c:pt>
                <c:pt idx="72">
                  <c:v>1.7587999999999999</c:v>
                </c:pt>
                <c:pt idx="73">
                  <c:v>1.8593</c:v>
                </c:pt>
                <c:pt idx="74">
                  <c:v>1.9598</c:v>
                </c:pt>
                <c:pt idx="75">
                  <c:v>1.9799</c:v>
                </c:pt>
              </c:numCache>
            </c:numRef>
          </c:xVal>
          <c:yVal>
            <c:numRef>
              <c:f>'C6018'!$BX$3:$BX$78</c:f>
              <c:numCache>
                <c:formatCode>0.00E+00</c:formatCode>
                <c:ptCount val="76"/>
                <c:pt idx="0">
                  <c:v>1.1511320418165624E-2</c:v>
                </c:pt>
                <c:pt idx="1">
                  <c:v>1.3784189585776992E-2</c:v>
                </c:pt>
                <c:pt idx="2">
                  <c:v>1.3884527762331029E-2</c:v>
                </c:pt>
                <c:pt idx="3">
                  <c:v>1.3924933210250243E-2</c:v>
                </c:pt>
                <c:pt idx="4">
                  <c:v>1.3954365307244912E-2</c:v>
                </c:pt>
                <c:pt idx="5">
                  <c:v>1.6754032756369306E-2</c:v>
                </c:pt>
                <c:pt idx="6">
                  <c:v>1.9456467800913247E-2</c:v>
                </c:pt>
                <c:pt idx="7">
                  <c:v>2.2967154601517679E-2</c:v>
                </c:pt>
                <c:pt idx="8">
                  <c:v>2.6404118263542792E-2</c:v>
                </c:pt>
                <c:pt idx="9">
                  <c:v>2.7655384367604091E-2</c:v>
                </c:pt>
                <c:pt idx="10">
                  <c:v>2.8986870028396953E-2</c:v>
                </c:pt>
                <c:pt idx="11">
                  <c:v>3.0359134091394062E-2</c:v>
                </c:pt>
                <c:pt idx="12">
                  <c:v>3.2467377120490026E-2</c:v>
                </c:pt>
                <c:pt idx="13">
                  <c:v>3.5154816321788102E-2</c:v>
                </c:pt>
                <c:pt idx="14">
                  <c:v>3.8218092543789328E-2</c:v>
                </c:pt>
                <c:pt idx="15">
                  <c:v>4.0279856297303442E-2</c:v>
                </c:pt>
                <c:pt idx="16">
                  <c:v>4.2126010586318867E-2</c:v>
                </c:pt>
                <c:pt idx="17">
                  <c:v>4.3684219943338487E-2</c:v>
                </c:pt>
                <c:pt idx="18">
                  <c:v>4.5446394987788977E-2</c:v>
                </c:pt>
                <c:pt idx="19">
                  <c:v>4.7266190123427115E-2</c:v>
                </c:pt>
                <c:pt idx="20">
                  <c:v>4.8908813050884008E-2</c:v>
                </c:pt>
                <c:pt idx="21">
                  <c:v>5.0714568323525847E-2</c:v>
                </c:pt>
                <c:pt idx="22">
                  <c:v>5.2245884366588821E-2</c:v>
                </c:pt>
                <c:pt idx="23">
                  <c:v>5.3554705236087984E-2</c:v>
                </c:pt>
                <c:pt idx="24">
                  <c:v>5.5741878845364058E-2</c:v>
                </c:pt>
                <c:pt idx="25">
                  <c:v>5.7700716024785062E-2</c:v>
                </c:pt>
                <c:pt idx="26">
                  <c:v>5.9060364904691354E-2</c:v>
                </c:pt>
                <c:pt idx="27">
                  <c:v>5.9635989854216073E-2</c:v>
                </c:pt>
                <c:pt idx="28">
                  <c:v>5.9904915428875945E-2</c:v>
                </c:pt>
                <c:pt idx="29">
                  <c:v>5.9528358697277815E-2</c:v>
                </c:pt>
                <c:pt idx="30">
                  <c:v>5.8525640610026672E-2</c:v>
                </c:pt>
                <c:pt idx="31">
                  <c:v>5.7925548416298087E-2</c:v>
                </c:pt>
                <c:pt idx="32">
                  <c:v>5.7203731936642188E-2</c:v>
                </c:pt>
                <c:pt idx="33">
                  <c:v>5.6285169847372155E-2</c:v>
                </c:pt>
                <c:pt idx="34">
                  <c:v>5.5313987168667061E-2</c:v>
                </c:pt>
                <c:pt idx="35">
                  <c:v>5.4213832805018791E-2</c:v>
                </c:pt>
                <c:pt idx="36">
                  <c:v>5.3064616589139066E-2</c:v>
                </c:pt>
                <c:pt idx="37">
                  <c:v>5.1788676854636638E-2</c:v>
                </c:pt>
                <c:pt idx="38">
                  <c:v>5.0460814977238803E-2</c:v>
                </c:pt>
                <c:pt idx="39">
                  <c:v>4.9060308321322188E-2</c:v>
                </c:pt>
                <c:pt idx="40">
                  <c:v>4.7571433528841592E-2</c:v>
                </c:pt>
                <c:pt idx="41">
                  <c:v>4.6349950613086235E-2</c:v>
                </c:pt>
                <c:pt idx="42">
                  <c:v>4.5711186071543237E-2</c:v>
                </c:pt>
                <c:pt idx="43">
                  <c:v>4.4058877404431269E-2</c:v>
                </c:pt>
                <c:pt idx="44">
                  <c:v>4.3181580489293131E-2</c:v>
                </c:pt>
                <c:pt idx="45">
                  <c:v>4.2039185684087918E-2</c:v>
                </c:pt>
                <c:pt idx="46">
                  <c:v>4.0969736166512991E-2</c:v>
                </c:pt>
                <c:pt idx="47">
                  <c:v>4.0004674764871385E-2</c:v>
                </c:pt>
                <c:pt idx="48">
                  <c:v>3.8768136693660978E-2</c:v>
                </c:pt>
                <c:pt idx="49">
                  <c:v>3.7944997665928758E-2</c:v>
                </c:pt>
                <c:pt idx="50">
                  <c:v>3.7018839863007205E-2</c:v>
                </c:pt>
                <c:pt idx="51">
                  <c:v>3.6306360460049973E-2</c:v>
                </c:pt>
                <c:pt idx="52">
                  <c:v>3.5380166847589663E-2</c:v>
                </c:pt>
                <c:pt idx="53">
                  <c:v>3.448140955195933E-2</c:v>
                </c:pt>
                <c:pt idx="54">
                  <c:v>3.3694003000597793E-2</c:v>
                </c:pt>
                <c:pt idx="55">
                  <c:v>3.2895269973546255E-2</c:v>
                </c:pt>
                <c:pt idx="56">
                  <c:v>3.2101383267470522E-2</c:v>
                </c:pt>
                <c:pt idx="57">
                  <c:v>3.1248742789401547E-2</c:v>
                </c:pt>
                <c:pt idx="58">
                  <c:v>3.0567903531319447E-2</c:v>
                </c:pt>
                <c:pt idx="59">
                  <c:v>2.9880825271519265E-2</c:v>
                </c:pt>
                <c:pt idx="60">
                  <c:v>2.921823601320531E-2</c:v>
                </c:pt>
                <c:pt idx="61">
                  <c:v>2.8475274417960609E-2</c:v>
                </c:pt>
                <c:pt idx="62">
                  <c:v>2.7766458931918682E-2</c:v>
                </c:pt>
                <c:pt idx="63">
                  <c:v>2.7121276277319539E-2</c:v>
                </c:pt>
                <c:pt idx="64">
                  <c:v>2.6512442696285405E-2</c:v>
                </c:pt>
                <c:pt idx="65">
                  <c:v>2.5936309905479512E-2</c:v>
                </c:pt>
                <c:pt idx="66">
                  <c:v>2.5418016552382613E-2</c:v>
                </c:pt>
                <c:pt idx="67">
                  <c:v>2.491184465039515E-2</c:v>
                </c:pt>
                <c:pt idx="68">
                  <c:v>2.4675662988978095E-2</c:v>
                </c:pt>
                <c:pt idx="69">
                  <c:v>2.4251727211641119E-2</c:v>
                </c:pt>
                <c:pt idx="70">
                  <c:v>2.367830128175287E-2</c:v>
                </c:pt>
                <c:pt idx="71">
                  <c:v>2.3247649933668027E-2</c:v>
                </c:pt>
                <c:pt idx="72">
                  <c:v>2.275252248016987E-2</c:v>
                </c:pt>
                <c:pt idx="73">
                  <c:v>2.2286600629292205E-2</c:v>
                </c:pt>
                <c:pt idx="74">
                  <c:v>2.1887295439794448E-2</c:v>
                </c:pt>
                <c:pt idx="75">
                  <c:v>2.1782375942419597E-2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6-88E7-4053-B207-82ECE386F193}"/>
            </c:ext>
          </c:extLst>
        </c:ser>
        <c:ser>
          <c:idx val="9"/>
          <c:order val="7"/>
          <c:tx>
            <c:strRef>
              <c:f>'C6018'!$CI$2</c:f>
              <c:strCache>
                <c:ptCount val="1"/>
                <c:pt idx="0">
                  <c:v>C6018 200C8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'C6018'!$CA$3:$CA$78</c:f>
              <c:numCache>
                <c:formatCode>0.00E+00</c:formatCode>
                <c:ptCount val="76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7.5431200000000004E-4</c:v>
                </c:pt>
                <c:pt idx="24">
                  <c:v>1.0985400000000001E-3</c:v>
                </c:pt>
                <c:pt idx="25">
                  <c:v>1.59986E-3</c:v>
                </c:pt>
                <c:pt idx="26">
                  <c:v>2.3299499999999999E-3</c:v>
                </c:pt>
                <c:pt idx="27">
                  <c:v>3.3932200000000002E-3</c:v>
                </c:pt>
                <c:pt idx="28">
                  <c:v>4.9417100000000002E-3</c:v>
                </c:pt>
                <c:pt idx="29">
                  <c:v>7.1968600000000002E-3</c:v>
                </c:pt>
                <c:pt idx="30">
                  <c:v>1.04811E-2</c:v>
                </c:pt>
                <c:pt idx="31">
                  <c:v>1.2648599999999999E-2</c:v>
                </c:pt>
                <c:pt idx="32">
                  <c:v>1.52642E-2</c:v>
                </c:pt>
                <c:pt idx="33">
                  <c:v>1.8420700000000002E-2</c:v>
                </c:pt>
                <c:pt idx="34">
                  <c:v>2.223E-2</c:v>
                </c:pt>
                <c:pt idx="35">
                  <c:v>2.6827E-2</c:v>
                </c:pt>
                <c:pt idx="36">
                  <c:v>3.2374600000000003E-2</c:v>
                </c:pt>
                <c:pt idx="37">
                  <c:v>3.9069399999999997E-2</c:v>
                </c:pt>
                <c:pt idx="38">
                  <c:v>4.7148700000000002E-2</c:v>
                </c:pt>
                <c:pt idx="39">
                  <c:v>5.6898700000000003E-2</c:v>
                </c:pt>
                <c:pt idx="40">
                  <c:v>6.8664900000000001E-2</c:v>
                </c:pt>
                <c:pt idx="41">
                  <c:v>7.9706600000000002E-2</c:v>
                </c:pt>
                <c:pt idx="42">
                  <c:v>8.6331099999999994E-2</c:v>
                </c:pt>
                <c:pt idx="43">
                  <c:v>0.10127700000000001</c:v>
                </c:pt>
                <c:pt idx="44">
                  <c:v>0.118812</c:v>
                </c:pt>
                <c:pt idx="45">
                  <c:v>0.139381</c:v>
                </c:pt>
                <c:pt idx="46">
                  <c:v>0.16351199999999999</c:v>
                </c:pt>
                <c:pt idx="47">
                  <c:v>0.19</c:v>
                </c:pt>
                <c:pt idx="48">
                  <c:v>0.22</c:v>
                </c:pt>
                <c:pt idx="49">
                  <c:v>0.25</c:v>
                </c:pt>
                <c:pt idx="50">
                  <c:v>0.28000000000000003</c:v>
                </c:pt>
                <c:pt idx="51">
                  <c:v>0.315</c:v>
                </c:pt>
                <c:pt idx="52">
                  <c:v>0.35499999999999998</c:v>
                </c:pt>
                <c:pt idx="53">
                  <c:v>0.4</c:v>
                </c:pt>
                <c:pt idx="54">
                  <c:v>0.44500000000000001</c:v>
                </c:pt>
                <c:pt idx="55">
                  <c:v>0.49</c:v>
                </c:pt>
                <c:pt idx="56">
                  <c:v>0.53259999999999996</c:v>
                </c:pt>
                <c:pt idx="57">
                  <c:v>0.59289999999999998</c:v>
                </c:pt>
                <c:pt idx="58">
                  <c:v>0.6532</c:v>
                </c:pt>
                <c:pt idx="59">
                  <c:v>0.71350000000000002</c:v>
                </c:pt>
                <c:pt idx="60">
                  <c:v>0.77380000000000004</c:v>
                </c:pt>
                <c:pt idx="61">
                  <c:v>0.85419999999999996</c:v>
                </c:pt>
                <c:pt idx="62">
                  <c:v>0.93459999999999999</c:v>
                </c:pt>
                <c:pt idx="63">
                  <c:v>1.0150999999999999</c:v>
                </c:pt>
                <c:pt idx="64">
                  <c:v>1.0954999999999999</c:v>
                </c:pt>
                <c:pt idx="65">
                  <c:v>1.1758999999999999</c:v>
                </c:pt>
                <c:pt idx="66">
                  <c:v>1.2563</c:v>
                </c:pt>
                <c:pt idx="67">
                  <c:v>1.3367</c:v>
                </c:pt>
                <c:pt idx="68">
                  <c:v>1.3769</c:v>
                </c:pt>
                <c:pt idx="69">
                  <c:v>1.4573</c:v>
                </c:pt>
                <c:pt idx="70">
                  <c:v>1.5578000000000001</c:v>
                </c:pt>
              </c:numCache>
            </c:numRef>
          </c:xVal>
          <c:yVal>
            <c:numRef>
              <c:f>'C6018'!$CI$3:$CI$78</c:f>
              <c:numCache>
                <c:formatCode>0.00E+00</c:formatCode>
                <c:ptCount val="76"/>
                <c:pt idx="0">
                  <c:v>1.2416254494733693E-2</c:v>
                </c:pt>
                <c:pt idx="1">
                  <c:v>1.3218125629877715E-2</c:v>
                </c:pt>
                <c:pt idx="2">
                  <c:v>1.3650175856616879E-2</c:v>
                </c:pt>
                <c:pt idx="3">
                  <c:v>1.6004450395359998E-2</c:v>
                </c:pt>
                <c:pt idx="4">
                  <c:v>1.6989909223536066E-2</c:v>
                </c:pt>
                <c:pt idx="5">
                  <c:v>1.9376368897144131E-2</c:v>
                </c:pt>
                <c:pt idx="6">
                  <c:v>2.0971311698568668E-2</c:v>
                </c:pt>
                <c:pt idx="7">
                  <c:v>2.2875432479222125E-2</c:v>
                </c:pt>
                <c:pt idx="8">
                  <c:v>2.4836216237498137E-2</c:v>
                </c:pt>
                <c:pt idx="9">
                  <c:v>2.5780426709293418E-2</c:v>
                </c:pt>
                <c:pt idx="10">
                  <c:v>2.813909496583436E-2</c:v>
                </c:pt>
                <c:pt idx="11">
                  <c:v>3.007145004594363E-2</c:v>
                </c:pt>
                <c:pt idx="12">
                  <c:v>3.2445848207580251E-2</c:v>
                </c:pt>
                <c:pt idx="13">
                  <c:v>3.4760563582923815E-2</c:v>
                </c:pt>
                <c:pt idx="14">
                  <c:v>3.7343861420164742E-2</c:v>
                </c:pt>
                <c:pt idx="15">
                  <c:v>3.931449024576561E-2</c:v>
                </c:pt>
                <c:pt idx="16">
                  <c:v>4.1557885966908591E-2</c:v>
                </c:pt>
                <c:pt idx="17">
                  <c:v>4.3519725496045374E-2</c:v>
                </c:pt>
                <c:pt idx="18">
                  <c:v>4.5530958059938037E-2</c:v>
                </c:pt>
                <c:pt idx="19">
                  <c:v>4.7453292870471002E-2</c:v>
                </c:pt>
                <c:pt idx="20">
                  <c:v>4.9111706322991132E-2</c:v>
                </c:pt>
                <c:pt idx="21">
                  <c:v>5.0765056479126748E-2</c:v>
                </c:pt>
                <c:pt idx="22">
                  <c:v>5.2260771271227413E-2</c:v>
                </c:pt>
                <c:pt idx="23">
                  <c:v>5.3534598435764823E-2</c:v>
                </c:pt>
                <c:pt idx="24">
                  <c:v>5.5896876020552405E-2</c:v>
                </c:pt>
                <c:pt idx="25">
                  <c:v>5.776098827154115E-2</c:v>
                </c:pt>
                <c:pt idx="26">
                  <c:v>5.8962741559428725E-2</c:v>
                </c:pt>
                <c:pt idx="27">
                  <c:v>5.9839637292566993E-2</c:v>
                </c:pt>
                <c:pt idx="28">
                  <c:v>5.9940376096368014E-2</c:v>
                </c:pt>
                <c:pt idx="29">
                  <c:v>5.9653631472778558E-2</c:v>
                </c:pt>
                <c:pt idx="30">
                  <c:v>5.8696626559123492E-2</c:v>
                </c:pt>
                <c:pt idx="31">
                  <c:v>5.7992252104343209E-2</c:v>
                </c:pt>
                <c:pt idx="32">
                  <c:v>5.7229374488455401E-2</c:v>
                </c:pt>
                <c:pt idx="33">
                  <c:v>5.63433726758596E-2</c:v>
                </c:pt>
                <c:pt idx="34">
                  <c:v>5.535478579443745E-2</c:v>
                </c:pt>
                <c:pt idx="35">
                  <c:v>5.4260814243400464E-2</c:v>
                </c:pt>
                <c:pt idx="36">
                  <c:v>5.3088199861105585E-2</c:v>
                </c:pt>
                <c:pt idx="37">
                  <c:v>5.1813633832636388E-2</c:v>
                </c:pt>
                <c:pt idx="38">
                  <c:v>5.0461172195139452E-2</c:v>
                </c:pt>
                <c:pt idx="39">
                  <c:v>4.9073208346540324E-2</c:v>
                </c:pt>
                <c:pt idx="40">
                  <c:v>4.7583250585727647E-2</c:v>
                </c:pt>
                <c:pt idx="41">
                  <c:v>4.6351118778325345E-2</c:v>
                </c:pt>
                <c:pt idx="42">
                  <c:v>4.5703924863905017E-2</c:v>
                </c:pt>
                <c:pt idx="43">
                  <c:v>4.4060553170356037E-2</c:v>
                </c:pt>
                <c:pt idx="44">
                  <c:v>4.3090685565046513E-2</c:v>
                </c:pt>
                <c:pt idx="45">
                  <c:v>4.198538653665234E-2</c:v>
                </c:pt>
                <c:pt idx="46">
                  <c:v>4.0904198851237451E-2</c:v>
                </c:pt>
                <c:pt idx="47">
                  <c:v>3.9596126132919122E-2</c:v>
                </c:pt>
                <c:pt idx="48">
                  <c:v>3.8540542292088496E-2</c:v>
                </c:pt>
                <c:pt idx="49">
                  <c:v>3.7773505820077789E-2</c:v>
                </c:pt>
                <c:pt idx="50">
                  <c:v>3.6856819149265238E-2</c:v>
                </c:pt>
                <c:pt idx="51">
                  <c:v>3.5986979877115369E-2</c:v>
                </c:pt>
                <c:pt idx="52">
                  <c:v>3.5107782823855231E-2</c:v>
                </c:pt>
                <c:pt idx="53">
                  <c:v>3.4241333653497498E-2</c:v>
                </c:pt>
                <c:pt idx="54">
                  <c:v>3.3368032429691413E-2</c:v>
                </c:pt>
                <c:pt idx="55">
                  <c:v>3.2643830552336162E-2</c:v>
                </c:pt>
                <c:pt idx="56">
                  <c:v>3.1898947638227919E-2</c:v>
                </c:pt>
                <c:pt idx="57">
                  <c:v>3.1134243157955304E-2</c:v>
                </c:pt>
                <c:pt idx="58">
                  <c:v>3.0334713880887754E-2</c:v>
                </c:pt>
                <c:pt idx="61">
                  <c:v>2.8275184654812886E-2</c:v>
                </c:pt>
                <c:pt idx="62">
                  <c:v>2.7562248487404333E-2</c:v>
                </c:pt>
                <c:pt idx="63">
                  <c:v>2.6895745637940078E-2</c:v>
                </c:pt>
                <c:pt idx="64">
                  <c:v>2.6273917243334576E-2</c:v>
                </c:pt>
                <c:pt idx="65">
                  <c:v>2.5726523705681362E-2</c:v>
                </c:pt>
                <c:pt idx="66">
                  <c:v>2.5212947738658387E-2</c:v>
                </c:pt>
                <c:pt idx="68">
                  <c:v>2.4474530428543351E-2</c:v>
                </c:pt>
                <c:pt idx="70">
                  <c:v>2.3466764493646528E-2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7-88E7-4053-B207-82ECE386F193}"/>
            </c:ext>
          </c:extLst>
        </c:ser>
        <c:ser>
          <c:idx val="10"/>
          <c:order val="8"/>
          <c:tx>
            <c:strRef>
              <c:f>'C6020'!$J$1</c:f>
              <c:strCache>
                <c:ptCount val="1"/>
                <c:pt idx="0">
                  <c:v> 6020 182C1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'C6020'!$B$2:$B$78</c:f>
              <c:numCache>
                <c:formatCode>0.00E+00</c:formatCode>
                <c:ptCount val="77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9.1029800000000003E-4</c:v>
                </c:pt>
                <c:pt idx="24">
                  <c:v>1.0985400000000001E-3</c:v>
                </c:pt>
                <c:pt idx="25">
                  <c:v>1.3257099999999999E-3</c:v>
                </c:pt>
                <c:pt idx="26">
                  <c:v>1.9307E-3</c:v>
                </c:pt>
                <c:pt idx="27">
                  <c:v>2.8117699999999999E-3</c:v>
                </c:pt>
                <c:pt idx="28">
                  <c:v>4.0949100000000002E-3</c:v>
                </c:pt>
                <c:pt idx="29">
                  <c:v>5.9636200000000002E-3</c:v>
                </c:pt>
                <c:pt idx="30">
                  <c:v>7.1968600000000002E-3</c:v>
                </c:pt>
                <c:pt idx="31">
                  <c:v>8.6851099999999994E-3</c:v>
                </c:pt>
                <c:pt idx="32">
                  <c:v>1.04811E-2</c:v>
                </c:pt>
                <c:pt idx="33">
                  <c:v>1.2648599999999999E-2</c:v>
                </c:pt>
                <c:pt idx="34">
                  <c:v>1.52642E-2</c:v>
                </c:pt>
                <c:pt idx="35">
                  <c:v>1.8420700000000002E-2</c:v>
                </c:pt>
                <c:pt idx="36">
                  <c:v>2.223E-2</c:v>
                </c:pt>
                <c:pt idx="37">
                  <c:v>2.6827E-2</c:v>
                </c:pt>
                <c:pt idx="38">
                  <c:v>3.2374600000000003E-2</c:v>
                </c:pt>
                <c:pt idx="39">
                  <c:v>3.9069399999999997E-2</c:v>
                </c:pt>
                <c:pt idx="40">
                  <c:v>4.7148700000000002E-2</c:v>
                </c:pt>
                <c:pt idx="41">
                  <c:v>5.6898700000000003E-2</c:v>
                </c:pt>
                <c:pt idx="42">
                  <c:v>6.8664900000000001E-2</c:v>
                </c:pt>
                <c:pt idx="43">
                  <c:v>7.9706600000000002E-2</c:v>
                </c:pt>
                <c:pt idx="44">
                  <c:v>9.3506099999999995E-2</c:v>
                </c:pt>
                <c:pt idx="45">
                  <c:v>0.10127700000000001</c:v>
                </c:pt>
                <c:pt idx="46">
                  <c:v>0.118812</c:v>
                </c:pt>
                <c:pt idx="47">
                  <c:v>0.12868599999999999</c:v>
                </c:pt>
                <c:pt idx="48">
                  <c:v>0.15096499999999999</c:v>
                </c:pt>
                <c:pt idx="49">
                  <c:v>0.16351199999999999</c:v>
                </c:pt>
                <c:pt idx="50">
                  <c:v>0.17710200000000001</c:v>
                </c:pt>
                <c:pt idx="51">
                  <c:v>0.19182099999999999</c:v>
                </c:pt>
                <c:pt idx="52">
                  <c:v>0.207763</c:v>
                </c:pt>
                <c:pt idx="53">
                  <c:v>0.22</c:v>
                </c:pt>
                <c:pt idx="54">
                  <c:v>0.245</c:v>
                </c:pt>
                <c:pt idx="55">
                  <c:v>0.27500000000000002</c:v>
                </c:pt>
                <c:pt idx="56">
                  <c:v>0.30499999999999999</c:v>
                </c:pt>
                <c:pt idx="57">
                  <c:v>0.34</c:v>
                </c:pt>
                <c:pt idx="58">
                  <c:v>0.375</c:v>
                </c:pt>
                <c:pt idx="59">
                  <c:v>0.41</c:v>
                </c:pt>
                <c:pt idx="60">
                  <c:v>0.45</c:v>
                </c:pt>
                <c:pt idx="61">
                  <c:v>0.49</c:v>
                </c:pt>
                <c:pt idx="62">
                  <c:v>0.53349999999999997</c:v>
                </c:pt>
                <c:pt idx="63">
                  <c:v>0.59389999999999998</c:v>
                </c:pt>
                <c:pt idx="64">
                  <c:v>0.65429999999999999</c:v>
                </c:pt>
                <c:pt idx="65">
                  <c:v>0.7147</c:v>
                </c:pt>
                <c:pt idx="66">
                  <c:v>0.77510000000000001</c:v>
                </c:pt>
                <c:pt idx="67">
                  <c:v>0.83550000000000002</c:v>
                </c:pt>
                <c:pt idx="68">
                  <c:v>0.89590000000000003</c:v>
                </c:pt>
                <c:pt idx="69">
                  <c:v>0.95640000000000003</c:v>
                </c:pt>
                <c:pt idx="70">
                  <c:v>1.0167999999999999</c:v>
                </c:pt>
                <c:pt idx="71">
                  <c:v>1.0771999999999999</c:v>
                </c:pt>
                <c:pt idx="72">
                  <c:v>1.1577</c:v>
                </c:pt>
                <c:pt idx="73">
                  <c:v>1.2382</c:v>
                </c:pt>
                <c:pt idx="74">
                  <c:v>1.3188</c:v>
                </c:pt>
                <c:pt idx="75">
                  <c:v>1.3993</c:v>
                </c:pt>
                <c:pt idx="76">
                  <c:v>1.4799</c:v>
                </c:pt>
              </c:numCache>
            </c:numRef>
          </c:xVal>
          <c:yVal>
            <c:numRef>
              <c:f>'C6020'!$J$2:$J$78</c:f>
              <c:numCache>
                <c:formatCode>0.00E+00</c:formatCode>
                <c:ptCount val="77"/>
                <c:pt idx="0">
                  <c:v>1.0865948762776429E-2</c:v>
                </c:pt>
                <c:pt idx="1">
                  <c:v>1.3114011324112248E-2</c:v>
                </c:pt>
                <c:pt idx="2">
                  <c:v>1.4597107780803194E-2</c:v>
                </c:pt>
                <c:pt idx="3">
                  <c:v>1.7364271538521797E-2</c:v>
                </c:pt>
                <c:pt idx="4">
                  <c:v>1.934076107477653E-2</c:v>
                </c:pt>
                <c:pt idx="5">
                  <c:v>2.2590993986108969E-2</c:v>
                </c:pt>
                <c:pt idx="6">
                  <c:v>2.4638655070832835E-2</c:v>
                </c:pt>
                <c:pt idx="7">
                  <c:v>2.7433303602993651E-2</c:v>
                </c:pt>
                <c:pt idx="8">
                  <c:v>3.0317955498001599E-2</c:v>
                </c:pt>
                <c:pt idx="9">
                  <c:v>3.1924779090965291E-2</c:v>
                </c:pt>
                <c:pt idx="10">
                  <c:v>3.4590204054610343E-2</c:v>
                </c:pt>
                <c:pt idx="11">
                  <c:v>3.6763336039846634E-2</c:v>
                </c:pt>
                <c:pt idx="12">
                  <c:v>3.8899903481775203E-2</c:v>
                </c:pt>
                <c:pt idx="13">
                  <c:v>4.0866019741905416E-2</c:v>
                </c:pt>
                <c:pt idx="14">
                  <c:v>4.2928016014190142E-2</c:v>
                </c:pt>
                <c:pt idx="15">
                  <c:v>4.4555022987379143E-2</c:v>
                </c:pt>
                <c:pt idx="16">
                  <c:v>4.6178988490219633E-2</c:v>
                </c:pt>
                <c:pt idx="17">
                  <c:v>4.7736197930406898E-2</c:v>
                </c:pt>
                <c:pt idx="18">
                  <c:v>4.9252214850242775E-2</c:v>
                </c:pt>
                <c:pt idx="19">
                  <c:v>5.0727651312380759E-2</c:v>
                </c:pt>
                <c:pt idx="20">
                  <c:v>5.1832990181985693E-2</c:v>
                </c:pt>
                <c:pt idx="21">
                  <c:v>5.3031078941749264E-2</c:v>
                </c:pt>
                <c:pt idx="22">
                  <c:v>5.4049143746534946E-2</c:v>
                </c:pt>
                <c:pt idx="23">
                  <c:v>5.5692007978733776E-2</c:v>
                </c:pt>
                <c:pt idx="24">
                  <c:v>5.6524973662968513E-2</c:v>
                </c:pt>
                <c:pt idx="25">
                  <c:v>5.6939222481933831E-2</c:v>
                </c:pt>
                <c:pt idx="26">
                  <c:v>5.7860542764187735E-2</c:v>
                </c:pt>
                <c:pt idx="27">
                  <c:v>5.8314327428817529E-2</c:v>
                </c:pt>
                <c:pt idx="28">
                  <c:v>5.8313610946799689E-2</c:v>
                </c:pt>
                <c:pt idx="29">
                  <c:v>5.7680604856400433E-2</c:v>
                </c:pt>
                <c:pt idx="30">
                  <c:v>5.7325878016330455E-2</c:v>
                </c:pt>
                <c:pt idx="31">
                  <c:v>5.6821882340280926E-2</c:v>
                </c:pt>
                <c:pt idx="32">
                  <c:v>5.6176402713776712E-2</c:v>
                </c:pt>
                <c:pt idx="33">
                  <c:v>5.544898953611143E-2</c:v>
                </c:pt>
                <c:pt idx="34">
                  <c:v>5.4737396010918794E-2</c:v>
                </c:pt>
                <c:pt idx="35">
                  <c:v>5.384294536354204E-2</c:v>
                </c:pt>
                <c:pt idx="36">
                  <c:v>5.2921363614216274E-2</c:v>
                </c:pt>
                <c:pt idx="37">
                  <c:v>5.1930880765619657E-2</c:v>
                </c:pt>
                <c:pt idx="38">
                  <c:v>5.0835301031734829E-2</c:v>
                </c:pt>
                <c:pt idx="39">
                  <c:v>4.9664794716582215E-2</c:v>
                </c:pt>
                <c:pt idx="40">
                  <c:v>4.8409976929112974E-2</c:v>
                </c:pt>
                <c:pt idx="41">
                  <c:v>4.7102157229050909E-2</c:v>
                </c:pt>
                <c:pt idx="42">
                  <c:v>4.5730979628430285E-2</c:v>
                </c:pt>
                <c:pt idx="43">
                  <c:v>4.4418299718513438E-2</c:v>
                </c:pt>
                <c:pt idx="44">
                  <c:v>4.2870779708798136E-2</c:v>
                </c:pt>
                <c:pt idx="45">
                  <c:v>4.27106676145418E-2</c:v>
                </c:pt>
                <c:pt idx="46">
                  <c:v>4.1348547509045493E-2</c:v>
                </c:pt>
                <c:pt idx="47">
                  <c:v>4.0829628592774093E-2</c:v>
                </c:pt>
                <c:pt idx="48">
                  <c:v>3.9814940493963211E-2</c:v>
                </c:pt>
                <c:pt idx="49">
                  <c:v>3.9230063091127261E-2</c:v>
                </c:pt>
                <c:pt idx="50">
                  <c:v>3.8655610853210329E-2</c:v>
                </c:pt>
                <c:pt idx="51">
                  <c:v>3.8050696285625026E-2</c:v>
                </c:pt>
                <c:pt idx="52">
                  <c:v>3.749399241061515E-2</c:v>
                </c:pt>
                <c:pt idx="53">
                  <c:v>3.7176701649036421E-2</c:v>
                </c:pt>
                <c:pt idx="54">
                  <c:v>3.6477970062997286E-2</c:v>
                </c:pt>
                <c:pt idx="55">
                  <c:v>3.5756288385111024E-2</c:v>
                </c:pt>
                <c:pt idx="56">
                  <c:v>3.4937081759996588E-2</c:v>
                </c:pt>
                <c:pt idx="57">
                  <c:v>3.422557833759076E-2</c:v>
                </c:pt>
                <c:pt idx="58">
                  <c:v>3.3472685128191328E-2</c:v>
                </c:pt>
                <c:pt idx="59">
                  <c:v>3.2887322228150162E-2</c:v>
                </c:pt>
                <c:pt idx="60">
                  <c:v>3.2121233590903166E-2</c:v>
                </c:pt>
                <c:pt idx="61">
                  <c:v>3.1472917961808865E-2</c:v>
                </c:pt>
                <c:pt idx="62">
                  <c:v>3.0786267364302743E-2</c:v>
                </c:pt>
                <c:pt idx="63">
                  <c:v>3.0053468968036505E-2</c:v>
                </c:pt>
                <c:pt idx="64">
                  <c:v>2.9340290840789113E-2</c:v>
                </c:pt>
                <c:pt idx="65">
                  <c:v>2.8661625003953958E-2</c:v>
                </c:pt>
                <c:pt idx="66">
                  <c:v>2.8060779541917793E-2</c:v>
                </c:pt>
                <c:pt idx="67">
                  <c:v>2.7506783406288451E-2</c:v>
                </c:pt>
                <c:pt idx="68">
                  <c:v>2.6980238153238065E-2</c:v>
                </c:pt>
                <c:pt idx="69">
                  <c:v>2.6463132994460441E-2</c:v>
                </c:pt>
                <c:pt idx="70">
                  <c:v>2.5986879004499572E-2</c:v>
                </c:pt>
                <c:pt idx="71">
                  <c:v>2.5560421638186111E-2</c:v>
                </c:pt>
                <c:pt idx="72">
                  <c:v>2.5015556039270727E-2</c:v>
                </c:pt>
                <c:pt idx="73">
                  <c:v>2.4482905485285505E-2</c:v>
                </c:pt>
                <c:pt idx="74">
                  <c:v>2.399669547551871E-2</c:v>
                </c:pt>
                <c:pt idx="75">
                  <c:v>2.3071870002694044E-2</c:v>
                </c:pt>
                <c:pt idx="76">
                  <c:v>2.2058541105083311E-2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8-88E7-4053-B207-82ECE386F193}"/>
            </c:ext>
          </c:extLst>
        </c:ser>
        <c:ser>
          <c:idx val="11"/>
          <c:order val="9"/>
          <c:tx>
            <c:strRef>
              <c:f>'C6020'!$T$1</c:f>
              <c:strCache>
                <c:ptCount val="1"/>
                <c:pt idx="0">
                  <c:v>C6020 182C2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'C6020'!$M$2:$M$78</c:f>
              <c:numCache>
                <c:formatCode>0.00E+00</c:formatCode>
                <c:ptCount val="77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9.1029800000000003E-4</c:v>
                </c:pt>
                <c:pt idx="24">
                  <c:v>1.0985400000000001E-3</c:v>
                </c:pt>
                <c:pt idx="25">
                  <c:v>1.3257099999999999E-3</c:v>
                </c:pt>
                <c:pt idx="26">
                  <c:v>1.9307E-3</c:v>
                </c:pt>
                <c:pt idx="27">
                  <c:v>2.8117699999999999E-3</c:v>
                </c:pt>
                <c:pt idx="28">
                  <c:v>4.0949100000000002E-3</c:v>
                </c:pt>
                <c:pt idx="29">
                  <c:v>5.9636200000000002E-3</c:v>
                </c:pt>
                <c:pt idx="30">
                  <c:v>7.1968600000000002E-3</c:v>
                </c:pt>
                <c:pt idx="31">
                  <c:v>8.6851099999999994E-3</c:v>
                </c:pt>
                <c:pt idx="32">
                  <c:v>1.04811E-2</c:v>
                </c:pt>
                <c:pt idx="33">
                  <c:v>1.2648599999999999E-2</c:v>
                </c:pt>
                <c:pt idx="34">
                  <c:v>1.52642E-2</c:v>
                </c:pt>
                <c:pt idx="35">
                  <c:v>1.8420700000000002E-2</c:v>
                </c:pt>
                <c:pt idx="36">
                  <c:v>2.223E-2</c:v>
                </c:pt>
                <c:pt idx="37">
                  <c:v>2.6827E-2</c:v>
                </c:pt>
                <c:pt idx="38">
                  <c:v>3.2374600000000003E-2</c:v>
                </c:pt>
                <c:pt idx="39">
                  <c:v>3.9069399999999997E-2</c:v>
                </c:pt>
                <c:pt idx="40">
                  <c:v>4.7148700000000002E-2</c:v>
                </c:pt>
                <c:pt idx="41">
                  <c:v>5.6898700000000003E-2</c:v>
                </c:pt>
                <c:pt idx="42">
                  <c:v>6.8664900000000001E-2</c:v>
                </c:pt>
                <c:pt idx="43">
                  <c:v>7.9706600000000002E-2</c:v>
                </c:pt>
                <c:pt idx="44">
                  <c:v>9.3506099999999995E-2</c:v>
                </c:pt>
                <c:pt idx="45">
                  <c:v>0.10127700000000001</c:v>
                </c:pt>
                <c:pt idx="46">
                  <c:v>0.118812</c:v>
                </c:pt>
                <c:pt idx="47">
                  <c:v>0.12868599999999999</c:v>
                </c:pt>
                <c:pt idx="48">
                  <c:v>0.15096499999999999</c:v>
                </c:pt>
                <c:pt idx="49">
                  <c:v>0.16351199999999999</c:v>
                </c:pt>
                <c:pt idx="50">
                  <c:v>0.17710200000000001</c:v>
                </c:pt>
                <c:pt idx="51">
                  <c:v>0.19182099999999999</c:v>
                </c:pt>
                <c:pt idx="52">
                  <c:v>0.207763</c:v>
                </c:pt>
                <c:pt idx="53">
                  <c:v>0.22</c:v>
                </c:pt>
                <c:pt idx="54">
                  <c:v>0.245</c:v>
                </c:pt>
                <c:pt idx="55">
                  <c:v>0.27500000000000002</c:v>
                </c:pt>
                <c:pt idx="56">
                  <c:v>0.30499999999999999</c:v>
                </c:pt>
                <c:pt idx="57">
                  <c:v>0.34</c:v>
                </c:pt>
                <c:pt idx="58">
                  <c:v>0.375</c:v>
                </c:pt>
                <c:pt idx="59">
                  <c:v>0.41</c:v>
                </c:pt>
                <c:pt idx="60">
                  <c:v>0.45</c:v>
                </c:pt>
                <c:pt idx="61">
                  <c:v>0.49</c:v>
                </c:pt>
                <c:pt idx="62">
                  <c:v>0.53349999999999997</c:v>
                </c:pt>
                <c:pt idx="63">
                  <c:v>0.59389999999999998</c:v>
                </c:pt>
                <c:pt idx="64">
                  <c:v>0.65429999999999999</c:v>
                </c:pt>
                <c:pt idx="65">
                  <c:v>0.7147</c:v>
                </c:pt>
                <c:pt idx="66">
                  <c:v>0.77510000000000001</c:v>
                </c:pt>
                <c:pt idx="67">
                  <c:v>0.83550000000000002</c:v>
                </c:pt>
                <c:pt idx="68">
                  <c:v>0.89590000000000003</c:v>
                </c:pt>
                <c:pt idx="69">
                  <c:v>0.95640000000000003</c:v>
                </c:pt>
                <c:pt idx="70">
                  <c:v>1.0167999999999999</c:v>
                </c:pt>
                <c:pt idx="71">
                  <c:v>1.0771999999999999</c:v>
                </c:pt>
                <c:pt idx="72">
                  <c:v>1.1577</c:v>
                </c:pt>
                <c:pt idx="73">
                  <c:v>1.2382</c:v>
                </c:pt>
                <c:pt idx="74">
                  <c:v>1.3188</c:v>
                </c:pt>
                <c:pt idx="75">
                  <c:v>1.3993</c:v>
                </c:pt>
                <c:pt idx="76">
                  <c:v>1.4799</c:v>
                </c:pt>
              </c:numCache>
            </c:numRef>
          </c:xVal>
          <c:yVal>
            <c:numRef>
              <c:f>'C6020'!$T$2:$T$78</c:f>
              <c:numCache>
                <c:formatCode>0.00E+00</c:formatCode>
                <c:ptCount val="77"/>
                <c:pt idx="0">
                  <c:v>1.2156663221170582E-2</c:v>
                </c:pt>
                <c:pt idx="1">
                  <c:v>1.3387607957328646E-2</c:v>
                </c:pt>
                <c:pt idx="2">
                  <c:v>1.4743935798755046E-2</c:v>
                </c:pt>
                <c:pt idx="3">
                  <c:v>1.8655620410215977E-2</c:v>
                </c:pt>
                <c:pt idx="4">
                  <c:v>2.0217741674527136E-2</c:v>
                </c:pt>
                <c:pt idx="5">
                  <c:v>2.3641657237465297E-2</c:v>
                </c:pt>
                <c:pt idx="6">
                  <c:v>2.6033351122563653E-2</c:v>
                </c:pt>
                <c:pt idx="7">
                  <c:v>2.8826942706769349E-2</c:v>
                </c:pt>
                <c:pt idx="8">
                  <c:v>3.1422651452902614E-2</c:v>
                </c:pt>
                <c:pt idx="9">
                  <c:v>3.2396367649604942E-2</c:v>
                </c:pt>
                <c:pt idx="10">
                  <c:v>3.4872559091122017E-2</c:v>
                </c:pt>
                <c:pt idx="11">
                  <c:v>3.6592232362814163E-2</c:v>
                </c:pt>
                <c:pt idx="12">
                  <c:v>3.879040403210645E-2</c:v>
                </c:pt>
                <c:pt idx="13">
                  <c:v>4.065162254256538E-2</c:v>
                </c:pt>
                <c:pt idx="14">
                  <c:v>4.2857607607881716E-2</c:v>
                </c:pt>
                <c:pt idx="15">
                  <c:v>4.4353626494416508E-2</c:v>
                </c:pt>
                <c:pt idx="16">
                  <c:v>4.6054163165943747E-2</c:v>
                </c:pt>
                <c:pt idx="17">
                  <c:v>4.7511574976302907E-2</c:v>
                </c:pt>
                <c:pt idx="18">
                  <c:v>4.9177768836603519E-2</c:v>
                </c:pt>
                <c:pt idx="19">
                  <c:v>5.0579019942054056E-2</c:v>
                </c:pt>
                <c:pt idx="20">
                  <c:v>5.1786825458682607E-2</c:v>
                </c:pt>
                <c:pt idx="21">
                  <c:v>5.3029810120981381E-2</c:v>
                </c:pt>
                <c:pt idx="22">
                  <c:v>5.4114266876254771E-2</c:v>
                </c:pt>
                <c:pt idx="23">
                  <c:v>5.5912565178692517E-2</c:v>
                </c:pt>
                <c:pt idx="24">
                  <c:v>5.6281868170658243E-2</c:v>
                </c:pt>
                <c:pt idx="25">
                  <c:v>5.7182498599745259E-2</c:v>
                </c:pt>
                <c:pt idx="26">
                  <c:v>5.7989683529004611E-2</c:v>
                </c:pt>
                <c:pt idx="27">
                  <c:v>5.8368898132646549E-2</c:v>
                </c:pt>
                <c:pt idx="28">
                  <c:v>5.8353994040379817E-2</c:v>
                </c:pt>
                <c:pt idx="29">
                  <c:v>5.775065578476974E-2</c:v>
                </c:pt>
                <c:pt idx="30">
                  <c:v>5.731926517120213E-2</c:v>
                </c:pt>
                <c:pt idx="31">
                  <c:v>5.676774088367912E-2</c:v>
                </c:pt>
                <c:pt idx="32">
                  <c:v>5.6172341240303632E-2</c:v>
                </c:pt>
                <c:pt idx="33">
                  <c:v>5.5427734572246153E-2</c:v>
                </c:pt>
                <c:pt idx="34">
                  <c:v>5.465012295861011E-2</c:v>
                </c:pt>
                <c:pt idx="35">
                  <c:v>5.3774187030968749E-2</c:v>
                </c:pt>
                <c:pt idx="36">
                  <c:v>5.2830974092102884E-2</c:v>
                </c:pt>
                <c:pt idx="37">
                  <c:v>5.1822026174715624E-2</c:v>
                </c:pt>
                <c:pt idx="38">
                  <c:v>5.0726395774484859E-2</c:v>
                </c:pt>
                <c:pt idx="39">
                  <c:v>4.9544402474500378E-2</c:v>
                </c:pt>
                <c:pt idx="40">
                  <c:v>4.8305639598498956E-2</c:v>
                </c:pt>
                <c:pt idx="41">
                  <c:v>4.6990198057573845E-2</c:v>
                </c:pt>
                <c:pt idx="42">
                  <c:v>4.5612142899887929E-2</c:v>
                </c:pt>
                <c:pt idx="43">
                  <c:v>4.4317683541710652E-2</c:v>
                </c:pt>
                <c:pt idx="44">
                  <c:v>4.2727878639966084E-2</c:v>
                </c:pt>
                <c:pt idx="45">
                  <c:v>4.2525291102637863E-2</c:v>
                </c:pt>
                <c:pt idx="46">
                  <c:v>4.1231475472354388E-2</c:v>
                </c:pt>
                <c:pt idx="47">
                  <c:v>4.0808531607749728E-2</c:v>
                </c:pt>
                <c:pt idx="48">
                  <c:v>3.9786894682132187E-2</c:v>
                </c:pt>
                <c:pt idx="49">
                  <c:v>3.9211164628529159E-2</c:v>
                </c:pt>
                <c:pt idx="50">
                  <c:v>3.8562842155913733E-2</c:v>
                </c:pt>
                <c:pt idx="51">
                  <c:v>3.7951409692933223E-2</c:v>
                </c:pt>
                <c:pt idx="52">
                  <c:v>3.7280346276685923E-2</c:v>
                </c:pt>
                <c:pt idx="53">
                  <c:v>3.717344653112651E-2</c:v>
                </c:pt>
                <c:pt idx="54">
                  <c:v>3.6425277384951063E-2</c:v>
                </c:pt>
                <c:pt idx="55">
                  <c:v>3.5696206953721658E-2</c:v>
                </c:pt>
                <c:pt idx="56">
                  <c:v>3.4960668771716809E-2</c:v>
                </c:pt>
                <c:pt idx="57">
                  <c:v>3.4183196344726427E-2</c:v>
                </c:pt>
                <c:pt idx="58">
                  <c:v>3.3495772392333083E-2</c:v>
                </c:pt>
                <c:pt idx="59">
                  <c:v>3.2797466156488556E-2</c:v>
                </c:pt>
                <c:pt idx="60">
                  <c:v>3.2164631974958127E-2</c:v>
                </c:pt>
                <c:pt idx="61">
                  <c:v>3.1518732220675132E-2</c:v>
                </c:pt>
                <c:pt idx="62">
                  <c:v>3.0810728952214702E-2</c:v>
                </c:pt>
                <c:pt idx="63">
                  <c:v>3.0085256055871874E-2</c:v>
                </c:pt>
                <c:pt idx="64">
                  <c:v>2.9372515823154772E-2</c:v>
                </c:pt>
                <c:pt idx="65">
                  <c:v>2.8683014276344971E-2</c:v>
                </c:pt>
                <c:pt idx="66">
                  <c:v>2.8022230640553456E-2</c:v>
                </c:pt>
                <c:pt idx="67">
                  <c:v>2.7523373219471944E-2</c:v>
                </c:pt>
                <c:pt idx="68">
                  <c:v>2.6972087516372246E-2</c:v>
                </c:pt>
                <c:pt idx="69">
                  <c:v>2.6473067463516086E-2</c:v>
                </c:pt>
                <c:pt idx="70">
                  <c:v>2.6002705800117293E-2</c:v>
                </c:pt>
                <c:pt idx="71">
                  <c:v>2.5573334031133002E-2</c:v>
                </c:pt>
                <c:pt idx="72">
                  <c:v>2.5040241818616683E-2</c:v>
                </c:pt>
                <c:pt idx="73">
                  <c:v>2.4504822871822384E-2</c:v>
                </c:pt>
                <c:pt idx="74">
                  <c:v>2.4049019515757605E-2</c:v>
                </c:pt>
                <c:pt idx="75">
                  <c:v>2.3563308236827393E-2</c:v>
                </c:pt>
                <c:pt idx="76">
                  <c:v>2.2888735978539788E-2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9-88E7-4053-B207-82ECE386F193}"/>
            </c:ext>
          </c:extLst>
        </c:ser>
        <c:ser>
          <c:idx val="12"/>
          <c:order val="10"/>
          <c:tx>
            <c:strRef>
              <c:f>'C6020'!$AD$1</c:f>
              <c:strCache>
                <c:ptCount val="1"/>
                <c:pt idx="0">
                  <c:v>C6020 182C5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'C6020'!$W$2:$W$78</c:f>
              <c:numCache>
                <c:formatCode>0.00E+00</c:formatCode>
                <c:ptCount val="77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9.1029800000000003E-4</c:v>
                </c:pt>
                <c:pt idx="24">
                  <c:v>1.0985400000000001E-3</c:v>
                </c:pt>
                <c:pt idx="25">
                  <c:v>1.3257099999999999E-3</c:v>
                </c:pt>
                <c:pt idx="26">
                  <c:v>1.9307E-3</c:v>
                </c:pt>
                <c:pt idx="27">
                  <c:v>2.8117699999999999E-3</c:v>
                </c:pt>
                <c:pt idx="28">
                  <c:v>4.0949100000000002E-3</c:v>
                </c:pt>
                <c:pt idx="29">
                  <c:v>5.9636200000000002E-3</c:v>
                </c:pt>
                <c:pt idx="30">
                  <c:v>7.1968600000000002E-3</c:v>
                </c:pt>
                <c:pt idx="31">
                  <c:v>8.6851099999999994E-3</c:v>
                </c:pt>
                <c:pt idx="32">
                  <c:v>1.04811E-2</c:v>
                </c:pt>
                <c:pt idx="33">
                  <c:v>1.2648599999999999E-2</c:v>
                </c:pt>
                <c:pt idx="34">
                  <c:v>1.52642E-2</c:v>
                </c:pt>
                <c:pt idx="35">
                  <c:v>1.8420700000000002E-2</c:v>
                </c:pt>
                <c:pt idx="36">
                  <c:v>2.223E-2</c:v>
                </c:pt>
                <c:pt idx="37">
                  <c:v>2.6827E-2</c:v>
                </c:pt>
                <c:pt idx="38">
                  <c:v>3.2374600000000003E-2</c:v>
                </c:pt>
                <c:pt idx="39">
                  <c:v>3.9069399999999997E-2</c:v>
                </c:pt>
                <c:pt idx="40">
                  <c:v>4.7148700000000002E-2</c:v>
                </c:pt>
                <c:pt idx="41">
                  <c:v>5.6898700000000003E-2</c:v>
                </c:pt>
                <c:pt idx="42">
                  <c:v>6.8664900000000001E-2</c:v>
                </c:pt>
                <c:pt idx="43">
                  <c:v>7.9706600000000002E-2</c:v>
                </c:pt>
                <c:pt idx="44">
                  <c:v>9.3506099999999995E-2</c:v>
                </c:pt>
                <c:pt idx="45">
                  <c:v>0.10127700000000001</c:v>
                </c:pt>
                <c:pt idx="46">
                  <c:v>0.118812</c:v>
                </c:pt>
                <c:pt idx="47">
                  <c:v>0.12868599999999999</c:v>
                </c:pt>
                <c:pt idx="48">
                  <c:v>0.15096499999999999</c:v>
                </c:pt>
                <c:pt idx="49">
                  <c:v>0.16351199999999999</c:v>
                </c:pt>
                <c:pt idx="50">
                  <c:v>0.17710200000000001</c:v>
                </c:pt>
                <c:pt idx="51">
                  <c:v>0.19182099999999999</c:v>
                </c:pt>
                <c:pt idx="52">
                  <c:v>0.207763</c:v>
                </c:pt>
                <c:pt idx="53">
                  <c:v>0.22</c:v>
                </c:pt>
                <c:pt idx="54">
                  <c:v>0.245</c:v>
                </c:pt>
                <c:pt idx="55">
                  <c:v>0.27500000000000002</c:v>
                </c:pt>
                <c:pt idx="56">
                  <c:v>0.30499999999999999</c:v>
                </c:pt>
                <c:pt idx="57">
                  <c:v>0.34</c:v>
                </c:pt>
                <c:pt idx="58">
                  <c:v>0.375</c:v>
                </c:pt>
                <c:pt idx="59">
                  <c:v>0.41</c:v>
                </c:pt>
                <c:pt idx="60">
                  <c:v>0.45</c:v>
                </c:pt>
                <c:pt idx="61">
                  <c:v>0.49</c:v>
                </c:pt>
                <c:pt idx="62">
                  <c:v>0.53349999999999997</c:v>
                </c:pt>
                <c:pt idx="63">
                  <c:v>0.59389999999999998</c:v>
                </c:pt>
                <c:pt idx="64">
                  <c:v>0.65429999999999999</c:v>
                </c:pt>
                <c:pt idx="65">
                  <c:v>0.7147</c:v>
                </c:pt>
                <c:pt idx="66">
                  <c:v>0.77510000000000001</c:v>
                </c:pt>
                <c:pt idx="67">
                  <c:v>0.83550000000000002</c:v>
                </c:pt>
                <c:pt idx="68">
                  <c:v>0.89590000000000003</c:v>
                </c:pt>
                <c:pt idx="69">
                  <c:v>0.95640000000000003</c:v>
                </c:pt>
                <c:pt idx="70">
                  <c:v>1.0167999999999999</c:v>
                </c:pt>
                <c:pt idx="71">
                  <c:v>1.0771999999999999</c:v>
                </c:pt>
                <c:pt idx="72">
                  <c:v>1.1577</c:v>
                </c:pt>
                <c:pt idx="73">
                  <c:v>1.2382</c:v>
                </c:pt>
                <c:pt idx="74">
                  <c:v>1.3188</c:v>
                </c:pt>
                <c:pt idx="75">
                  <c:v>1.3993</c:v>
                </c:pt>
                <c:pt idx="76">
                  <c:v>1.4799</c:v>
                </c:pt>
              </c:numCache>
            </c:numRef>
          </c:xVal>
          <c:yVal>
            <c:numRef>
              <c:f>'C6020'!$AD$2:$AD$78</c:f>
              <c:numCache>
                <c:formatCode>0.00E+00</c:formatCode>
                <c:ptCount val="77"/>
                <c:pt idx="0">
                  <c:v>1.1734092500171765E-2</c:v>
                </c:pt>
                <c:pt idx="1">
                  <c:v>1.2403052340464796E-2</c:v>
                </c:pt>
                <c:pt idx="2">
                  <c:v>1.2906165667211205E-2</c:v>
                </c:pt>
                <c:pt idx="3">
                  <c:v>1.6028371430917274E-2</c:v>
                </c:pt>
                <c:pt idx="4">
                  <c:v>1.7944709688836824E-2</c:v>
                </c:pt>
                <c:pt idx="5">
                  <c:v>2.1334087188269346E-2</c:v>
                </c:pt>
                <c:pt idx="6">
                  <c:v>2.3474907716392848E-2</c:v>
                </c:pt>
                <c:pt idx="7">
                  <c:v>2.6342992959955965E-2</c:v>
                </c:pt>
                <c:pt idx="8">
                  <c:v>2.9424666978412721E-2</c:v>
                </c:pt>
                <c:pt idx="9">
                  <c:v>3.0725652071767248E-2</c:v>
                </c:pt>
                <c:pt idx="10">
                  <c:v>3.339631506130001E-2</c:v>
                </c:pt>
                <c:pt idx="11">
                  <c:v>3.5640951746863749E-2</c:v>
                </c:pt>
                <c:pt idx="12">
                  <c:v>3.8072430467260526E-2</c:v>
                </c:pt>
                <c:pt idx="13">
                  <c:v>4.0198527200100052E-2</c:v>
                </c:pt>
                <c:pt idx="14">
                  <c:v>4.2549790614239615E-2</c:v>
                </c:pt>
                <c:pt idx="15">
                  <c:v>4.4082676384611892E-2</c:v>
                </c:pt>
                <c:pt idx="16">
                  <c:v>4.5783256730709161E-2</c:v>
                </c:pt>
                <c:pt idx="17">
                  <c:v>4.7393614790850455E-2</c:v>
                </c:pt>
                <c:pt idx="18">
                  <c:v>4.900298913646442E-2</c:v>
                </c:pt>
                <c:pt idx="19">
                  <c:v>5.0399916543739195E-2</c:v>
                </c:pt>
                <c:pt idx="20">
                  <c:v>5.1580382535546213E-2</c:v>
                </c:pt>
                <c:pt idx="21">
                  <c:v>5.2808562819992168E-2</c:v>
                </c:pt>
                <c:pt idx="22">
                  <c:v>5.3853605632462165E-2</c:v>
                </c:pt>
                <c:pt idx="23">
                  <c:v>5.5476720404417028E-2</c:v>
                </c:pt>
                <c:pt idx="24">
                  <c:v>5.6233811811955706E-2</c:v>
                </c:pt>
                <c:pt idx="25">
                  <c:v>5.706122564034033E-2</c:v>
                </c:pt>
                <c:pt idx="26">
                  <c:v>5.7821548852606125E-2</c:v>
                </c:pt>
                <c:pt idx="27">
                  <c:v>5.8214608748086975E-2</c:v>
                </c:pt>
                <c:pt idx="28">
                  <c:v>5.8185869278069499E-2</c:v>
                </c:pt>
                <c:pt idx="29">
                  <c:v>5.7633987729654952E-2</c:v>
                </c:pt>
                <c:pt idx="30">
                  <c:v>5.7285392598276974E-2</c:v>
                </c:pt>
                <c:pt idx="31">
                  <c:v>5.6754136979935636E-2</c:v>
                </c:pt>
                <c:pt idx="32">
                  <c:v>5.6169965995927024E-2</c:v>
                </c:pt>
                <c:pt idx="33">
                  <c:v>5.5544298355160969E-2</c:v>
                </c:pt>
                <c:pt idx="34">
                  <c:v>5.4755854873715676E-2</c:v>
                </c:pt>
                <c:pt idx="35">
                  <c:v>5.3919497614310107E-2</c:v>
                </c:pt>
                <c:pt idx="36">
                  <c:v>5.2962519884177064E-2</c:v>
                </c:pt>
                <c:pt idx="37">
                  <c:v>5.195250937074726E-2</c:v>
                </c:pt>
                <c:pt idx="38">
                  <c:v>5.0884599903724154E-2</c:v>
                </c:pt>
                <c:pt idx="39">
                  <c:v>4.9704786263513358E-2</c:v>
                </c:pt>
                <c:pt idx="40">
                  <c:v>4.8478285174927215E-2</c:v>
                </c:pt>
                <c:pt idx="41">
                  <c:v>4.7160017607188326E-2</c:v>
                </c:pt>
                <c:pt idx="42">
                  <c:v>4.5768291103976545E-2</c:v>
                </c:pt>
                <c:pt idx="43">
                  <c:v>4.4487918453046525E-2</c:v>
                </c:pt>
                <c:pt idx="44">
                  <c:v>4.2939188648033103E-2</c:v>
                </c:pt>
                <c:pt idx="45">
                  <c:v>4.2654250890928648E-2</c:v>
                </c:pt>
                <c:pt idx="46">
                  <c:v>4.1438727580658689E-2</c:v>
                </c:pt>
                <c:pt idx="47">
                  <c:v>4.0917522983639071E-2</c:v>
                </c:pt>
                <c:pt idx="48">
                  <c:v>3.991099246840351E-2</c:v>
                </c:pt>
                <c:pt idx="49">
                  <c:v>3.9300828586132867E-2</c:v>
                </c:pt>
                <c:pt idx="50">
                  <c:v>3.8722727009479534E-2</c:v>
                </c:pt>
                <c:pt idx="51">
                  <c:v>3.8090904773784691E-2</c:v>
                </c:pt>
                <c:pt idx="52">
                  <c:v>3.7499540604034369E-2</c:v>
                </c:pt>
                <c:pt idx="53">
                  <c:v>3.7219018181865196E-2</c:v>
                </c:pt>
                <c:pt idx="54">
                  <c:v>3.6510171144025536E-2</c:v>
                </c:pt>
                <c:pt idx="55">
                  <c:v>3.5792859691174107E-2</c:v>
                </c:pt>
                <c:pt idx="56">
                  <c:v>3.5010201496329281E-2</c:v>
                </c:pt>
                <c:pt idx="57">
                  <c:v>3.4287032227244045E-2</c:v>
                </c:pt>
                <c:pt idx="58">
                  <c:v>3.3565034184758362E-2</c:v>
                </c:pt>
                <c:pt idx="59">
                  <c:v>3.2970130764779497E-2</c:v>
                </c:pt>
                <c:pt idx="60">
                  <c:v>3.2290005084450249E-2</c:v>
                </c:pt>
                <c:pt idx="61">
                  <c:v>3.1564546479541405E-2</c:v>
                </c:pt>
                <c:pt idx="62">
                  <c:v>3.0988754953129485E-2</c:v>
                </c:pt>
                <c:pt idx="63">
                  <c:v>3.0190397961788851E-2</c:v>
                </c:pt>
                <c:pt idx="64">
                  <c:v>2.9478080420559515E-2</c:v>
                </c:pt>
                <c:pt idx="65">
                  <c:v>2.8817461131374171E-2</c:v>
                </c:pt>
                <c:pt idx="66">
                  <c:v>2.8237540357929875E-2</c:v>
                </c:pt>
                <c:pt idx="67">
                  <c:v>2.7658711169126729E-2</c:v>
                </c:pt>
                <c:pt idx="68">
                  <c:v>2.7136730381061815E-2</c:v>
                </c:pt>
                <c:pt idx="69">
                  <c:v>2.6599158801530066E-2</c:v>
                </c:pt>
                <c:pt idx="70">
                  <c:v>2.6142988761274379E-2</c:v>
                </c:pt>
                <c:pt idx="71">
                  <c:v>2.5714690753920025E-2</c:v>
                </c:pt>
                <c:pt idx="72">
                  <c:v>2.5163670715346469E-2</c:v>
                </c:pt>
                <c:pt idx="73">
                  <c:v>2.4644620256219742E-2</c:v>
                </c:pt>
                <c:pt idx="74">
                  <c:v>2.4162573815850526E-2</c:v>
                </c:pt>
                <c:pt idx="75">
                  <c:v>2.3702444061662151E-2</c:v>
                </c:pt>
                <c:pt idx="76">
                  <c:v>2.3284208820712953E-2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A-88E7-4053-B207-82ECE386F193}"/>
            </c:ext>
          </c:extLst>
        </c:ser>
        <c:ser>
          <c:idx val="13"/>
          <c:order val="11"/>
          <c:tx>
            <c:strRef>
              <c:f>'C6020'!$AN$1</c:f>
              <c:strCache>
                <c:ptCount val="1"/>
                <c:pt idx="0">
                  <c:v> 6020 182C6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'C6020'!$AG$2:$AG$78</c:f>
              <c:numCache>
                <c:formatCode>0.00E+00</c:formatCode>
                <c:ptCount val="77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9.1029800000000003E-4</c:v>
                </c:pt>
                <c:pt idx="24">
                  <c:v>1.0985400000000001E-3</c:v>
                </c:pt>
                <c:pt idx="25">
                  <c:v>1.3257099999999999E-3</c:v>
                </c:pt>
                <c:pt idx="26">
                  <c:v>1.9307E-3</c:v>
                </c:pt>
                <c:pt idx="27">
                  <c:v>2.8117699999999999E-3</c:v>
                </c:pt>
                <c:pt idx="28">
                  <c:v>4.0949100000000002E-3</c:v>
                </c:pt>
                <c:pt idx="29">
                  <c:v>5.9636200000000002E-3</c:v>
                </c:pt>
                <c:pt idx="30">
                  <c:v>7.1968600000000002E-3</c:v>
                </c:pt>
                <c:pt idx="31">
                  <c:v>8.6851099999999994E-3</c:v>
                </c:pt>
                <c:pt idx="32">
                  <c:v>1.04811E-2</c:v>
                </c:pt>
                <c:pt idx="33">
                  <c:v>1.2648599999999999E-2</c:v>
                </c:pt>
                <c:pt idx="34">
                  <c:v>1.52642E-2</c:v>
                </c:pt>
                <c:pt idx="35">
                  <c:v>1.8420700000000002E-2</c:v>
                </c:pt>
                <c:pt idx="36">
                  <c:v>2.223E-2</c:v>
                </c:pt>
                <c:pt idx="37">
                  <c:v>2.6827E-2</c:v>
                </c:pt>
                <c:pt idx="38">
                  <c:v>3.2374600000000003E-2</c:v>
                </c:pt>
                <c:pt idx="39">
                  <c:v>3.9069399999999997E-2</c:v>
                </c:pt>
                <c:pt idx="40">
                  <c:v>4.7148700000000002E-2</c:v>
                </c:pt>
                <c:pt idx="41">
                  <c:v>5.6898700000000003E-2</c:v>
                </c:pt>
                <c:pt idx="42">
                  <c:v>6.8664900000000001E-2</c:v>
                </c:pt>
                <c:pt idx="43">
                  <c:v>7.9706600000000002E-2</c:v>
                </c:pt>
                <c:pt idx="44">
                  <c:v>9.3506099999999995E-2</c:v>
                </c:pt>
                <c:pt idx="45">
                  <c:v>0.10127700000000001</c:v>
                </c:pt>
                <c:pt idx="46">
                  <c:v>0.118812</c:v>
                </c:pt>
                <c:pt idx="47">
                  <c:v>0.12868599999999999</c:v>
                </c:pt>
                <c:pt idx="48">
                  <c:v>0.15096499999999999</c:v>
                </c:pt>
                <c:pt idx="49">
                  <c:v>0.16351199999999999</c:v>
                </c:pt>
                <c:pt idx="50">
                  <c:v>0.17710200000000001</c:v>
                </c:pt>
                <c:pt idx="51">
                  <c:v>0.19182099999999999</c:v>
                </c:pt>
                <c:pt idx="52">
                  <c:v>0.207763</c:v>
                </c:pt>
                <c:pt idx="53">
                  <c:v>0.22</c:v>
                </c:pt>
                <c:pt idx="54">
                  <c:v>0.245</c:v>
                </c:pt>
                <c:pt idx="55">
                  <c:v>0.27500000000000002</c:v>
                </c:pt>
                <c:pt idx="56">
                  <c:v>0.30499999999999999</c:v>
                </c:pt>
                <c:pt idx="57">
                  <c:v>0.34</c:v>
                </c:pt>
                <c:pt idx="58">
                  <c:v>0.375</c:v>
                </c:pt>
                <c:pt idx="59">
                  <c:v>0.41</c:v>
                </c:pt>
                <c:pt idx="60">
                  <c:v>0.45</c:v>
                </c:pt>
                <c:pt idx="61">
                  <c:v>0.49</c:v>
                </c:pt>
                <c:pt idx="62">
                  <c:v>0.53349999999999997</c:v>
                </c:pt>
                <c:pt idx="63">
                  <c:v>0.59389999999999998</c:v>
                </c:pt>
                <c:pt idx="64">
                  <c:v>0.65429999999999999</c:v>
                </c:pt>
                <c:pt idx="65">
                  <c:v>0.7147</c:v>
                </c:pt>
                <c:pt idx="66">
                  <c:v>0.77510000000000001</c:v>
                </c:pt>
                <c:pt idx="67">
                  <c:v>0.83550000000000002</c:v>
                </c:pt>
                <c:pt idx="68">
                  <c:v>0.89590000000000003</c:v>
                </c:pt>
                <c:pt idx="69">
                  <c:v>0.95640000000000003</c:v>
                </c:pt>
                <c:pt idx="70">
                  <c:v>1.0167999999999999</c:v>
                </c:pt>
                <c:pt idx="71">
                  <c:v>1.0771999999999999</c:v>
                </c:pt>
                <c:pt idx="72">
                  <c:v>1.1577</c:v>
                </c:pt>
                <c:pt idx="73">
                  <c:v>1.2382</c:v>
                </c:pt>
                <c:pt idx="74">
                  <c:v>1.3188</c:v>
                </c:pt>
                <c:pt idx="75">
                  <c:v>1.3993</c:v>
                </c:pt>
                <c:pt idx="76">
                  <c:v>1.4799</c:v>
                </c:pt>
              </c:numCache>
            </c:numRef>
          </c:xVal>
          <c:yVal>
            <c:numRef>
              <c:f>'C6020'!$AN$2:$AN$78</c:f>
              <c:numCache>
                <c:formatCode>0.00E+00</c:formatCode>
                <c:ptCount val="77"/>
                <c:pt idx="0">
                  <c:v>1.2394894152572675E-2</c:v>
                </c:pt>
                <c:pt idx="1">
                  <c:v>1.3808287724004628E-2</c:v>
                </c:pt>
                <c:pt idx="2">
                  <c:v>1.4852989680675418E-2</c:v>
                </c:pt>
                <c:pt idx="3">
                  <c:v>1.7210836942074988E-2</c:v>
                </c:pt>
                <c:pt idx="4">
                  <c:v>1.9177618211177885E-2</c:v>
                </c:pt>
                <c:pt idx="5">
                  <c:v>2.2097858481927905E-2</c:v>
                </c:pt>
                <c:pt idx="6">
                  <c:v>2.4086050303996159E-2</c:v>
                </c:pt>
                <c:pt idx="7">
                  <c:v>2.6902509537190429E-2</c:v>
                </c:pt>
                <c:pt idx="8">
                  <c:v>3.0138532318123589E-2</c:v>
                </c:pt>
                <c:pt idx="9">
                  <c:v>3.1355661964403113E-2</c:v>
                </c:pt>
                <c:pt idx="10">
                  <c:v>3.3883483133430509E-2</c:v>
                </c:pt>
                <c:pt idx="11">
                  <c:v>3.622033551273407E-2</c:v>
                </c:pt>
                <c:pt idx="12">
                  <c:v>3.8511957167345387E-2</c:v>
                </c:pt>
                <c:pt idx="13">
                  <c:v>4.0636626515067283E-2</c:v>
                </c:pt>
                <c:pt idx="14">
                  <c:v>4.3094967994681266E-2</c:v>
                </c:pt>
                <c:pt idx="15">
                  <c:v>4.4737883203363187E-2</c:v>
                </c:pt>
                <c:pt idx="16">
                  <c:v>4.6531953589630283E-2</c:v>
                </c:pt>
                <c:pt idx="17">
                  <c:v>4.8087553209952616E-2</c:v>
                </c:pt>
                <c:pt idx="18">
                  <c:v>4.9760498657970595E-2</c:v>
                </c:pt>
                <c:pt idx="19">
                  <c:v>5.117347227800146E-2</c:v>
                </c:pt>
                <c:pt idx="20">
                  <c:v>5.2373681622586613E-2</c:v>
                </c:pt>
                <c:pt idx="21">
                  <c:v>5.3607676877955486E-2</c:v>
                </c:pt>
                <c:pt idx="22">
                  <c:v>5.4629081737671177E-2</c:v>
                </c:pt>
                <c:pt idx="23">
                  <c:v>5.6436433650771285E-2</c:v>
                </c:pt>
                <c:pt idx="24">
                  <c:v>5.6934150614767934E-2</c:v>
                </c:pt>
                <c:pt idx="25">
                  <c:v>5.7653190646720212E-2</c:v>
                </c:pt>
                <c:pt idx="26">
                  <c:v>5.8576101378116259E-2</c:v>
                </c:pt>
                <c:pt idx="27">
                  <c:v>5.8988282573592975E-2</c:v>
                </c:pt>
                <c:pt idx="28">
                  <c:v>5.8888735113203097E-2</c:v>
                </c:pt>
                <c:pt idx="29">
                  <c:v>5.8241970693444417E-2</c:v>
                </c:pt>
                <c:pt idx="30">
                  <c:v>5.7917732634868054E-2</c:v>
                </c:pt>
                <c:pt idx="31">
                  <c:v>5.7428862087630282E-2</c:v>
                </c:pt>
                <c:pt idx="32">
                  <c:v>5.6821445095946471E-2</c:v>
                </c:pt>
                <c:pt idx="33">
                  <c:v>5.6102366498620403E-2</c:v>
                </c:pt>
                <c:pt idx="34">
                  <c:v>5.5333108372396654E-2</c:v>
                </c:pt>
                <c:pt idx="35">
                  <c:v>5.446522540947546E-2</c:v>
                </c:pt>
                <c:pt idx="36">
                  <c:v>5.352624904702144E-2</c:v>
                </c:pt>
                <c:pt idx="37">
                  <c:v>5.2490159555112839E-2</c:v>
                </c:pt>
                <c:pt idx="38">
                  <c:v>5.1406132866879332E-2</c:v>
                </c:pt>
                <c:pt idx="39">
                  <c:v>5.0204638046519132E-2</c:v>
                </c:pt>
                <c:pt idx="40">
                  <c:v>4.8941166222617016E-2</c:v>
                </c:pt>
                <c:pt idx="41">
                  <c:v>4.7601250710203213E-2</c:v>
                </c:pt>
                <c:pt idx="42">
                  <c:v>4.6206648505739654E-2</c:v>
                </c:pt>
                <c:pt idx="43">
                  <c:v>4.4878130807672341E-2</c:v>
                </c:pt>
                <c:pt idx="44">
                  <c:v>4.3274694506765632E-2</c:v>
                </c:pt>
                <c:pt idx="45">
                  <c:v>4.2984890185610726E-2</c:v>
                </c:pt>
                <c:pt idx="46">
                  <c:v>4.1778852989442353E-2</c:v>
                </c:pt>
                <c:pt idx="47">
                  <c:v>4.1264131722325556E-2</c:v>
                </c:pt>
                <c:pt idx="48">
                  <c:v>4.0228384454597796E-2</c:v>
                </c:pt>
                <c:pt idx="49">
                  <c:v>3.9598502506212878E-2</c:v>
                </c:pt>
                <c:pt idx="50">
                  <c:v>3.9050042946870707E-2</c:v>
                </c:pt>
                <c:pt idx="51">
                  <c:v>3.8484668255910681E-2</c:v>
                </c:pt>
                <c:pt idx="52">
                  <c:v>3.7729130810014652E-2</c:v>
                </c:pt>
                <c:pt idx="53">
                  <c:v>3.7398049666910023E-2</c:v>
                </c:pt>
                <c:pt idx="54">
                  <c:v>3.6694595517187303E-2</c:v>
                </c:pt>
                <c:pt idx="55">
                  <c:v>3.6025348708289454E-2</c:v>
                </c:pt>
                <c:pt idx="56">
                  <c:v>3.5194180187747032E-2</c:v>
                </c:pt>
                <c:pt idx="57">
                  <c:v>3.4479870294776747E-2</c:v>
                </c:pt>
                <c:pt idx="58">
                  <c:v>3.3774743500712655E-2</c:v>
                </c:pt>
                <c:pt idx="59">
                  <c:v>3.3095224511602524E-2</c:v>
                </c:pt>
                <c:pt idx="60">
                  <c:v>3.2473242706015648E-2</c:v>
                </c:pt>
                <c:pt idx="61">
                  <c:v>3.1767015946143951E-2</c:v>
                </c:pt>
                <c:pt idx="62">
                  <c:v>3.11545501600883E-2</c:v>
                </c:pt>
                <c:pt idx="63">
                  <c:v>3.0334662437349353E-2</c:v>
                </c:pt>
                <c:pt idx="64">
                  <c:v>2.9629204475791579E-2</c:v>
                </c:pt>
                <c:pt idx="65">
                  <c:v>2.8952926523183906E-2</c:v>
                </c:pt>
                <c:pt idx="66">
                  <c:v>2.8336263154106835E-2</c:v>
                </c:pt>
                <c:pt idx="67">
                  <c:v>2.7742533383106466E-2</c:v>
                </c:pt>
                <c:pt idx="68">
                  <c:v>2.7240243469257731E-2</c:v>
                </c:pt>
                <c:pt idx="69">
                  <c:v>2.6731363658962899E-2</c:v>
                </c:pt>
                <c:pt idx="70">
                  <c:v>2.6258092729403274E-2</c:v>
                </c:pt>
                <c:pt idx="71">
                  <c:v>2.5771777122737861E-2</c:v>
                </c:pt>
                <c:pt idx="72">
                  <c:v>2.5275706175455038E-2</c:v>
                </c:pt>
                <c:pt idx="73">
                  <c:v>2.4728143269779186E-2</c:v>
                </c:pt>
                <c:pt idx="74">
                  <c:v>2.426443870269859E-2</c:v>
                </c:pt>
                <c:pt idx="75">
                  <c:v>2.3801676782015994E-2</c:v>
                </c:pt>
                <c:pt idx="76">
                  <c:v>2.3363700849290476E-2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B-88E7-4053-B207-82ECE386F193}"/>
            </c:ext>
          </c:extLst>
        </c:ser>
        <c:ser>
          <c:idx val="14"/>
          <c:order val="12"/>
          <c:tx>
            <c:strRef>
              <c:f>'C6020'!$AX$1</c:f>
              <c:strCache>
                <c:ptCount val="1"/>
                <c:pt idx="0">
                  <c:v> 6020 182C8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'C6020'!$AQ$2:$AQ$78</c:f>
              <c:numCache>
                <c:formatCode>0.00E+00</c:formatCode>
                <c:ptCount val="77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9.1029800000000003E-4</c:v>
                </c:pt>
                <c:pt idx="24">
                  <c:v>1.0985400000000001E-3</c:v>
                </c:pt>
                <c:pt idx="25">
                  <c:v>1.3257099999999999E-3</c:v>
                </c:pt>
                <c:pt idx="26">
                  <c:v>1.9307E-3</c:v>
                </c:pt>
                <c:pt idx="27">
                  <c:v>2.8117699999999999E-3</c:v>
                </c:pt>
                <c:pt idx="28">
                  <c:v>4.0949100000000002E-3</c:v>
                </c:pt>
                <c:pt idx="29">
                  <c:v>5.9636200000000002E-3</c:v>
                </c:pt>
                <c:pt idx="30">
                  <c:v>7.1968600000000002E-3</c:v>
                </c:pt>
                <c:pt idx="31">
                  <c:v>8.6851099999999994E-3</c:v>
                </c:pt>
                <c:pt idx="32">
                  <c:v>1.04811E-2</c:v>
                </c:pt>
                <c:pt idx="33">
                  <c:v>1.2648599999999999E-2</c:v>
                </c:pt>
                <c:pt idx="34">
                  <c:v>1.52642E-2</c:v>
                </c:pt>
                <c:pt idx="35">
                  <c:v>1.8420700000000002E-2</c:v>
                </c:pt>
                <c:pt idx="36">
                  <c:v>2.223E-2</c:v>
                </c:pt>
                <c:pt idx="37">
                  <c:v>2.6827E-2</c:v>
                </c:pt>
                <c:pt idx="38">
                  <c:v>3.2374600000000003E-2</c:v>
                </c:pt>
                <c:pt idx="39">
                  <c:v>3.9069399999999997E-2</c:v>
                </c:pt>
                <c:pt idx="40">
                  <c:v>4.7148700000000002E-2</c:v>
                </c:pt>
                <c:pt idx="41">
                  <c:v>5.6898700000000003E-2</c:v>
                </c:pt>
                <c:pt idx="42">
                  <c:v>6.8664900000000001E-2</c:v>
                </c:pt>
                <c:pt idx="43">
                  <c:v>7.9706600000000002E-2</c:v>
                </c:pt>
                <c:pt idx="44">
                  <c:v>9.3506099999999995E-2</c:v>
                </c:pt>
                <c:pt idx="45">
                  <c:v>0.10127700000000001</c:v>
                </c:pt>
                <c:pt idx="46">
                  <c:v>0.118812</c:v>
                </c:pt>
                <c:pt idx="47">
                  <c:v>0.12868599999999999</c:v>
                </c:pt>
                <c:pt idx="48">
                  <c:v>0.15096499999999999</c:v>
                </c:pt>
                <c:pt idx="49">
                  <c:v>0.16351199999999999</c:v>
                </c:pt>
                <c:pt idx="50">
                  <c:v>0.17710200000000001</c:v>
                </c:pt>
                <c:pt idx="51">
                  <c:v>0.19182099999999999</c:v>
                </c:pt>
                <c:pt idx="52">
                  <c:v>0.207763</c:v>
                </c:pt>
                <c:pt idx="53">
                  <c:v>0.22</c:v>
                </c:pt>
                <c:pt idx="54">
                  <c:v>0.245</c:v>
                </c:pt>
                <c:pt idx="55">
                  <c:v>0.27500000000000002</c:v>
                </c:pt>
                <c:pt idx="56">
                  <c:v>0.30499999999999999</c:v>
                </c:pt>
                <c:pt idx="57">
                  <c:v>0.34</c:v>
                </c:pt>
                <c:pt idx="58">
                  <c:v>0.375</c:v>
                </c:pt>
                <c:pt idx="59">
                  <c:v>0.41</c:v>
                </c:pt>
                <c:pt idx="60">
                  <c:v>0.45</c:v>
                </c:pt>
                <c:pt idx="61">
                  <c:v>0.49</c:v>
                </c:pt>
                <c:pt idx="62">
                  <c:v>0.53349999999999997</c:v>
                </c:pt>
                <c:pt idx="63">
                  <c:v>0.59389999999999998</c:v>
                </c:pt>
                <c:pt idx="64">
                  <c:v>0.65429999999999999</c:v>
                </c:pt>
                <c:pt idx="65">
                  <c:v>0.7147</c:v>
                </c:pt>
                <c:pt idx="66">
                  <c:v>0.77510000000000001</c:v>
                </c:pt>
                <c:pt idx="67">
                  <c:v>0.83550000000000002</c:v>
                </c:pt>
                <c:pt idx="68">
                  <c:v>0.89590000000000003</c:v>
                </c:pt>
                <c:pt idx="69">
                  <c:v>0.95640000000000003</c:v>
                </c:pt>
                <c:pt idx="70">
                  <c:v>1.0167999999999999</c:v>
                </c:pt>
                <c:pt idx="71">
                  <c:v>1.0771999999999999</c:v>
                </c:pt>
                <c:pt idx="72">
                  <c:v>1.1577</c:v>
                </c:pt>
                <c:pt idx="73">
                  <c:v>1.2382</c:v>
                </c:pt>
                <c:pt idx="74">
                  <c:v>1.3188</c:v>
                </c:pt>
                <c:pt idx="75">
                  <c:v>1.3993</c:v>
                </c:pt>
                <c:pt idx="76">
                  <c:v>1.4799</c:v>
                </c:pt>
              </c:numCache>
            </c:numRef>
          </c:xVal>
          <c:yVal>
            <c:numRef>
              <c:f>'C6020'!$AX$2:$AX$78</c:f>
              <c:numCache>
                <c:formatCode>0.00E+00</c:formatCode>
                <c:ptCount val="77"/>
                <c:pt idx="0">
                  <c:v>1.1920590604324287E-2</c:v>
                </c:pt>
                <c:pt idx="1">
                  <c:v>1.2613759774784232E-2</c:v>
                </c:pt>
                <c:pt idx="2">
                  <c:v>1.3336804761543355E-2</c:v>
                </c:pt>
                <c:pt idx="3">
                  <c:v>1.5770015428805868E-2</c:v>
                </c:pt>
                <c:pt idx="4">
                  <c:v>1.6955732143081367E-2</c:v>
                </c:pt>
                <c:pt idx="5">
                  <c:v>2.0748106896507756E-2</c:v>
                </c:pt>
                <c:pt idx="6">
                  <c:v>2.2933874521210863E-2</c:v>
                </c:pt>
                <c:pt idx="7">
                  <c:v>2.6276869780511577E-2</c:v>
                </c:pt>
                <c:pt idx="8">
                  <c:v>2.9585845777169176E-2</c:v>
                </c:pt>
                <c:pt idx="9">
                  <c:v>3.0994831004733703E-2</c:v>
                </c:pt>
                <c:pt idx="10">
                  <c:v>3.3682722194919745E-2</c:v>
                </c:pt>
                <c:pt idx="11">
                  <c:v>3.564109653602876E-2</c:v>
                </c:pt>
                <c:pt idx="12">
                  <c:v>3.79110714862936E-2</c:v>
                </c:pt>
                <c:pt idx="13">
                  <c:v>3.9921168924068468E-2</c:v>
                </c:pt>
                <c:pt idx="14">
                  <c:v>4.2157716991266608E-2</c:v>
                </c:pt>
                <c:pt idx="15">
                  <c:v>4.3665716163553553E-2</c:v>
                </c:pt>
                <c:pt idx="16">
                  <c:v>4.5338139026521306E-2</c:v>
                </c:pt>
                <c:pt idx="17">
                  <c:v>4.692135217364337E-2</c:v>
                </c:pt>
                <c:pt idx="18">
                  <c:v>4.8627128788198956E-2</c:v>
                </c:pt>
                <c:pt idx="19">
                  <c:v>5.0116458551423486E-2</c:v>
                </c:pt>
                <c:pt idx="20">
                  <c:v>5.1393817377850023E-2</c:v>
                </c:pt>
                <c:pt idx="21">
                  <c:v>5.2589933980748002E-2</c:v>
                </c:pt>
                <c:pt idx="22">
                  <c:v>5.3728550476187478E-2</c:v>
                </c:pt>
                <c:pt idx="23">
                  <c:v>5.539929397212498E-2</c:v>
                </c:pt>
                <c:pt idx="24">
                  <c:v>5.6469579965723812E-2</c:v>
                </c:pt>
                <c:pt idx="25">
                  <c:v>5.705433202909764E-2</c:v>
                </c:pt>
                <c:pt idx="26">
                  <c:v>5.7755050334266998E-2</c:v>
                </c:pt>
                <c:pt idx="27">
                  <c:v>5.8079023660824687E-2</c:v>
                </c:pt>
                <c:pt idx="28">
                  <c:v>5.8003130082762817E-2</c:v>
                </c:pt>
                <c:pt idx="29">
                  <c:v>5.7548062290508191E-2</c:v>
                </c:pt>
                <c:pt idx="30">
                  <c:v>5.7092615879891076E-2</c:v>
                </c:pt>
                <c:pt idx="31">
                  <c:v>5.6603221062195737E-2</c:v>
                </c:pt>
                <c:pt idx="32">
                  <c:v>5.5969398508143135E-2</c:v>
                </c:pt>
                <c:pt idx="33">
                  <c:v>5.5252309903314555E-2</c:v>
                </c:pt>
                <c:pt idx="34">
                  <c:v>5.4522899791227375E-2</c:v>
                </c:pt>
                <c:pt idx="35">
                  <c:v>5.3640734267308463E-2</c:v>
                </c:pt>
                <c:pt idx="36">
                  <c:v>5.270576523982079E-2</c:v>
                </c:pt>
                <c:pt idx="37">
                  <c:v>5.1697128529059715E-2</c:v>
                </c:pt>
                <c:pt idx="38">
                  <c:v>5.0612493321170418E-2</c:v>
                </c:pt>
                <c:pt idx="39">
                  <c:v>4.9451423796579137E-2</c:v>
                </c:pt>
                <c:pt idx="40">
                  <c:v>4.8209126117551973E-2</c:v>
                </c:pt>
                <c:pt idx="41">
                  <c:v>4.6889504118178223E-2</c:v>
                </c:pt>
                <c:pt idx="42">
                  <c:v>4.5505822388214281E-2</c:v>
                </c:pt>
                <c:pt idx="43">
                  <c:v>4.4289396805076327E-2</c:v>
                </c:pt>
                <c:pt idx="44">
                  <c:v>4.2583309052418868E-2</c:v>
                </c:pt>
                <c:pt idx="45">
                  <c:v>4.2468154908990662E-2</c:v>
                </c:pt>
                <c:pt idx="46">
                  <c:v>4.1170211684978163E-2</c:v>
                </c:pt>
                <c:pt idx="47">
                  <c:v>4.0628222861041272E-2</c:v>
                </c:pt>
                <c:pt idx="48">
                  <c:v>3.961683750308341E-2</c:v>
                </c:pt>
                <c:pt idx="49">
                  <c:v>3.9011623905217944E-2</c:v>
                </c:pt>
                <c:pt idx="50">
                  <c:v>3.8435660534632078E-2</c:v>
                </c:pt>
                <c:pt idx="51">
                  <c:v>3.7808887852690369E-2</c:v>
                </c:pt>
                <c:pt idx="52">
                  <c:v>3.7194297631960097E-2</c:v>
                </c:pt>
                <c:pt idx="53">
                  <c:v>3.6789342617757605E-2</c:v>
                </c:pt>
                <c:pt idx="54">
                  <c:v>3.5836875813434935E-2</c:v>
                </c:pt>
                <c:pt idx="55">
                  <c:v>3.5312208240059227E-2</c:v>
                </c:pt>
                <c:pt idx="56">
                  <c:v>3.4496004640828387E-2</c:v>
                </c:pt>
                <c:pt idx="57">
                  <c:v>3.3738185419650957E-2</c:v>
                </c:pt>
                <c:pt idx="58">
                  <c:v>3.3001320151963782E-2</c:v>
                </c:pt>
                <c:pt idx="59">
                  <c:v>3.2418661148503322E-2</c:v>
                </c:pt>
                <c:pt idx="60">
                  <c:v>3.1741899567311639E-2</c:v>
                </c:pt>
                <c:pt idx="61">
                  <c:v>3.1090147218377776E-2</c:v>
                </c:pt>
                <c:pt idx="62">
                  <c:v>3.0472343652765979E-2</c:v>
                </c:pt>
                <c:pt idx="63">
                  <c:v>2.9690362618532529E-2</c:v>
                </c:pt>
                <c:pt idx="64">
                  <c:v>2.8944701402093421E-2</c:v>
                </c:pt>
                <c:pt idx="65">
                  <c:v>2.8312266888234124E-2</c:v>
                </c:pt>
                <c:pt idx="66">
                  <c:v>2.7741105725725728E-2</c:v>
                </c:pt>
                <c:pt idx="67">
                  <c:v>2.7169748254244924E-2</c:v>
                </c:pt>
                <c:pt idx="68">
                  <c:v>2.6646062041739436E-2</c:v>
                </c:pt>
                <c:pt idx="69">
                  <c:v>2.6135295515624102E-2</c:v>
                </c:pt>
                <c:pt idx="70">
                  <c:v>2.5686889287563651E-2</c:v>
                </c:pt>
                <c:pt idx="71">
                  <c:v>2.5247126209316795E-2</c:v>
                </c:pt>
                <c:pt idx="72">
                  <c:v>2.4707300281796858E-2</c:v>
                </c:pt>
                <c:pt idx="73">
                  <c:v>2.4200941269297605E-2</c:v>
                </c:pt>
                <c:pt idx="74">
                  <c:v>2.3754557629732338E-2</c:v>
                </c:pt>
                <c:pt idx="75">
                  <c:v>2.3285036587157863E-2</c:v>
                </c:pt>
                <c:pt idx="76">
                  <c:v>2.2871843922467067E-2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C-88E7-4053-B207-82ECE386F193}"/>
            </c:ext>
          </c:extLst>
        </c:ser>
        <c:ser>
          <c:idx val="15"/>
          <c:order val="13"/>
          <c:tx>
            <c:strRef>
              <c:f>'C6020'!$BH$1</c:f>
              <c:strCache>
                <c:ptCount val="1"/>
                <c:pt idx="0">
                  <c:v> 6020 163C2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'C6020'!$BA$2:$BA$78</c:f>
              <c:numCache>
                <c:formatCode>0.00E+00</c:formatCode>
                <c:ptCount val="77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9.1029800000000003E-4</c:v>
                </c:pt>
                <c:pt idx="24">
                  <c:v>1.0985400000000001E-3</c:v>
                </c:pt>
                <c:pt idx="25">
                  <c:v>1.3257099999999999E-3</c:v>
                </c:pt>
                <c:pt idx="26">
                  <c:v>1.9307E-3</c:v>
                </c:pt>
                <c:pt idx="27">
                  <c:v>2.8117699999999999E-3</c:v>
                </c:pt>
                <c:pt idx="28">
                  <c:v>4.0949100000000002E-3</c:v>
                </c:pt>
                <c:pt idx="29">
                  <c:v>5.9636200000000002E-3</c:v>
                </c:pt>
                <c:pt idx="30">
                  <c:v>7.1968600000000002E-3</c:v>
                </c:pt>
                <c:pt idx="31">
                  <c:v>8.6851099999999994E-3</c:v>
                </c:pt>
                <c:pt idx="32">
                  <c:v>1.04811E-2</c:v>
                </c:pt>
                <c:pt idx="33">
                  <c:v>1.2648599999999999E-2</c:v>
                </c:pt>
                <c:pt idx="34">
                  <c:v>1.52642E-2</c:v>
                </c:pt>
                <c:pt idx="35">
                  <c:v>1.8420700000000002E-2</c:v>
                </c:pt>
                <c:pt idx="36">
                  <c:v>2.223E-2</c:v>
                </c:pt>
                <c:pt idx="37">
                  <c:v>2.6827E-2</c:v>
                </c:pt>
                <c:pt idx="38">
                  <c:v>3.2374600000000003E-2</c:v>
                </c:pt>
                <c:pt idx="39">
                  <c:v>3.9069399999999997E-2</c:v>
                </c:pt>
                <c:pt idx="40">
                  <c:v>4.7148700000000002E-2</c:v>
                </c:pt>
                <c:pt idx="41">
                  <c:v>5.6898700000000003E-2</c:v>
                </c:pt>
                <c:pt idx="42">
                  <c:v>6.8664900000000001E-2</c:v>
                </c:pt>
                <c:pt idx="43">
                  <c:v>7.9706600000000002E-2</c:v>
                </c:pt>
                <c:pt idx="44">
                  <c:v>9.3506099999999995E-2</c:v>
                </c:pt>
                <c:pt idx="45">
                  <c:v>0.10127700000000001</c:v>
                </c:pt>
                <c:pt idx="46">
                  <c:v>0.118812</c:v>
                </c:pt>
                <c:pt idx="47">
                  <c:v>0.12868599999999999</c:v>
                </c:pt>
                <c:pt idx="48">
                  <c:v>0.15096499999999999</c:v>
                </c:pt>
                <c:pt idx="49">
                  <c:v>0.16351199999999999</c:v>
                </c:pt>
                <c:pt idx="50">
                  <c:v>0.17710200000000001</c:v>
                </c:pt>
                <c:pt idx="51">
                  <c:v>0.19182099999999999</c:v>
                </c:pt>
                <c:pt idx="52">
                  <c:v>0.207763</c:v>
                </c:pt>
                <c:pt idx="53">
                  <c:v>0.22</c:v>
                </c:pt>
                <c:pt idx="54">
                  <c:v>0.245</c:v>
                </c:pt>
                <c:pt idx="55">
                  <c:v>0.27500000000000002</c:v>
                </c:pt>
                <c:pt idx="56">
                  <c:v>0.30499999999999999</c:v>
                </c:pt>
                <c:pt idx="57">
                  <c:v>0.34</c:v>
                </c:pt>
                <c:pt idx="58">
                  <c:v>0.375</c:v>
                </c:pt>
                <c:pt idx="59">
                  <c:v>0.41</c:v>
                </c:pt>
                <c:pt idx="60">
                  <c:v>0.45</c:v>
                </c:pt>
                <c:pt idx="61">
                  <c:v>0.49</c:v>
                </c:pt>
                <c:pt idx="62">
                  <c:v>0.53349999999999997</c:v>
                </c:pt>
                <c:pt idx="63">
                  <c:v>0.59389999999999998</c:v>
                </c:pt>
                <c:pt idx="64">
                  <c:v>0.65429999999999999</c:v>
                </c:pt>
                <c:pt idx="65">
                  <c:v>0.7147</c:v>
                </c:pt>
                <c:pt idx="66">
                  <c:v>0.77510000000000001</c:v>
                </c:pt>
                <c:pt idx="67">
                  <c:v>0.83550000000000002</c:v>
                </c:pt>
                <c:pt idx="68">
                  <c:v>0.89590000000000003</c:v>
                </c:pt>
                <c:pt idx="69">
                  <c:v>0.95640000000000003</c:v>
                </c:pt>
                <c:pt idx="70">
                  <c:v>1.0167999999999999</c:v>
                </c:pt>
                <c:pt idx="71">
                  <c:v>1.0771999999999999</c:v>
                </c:pt>
                <c:pt idx="72">
                  <c:v>1.1577</c:v>
                </c:pt>
                <c:pt idx="73">
                  <c:v>1.2382</c:v>
                </c:pt>
                <c:pt idx="74">
                  <c:v>1.3188</c:v>
                </c:pt>
                <c:pt idx="75">
                  <c:v>1.3993</c:v>
                </c:pt>
                <c:pt idx="76">
                  <c:v>1.4799</c:v>
                </c:pt>
              </c:numCache>
            </c:numRef>
          </c:xVal>
          <c:yVal>
            <c:numRef>
              <c:f>'C6020'!$BH$2:$BH$78</c:f>
              <c:numCache>
                <c:formatCode>0.00E+00</c:formatCode>
                <c:ptCount val="77"/>
                <c:pt idx="0">
                  <c:v>1.6176488524423337E-2</c:v>
                </c:pt>
                <c:pt idx="1">
                  <c:v>1.6800851173457913E-2</c:v>
                </c:pt>
                <c:pt idx="2">
                  <c:v>1.6265412633310033E-2</c:v>
                </c:pt>
                <c:pt idx="3">
                  <c:v>1.8763017767853756E-2</c:v>
                </c:pt>
                <c:pt idx="4">
                  <c:v>1.9838828573974742E-2</c:v>
                </c:pt>
                <c:pt idx="5">
                  <c:v>2.2058882614783282E-2</c:v>
                </c:pt>
                <c:pt idx="6">
                  <c:v>2.4625963164280878E-2</c:v>
                </c:pt>
                <c:pt idx="7">
                  <c:v>2.7797601277192146E-2</c:v>
                </c:pt>
                <c:pt idx="8">
                  <c:v>3.1216970397487179E-2</c:v>
                </c:pt>
                <c:pt idx="9">
                  <c:v>3.298111747543301E-2</c:v>
                </c:pt>
                <c:pt idx="10">
                  <c:v>3.5637233130738959E-2</c:v>
                </c:pt>
                <c:pt idx="11">
                  <c:v>3.7617597679549607E-2</c:v>
                </c:pt>
                <c:pt idx="12">
                  <c:v>3.9385750407570863E-2</c:v>
                </c:pt>
                <c:pt idx="13">
                  <c:v>4.1179401236734692E-2</c:v>
                </c:pt>
                <c:pt idx="14">
                  <c:v>4.3324414511960424E-2</c:v>
                </c:pt>
                <c:pt idx="15">
                  <c:v>4.478081986038214E-2</c:v>
                </c:pt>
                <c:pt idx="16">
                  <c:v>4.6393706867766456E-2</c:v>
                </c:pt>
                <c:pt idx="17">
                  <c:v>4.7845820103894834E-2</c:v>
                </c:pt>
                <c:pt idx="18">
                  <c:v>4.9512452892393657E-2</c:v>
                </c:pt>
                <c:pt idx="19">
                  <c:v>5.0960708655496748E-2</c:v>
                </c:pt>
                <c:pt idx="20">
                  <c:v>5.2153762168117852E-2</c:v>
                </c:pt>
                <c:pt idx="21">
                  <c:v>5.3284951023023511E-2</c:v>
                </c:pt>
                <c:pt idx="22">
                  <c:v>5.4255847260770332E-2</c:v>
                </c:pt>
                <c:pt idx="23">
                  <c:v>5.5617433600215878E-2</c:v>
                </c:pt>
                <c:pt idx="24">
                  <c:v>5.6455504988517723E-2</c:v>
                </c:pt>
                <c:pt idx="25">
                  <c:v>5.680773868579031E-2</c:v>
                </c:pt>
                <c:pt idx="26">
                  <c:v>5.7805508451069694E-2</c:v>
                </c:pt>
                <c:pt idx="27">
                  <c:v>5.7909214563261743E-2</c:v>
                </c:pt>
                <c:pt idx="28">
                  <c:v>5.769219284622807E-2</c:v>
                </c:pt>
                <c:pt idx="29">
                  <c:v>5.7042323679463526E-2</c:v>
                </c:pt>
                <c:pt idx="30">
                  <c:v>5.6696906603221686E-2</c:v>
                </c:pt>
                <c:pt idx="31">
                  <c:v>5.6176075951981923E-2</c:v>
                </c:pt>
                <c:pt idx="32">
                  <c:v>5.549986803879238E-2</c:v>
                </c:pt>
                <c:pt idx="33">
                  <c:v>5.4755407463039946E-2</c:v>
                </c:pt>
                <c:pt idx="34">
                  <c:v>5.39723035845696E-2</c:v>
                </c:pt>
                <c:pt idx="35">
                  <c:v>5.3117602174226619E-2</c:v>
                </c:pt>
                <c:pt idx="36">
                  <c:v>5.2118381811309213E-2</c:v>
                </c:pt>
                <c:pt idx="37">
                  <c:v>5.108875133549632E-2</c:v>
                </c:pt>
                <c:pt idx="38">
                  <c:v>5.0017979163143156E-2</c:v>
                </c:pt>
                <c:pt idx="39">
                  <c:v>4.882112265496516E-2</c:v>
                </c:pt>
                <c:pt idx="40">
                  <c:v>4.7601637721143751E-2</c:v>
                </c:pt>
                <c:pt idx="41">
                  <c:v>4.6287946270029835E-2</c:v>
                </c:pt>
                <c:pt idx="42">
                  <c:v>4.4924301252062517E-2</c:v>
                </c:pt>
                <c:pt idx="43">
                  <c:v>4.3680329787778596E-2</c:v>
                </c:pt>
                <c:pt idx="44">
                  <c:v>4.2246121099113854E-2</c:v>
                </c:pt>
                <c:pt idx="45">
                  <c:v>4.1942146187484194E-2</c:v>
                </c:pt>
                <c:pt idx="46">
                  <c:v>4.066970153661368E-2</c:v>
                </c:pt>
                <c:pt idx="47">
                  <c:v>4.0064562524111197E-2</c:v>
                </c:pt>
                <c:pt idx="48">
                  <c:v>3.9066441599700866E-2</c:v>
                </c:pt>
                <c:pt idx="49">
                  <c:v>3.8565862883941537E-2</c:v>
                </c:pt>
                <c:pt idx="50">
                  <c:v>3.7955728376731092E-2</c:v>
                </c:pt>
                <c:pt idx="51">
                  <c:v>3.7359180228989701E-2</c:v>
                </c:pt>
                <c:pt idx="52">
                  <c:v>3.6721816533140002E-2</c:v>
                </c:pt>
                <c:pt idx="53">
                  <c:v>3.6612931571775836E-2</c:v>
                </c:pt>
                <c:pt idx="54">
                  <c:v>3.5939757598202997E-2</c:v>
                </c:pt>
                <c:pt idx="55">
                  <c:v>3.5213026425599911E-2</c:v>
                </c:pt>
                <c:pt idx="56">
                  <c:v>3.448383166728753E-2</c:v>
                </c:pt>
                <c:pt idx="57">
                  <c:v>3.3732695617616562E-2</c:v>
                </c:pt>
                <c:pt idx="58">
                  <c:v>3.3027704366704186E-2</c:v>
                </c:pt>
                <c:pt idx="59">
                  <c:v>3.2417348041154946E-2</c:v>
                </c:pt>
                <c:pt idx="60">
                  <c:v>3.1746924865005154E-2</c:v>
                </c:pt>
                <c:pt idx="61">
                  <c:v>3.1103192741737149E-2</c:v>
                </c:pt>
                <c:pt idx="62">
                  <c:v>3.0534481365122792E-2</c:v>
                </c:pt>
                <c:pt idx="63">
                  <c:v>2.9736293070694076E-2</c:v>
                </c:pt>
                <c:pt idx="64">
                  <c:v>2.9011817862057997E-2</c:v>
                </c:pt>
                <c:pt idx="65">
                  <c:v>2.8370140797062918E-2</c:v>
                </c:pt>
                <c:pt idx="66">
                  <c:v>2.7762979964283702E-2</c:v>
                </c:pt>
                <c:pt idx="67">
                  <c:v>2.7204132372298184E-2</c:v>
                </c:pt>
                <c:pt idx="68">
                  <c:v>2.6685294448726797E-2</c:v>
                </c:pt>
                <c:pt idx="69">
                  <c:v>2.6161410329310037E-2</c:v>
                </c:pt>
                <c:pt idx="70">
                  <c:v>2.5724861864683642E-2</c:v>
                </c:pt>
                <c:pt idx="71">
                  <c:v>2.5281498596128736E-2</c:v>
                </c:pt>
                <c:pt idx="72">
                  <c:v>2.4754674566502155E-2</c:v>
                </c:pt>
                <c:pt idx="73">
                  <c:v>2.4211700497064507E-2</c:v>
                </c:pt>
                <c:pt idx="74">
                  <c:v>2.3733128765595083E-2</c:v>
                </c:pt>
                <c:pt idx="75">
                  <c:v>2.3315358463452715E-2</c:v>
                </c:pt>
                <c:pt idx="76">
                  <c:v>2.2885072884544368E-2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D-88E7-4053-B207-82ECE386F193}"/>
            </c:ext>
          </c:extLst>
        </c:ser>
        <c:ser>
          <c:idx val="16"/>
          <c:order val="14"/>
          <c:tx>
            <c:strRef>
              <c:f>'C6020'!$BR$1</c:f>
              <c:strCache>
                <c:ptCount val="1"/>
                <c:pt idx="0">
                  <c:v> 6020 163C5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'C6020'!$BK$2:$BK$78</c:f>
              <c:numCache>
                <c:formatCode>0.00E+00</c:formatCode>
                <c:ptCount val="77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9.1029800000000003E-4</c:v>
                </c:pt>
                <c:pt idx="24">
                  <c:v>1.0985400000000001E-3</c:v>
                </c:pt>
                <c:pt idx="25">
                  <c:v>1.3257099999999999E-3</c:v>
                </c:pt>
                <c:pt idx="26">
                  <c:v>1.9307E-3</c:v>
                </c:pt>
                <c:pt idx="27">
                  <c:v>2.8117699999999999E-3</c:v>
                </c:pt>
                <c:pt idx="28">
                  <c:v>4.0949100000000002E-3</c:v>
                </c:pt>
                <c:pt idx="29">
                  <c:v>5.9636200000000002E-3</c:v>
                </c:pt>
                <c:pt idx="30">
                  <c:v>7.1968600000000002E-3</c:v>
                </c:pt>
                <c:pt idx="31">
                  <c:v>8.6851099999999994E-3</c:v>
                </c:pt>
                <c:pt idx="32">
                  <c:v>1.04811E-2</c:v>
                </c:pt>
                <c:pt idx="33">
                  <c:v>1.2648599999999999E-2</c:v>
                </c:pt>
                <c:pt idx="34">
                  <c:v>1.52642E-2</c:v>
                </c:pt>
                <c:pt idx="35">
                  <c:v>1.8420700000000002E-2</c:v>
                </c:pt>
                <c:pt idx="36">
                  <c:v>2.223E-2</c:v>
                </c:pt>
                <c:pt idx="37">
                  <c:v>2.6827E-2</c:v>
                </c:pt>
                <c:pt idx="38">
                  <c:v>3.2374600000000003E-2</c:v>
                </c:pt>
                <c:pt idx="39">
                  <c:v>3.9069399999999997E-2</c:v>
                </c:pt>
                <c:pt idx="40">
                  <c:v>4.7148700000000002E-2</c:v>
                </c:pt>
                <c:pt idx="41">
                  <c:v>5.6898700000000003E-2</c:v>
                </c:pt>
                <c:pt idx="42">
                  <c:v>6.8664900000000001E-2</c:v>
                </c:pt>
                <c:pt idx="43">
                  <c:v>7.9706600000000002E-2</c:v>
                </c:pt>
                <c:pt idx="44">
                  <c:v>9.3506099999999995E-2</c:v>
                </c:pt>
                <c:pt idx="45">
                  <c:v>0.10127700000000001</c:v>
                </c:pt>
                <c:pt idx="46">
                  <c:v>0.118812</c:v>
                </c:pt>
                <c:pt idx="47">
                  <c:v>0.12868599999999999</c:v>
                </c:pt>
                <c:pt idx="48">
                  <c:v>0.15096499999999999</c:v>
                </c:pt>
                <c:pt idx="49">
                  <c:v>0.16351199999999999</c:v>
                </c:pt>
                <c:pt idx="50">
                  <c:v>0.17710200000000001</c:v>
                </c:pt>
                <c:pt idx="51">
                  <c:v>0.19182099999999999</c:v>
                </c:pt>
                <c:pt idx="52">
                  <c:v>0.207763</c:v>
                </c:pt>
                <c:pt idx="53">
                  <c:v>0.22</c:v>
                </c:pt>
                <c:pt idx="54">
                  <c:v>0.245</c:v>
                </c:pt>
                <c:pt idx="55">
                  <c:v>0.27500000000000002</c:v>
                </c:pt>
                <c:pt idx="56">
                  <c:v>0.30499999999999999</c:v>
                </c:pt>
                <c:pt idx="57">
                  <c:v>0.34</c:v>
                </c:pt>
                <c:pt idx="58">
                  <c:v>0.375</c:v>
                </c:pt>
                <c:pt idx="59">
                  <c:v>0.41</c:v>
                </c:pt>
                <c:pt idx="60">
                  <c:v>0.45</c:v>
                </c:pt>
                <c:pt idx="61">
                  <c:v>0.49</c:v>
                </c:pt>
                <c:pt idx="62">
                  <c:v>0.53349999999999997</c:v>
                </c:pt>
                <c:pt idx="63">
                  <c:v>0.59389999999999998</c:v>
                </c:pt>
                <c:pt idx="64">
                  <c:v>0.65429999999999999</c:v>
                </c:pt>
                <c:pt idx="65">
                  <c:v>0.7147</c:v>
                </c:pt>
                <c:pt idx="66">
                  <c:v>0.77510000000000001</c:v>
                </c:pt>
                <c:pt idx="67">
                  <c:v>0.83550000000000002</c:v>
                </c:pt>
                <c:pt idx="68">
                  <c:v>0.89590000000000003</c:v>
                </c:pt>
                <c:pt idx="69">
                  <c:v>0.95640000000000003</c:v>
                </c:pt>
                <c:pt idx="70">
                  <c:v>1.0167999999999999</c:v>
                </c:pt>
                <c:pt idx="71">
                  <c:v>1.0771999999999999</c:v>
                </c:pt>
                <c:pt idx="72">
                  <c:v>1.1577</c:v>
                </c:pt>
                <c:pt idx="73">
                  <c:v>1.2382</c:v>
                </c:pt>
                <c:pt idx="74">
                  <c:v>1.3188</c:v>
                </c:pt>
                <c:pt idx="75">
                  <c:v>1.3993</c:v>
                </c:pt>
                <c:pt idx="76">
                  <c:v>1.4799</c:v>
                </c:pt>
              </c:numCache>
            </c:numRef>
          </c:xVal>
          <c:yVal>
            <c:numRef>
              <c:f>'C6020'!$BR$2:$BR$78</c:f>
              <c:numCache>
                <c:formatCode>0.00E+00</c:formatCode>
                <c:ptCount val="77"/>
                <c:pt idx="0">
                  <c:v>1.2663149326916746E-2</c:v>
                </c:pt>
                <c:pt idx="1">
                  <c:v>1.4081509261949305E-2</c:v>
                </c:pt>
                <c:pt idx="2">
                  <c:v>1.5210664492288724E-2</c:v>
                </c:pt>
                <c:pt idx="3">
                  <c:v>1.7558454768105785E-2</c:v>
                </c:pt>
                <c:pt idx="4">
                  <c:v>1.8566699167342628E-2</c:v>
                </c:pt>
                <c:pt idx="5">
                  <c:v>2.1511114739488427E-2</c:v>
                </c:pt>
                <c:pt idx="6">
                  <c:v>2.3670483324382357E-2</c:v>
                </c:pt>
                <c:pt idx="7">
                  <c:v>2.6114685603336109E-2</c:v>
                </c:pt>
                <c:pt idx="8">
                  <c:v>2.9378861349134325E-2</c:v>
                </c:pt>
                <c:pt idx="9">
                  <c:v>3.1195218559299291E-2</c:v>
                </c:pt>
                <c:pt idx="10">
                  <c:v>3.4069895851797913E-2</c:v>
                </c:pt>
                <c:pt idx="11">
                  <c:v>3.6309326423899814E-2</c:v>
                </c:pt>
                <c:pt idx="12">
                  <c:v>3.8604088990183603E-2</c:v>
                </c:pt>
                <c:pt idx="13">
                  <c:v>4.083954532212667E-2</c:v>
                </c:pt>
                <c:pt idx="14">
                  <c:v>4.3076046993752358E-2</c:v>
                </c:pt>
                <c:pt idx="15">
                  <c:v>4.4353182646899442E-2</c:v>
                </c:pt>
                <c:pt idx="16">
                  <c:v>4.6027719843662399E-2</c:v>
                </c:pt>
                <c:pt idx="17">
                  <c:v>4.7538193545983265E-2</c:v>
                </c:pt>
                <c:pt idx="18">
                  <c:v>4.9180020215290256E-2</c:v>
                </c:pt>
                <c:pt idx="19">
                  <c:v>5.0612365605496902E-2</c:v>
                </c:pt>
                <c:pt idx="20">
                  <c:v>5.1812140552791132E-2</c:v>
                </c:pt>
                <c:pt idx="21">
                  <c:v>5.3061888074553233E-2</c:v>
                </c:pt>
                <c:pt idx="22">
                  <c:v>5.4107393735133451E-2</c:v>
                </c:pt>
                <c:pt idx="23">
                  <c:v>5.5847763327302409E-2</c:v>
                </c:pt>
                <c:pt idx="24">
                  <c:v>5.6536776144767688E-2</c:v>
                </c:pt>
                <c:pt idx="25">
                  <c:v>5.6768349694776399E-2</c:v>
                </c:pt>
                <c:pt idx="26">
                  <c:v>5.7996061764455514E-2</c:v>
                </c:pt>
                <c:pt idx="27">
                  <c:v>5.8220855080302558E-2</c:v>
                </c:pt>
                <c:pt idx="28">
                  <c:v>5.7877185241201085E-2</c:v>
                </c:pt>
                <c:pt idx="29">
                  <c:v>5.7173301183268209E-2</c:v>
                </c:pt>
                <c:pt idx="30">
                  <c:v>5.689887504393068E-2</c:v>
                </c:pt>
                <c:pt idx="31">
                  <c:v>5.6362571194006783E-2</c:v>
                </c:pt>
                <c:pt idx="32">
                  <c:v>5.570492252994403E-2</c:v>
                </c:pt>
                <c:pt idx="33">
                  <c:v>5.4973593224786586E-2</c:v>
                </c:pt>
                <c:pt idx="34">
                  <c:v>5.4227413613552142E-2</c:v>
                </c:pt>
                <c:pt idx="35">
                  <c:v>5.3316884262051438E-2</c:v>
                </c:pt>
                <c:pt idx="36">
                  <c:v>5.234258179604228E-2</c:v>
                </c:pt>
                <c:pt idx="37">
                  <c:v>5.1330600490280591E-2</c:v>
                </c:pt>
                <c:pt idx="38">
                  <c:v>5.022145356480507E-2</c:v>
                </c:pt>
                <c:pt idx="39">
                  <c:v>4.9071305232179424E-2</c:v>
                </c:pt>
                <c:pt idx="40">
                  <c:v>4.7838262679286446E-2</c:v>
                </c:pt>
                <c:pt idx="41">
                  <c:v>4.6513193639925288E-2</c:v>
                </c:pt>
                <c:pt idx="42">
                  <c:v>4.5127761622819638E-2</c:v>
                </c:pt>
                <c:pt idx="43">
                  <c:v>4.3812776053848181E-2</c:v>
                </c:pt>
                <c:pt idx="44">
                  <c:v>4.2357700168788051E-2</c:v>
                </c:pt>
                <c:pt idx="45">
                  <c:v>4.2153404684129842E-2</c:v>
                </c:pt>
                <c:pt idx="46">
                  <c:v>4.0811616359977654E-2</c:v>
                </c:pt>
                <c:pt idx="47">
                  <c:v>4.0223253940747945E-2</c:v>
                </c:pt>
                <c:pt idx="48">
                  <c:v>3.9238205639314142E-2</c:v>
                </c:pt>
                <c:pt idx="49">
                  <c:v>3.869575779054777E-2</c:v>
                </c:pt>
                <c:pt idx="50">
                  <c:v>3.8153453166145088E-2</c:v>
                </c:pt>
                <c:pt idx="51">
                  <c:v>3.7526663485095424E-2</c:v>
                </c:pt>
                <c:pt idx="52">
                  <c:v>3.6887455087830902E-2</c:v>
                </c:pt>
                <c:pt idx="53">
                  <c:v>3.6612931571775836E-2</c:v>
                </c:pt>
                <c:pt idx="54">
                  <c:v>3.5939757598202997E-2</c:v>
                </c:pt>
                <c:pt idx="55">
                  <c:v>3.5213026425599911E-2</c:v>
                </c:pt>
                <c:pt idx="56">
                  <c:v>3.448383166728753E-2</c:v>
                </c:pt>
                <c:pt idx="57">
                  <c:v>3.3732695617616562E-2</c:v>
                </c:pt>
                <c:pt idx="58">
                  <c:v>3.3027704366704186E-2</c:v>
                </c:pt>
                <c:pt idx="59">
                  <c:v>3.2417348041154946E-2</c:v>
                </c:pt>
                <c:pt idx="60">
                  <c:v>3.1746924865005154E-2</c:v>
                </c:pt>
                <c:pt idx="61">
                  <c:v>3.1103192741737149E-2</c:v>
                </c:pt>
                <c:pt idx="62">
                  <c:v>3.0534481365122792E-2</c:v>
                </c:pt>
                <c:pt idx="63">
                  <c:v>2.9736293070694076E-2</c:v>
                </c:pt>
                <c:pt idx="64">
                  <c:v>2.9011817862057997E-2</c:v>
                </c:pt>
                <c:pt idx="65">
                  <c:v>2.8370140797062918E-2</c:v>
                </c:pt>
                <c:pt idx="66">
                  <c:v>2.7762979964283702E-2</c:v>
                </c:pt>
                <c:pt idx="67">
                  <c:v>2.7204132372298184E-2</c:v>
                </c:pt>
                <c:pt idx="68">
                  <c:v>2.6685294448726797E-2</c:v>
                </c:pt>
                <c:pt idx="69">
                  <c:v>2.6161410329310037E-2</c:v>
                </c:pt>
                <c:pt idx="70">
                  <c:v>2.5724861864683642E-2</c:v>
                </c:pt>
                <c:pt idx="71">
                  <c:v>2.5281498596128736E-2</c:v>
                </c:pt>
                <c:pt idx="72">
                  <c:v>2.4754674566502155E-2</c:v>
                </c:pt>
                <c:pt idx="73">
                  <c:v>2.4211700497064507E-2</c:v>
                </c:pt>
                <c:pt idx="74">
                  <c:v>2.3733128765595083E-2</c:v>
                </c:pt>
                <c:pt idx="75">
                  <c:v>2.3315358463452715E-2</c:v>
                </c:pt>
                <c:pt idx="76">
                  <c:v>2.2885072884544368E-2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E-88E7-4053-B207-82ECE386F193}"/>
            </c:ext>
          </c:extLst>
        </c:ser>
        <c:ser>
          <c:idx val="17"/>
          <c:order val="15"/>
          <c:tx>
            <c:strRef>
              <c:f>'C6012'!$J$1</c:f>
              <c:strCache>
                <c:ptCount val="1"/>
                <c:pt idx="0">
                  <c:v>C6012 144C2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'C6012'!$B$2:$B$77</c:f>
              <c:numCache>
                <c:formatCode>0.00E+00</c:formatCode>
                <c:ptCount val="76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7.5431200000000004E-4</c:v>
                </c:pt>
                <c:pt idx="24">
                  <c:v>1.0985400000000001E-3</c:v>
                </c:pt>
                <c:pt idx="25">
                  <c:v>1.59986E-3</c:v>
                </c:pt>
                <c:pt idx="26">
                  <c:v>2.3299499999999999E-3</c:v>
                </c:pt>
                <c:pt idx="27">
                  <c:v>3.3932200000000002E-3</c:v>
                </c:pt>
                <c:pt idx="28">
                  <c:v>4.9417100000000002E-3</c:v>
                </c:pt>
                <c:pt idx="29">
                  <c:v>7.1968600000000002E-3</c:v>
                </c:pt>
                <c:pt idx="30">
                  <c:v>8.6851099999999994E-3</c:v>
                </c:pt>
                <c:pt idx="31">
                  <c:v>1.04811E-2</c:v>
                </c:pt>
                <c:pt idx="32">
                  <c:v>1.2648599999999999E-2</c:v>
                </c:pt>
                <c:pt idx="33">
                  <c:v>1.52642E-2</c:v>
                </c:pt>
                <c:pt idx="34">
                  <c:v>1.8420700000000002E-2</c:v>
                </c:pt>
                <c:pt idx="35">
                  <c:v>2.223E-2</c:v>
                </c:pt>
                <c:pt idx="36">
                  <c:v>2.6827E-2</c:v>
                </c:pt>
                <c:pt idx="37">
                  <c:v>3.2374600000000003E-2</c:v>
                </c:pt>
                <c:pt idx="38">
                  <c:v>3.9069399999999997E-2</c:v>
                </c:pt>
                <c:pt idx="39">
                  <c:v>4.7148700000000002E-2</c:v>
                </c:pt>
                <c:pt idx="40">
                  <c:v>5.6898700000000003E-2</c:v>
                </c:pt>
                <c:pt idx="41">
                  <c:v>6.8664900000000001E-2</c:v>
                </c:pt>
                <c:pt idx="42">
                  <c:v>7.9706600000000002E-2</c:v>
                </c:pt>
                <c:pt idx="43">
                  <c:v>8.6331099999999994E-2</c:v>
                </c:pt>
                <c:pt idx="44">
                  <c:v>0.10127700000000001</c:v>
                </c:pt>
                <c:pt idx="45">
                  <c:v>0.109695</c:v>
                </c:pt>
                <c:pt idx="46">
                  <c:v>0.118812</c:v>
                </c:pt>
                <c:pt idx="47">
                  <c:v>0.12868599999999999</c:v>
                </c:pt>
                <c:pt idx="48">
                  <c:v>0.139381</c:v>
                </c:pt>
                <c:pt idx="49">
                  <c:v>0.15096499999999999</c:v>
                </c:pt>
                <c:pt idx="50">
                  <c:v>0.16351199999999999</c:v>
                </c:pt>
                <c:pt idx="51">
                  <c:v>0.17710200000000001</c:v>
                </c:pt>
                <c:pt idx="52">
                  <c:v>0.19182099999999999</c:v>
                </c:pt>
                <c:pt idx="53">
                  <c:v>0.207763</c:v>
                </c:pt>
                <c:pt idx="54">
                  <c:v>0.22503100000000001</c:v>
                </c:pt>
                <c:pt idx="55">
                  <c:v>0.24373300000000001</c:v>
                </c:pt>
                <c:pt idx="56">
                  <c:v>0.26500000000000001</c:v>
                </c:pt>
                <c:pt idx="57">
                  <c:v>0.29499999999999998</c:v>
                </c:pt>
                <c:pt idx="58">
                  <c:v>0.33</c:v>
                </c:pt>
                <c:pt idx="59">
                  <c:v>0.37</c:v>
                </c:pt>
                <c:pt idx="60">
                  <c:v>0.41</c:v>
                </c:pt>
                <c:pt idx="61">
                  <c:v>0.45</c:v>
                </c:pt>
                <c:pt idx="62">
                  <c:v>0.49</c:v>
                </c:pt>
                <c:pt idx="63">
                  <c:v>0.53349999999999997</c:v>
                </c:pt>
                <c:pt idx="64">
                  <c:v>0.59389999999999998</c:v>
                </c:pt>
                <c:pt idx="65">
                  <c:v>0.65429999999999999</c:v>
                </c:pt>
                <c:pt idx="66">
                  <c:v>0.7147</c:v>
                </c:pt>
                <c:pt idx="67">
                  <c:v>0.77510000000000001</c:v>
                </c:pt>
                <c:pt idx="68">
                  <c:v>0.85570000000000002</c:v>
                </c:pt>
                <c:pt idx="69">
                  <c:v>0.93620000000000003</c:v>
                </c:pt>
                <c:pt idx="70">
                  <c:v>1.0167999999999999</c:v>
                </c:pt>
                <c:pt idx="71">
                  <c:v>1.0972999999999999</c:v>
                </c:pt>
                <c:pt idx="72">
                  <c:v>1.1778</c:v>
                </c:pt>
                <c:pt idx="73">
                  <c:v>1.2785</c:v>
                </c:pt>
                <c:pt idx="74">
                  <c:v>1.3792</c:v>
                </c:pt>
                <c:pt idx="75">
                  <c:v>1.4799</c:v>
                </c:pt>
              </c:numCache>
            </c:numRef>
          </c:xVal>
          <c:yVal>
            <c:numRef>
              <c:f>'C6012'!$J$2:$J$77</c:f>
              <c:numCache>
                <c:formatCode>0.00E+00</c:formatCode>
                <c:ptCount val="76"/>
                <c:pt idx="0">
                  <c:v>9.7534586714589418E-3</c:v>
                </c:pt>
                <c:pt idx="1">
                  <c:v>9.1419194045873498E-3</c:v>
                </c:pt>
                <c:pt idx="2">
                  <c:v>8.9294579412567913E-3</c:v>
                </c:pt>
                <c:pt idx="3">
                  <c:v>1.1543489901087825E-2</c:v>
                </c:pt>
                <c:pt idx="4">
                  <c:v>1.3083252018677901E-2</c:v>
                </c:pt>
                <c:pt idx="5">
                  <c:v>1.6518609836329298E-2</c:v>
                </c:pt>
                <c:pt idx="6">
                  <c:v>1.8915868141400255E-2</c:v>
                </c:pt>
                <c:pt idx="7">
                  <c:v>2.186987491671858E-2</c:v>
                </c:pt>
                <c:pt idx="8">
                  <c:v>2.4981809025016583E-2</c:v>
                </c:pt>
                <c:pt idx="9">
                  <c:v>2.5969422900720959E-2</c:v>
                </c:pt>
                <c:pt idx="10">
                  <c:v>2.8183558690989471E-2</c:v>
                </c:pt>
                <c:pt idx="11">
                  <c:v>3.0128949691962847E-2</c:v>
                </c:pt>
                <c:pt idx="12">
                  <c:v>3.2650312868028872E-2</c:v>
                </c:pt>
                <c:pt idx="13">
                  <c:v>3.5191495754703393E-2</c:v>
                </c:pt>
                <c:pt idx="14">
                  <c:v>3.8176709623545767E-2</c:v>
                </c:pt>
                <c:pt idx="15">
                  <c:v>4.0313814712451636E-2</c:v>
                </c:pt>
                <c:pt idx="16">
                  <c:v>4.2429824513440122E-2</c:v>
                </c:pt>
                <c:pt idx="17">
                  <c:v>4.4243406407427903E-2</c:v>
                </c:pt>
                <c:pt idx="18">
                  <c:v>4.6218663441054707E-2</c:v>
                </c:pt>
                <c:pt idx="19">
                  <c:v>4.8154647354775565E-2</c:v>
                </c:pt>
                <c:pt idx="20">
                  <c:v>4.9831610256446668E-2</c:v>
                </c:pt>
                <c:pt idx="21">
                  <c:v>5.161459349313615E-2</c:v>
                </c:pt>
                <c:pt idx="22">
                  <c:v>5.3147448136974855E-2</c:v>
                </c:pt>
                <c:pt idx="23">
                  <c:v>5.4402290850454949E-2</c:v>
                </c:pt>
                <c:pt idx="24">
                  <c:v>5.6679776575902757E-2</c:v>
                </c:pt>
                <c:pt idx="25">
                  <c:v>5.852296076508897E-2</c:v>
                </c:pt>
                <c:pt idx="26">
                  <c:v>5.9683256130194422E-2</c:v>
                </c:pt>
                <c:pt idx="27">
                  <c:v>6.0515794848676023E-2</c:v>
                </c:pt>
                <c:pt idx="28">
                  <c:v>6.0833481682469145E-2</c:v>
                </c:pt>
                <c:pt idx="29">
                  <c:v>6.0453871561204679E-2</c:v>
                </c:pt>
                <c:pt idx="30">
                  <c:v>6.0273954786353473E-2</c:v>
                </c:pt>
                <c:pt idx="31">
                  <c:v>5.9996601927482525E-2</c:v>
                </c:pt>
                <c:pt idx="32">
                  <c:v>5.9478971975397282E-2</c:v>
                </c:pt>
                <c:pt idx="33">
                  <c:v>5.8859221442700727E-2</c:v>
                </c:pt>
                <c:pt idx="34">
                  <c:v>5.8279686483844448E-2</c:v>
                </c:pt>
                <c:pt idx="35">
                  <c:v>5.7547987397755462E-2</c:v>
                </c:pt>
                <c:pt idx="36">
                  <c:v>5.6693530433440935E-2</c:v>
                </c:pt>
                <c:pt idx="37">
                  <c:v>5.5784115292674449E-2</c:v>
                </c:pt>
                <c:pt idx="38">
                  <c:v>5.476647200249736E-2</c:v>
                </c:pt>
                <c:pt idx="39">
                  <c:v>5.3657406307353619E-2</c:v>
                </c:pt>
                <c:pt idx="40">
                  <c:v>5.2474013276875842E-2</c:v>
                </c:pt>
                <c:pt idx="41">
                  <c:v>5.117737446506973E-2</c:v>
                </c:pt>
                <c:pt idx="42">
                  <c:v>4.9977393289676E-2</c:v>
                </c:pt>
                <c:pt idx="43">
                  <c:v>4.938259448960073E-2</c:v>
                </c:pt>
                <c:pt idx="44">
                  <c:v>4.8155912247039752E-2</c:v>
                </c:pt>
                <c:pt idx="45">
                  <c:v>4.7578850755436872E-2</c:v>
                </c:pt>
                <c:pt idx="46">
                  <c:v>4.6987002934801222E-2</c:v>
                </c:pt>
                <c:pt idx="47">
                  <c:v>4.655474698772008E-2</c:v>
                </c:pt>
                <c:pt idx="48">
                  <c:v>4.6125861041391956E-2</c:v>
                </c:pt>
                <c:pt idx="49">
                  <c:v>4.5641836195759122E-2</c:v>
                </c:pt>
                <c:pt idx="50">
                  <c:v>4.4973089995212989E-2</c:v>
                </c:pt>
                <c:pt idx="51">
                  <c:v>4.4428590585565392E-2</c:v>
                </c:pt>
                <c:pt idx="52">
                  <c:v>4.3707119966309917E-2</c:v>
                </c:pt>
                <c:pt idx="53">
                  <c:v>4.3204869704774169E-2</c:v>
                </c:pt>
                <c:pt idx="54">
                  <c:v>4.2514502108260376E-2</c:v>
                </c:pt>
                <c:pt idx="55">
                  <c:v>4.182601658476956E-2</c:v>
                </c:pt>
                <c:pt idx="56">
                  <c:v>4.1373206944625998E-2</c:v>
                </c:pt>
                <c:pt idx="57">
                  <c:v>4.0509129167163378E-2</c:v>
                </c:pt>
                <c:pt idx="58">
                  <c:v>3.9578776940760868E-2</c:v>
                </c:pt>
                <c:pt idx="59">
                  <c:v>3.8657571867223829E-2</c:v>
                </c:pt>
                <c:pt idx="60">
                  <c:v>3.7819000896612096E-2</c:v>
                </c:pt>
                <c:pt idx="61">
                  <c:v>3.7088750859892494E-2</c:v>
                </c:pt>
                <c:pt idx="62">
                  <c:v>3.6313023223121431E-2</c:v>
                </c:pt>
                <c:pt idx="63">
                  <c:v>3.5658678691157561E-2</c:v>
                </c:pt>
                <c:pt idx="64">
                  <c:v>3.4782279896682609E-2</c:v>
                </c:pt>
                <c:pt idx="65">
                  <c:v>3.3938875130553263E-2</c:v>
                </c:pt>
                <c:pt idx="66">
                  <c:v>3.3215505675126628E-2</c:v>
                </c:pt>
                <c:pt idx="67">
                  <c:v>3.2499288416901202E-2</c:v>
                </c:pt>
                <c:pt idx="68">
                  <c:v>3.1619067316793016E-2</c:v>
                </c:pt>
                <c:pt idx="69">
                  <c:v>3.0829718684633432E-2</c:v>
                </c:pt>
                <c:pt idx="70">
                  <c:v>3.0113013270629527E-2</c:v>
                </c:pt>
                <c:pt idx="71">
                  <c:v>2.9425102134636297E-2</c:v>
                </c:pt>
                <c:pt idx="72">
                  <c:v>2.8832626676917737E-2</c:v>
                </c:pt>
                <c:pt idx="73">
                  <c:v>2.8137181419766937E-2</c:v>
                </c:pt>
                <c:pt idx="74">
                  <c:v>2.7465317214111926E-2</c:v>
                </c:pt>
                <c:pt idx="75">
                  <c:v>2.681251017220455E-2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F-88E7-4053-B207-82ECE386F193}"/>
            </c:ext>
          </c:extLst>
        </c:ser>
        <c:ser>
          <c:idx val="19"/>
          <c:order val="16"/>
          <c:tx>
            <c:strRef>
              <c:f>'C6012'!$AD$1</c:f>
              <c:strCache>
                <c:ptCount val="1"/>
                <c:pt idx="0">
                  <c:v>C6012 143C1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'C6012'!$W$2:$W$77</c:f>
              <c:numCache>
                <c:formatCode>0.00E+00</c:formatCode>
                <c:ptCount val="76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7.5431200000000004E-4</c:v>
                </c:pt>
                <c:pt idx="24">
                  <c:v>1.0985400000000001E-3</c:v>
                </c:pt>
                <c:pt idx="25">
                  <c:v>1.59986E-3</c:v>
                </c:pt>
                <c:pt idx="26">
                  <c:v>2.3299499999999999E-3</c:v>
                </c:pt>
                <c:pt idx="27">
                  <c:v>3.3932200000000002E-3</c:v>
                </c:pt>
                <c:pt idx="28">
                  <c:v>4.9417100000000002E-3</c:v>
                </c:pt>
                <c:pt idx="29">
                  <c:v>7.1968600000000002E-3</c:v>
                </c:pt>
                <c:pt idx="30">
                  <c:v>8.6851099999999994E-3</c:v>
                </c:pt>
                <c:pt idx="31">
                  <c:v>1.04811E-2</c:v>
                </c:pt>
                <c:pt idx="32">
                  <c:v>1.2648599999999999E-2</c:v>
                </c:pt>
                <c:pt idx="33">
                  <c:v>1.52642E-2</c:v>
                </c:pt>
                <c:pt idx="34">
                  <c:v>1.8420700000000002E-2</c:v>
                </c:pt>
                <c:pt idx="35">
                  <c:v>2.223E-2</c:v>
                </c:pt>
                <c:pt idx="36">
                  <c:v>2.6827E-2</c:v>
                </c:pt>
                <c:pt idx="37">
                  <c:v>3.2374600000000003E-2</c:v>
                </c:pt>
                <c:pt idx="38">
                  <c:v>3.9069399999999997E-2</c:v>
                </c:pt>
                <c:pt idx="39">
                  <c:v>4.7148700000000002E-2</c:v>
                </c:pt>
                <c:pt idx="40">
                  <c:v>5.6898700000000003E-2</c:v>
                </c:pt>
                <c:pt idx="41">
                  <c:v>6.8664900000000001E-2</c:v>
                </c:pt>
                <c:pt idx="42">
                  <c:v>7.9706600000000002E-2</c:v>
                </c:pt>
                <c:pt idx="43">
                  <c:v>8.6331099999999994E-2</c:v>
                </c:pt>
                <c:pt idx="44">
                  <c:v>0.10127700000000001</c:v>
                </c:pt>
                <c:pt idx="45">
                  <c:v>0.109695</c:v>
                </c:pt>
                <c:pt idx="46">
                  <c:v>0.118812</c:v>
                </c:pt>
                <c:pt idx="47">
                  <c:v>0.12868599999999999</c:v>
                </c:pt>
                <c:pt idx="48">
                  <c:v>0.139381</c:v>
                </c:pt>
                <c:pt idx="49">
                  <c:v>0.15096499999999999</c:v>
                </c:pt>
                <c:pt idx="50">
                  <c:v>0.16351199999999999</c:v>
                </c:pt>
                <c:pt idx="51">
                  <c:v>0.17710200000000001</c:v>
                </c:pt>
                <c:pt idx="52">
                  <c:v>0.19182099999999999</c:v>
                </c:pt>
                <c:pt idx="53">
                  <c:v>0.207763</c:v>
                </c:pt>
                <c:pt idx="54">
                  <c:v>0.22503100000000001</c:v>
                </c:pt>
                <c:pt idx="55">
                  <c:v>0.24373300000000001</c:v>
                </c:pt>
                <c:pt idx="56">
                  <c:v>0.26500000000000001</c:v>
                </c:pt>
                <c:pt idx="57">
                  <c:v>0.29499999999999998</c:v>
                </c:pt>
                <c:pt idx="58">
                  <c:v>0.33</c:v>
                </c:pt>
                <c:pt idx="59">
                  <c:v>0.37</c:v>
                </c:pt>
                <c:pt idx="60">
                  <c:v>0.41</c:v>
                </c:pt>
                <c:pt idx="61">
                  <c:v>0.45</c:v>
                </c:pt>
                <c:pt idx="62">
                  <c:v>0.49</c:v>
                </c:pt>
                <c:pt idx="63">
                  <c:v>0.53349999999999997</c:v>
                </c:pt>
                <c:pt idx="64">
                  <c:v>0.59389999999999998</c:v>
                </c:pt>
                <c:pt idx="65">
                  <c:v>0.65429999999999999</c:v>
                </c:pt>
                <c:pt idx="66">
                  <c:v>0.7147</c:v>
                </c:pt>
                <c:pt idx="67">
                  <c:v>0.77510000000000001</c:v>
                </c:pt>
                <c:pt idx="68">
                  <c:v>0.85570000000000002</c:v>
                </c:pt>
                <c:pt idx="69">
                  <c:v>0.93620000000000003</c:v>
                </c:pt>
                <c:pt idx="70">
                  <c:v>1.0167999999999999</c:v>
                </c:pt>
                <c:pt idx="71">
                  <c:v>1.0972999999999999</c:v>
                </c:pt>
                <c:pt idx="72">
                  <c:v>1.1778</c:v>
                </c:pt>
                <c:pt idx="73">
                  <c:v>1.2785</c:v>
                </c:pt>
                <c:pt idx="74">
                  <c:v>1.3792</c:v>
                </c:pt>
                <c:pt idx="75">
                  <c:v>1.4799</c:v>
                </c:pt>
              </c:numCache>
            </c:numRef>
          </c:xVal>
          <c:yVal>
            <c:numRef>
              <c:f>'C6012'!$AD$2:$AD$77</c:f>
              <c:numCache>
                <c:formatCode>0.00E+00</c:formatCode>
                <c:ptCount val="76"/>
                <c:pt idx="0">
                  <c:v>8.9207229975995193E-3</c:v>
                </c:pt>
                <c:pt idx="1">
                  <c:v>9.2879816948924464E-3</c:v>
                </c:pt>
                <c:pt idx="2">
                  <c:v>9.8936642781053304E-3</c:v>
                </c:pt>
                <c:pt idx="3">
                  <c:v>1.2551749712698868E-2</c:v>
                </c:pt>
                <c:pt idx="4">
                  <c:v>1.3957650988053722E-2</c:v>
                </c:pt>
                <c:pt idx="5">
                  <c:v>1.6740824676461683E-2</c:v>
                </c:pt>
                <c:pt idx="6">
                  <c:v>1.8270623738339507E-2</c:v>
                </c:pt>
                <c:pt idx="7">
                  <c:v>2.0486928231759505E-2</c:v>
                </c:pt>
                <c:pt idx="8">
                  <c:v>2.3088097251729407E-2</c:v>
                </c:pt>
                <c:pt idx="9">
                  <c:v>2.4571573091365557E-2</c:v>
                </c:pt>
                <c:pt idx="10">
                  <c:v>2.7229781575682704E-2</c:v>
                </c:pt>
                <c:pt idx="11">
                  <c:v>2.923057203635155E-2</c:v>
                </c:pt>
                <c:pt idx="12">
                  <c:v>3.162057828358085E-2</c:v>
                </c:pt>
                <c:pt idx="13">
                  <c:v>3.385855759199248E-2</c:v>
                </c:pt>
                <c:pt idx="14">
                  <c:v>3.6371685621021305E-2</c:v>
                </c:pt>
                <c:pt idx="15">
                  <c:v>3.8376888910420785E-2</c:v>
                </c:pt>
                <c:pt idx="16">
                  <c:v>4.0505446803935835E-2</c:v>
                </c:pt>
                <c:pt idx="17">
                  <c:v>4.2428056716091241E-2</c:v>
                </c:pt>
                <c:pt idx="18">
                  <c:v>4.4516640407309106E-2</c:v>
                </c:pt>
                <c:pt idx="19">
                  <c:v>4.635194742536116E-2</c:v>
                </c:pt>
                <c:pt idx="20">
                  <c:v>4.8008224119632965E-2</c:v>
                </c:pt>
                <c:pt idx="21">
                  <c:v>4.9708425068451072E-2</c:v>
                </c:pt>
                <c:pt idx="22">
                  <c:v>5.1241994537075147E-2</c:v>
                </c:pt>
                <c:pt idx="23">
                  <c:v>5.2544275706933236E-2</c:v>
                </c:pt>
                <c:pt idx="24">
                  <c:v>5.4883652659764803E-2</c:v>
                </c:pt>
                <c:pt idx="25">
                  <c:v>5.6774106415505912E-2</c:v>
                </c:pt>
                <c:pt idx="26">
                  <c:v>5.8287870569777751E-2</c:v>
                </c:pt>
                <c:pt idx="27">
                  <c:v>5.9090382213919712E-2</c:v>
                </c:pt>
                <c:pt idx="28">
                  <c:v>5.9442234189294091E-2</c:v>
                </c:pt>
                <c:pt idx="29">
                  <c:v>5.9263734838579288E-2</c:v>
                </c:pt>
                <c:pt idx="30">
                  <c:v>5.9008208578815079E-2</c:v>
                </c:pt>
                <c:pt idx="31">
                  <c:v>5.8663442062900653E-2</c:v>
                </c:pt>
                <c:pt idx="32">
                  <c:v>5.826457373554015E-2</c:v>
                </c:pt>
                <c:pt idx="33">
                  <c:v>5.7783415074705524E-2</c:v>
                </c:pt>
                <c:pt idx="34">
                  <c:v>5.7205230035885769E-2</c:v>
                </c:pt>
                <c:pt idx="35">
                  <c:v>5.6481823972162795E-2</c:v>
                </c:pt>
                <c:pt idx="36">
                  <c:v>5.5687124396116498E-2</c:v>
                </c:pt>
                <c:pt idx="37">
                  <c:v>5.4811254146949616E-2</c:v>
                </c:pt>
                <c:pt idx="38">
                  <c:v>5.3835970393924855E-2</c:v>
                </c:pt>
                <c:pt idx="39">
                  <c:v>5.2778509996595974E-2</c:v>
                </c:pt>
                <c:pt idx="40">
                  <c:v>5.1636512179710929E-2</c:v>
                </c:pt>
                <c:pt idx="41">
                  <c:v>5.0387666096861343E-2</c:v>
                </c:pt>
                <c:pt idx="42">
                  <c:v>4.9243380672603199E-2</c:v>
                </c:pt>
                <c:pt idx="43">
                  <c:v>4.8723212454825672E-2</c:v>
                </c:pt>
                <c:pt idx="44">
                  <c:v>4.7558845967519789E-2</c:v>
                </c:pt>
                <c:pt idx="45">
                  <c:v>4.6297218565457841E-2</c:v>
                </c:pt>
                <c:pt idx="46">
                  <c:v>4.6352972990229363E-2</c:v>
                </c:pt>
                <c:pt idx="47">
                  <c:v>4.5871472842944461E-2</c:v>
                </c:pt>
                <c:pt idx="48">
                  <c:v>4.5670239857420192E-2</c:v>
                </c:pt>
                <c:pt idx="49">
                  <c:v>4.5064899958860399E-2</c:v>
                </c:pt>
                <c:pt idx="50">
                  <c:v>4.4426549612784805E-2</c:v>
                </c:pt>
                <c:pt idx="51">
                  <c:v>4.3874883947828847E-2</c:v>
                </c:pt>
                <c:pt idx="52">
                  <c:v>4.3266072909158772E-2</c:v>
                </c:pt>
                <c:pt idx="53">
                  <c:v>4.2682908109489215E-2</c:v>
                </c:pt>
                <c:pt idx="54">
                  <c:v>4.2058909146368784E-2</c:v>
                </c:pt>
                <c:pt idx="55">
                  <c:v>4.1441544813315474E-2</c:v>
                </c:pt>
                <c:pt idx="56">
                  <c:v>4.1014950139346612E-2</c:v>
                </c:pt>
                <c:pt idx="57">
                  <c:v>4.013089748395262E-2</c:v>
                </c:pt>
                <c:pt idx="58">
                  <c:v>3.9328219998900404E-2</c:v>
                </c:pt>
                <c:pt idx="59">
                  <c:v>3.8418101741618554E-2</c:v>
                </c:pt>
                <c:pt idx="60">
                  <c:v>3.7619955574656465E-2</c:v>
                </c:pt>
                <c:pt idx="61">
                  <c:v>3.6878056082194244E-2</c:v>
                </c:pt>
                <c:pt idx="62">
                  <c:v>3.6168855596308218E-2</c:v>
                </c:pt>
                <c:pt idx="63">
                  <c:v>3.5494346500425433E-2</c:v>
                </c:pt>
                <c:pt idx="64">
                  <c:v>3.4649283155717199E-2</c:v>
                </c:pt>
                <c:pt idx="65">
                  <c:v>3.3817234726218247E-2</c:v>
                </c:pt>
                <c:pt idx="66">
                  <c:v>3.311679995135991E-2</c:v>
                </c:pt>
                <c:pt idx="67">
                  <c:v>3.2414950077080777E-2</c:v>
                </c:pt>
                <c:pt idx="68">
                  <c:v>3.1609762999771356E-2</c:v>
                </c:pt>
                <c:pt idx="69">
                  <c:v>3.0860851406593417E-2</c:v>
                </c:pt>
                <c:pt idx="70">
                  <c:v>3.0155274148582465E-2</c:v>
                </c:pt>
                <c:pt idx="71">
                  <c:v>2.9535884917883677E-2</c:v>
                </c:pt>
                <c:pt idx="72">
                  <c:v>2.8893737074380869E-2</c:v>
                </c:pt>
                <c:pt idx="73">
                  <c:v>2.8190978532590283E-2</c:v>
                </c:pt>
                <c:pt idx="74">
                  <c:v>2.7515852487165093E-2</c:v>
                </c:pt>
                <c:pt idx="75">
                  <c:v>2.6925902265890575E-2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10-88E7-4053-B207-82ECE386F193}"/>
            </c:ext>
          </c:extLst>
        </c:ser>
        <c:ser>
          <c:idx val="20"/>
          <c:order val="17"/>
          <c:tx>
            <c:strRef>
              <c:f>'C6012'!$AN$1</c:f>
              <c:strCache>
                <c:ptCount val="1"/>
                <c:pt idx="0">
                  <c:v>C6012 143C2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'C6012'!$AG$2:$AG$77</c:f>
              <c:numCache>
                <c:formatCode>0.00E+00</c:formatCode>
                <c:ptCount val="76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7.5431200000000004E-4</c:v>
                </c:pt>
                <c:pt idx="24">
                  <c:v>1.0985400000000001E-3</c:v>
                </c:pt>
                <c:pt idx="25">
                  <c:v>1.59986E-3</c:v>
                </c:pt>
                <c:pt idx="26">
                  <c:v>2.3299499999999999E-3</c:v>
                </c:pt>
                <c:pt idx="27">
                  <c:v>3.3932200000000002E-3</c:v>
                </c:pt>
                <c:pt idx="28">
                  <c:v>4.9417100000000002E-3</c:v>
                </c:pt>
                <c:pt idx="29">
                  <c:v>7.1968600000000002E-3</c:v>
                </c:pt>
                <c:pt idx="30">
                  <c:v>8.6851099999999994E-3</c:v>
                </c:pt>
                <c:pt idx="31">
                  <c:v>1.04811E-2</c:v>
                </c:pt>
                <c:pt idx="32">
                  <c:v>1.2648599999999999E-2</c:v>
                </c:pt>
                <c:pt idx="33">
                  <c:v>1.52642E-2</c:v>
                </c:pt>
                <c:pt idx="34">
                  <c:v>1.8420700000000002E-2</c:v>
                </c:pt>
                <c:pt idx="35">
                  <c:v>2.223E-2</c:v>
                </c:pt>
                <c:pt idx="36">
                  <c:v>2.6827E-2</c:v>
                </c:pt>
                <c:pt idx="37">
                  <c:v>3.2374600000000003E-2</c:v>
                </c:pt>
                <c:pt idx="38">
                  <c:v>3.9069399999999997E-2</c:v>
                </c:pt>
                <c:pt idx="39">
                  <c:v>4.7148700000000002E-2</c:v>
                </c:pt>
                <c:pt idx="40">
                  <c:v>5.6898700000000003E-2</c:v>
                </c:pt>
                <c:pt idx="41">
                  <c:v>6.8664900000000001E-2</c:v>
                </c:pt>
                <c:pt idx="42">
                  <c:v>7.9706600000000002E-2</c:v>
                </c:pt>
                <c:pt idx="43">
                  <c:v>8.6331099999999994E-2</c:v>
                </c:pt>
                <c:pt idx="44">
                  <c:v>0.10127700000000001</c:v>
                </c:pt>
                <c:pt idx="45">
                  <c:v>0.109695</c:v>
                </c:pt>
                <c:pt idx="46">
                  <c:v>0.118812</c:v>
                </c:pt>
                <c:pt idx="47">
                  <c:v>0.12868599999999999</c:v>
                </c:pt>
                <c:pt idx="48">
                  <c:v>0.139381</c:v>
                </c:pt>
                <c:pt idx="49">
                  <c:v>0.15096499999999999</c:v>
                </c:pt>
                <c:pt idx="50">
                  <c:v>0.16351199999999999</c:v>
                </c:pt>
                <c:pt idx="51">
                  <c:v>0.17710200000000001</c:v>
                </c:pt>
                <c:pt idx="52">
                  <c:v>0.19182099999999999</c:v>
                </c:pt>
                <c:pt idx="53">
                  <c:v>0.207763</c:v>
                </c:pt>
                <c:pt idx="54">
                  <c:v>0.22503100000000001</c:v>
                </c:pt>
                <c:pt idx="55">
                  <c:v>0.24373300000000001</c:v>
                </c:pt>
                <c:pt idx="56">
                  <c:v>0.26500000000000001</c:v>
                </c:pt>
                <c:pt idx="57">
                  <c:v>0.29499999999999998</c:v>
                </c:pt>
                <c:pt idx="58">
                  <c:v>0.33</c:v>
                </c:pt>
                <c:pt idx="59">
                  <c:v>0.37</c:v>
                </c:pt>
                <c:pt idx="60">
                  <c:v>0.41</c:v>
                </c:pt>
                <c:pt idx="61">
                  <c:v>0.45</c:v>
                </c:pt>
                <c:pt idx="62">
                  <c:v>0.49</c:v>
                </c:pt>
                <c:pt idx="63">
                  <c:v>0.53349999999999997</c:v>
                </c:pt>
                <c:pt idx="64">
                  <c:v>0.59389999999999998</c:v>
                </c:pt>
                <c:pt idx="65">
                  <c:v>0.65429999999999999</c:v>
                </c:pt>
                <c:pt idx="66">
                  <c:v>0.7147</c:v>
                </c:pt>
                <c:pt idx="67">
                  <c:v>0.77510000000000001</c:v>
                </c:pt>
                <c:pt idx="68">
                  <c:v>0.85570000000000002</c:v>
                </c:pt>
                <c:pt idx="69">
                  <c:v>0.93620000000000003</c:v>
                </c:pt>
                <c:pt idx="70">
                  <c:v>1.0167999999999999</c:v>
                </c:pt>
                <c:pt idx="71">
                  <c:v>1.0972999999999999</c:v>
                </c:pt>
                <c:pt idx="72">
                  <c:v>1.1778</c:v>
                </c:pt>
                <c:pt idx="73">
                  <c:v>1.2785</c:v>
                </c:pt>
                <c:pt idx="74">
                  <c:v>1.3792</c:v>
                </c:pt>
                <c:pt idx="75">
                  <c:v>1.4799</c:v>
                </c:pt>
              </c:numCache>
            </c:numRef>
          </c:xVal>
          <c:yVal>
            <c:numRef>
              <c:f>'C6012'!$AN$2:$AN$77</c:f>
              <c:numCache>
                <c:formatCode>0.00E+00</c:formatCode>
                <c:ptCount val="76"/>
                <c:pt idx="0">
                  <c:v>5.642671113331936E-3</c:v>
                </c:pt>
                <c:pt idx="1">
                  <c:v>6.1584341553557603E-3</c:v>
                </c:pt>
                <c:pt idx="2">
                  <c:v>8.0872215820068562E-3</c:v>
                </c:pt>
                <c:pt idx="3">
                  <c:v>1.1459469257688674E-2</c:v>
                </c:pt>
                <c:pt idx="4">
                  <c:v>1.3412864408562567E-2</c:v>
                </c:pt>
                <c:pt idx="5">
                  <c:v>1.6486159454182941E-2</c:v>
                </c:pt>
                <c:pt idx="6">
                  <c:v>1.8744798049057744E-2</c:v>
                </c:pt>
                <c:pt idx="7">
                  <c:v>2.1396167860313859E-2</c:v>
                </c:pt>
                <c:pt idx="8">
                  <c:v>2.4220112830454946E-2</c:v>
                </c:pt>
                <c:pt idx="9">
                  <c:v>2.5696764722391654E-2</c:v>
                </c:pt>
                <c:pt idx="10">
                  <c:v>2.7877403097554671E-2</c:v>
                </c:pt>
                <c:pt idx="11">
                  <c:v>2.9833816477008814E-2</c:v>
                </c:pt>
                <c:pt idx="12">
                  <c:v>3.2044980817743277E-2</c:v>
                </c:pt>
                <c:pt idx="13">
                  <c:v>3.4277126122733287E-2</c:v>
                </c:pt>
                <c:pt idx="14">
                  <c:v>3.6789694327139737E-2</c:v>
                </c:pt>
                <c:pt idx="15">
                  <c:v>3.86447694889318E-2</c:v>
                </c:pt>
                <c:pt idx="16">
                  <c:v>4.0684148800068251E-2</c:v>
                </c:pt>
                <c:pt idx="17">
                  <c:v>4.2634775026435479E-2</c:v>
                </c:pt>
                <c:pt idx="18">
                  <c:v>4.4693502391753799E-2</c:v>
                </c:pt>
                <c:pt idx="19">
                  <c:v>4.6660583987825625E-2</c:v>
                </c:pt>
                <c:pt idx="20">
                  <c:v>4.830968013373417E-2</c:v>
                </c:pt>
                <c:pt idx="21">
                  <c:v>5.0031469389706811E-2</c:v>
                </c:pt>
                <c:pt idx="22">
                  <c:v>5.1589584653883074E-2</c:v>
                </c:pt>
                <c:pt idx="23">
                  <c:v>5.2976242277668409E-2</c:v>
                </c:pt>
                <c:pt idx="24">
                  <c:v>5.5355597511834727E-2</c:v>
                </c:pt>
                <c:pt idx="25">
                  <c:v>5.75474583072597E-2</c:v>
                </c:pt>
                <c:pt idx="26">
                  <c:v>5.8730669915706302E-2</c:v>
                </c:pt>
                <c:pt idx="27">
                  <c:v>5.9611150862417535E-2</c:v>
                </c:pt>
                <c:pt idx="28">
                  <c:v>5.9858534275360434E-2</c:v>
                </c:pt>
                <c:pt idx="29">
                  <c:v>5.9644015634859715E-2</c:v>
                </c:pt>
                <c:pt idx="30">
                  <c:v>5.9333617665606013E-2</c:v>
                </c:pt>
                <c:pt idx="31">
                  <c:v>5.8988485593208351E-2</c:v>
                </c:pt>
                <c:pt idx="32">
                  <c:v>5.8590055956297467E-2</c:v>
                </c:pt>
                <c:pt idx="33">
                  <c:v>5.8093969024182512E-2</c:v>
                </c:pt>
                <c:pt idx="34">
                  <c:v>5.7515536872142996E-2</c:v>
                </c:pt>
                <c:pt idx="35">
                  <c:v>5.6773514771100167E-2</c:v>
                </c:pt>
                <c:pt idx="36">
                  <c:v>5.5959351008614863E-2</c:v>
                </c:pt>
                <c:pt idx="37">
                  <c:v>5.5063332262280121E-2</c:v>
                </c:pt>
                <c:pt idx="38">
                  <c:v>5.4108340728352897E-2</c:v>
                </c:pt>
                <c:pt idx="39">
                  <c:v>5.3016260765335756E-2</c:v>
                </c:pt>
                <c:pt idx="40">
                  <c:v>5.1852110536437991E-2</c:v>
                </c:pt>
                <c:pt idx="41">
                  <c:v>5.0590845670028715E-2</c:v>
                </c:pt>
                <c:pt idx="42">
                  <c:v>4.9503036521968524E-2</c:v>
                </c:pt>
                <c:pt idx="43">
                  <c:v>4.892760781640524E-2</c:v>
                </c:pt>
                <c:pt idx="44">
                  <c:v>4.7347797014830356E-2</c:v>
                </c:pt>
                <c:pt idx="45">
                  <c:v>4.693769812814988E-2</c:v>
                </c:pt>
                <c:pt idx="46">
                  <c:v>4.6498316655799718E-2</c:v>
                </c:pt>
                <c:pt idx="47">
                  <c:v>4.5898003952077764E-2</c:v>
                </c:pt>
                <c:pt idx="48">
                  <c:v>4.5613456036351523E-2</c:v>
                </c:pt>
                <c:pt idx="49">
                  <c:v>4.5071133569310598E-2</c:v>
                </c:pt>
                <c:pt idx="50">
                  <c:v>4.455308622346954E-2</c:v>
                </c:pt>
                <c:pt idx="51">
                  <c:v>4.382281683377956E-2</c:v>
                </c:pt>
                <c:pt idx="52">
                  <c:v>4.3323466884374141E-2</c:v>
                </c:pt>
                <c:pt idx="53">
                  <c:v>4.2696837181612518E-2</c:v>
                </c:pt>
                <c:pt idx="54">
                  <c:v>4.2117058476985048E-2</c:v>
                </c:pt>
                <c:pt idx="55">
                  <c:v>4.1462872677328476E-2</c:v>
                </c:pt>
                <c:pt idx="56">
                  <c:v>4.0909145694310312E-2</c:v>
                </c:pt>
                <c:pt idx="57">
                  <c:v>4.013089748395262E-2</c:v>
                </c:pt>
                <c:pt idx="58">
                  <c:v>3.9266035532985064E-2</c:v>
                </c:pt>
                <c:pt idx="59">
                  <c:v>3.8440732089650993E-2</c:v>
                </c:pt>
                <c:pt idx="60">
                  <c:v>3.7610659810985929E-2</c:v>
                </c:pt>
                <c:pt idx="61">
                  <c:v>3.685939996478696E-2</c:v>
                </c:pt>
                <c:pt idx="62">
                  <c:v>3.6178211627072521E-2</c:v>
                </c:pt>
                <c:pt idx="63">
                  <c:v>3.5540228911575246E-2</c:v>
                </c:pt>
                <c:pt idx="64">
                  <c:v>3.4622196272410415E-2</c:v>
                </c:pt>
                <c:pt idx="65">
                  <c:v>3.3882883325541166E-2</c:v>
                </c:pt>
                <c:pt idx="66">
                  <c:v>3.3103906093295075E-2</c:v>
                </c:pt>
                <c:pt idx="67">
                  <c:v>3.2441729455701465E-2</c:v>
                </c:pt>
                <c:pt idx="68">
                  <c:v>3.1599867519294451E-2</c:v>
                </c:pt>
                <c:pt idx="69">
                  <c:v>3.0860851406593417E-2</c:v>
                </c:pt>
                <c:pt idx="70">
                  <c:v>3.0156791738685813E-2</c:v>
                </c:pt>
                <c:pt idx="71">
                  <c:v>2.9506323694774551E-2</c:v>
                </c:pt>
                <c:pt idx="72">
                  <c:v>2.8877328382661736E-2</c:v>
                </c:pt>
                <c:pt idx="73">
                  <c:v>2.8200663449957027E-2</c:v>
                </c:pt>
                <c:pt idx="74">
                  <c:v>2.75596630669687E-2</c:v>
                </c:pt>
                <c:pt idx="75">
                  <c:v>2.6933237453602873E-2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11-88E7-4053-B207-82ECE386F193}"/>
            </c:ext>
          </c:extLst>
        </c:ser>
        <c:ser>
          <c:idx val="21"/>
          <c:order val="18"/>
          <c:tx>
            <c:strRef>
              <c:f>'C6012'!$AX$1</c:f>
              <c:strCache>
                <c:ptCount val="1"/>
                <c:pt idx="0">
                  <c:v>C6012 162C7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'C6012'!$AQ$2:$AQ$77</c:f>
              <c:numCache>
                <c:formatCode>0.00E+00</c:formatCode>
                <c:ptCount val="76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7.5431200000000004E-4</c:v>
                </c:pt>
                <c:pt idx="24">
                  <c:v>1.0985400000000001E-3</c:v>
                </c:pt>
                <c:pt idx="25">
                  <c:v>1.59986E-3</c:v>
                </c:pt>
                <c:pt idx="26">
                  <c:v>2.3299499999999999E-3</c:v>
                </c:pt>
                <c:pt idx="27">
                  <c:v>3.3932200000000002E-3</c:v>
                </c:pt>
                <c:pt idx="28">
                  <c:v>4.9417100000000002E-3</c:v>
                </c:pt>
                <c:pt idx="29">
                  <c:v>7.1968600000000002E-3</c:v>
                </c:pt>
                <c:pt idx="30">
                  <c:v>8.6851099999999994E-3</c:v>
                </c:pt>
                <c:pt idx="31">
                  <c:v>1.04811E-2</c:v>
                </c:pt>
                <c:pt idx="32">
                  <c:v>1.2648599999999999E-2</c:v>
                </c:pt>
                <c:pt idx="33">
                  <c:v>1.52642E-2</c:v>
                </c:pt>
                <c:pt idx="34">
                  <c:v>1.8420700000000002E-2</c:v>
                </c:pt>
                <c:pt idx="35">
                  <c:v>2.223E-2</c:v>
                </c:pt>
                <c:pt idx="36">
                  <c:v>2.6827E-2</c:v>
                </c:pt>
                <c:pt idx="37">
                  <c:v>3.2374600000000003E-2</c:v>
                </c:pt>
                <c:pt idx="38">
                  <c:v>3.9069399999999997E-2</c:v>
                </c:pt>
                <c:pt idx="39">
                  <c:v>4.7148700000000002E-2</c:v>
                </c:pt>
                <c:pt idx="40">
                  <c:v>5.6898700000000003E-2</c:v>
                </c:pt>
                <c:pt idx="41">
                  <c:v>6.8664900000000001E-2</c:v>
                </c:pt>
                <c:pt idx="42">
                  <c:v>7.9706600000000002E-2</c:v>
                </c:pt>
                <c:pt idx="43">
                  <c:v>8.6331099999999994E-2</c:v>
                </c:pt>
                <c:pt idx="44">
                  <c:v>0.10127700000000001</c:v>
                </c:pt>
                <c:pt idx="45">
                  <c:v>0.109695</c:v>
                </c:pt>
                <c:pt idx="46">
                  <c:v>0.118812</c:v>
                </c:pt>
                <c:pt idx="47">
                  <c:v>0.12868599999999999</c:v>
                </c:pt>
                <c:pt idx="48">
                  <c:v>0.139381</c:v>
                </c:pt>
                <c:pt idx="49">
                  <c:v>0.15096499999999999</c:v>
                </c:pt>
                <c:pt idx="50">
                  <c:v>0.16351199999999999</c:v>
                </c:pt>
                <c:pt idx="51">
                  <c:v>0.17710200000000001</c:v>
                </c:pt>
                <c:pt idx="52">
                  <c:v>0.19182099999999999</c:v>
                </c:pt>
                <c:pt idx="53">
                  <c:v>0.207763</c:v>
                </c:pt>
                <c:pt idx="54">
                  <c:v>0.22503100000000001</c:v>
                </c:pt>
                <c:pt idx="55">
                  <c:v>0.24373300000000001</c:v>
                </c:pt>
                <c:pt idx="56">
                  <c:v>0.26500000000000001</c:v>
                </c:pt>
                <c:pt idx="57">
                  <c:v>0.29499999999999998</c:v>
                </c:pt>
                <c:pt idx="58">
                  <c:v>0.33</c:v>
                </c:pt>
                <c:pt idx="59">
                  <c:v>0.37</c:v>
                </c:pt>
                <c:pt idx="60">
                  <c:v>0.41</c:v>
                </c:pt>
                <c:pt idx="61">
                  <c:v>0.45</c:v>
                </c:pt>
                <c:pt idx="62">
                  <c:v>0.49</c:v>
                </c:pt>
                <c:pt idx="63">
                  <c:v>0.53349999999999997</c:v>
                </c:pt>
                <c:pt idx="64">
                  <c:v>0.59389999999999998</c:v>
                </c:pt>
                <c:pt idx="65">
                  <c:v>0.65429999999999999</c:v>
                </c:pt>
                <c:pt idx="66">
                  <c:v>0.7147</c:v>
                </c:pt>
                <c:pt idx="67">
                  <c:v>0.77510000000000001</c:v>
                </c:pt>
                <c:pt idx="68">
                  <c:v>0.85570000000000002</c:v>
                </c:pt>
                <c:pt idx="69">
                  <c:v>0.93620000000000003</c:v>
                </c:pt>
                <c:pt idx="70">
                  <c:v>1.0167999999999999</c:v>
                </c:pt>
                <c:pt idx="71">
                  <c:v>1.0972999999999999</c:v>
                </c:pt>
                <c:pt idx="72">
                  <c:v>1.1778</c:v>
                </c:pt>
                <c:pt idx="73">
                  <c:v>1.2785</c:v>
                </c:pt>
                <c:pt idx="74">
                  <c:v>1.3792</c:v>
                </c:pt>
                <c:pt idx="75">
                  <c:v>1.4799</c:v>
                </c:pt>
              </c:numCache>
            </c:numRef>
          </c:xVal>
          <c:yVal>
            <c:numRef>
              <c:f>'C6012'!$AX$2:$AX$77</c:f>
              <c:numCache>
                <c:formatCode>0.00E+00</c:formatCode>
                <c:ptCount val="76"/>
                <c:pt idx="0">
                  <c:v>8.9673700008795851E-3</c:v>
                </c:pt>
                <c:pt idx="1">
                  <c:v>7.9936579348747067E-3</c:v>
                </c:pt>
                <c:pt idx="2">
                  <c:v>8.4893410477443251E-3</c:v>
                </c:pt>
                <c:pt idx="3">
                  <c:v>1.223327054808301E-2</c:v>
                </c:pt>
                <c:pt idx="4">
                  <c:v>1.3972358336174856E-2</c:v>
                </c:pt>
                <c:pt idx="5">
                  <c:v>1.7555962027530517E-2</c:v>
                </c:pt>
                <c:pt idx="6">
                  <c:v>1.976527894328594E-2</c:v>
                </c:pt>
                <c:pt idx="7">
                  <c:v>2.2332701357760148E-2</c:v>
                </c:pt>
                <c:pt idx="8">
                  <c:v>2.4610217822292436E-2</c:v>
                </c:pt>
                <c:pt idx="9">
                  <c:v>2.5660976607898085E-2</c:v>
                </c:pt>
                <c:pt idx="10">
                  <c:v>2.7917586551387746E-2</c:v>
                </c:pt>
                <c:pt idx="11">
                  <c:v>2.9829838489575287E-2</c:v>
                </c:pt>
                <c:pt idx="12">
                  <c:v>3.2137341190535171E-2</c:v>
                </c:pt>
                <c:pt idx="13">
                  <c:v>3.4667019928298917E-2</c:v>
                </c:pt>
                <c:pt idx="14">
                  <c:v>3.7300723139029122E-2</c:v>
                </c:pt>
                <c:pt idx="15">
                  <c:v>3.9429232969697366E-2</c:v>
                </c:pt>
                <c:pt idx="16">
                  <c:v>4.1610542424611187E-2</c:v>
                </c:pt>
                <c:pt idx="17">
                  <c:v>4.3538179692876509E-2</c:v>
                </c:pt>
                <c:pt idx="18">
                  <c:v>4.5579046385470529E-2</c:v>
                </c:pt>
                <c:pt idx="19">
                  <c:v>4.7362341057797526E-2</c:v>
                </c:pt>
                <c:pt idx="20">
                  <c:v>4.8907112313540731E-2</c:v>
                </c:pt>
                <c:pt idx="21">
                  <c:v>5.0582086903749421E-2</c:v>
                </c:pt>
                <c:pt idx="22">
                  <c:v>5.2090405586360397E-2</c:v>
                </c:pt>
                <c:pt idx="23">
                  <c:v>5.341001093870943E-2</c:v>
                </c:pt>
                <c:pt idx="24">
                  <c:v>5.5941171868422693E-2</c:v>
                </c:pt>
                <c:pt idx="25">
                  <c:v>5.7641753899750361E-2</c:v>
                </c:pt>
                <c:pt idx="26">
                  <c:v>5.8948337064894475E-2</c:v>
                </c:pt>
                <c:pt idx="27">
                  <c:v>5.9820406611531776E-2</c:v>
                </c:pt>
                <c:pt idx="28">
                  <c:v>6.0130978358824694E-2</c:v>
                </c:pt>
                <c:pt idx="29">
                  <c:v>5.9975515013275575E-2</c:v>
                </c:pt>
                <c:pt idx="30">
                  <c:v>5.9668167424984549E-2</c:v>
                </c:pt>
                <c:pt idx="31">
                  <c:v>5.9340384749218524E-2</c:v>
                </c:pt>
                <c:pt idx="32">
                  <c:v>5.8890390079092823E-2</c:v>
                </c:pt>
                <c:pt idx="33">
                  <c:v>5.8387527260253723E-2</c:v>
                </c:pt>
                <c:pt idx="34">
                  <c:v>5.7746444805350967E-2</c:v>
                </c:pt>
                <c:pt idx="35">
                  <c:v>5.7044774078756862E-2</c:v>
                </c:pt>
                <c:pt idx="36">
                  <c:v>5.6189425285599226E-2</c:v>
                </c:pt>
                <c:pt idx="37">
                  <c:v>5.527506035627025E-2</c:v>
                </c:pt>
                <c:pt idx="38">
                  <c:v>5.4288253558680569E-2</c:v>
                </c:pt>
                <c:pt idx="39">
                  <c:v>5.3167792997060155E-2</c:v>
                </c:pt>
                <c:pt idx="40">
                  <c:v>5.1978058065693673E-2</c:v>
                </c:pt>
                <c:pt idx="41">
                  <c:v>5.0696193448450722E-2</c:v>
                </c:pt>
                <c:pt idx="42">
                  <c:v>4.9495385070947341E-2</c:v>
                </c:pt>
                <c:pt idx="43">
                  <c:v>4.8337541895409931E-2</c:v>
                </c:pt>
                <c:pt idx="44">
                  <c:v>4.7692250204557807E-2</c:v>
                </c:pt>
                <c:pt idx="45">
                  <c:v>4.7468726791946268E-2</c:v>
                </c:pt>
                <c:pt idx="46">
                  <c:v>4.6583589286908929E-2</c:v>
                </c:pt>
                <c:pt idx="47">
                  <c:v>4.5981025357025508E-2</c:v>
                </c:pt>
                <c:pt idx="48">
                  <c:v>4.5588665927760598E-2</c:v>
                </c:pt>
                <c:pt idx="49">
                  <c:v>4.5079297543600801E-2</c:v>
                </c:pt>
                <c:pt idx="50">
                  <c:v>4.4486034513330525E-2</c:v>
                </c:pt>
                <c:pt idx="51">
                  <c:v>4.3882610009565545E-2</c:v>
                </c:pt>
                <c:pt idx="52">
                  <c:v>4.3231177980033501E-2</c:v>
                </c:pt>
                <c:pt idx="53">
                  <c:v>4.2635656016377421E-2</c:v>
                </c:pt>
                <c:pt idx="54">
                  <c:v>4.1978115691553304E-2</c:v>
                </c:pt>
                <c:pt idx="55">
                  <c:v>4.1295386469862812E-2</c:v>
                </c:pt>
                <c:pt idx="56">
                  <c:v>4.0829077465634175E-2</c:v>
                </c:pt>
                <c:pt idx="57">
                  <c:v>3.9935387983389775E-2</c:v>
                </c:pt>
                <c:pt idx="58">
                  <c:v>3.9148575986256096E-2</c:v>
                </c:pt>
                <c:pt idx="59">
                  <c:v>3.8165053304528525E-2</c:v>
                </c:pt>
                <c:pt idx="60">
                  <c:v>3.7352237580945045E-2</c:v>
                </c:pt>
                <c:pt idx="61">
                  <c:v>3.6577862193004206E-2</c:v>
                </c:pt>
                <c:pt idx="62">
                  <c:v>3.5855428565704298E-2</c:v>
                </c:pt>
                <c:pt idx="63">
                  <c:v>3.5140191639362807E-2</c:v>
                </c:pt>
                <c:pt idx="64">
                  <c:v>3.4308762337003383E-2</c:v>
                </c:pt>
                <c:pt idx="65">
                  <c:v>3.3479613358271813E-2</c:v>
                </c:pt>
                <c:pt idx="66">
                  <c:v>3.2735356650275167E-2</c:v>
                </c:pt>
                <c:pt idx="67">
                  <c:v>3.2063842668498481E-2</c:v>
                </c:pt>
                <c:pt idx="68">
                  <c:v>3.1197751176278408E-2</c:v>
                </c:pt>
                <c:pt idx="69">
                  <c:v>3.0415489674546707E-2</c:v>
                </c:pt>
                <c:pt idx="70">
                  <c:v>2.9734142894903313E-2</c:v>
                </c:pt>
                <c:pt idx="71">
                  <c:v>2.9049532413874108E-2</c:v>
                </c:pt>
                <c:pt idx="72">
                  <c:v>2.8446107964283006E-2</c:v>
                </c:pt>
                <c:pt idx="73">
                  <c:v>2.7752130714409629E-2</c:v>
                </c:pt>
                <c:pt idx="74">
                  <c:v>2.705415637692709E-2</c:v>
                </c:pt>
                <c:pt idx="75">
                  <c:v>2.645906996220105E-2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12-88E7-4053-B207-82ECE386F193}"/>
            </c:ext>
          </c:extLst>
        </c:ser>
        <c:ser>
          <c:idx val="23"/>
          <c:order val="19"/>
          <c:tx>
            <c:strRef>
              <c:f>'C6012'!$BR$1</c:f>
              <c:strCache>
                <c:ptCount val="1"/>
                <c:pt idx="0">
                  <c:v>C6012 162C4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'C6012'!$BK$2:$BK$77</c:f>
              <c:numCache>
                <c:formatCode>0.00E+00</c:formatCode>
                <c:ptCount val="76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7.5431200000000004E-4</c:v>
                </c:pt>
                <c:pt idx="24">
                  <c:v>1.0985400000000001E-3</c:v>
                </c:pt>
                <c:pt idx="25">
                  <c:v>1.59986E-3</c:v>
                </c:pt>
                <c:pt idx="26">
                  <c:v>2.3299499999999999E-3</c:v>
                </c:pt>
                <c:pt idx="27">
                  <c:v>3.3932200000000002E-3</c:v>
                </c:pt>
                <c:pt idx="28">
                  <c:v>4.9417100000000002E-3</c:v>
                </c:pt>
                <c:pt idx="29">
                  <c:v>7.1968600000000002E-3</c:v>
                </c:pt>
                <c:pt idx="30">
                  <c:v>8.6851099999999994E-3</c:v>
                </c:pt>
                <c:pt idx="31">
                  <c:v>1.04811E-2</c:v>
                </c:pt>
                <c:pt idx="32">
                  <c:v>1.2648599999999999E-2</c:v>
                </c:pt>
                <c:pt idx="33">
                  <c:v>1.52642E-2</c:v>
                </c:pt>
                <c:pt idx="34">
                  <c:v>1.8420700000000002E-2</c:v>
                </c:pt>
                <c:pt idx="35">
                  <c:v>2.223E-2</c:v>
                </c:pt>
                <c:pt idx="36">
                  <c:v>2.6827E-2</c:v>
                </c:pt>
                <c:pt idx="37">
                  <c:v>3.2374600000000003E-2</c:v>
                </c:pt>
                <c:pt idx="38">
                  <c:v>3.9069399999999997E-2</c:v>
                </c:pt>
                <c:pt idx="39">
                  <c:v>4.7148700000000002E-2</c:v>
                </c:pt>
                <c:pt idx="40">
                  <c:v>5.6898700000000003E-2</c:v>
                </c:pt>
                <c:pt idx="41">
                  <c:v>6.8664900000000001E-2</c:v>
                </c:pt>
                <c:pt idx="42">
                  <c:v>7.9706600000000002E-2</c:v>
                </c:pt>
                <c:pt idx="43">
                  <c:v>8.6331099999999994E-2</c:v>
                </c:pt>
                <c:pt idx="44">
                  <c:v>0.10127700000000001</c:v>
                </c:pt>
                <c:pt idx="45">
                  <c:v>0.109695</c:v>
                </c:pt>
                <c:pt idx="46">
                  <c:v>0.118812</c:v>
                </c:pt>
                <c:pt idx="47">
                  <c:v>0.12868599999999999</c:v>
                </c:pt>
                <c:pt idx="48">
                  <c:v>0.139381</c:v>
                </c:pt>
                <c:pt idx="49">
                  <c:v>0.15096499999999999</c:v>
                </c:pt>
                <c:pt idx="50">
                  <c:v>0.16351199999999999</c:v>
                </c:pt>
                <c:pt idx="51">
                  <c:v>0.17710200000000001</c:v>
                </c:pt>
                <c:pt idx="52">
                  <c:v>0.19182099999999999</c:v>
                </c:pt>
                <c:pt idx="53">
                  <c:v>0.207763</c:v>
                </c:pt>
                <c:pt idx="54">
                  <c:v>0.22503100000000001</c:v>
                </c:pt>
                <c:pt idx="55">
                  <c:v>0.24373300000000001</c:v>
                </c:pt>
                <c:pt idx="56">
                  <c:v>0.26500000000000001</c:v>
                </c:pt>
                <c:pt idx="57">
                  <c:v>0.29499999999999998</c:v>
                </c:pt>
                <c:pt idx="58">
                  <c:v>0.33</c:v>
                </c:pt>
                <c:pt idx="59">
                  <c:v>0.37</c:v>
                </c:pt>
                <c:pt idx="60">
                  <c:v>0.41</c:v>
                </c:pt>
                <c:pt idx="61">
                  <c:v>0.45</c:v>
                </c:pt>
                <c:pt idx="62">
                  <c:v>0.49</c:v>
                </c:pt>
                <c:pt idx="63">
                  <c:v>0.53349999999999997</c:v>
                </c:pt>
                <c:pt idx="64">
                  <c:v>0.59389999999999998</c:v>
                </c:pt>
                <c:pt idx="65">
                  <c:v>0.65429999999999999</c:v>
                </c:pt>
                <c:pt idx="66">
                  <c:v>0.7147</c:v>
                </c:pt>
                <c:pt idx="67">
                  <c:v>0.77510000000000001</c:v>
                </c:pt>
                <c:pt idx="68">
                  <c:v>0.85570000000000002</c:v>
                </c:pt>
                <c:pt idx="69">
                  <c:v>0.93620000000000003</c:v>
                </c:pt>
                <c:pt idx="70">
                  <c:v>1.0167999999999999</c:v>
                </c:pt>
                <c:pt idx="71">
                  <c:v>1.0972999999999999</c:v>
                </c:pt>
                <c:pt idx="72">
                  <c:v>1.1778</c:v>
                </c:pt>
                <c:pt idx="73">
                  <c:v>1.2785</c:v>
                </c:pt>
                <c:pt idx="74">
                  <c:v>1.3792</c:v>
                </c:pt>
                <c:pt idx="75">
                  <c:v>1.4799</c:v>
                </c:pt>
              </c:numCache>
            </c:numRef>
          </c:xVal>
          <c:yVal>
            <c:numRef>
              <c:f>'C6012'!$BR$2:$BR$77</c:f>
              <c:numCache>
                <c:formatCode>0.00E+00</c:formatCode>
                <c:ptCount val="76"/>
                <c:pt idx="0">
                  <c:v>6.2807077787911982E-3</c:v>
                </c:pt>
                <c:pt idx="1">
                  <c:v>6.871448615852805E-3</c:v>
                </c:pt>
                <c:pt idx="2">
                  <c:v>7.4234139191581509E-3</c:v>
                </c:pt>
                <c:pt idx="3">
                  <c:v>1.0899203722959293E-2</c:v>
                </c:pt>
                <c:pt idx="4">
                  <c:v>1.2924517845337531E-2</c:v>
                </c:pt>
                <c:pt idx="5">
                  <c:v>1.5637283653674977E-2</c:v>
                </c:pt>
                <c:pt idx="6">
                  <c:v>1.781113556538012E-2</c:v>
                </c:pt>
                <c:pt idx="7">
                  <c:v>2.0371608202754077E-2</c:v>
                </c:pt>
                <c:pt idx="8">
                  <c:v>2.3172706656641E-2</c:v>
                </c:pt>
                <c:pt idx="9">
                  <c:v>2.4728150044081448E-2</c:v>
                </c:pt>
                <c:pt idx="10">
                  <c:v>2.6910742852852731E-2</c:v>
                </c:pt>
                <c:pt idx="11">
                  <c:v>2.8542179976085345E-2</c:v>
                </c:pt>
                <c:pt idx="12">
                  <c:v>3.0726173864962979E-2</c:v>
                </c:pt>
                <c:pt idx="13">
                  <c:v>3.2845069161039693E-2</c:v>
                </c:pt>
                <c:pt idx="14">
                  <c:v>3.5291657622004056E-2</c:v>
                </c:pt>
                <c:pt idx="15">
                  <c:v>3.7193052792173352E-2</c:v>
                </c:pt>
                <c:pt idx="16">
                  <c:v>3.9429102686517177E-2</c:v>
                </c:pt>
                <c:pt idx="17">
                  <c:v>4.1338788245696693E-2</c:v>
                </c:pt>
                <c:pt idx="18">
                  <c:v>4.3493394602806525E-2</c:v>
                </c:pt>
                <c:pt idx="19">
                  <c:v>4.5468279710489265E-2</c:v>
                </c:pt>
                <c:pt idx="20">
                  <c:v>4.7062504401636125E-2</c:v>
                </c:pt>
                <c:pt idx="21">
                  <c:v>4.8741739796648087E-2</c:v>
                </c:pt>
                <c:pt idx="22">
                  <c:v>5.0212903694617214E-2</c:v>
                </c:pt>
                <c:pt idx="23">
                  <c:v>5.1515832971412788E-2</c:v>
                </c:pt>
                <c:pt idx="24">
                  <c:v>5.3649806736276326E-2</c:v>
                </c:pt>
                <c:pt idx="25">
                  <c:v>5.5760936629927059E-2</c:v>
                </c:pt>
                <c:pt idx="26">
                  <c:v>5.7239744194764505E-2</c:v>
                </c:pt>
                <c:pt idx="27">
                  <c:v>5.7899440775129721E-2</c:v>
                </c:pt>
                <c:pt idx="28">
                  <c:v>5.8233078372603511E-2</c:v>
                </c:pt>
                <c:pt idx="29">
                  <c:v>5.800234452240037E-2</c:v>
                </c:pt>
                <c:pt idx="30">
                  <c:v>5.776184762636441E-2</c:v>
                </c:pt>
                <c:pt idx="31">
                  <c:v>5.7446162100838659E-2</c:v>
                </c:pt>
                <c:pt idx="32">
                  <c:v>5.7025824182383708E-2</c:v>
                </c:pt>
                <c:pt idx="33">
                  <c:v>5.6525884705104008E-2</c:v>
                </c:pt>
                <c:pt idx="34">
                  <c:v>5.5921069381497247E-2</c:v>
                </c:pt>
                <c:pt idx="35">
                  <c:v>5.5207822419315974E-2</c:v>
                </c:pt>
                <c:pt idx="36">
                  <c:v>5.4444484977194077E-2</c:v>
                </c:pt>
                <c:pt idx="37">
                  <c:v>5.3551731364890803E-2</c:v>
                </c:pt>
                <c:pt idx="38">
                  <c:v>5.2622265376864957E-2</c:v>
                </c:pt>
                <c:pt idx="39">
                  <c:v>5.1558052811143097E-2</c:v>
                </c:pt>
                <c:pt idx="40">
                  <c:v>5.0414228756961589E-2</c:v>
                </c:pt>
                <c:pt idx="41">
                  <c:v>4.9189361667161986E-2</c:v>
                </c:pt>
                <c:pt idx="42">
                  <c:v>4.7960171396999762E-2</c:v>
                </c:pt>
                <c:pt idx="43">
                  <c:v>4.7451692749494512E-2</c:v>
                </c:pt>
                <c:pt idx="44">
                  <c:v>4.631511886694617E-2</c:v>
                </c:pt>
                <c:pt idx="45">
                  <c:v>4.5194177277359047E-2</c:v>
                </c:pt>
                <c:pt idx="46">
                  <c:v>4.5216705521604832E-2</c:v>
                </c:pt>
                <c:pt idx="47">
                  <c:v>4.4758729147659992E-2</c:v>
                </c:pt>
                <c:pt idx="48">
                  <c:v>4.4169377681584202E-2</c:v>
                </c:pt>
                <c:pt idx="49">
                  <c:v>4.3777348633456399E-2</c:v>
                </c:pt>
                <c:pt idx="50">
                  <c:v>4.3281405976478844E-2</c:v>
                </c:pt>
                <c:pt idx="51">
                  <c:v>4.2656268707582809E-2</c:v>
                </c:pt>
                <c:pt idx="52">
                  <c:v>4.2148048377970287E-2</c:v>
                </c:pt>
                <c:pt idx="53">
                  <c:v>4.1469834444826194E-2</c:v>
                </c:pt>
                <c:pt idx="54">
                  <c:v>4.0852249155039842E-2</c:v>
                </c:pt>
                <c:pt idx="55">
                  <c:v>4.025007301901163E-2</c:v>
                </c:pt>
                <c:pt idx="56">
                  <c:v>3.9999799382917138E-2</c:v>
                </c:pt>
                <c:pt idx="57">
                  <c:v>3.9184219902279882E-2</c:v>
                </c:pt>
                <c:pt idx="58">
                  <c:v>3.8455334347718438E-2</c:v>
                </c:pt>
                <c:pt idx="59">
                  <c:v>3.7560205820752382E-2</c:v>
                </c:pt>
                <c:pt idx="60">
                  <c:v>3.6755449553296675E-2</c:v>
                </c:pt>
                <c:pt idx="61">
                  <c:v>3.5963906329236982E-2</c:v>
                </c:pt>
                <c:pt idx="62">
                  <c:v>3.5326812827521571E-2</c:v>
                </c:pt>
                <c:pt idx="63">
                  <c:v>3.4582433578822902E-2</c:v>
                </c:pt>
                <c:pt idx="64">
                  <c:v>3.3752836303421345E-2</c:v>
                </c:pt>
                <c:pt idx="65">
                  <c:v>3.2972009009935674E-2</c:v>
                </c:pt>
                <c:pt idx="66">
                  <c:v>3.2206708469616881E-2</c:v>
                </c:pt>
                <c:pt idx="67">
                  <c:v>3.1582805682163977E-2</c:v>
                </c:pt>
                <c:pt idx="68">
                  <c:v>3.0739860306937986E-2</c:v>
                </c:pt>
                <c:pt idx="69">
                  <c:v>2.9964365406225827E-2</c:v>
                </c:pt>
                <c:pt idx="70">
                  <c:v>2.929252417482895E-2</c:v>
                </c:pt>
                <c:pt idx="71">
                  <c:v>2.8650455901900979E-2</c:v>
                </c:pt>
                <c:pt idx="72">
                  <c:v>2.8039172409648597E-2</c:v>
                </c:pt>
                <c:pt idx="73">
                  <c:v>2.7083871416104178E-2</c:v>
                </c:pt>
                <c:pt idx="74">
                  <c:v>2.6658737810494538E-2</c:v>
                </c:pt>
                <c:pt idx="75">
                  <c:v>2.6124794979312249E-2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13-88E7-4053-B207-82ECE386F193}"/>
            </c:ext>
          </c:extLst>
        </c:ser>
        <c:ser>
          <c:idx val="24"/>
          <c:order val="20"/>
          <c:tx>
            <c:strRef>
              <c:f>'C6012'!$CB$1</c:f>
              <c:strCache>
                <c:ptCount val="1"/>
                <c:pt idx="0">
                  <c:v>C6012 162C8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'C6012'!$BU$2:$BU$77</c:f>
              <c:numCache>
                <c:formatCode>0.00E+00</c:formatCode>
                <c:ptCount val="76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7.5431200000000004E-4</c:v>
                </c:pt>
                <c:pt idx="24">
                  <c:v>1.0985400000000001E-3</c:v>
                </c:pt>
                <c:pt idx="25">
                  <c:v>1.59986E-3</c:v>
                </c:pt>
                <c:pt idx="26">
                  <c:v>2.3299499999999999E-3</c:v>
                </c:pt>
                <c:pt idx="27">
                  <c:v>3.3932200000000002E-3</c:v>
                </c:pt>
                <c:pt idx="28">
                  <c:v>4.9417100000000002E-3</c:v>
                </c:pt>
                <c:pt idx="29">
                  <c:v>7.1968600000000002E-3</c:v>
                </c:pt>
                <c:pt idx="30">
                  <c:v>8.6851099999999994E-3</c:v>
                </c:pt>
                <c:pt idx="31">
                  <c:v>1.04811E-2</c:v>
                </c:pt>
                <c:pt idx="32">
                  <c:v>1.2648599999999999E-2</c:v>
                </c:pt>
                <c:pt idx="33">
                  <c:v>1.52642E-2</c:v>
                </c:pt>
                <c:pt idx="34">
                  <c:v>1.8420700000000002E-2</c:v>
                </c:pt>
                <c:pt idx="35">
                  <c:v>2.223E-2</c:v>
                </c:pt>
                <c:pt idx="36">
                  <c:v>2.6827E-2</c:v>
                </c:pt>
                <c:pt idx="37">
                  <c:v>3.2374600000000003E-2</c:v>
                </c:pt>
                <c:pt idx="38">
                  <c:v>3.9069399999999997E-2</c:v>
                </c:pt>
                <c:pt idx="39">
                  <c:v>4.7148700000000002E-2</c:v>
                </c:pt>
                <c:pt idx="40">
                  <c:v>5.6898700000000003E-2</c:v>
                </c:pt>
                <c:pt idx="41">
                  <c:v>6.8664900000000001E-2</c:v>
                </c:pt>
                <c:pt idx="42">
                  <c:v>7.9706600000000002E-2</c:v>
                </c:pt>
                <c:pt idx="43">
                  <c:v>8.6331099999999994E-2</c:v>
                </c:pt>
                <c:pt idx="44">
                  <c:v>0.10127700000000001</c:v>
                </c:pt>
                <c:pt idx="45">
                  <c:v>0.109695</c:v>
                </c:pt>
                <c:pt idx="46">
                  <c:v>0.118812</c:v>
                </c:pt>
                <c:pt idx="47">
                  <c:v>0.12868599999999999</c:v>
                </c:pt>
                <c:pt idx="48">
                  <c:v>0.139381</c:v>
                </c:pt>
                <c:pt idx="49">
                  <c:v>0.15096499999999999</c:v>
                </c:pt>
                <c:pt idx="50">
                  <c:v>0.16351199999999999</c:v>
                </c:pt>
                <c:pt idx="51">
                  <c:v>0.17710200000000001</c:v>
                </c:pt>
                <c:pt idx="52">
                  <c:v>0.19182099999999999</c:v>
                </c:pt>
                <c:pt idx="53">
                  <c:v>0.207763</c:v>
                </c:pt>
                <c:pt idx="54">
                  <c:v>0.22503100000000001</c:v>
                </c:pt>
                <c:pt idx="55">
                  <c:v>0.24373300000000001</c:v>
                </c:pt>
                <c:pt idx="56">
                  <c:v>0.26500000000000001</c:v>
                </c:pt>
                <c:pt idx="57">
                  <c:v>0.29499999999999998</c:v>
                </c:pt>
                <c:pt idx="58">
                  <c:v>0.33</c:v>
                </c:pt>
                <c:pt idx="59">
                  <c:v>0.37</c:v>
                </c:pt>
                <c:pt idx="60">
                  <c:v>0.41</c:v>
                </c:pt>
                <c:pt idx="61">
                  <c:v>0.45</c:v>
                </c:pt>
                <c:pt idx="62">
                  <c:v>0.49</c:v>
                </c:pt>
                <c:pt idx="63">
                  <c:v>0.53349999999999997</c:v>
                </c:pt>
                <c:pt idx="64">
                  <c:v>0.59389999999999998</c:v>
                </c:pt>
                <c:pt idx="65">
                  <c:v>0.65429999999999999</c:v>
                </c:pt>
                <c:pt idx="66">
                  <c:v>0.7147</c:v>
                </c:pt>
                <c:pt idx="67">
                  <c:v>0.77510000000000001</c:v>
                </c:pt>
                <c:pt idx="68">
                  <c:v>0.85570000000000002</c:v>
                </c:pt>
                <c:pt idx="69">
                  <c:v>0.93620000000000003</c:v>
                </c:pt>
                <c:pt idx="70">
                  <c:v>1.0167999999999999</c:v>
                </c:pt>
                <c:pt idx="71">
                  <c:v>1.0972999999999999</c:v>
                </c:pt>
                <c:pt idx="72">
                  <c:v>1.1778</c:v>
                </c:pt>
                <c:pt idx="73">
                  <c:v>1.2785</c:v>
                </c:pt>
                <c:pt idx="74">
                  <c:v>1.3792</c:v>
                </c:pt>
                <c:pt idx="75">
                  <c:v>1.4799</c:v>
                </c:pt>
              </c:numCache>
            </c:numRef>
          </c:xVal>
          <c:yVal>
            <c:numRef>
              <c:f>'C6012'!$CB$2:$CB$77</c:f>
              <c:numCache>
                <c:formatCode>0.00E+00</c:formatCode>
                <c:ptCount val="76"/>
                <c:pt idx="0">
                  <c:v>4.9510501917746311E-3</c:v>
                </c:pt>
                <c:pt idx="1">
                  <c:v>6.2627063653107242E-3</c:v>
                </c:pt>
                <c:pt idx="2">
                  <c:v>6.7146821933690001E-3</c:v>
                </c:pt>
                <c:pt idx="3">
                  <c:v>9.38634665682757E-3</c:v>
                </c:pt>
                <c:pt idx="4">
                  <c:v>1.0994369486394406E-2</c:v>
                </c:pt>
                <c:pt idx="5">
                  <c:v>1.358006992666904E-2</c:v>
                </c:pt>
                <c:pt idx="6">
                  <c:v>1.551748662119133E-2</c:v>
                </c:pt>
                <c:pt idx="7">
                  <c:v>1.8274015008792444E-2</c:v>
                </c:pt>
                <c:pt idx="8">
                  <c:v>2.1100125629615704E-2</c:v>
                </c:pt>
                <c:pt idx="9">
                  <c:v>2.2711035958588359E-2</c:v>
                </c:pt>
                <c:pt idx="10">
                  <c:v>2.557472350123316E-2</c:v>
                </c:pt>
                <c:pt idx="11">
                  <c:v>2.77754398705117E-2</c:v>
                </c:pt>
                <c:pt idx="12">
                  <c:v>3.0342188225126913E-2</c:v>
                </c:pt>
                <c:pt idx="13">
                  <c:v>3.2826780480385551E-2</c:v>
                </c:pt>
                <c:pt idx="14">
                  <c:v>3.5553260494108195E-2</c:v>
                </c:pt>
                <c:pt idx="15">
                  <c:v>3.7642486553957979E-2</c:v>
                </c:pt>
                <c:pt idx="16">
                  <c:v>3.9941730399251162E-2</c:v>
                </c:pt>
                <c:pt idx="17">
                  <c:v>4.1897764914671835E-2</c:v>
                </c:pt>
                <c:pt idx="18">
                  <c:v>4.411725476477741E-2</c:v>
                </c:pt>
                <c:pt idx="19">
                  <c:v>4.6021128156286513E-2</c:v>
                </c:pt>
                <c:pt idx="20">
                  <c:v>4.7726437289075711E-2</c:v>
                </c:pt>
                <c:pt idx="21">
                  <c:v>4.9419718217957875E-2</c:v>
                </c:pt>
                <c:pt idx="22">
                  <c:v>5.1038127999782947E-2</c:v>
                </c:pt>
                <c:pt idx="23">
                  <c:v>5.2397641042191252E-2</c:v>
                </c:pt>
                <c:pt idx="24">
                  <c:v>5.4733710315859517E-2</c:v>
                </c:pt>
                <c:pt idx="25">
                  <c:v>5.6950553543535572E-2</c:v>
                </c:pt>
                <c:pt idx="26">
                  <c:v>5.8420614411298068E-2</c:v>
                </c:pt>
                <c:pt idx="27">
                  <c:v>5.9120335220382736E-2</c:v>
                </c:pt>
                <c:pt idx="28">
                  <c:v>5.9478483323567366E-2</c:v>
                </c:pt>
                <c:pt idx="29">
                  <c:v>5.943921886875729E-2</c:v>
                </c:pt>
                <c:pt idx="30">
                  <c:v>5.9100318048797874E-2</c:v>
                </c:pt>
                <c:pt idx="31">
                  <c:v>5.880321177088739E-2</c:v>
                </c:pt>
                <c:pt idx="32">
                  <c:v>5.8470464190220207E-2</c:v>
                </c:pt>
                <c:pt idx="33">
                  <c:v>5.795374570500169E-2</c:v>
                </c:pt>
                <c:pt idx="34">
                  <c:v>5.7340382324059774E-2</c:v>
                </c:pt>
                <c:pt idx="35">
                  <c:v>5.6671229989359202E-2</c:v>
                </c:pt>
                <c:pt idx="36">
                  <c:v>5.5861039294548061E-2</c:v>
                </c:pt>
                <c:pt idx="37">
                  <c:v>5.5017544980609685E-2</c:v>
                </c:pt>
                <c:pt idx="38">
                  <c:v>5.404445772401234E-2</c:v>
                </c:pt>
                <c:pt idx="39">
                  <c:v>5.2975941807454595E-2</c:v>
                </c:pt>
                <c:pt idx="40">
                  <c:v>5.1814707738150362E-2</c:v>
                </c:pt>
                <c:pt idx="41">
                  <c:v>5.0557136632250303E-2</c:v>
                </c:pt>
                <c:pt idx="42">
                  <c:v>4.9390954924515958E-2</c:v>
                </c:pt>
                <c:pt idx="43">
                  <c:v>4.8841390337494468E-2</c:v>
                </c:pt>
                <c:pt idx="44">
                  <c:v>4.7565097919988891E-2</c:v>
                </c:pt>
                <c:pt idx="45">
                  <c:v>4.651254960642142E-2</c:v>
                </c:pt>
                <c:pt idx="46">
                  <c:v>4.6485966859773888E-2</c:v>
                </c:pt>
                <c:pt idx="47">
                  <c:v>4.5940371115959049E-2</c:v>
                </c:pt>
                <c:pt idx="48">
                  <c:v>4.5383376488315225E-2</c:v>
                </c:pt>
                <c:pt idx="49">
                  <c:v>4.502421478366371E-2</c:v>
                </c:pt>
                <c:pt idx="50">
                  <c:v>4.4475424712075814E-2</c:v>
                </c:pt>
                <c:pt idx="51">
                  <c:v>4.3818622012734988E-2</c:v>
                </c:pt>
                <c:pt idx="52">
                  <c:v>4.3229019413545226E-2</c:v>
                </c:pt>
                <c:pt idx="53">
                  <c:v>4.2622926653157263E-2</c:v>
                </c:pt>
                <c:pt idx="54">
                  <c:v>4.1987701965535675E-2</c:v>
                </c:pt>
                <c:pt idx="55">
                  <c:v>4.1374985566984358E-2</c:v>
                </c:pt>
                <c:pt idx="56">
                  <c:v>4.0791902930891695E-2</c:v>
                </c:pt>
                <c:pt idx="57">
                  <c:v>3.9968830397959738E-2</c:v>
                </c:pt>
                <c:pt idx="58">
                  <c:v>3.9056450851566706E-2</c:v>
                </c:pt>
                <c:pt idx="59">
                  <c:v>3.8218543218059751E-2</c:v>
                </c:pt>
                <c:pt idx="60">
                  <c:v>3.7380124871956653E-2</c:v>
                </c:pt>
                <c:pt idx="61">
                  <c:v>3.659651831041149E-2</c:v>
                </c:pt>
                <c:pt idx="62">
                  <c:v>3.5886615334918617E-2</c:v>
                </c:pt>
                <c:pt idx="63">
                  <c:v>3.5167434320983008E-2</c:v>
                </c:pt>
                <c:pt idx="64">
                  <c:v>3.433197966555205E-2</c:v>
                </c:pt>
                <c:pt idx="65">
                  <c:v>3.3481957951104771E-2</c:v>
                </c:pt>
                <c:pt idx="66">
                  <c:v>3.2752548461028284E-2</c:v>
                </c:pt>
                <c:pt idx="67">
                  <c:v>3.208169558757893E-2</c:v>
                </c:pt>
                <c:pt idx="68">
                  <c:v>3.1215742958963687E-2</c:v>
                </c:pt>
                <c:pt idx="69">
                  <c:v>3.0460766745272341E-2</c:v>
                </c:pt>
                <c:pt idx="70">
                  <c:v>2.973034891964494E-2</c:v>
                </c:pt>
                <c:pt idx="71">
                  <c:v>2.9087539700728689E-2</c:v>
                </c:pt>
                <c:pt idx="72">
                  <c:v>2.8486145172077686E-2</c:v>
                </c:pt>
                <c:pt idx="73">
                  <c:v>2.7763026246447213E-2</c:v>
                </c:pt>
                <c:pt idx="74">
                  <c:v>2.7100213653130877E-2</c:v>
                </c:pt>
                <c:pt idx="75">
                  <c:v>2.6475836105543434E-2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14-88E7-4053-B207-82ECE386F193}"/>
            </c:ext>
          </c:extLst>
        </c:ser>
        <c:ser>
          <c:idx val="25"/>
          <c:order val="21"/>
          <c:tx>
            <c:strRef>
              <c:f>'C6010'!$J$2</c:f>
              <c:strCache>
                <c:ptCount val="1"/>
                <c:pt idx="0">
                  <c:v>C6010 163C1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'C6010'!$B$3:$B$74</c:f>
              <c:numCache>
                <c:formatCode>0.00E+00</c:formatCode>
                <c:ptCount val="72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7.5431200000000004E-4</c:v>
                </c:pt>
                <c:pt idx="24">
                  <c:v>1.0985400000000001E-3</c:v>
                </c:pt>
                <c:pt idx="25">
                  <c:v>1.59986E-3</c:v>
                </c:pt>
                <c:pt idx="26">
                  <c:v>2.3299499999999999E-3</c:v>
                </c:pt>
                <c:pt idx="27">
                  <c:v>3.3932200000000002E-3</c:v>
                </c:pt>
                <c:pt idx="28">
                  <c:v>4.9417100000000002E-3</c:v>
                </c:pt>
                <c:pt idx="29">
                  <c:v>7.1968600000000002E-3</c:v>
                </c:pt>
                <c:pt idx="30">
                  <c:v>8.6851099999999994E-3</c:v>
                </c:pt>
                <c:pt idx="31">
                  <c:v>1.04811E-2</c:v>
                </c:pt>
                <c:pt idx="32">
                  <c:v>1.2648599999999999E-2</c:v>
                </c:pt>
                <c:pt idx="33">
                  <c:v>1.52642E-2</c:v>
                </c:pt>
                <c:pt idx="34">
                  <c:v>1.8420700000000002E-2</c:v>
                </c:pt>
                <c:pt idx="35">
                  <c:v>2.223E-2</c:v>
                </c:pt>
                <c:pt idx="36">
                  <c:v>2.6827E-2</c:v>
                </c:pt>
                <c:pt idx="37">
                  <c:v>3.2374600000000003E-2</c:v>
                </c:pt>
                <c:pt idx="38">
                  <c:v>3.9069399999999997E-2</c:v>
                </c:pt>
                <c:pt idx="39">
                  <c:v>4.7148700000000002E-2</c:v>
                </c:pt>
                <c:pt idx="40">
                  <c:v>5.6898700000000003E-2</c:v>
                </c:pt>
                <c:pt idx="41">
                  <c:v>6.8664900000000001E-2</c:v>
                </c:pt>
                <c:pt idx="42">
                  <c:v>0.08</c:v>
                </c:pt>
                <c:pt idx="43">
                  <c:v>0.09</c:v>
                </c:pt>
                <c:pt idx="44">
                  <c:v>0.105</c:v>
                </c:pt>
                <c:pt idx="45">
                  <c:v>0.115</c:v>
                </c:pt>
                <c:pt idx="46">
                  <c:v>0.13</c:v>
                </c:pt>
                <c:pt idx="47">
                  <c:v>0.14499999999999999</c:v>
                </c:pt>
                <c:pt idx="48">
                  <c:v>0.16</c:v>
                </c:pt>
                <c:pt idx="49">
                  <c:v>0.17499999999999999</c:v>
                </c:pt>
                <c:pt idx="50">
                  <c:v>0.19</c:v>
                </c:pt>
                <c:pt idx="51">
                  <c:v>0.21</c:v>
                </c:pt>
                <c:pt idx="52">
                  <c:v>0.23499999999999999</c:v>
                </c:pt>
                <c:pt idx="53">
                  <c:v>0.255</c:v>
                </c:pt>
                <c:pt idx="54">
                  <c:v>0.27500000000000002</c:v>
                </c:pt>
                <c:pt idx="55">
                  <c:v>0.315</c:v>
                </c:pt>
                <c:pt idx="56">
                  <c:v>0.36</c:v>
                </c:pt>
                <c:pt idx="57">
                  <c:v>0.40500000000000003</c:v>
                </c:pt>
                <c:pt idx="58">
                  <c:v>0.45</c:v>
                </c:pt>
                <c:pt idx="59">
                  <c:v>0.495</c:v>
                </c:pt>
                <c:pt idx="60">
                  <c:v>0.55359999999999998</c:v>
                </c:pt>
                <c:pt idx="61">
                  <c:v>0.61409999999999998</c:v>
                </c:pt>
                <c:pt idx="62">
                  <c:v>0.67449999999999999</c:v>
                </c:pt>
                <c:pt idx="63">
                  <c:v>0.7349</c:v>
                </c:pt>
                <c:pt idx="64">
                  <c:v>0.81540000000000001</c:v>
                </c:pt>
                <c:pt idx="65">
                  <c:v>0.89590000000000003</c:v>
                </c:pt>
                <c:pt idx="66">
                  <c:v>0.97650000000000003</c:v>
                </c:pt>
                <c:pt idx="67">
                  <c:v>1.0771999999999999</c:v>
                </c:pt>
                <c:pt idx="68">
                  <c:v>1.1778</c:v>
                </c:pt>
                <c:pt idx="69">
                  <c:v>1.2785</c:v>
                </c:pt>
                <c:pt idx="70">
                  <c:v>1.3792</c:v>
                </c:pt>
                <c:pt idx="71">
                  <c:v>1.4799</c:v>
                </c:pt>
              </c:numCache>
            </c:numRef>
          </c:xVal>
          <c:yVal>
            <c:numRef>
              <c:f>'C6010'!$J$3:$J$74</c:f>
              <c:numCache>
                <c:formatCode>0.00E+00</c:formatCode>
                <c:ptCount val="72"/>
                <c:pt idx="0">
                  <c:v>5.681253237738302E-3</c:v>
                </c:pt>
                <c:pt idx="1">
                  <c:v>6.9066170240256949E-3</c:v>
                </c:pt>
                <c:pt idx="2">
                  <c:v>7.6151294071237826E-3</c:v>
                </c:pt>
                <c:pt idx="3">
                  <c:v>9.7263146213714281E-3</c:v>
                </c:pt>
                <c:pt idx="4">
                  <c:v>1.1099105845043776E-2</c:v>
                </c:pt>
                <c:pt idx="5">
                  <c:v>1.3230747508258658E-2</c:v>
                </c:pt>
                <c:pt idx="6">
                  <c:v>1.4047214969505345E-2</c:v>
                </c:pt>
                <c:pt idx="7">
                  <c:v>1.5605199589466131E-2</c:v>
                </c:pt>
                <c:pt idx="8">
                  <c:v>1.7619515839380658E-2</c:v>
                </c:pt>
                <c:pt idx="9">
                  <c:v>1.887697482261164E-2</c:v>
                </c:pt>
                <c:pt idx="10">
                  <c:v>2.1335955734094962E-2</c:v>
                </c:pt>
                <c:pt idx="11">
                  <c:v>2.3658782739521902E-2</c:v>
                </c:pt>
                <c:pt idx="12">
                  <c:v>2.6154711520965358E-2</c:v>
                </c:pt>
                <c:pt idx="13">
                  <c:v>2.8456637268957519E-2</c:v>
                </c:pt>
                <c:pt idx="14">
                  <c:v>3.0907898568253326E-2</c:v>
                </c:pt>
                <c:pt idx="15">
                  <c:v>3.2683857435107821E-2</c:v>
                </c:pt>
                <c:pt idx="16">
                  <c:v>3.4665601868943442E-2</c:v>
                </c:pt>
                <c:pt idx="17">
                  <c:v>3.6475592333629597E-2</c:v>
                </c:pt>
                <c:pt idx="18">
                  <c:v>3.8637897031635775E-2</c:v>
                </c:pt>
                <c:pt idx="19">
                  <c:v>4.0613705231812416E-2</c:v>
                </c:pt>
                <c:pt idx="20">
                  <c:v>4.2417198012342547E-2</c:v>
                </c:pt>
                <c:pt idx="21">
                  <c:v>4.4270214179337401E-2</c:v>
                </c:pt>
                <c:pt idx="22">
                  <c:v>4.59742776685911E-2</c:v>
                </c:pt>
                <c:pt idx="23">
                  <c:v>4.749381378117383E-2</c:v>
                </c:pt>
                <c:pt idx="24">
                  <c:v>5.0071955110198962E-2</c:v>
                </c:pt>
                <c:pt idx="25">
                  <c:v>5.2383407085137591E-2</c:v>
                </c:pt>
                <c:pt idx="26">
                  <c:v>5.4199267155345662E-2</c:v>
                </c:pt>
                <c:pt idx="27">
                  <c:v>5.5548153139446076E-2</c:v>
                </c:pt>
                <c:pt idx="28">
                  <c:v>5.6064213609177148E-2</c:v>
                </c:pt>
                <c:pt idx="29">
                  <c:v>5.634191711236871E-2</c:v>
                </c:pt>
                <c:pt idx="30">
                  <c:v>5.6329622933720111E-2</c:v>
                </c:pt>
                <c:pt idx="31">
                  <c:v>5.6271256933134985E-2</c:v>
                </c:pt>
                <c:pt idx="32">
                  <c:v>5.6074626697662347E-2</c:v>
                </c:pt>
                <c:pt idx="33">
                  <c:v>5.5870435385122659E-2</c:v>
                </c:pt>
                <c:pt idx="34">
                  <c:v>5.5608659470288091E-2</c:v>
                </c:pt>
                <c:pt idx="35">
                  <c:v>5.5232601365549271E-2</c:v>
                </c:pt>
                <c:pt idx="36">
                  <c:v>5.4791155687720083E-2</c:v>
                </c:pt>
                <c:pt idx="37">
                  <c:v>5.4242780088785983E-2</c:v>
                </c:pt>
                <c:pt idx="38">
                  <c:v>5.3571210208351365E-2</c:v>
                </c:pt>
                <c:pt idx="39">
                  <c:v>5.2783742761381411E-2</c:v>
                </c:pt>
                <c:pt idx="40">
                  <c:v>5.1862434005650999E-2</c:v>
                </c:pt>
                <c:pt idx="41">
                  <c:v>5.0800707156063808E-2</c:v>
                </c:pt>
                <c:pt idx="42">
                  <c:v>5.0125510693109443E-2</c:v>
                </c:pt>
                <c:pt idx="43">
                  <c:v>4.9403479251763929E-2</c:v>
                </c:pt>
                <c:pt idx="44">
                  <c:v>4.8609211967024599E-2</c:v>
                </c:pt>
                <c:pt idx="45">
                  <c:v>4.7936974442678762E-2</c:v>
                </c:pt>
                <c:pt idx="46">
                  <c:v>4.7104896977484434E-2</c:v>
                </c:pt>
                <c:pt idx="47">
                  <c:v>4.658112945367366E-2</c:v>
                </c:pt>
                <c:pt idx="48">
                  <c:v>4.5675854268226089E-2</c:v>
                </c:pt>
                <c:pt idx="49">
                  <c:v>4.5038167541059888E-2</c:v>
                </c:pt>
                <c:pt idx="50">
                  <c:v>4.4587344688417636E-2</c:v>
                </c:pt>
                <c:pt idx="51">
                  <c:v>4.3858608297067447E-2</c:v>
                </c:pt>
                <c:pt idx="52">
                  <c:v>4.2961563258484867E-2</c:v>
                </c:pt>
                <c:pt idx="53">
                  <c:v>4.2235783544790233E-2</c:v>
                </c:pt>
                <c:pt idx="54">
                  <c:v>4.1612038156989585E-2</c:v>
                </c:pt>
                <c:pt idx="55">
                  <c:v>4.0552332107772718E-2</c:v>
                </c:pt>
                <c:pt idx="56">
                  <c:v>3.9420004238372282E-2</c:v>
                </c:pt>
                <c:pt idx="57">
                  <c:v>3.8392155281332989E-2</c:v>
                </c:pt>
                <c:pt idx="58">
                  <c:v>3.7494819926114052E-2</c:v>
                </c:pt>
                <c:pt idx="59">
                  <c:v>3.6614689449006317E-2</c:v>
                </c:pt>
                <c:pt idx="60">
                  <c:v>3.5839520755218887E-2</c:v>
                </c:pt>
                <c:pt idx="61">
                  <c:v>3.4908638601081475E-2</c:v>
                </c:pt>
                <c:pt idx="62">
                  <c:v>3.4073594618567064E-2</c:v>
                </c:pt>
                <c:pt idx="63">
                  <c:v>3.3386652526572677E-2</c:v>
                </c:pt>
                <c:pt idx="64">
                  <c:v>3.247420705524777E-2</c:v>
                </c:pt>
                <c:pt idx="65">
                  <c:v>3.1673522248025485E-2</c:v>
                </c:pt>
                <c:pt idx="66">
                  <c:v>3.0905538684764471E-2</c:v>
                </c:pt>
                <c:pt idx="67">
                  <c:v>3.0026524061541739E-2</c:v>
                </c:pt>
                <c:pt idx="68">
                  <c:v>2.9257119002381621E-2</c:v>
                </c:pt>
                <c:pt idx="69">
                  <c:v>2.856787681140047E-2</c:v>
                </c:pt>
                <c:pt idx="70">
                  <c:v>2.7853946160722974E-2</c:v>
                </c:pt>
                <c:pt idx="71">
                  <c:v>2.7228000721457386E-2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15-88E7-4053-B207-82ECE386F193}"/>
            </c:ext>
          </c:extLst>
        </c:ser>
        <c:ser>
          <c:idx val="26"/>
          <c:order val="22"/>
          <c:tx>
            <c:strRef>
              <c:f>'C6010'!$T$2</c:f>
              <c:strCache>
                <c:ptCount val="1"/>
                <c:pt idx="0">
                  <c:v>C6010 163C2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'C6010'!$M$3:$M$74</c:f>
              <c:numCache>
                <c:formatCode>0.00E+00</c:formatCode>
                <c:ptCount val="72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7.5431200000000004E-4</c:v>
                </c:pt>
                <c:pt idx="24">
                  <c:v>1.0985400000000001E-3</c:v>
                </c:pt>
                <c:pt idx="25">
                  <c:v>1.59986E-3</c:v>
                </c:pt>
                <c:pt idx="26">
                  <c:v>2.3299499999999999E-3</c:v>
                </c:pt>
                <c:pt idx="27">
                  <c:v>3.3932200000000002E-3</c:v>
                </c:pt>
                <c:pt idx="28">
                  <c:v>4.9417100000000002E-3</c:v>
                </c:pt>
                <c:pt idx="29">
                  <c:v>7.1968600000000002E-3</c:v>
                </c:pt>
                <c:pt idx="30">
                  <c:v>8.6851099999999994E-3</c:v>
                </c:pt>
                <c:pt idx="31">
                  <c:v>1.04811E-2</c:v>
                </c:pt>
                <c:pt idx="32">
                  <c:v>1.2648599999999999E-2</c:v>
                </c:pt>
                <c:pt idx="33">
                  <c:v>1.52642E-2</c:v>
                </c:pt>
                <c:pt idx="34">
                  <c:v>1.8420700000000002E-2</c:v>
                </c:pt>
                <c:pt idx="35">
                  <c:v>2.223E-2</c:v>
                </c:pt>
                <c:pt idx="36">
                  <c:v>2.6827E-2</c:v>
                </c:pt>
                <c:pt idx="37">
                  <c:v>3.2374600000000003E-2</c:v>
                </c:pt>
                <c:pt idx="38">
                  <c:v>3.9069399999999997E-2</c:v>
                </c:pt>
                <c:pt idx="39">
                  <c:v>4.7148700000000002E-2</c:v>
                </c:pt>
                <c:pt idx="40">
                  <c:v>5.6898700000000003E-2</c:v>
                </c:pt>
                <c:pt idx="41">
                  <c:v>6.8664900000000001E-2</c:v>
                </c:pt>
                <c:pt idx="42">
                  <c:v>0.08</c:v>
                </c:pt>
                <c:pt idx="43">
                  <c:v>0.09</c:v>
                </c:pt>
                <c:pt idx="44">
                  <c:v>0.105</c:v>
                </c:pt>
                <c:pt idx="45">
                  <c:v>0.115</c:v>
                </c:pt>
                <c:pt idx="46">
                  <c:v>0.13</c:v>
                </c:pt>
                <c:pt idx="47">
                  <c:v>0.14499999999999999</c:v>
                </c:pt>
                <c:pt idx="48">
                  <c:v>0.16</c:v>
                </c:pt>
                <c:pt idx="49">
                  <c:v>0.17499999999999999</c:v>
                </c:pt>
                <c:pt idx="50">
                  <c:v>0.19</c:v>
                </c:pt>
                <c:pt idx="51">
                  <c:v>0.21</c:v>
                </c:pt>
                <c:pt idx="52">
                  <c:v>0.23499999999999999</c:v>
                </c:pt>
                <c:pt idx="53">
                  <c:v>0.255</c:v>
                </c:pt>
                <c:pt idx="54">
                  <c:v>0.27500000000000002</c:v>
                </c:pt>
                <c:pt idx="55">
                  <c:v>0.315</c:v>
                </c:pt>
                <c:pt idx="56">
                  <c:v>0.36</c:v>
                </c:pt>
                <c:pt idx="57">
                  <c:v>0.40500000000000003</c:v>
                </c:pt>
                <c:pt idx="58">
                  <c:v>0.45</c:v>
                </c:pt>
                <c:pt idx="59">
                  <c:v>0.495</c:v>
                </c:pt>
                <c:pt idx="60">
                  <c:v>0.55359999999999998</c:v>
                </c:pt>
                <c:pt idx="61">
                  <c:v>0.61409999999999998</c:v>
                </c:pt>
                <c:pt idx="62">
                  <c:v>0.67449999999999999</c:v>
                </c:pt>
                <c:pt idx="63">
                  <c:v>0.7349</c:v>
                </c:pt>
                <c:pt idx="64">
                  <c:v>0.81540000000000001</c:v>
                </c:pt>
                <c:pt idx="65">
                  <c:v>0.89590000000000003</c:v>
                </c:pt>
                <c:pt idx="66">
                  <c:v>0.97650000000000003</c:v>
                </c:pt>
                <c:pt idx="67">
                  <c:v>1.0771999999999999</c:v>
                </c:pt>
                <c:pt idx="68">
                  <c:v>1.1778</c:v>
                </c:pt>
                <c:pt idx="69">
                  <c:v>1.2785</c:v>
                </c:pt>
                <c:pt idx="70">
                  <c:v>1.3792</c:v>
                </c:pt>
                <c:pt idx="71">
                  <c:v>1.4799</c:v>
                </c:pt>
              </c:numCache>
            </c:numRef>
          </c:xVal>
          <c:yVal>
            <c:numRef>
              <c:f>'C6010'!$T$3:$T$74</c:f>
              <c:numCache>
                <c:formatCode>0.00E+00</c:formatCode>
                <c:ptCount val="72"/>
                <c:pt idx="0">
                  <c:v>1.820412326975965E-3</c:v>
                </c:pt>
                <c:pt idx="1">
                  <c:v>4.3273955517697188E-3</c:v>
                </c:pt>
                <c:pt idx="2">
                  <c:v>4.4499503626708086E-3</c:v>
                </c:pt>
                <c:pt idx="3">
                  <c:v>5.0713295904407357E-3</c:v>
                </c:pt>
                <c:pt idx="4">
                  <c:v>6.6563395126187346E-3</c:v>
                </c:pt>
                <c:pt idx="5">
                  <c:v>9.3632524322071631E-3</c:v>
                </c:pt>
                <c:pt idx="6">
                  <c:v>1.1492196122054229E-2</c:v>
                </c:pt>
                <c:pt idx="7">
                  <c:v>1.4131435557991099E-2</c:v>
                </c:pt>
                <c:pt idx="8">
                  <c:v>1.6364322490697084E-2</c:v>
                </c:pt>
                <c:pt idx="9">
                  <c:v>1.726968024185949E-2</c:v>
                </c:pt>
                <c:pt idx="10">
                  <c:v>1.9582195521118347E-2</c:v>
                </c:pt>
                <c:pt idx="11">
                  <c:v>2.2103261886524953E-2</c:v>
                </c:pt>
                <c:pt idx="12">
                  <c:v>2.4912986682761807E-2</c:v>
                </c:pt>
                <c:pt idx="13">
                  <c:v>2.7172070652785315E-2</c:v>
                </c:pt>
                <c:pt idx="14">
                  <c:v>2.9507405690485208E-2</c:v>
                </c:pt>
                <c:pt idx="15">
                  <c:v>3.1574382691204675E-2</c:v>
                </c:pt>
                <c:pt idx="16">
                  <c:v>3.4037038800572655E-2</c:v>
                </c:pt>
                <c:pt idx="17">
                  <c:v>3.6287913604329772E-2</c:v>
                </c:pt>
                <c:pt idx="18">
                  <c:v>3.8349784554966772E-2</c:v>
                </c:pt>
                <c:pt idx="19">
                  <c:v>4.0304918829898888E-2</c:v>
                </c:pt>
                <c:pt idx="20">
                  <c:v>4.2186196154398586E-2</c:v>
                </c:pt>
                <c:pt idx="21">
                  <c:v>4.4122404876889752E-2</c:v>
                </c:pt>
                <c:pt idx="22">
                  <c:v>4.5861359663049904E-2</c:v>
                </c:pt>
                <c:pt idx="23">
                  <c:v>4.7361443166259384E-2</c:v>
                </c:pt>
                <c:pt idx="24">
                  <c:v>5.0329556934158096E-2</c:v>
                </c:pt>
                <c:pt idx="25">
                  <c:v>5.237067696958609E-2</c:v>
                </c:pt>
                <c:pt idx="26">
                  <c:v>5.422803115459969E-2</c:v>
                </c:pt>
                <c:pt idx="27">
                  <c:v>5.5412229283736243E-2</c:v>
                </c:pt>
                <c:pt idx="28">
                  <c:v>5.6126718859864123E-2</c:v>
                </c:pt>
                <c:pt idx="29">
                  <c:v>5.643703261454424E-2</c:v>
                </c:pt>
                <c:pt idx="30">
                  <c:v>5.6374352624993705E-2</c:v>
                </c:pt>
                <c:pt idx="31">
                  <c:v>5.6365656948907258E-2</c:v>
                </c:pt>
                <c:pt idx="32">
                  <c:v>5.6184161288232226E-2</c:v>
                </c:pt>
                <c:pt idx="33">
                  <c:v>5.6008760624154691E-2</c:v>
                </c:pt>
                <c:pt idx="34">
                  <c:v>5.5756970088824319E-2</c:v>
                </c:pt>
                <c:pt idx="35">
                  <c:v>5.5391970362115836E-2</c:v>
                </c:pt>
                <c:pt idx="36">
                  <c:v>5.4878746626306693E-2</c:v>
                </c:pt>
                <c:pt idx="37">
                  <c:v>5.4351350175758317E-2</c:v>
                </c:pt>
                <c:pt idx="38">
                  <c:v>5.3657378252425843E-2</c:v>
                </c:pt>
                <c:pt idx="39">
                  <c:v>5.2870807639960098E-2</c:v>
                </c:pt>
                <c:pt idx="40">
                  <c:v>5.1919390009935236E-2</c:v>
                </c:pt>
                <c:pt idx="41">
                  <c:v>5.083262246304214E-2</c:v>
                </c:pt>
                <c:pt idx="42">
                  <c:v>5.0292004158564531E-2</c:v>
                </c:pt>
                <c:pt idx="43">
                  <c:v>4.9370913223351895E-2</c:v>
                </c:pt>
                <c:pt idx="44">
                  <c:v>4.848755959406683E-2</c:v>
                </c:pt>
                <c:pt idx="45">
                  <c:v>4.781936906537939E-2</c:v>
                </c:pt>
                <c:pt idx="46">
                  <c:v>4.7041463666657478E-2</c:v>
                </c:pt>
                <c:pt idx="47">
                  <c:v>4.6400596238000066E-2</c:v>
                </c:pt>
                <c:pt idx="48">
                  <c:v>4.5735386925293608E-2</c:v>
                </c:pt>
                <c:pt idx="49">
                  <c:v>4.4962125235859719E-2</c:v>
                </c:pt>
                <c:pt idx="50">
                  <c:v>4.4412049344107071E-2</c:v>
                </c:pt>
                <c:pt idx="51">
                  <c:v>4.3728024205412865E-2</c:v>
                </c:pt>
                <c:pt idx="52">
                  <c:v>4.2914182665228687E-2</c:v>
                </c:pt>
                <c:pt idx="53">
                  <c:v>4.2127957422444469E-2</c:v>
                </c:pt>
                <c:pt idx="54">
                  <c:v>4.1465964565331428E-2</c:v>
                </c:pt>
                <c:pt idx="55">
                  <c:v>4.0455328279510254E-2</c:v>
                </c:pt>
                <c:pt idx="56">
                  <c:v>3.9312157643938903E-2</c:v>
                </c:pt>
                <c:pt idx="57">
                  <c:v>3.8325681753527678E-2</c:v>
                </c:pt>
                <c:pt idx="58">
                  <c:v>3.7403287964465758E-2</c:v>
                </c:pt>
                <c:pt idx="59">
                  <c:v>3.6472290574028808E-2</c:v>
                </c:pt>
                <c:pt idx="60">
                  <c:v>3.5854443149265114E-2</c:v>
                </c:pt>
                <c:pt idx="61">
                  <c:v>3.4934356243972987E-2</c:v>
                </c:pt>
                <c:pt idx="62">
                  <c:v>3.4098155382683848E-2</c:v>
                </c:pt>
                <c:pt idx="63">
                  <c:v>3.3403065801335327E-2</c:v>
                </c:pt>
                <c:pt idx="64">
                  <c:v>3.2450134941678664E-2</c:v>
                </c:pt>
                <c:pt idx="65">
                  <c:v>3.1624586065543185E-2</c:v>
                </c:pt>
                <c:pt idx="66">
                  <c:v>3.0846639992719985E-2</c:v>
                </c:pt>
                <c:pt idx="67">
                  <c:v>3.0005420235240398E-2</c:v>
                </c:pt>
                <c:pt idx="68">
                  <c:v>2.9237794617307387E-2</c:v>
                </c:pt>
                <c:pt idx="69">
                  <c:v>2.8450846477397977E-2</c:v>
                </c:pt>
                <c:pt idx="70">
                  <c:v>2.7859458628050799E-2</c:v>
                </c:pt>
                <c:pt idx="71">
                  <c:v>2.7230571826341376E-2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16-88E7-4053-B207-82ECE386F193}"/>
            </c:ext>
          </c:extLst>
        </c:ser>
        <c:ser>
          <c:idx val="27"/>
          <c:order val="23"/>
          <c:tx>
            <c:strRef>
              <c:f>'C6010'!$AD$2</c:f>
              <c:strCache>
                <c:ptCount val="1"/>
                <c:pt idx="0">
                  <c:v>C6010 163C3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'C6010'!$W$3:$W$74</c:f>
              <c:numCache>
                <c:formatCode>0.00E+00</c:formatCode>
                <c:ptCount val="72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7.5431200000000004E-4</c:v>
                </c:pt>
                <c:pt idx="24">
                  <c:v>1.0985400000000001E-3</c:v>
                </c:pt>
                <c:pt idx="25">
                  <c:v>1.59986E-3</c:v>
                </c:pt>
                <c:pt idx="26">
                  <c:v>2.3299499999999999E-3</c:v>
                </c:pt>
                <c:pt idx="27">
                  <c:v>3.3932200000000002E-3</c:v>
                </c:pt>
                <c:pt idx="28">
                  <c:v>4.9417100000000002E-3</c:v>
                </c:pt>
                <c:pt idx="29">
                  <c:v>7.1968600000000002E-3</c:v>
                </c:pt>
                <c:pt idx="30">
                  <c:v>8.6851099999999994E-3</c:v>
                </c:pt>
                <c:pt idx="31">
                  <c:v>1.04811E-2</c:v>
                </c:pt>
                <c:pt idx="32">
                  <c:v>1.2648599999999999E-2</c:v>
                </c:pt>
                <c:pt idx="33">
                  <c:v>1.52642E-2</c:v>
                </c:pt>
                <c:pt idx="34">
                  <c:v>1.8420700000000002E-2</c:v>
                </c:pt>
                <c:pt idx="35">
                  <c:v>2.223E-2</c:v>
                </c:pt>
                <c:pt idx="36">
                  <c:v>2.6827E-2</c:v>
                </c:pt>
                <c:pt idx="37">
                  <c:v>3.2374600000000003E-2</c:v>
                </c:pt>
                <c:pt idx="38">
                  <c:v>3.9069399999999997E-2</c:v>
                </c:pt>
                <c:pt idx="39">
                  <c:v>4.7148700000000002E-2</c:v>
                </c:pt>
                <c:pt idx="40">
                  <c:v>5.6898700000000003E-2</c:v>
                </c:pt>
                <c:pt idx="41">
                  <c:v>6.8664900000000001E-2</c:v>
                </c:pt>
                <c:pt idx="42">
                  <c:v>0.08</c:v>
                </c:pt>
                <c:pt idx="43">
                  <c:v>0.09</c:v>
                </c:pt>
                <c:pt idx="44">
                  <c:v>0.105</c:v>
                </c:pt>
                <c:pt idx="45">
                  <c:v>0.115</c:v>
                </c:pt>
                <c:pt idx="46">
                  <c:v>0.13</c:v>
                </c:pt>
                <c:pt idx="47">
                  <c:v>0.14499999999999999</c:v>
                </c:pt>
                <c:pt idx="48">
                  <c:v>0.16</c:v>
                </c:pt>
                <c:pt idx="49">
                  <c:v>0.17499999999999999</c:v>
                </c:pt>
                <c:pt idx="50">
                  <c:v>0.19</c:v>
                </c:pt>
                <c:pt idx="51">
                  <c:v>0.21</c:v>
                </c:pt>
                <c:pt idx="52">
                  <c:v>0.23499999999999999</c:v>
                </c:pt>
                <c:pt idx="53">
                  <c:v>0.255</c:v>
                </c:pt>
                <c:pt idx="54">
                  <c:v>0.27500000000000002</c:v>
                </c:pt>
                <c:pt idx="55">
                  <c:v>0.315</c:v>
                </c:pt>
                <c:pt idx="56">
                  <c:v>0.36</c:v>
                </c:pt>
                <c:pt idx="57">
                  <c:v>0.40500000000000003</c:v>
                </c:pt>
                <c:pt idx="58">
                  <c:v>0.45</c:v>
                </c:pt>
                <c:pt idx="59">
                  <c:v>0.495</c:v>
                </c:pt>
                <c:pt idx="60">
                  <c:v>0.55359999999999998</c:v>
                </c:pt>
                <c:pt idx="61">
                  <c:v>0.61409999999999998</c:v>
                </c:pt>
                <c:pt idx="62">
                  <c:v>0.67449999999999999</c:v>
                </c:pt>
                <c:pt idx="63">
                  <c:v>0.7349</c:v>
                </c:pt>
                <c:pt idx="64">
                  <c:v>0.81540000000000001</c:v>
                </c:pt>
                <c:pt idx="65">
                  <c:v>0.89590000000000003</c:v>
                </c:pt>
                <c:pt idx="66">
                  <c:v>0.97650000000000003</c:v>
                </c:pt>
                <c:pt idx="67">
                  <c:v>1.0771999999999999</c:v>
                </c:pt>
                <c:pt idx="68">
                  <c:v>1.1778</c:v>
                </c:pt>
                <c:pt idx="69">
                  <c:v>1.2785</c:v>
                </c:pt>
                <c:pt idx="70">
                  <c:v>1.3792</c:v>
                </c:pt>
                <c:pt idx="71">
                  <c:v>1.4799</c:v>
                </c:pt>
              </c:numCache>
            </c:numRef>
          </c:xVal>
          <c:yVal>
            <c:numRef>
              <c:f>'C6010'!$AD$3:$AD$74</c:f>
              <c:numCache>
                <c:formatCode>0.00E+00</c:formatCode>
                <c:ptCount val="72"/>
                <c:pt idx="0">
                  <c:v>7.1578279961011246E-3</c:v>
                </c:pt>
                <c:pt idx="1">
                  <c:v>7.4787359800690088E-3</c:v>
                </c:pt>
                <c:pt idx="2">
                  <c:v>6.6808798068818424E-3</c:v>
                </c:pt>
                <c:pt idx="3">
                  <c:v>7.5676566423209558E-3</c:v>
                </c:pt>
                <c:pt idx="4">
                  <c:v>9.7921325951096372E-3</c:v>
                </c:pt>
                <c:pt idx="5">
                  <c:v>1.2951913316667512E-2</c:v>
                </c:pt>
                <c:pt idx="6">
                  <c:v>1.4677429771606279E-2</c:v>
                </c:pt>
                <c:pt idx="7">
                  <c:v>1.5910318426167018E-2</c:v>
                </c:pt>
                <c:pt idx="8">
                  <c:v>1.7775291427867684E-2</c:v>
                </c:pt>
                <c:pt idx="9">
                  <c:v>1.9324333487070938E-2</c:v>
                </c:pt>
                <c:pt idx="10">
                  <c:v>2.2277019550114761E-2</c:v>
                </c:pt>
                <c:pt idx="11">
                  <c:v>2.4164294698618791E-2</c:v>
                </c:pt>
                <c:pt idx="12">
                  <c:v>2.5998078093435489E-2</c:v>
                </c:pt>
                <c:pt idx="13">
                  <c:v>2.7646667614897896E-2</c:v>
                </c:pt>
                <c:pt idx="14">
                  <c:v>3.0184431833413988E-2</c:v>
                </c:pt>
                <c:pt idx="15">
                  <c:v>3.2363354966501508E-2</c:v>
                </c:pt>
                <c:pt idx="16">
                  <c:v>3.4480025051786371E-2</c:v>
                </c:pt>
                <c:pt idx="17">
                  <c:v>3.6193260426723516E-2</c:v>
                </c:pt>
                <c:pt idx="18">
                  <c:v>3.8086946170798573E-2</c:v>
                </c:pt>
                <c:pt idx="19">
                  <c:v>4.006379227240759E-2</c:v>
                </c:pt>
                <c:pt idx="20">
                  <c:v>4.1877227156768823E-2</c:v>
                </c:pt>
                <c:pt idx="21">
                  <c:v>4.3649188840804008E-2</c:v>
                </c:pt>
                <c:pt idx="22">
                  <c:v>4.5187702661419006E-2</c:v>
                </c:pt>
                <c:pt idx="23">
                  <c:v>4.6574344584576981E-2</c:v>
                </c:pt>
                <c:pt idx="24">
                  <c:v>4.9364498015364987E-2</c:v>
                </c:pt>
                <c:pt idx="25">
                  <c:v>5.1031695126734694E-2</c:v>
                </c:pt>
                <c:pt idx="26">
                  <c:v>5.3102227191926907E-2</c:v>
                </c:pt>
                <c:pt idx="27">
                  <c:v>5.4307449134245567E-2</c:v>
                </c:pt>
                <c:pt idx="28">
                  <c:v>5.4834752559725156E-2</c:v>
                </c:pt>
                <c:pt idx="29">
                  <c:v>5.5100383017834181E-2</c:v>
                </c:pt>
                <c:pt idx="30">
                  <c:v>5.4996202285987769E-2</c:v>
                </c:pt>
                <c:pt idx="31">
                  <c:v>5.4931101469799404E-2</c:v>
                </c:pt>
                <c:pt idx="32">
                  <c:v>5.4769923726439081E-2</c:v>
                </c:pt>
                <c:pt idx="33">
                  <c:v>5.4557632454541573E-2</c:v>
                </c:pt>
                <c:pt idx="34">
                  <c:v>5.426316765322959E-2</c:v>
                </c:pt>
                <c:pt idx="35">
                  <c:v>5.384998233249115E-2</c:v>
                </c:pt>
                <c:pt idx="36">
                  <c:v>5.3426122430325469E-2</c:v>
                </c:pt>
                <c:pt idx="37">
                  <c:v>5.2870054090975914E-2</c:v>
                </c:pt>
                <c:pt idx="38">
                  <c:v>5.2205381051106337E-2</c:v>
                </c:pt>
                <c:pt idx="39">
                  <c:v>5.1423230467011666E-2</c:v>
                </c:pt>
                <c:pt idx="40">
                  <c:v>5.0532148249833674E-2</c:v>
                </c:pt>
                <c:pt idx="41">
                  <c:v>4.9471628326036438E-2</c:v>
                </c:pt>
                <c:pt idx="42">
                  <c:v>4.8477042425251957E-2</c:v>
                </c:pt>
                <c:pt idx="43">
                  <c:v>4.7557799591511976E-2</c:v>
                </c:pt>
                <c:pt idx="44">
                  <c:v>4.662851557283279E-2</c:v>
                </c:pt>
                <c:pt idx="45">
                  <c:v>4.63288487400417E-2</c:v>
                </c:pt>
                <c:pt idx="46">
                  <c:v>4.5498674928330353E-2</c:v>
                </c:pt>
                <c:pt idx="47">
                  <c:v>4.4768169132895171E-2</c:v>
                </c:pt>
                <c:pt idx="48">
                  <c:v>4.4097546615738233E-2</c:v>
                </c:pt>
                <c:pt idx="49">
                  <c:v>4.3462401994411808E-2</c:v>
                </c:pt>
                <c:pt idx="50">
                  <c:v>4.295515026028144E-2</c:v>
                </c:pt>
                <c:pt idx="51">
                  <c:v>4.2129251407587838E-2</c:v>
                </c:pt>
                <c:pt idx="52">
                  <c:v>4.1388527562379769E-2</c:v>
                </c:pt>
                <c:pt idx="53">
                  <c:v>4.0726217831949463E-2</c:v>
                </c:pt>
                <c:pt idx="54">
                  <c:v>4.0164827572968957E-2</c:v>
                </c:pt>
                <c:pt idx="55">
                  <c:v>3.9012100590727211E-2</c:v>
                </c:pt>
                <c:pt idx="56">
                  <c:v>3.8011776591828653E-2</c:v>
                </c:pt>
                <c:pt idx="57">
                  <c:v>3.7027601474440675E-2</c:v>
                </c:pt>
                <c:pt idx="58">
                  <c:v>3.6106862544028881E-2</c:v>
                </c:pt>
                <c:pt idx="59">
                  <c:v>3.5242206675286845E-2</c:v>
                </c:pt>
                <c:pt idx="60">
                  <c:v>3.4487009222119482E-2</c:v>
                </c:pt>
                <c:pt idx="61">
                  <c:v>3.3625205755828586E-2</c:v>
                </c:pt>
                <c:pt idx="62">
                  <c:v>3.2854487599679245E-2</c:v>
                </c:pt>
                <c:pt idx="63">
                  <c:v>3.2136166155593386E-2</c:v>
                </c:pt>
                <c:pt idx="64">
                  <c:v>3.1204865989738297E-2</c:v>
                </c:pt>
                <c:pt idx="65">
                  <c:v>3.04248058674427E-2</c:v>
                </c:pt>
                <c:pt idx="66">
                  <c:v>2.9680290893681127E-2</c:v>
                </c:pt>
                <c:pt idx="67">
                  <c:v>2.8844709788666885E-2</c:v>
                </c:pt>
                <c:pt idx="68">
                  <c:v>2.8107318090465037E-2</c:v>
                </c:pt>
                <c:pt idx="69">
                  <c:v>2.7377969405273601E-2</c:v>
                </c:pt>
                <c:pt idx="70">
                  <c:v>2.6782873758928273E-2</c:v>
                </c:pt>
                <c:pt idx="71">
                  <c:v>2.6202644093722045E-2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17-88E7-4053-B207-82ECE386F193}"/>
            </c:ext>
          </c:extLst>
        </c:ser>
        <c:ser>
          <c:idx val="28"/>
          <c:order val="24"/>
          <c:tx>
            <c:strRef>
              <c:f>'C6010'!$AN$2</c:f>
              <c:strCache>
                <c:ptCount val="1"/>
                <c:pt idx="0">
                  <c:v>C6010 163C8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'C6010'!$AG$3:$AG$74</c:f>
              <c:numCache>
                <c:formatCode>0.00E+00</c:formatCode>
                <c:ptCount val="72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7.5431200000000004E-4</c:v>
                </c:pt>
                <c:pt idx="24">
                  <c:v>1.0985400000000001E-3</c:v>
                </c:pt>
                <c:pt idx="25">
                  <c:v>1.59986E-3</c:v>
                </c:pt>
                <c:pt idx="26">
                  <c:v>2.3299499999999999E-3</c:v>
                </c:pt>
                <c:pt idx="27">
                  <c:v>3.3932200000000002E-3</c:v>
                </c:pt>
                <c:pt idx="28">
                  <c:v>4.9417100000000002E-3</c:v>
                </c:pt>
                <c:pt idx="29">
                  <c:v>7.1968600000000002E-3</c:v>
                </c:pt>
                <c:pt idx="30">
                  <c:v>8.6851099999999994E-3</c:v>
                </c:pt>
                <c:pt idx="31">
                  <c:v>1.04811E-2</c:v>
                </c:pt>
                <c:pt idx="32">
                  <c:v>1.2648599999999999E-2</c:v>
                </c:pt>
                <c:pt idx="33">
                  <c:v>1.52642E-2</c:v>
                </c:pt>
                <c:pt idx="34">
                  <c:v>1.8420700000000002E-2</c:v>
                </c:pt>
                <c:pt idx="35">
                  <c:v>2.223E-2</c:v>
                </c:pt>
                <c:pt idx="36">
                  <c:v>2.6827E-2</c:v>
                </c:pt>
                <c:pt idx="37">
                  <c:v>3.2374600000000003E-2</c:v>
                </c:pt>
                <c:pt idx="38">
                  <c:v>3.9069399999999997E-2</c:v>
                </c:pt>
                <c:pt idx="39">
                  <c:v>4.7148700000000002E-2</c:v>
                </c:pt>
                <c:pt idx="40">
                  <c:v>5.6898700000000003E-2</c:v>
                </c:pt>
                <c:pt idx="41">
                  <c:v>6.8664900000000001E-2</c:v>
                </c:pt>
                <c:pt idx="42">
                  <c:v>0.08</c:v>
                </c:pt>
                <c:pt idx="43">
                  <c:v>0.09</c:v>
                </c:pt>
                <c:pt idx="44">
                  <c:v>0.105</c:v>
                </c:pt>
                <c:pt idx="45">
                  <c:v>0.115</c:v>
                </c:pt>
                <c:pt idx="46">
                  <c:v>0.13</c:v>
                </c:pt>
                <c:pt idx="47">
                  <c:v>0.14499999999999999</c:v>
                </c:pt>
                <c:pt idx="48">
                  <c:v>0.16</c:v>
                </c:pt>
                <c:pt idx="49">
                  <c:v>0.17499999999999999</c:v>
                </c:pt>
                <c:pt idx="50">
                  <c:v>0.19</c:v>
                </c:pt>
                <c:pt idx="51">
                  <c:v>0.21</c:v>
                </c:pt>
                <c:pt idx="52">
                  <c:v>0.23499999999999999</c:v>
                </c:pt>
                <c:pt idx="53">
                  <c:v>0.255</c:v>
                </c:pt>
                <c:pt idx="54">
                  <c:v>0.27500000000000002</c:v>
                </c:pt>
                <c:pt idx="55">
                  <c:v>0.315</c:v>
                </c:pt>
                <c:pt idx="56">
                  <c:v>0.36</c:v>
                </c:pt>
                <c:pt idx="57">
                  <c:v>0.40500000000000003</c:v>
                </c:pt>
                <c:pt idx="58">
                  <c:v>0.45</c:v>
                </c:pt>
                <c:pt idx="59">
                  <c:v>0.495</c:v>
                </c:pt>
                <c:pt idx="60">
                  <c:v>0.55359999999999998</c:v>
                </c:pt>
                <c:pt idx="61">
                  <c:v>0.61409999999999998</c:v>
                </c:pt>
                <c:pt idx="62">
                  <c:v>0.67449999999999999</c:v>
                </c:pt>
                <c:pt idx="63">
                  <c:v>0.7349</c:v>
                </c:pt>
                <c:pt idx="64">
                  <c:v>0.81540000000000001</c:v>
                </c:pt>
                <c:pt idx="65">
                  <c:v>0.89590000000000003</c:v>
                </c:pt>
                <c:pt idx="66">
                  <c:v>0.97650000000000003</c:v>
                </c:pt>
                <c:pt idx="67">
                  <c:v>1.0771999999999999</c:v>
                </c:pt>
                <c:pt idx="68">
                  <c:v>1.1778</c:v>
                </c:pt>
                <c:pt idx="69">
                  <c:v>1.2785</c:v>
                </c:pt>
                <c:pt idx="70">
                  <c:v>1.3792</c:v>
                </c:pt>
                <c:pt idx="71">
                  <c:v>1.4799</c:v>
                </c:pt>
              </c:numCache>
            </c:numRef>
          </c:xVal>
          <c:yVal>
            <c:numRef>
              <c:f>'C6010'!$AN$3:$AN$74</c:f>
              <c:numCache>
                <c:formatCode>0.00E+00</c:formatCode>
                <c:ptCount val="72"/>
                <c:pt idx="0">
                  <c:v>2.9160015188661971E-3</c:v>
                </c:pt>
                <c:pt idx="1">
                  <c:v>4.0992084891461307E-3</c:v>
                </c:pt>
                <c:pt idx="2">
                  <c:v>5.1399849148167417E-3</c:v>
                </c:pt>
                <c:pt idx="3">
                  <c:v>7.7072901425468982E-3</c:v>
                </c:pt>
                <c:pt idx="4">
                  <c:v>9.4832364769343973E-3</c:v>
                </c:pt>
                <c:pt idx="5">
                  <c:v>1.1767926012769041E-2</c:v>
                </c:pt>
                <c:pt idx="6">
                  <c:v>1.3399658247313628E-2</c:v>
                </c:pt>
                <c:pt idx="7">
                  <c:v>1.5616058974694497E-2</c:v>
                </c:pt>
                <c:pt idx="8">
                  <c:v>1.7848098757801377E-2</c:v>
                </c:pt>
                <c:pt idx="9">
                  <c:v>1.9176493634829435E-2</c:v>
                </c:pt>
                <c:pt idx="10">
                  <c:v>2.133630291224484E-2</c:v>
                </c:pt>
                <c:pt idx="11">
                  <c:v>2.3116634161204939E-2</c:v>
                </c:pt>
                <c:pt idx="12">
                  <c:v>2.5103416916496795E-2</c:v>
                </c:pt>
                <c:pt idx="13">
                  <c:v>2.7264279962848668E-2</c:v>
                </c:pt>
                <c:pt idx="14">
                  <c:v>2.9564522897218067E-2</c:v>
                </c:pt>
                <c:pt idx="15">
                  <c:v>3.1398848884097399E-2</c:v>
                </c:pt>
                <c:pt idx="16">
                  <c:v>3.3557424186720065E-2</c:v>
                </c:pt>
                <c:pt idx="17">
                  <c:v>3.5507258936789313E-2</c:v>
                </c:pt>
                <c:pt idx="18">
                  <c:v>3.7640506549318747E-2</c:v>
                </c:pt>
                <c:pt idx="19">
                  <c:v>3.9584619195118839E-2</c:v>
                </c:pt>
                <c:pt idx="20">
                  <c:v>4.1296617085445714E-2</c:v>
                </c:pt>
                <c:pt idx="21">
                  <c:v>4.311866791013335E-2</c:v>
                </c:pt>
                <c:pt idx="22">
                  <c:v>4.4797176863372097E-2</c:v>
                </c:pt>
                <c:pt idx="23">
                  <c:v>4.6265245032103407E-2</c:v>
                </c:pt>
                <c:pt idx="24">
                  <c:v>4.9171957112245306E-2</c:v>
                </c:pt>
                <c:pt idx="25">
                  <c:v>5.1141042104464393E-2</c:v>
                </c:pt>
                <c:pt idx="26">
                  <c:v>5.2852770304087512E-2</c:v>
                </c:pt>
                <c:pt idx="27">
                  <c:v>5.3850091649581211E-2</c:v>
                </c:pt>
                <c:pt idx="28">
                  <c:v>5.4720783820345648E-2</c:v>
                </c:pt>
                <c:pt idx="29">
                  <c:v>5.4920675810254525E-2</c:v>
                </c:pt>
                <c:pt idx="30">
                  <c:v>5.4901349961939523E-2</c:v>
                </c:pt>
                <c:pt idx="31">
                  <c:v>5.4708596551173008E-2</c:v>
                </c:pt>
                <c:pt idx="32">
                  <c:v>5.4646129476373845E-2</c:v>
                </c:pt>
                <c:pt idx="33">
                  <c:v>5.4405289128439373E-2</c:v>
                </c:pt>
                <c:pt idx="34">
                  <c:v>5.4136678256006911E-2</c:v>
                </c:pt>
                <c:pt idx="35">
                  <c:v>5.3754178782664017E-2</c:v>
                </c:pt>
                <c:pt idx="36">
                  <c:v>5.3274838436752396E-2</c:v>
                </c:pt>
                <c:pt idx="37">
                  <c:v>5.2729866255195178E-2</c:v>
                </c:pt>
                <c:pt idx="38">
                  <c:v>5.2057119806711488E-2</c:v>
                </c:pt>
                <c:pt idx="39">
                  <c:v>5.1269895577256169E-2</c:v>
                </c:pt>
                <c:pt idx="40">
                  <c:v>5.0341718840913402E-2</c:v>
                </c:pt>
                <c:pt idx="41">
                  <c:v>4.9280182035164745E-2</c:v>
                </c:pt>
                <c:pt idx="42">
                  <c:v>4.8462405637080083E-2</c:v>
                </c:pt>
                <c:pt idx="43">
                  <c:v>4.7626188251177252E-2</c:v>
                </c:pt>
                <c:pt idx="44">
                  <c:v>4.6658579090287866E-2</c:v>
                </c:pt>
                <c:pt idx="45">
                  <c:v>4.5885911096191341E-2</c:v>
                </c:pt>
                <c:pt idx="46">
                  <c:v>4.5315171422009498E-2</c:v>
                </c:pt>
                <c:pt idx="47">
                  <c:v>4.4827160268157529E-2</c:v>
                </c:pt>
                <c:pt idx="48">
                  <c:v>4.4021861687373313E-2</c:v>
                </c:pt>
                <c:pt idx="49">
                  <c:v>4.3462401994411808E-2</c:v>
                </c:pt>
                <c:pt idx="50">
                  <c:v>4.2811018532737187E-2</c:v>
                </c:pt>
                <c:pt idx="51">
                  <c:v>4.2086899810294454E-2</c:v>
                </c:pt>
                <c:pt idx="52">
                  <c:v>4.1227433545308771E-2</c:v>
                </c:pt>
                <c:pt idx="53">
                  <c:v>4.0694161417198012E-2</c:v>
                </c:pt>
                <c:pt idx="54">
                  <c:v>4.005932997899362E-2</c:v>
                </c:pt>
                <c:pt idx="55">
                  <c:v>3.9012100590727211E-2</c:v>
                </c:pt>
                <c:pt idx="56">
                  <c:v>3.7924669727093997E-2</c:v>
                </c:pt>
                <c:pt idx="57">
                  <c:v>3.7009136605605869E-2</c:v>
                </c:pt>
                <c:pt idx="58">
                  <c:v>3.6043622279617327E-2</c:v>
                </c:pt>
                <c:pt idx="59">
                  <c:v>3.5172522119446784E-2</c:v>
                </c:pt>
                <c:pt idx="60">
                  <c:v>3.4468017084242464E-2</c:v>
                </c:pt>
                <c:pt idx="61">
                  <c:v>3.3632553653797602E-2</c:v>
                </c:pt>
                <c:pt idx="62">
                  <c:v>3.284220721762085E-2</c:v>
                </c:pt>
                <c:pt idx="63">
                  <c:v>3.2124882029194064E-2</c:v>
                </c:pt>
                <c:pt idx="64">
                  <c:v>3.1233567355916852E-2</c:v>
                </c:pt>
                <c:pt idx="65">
                  <c:v>3.0436618049421188E-2</c:v>
                </c:pt>
                <c:pt idx="66">
                  <c:v>2.9707415291333198E-2</c:v>
                </c:pt>
                <c:pt idx="67">
                  <c:v>2.8867220536721645E-2</c:v>
                </c:pt>
                <c:pt idx="68">
                  <c:v>2.8132439791061531E-2</c:v>
                </c:pt>
                <c:pt idx="69">
                  <c:v>2.7380345655710202E-2</c:v>
                </c:pt>
                <c:pt idx="70">
                  <c:v>2.6783976252393839E-2</c:v>
                </c:pt>
                <c:pt idx="71">
                  <c:v>2.6079231059290515E-2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18-88E7-4053-B207-82ECE386F193}"/>
            </c:ext>
          </c:extLst>
        </c:ser>
        <c:ser>
          <c:idx val="29"/>
          <c:order val="25"/>
          <c:tx>
            <c:strRef>
              <c:f>'C6010'!$AX$2</c:f>
              <c:strCache>
                <c:ptCount val="1"/>
                <c:pt idx="0">
                  <c:v>C6010 162C1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'C6010'!$AQ$3:$AQ$74</c:f>
              <c:numCache>
                <c:formatCode>0.00E+00</c:formatCode>
                <c:ptCount val="72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7.5431200000000004E-4</c:v>
                </c:pt>
                <c:pt idx="24">
                  <c:v>1.0985400000000001E-3</c:v>
                </c:pt>
                <c:pt idx="25">
                  <c:v>1.59986E-3</c:v>
                </c:pt>
                <c:pt idx="26">
                  <c:v>2.3299499999999999E-3</c:v>
                </c:pt>
                <c:pt idx="27">
                  <c:v>3.3932200000000002E-3</c:v>
                </c:pt>
                <c:pt idx="28">
                  <c:v>4.9417100000000002E-3</c:v>
                </c:pt>
                <c:pt idx="29">
                  <c:v>7.1968600000000002E-3</c:v>
                </c:pt>
                <c:pt idx="30">
                  <c:v>8.6851099999999994E-3</c:v>
                </c:pt>
                <c:pt idx="31">
                  <c:v>1.04811E-2</c:v>
                </c:pt>
                <c:pt idx="32">
                  <c:v>1.2648599999999999E-2</c:v>
                </c:pt>
                <c:pt idx="33">
                  <c:v>1.52642E-2</c:v>
                </c:pt>
                <c:pt idx="34">
                  <c:v>1.8420700000000002E-2</c:v>
                </c:pt>
                <c:pt idx="35">
                  <c:v>2.223E-2</c:v>
                </c:pt>
                <c:pt idx="36">
                  <c:v>2.6827E-2</c:v>
                </c:pt>
                <c:pt idx="37">
                  <c:v>3.2374600000000003E-2</c:v>
                </c:pt>
                <c:pt idx="38">
                  <c:v>3.9069399999999997E-2</c:v>
                </c:pt>
                <c:pt idx="39">
                  <c:v>4.7148700000000002E-2</c:v>
                </c:pt>
                <c:pt idx="40">
                  <c:v>5.6898700000000003E-2</c:v>
                </c:pt>
                <c:pt idx="41">
                  <c:v>6.8664900000000001E-2</c:v>
                </c:pt>
                <c:pt idx="42">
                  <c:v>0.08</c:v>
                </c:pt>
                <c:pt idx="43">
                  <c:v>0.09</c:v>
                </c:pt>
                <c:pt idx="44">
                  <c:v>0.105</c:v>
                </c:pt>
                <c:pt idx="45">
                  <c:v>0.115</c:v>
                </c:pt>
                <c:pt idx="46">
                  <c:v>0.13</c:v>
                </c:pt>
                <c:pt idx="47">
                  <c:v>0.14499999999999999</c:v>
                </c:pt>
                <c:pt idx="48">
                  <c:v>0.16</c:v>
                </c:pt>
                <c:pt idx="49">
                  <c:v>0.17499999999999999</c:v>
                </c:pt>
                <c:pt idx="50">
                  <c:v>0.19</c:v>
                </c:pt>
                <c:pt idx="51">
                  <c:v>0.21</c:v>
                </c:pt>
                <c:pt idx="52">
                  <c:v>0.23499999999999999</c:v>
                </c:pt>
                <c:pt idx="53">
                  <c:v>0.255</c:v>
                </c:pt>
                <c:pt idx="54">
                  <c:v>0.27500000000000002</c:v>
                </c:pt>
                <c:pt idx="55">
                  <c:v>0.315</c:v>
                </c:pt>
                <c:pt idx="56">
                  <c:v>0.36</c:v>
                </c:pt>
                <c:pt idx="57">
                  <c:v>0.40500000000000003</c:v>
                </c:pt>
                <c:pt idx="58">
                  <c:v>0.45</c:v>
                </c:pt>
                <c:pt idx="59">
                  <c:v>0.495</c:v>
                </c:pt>
                <c:pt idx="60">
                  <c:v>0.55359999999999998</c:v>
                </c:pt>
                <c:pt idx="61">
                  <c:v>0.61409999999999998</c:v>
                </c:pt>
                <c:pt idx="62">
                  <c:v>0.67449999999999999</c:v>
                </c:pt>
                <c:pt idx="63">
                  <c:v>0.7349</c:v>
                </c:pt>
                <c:pt idx="64">
                  <c:v>0.81540000000000001</c:v>
                </c:pt>
                <c:pt idx="65">
                  <c:v>0.89590000000000003</c:v>
                </c:pt>
                <c:pt idx="66">
                  <c:v>0.97650000000000003</c:v>
                </c:pt>
                <c:pt idx="67">
                  <c:v>1.0771999999999999</c:v>
                </c:pt>
                <c:pt idx="68">
                  <c:v>1.1778</c:v>
                </c:pt>
                <c:pt idx="69">
                  <c:v>1.2785</c:v>
                </c:pt>
                <c:pt idx="70">
                  <c:v>1.3792</c:v>
                </c:pt>
                <c:pt idx="71">
                  <c:v>1.4799</c:v>
                </c:pt>
              </c:numCache>
            </c:numRef>
          </c:xVal>
          <c:yVal>
            <c:numRef>
              <c:f>'C6010'!$AX$3:$AX$74</c:f>
              <c:numCache>
                <c:formatCode>0.00E+00</c:formatCode>
                <c:ptCount val="72"/>
                <c:pt idx="0">
                  <c:v>9.4864404312159836E-3</c:v>
                </c:pt>
                <c:pt idx="1">
                  <c:v>8.9521236406762388E-3</c:v>
                </c:pt>
                <c:pt idx="2">
                  <c:v>9.5473952239573806E-3</c:v>
                </c:pt>
                <c:pt idx="3">
                  <c:v>1.17722337565692E-2</c:v>
                </c:pt>
                <c:pt idx="4">
                  <c:v>1.3472837541709368E-2</c:v>
                </c:pt>
                <c:pt idx="5">
                  <c:v>1.3984377091705837E-2</c:v>
                </c:pt>
                <c:pt idx="6">
                  <c:v>1.4858863754783151E-2</c:v>
                </c:pt>
                <c:pt idx="7">
                  <c:v>1.7254616337576804E-2</c:v>
                </c:pt>
                <c:pt idx="8">
                  <c:v>1.9408491381346097E-2</c:v>
                </c:pt>
                <c:pt idx="9">
                  <c:v>2.0256188776935007E-2</c:v>
                </c:pt>
                <c:pt idx="10">
                  <c:v>2.191091914409531E-2</c:v>
                </c:pt>
                <c:pt idx="11">
                  <c:v>2.4523934532573254E-2</c:v>
                </c:pt>
                <c:pt idx="12">
                  <c:v>2.6230852643929371E-2</c:v>
                </c:pt>
                <c:pt idx="13">
                  <c:v>2.776948084076087E-2</c:v>
                </c:pt>
                <c:pt idx="14">
                  <c:v>2.9800321644026503E-2</c:v>
                </c:pt>
                <c:pt idx="15">
                  <c:v>3.2093391519184909E-2</c:v>
                </c:pt>
                <c:pt idx="16">
                  <c:v>3.4142764294768958E-2</c:v>
                </c:pt>
                <c:pt idx="17">
                  <c:v>3.5922428426708071E-2</c:v>
                </c:pt>
                <c:pt idx="18">
                  <c:v>3.7793432794867472E-2</c:v>
                </c:pt>
                <c:pt idx="19">
                  <c:v>3.98190673021281E-2</c:v>
                </c:pt>
                <c:pt idx="20">
                  <c:v>4.1746439335181185E-2</c:v>
                </c:pt>
                <c:pt idx="21">
                  <c:v>4.3420938729711318E-2</c:v>
                </c:pt>
                <c:pt idx="22">
                  <c:v>4.5020873194369343E-2</c:v>
                </c:pt>
                <c:pt idx="23">
                  <c:v>4.6605478412356613E-2</c:v>
                </c:pt>
                <c:pt idx="24">
                  <c:v>4.9046580019884038E-2</c:v>
                </c:pt>
                <c:pt idx="25">
                  <c:v>5.1835743977736104E-2</c:v>
                </c:pt>
                <c:pt idx="26">
                  <c:v>5.3740414282376463E-2</c:v>
                </c:pt>
                <c:pt idx="27">
                  <c:v>5.5143742725820621E-2</c:v>
                </c:pt>
                <c:pt idx="28">
                  <c:v>5.5988087864549251E-2</c:v>
                </c:pt>
                <c:pt idx="29">
                  <c:v>5.6442373342489721E-2</c:v>
                </c:pt>
                <c:pt idx="30">
                  <c:v>5.6459854510809211E-2</c:v>
                </c:pt>
                <c:pt idx="31">
                  <c:v>5.6449783344067951E-2</c:v>
                </c:pt>
                <c:pt idx="32">
                  <c:v>5.6288578541614655E-2</c:v>
                </c:pt>
                <c:pt idx="33">
                  <c:v>5.6142128303484785E-2</c:v>
                </c:pt>
                <c:pt idx="34">
                  <c:v>5.5882647437663462E-2</c:v>
                </c:pt>
                <c:pt idx="35">
                  <c:v>5.5497679772200735E-2</c:v>
                </c:pt>
                <c:pt idx="36">
                  <c:v>5.5082846567348936E-2</c:v>
                </c:pt>
                <c:pt idx="37">
                  <c:v>5.4524089431346685E-2</c:v>
                </c:pt>
                <c:pt idx="38">
                  <c:v>5.3857791944318861E-2</c:v>
                </c:pt>
                <c:pt idx="39">
                  <c:v>5.3082923374812983E-2</c:v>
                </c:pt>
                <c:pt idx="40">
                  <c:v>5.215535571480253E-2</c:v>
                </c:pt>
                <c:pt idx="41">
                  <c:v>5.1104174868787801E-2</c:v>
                </c:pt>
                <c:pt idx="42">
                  <c:v>5.0195808595965632E-2</c:v>
                </c:pt>
                <c:pt idx="43">
                  <c:v>4.9464926051302913E-2</c:v>
                </c:pt>
                <c:pt idx="44">
                  <c:v>4.8792678113776133E-2</c:v>
                </c:pt>
                <c:pt idx="45">
                  <c:v>4.7976829282901916E-2</c:v>
                </c:pt>
                <c:pt idx="46">
                  <c:v>4.7125775416806952E-2</c:v>
                </c:pt>
                <c:pt idx="47">
                  <c:v>4.6528343896173968E-2</c:v>
                </c:pt>
                <c:pt idx="48">
                  <c:v>4.5753292963797376E-2</c:v>
                </c:pt>
                <c:pt idx="49">
                  <c:v>4.5215846373272695E-2</c:v>
                </c:pt>
                <c:pt idx="50">
                  <c:v>4.4626864692432072E-2</c:v>
                </c:pt>
                <c:pt idx="51">
                  <c:v>4.3851936583051726E-2</c:v>
                </c:pt>
                <c:pt idx="52">
                  <c:v>4.2983418989619868E-2</c:v>
                </c:pt>
                <c:pt idx="53">
                  <c:v>4.2320661914297626E-2</c:v>
                </c:pt>
                <c:pt idx="54">
                  <c:v>4.170692954295125E-2</c:v>
                </c:pt>
                <c:pt idx="55">
                  <c:v>4.0669908832441308E-2</c:v>
                </c:pt>
                <c:pt idx="56">
                  <c:v>3.9478600724575964E-2</c:v>
                </c:pt>
                <c:pt idx="57">
                  <c:v>3.8484984423019279E-2</c:v>
                </c:pt>
                <c:pt idx="58">
                  <c:v>3.7575239867743727E-2</c:v>
                </c:pt>
                <c:pt idx="59">
                  <c:v>3.6751993756968845E-2</c:v>
                </c:pt>
                <c:pt idx="60">
                  <c:v>3.5945730062259554E-2</c:v>
                </c:pt>
                <c:pt idx="61">
                  <c:v>3.5041266712038284E-2</c:v>
                </c:pt>
                <c:pt idx="62">
                  <c:v>3.4216737180041271E-2</c:v>
                </c:pt>
                <c:pt idx="63">
                  <c:v>3.3513773581879798E-2</c:v>
                </c:pt>
                <c:pt idx="64">
                  <c:v>3.2560200266705128E-2</c:v>
                </c:pt>
                <c:pt idx="65">
                  <c:v>3.1750607464802898E-2</c:v>
                </c:pt>
                <c:pt idx="66">
                  <c:v>3.0993470624446944E-2</c:v>
                </c:pt>
                <c:pt idx="67">
                  <c:v>3.0182561009604997E-2</c:v>
                </c:pt>
                <c:pt idx="68">
                  <c:v>2.9430662788435456E-2</c:v>
                </c:pt>
                <c:pt idx="69">
                  <c:v>2.8677390338808541E-2</c:v>
                </c:pt>
                <c:pt idx="70">
                  <c:v>2.7997469683152667E-2</c:v>
                </c:pt>
                <c:pt idx="71">
                  <c:v>2.7418554393077717E-2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19-88E7-4053-B207-82ECE386F193}"/>
            </c:ext>
          </c:extLst>
        </c:ser>
        <c:ser>
          <c:idx val="30"/>
          <c:order val="26"/>
          <c:tx>
            <c:strRef>
              <c:f>'C6010'!$BH$2</c:f>
              <c:strCache>
                <c:ptCount val="1"/>
                <c:pt idx="0">
                  <c:v>C6010 162C2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'C6010'!$BA$3:$BA$74</c:f>
              <c:numCache>
                <c:formatCode>0.00E+00</c:formatCode>
                <c:ptCount val="72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7.5431200000000004E-4</c:v>
                </c:pt>
                <c:pt idx="24">
                  <c:v>1.0985400000000001E-3</c:v>
                </c:pt>
                <c:pt idx="25">
                  <c:v>1.59986E-3</c:v>
                </c:pt>
                <c:pt idx="26">
                  <c:v>2.3299499999999999E-3</c:v>
                </c:pt>
                <c:pt idx="27">
                  <c:v>3.3932200000000002E-3</c:v>
                </c:pt>
                <c:pt idx="28">
                  <c:v>4.9417100000000002E-3</c:v>
                </c:pt>
                <c:pt idx="29">
                  <c:v>7.1968600000000002E-3</c:v>
                </c:pt>
                <c:pt idx="30">
                  <c:v>8.6851099999999994E-3</c:v>
                </c:pt>
                <c:pt idx="31">
                  <c:v>1.04811E-2</c:v>
                </c:pt>
                <c:pt idx="32">
                  <c:v>1.2648599999999999E-2</c:v>
                </c:pt>
                <c:pt idx="33">
                  <c:v>1.52642E-2</c:v>
                </c:pt>
                <c:pt idx="34">
                  <c:v>1.8420700000000002E-2</c:v>
                </c:pt>
                <c:pt idx="35">
                  <c:v>2.223E-2</c:v>
                </c:pt>
                <c:pt idx="36">
                  <c:v>2.6827E-2</c:v>
                </c:pt>
                <c:pt idx="37">
                  <c:v>3.2374600000000003E-2</c:v>
                </c:pt>
                <c:pt idx="38">
                  <c:v>3.9069399999999997E-2</c:v>
                </c:pt>
                <c:pt idx="39">
                  <c:v>4.7148700000000002E-2</c:v>
                </c:pt>
                <c:pt idx="40">
                  <c:v>5.6898700000000003E-2</c:v>
                </c:pt>
                <c:pt idx="41">
                  <c:v>6.8664900000000001E-2</c:v>
                </c:pt>
                <c:pt idx="42">
                  <c:v>0.08</c:v>
                </c:pt>
                <c:pt idx="43">
                  <c:v>0.09</c:v>
                </c:pt>
                <c:pt idx="44">
                  <c:v>0.105</c:v>
                </c:pt>
                <c:pt idx="45">
                  <c:v>0.115</c:v>
                </c:pt>
                <c:pt idx="46">
                  <c:v>0.13</c:v>
                </c:pt>
                <c:pt idx="47">
                  <c:v>0.14499999999999999</c:v>
                </c:pt>
                <c:pt idx="48">
                  <c:v>0.16</c:v>
                </c:pt>
                <c:pt idx="49">
                  <c:v>0.17499999999999999</c:v>
                </c:pt>
                <c:pt idx="50">
                  <c:v>0.19</c:v>
                </c:pt>
                <c:pt idx="51">
                  <c:v>0.21</c:v>
                </c:pt>
                <c:pt idx="52">
                  <c:v>0.23499999999999999</c:v>
                </c:pt>
                <c:pt idx="53">
                  <c:v>0.255</c:v>
                </c:pt>
                <c:pt idx="54">
                  <c:v>0.27500000000000002</c:v>
                </c:pt>
                <c:pt idx="55">
                  <c:v>0.315</c:v>
                </c:pt>
                <c:pt idx="56">
                  <c:v>0.36</c:v>
                </c:pt>
                <c:pt idx="57">
                  <c:v>0.40500000000000003</c:v>
                </c:pt>
                <c:pt idx="58">
                  <c:v>0.45</c:v>
                </c:pt>
                <c:pt idx="59">
                  <c:v>0.495</c:v>
                </c:pt>
                <c:pt idx="60">
                  <c:v>0.55359999999999998</c:v>
                </c:pt>
                <c:pt idx="61">
                  <c:v>0.61409999999999998</c:v>
                </c:pt>
                <c:pt idx="62">
                  <c:v>0.67449999999999999</c:v>
                </c:pt>
                <c:pt idx="63">
                  <c:v>0.7349</c:v>
                </c:pt>
                <c:pt idx="64">
                  <c:v>0.81540000000000001</c:v>
                </c:pt>
                <c:pt idx="65">
                  <c:v>0.89590000000000003</c:v>
                </c:pt>
                <c:pt idx="66">
                  <c:v>0.97650000000000003</c:v>
                </c:pt>
                <c:pt idx="67">
                  <c:v>1.0771999999999999</c:v>
                </c:pt>
                <c:pt idx="68">
                  <c:v>1.1778</c:v>
                </c:pt>
                <c:pt idx="69">
                  <c:v>1.2785</c:v>
                </c:pt>
                <c:pt idx="70">
                  <c:v>1.3792</c:v>
                </c:pt>
                <c:pt idx="71">
                  <c:v>1.4799</c:v>
                </c:pt>
              </c:numCache>
            </c:numRef>
          </c:xVal>
          <c:yVal>
            <c:numRef>
              <c:f>'C6010'!$BH$3:$BH$74</c:f>
              <c:numCache>
                <c:formatCode>0.00E+00</c:formatCode>
                <c:ptCount val="72"/>
                <c:pt idx="0">
                  <c:v>7.7356942240939782E-3</c:v>
                </c:pt>
                <c:pt idx="1">
                  <c:v>8.3034338629157413E-3</c:v>
                </c:pt>
                <c:pt idx="2">
                  <c:v>1.0553377492720719E-2</c:v>
                </c:pt>
                <c:pt idx="3">
                  <c:v>1.2751144550656362E-2</c:v>
                </c:pt>
                <c:pt idx="4">
                  <c:v>1.3135865037650867E-2</c:v>
                </c:pt>
                <c:pt idx="5">
                  <c:v>1.378129418394348E-2</c:v>
                </c:pt>
                <c:pt idx="6">
                  <c:v>1.5869282827681897E-2</c:v>
                </c:pt>
                <c:pt idx="7">
                  <c:v>1.8212741297255797E-2</c:v>
                </c:pt>
                <c:pt idx="8">
                  <c:v>1.8865722368603226E-2</c:v>
                </c:pt>
                <c:pt idx="9">
                  <c:v>2.0194377730812903E-2</c:v>
                </c:pt>
                <c:pt idx="10">
                  <c:v>2.2811708867980854E-2</c:v>
                </c:pt>
                <c:pt idx="11">
                  <c:v>2.4722556316402317E-2</c:v>
                </c:pt>
                <c:pt idx="12">
                  <c:v>2.6032215950226416E-2</c:v>
                </c:pt>
                <c:pt idx="13">
                  <c:v>2.7916287590296043E-2</c:v>
                </c:pt>
                <c:pt idx="14">
                  <c:v>3.0263648988553077E-2</c:v>
                </c:pt>
                <c:pt idx="15">
                  <c:v>3.2353142280038952E-2</c:v>
                </c:pt>
                <c:pt idx="16">
                  <c:v>3.4131137730872778E-2</c:v>
                </c:pt>
                <c:pt idx="17">
                  <c:v>3.5929998080454557E-2</c:v>
                </c:pt>
                <c:pt idx="18">
                  <c:v>3.800099113154496E-2</c:v>
                </c:pt>
                <c:pt idx="19">
                  <c:v>4.0023867237533414E-2</c:v>
                </c:pt>
                <c:pt idx="20">
                  <c:v>4.1783924761434443E-2</c:v>
                </c:pt>
                <c:pt idx="21">
                  <c:v>4.3441985388260433E-2</c:v>
                </c:pt>
                <c:pt idx="22">
                  <c:v>4.5081061105690733E-2</c:v>
                </c:pt>
                <c:pt idx="23">
                  <c:v>4.670789361835663E-2</c:v>
                </c:pt>
                <c:pt idx="24">
                  <c:v>4.9437936295022342E-2</c:v>
                </c:pt>
                <c:pt idx="25">
                  <c:v>5.1516555242351124E-2</c:v>
                </c:pt>
                <c:pt idx="26">
                  <c:v>5.376793086280908E-2</c:v>
                </c:pt>
                <c:pt idx="27">
                  <c:v>5.5215224396066576E-2</c:v>
                </c:pt>
                <c:pt idx="28">
                  <c:v>5.6027250923959236E-2</c:v>
                </c:pt>
                <c:pt idx="29">
                  <c:v>5.6411215120978186E-2</c:v>
                </c:pt>
                <c:pt idx="30">
                  <c:v>5.6366531457095324E-2</c:v>
                </c:pt>
                <c:pt idx="31">
                  <c:v>5.6370534077858178E-2</c:v>
                </c:pt>
                <c:pt idx="32">
                  <c:v>5.6295797116909775E-2</c:v>
                </c:pt>
                <c:pt idx="33">
                  <c:v>5.6077476644390285E-2</c:v>
                </c:pt>
                <c:pt idx="34">
                  <c:v>5.5837342447954921E-2</c:v>
                </c:pt>
                <c:pt idx="35">
                  <c:v>5.5456708906045697E-2</c:v>
                </c:pt>
                <c:pt idx="36">
                  <c:v>5.4992206174591447E-2</c:v>
                </c:pt>
                <c:pt idx="37">
                  <c:v>5.4458442290154001E-2</c:v>
                </c:pt>
                <c:pt idx="38">
                  <c:v>5.3788958029761608E-2</c:v>
                </c:pt>
                <c:pt idx="39">
                  <c:v>5.3005423479412214E-2</c:v>
                </c:pt>
                <c:pt idx="40">
                  <c:v>5.2091387637971345E-2</c:v>
                </c:pt>
                <c:pt idx="41">
                  <c:v>5.1034824559552223E-2</c:v>
                </c:pt>
                <c:pt idx="42">
                  <c:v>4.9944467844893856E-2</c:v>
                </c:pt>
                <c:pt idx="43">
                  <c:v>4.9439338467742802E-2</c:v>
                </c:pt>
                <c:pt idx="44">
                  <c:v>4.8597756900474062E-2</c:v>
                </c:pt>
                <c:pt idx="45">
                  <c:v>4.8112904351437044E-2</c:v>
                </c:pt>
                <c:pt idx="46">
                  <c:v>4.7163670796424736E-2</c:v>
                </c:pt>
                <c:pt idx="47">
                  <c:v>4.6680429318489182E-2</c:v>
                </c:pt>
                <c:pt idx="48">
                  <c:v>4.578697740292529E-2</c:v>
                </c:pt>
                <c:pt idx="49">
                  <c:v>4.5220128988007813E-2</c:v>
                </c:pt>
                <c:pt idx="50">
                  <c:v>4.4701894373801523E-2</c:v>
                </c:pt>
                <c:pt idx="51">
                  <c:v>4.3805426411265842E-2</c:v>
                </c:pt>
                <c:pt idx="52">
                  <c:v>4.289056148435326E-2</c:v>
                </c:pt>
                <c:pt idx="53">
                  <c:v>4.2314753682842314E-2</c:v>
                </c:pt>
                <c:pt idx="54">
                  <c:v>4.1690477105261727E-2</c:v>
                </c:pt>
                <c:pt idx="55">
                  <c:v>4.0600358923481475E-2</c:v>
                </c:pt>
                <c:pt idx="56">
                  <c:v>3.9480702998431039E-2</c:v>
                </c:pt>
                <c:pt idx="57">
                  <c:v>3.8488727734411449E-2</c:v>
                </c:pt>
                <c:pt idx="58">
                  <c:v>3.7593795541752489E-2</c:v>
                </c:pt>
                <c:pt idx="59">
                  <c:v>3.6684432122320559E-2</c:v>
                </c:pt>
                <c:pt idx="60">
                  <c:v>3.5908604566441286E-2</c:v>
                </c:pt>
                <c:pt idx="61">
                  <c:v>3.500651093917477E-2</c:v>
                </c:pt>
                <c:pt idx="62">
                  <c:v>3.4207684833818169E-2</c:v>
                </c:pt>
                <c:pt idx="63">
                  <c:v>3.3494018619634407E-2</c:v>
                </c:pt>
                <c:pt idx="64">
                  <c:v>3.2567707373804489E-2</c:v>
                </c:pt>
                <c:pt idx="65">
                  <c:v>3.1755738323290573E-2</c:v>
                </c:pt>
                <c:pt idx="66">
                  <c:v>3.1034314550356653E-2</c:v>
                </c:pt>
                <c:pt idx="67">
                  <c:v>3.0116255482749672E-2</c:v>
                </c:pt>
                <c:pt idx="68">
                  <c:v>2.9355586232443571E-2</c:v>
                </c:pt>
                <c:pt idx="69">
                  <c:v>2.8664144709125063E-2</c:v>
                </c:pt>
                <c:pt idx="70">
                  <c:v>2.7951099607251687E-2</c:v>
                </c:pt>
                <c:pt idx="71">
                  <c:v>2.7347157336287415E-2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1A-88E7-4053-B207-82ECE386F193}"/>
            </c:ext>
          </c:extLst>
        </c:ser>
        <c:ser>
          <c:idx val="31"/>
          <c:order val="27"/>
          <c:tx>
            <c:strRef>
              <c:f>'C6010'!$BR$2</c:f>
              <c:strCache>
                <c:ptCount val="1"/>
                <c:pt idx="0">
                  <c:v>C6010 162C3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'C6010'!$BK$3:$BK$74</c:f>
              <c:numCache>
                <c:formatCode>0.00E+00</c:formatCode>
                <c:ptCount val="72"/>
                <c:pt idx="0">
                  <c:v>1.20679E-5</c:v>
                </c:pt>
                <c:pt idx="1">
                  <c:v>1.45635E-5</c:v>
                </c:pt>
                <c:pt idx="2">
                  <c:v>1.7575100000000001E-5</c:v>
                </c:pt>
                <c:pt idx="3">
                  <c:v>2.1209500000000001E-5</c:v>
                </c:pt>
                <c:pt idx="4">
                  <c:v>2.5595499999999999E-5</c:v>
                </c:pt>
                <c:pt idx="5">
                  <c:v>3.0888400000000001E-5</c:v>
                </c:pt>
                <c:pt idx="6">
                  <c:v>3.72759E-5</c:v>
                </c:pt>
                <c:pt idx="7">
                  <c:v>4.4984300000000002E-5</c:v>
                </c:pt>
                <c:pt idx="8">
                  <c:v>5.4286799999999997E-5</c:v>
                </c:pt>
                <c:pt idx="9">
                  <c:v>6.5512900000000001E-5</c:v>
                </c:pt>
                <c:pt idx="10">
                  <c:v>7.9060400000000006E-5</c:v>
                </c:pt>
                <c:pt idx="11">
                  <c:v>9.5409500000000002E-5</c:v>
                </c:pt>
                <c:pt idx="12">
                  <c:v>1.1514E-4</c:v>
                </c:pt>
                <c:pt idx="13">
                  <c:v>1.3894999999999999E-4</c:v>
                </c:pt>
                <c:pt idx="14">
                  <c:v>1.6768299999999999E-4</c:v>
                </c:pt>
                <c:pt idx="15">
                  <c:v>2.0235899999999999E-4</c:v>
                </c:pt>
                <c:pt idx="16">
                  <c:v>2.44205E-4</c:v>
                </c:pt>
                <c:pt idx="17">
                  <c:v>2.9470499999999998E-4</c:v>
                </c:pt>
                <c:pt idx="18">
                  <c:v>3.5564800000000002E-4</c:v>
                </c:pt>
                <c:pt idx="19">
                  <c:v>4.2919300000000002E-4</c:v>
                </c:pt>
                <c:pt idx="20">
                  <c:v>5.1794700000000005E-4</c:v>
                </c:pt>
                <c:pt idx="21">
                  <c:v>6.2505500000000001E-4</c:v>
                </c:pt>
                <c:pt idx="22">
                  <c:v>7.5431200000000004E-4</c:v>
                </c:pt>
                <c:pt idx="23">
                  <c:v>9.1029800000000003E-4</c:v>
                </c:pt>
                <c:pt idx="24">
                  <c:v>1.3257099999999999E-3</c:v>
                </c:pt>
                <c:pt idx="25">
                  <c:v>1.9307E-3</c:v>
                </c:pt>
                <c:pt idx="26">
                  <c:v>2.8117699999999999E-3</c:v>
                </c:pt>
                <c:pt idx="27">
                  <c:v>4.0949100000000002E-3</c:v>
                </c:pt>
                <c:pt idx="28">
                  <c:v>5.9636200000000002E-3</c:v>
                </c:pt>
                <c:pt idx="29">
                  <c:v>8.6851099999999994E-3</c:v>
                </c:pt>
                <c:pt idx="30">
                  <c:v>1.04811E-2</c:v>
                </c:pt>
                <c:pt idx="31">
                  <c:v>1.2648599999999999E-2</c:v>
                </c:pt>
                <c:pt idx="32">
                  <c:v>1.52642E-2</c:v>
                </c:pt>
                <c:pt idx="33">
                  <c:v>1.8420700000000002E-2</c:v>
                </c:pt>
                <c:pt idx="34">
                  <c:v>2.223E-2</c:v>
                </c:pt>
                <c:pt idx="35">
                  <c:v>2.6827E-2</c:v>
                </c:pt>
                <c:pt idx="36">
                  <c:v>3.2374600000000003E-2</c:v>
                </c:pt>
                <c:pt idx="37">
                  <c:v>3.9069399999999997E-2</c:v>
                </c:pt>
                <c:pt idx="38">
                  <c:v>4.7148700000000002E-2</c:v>
                </c:pt>
                <c:pt idx="39">
                  <c:v>5.6898700000000003E-2</c:v>
                </c:pt>
                <c:pt idx="40">
                  <c:v>6.8664900000000001E-2</c:v>
                </c:pt>
                <c:pt idx="41">
                  <c:v>8.2864300000000002E-2</c:v>
                </c:pt>
                <c:pt idx="42">
                  <c:v>0.08</c:v>
                </c:pt>
                <c:pt idx="43">
                  <c:v>0.09</c:v>
                </c:pt>
                <c:pt idx="44">
                  <c:v>0.105</c:v>
                </c:pt>
                <c:pt idx="45">
                  <c:v>0.115</c:v>
                </c:pt>
                <c:pt idx="46">
                  <c:v>0.13</c:v>
                </c:pt>
                <c:pt idx="47">
                  <c:v>0.14499999999999999</c:v>
                </c:pt>
                <c:pt idx="48">
                  <c:v>0.16</c:v>
                </c:pt>
                <c:pt idx="49">
                  <c:v>0.17499999999999999</c:v>
                </c:pt>
                <c:pt idx="50">
                  <c:v>0.19</c:v>
                </c:pt>
                <c:pt idx="51">
                  <c:v>0.21</c:v>
                </c:pt>
                <c:pt idx="52">
                  <c:v>0.23499999999999999</c:v>
                </c:pt>
                <c:pt idx="53">
                  <c:v>0.255</c:v>
                </c:pt>
                <c:pt idx="54">
                  <c:v>0.27500000000000002</c:v>
                </c:pt>
                <c:pt idx="55">
                  <c:v>0.315</c:v>
                </c:pt>
                <c:pt idx="56">
                  <c:v>0.36</c:v>
                </c:pt>
                <c:pt idx="57">
                  <c:v>0.40500000000000003</c:v>
                </c:pt>
                <c:pt idx="58">
                  <c:v>0.45</c:v>
                </c:pt>
                <c:pt idx="59">
                  <c:v>0.495</c:v>
                </c:pt>
                <c:pt idx="60">
                  <c:v>0.55359999999999998</c:v>
                </c:pt>
                <c:pt idx="61">
                  <c:v>0.61409999999999998</c:v>
                </c:pt>
                <c:pt idx="62">
                  <c:v>0.67449999999999999</c:v>
                </c:pt>
                <c:pt idx="63">
                  <c:v>0.7349</c:v>
                </c:pt>
                <c:pt idx="64">
                  <c:v>0.81540000000000001</c:v>
                </c:pt>
                <c:pt idx="65">
                  <c:v>0.89590000000000003</c:v>
                </c:pt>
                <c:pt idx="66">
                  <c:v>0.97650000000000003</c:v>
                </c:pt>
                <c:pt idx="67">
                  <c:v>1.0771999999999999</c:v>
                </c:pt>
                <c:pt idx="68">
                  <c:v>1.1778</c:v>
                </c:pt>
                <c:pt idx="69">
                  <c:v>1.2785</c:v>
                </c:pt>
                <c:pt idx="70">
                  <c:v>1.3792</c:v>
                </c:pt>
                <c:pt idx="71">
                  <c:v>1.4799</c:v>
                </c:pt>
              </c:numCache>
            </c:numRef>
          </c:xVal>
          <c:yVal>
            <c:numRef>
              <c:f>'C6010'!$BR$3:$BR$74</c:f>
              <c:numCache>
                <c:formatCode>0.00E+00</c:formatCode>
                <c:ptCount val="72"/>
                <c:pt idx="0">
                  <c:v>1.1024048458454496E-2</c:v>
                </c:pt>
                <c:pt idx="1">
                  <c:v>1.2262832187561275E-2</c:v>
                </c:pt>
                <c:pt idx="2">
                  <c:v>1.2875649805004309E-2</c:v>
                </c:pt>
                <c:pt idx="3">
                  <c:v>1.3727550062555488E-2</c:v>
                </c:pt>
                <c:pt idx="4">
                  <c:v>1.4767166436533528E-2</c:v>
                </c:pt>
                <c:pt idx="5">
                  <c:v>1.5945168584508902E-2</c:v>
                </c:pt>
                <c:pt idx="6">
                  <c:v>1.7419231126229739E-2</c:v>
                </c:pt>
                <c:pt idx="7">
                  <c:v>1.9332619364324545E-2</c:v>
                </c:pt>
                <c:pt idx="8">
                  <c:v>2.1699201620551504E-2</c:v>
                </c:pt>
                <c:pt idx="9">
                  <c:v>2.3853521973061276E-2</c:v>
                </c:pt>
                <c:pt idx="10">
                  <c:v>2.5789022761933261E-2</c:v>
                </c:pt>
                <c:pt idx="11">
                  <c:v>2.7480270896939413E-2</c:v>
                </c:pt>
                <c:pt idx="12">
                  <c:v>2.9356148699848369E-2</c:v>
                </c:pt>
                <c:pt idx="13">
                  <c:v>3.1261515109450348E-2</c:v>
                </c:pt>
                <c:pt idx="14">
                  <c:v>3.3293527214095307E-2</c:v>
                </c:pt>
                <c:pt idx="15">
                  <c:v>3.5323704797640708E-2</c:v>
                </c:pt>
                <c:pt idx="16">
                  <c:v>3.7369380100984603E-2</c:v>
                </c:pt>
                <c:pt idx="17">
                  <c:v>3.9381468705384774E-2</c:v>
                </c:pt>
                <c:pt idx="18">
                  <c:v>4.128215913543231E-2</c:v>
                </c:pt>
                <c:pt idx="19">
                  <c:v>4.3103576697759549E-2</c:v>
                </c:pt>
                <c:pt idx="20">
                  <c:v>4.4783055863196558E-2</c:v>
                </c:pt>
                <c:pt idx="21">
                  <c:v>4.6365748301768858E-2</c:v>
                </c:pt>
                <c:pt idx="22">
                  <c:v>4.7806945024476619E-2</c:v>
                </c:pt>
                <c:pt idx="23">
                  <c:v>4.9247153823445425E-2</c:v>
                </c:pt>
                <c:pt idx="24">
                  <c:v>5.1271051908249772E-2</c:v>
                </c:pt>
                <c:pt idx="25">
                  <c:v>5.2971378199492172E-2</c:v>
                </c:pt>
                <c:pt idx="26">
                  <c:v>5.4544217113511609E-2</c:v>
                </c:pt>
                <c:pt idx="27">
                  <c:v>5.5115596267997898E-2</c:v>
                </c:pt>
                <c:pt idx="28">
                  <c:v>5.5558784281236152E-2</c:v>
                </c:pt>
                <c:pt idx="29">
                  <c:v>5.54980440376244E-2</c:v>
                </c:pt>
                <c:pt idx="30">
                  <c:v>5.5432476385178731E-2</c:v>
                </c:pt>
                <c:pt idx="31">
                  <c:v>5.5268341884203209E-2</c:v>
                </c:pt>
                <c:pt idx="32">
                  <c:v>5.5060428870216602E-2</c:v>
                </c:pt>
                <c:pt idx="33">
                  <c:v>5.4761439223630658E-2</c:v>
                </c:pt>
                <c:pt idx="34">
                  <c:v>5.4398742083578151E-2</c:v>
                </c:pt>
                <c:pt idx="35">
                  <c:v>5.396300992759951E-2</c:v>
                </c:pt>
                <c:pt idx="36">
                  <c:v>5.3464006726270975E-2</c:v>
                </c:pt>
                <c:pt idx="37">
                  <c:v>5.2837851607455633E-2</c:v>
                </c:pt>
                <c:pt idx="38">
                  <c:v>5.2118763410612889E-2</c:v>
                </c:pt>
                <c:pt idx="39">
                  <c:v>5.1278882603010001E-2</c:v>
                </c:pt>
                <c:pt idx="40">
                  <c:v>5.0314734867265017E-2</c:v>
                </c:pt>
                <c:pt idx="41">
                  <c:v>4.9203321436660521E-2</c:v>
                </c:pt>
                <c:pt idx="42">
                  <c:v>4.9784017845132165E-2</c:v>
                </c:pt>
                <c:pt idx="43">
                  <c:v>4.9021683071568067E-2</c:v>
                </c:pt>
                <c:pt idx="44">
                  <c:v>4.8015119673803848E-2</c:v>
                </c:pt>
                <c:pt idx="45">
                  <c:v>4.7647657212350265E-2</c:v>
                </c:pt>
                <c:pt idx="46">
                  <c:v>4.6864526966411621E-2</c:v>
                </c:pt>
                <c:pt idx="47">
                  <c:v>4.6288100483296353E-2</c:v>
                </c:pt>
                <c:pt idx="48">
                  <c:v>4.5379957096796236E-2</c:v>
                </c:pt>
                <c:pt idx="49">
                  <c:v>4.4774737055556554E-2</c:v>
                </c:pt>
                <c:pt idx="50">
                  <c:v>4.4081912269853918E-2</c:v>
                </c:pt>
                <c:pt idx="51">
                  <c:v>4.3390412570714798E-2</c:v>
                </c:pt>
                <c:pt idx="52">
                  <c:v>4.254154534386842E-2</c:v>
                </c:pt>
                <c:pt idx="53">
                  <c:v>4.1924810406792669E-2</c:v>
                </c:pt>
                <c:pt idx="54">
                  <c:v>4.1290134454816559E-2</c:v>
                </c:pt>
                <c:pt idx="55">
                  <c:v>4.0228626651454803E-2</c:v>
                </c:pt>
                <c:pt idx="56">
                  <c:v>3.9150646003183236E-2</c:v>
                </c:pt>
                <c:pt idx="57">
                  <c:v>3.8155573020507288E-2</c:v>
                </c:pt>
                <c:pt idx="58">
                  <c:v>3.72850966014249E-2</c:v>
                </c:pt>
                <c:pt idx="59">
                  <c:v>3.6388082224886056E-2</c:v>
                </c:pt>
                <c:pt idx="60">
                  <c:v>3.5588225287713326E-2</c:v>
                </c:pt>
                <c:pt idx="61">
                  <c:v>3.4682537484982706E-2</c:v>
                </c:pt>
                <c:pt idx="62">
                  <c:v>3.3894247345843322E-2</c:v>
                </c:pt>
                <c:pt idx="63">
                  <c:v>3.316546240544789E-2</c:v>
                </c:pt>
                <c:pt idx="64">
                  <c:v>3.223833304982001E-2</c:v>
                </c:pt>
                <c:pt idx="65">
                  <c:v>3.1417956806185428E-2</c:v>
                </c:pt>
                <c:pt idx="66">
                  <c:v>3.0673788358192101E-2</c:v>
                </c:pt>
                <c:pt idx="67">
                  <c:v>2.979970006421458E-2</c:v>
                </c:pt>
                <c:pt idx="68">
                  <c:v>2.8997830122151822E-2</c:v>
                </c:pt>
                <c:pt idx="69">
                  <c:v>2.8358893152328528E-2</c:v>
                </c:pt>
                <c:pt idx="70">
                  <c:v>2.7705282337415173E-2</c:v>
                </c:pt>
                <c:pt idx="71">
                  <c:v>2.6948480340341537E-2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1B-88E7-4053-B207-82ECE386F193}"/>
            </c:ext>
          </c:extLst>
        </c:ser>
        <c:ser>
          <c:idx val="32"/>
          <c:order val="28"/>
          <c:tx>
            <c:strRef>
              <c:f>'C6010'!$CB$2</c:f>
              <c:strCache>
                <c:ptCount val="1"/>
                <c:pt idx="0">
                  <c:v>C6010 162C4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'C6010'!$BU$3:$BU$74</c:f>
              <c:numCache>
                <c:formatCode>0.00E+00</c:formatCode>
                <c:ptCount val="72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7.5431200000000004E-4</c:v>
                </c:pt>
                <c:pt idx="24">
                  <c:v>1.0985400000000001E-3</c:v>
                </c:pt>
                <c:pt idx="25">
                  <c:v>1.59986E-3</c:v>
                </c:pt>
                <c:pt idx="26">
                  <c:v>2.3299499999999999E-3</c:v>
                </c:pt>
                <c:pt idx="27">
                  <c:v>3.3932200000000002E-3</c:v>
                </c:pt>
                <c:pt idx="28">
                  <c:v>4.9417100000000002E-3</c:v>
                </c:pt>
                <c:pt idx="29">
                  <c:v>7.1968600000000002E-3</c:v>
                </c:pt>
                <c:pt idx="30">
                  <c:v>8.6851099999999994E-3</c:v>
                </c:pt>
                <c:pt idx="31">
                  <c:v>1.04811E-2</c:v>
                </c:pt>
                <c:pt idx="32">
                  <c:v>1.2648599999999999E-2</c:v>
                </c:pt>
                <c:pt idx="33">
                  <c:v>1.52642E-2</c:v>
                </c:pt>
                <c:pt idx="34">
                  <c:v>1.8420700000000002E-2</c:v>
                </c:pt>
                <c:pt idx="35">
                  <c:v>2.223E-2</c:v>
                </c:pt>
                <c:pt idx="36">
                  <c:v>2.6827E-2</c:v>
                </c:pt>
                <c:pt idx="37">
                  <c:v>3.2374600000000003E-2</c:v>
                </c:pt>
                <c:pt idx="38">
                  <c:v>3.9069399999999997E-2</c:v>
                </c:pt>
                <c:pt idx="39">
                  <c:v>4.7148700000000002E-2</c:v>
                </c:pt>
                <c:pt idx="40">
                  <c:v>5.6898700000000003E-2</c:v>
                </c:pt>
                <c:pt idx="41">
                  <c:v>6.8664900000000001E-2</c:v>
                </c:pt>
                <c:pt idx="42">
                  <c:v>0.08</c:v>
                </c:pt>
                <c:pt idx="43">
                  <c:v>0.09</c:v>
                </c:pt>
                <c:pt idx="44">
                  <c:v>0.105</c:v>
                </c:pt>
                <c:pt idx="45">
                  <c:v>0.115</c:v>
                </c:pt>
                <c:pt idx="46">
                  <c:v>0.13</c:v>
                </c:pt>
                <c:pt idx="47">
                  <c:v>0.14499999999999999</c:v>
                </c:pt>
                <c:pt idx="48">
                  <c:v>0.16</c:v>
                </c:pt>
                <c:pt idx="49">
                  <c:v>0.17499999999999999</c:v>
                </c:pt>
                <c:pt idx="50">
                  <c:v>0.19</c:v>
                </c:pt>
                <c:pt idx="51">
                  <c:v>0.21</c:v>
                </c:pt>
                <c:pt idx="52">
                  <c:v>0.23499999999999999</c:v>
                </c:pt>
                <c:pt idx="53">
                  <c:v>0.255</c:v>
                </c:pt>
                <c:pt idx="54">
                  <c:v>0.27500000000000002</c:v>
                </c:pt>
                <c:pt idx="55">
                  <c:v>0.315</c:v>
                </c:pt>
                <c:pt idx="56">
                  <c:v>0.36</c:v>
                </c:pt>
                <c:pt idx="57">
                  <c:v>0.40500000000000003</c:v>
                </c:pt>
                <c:pt idx="58">
                  <c:v>0.45</c:v>
                </c:pt>
                <c:pt idx="59">
                  <c:v>0.495</c:v>
                </c:pt>
                <c:pt idx="60">
                  <c:v>0.55359999999999998</c:v>
                </c:pt>
                <c:pt idx="61">
                  <c:v>0.61409999999999998</c:v>
                </c:pt>
                <c:pt idx="62">
                  <c:v>0.67449999999999999</c:v>
                </c:pt>
                <c:pt idx="63">
                  <c:v>0.7349</c:v>
                </c:pt>
                <c:pt idx="64">
                  <c:v>0.81540000000000001</c:v>
                </c:pt>
                <c:pt idx="65">
                  <c:v>0.89590000000000003</c:v>
                </c:pt>
                <c:pt idx="66">
                  <c:v>0.97650000000000003</c:v>
                </c:pt>
                <c:pt idx="67">
                  <c:v>1.0771999999999999</c:v>
                </c:pt>
                <c:pt idx="68">
                  <c:v>1.1778</c:v>
                </c:pt>
                <c:pt idx="69">
                  <c:v>1.2785</c:v>
                </c:pt>
                <c:pt idx="70">
                  <c:v>1.3792</c:v>
                </c:pt>
                <c:pt idx="71">
                  <c:v>1.4799</c:v>
                </c:pt>
              </c:numCache>
            </c:numRef>
          </c:xVal>
          <c:yVal>
            <c:numRef>
              <c:f>'C6010'!$CB$3:$CB$74</c:f>
              <c:numCache>
                <c:formatCode>0.00E+00</c:formatCode>
                <c:ptCount val="72"/>
                <c:pt idx="0">
                  <c:v>7.495195755196713E-3</c:v>
                </c:pt>
                <c:pt idx="1">
                  <c:v>8.486482029411371E-3</c:v>
                </c:pt>
                <c:pt idx="2">
                  <c:v>9.5993725137812329E-3</c:v>
                </c:pt>
                <c:pt idx="3">
                  <c:v>1.0722079457487771E-2</c:v>
                </c:pt>
                <c:pt idx="4">
                  <c:v>1.2402768021423604E-2</c:v>
                </c:pt>
                <c:pt idx="5">
                  <c:v>1.4052237687673068E-2</c:v>
                </c:pt>
                <c:pt idx="6">
                  <c:v>1.6127301068758898E-2</c:v>
                </c:pt>
                <c:pt idx="7">
                  <c:v>1.7628926694304478E-2</c:v>
                </c:pt>
                <c:pt idx="8">
                  <c:v>1.885220866375098E-2</c:v>
                </c:pt>
                <c:pt idx="9">
                  <c:v>1.998571714947419E-2</c:v>
                </c:pt>
                <c:pt idx="10">
                  <c:v>2.1506122933080633E-2</c:v>
                </c:pt>
                <c:pt idx="11">
                  <c:v>2.3471232806072381E-2</c:v>
                </c:pt>
                <c:pt idx="12">
                  <c:v>2.5719543356180413E-2</c:v>
                </c:pt>
                <c:pt idx="13">
                  <c:v>2.777365851511554E-2</c:v>
                </c:pt>
                <c:pt idx="14">
                  <c:v>2.97675577090355E-2</c:v>
                </c:pt>
                <c:pt idx="15">
                  <c:v>3.1668004597918305E-2</c:v>
                </c:pt>
                <c:pt idx="16">
                  <c:v>3.3554263404386886E-2</c:v>
                </c:pt>
                <c:pt idx="17">
                  <c:v>3.5339689930656816E-2</c:v>
                </c:pt>
                <c:pt idx="18">
                  <c:v>3.7195260402359681E-2</c:v>
                </c:pt>
                <c:pt idx="19">
                  <c:v>3.9001073675968861E-2</c:v>
                </c:pt>
                <c:pt idx="20">
                  <c:v>4.0798731101262878E-2</c:v>
                </c:pt>
                <c:pt idx="21">
                  <c:v>4.2533286889747786E-2</c:v>
                </c:pt>
                <c:pt idx="22">
                  <c:v>4.4213839678177456E-2</c:v>
                </c:pt>
                <c:pt idx="23">
                  <c:v>4.5773773711040334E-2</c:v>
                </c:pt>
                <c:pt idx="24">
                  <c:v>4.8095623534114888E-2</c:v>
                </c:pt>
                <c:pt idx="25">
                  <c:v>5.1053779193410018E-2</c:v>
                </c:pt>
                <c:pt idx="26">
                  <c:v>5.2789139908048156E-2</c:v>
                </c:pt>
                <c:pt idx="27">
                  <c:v>5.4207227009090544E-2</c:v>
                </c:pt>
                <c:pt idx="28">
                  <c:v>5.5045783091399375E-2</c:v>
                </c:pt>
                <c:pt idx="29">
                  <c:v>5.5327388989824304E-2</c:v>
                </c:pt>
                <c:pt idx="30">
                  <c:v>5.5424558468450361E-2</c:v>
                </c:pt>
                <c:pt idx="31">
                  <c:v>5.5401666433717765E-2</c:v>
                </c:pt>
                <c:pt idx="32">
                  <c:v>5.5334966675166769E-2</c:v>
                </c:pt>
                <c:pt idx="33">
                  <c:v>5.5163118454995483E-2</c:v>
                </c:pt>
                <c:pt idx="34">
                  <c:v>5.493045601135791E-2</c:v>
                </c:pt>
                <c:pt idx="35">
                  <c:v>5.4590549005583987E-2</c:v>
                </c:pt>
                <c:pt idx="36">
                  <c:v>5.4183358092987632E-2</c:v>
                </c:pt>
                <c:pt idx="37">
                  <c:v>5.3649527110110493E-2</c:v>
                </c:pt>
                <c:pt idx="38">
                  <c:v>5.3007407938819036E-2</c:v>
                </c:pt>
                <c:pt idx="39">
                  <c:v>5.2270257052032899E-2</c:v>
                </c:pt>
                <c:pt idx="40">
                  <c:v>5.1398194807368118E-2</c:v>
                </c:pt>
                <c:pt idx="41">
                  <c:v>5.0383459630651925E-2</c:v>
                </c:pt>
                <c:pt idx="42">
                  <c:v>4.9509490677909856E-2</c:v>
                </c:pt>
                <c:pt idx="43">
                  <c:v>4.8764981830045663E-2</c:v>
                </c:pt>
                <c:pt idx="44">
                  <c:v>4.8019372500275895E-2</c:v>
                </c:pt>
                <c:pt idx="45">
                  <c:v>4.7556940499993518E-2</c:v>
                </c:pt>
                <c:pt idx="46">
                  <c:v>4.6672753378648887E-2</c:v>
                </c:pt>
                <c:pt idx="47">
                  <c:v>4.6026719774435954E-2</c:v>
                </c:pt>
                <c:pt idx="48">
                  <c:v>4.5340658584480324E-2</c:v>
                </c:pt>
                <c:pt idx="49">
                  <c:v>4.4611997695622435E-2</c:v>
                </c:pt>
                <c:pt idx="50">
                  <c:v>4.3987137935492505E-2</c:v>
                </c:pt>
                <c:pt idx="51">
                  <c:v>4.3268770582967082E-2</c:v>
                </c:pt>
                <c:pt idx="52">
                  <c:v>4.2368638265096112E-2</c:v>
                </c:pt>
                <c:pt idx="53">
                  <c:v>4.176233404177198E-2</c:v>
                </c:pt>
                <c:pt idx="54">
                  <c:v>4.1183193609834641E-2</c:v>
                </c:pt>
                <c:pt idx="55">
                  <c:v>4.005355274269385E-2</c:v>
                </c:pt>
                <c:pt idx="56">
                  <c:v>3.8953032260805577E-2</c:v>
                </c:pt>
                <c:pt idx="57">
                  <c:v>3.7987124007859113E-2</c:v>
                </c:pt>
                <c:pt idx="58">
                  <c:v>3.7079297307873176E-2</c:v>
                </c:pt>
                <c:pt idx="59">
                  <c:v>3.620996518808603E-2</c:v>
                </c:pt>
                <c:pt idx="60">
                  <c:v>3.5420473047349327E-2</c:v>
                </c:pt>
                <c:pt idx="61">
                  <c:v>3.4564616112767198E-2</c:v>
                </c:pt>
                <c:pt idx="62">
                  <c:v>3.3768646041997807E-2</c:v>
                </c:pt>
                <c:pt idx="63">
                  <c:v>3.3070846533641014E-2</c:v>
                </c:pt>
                <c:pt idx="64">
                  <c:v>3.2134171938816368E-2</c:v>
                </c:pt>
                <c:pt idx="65">
                  <c:v>3.1317905065675798E-2</c:v>
                </c:pt>
                <c:pt idx="66">
                  <c:v>3.059052958614538E-2</c:v>
                </c:pt>
                <c:pt idx="67">
                  <c:v>2.9749792678409496E-2</c:v>
                </c:pt>
                <c:pt idx="68">
                  <c:v>2.893711603774099E-2</c:v>
                </c:pt>
                <c:pt idx="69">
                  <c:v>2.8233059670335476E-2</c:v>
                </c:pt>
                <c:pt idx="70">
                  <c:v>2.7596340592828533E-2</c:v>
                </c:pt>
                <c:pt idx="71">
                  <c:v>2.6959424414740047E-2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1C-88E7-4053-B207-82ECE386F193}"/>
            </c:ext>
          </c:extLst>
        </c:ser>
        <c:ser>
          <c:idx val="33"/>
          <c:order val="29"/>
          <c:tx>
            <c:strRef>
              <c:f>'C6010'!$CL$2</c:f>
              <c:strCache>
                <c:ptCount val="1"/>
                <c:pt idx="0">
                  <c:v>C6010 182C2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'C6010'!$CE$3:$CE$74</c:f>
              <c:numCache>
                <c:formatCode>0.00E+00</c:formatCode>
                <c:ptCount val="72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7.5431200000000004E-4</c:v>
                </c:pt>
                <c:pt idx="24">
                  <c:v>1.0985400000000001E-3</c:v>
                </c:pt>
                <c:pt idx="25">
                  <c:v>1.59986E-3</c:v>
                </c:pt>
                <c:pt idx="26">
                  <c:v>2.3299499999999999E-3</c:v>
                </c:pt>
                <c:pt idx="27">
                  <c:v>3.3932200000000002E-3</c:v>
                </c:pt>
                <c:pt idx="28">
                  <c:v>4.9417100000000002E-3</c:v>
                </c:pt>
                <c:pt idx="29">
                  <c:v>7.1968600000000002E-3</c:v>
                </c:pt>
                <c:pt idx="30">
                  <c:v>8.6851099999999994E-3</c:v>
                </c:pt>
                <c:pt idx="31">
                  <c:v>1.04811E-2</c:v>
                </c:pt>
                <c:pt idx="32">
                  <c:v>1.2648599999999999E-2</c:v>
                </c:pt>
                <c:pt idx="33">
                  <c:v>1.52642E-2</c:v>
                </c:pt>
                <c:pt idx="34">
                  <c:v>1.8420700000000002E-2</c:v>
                </c:pt>
                <c:pt idx="35">
                  <c:v>2.223E-2</c:v>
                </c:pt>
                <c:pt idx="36">
                  <c:v>2.6827E-2</c:v>
                </c:pt>
                <c:pt idx="37">
                  <c:v>3.2374600000000003E-2</c:v>
                </c:pt>
                <c:pt idx="38">
                  <c:v>3.9069399999999997E-2</c:v>
                </c:pt>
                <c:pt idx="39">
                  <c:v>4.7148700000000002E-2</c:v>
                </c:pt>
                <c:pt idx="40">
                  <c:v>5.6898700000000003E-2</c:v>
                </c:pt>
                <c:pt idx="41">
                  <c:v>6.8664900000000001E-2</c:v>
                </c:pt>
                <c:pt idx="42">
                  <c:v>0.08</c:v>
                </c:pt>
                <c:pt idx="43">
                  <c:v>0.09</c:v>
                </c:pt>
                <c:pt idx="44">
                  <c:v>0.105</c:v>
                </c:pt>
                <c:pt idx="45">
                  <c:v>0.115</c:v>
                </c:pt>
                <c:pt idx="46">
                  <c:v>0.13</c:v>
                </c:pt>
                <c:pt idx="47">
                  <c:v>0.14499999999999999</c:v>
                </c:pt>
                <c:pt idx="48">
                  <c:v>0.16</c:v>
                </c:pt>
                <c:pt idx="49">
                  <c:v>0.17499999999999999</c:v>
                </c:pt>
                <c:pt idx="50">
                  <c:v>0.19</c:v>
                </c:pt>
                <c:pt idx="51">
                  <c:v>0.21</c:v>
                </c:pt>
                <c:pt idx="52">
                  <c:v>0.23499999999999999</c:v>
                </c:pt>
                <c:pt idx="53">
                  <c:v>0.255</c:v>
                </c:pt>
                <c:pt idx="54">
                  <c:v>0.27500000000000002</c:v>
                </c:pt>
                <c:pt idx="55">
                  <c:v>0.315</c:v>
                </c:pt>
                <c:pt idx="56">
                  <c:v>0.36</c:v>
                </c:pt>
                <c:pt idx="57">
                  <c:v>0.40500000000000003</c:v>
                </c:pt>
                <c:pt idx="58">
                  <c:v>0.45</c:v>
                </c:pt>
                <c:pt idx="59">
                  <c:v>0.495</c:v>
                </c:pt>
                <c:pt idx="60">
                  <c:v>0.55359999999999998</c:v>
                </c:pt>
                <c:pt idx="61">
                  <c:v>0.61409999999999998</c:v>
                </c:pt>
                <c:pt idx="62">
                  <c:v>0.67449999999999999</c:v>
                </c:pt>
                <c:pt idx="63">
                  <c:v>0.7349</c:v>
                </c:pt>
                <c:pt idx="64">
                  <c:v>0.81540000000000001</c:v>
                </c:pt>
                <c:pt idx="65">
                  <c:v>0.89590000000000003</c:v>
                </c:pt>
                <c:pt idx="66">
                  <c:v>0.97650000000000003</c:v>
                </c:pt>
                <c:pt idx="67">
                  <c:v>1.0771999999999999</c:v>
                </c:pt>
                <c:pt idx="68">
                  <c:v>1.1778</c:v>
                </c:pt>
                <c:pt idx="69">
                  <c:v>1.2785</c:v>
                </c:pt>
                <c:pt idx="70">
                  <c:v>1.3792</c:v>
                </c:pt>
                <c:pt idx="71">
                  <c:v>1.4799</c:v>
                </c:pt>
              </c:numCache>
            </c:numRef>
          </c:xVal>
          <c:yVal>
            <c:numRef>
              <c:f>'C6010'!$CL$3:$CL$74</c:f>
              <c:numCache>
                <c:formatCode>0.00E+00</c:formatCode>
                <c:ptCount val="72"/>
                <c:pt idx="0">
                  <c:v>3.96531510302176E-3</c:v>
                </c:pt>
                <c:pt idx="1">
                  <c:v>4.9210823404324325E-3</c:v>
                </c:pt>
                <c:pt idx="2">
                  <c:v>6.0620578910641513E-3</c:v>
                </c:pt>
                <c:pt idx="3">
                  <c:v>8.4222198290513552E-3</c:v>
                </c:pt>
                <c:pt idx="4">
                  <c:v>1.0501509073354121E-2</c:v>
                </c:pt>
                <c:pt idx="5">
                  <c:v>1.3128429980269677E-2</c:v>
                </c:pt>
                <c:pt idx="6">
                  <c:v>1.4917793889623535E-2</c:v>
                </c:pt>
                <c:pt idx="7">
                  <c:v>1.6880604439992376E-2</c:v>
                </c:pt>
                <c:pt idx="8">
                  <c:v>1.922499332081774E-2</c:v>
                </c:pt>
                <c:pt idx="9">
                  <c:v>2.0692351133998085E-2</c:v>
                </c:pt>
                <c:pt idx="10">
                  <c:v>2.2951357700948635E-2</c:v>
                </c:pt>
                <c:pt idx="11">
                  <c:v>2.4904781114005448E-2</c:v>
                </c:pt>
                <c:pt idx="12">
                  <c:v>2.7045076277428914E-2</c:v>
                </c:pt>
                <c:pt idx="13">
                  <c:v>2.9252350387524762E-2</c:v>
                </c:pt>
                <c:pt idx="14">
                  <c:v>3.1619084830357469E-2</c:v>
                </c:pt>
                <c:pt idx="15">
                  <c:v>3.3693492006579243E-2</c:v>
                </c:pt>
                <c:pt idx="16">
                  <c:v>3.583711793746671E-2</c:v>
                </c:pt>
                <c:pt idx="17">
                  <c:v>3.7847000276817144E-2</c:v>
                </c:pt>
                <c:pt idx="18">
                  <c:v>4.0047619151025955E-2</c:v>
                </c:pt>
                <c:pt idx="19">
                  <c:v>4.2031666613556361E-2</c:v>
                </c:pt>
                <c:pt idx="20">
                  <c:v>4.3783611054825873E-2</c:v>
                </c:pt>
                <c:pt idx="21">
                  <c:v>4.562453605623832E-2</c:v>
                </c:pt>
                <c:pt idx="22">
                  <c:v>4.7284292257892449E-2</c:v>
                </c:pt>
                <c:pt idx="23">
                  <c:v>4.8751118768271616E-2</c:v>
                </c:pt>
                <c:pt idx="24">
                  <c:v>5.1790403495612536E-2</c:v>
                </c:pt>
                <c:pt idx="25">
                  <c:v>5.3594136851355438E-2</c:v>
                </c:pt>
                <c:pt idx="26">
                  <c:v>5.5335431757502149E-2</c:v>
                </c:pt>
                <c:pt idx="27">
                  <c:v>5.6645283649039854E-2</c:v>
                </c:pt>
                <c:pt idx="28">
                  <c:v>5.7301068689567719E-2</c:v>
                </c:pt>
                <c:pt idx="29">
                  <c:v>5.7421525115711705E-2</c:v>
                </c:pt>
                <c:pt idx="30">
                  <c:v>5.7395022344191117E-2</c:v>
                </c:pt>
                <c:pt idx="31">
                  <c:v>5.7298571160167865E-2</c:v>
                </c:pt>
                <c:pt idx="32">
                  <c:v>5.7118092935732806E-2</c:v>
                </c:pt>
                <c:pt idx="33">
                  <c:v>5.6884063920013141E-2</c:v>
                </c:pt>
                <c:pt idx="34">
                  <c:v>5.6607836083511345E-2</c:v>
                </c:pt>
                <c:pt idx="35">
                  <c:v>5.6198957776875579E-2</c:v>
                </c:pt>
                <c:pt idx="36">
                  <c:v>5.5695089396245581E-2</c:v>
                </c:pt>
                <c:pt idx="37">
                  <c:v>5.5118202939676446E-2</c:v>
                </c:pt>
                <c:pt idx="38">
                  <c:v>5.4415915741579321E-2</c:v>
                </c:pt>
                <c:pt idx="39">
                  <c:v>5.3591215875032634E-2</c:v>
                </c:pt>
                <c:pt idx="40">
                  <c:v>5.2640044542859386E-2</c:v>
                </c:pt>
                <c:pt idx="41">
                  <c:v>5.1565547209470833E-2</c:v>
                </c:pt>
                <c:pt idx="42">
                  <c:v>5.0816153602264803E-2</c:v>
                </c:pt>
                <c:pt idx="43">
                  <c:v>5.0117799182830401E-2</c:v>
                </c:pt>
                <c:pt idx="44">
                  <c:v>4.9637800458268294E-2</c:v>
                </c:pt>
                <c:pt idx="45">
                  <c:v>4.8926012263176062E-2</c:v>
                </c:pt>
                <c:pt idx="46">
                  <c:v>4.7959505357171757E-2</c:v>
                </c:pt>
                <c:pt idx="47">
                  <c:v>4.7350037235190129E-2</c:v>
                </c:pt>
                <c:pt idx="48">
                  <c:v>4.6565546539764469E-2</c:v>
                </c:pt>
                <c:pt idx="49">
                  <c:v>4.5905919365076396E-2</c:v>
                </c:pt>
                <c:pt idx="50">
                  <c:v>4.535047919423689E-2</c:v>
                </c:pt>
                <c:pt idx="51">
                  <c:v>4.4579934304798417E-2</c:v>
                </c:pt>
                <c:pt idx="52">
                  <c:v>4.3774221616195076E-2</c:v>
                </c:pt>
                <c:pt idx="53">
                  <c:v>4.3028954353903102E-2</c:v>
                </c:pt>
                <c:pt idx="54">
                  <c:v>4.2427051739881566E-2</c:v>
                </c:pt>
                <c:pt idx="55">
                  <c:v>4.1327108988620964E-2</c:v>
                </c:pt>
                <c:pt idx="56">
                  <c:v>4.0208405879236589E-2</c:v>
                </c:pt>
                <c:pt idx="57">
                  <c:v>3.9160161167493039E-2</c:v>
                </c:pt>
                <c:pt idx="58">
                  <c:v>3.8272176855720909E-2</c:v>
                </c:pt>
                <c:pt idx="59">
                  <c:v>3.7361439753277818E-2</c:v>
                </c:pt>
                <c:pt idx="60">
                  <c:v>3.6592059012113987E-2</c:v>
                </c:pt>
                <c:pt idx="61">
                  <c:v>3.5658553580052516E-2</c:v>
                </c:pt>
                <c:pt idx="62">
                  <c:v>3.4870093214400703E-2</c:v>
                </c:pt>
                <c:pt idx="63">
                  <c:v>3.4108461766344675E-2</c:v>
                </c:pt>
                <c:pt idx="64">
                  <c:v>3.3146993703979132E-2</c:v>
                </c:pt>
                <c:pt idx="65">
                  <c:v>3.231877750079281E-2</c:v>
                </c:pt>
                <c:pt idx="66">
                  <c:v>3.1504554681581837E-2</c:v>
                </c:pt>
                <c:pt idx="67">
                  <c:v>3.0644478204701078E-2</c:v>
                </c:pt>
                <c:pt idx="68">
                  <c:v>2.9881540315872465E-2</c:v>
                </c:pt>
                <c:pt idx="69">
                  <c:v>2.9124362443810392E-2</c:v>
                </c:pt>
                <c:pt idx="70">
                  <c:v>2.8495973791745777E-2</c:v>
                </c:pt>
                <c:pt idx="71">
                  <c:v>2.7828654296482108E-2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1D-88E7-4053-B207-82ECE386F193}"/>
            </c:ext>
          </c:extLst>
        </c:ser>
        <c:ser>
          <c:idx val="34"/>
          <c:order val="30"/>
          <c:tx>
            <c:strRef>
              <c:f>'C6010'!$CV$2</c:f>
              <c:strCache>
                <c:ptCount val="1"/>
                <c:pt idx="0">
                  <c:v>C6010 182C6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'C6010'!$CO$3:$CO$74</c:f>
              <c:numCache>
                <c:formatCode>0.00E+00</c:formatCode>
                <c:ptCount val="72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7.5431200000000004E-4</c:v>
                </c:pt>
                <c:pt idx="24">
                  <c:v>1.0985400000000001E-3</c:v>
                </c:pt>
                <c:pt idx="25">
                  <c:v>1.59986E-3</c:v>
                </c:pt>
                <c:pt idx="26">
                  <c:v>2.3299499999999999E-3</c:v>
                </c:pt>
                <c:pt idx="27">
                  <c:v>3.3932200000000002E-3</c:v>
                </c:pt>
                <c:pt idx="28">
                  <c:v>4.9417100000000002E-3</c:v>
                </c:pt>
                <c:pt idx="29">
                  <c:v>7.1968600000000002E-3</c:v>
                </c:pt>
                <c:pt idx="30">
                  <c:v>8.6851099999999994E-3</c:v>
                </c:pt>
                <c:pt idx="31">
                  <c:v>1.04811E-2</c:v>
                </c:pt>
                <c:pt idx="32">
                  <c:v>1.2648599999999999E-2</c:v>
                </c:pt>
                <c:pt idx="33">
                  <c:v>1.52642E-2</c:v>
                </c:pt>
                <c:pt idx="34">
                  <c:v>1.8420700000000002E-2</c:v>
                </c:pt>
                <c:pt idx="35">
                  <c:v>2.223E-2</c:v>
                </c:pt>
                <c:pt idx="36">
                  <c:v>2.6827E-2</c:v>
                </c:pt>
                <c:pt idx="37">
                  <c:v>3.2374600000000003E-2</c:v>
                </c:pt>
                <c:pt idx="38">
                  <c:v>3.9069399999999997E-2</c:v>
                </c:pt>
                <c:pt idx="39">
                  <c:v>4.7148700000000002E-2</c:v>
                </c:pt>
                <c:pt idx="40">
                  <c:v>5.6898700000000003E-2</c:v>
                </c:pt>
                <c:pt idx="41">
                  <c:v>6.8664900000000001E-2</c:v>
                </c:pt>
                <c:pt idx="42">
                  <c:v>0.08</c:v>
                </c:pt>
                <c:pt idx="43">
                  <c:v>0.09</c:v>
                </c:pt>
                <c:pt idx="44">
                  <c:v>0.105</c:v>
                </c:pt>
                <c:pt idx="45">
                  <c:v>0.115</c:v>
                </c:pt>
                <c:pt idx="46">
                  <c:v>0.13</c:v>
                </c:pt>
                <c:pt idx="47">
                  <c:v>0.14499999999999999</c:v>
                </c:pt>
                <c:pt idx="48">
                  <c:v>0.16</c:v>
                </c:pt>
                <c:pt idx="49">
                  <c:v>0.17499999999999999</c:v>
                </c:pt>
                <c:pt idx="50">
                  <c:v>0.19</c:v>
                </c:pt>
                <c:pt idx="51">
                  <c:v>0.21</c:v>
                </c:pt>
                <c:pt idx="52">
                  <c:v>0.23499999999999999</c:v>
                </c:pt>
                <c:pt idx="53">
                  <c:v>0.255</c:v>
                </c:pt>
                <c:pt idx="54">
                  <c:v>0.27500000000000002</c:v>
                </c:pt>
                <c:pt idx="55">
                  <c:v>0.315</c:v>
                </c:pt>
                <c:pt idx="56">
                  <c:v>0.36</c:v>
                </c:pt>
                <c:pt idx="57">
                  <c:v>0.40500000000000003</c:v>
                </c:pt>
                <c:pt idx="58">
                  <c:v>0.45</c:v>
                </c:pt>
                <c:pt idx="59">
                  <c:v>0.495</c:v>
                </c:pt>
                <c:pt idx="60">
                  <c:v>0.55359999999999998</c:v>
                </c:pt>
                <c:pt idx="61">
                  <c:v>0.61409999999999998</c:v>
                </c:pt>
                <c:pt idx="62">
                  <c:v>0.67449999999999999</c:v>
                </c:pt>
                <c:pt idx="63">
                  <c:v>0.7349</c:v>
                </c:pt>
                <c:pt idx="64">
                  <c:v>0.81540000000000001</c:v>
                </c:pt>
                <c:pt idx="65">
                  <c:v>0.89590000000000003</c:v>
                </c:pt>
                <c:pt idx="66">
                  <c:v>0.97650000000000003</c:v>
                </c:pt>
                <c:pt idx="67">
                  <c:v>1.0771999999999999</c:v>
                </c:pt>
                <c:pt idx="68">
                  <c:v>1.1778</c:v>
                </c:pt>
                <c:pt idx="69">
                  <c:v>1.2785</c:v>
                </c:pt>
                <c:pt idx="70">
                  <c:v>1.3792</c:v>
                </c:pt>
                <c:pt idx="71">
                  <c:v>1.4799</c:v>
                </c:pt>
              </c:numCache>
            </c:numRef>
          </c:xVal>
          <c:yVal>
            <c:numRef>
              <c:f>'C6010'!$CV$3:$CV$74</c:f>
              <c:numCache>
                <c:formatCode>0.00E+00</c:formatCode>
                <c:ptCount val="72"/>
                <c:pt idx="0">
                  <c:v>8.5453465614807999E-3</c:v>
                </c:pt>
                <c:pt idx="1">
                  <c:v>1.1110151799915589E-2</c:v>
                </c:pt>
                <c:pt idx="2">
                  <c:v>1.2987000990660679E-2</c:v>
                </c:pt>
                <c:pt idx="3">
                  <c:v>1.3945024103629649E-2</c:v>
                </c:pt>
                <c:pt idx="4">
                  <c:v>1.5280875073470829E-2</c:v>
                </c:pt>
                <c:pt idx="5">
                  <c:v>1.598677116083308E-2</c:v>
                </c:pt>
                <c:pt idx="6">
                  <c:v>1.7182683699184718E-2</c:v>
                </c:pt>
                <c:pt idx="7">
                  <c:v>1.8458296684931583E-2</c:v>
                </c:pt>
                <c:pt idx="8">
                  <c:v>2.0262643255422208E-2</c:v>
                </c:pt>
                <c:pt idx="9">
                  <c:v>2.2556257147169457E-2</c:v>
                </c:pt>
                <c:pt idx="10">
                  <c:v>2.4752994683039251E-2</c:v>
                </c:pt>
                <c:pt idx="11">
                  <c:v>2.702057308486067E-2</c:v>
                </c:pt>
                <c:pt idx="12">
                  <c:v>2.8984293991402611E-2</c:v>
                </c:pt>
                <c:pt idx="13">
                  <c:v>3.0878315411508567E-2</c:v>
                </c:pt>
                <c:pt idx="14">
                  <c:v>3.2752663928586778E-2</c:v>
                </c:pt>
                <c:pt idx="15">
                  <c:v>3.4649663448427757E-2</c:v>
                </c:pt>
                <c:pt idx="16">
                  <c:v>3.6673488324634504E-2</c:v>
                </c:pt>
                <c:pt idx="17">
                  <c:v>3.8649516804022274E-2</c:v>
                </c:pt>
                <c:pt idx="18">
                  <c:v>4.0706197857672967E-2</c:v>
                </c:pt>
                <c:pt idx="19">
                  <c:v>4.2652521445688221E-2</c:v>
                </c:pt>
                <c:pt idx="20">
                  <c:v>4.4558840235991465E-2</c:v>
                </c:pt>
                <c:pt idx="21">
                  <c:v>4.6336251460392261E-2</c:v>
                </c:pt>
                <c:pt idx="22">
                  <c:v>4.7989519010813442E-2</c:v>
                </c:pt>
                <c:pt idx="23">
                  <c:v>4.9497908378255462E-2</c:v>
                </c:pt>
                <c:pt idx="24">
                  <c:v>5.2274565440475547E-2</c:v>
                </c:pt>
                <c:pt idx="25">
                  <c:v>5.4566162075136419E-2</c:v>
                </c:pt>
                <c:pt idx="26">
                  <c:v>5.5815809081295867E-2</c:v>
                </c:pt>
                <c:pt idx="27">
                  <c:v>5.7189359659210105E-2</c:v>
                </c:pt>
                <c:pt idx="28">
                  <c:v>5.7830620227859293E-2</c:v>
                </c:pt>
                <c:pt idx="29">
                  <c:v>5.8001037001418801E-2</c:v>
                </c:pt>
                <c:pt idx="30">
                  <c:v>5.7865892319433634E-2</c:v>
                </c:pt>
                <c:pt idx="31">
                  <c:v>5.7687892371514664E-2</c:v>
                </c:pt>
                <c:pt idx="32">
                  <c:v>5.7539700581508826E-2</c:v>
                </c:pt>
                <c:pt idx="33">
                  <c:v>5.7269673859208531E-2</c:v>
                </c:pt>
                <c:pt idx="34">
                  <c:v>5.6994807895688317E-2</c:v>
                </c:pt>
                <c:pt idx="35">
                  <c:v>5.651337361332915E-2</c:v>
                </c:pt>
                <c:pt idx="36">
                  <c:v>5.6097068377390029E-2</c:v>
                </c:pt>
                <c:pt idx="37">
                  <c:v>5.5533704311518634E-2</c:v>
                </c:pt>
                <c:pt idx="38">
                  <c:v>5.4826152366429279E-2</c:v>
                </c:pt>
                <c:pt idx="39">
                  <c:v>5.4030964064587864E-2</c:v>
                </c:pt>
                <c:pt idx="40">
                  <c:v>5.3083683814005342E-2</c:v>
                </c:pt>
                <c:pt idx="41">
                  <c:v>5.1958808306347914E-2</c:v>
                </c:pt>
                <c:pt idx="42">
                  <c:v>5.0759268456376641E-2</c:v>
                </c:pt>
                <c:pt idx="43">
                  <c:v>5.0048915011601434E-2</c:v>
                </c:pt>
                <c:pt idx="44">
                  <c:v>4.9139633614231334E-2</c:v>
                </c:pt>
                <c:pt idx="45">
                  <c:v>4.8611978866666961E-2</c:v>
                </c:pt>
                <c:pt idx="46">
                  <c:v>4.7781693675418041E-2</c:v>
                </c:pt>
                <c:pt idx="47">
                  <c:v>4.7201268151853146E-2</c:v>
                </c:pt>
                <c:pt idx="48">
                  <c:v>4.6400438836841459E-2</c:v>
                </c:pt>
                <c:pt idx="49">
                  <c:v>4.5884389527647881E-2</c:v>
                </c:pt>
                <c:pt idx="50">
                  <c:v>4.5386213243680786E-2</c:v>
                </c:pt>
                <c:pt idx="51">
                  <c:v>4.4472018704932038E-2</c:v>
                </c:pt>
                <c:pt idx="52">
                  <c:v>4.3680858931274172E-2</c:v>
                </c:pt>
                <c:pt idx="53">
                  <c:v>4.3031924530913784E-2</c:v>
                </c:pt>
                <c:pt idx="54">
                  <c:v>4.243532265775924E-2</c:v>
                </c:pt>
                <c:pt idx="55">
                  <c:v>4.127888317732669E-2</c:v>
                </c:pt>
                <c:pt idx="56">
                  <c:v>4.017458710753561E-2</c:v>
                </c:pt>
                <c:pt idx="57">
                  <c:v>3.9133816032637457E-2</c:v>
                </c:pt>
                <c:pt idx="58">
                  <c:v>3.8243344674273275E-2</c:v>
                </c:pt>
                <c:pt idx="59">
                  <c:v>3.7336738995621011E-2</c:v>
                </c:pt>
                <c:pt idx="60">
                  <c:v>3.6563027570077851E-2</c:v>
                </c:pt>
                <c:pt idx="61">
                  <c:v>3.5641081849743454E-2</c:v>
                </c:pt>
                <c:pt idx="62">
                  <c:v>3.4814348391474681E-2</c:v>
                </c:pt>
                <c:pt idx="63">
                  <c:v>3.4075010824650996E-2</c:v>
                </c:pt>
                <c:pt idx="64">
                  <c:v>3.3135672364978518E-2</c:v>
                </c:pt>
                <c:pt idx="65">
                  <c:v>3.2317917753047321E-2</c:v>
                </c:pt>
                <c:pt idx="66">
                  <c:v>3.1550356515684656E-2</c:v>
                </c:pt>
                <c:pt idx="67">
                  <c:v>3.063157587012762E-2</c:v>
                </c:pt>
                <c:pt idx="68">
                  <c:v>2.9479199194919412E-2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1E-88E7-4053-B207-82ECE386F193}"/>
            </c:ext>
          </c:extLst>
        </c:ser>
        <c:ser>
          <c:idx val="1"/>
          <c:order val="31"/>
          <c:tx>
            <c:strRef>
              <c:f>'C6014'!$AC$2</c:f>
              <c:strCache>
                <c:ptCount val="1"/>
                <c:pt idx="0">
                  <c:v>C6014 164C2</c:v>
                </c:pt>
              </c:strCache>
            </c:strRef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xVal>
            <c:numRef>
              <c:f>'C6014'!$V$3:$V$76</c:f>
              <c:numCache>
                <c:formatCode>0.00E+00</c:formatCode>
                <c:ptCount val="74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7.5431200000000004E-4</c:v>
                </c:pt>
                <c:pt idx="24">
                  <c:v>1.0985400000000001E-3</c:v>
                </c:pt>
                <c:pt idx="25">
                  <c:v>1.3257099999999999E-3</c:v>
                </c:pt>
                <c:pt idx="26">
                  <c:v>1.59986E-3</c:v>
                </c:pt>
                <c:pt idx="27">
                  <c:v>2.3299499999999999E-3</c:v>
                </c:pt>
                <c:pt idx="28">
                  <c:v>3.3932200000000002E-3</c:v>
                </c:pt>
                <c:pt idx="29">
                  <c:v>4.9417100000000002E-3</c:v>
                </c:pt>
                <c:pt idx="30">
                  <c:v>7.1968600000000002E-3</c:v>
                </c:pt>
                <c:pt idx="31">
                  <c:v>0.01</c:v>
                </c:pt>
                <c:pt idx="32">
                  <c:v>1.27063E-2</c:v>
                </c:pt>
                <c:pt idx="33">
                  <c:v>1.6145E-2</c:v>
                </c:pt>
                <c:pt idx="34">
                  <c:v>2.0514299999999999E-2</c:v>
                </c:pt>
                <c:pt idx="35">
                  <c:v>2.6065999999999999E-2</c:v>
                </c:pt>
                <c:pt idx="36">
                  <c:v>3.05788E-2</c:v>
                </c:pt>
                <c:pt idx="37">
                  <c:v>3.5872800000000003E-2</c:v>
                </c:pt>
                <c:pt idx="38">
                  <c:v>4.2083500000000003E-2</c:v>
                </c:pt>
                <c:pt idx="39">
                  <c:v>4.9369299999999998E-2</c:v>
                </c:pt>
                <c:pt idx="40">
                  <c:v>5.7916599999999999E-2</c:v>
                </c:pt>
                <c:pt idx="41">
                  <c:v>6.7943600000000007E-2</c:v>
                </c:pt>
                <c:pt idx="42">
                  <c:v>7.9706600000000002E-2</c:v>
                </c:pt>
                <c:pt idx="43">
                  <c:v>8.6331099999999994E-2</c:v>
                </c:pt>
                <c:pt idx="44">
                  <c:v>9.3506099999999995E-2</c:v>
                </c:pt>
                <c:pt idx="45">
                  <c:v>0.10127700000000001</c:v>
                </c:pt>
                <c:pt idx="46">
                  <c:v>0.109695</c:v>
                </c:pt>
                <c:pt idx="47">
                  <c:v>0.118812</c:v>
                </c:pt>
                <c:pt idx="48">
                  <c:v>0.12868599999999999</c:v>
                </c:pt>
                <c:pt idx="50">
                  <c:v>0.13</c:v>
                </c:pt>
                <c:pt idx="51">
                  <c:v>0.14499999999999999</c:v>
                </c:pt>
                <c:pt idx="52">
                  <c:v>0.16</c:v>
                </c:pt>
                <c:pt idx="53">
                  <c:v>0.17499999999999999</c:v>
                </c:pt>
                <c:pt idx="54">
                  <c:v>0.19</c:v>
                </c:pt>
                <c:pt idx="55">
                  <c:v>0.20499999999999999</c:v>
                </c:pt>
                <c:pt idx="56">
                  <c:v>0.22</c:v>
                </c:pt>
                <c:pt idx="57">
                  <c:v>0.23499999999999999</c:v>
                </c:pt>
                <c:pt idx="58">
                  <c:v>0.25</c:v>
                </c:pt>
                <c:pt idx="59">
                  <c:v>0.26500000000000001</c:v>
                </c:pt>
                <c:pt idx="60">
                  <c:v>0.28000000000000003</c:v>
                </c:pt>
                <c:pt idx="61">
                  <c:v>0.29499999999999998</c:v>
                </c:pt>
                <c:pt idx="62">
                  <c:v>0.31</c:v>
                </c:pt>
                <c:pt idx="63">
                  <c:v>0.32500000000000001</c:v>
                </c:pt>
                <c:pt idx="64">
                  <c:v>0.34</c:v>
                </c:pt>
                <c:pt idx="65">
                  <c:v>0.35499999999999998</c:v>
                </c:pt>
                <c:pt idx="66">
                  <c:v>0.37</c:v>
                </c:pt>
                <c:pt idx="67">
                  <c:v>0.38500000000000001</c:v>
                </c:pt>
                <c:pt idx="68">
                  <c:v>0.4</c:v>
                </c:pt>
                <c:pt idx="69">
                  <c:v>0.41499999999999998</c:v>
                </c:pt>
                <c:pt idx="70">
                  <c:v>0.43</c:v>
                </c:pt>
                <c:pt idx="71">
                  <c:v>0.44500000000000001</c:v>
                </c:pt>
                <c:pt idx="72">
                  <c:v>0.47</c:v>
                </c:pt>
                <c:pt idx="73">
                  <c:v>0.495</c:v>
                </c:pt>
              </c:numCache>
            </c:numRef>
          </c:xVal>
          <c:yVal>
            <c:numRef>
              <c:f>'C6014'!$AC$3:$AC$76</c:f>
              <c:numCache>
                <c:formatCode>0.00E+00</c:formatCode>
                <c:ptCount val="74"/>
                <c:pt idx="0">
                  <c:v>9.5633397835920685E-3</c:v>
                </c:pt>
                <c:pt idx="1">
                  <c:v>7.2215114037847312E-3</c:v>
                </c:pt>
                <c:pt idx="2">
                  <c:v>1.043769236269617E-2</c:v>
                </c:pt>
                <c:pt idx="3">
                  <c:v>1.0976903164111963E-2</c:v>
                </c:pt>
                <c:pt idx="4">
                  <c:v>1.1660071695812365E-2</c:v>
                </c:pt>
                <c:pt idx="5">
                  <c:v>1.4119214352011742E-2</c:v>
                </c:pt>
                <c:pt idx="6">
                  <c:v>1.4289626734368292E-2</c:v>
                </c:pt>
                <c:pt idx="7">
                  <c:v>1.6869024008063123E-2</c:v>
                </c:pt>
                <c:pt idx="8">
                  <c:v>1.7985901687820646E-2</c:v>
                </c:pt>
                <c:pt idx="9">
                  <c:v>1.9499039978929832E-2</c:v>
                </c:pt>
                <c:pt idx="10">
                  <c:v>2.1860204270788323E-2</c:v>
                </c:pt>
                <c:pt idx="11">
                  <c:v>2.2932933975070565E-2</c:v>
                </c:pt>
                <c:pt idx="12">
                  <c:v>2.5521096069986128E-2</c:v>
                </c:pt>
                <c:pt idx="13">
                  <c:v>2.6979678355465313E-2</c:v>
                </c:pt>
                <c:pt idx="14">
                  <c:v>2.8882846256938526E-2</c:v>
                </c:pt>
                <c:pt idx="15">
                  <c:v>3.1209592349899302E-2</c:v>
                </c:pt>
                <c:pt idx="16">
                  <c:v>3.280223058196919E-2</c:v>
                </c:pt>
                <c:pt idx="17">
                  <c:v>3.4831321804378333E-2</c:v>
                </c:pt>
                <c:pt idx="18">
                  <c:v>3.6828857559727285E-2</c:v>
                </c:pt>
                <c:pt idx="19">
                  <c:v>3.8442606858387726E-2</c:v>
                </c:pt>
                <c:pt idx="20">
                  <c:v>4.0292837179543559E-2</c:v>
                </c:pt>
                <c:pt idx="21">
                  <c:v>4.1879225972928126E-2</c:v>
                </c:pt>
                <c:pt idx="22">
                  <c:v>4.3314549366157876E-2</c:v>
                </c:pt>
                <c:pt idx="23">
                  <c:v>4.4774885775034245E-2</c:v>
                </c:pt>
                <c:pt idx="24">
                  <c:v>4.7015416866960848E-2</c:v>
                </c:pt>
                <c:pt idx="25">
                  <c:v>4.7951265006524302E-2</c:v>
                </c:pt>
                <c:pt idx="26">
                  <c:v>4.8853114071714887E-2</c:v>
                </c:pt>
                <c:pt idx="27">
                  <c:v>4.990711332031899E-2</c:v>
                </c:pt>
                <c:pt idx="28">
                  <c:v>5.0657195306619648E-2</c:v>
                </c:pt>
                <c:pt idx="29">
                  <c:v>5.1186523571082068E-2</c:v>
                </c:pt>
                <c:pt idx="30">
                  <c:v>5.1441837307015972E-2</c:v>
                </c:pt>
                <c:pt idx="31">
                  <c:v>5.2376276082477233E-2</c:v>
                </c:pt>
                <c:pt idx="32">
                  <c:v>5.2584183608016533E-2</c:v>
                </c:pt>
                <c:pt idx="33">
                  <c:v>5.2732018809304705E-2</c:v>
                </c:pt>
                <c:pt idx="34">
                  <c:v>5.2887018519266735E-2</c:v>
                </c:pt>
                <c:pt idx="35">
                  <c:v>5.2903280829345686E-2</c:v>
                </c:pt>
                <c:pt idx="36">
                  <c:v>5.2838576171498772E-2</c:v>
                </c:pt>
                <c:pt idx="37">
                  <c:v>5.2718037339264119E-2</c:v>
                </c:pt>
                <c:pt idx="38">
                  <c:v>5.2490884279944514E-2</c:v>
                </c:pt>
                <c:pt idx="39">
                  <c:v>5.2185889669617243E-2</c:v>
                </c:pt>
                <c:pt idx="40">
                  <c:v>5.1749432144855806E-2</c:v>
                </c:pt>
                <c:pt idx="41">
                  <c:v>5.1218123262227633E-2</c:v>
                </c:pt>
                <c:pt idx="42">
                  <c:v>5.0557035829961211E-2</c:v>
                </c:pt>
                <c:pt idx="43">
                  <c:v>4.9559567897580856E-2</c:v>
                </c:pt>
                <c:pt idx="44">
                  <c:v>4.9738308441512342E-2</c:v>
                </c:pt>
                <c:pt idx="45">
                  <c:v>4.876316872639426E-2</c:v>
                </c:pt>
                <c:pt idx="46">
                  <c:v>4.8291182399026397E-2</c:v>
                </c:pt>
                <c:pt idx="47">
                  <c:v>4.7818696043435499E-2</c:v>
                </c:pt>
                <c:pt idx="48">
                  <c:v>4.7556494822307227E-2</c:v>
                </c:pt>
                <c:pt idx="50">
                  <c:v>4.7626522685266855E-2</c:v>
                </c:pt>
                <c:pt idx="51">
                  <c:v>4.7085096824751212E-2</c:v>
                </c:pt>
                <c:pt idx="52">
                  <c:v>4.6583150421673776E-2</c:v>
                </c:pt>
                <c:pt idx="53">
                  <c:v>4.6128107248929087E-2</c:v>
                </c:pt>
                <c:pt idx="54">
                  <c:v>4.564301220637685E-2</c:v>
                </c:pt>
                <c:pt idx="55">
                  <c:v>4.516286470782669E-2</c:v>
                </c:pt>
                <c:pt idx="56">
                  <c:v>4.4693061019073221E-2</c:v>
                </c:pt>
                <c:pt idx="57">
                  <c:v>4.4294537282092004E-2</c:v>
                </c:pt>
                <c:pt idx="58">
                  <c:v>4.3868220211572426E-2</c:v>
                </c:pt>
                <c:pt idx="59">
                  <c:v>4.3441025574640191E-2</c:v>
                </c:pt>
                <c:pt idx="60">
                  <c:v>4.3092652993743583E-2</c:v>
                </c:pt>
                <c:pt idx="61">
                  <c:v>4.269246748915205E-2</c:v>
                </c:pt>
                <c:pt idx="62">
                  <c:v>4.2286235050409765E-2</c:v>
                </c:pt>
                <c:pt idx="63">
                  <c:v>4.2026091658794888E-2</c:v>
                </c:pt>
                <c:pt idx="64">
                  <c:v>4.166905446711465E-2</c:v>
                </c:pt>
                <c:pt idx="65">
                  <c:v>4.1313387290509603E-2</c:v>
                </c:pt>
                <c:pt idx="66">
                  <c:v>4.09931755565386E-2</c:v>
                </c:pt>
                <c:pt idx="67">
                  <c:v>4.0599452335786101E-2</c:v>
                </c:pt>
                <c:pt idx="68">
                  <c:v>4.035528949019896E-2</c:v>
                </c:pt>
                <c:pt idx="69">
                  <c:v>4.0080599649552559E-2</c:v>
                </c:pt>
                <c:pt idx="70">
                  <c:v>3.980286424202284E-2</c:v>
                </c:pt>
                <c:pt idx="71">
                  <c:v>3.9468505863994016E-2</c:v>
                </c:pt>
                <c:pt idx="72">
                  <c:v>3.8989582956336588E-2</c:v>
                </c:pt>
                <c:pt idx="73">
                  <c:v>3.8482538521849713E-2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1F-88E7-4053-B207-82ECE386F193}"/>
            </c:ext>
          </c:extLst>
        </c:ser>
        <c:ser>
          <c:idx val="0"/>
          <c:order val="32"/>
          <c:tx>
            <c:strRef>
              <c:f>'C6014'!$BG$2</c:f>
              <c:strCache>
                <c:ptCount val="1"/>
                <c:pt idx="0">
                  <c:v>C6014 162C1</c:v>
                </c:pt>
              </c:strCache>
            </c:strRef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xVal>
            <c:numRef>
              <c:f>'C6014'!$AZ$3:$AZ$76</c:f>
              <c:numCache>
                <c:formatCode>0.00E+00</c:formatCode>
                <c:ptCount val="74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7.5431200000000004E-4</c:v>
                </c:pt>
                <c:pt idx="24">
                  <c:v>1.0985400000000001E-3</c:v>
                </c:pt>
                <c:pt idx="25">
                  <c:v>1.3257099999999999E-3</c:v>
                </c:pt>
                <c:pt idx="26">
                  <c:v>1.59986E-3</c:v>
                </c:pt>
                <c:pt idx="27">
                  <c:v>2.3299499999999999E-3</c:v>
                </c:pt>
                <c:pt idx="28">
                  <c:v>3.3932200000000002E-3</c:v>
                </c:pt>
                <c:pt idx="29">
                  <c:v>4.9417100000000002E-3</c:v>
                </c:pt>
                <c:pt idx="30">
                  <c:v>7.1968600000000002E-3</c:v>
                </c:pt>
                <c:pt idx="31">
                  <c:v>0.01</c:v>
                </c:pt>
                <c:pt idx="32">
                  <c:v>1.27063E-2</c:v>
                </c:pt>
                <c:pt idx="33">
                  <c:v>1.6145E-2</c:v>
                </c:pt>
                <c:pt idx="34">
                  <c:v>2.0514299999999999E-2</c:v>
                </c:pt>
                <c:pt idx="35">
                  <c:v>2.6065999999999999E-2</c:v>
                </c:pt>
                <c:pt idx="36">
                  <c:v>3.05788E-2</c:v>
                </c:pt>
                <c:pt idx="37">
                  <c:v>3.5872800000000003E-2</c:v>
                </c:pt>
                <c:pt idx="38">
                  <c:v>4.2083500000000003E-2</c:v>
                </c:pt>
                <c:pt idx="39">
                  <c:v>4.9369299999999998E-2</c:v>
                </c:pt>
                <c:pt idx="40">
                  <c:v>5.7916599999999999E-2</c:v>
                </c:pt>
                <c:pt idx="41">
                  <c:v>6.7943600000000007E-2</c:v>
                </c:pt>
                <c:pt idx="42">
                  <c:v>7.9706600000000002E-2</c:v>
                </c:pt>
                <c:pt idx="43">
                  <c:v>8.6331099999999994E-2</c:v>
                </c:pt>
                <c:pt idx="44">
                  <c:v>9.3506099999999995E-2</c:v>
                </c:pt>
                <c:pt idx="45">
                  <c:v>0.10127700000000001</c:v>
                </c:pt>
                <c:pt idx="46">
                  <c:v>0.109695</c:v>
                </c:pt>
                <c:pt idx="47">
                  <c:v>0.118812</c:v>
                </c:pt>
                <c:pt idx="48">
                  <c:v>0.12868599999999999</c:v>
                </c:pt>
                <c:pt idx="49">
                  <c:v>0.139381</c:v>
                </c:pt>
                <c:pt idx="50">
                  <c:v>0.15096499999999999</c:v>
                </c:pt>
                <c:pt idx="51">
                  <c:v>0.16351199999999999</c:v>
                </c:pt>
                <c:pt idx="52">
                  <c:v>0.17710200000000001</c:v>
                </c:pt>
                <c:pt idx="53">
                  <c:v>0.19182099999999999</c:v>
                </c:pt>
                <c:pt idx="54">
                  <c:v>0.207763</c:v>
                </c:pt>
                <c:pt idx="55">
                  <c:v>0.22503100000000001</c:v>
                </c:pt>
                <c:pt idx="57">
                  <c:v>0.245</c:v>
                </c:pt>
                <c:pt idx="58">
                  <c:v>0.27</c:v>
                </c:pt>
                <c:pt idx="59">
                  <c:v>0.29499999999999998</c:v>
                </c:pt>
                <c:pt idx="60">
                  <c:v>0.32</c:v>
                </c:pt>
                <c:pt idx="61">
                  <c:v>0.34499999999999997</c:v>
                </c:pt>
                <c:pt idx="62">
                  <c:v>0.37</c:v>
                </c:pt>
                <c:pt idx="63">
                  <c:v>0.39500000000000002</c:v>
                </c:pt>
                <c:pt idx="64">
                  <c:v>0.42</c:v>
                </c:pt>
                <c:pt idx="65">
                  <c:v>0.44500000000000001</c:v>
                </c:pt>
                <c:pt idx="66">
                  <c:v>0.48499999999999999</c:v>
                </c:pt>
                <c:pt idx="67">
                  <c:v>0.5151</c:v>
                </c:pt>
                <c:pt idx="68">
                  <c:v>0.5353</c:v>
                </c:pt>
                <c:pt idx="69">
                  <c:v>0.57569999999999999</c:v>
                </c:pt>
                <c:pt idx="70">
                  <c:v>0.63629999999999998</c:v>
                </c:pt>
                <c:pt idx="71">
                  <c:v>0.69689999999999996</c:v>
                </c:pt>
                <c:pt idx="72">
                  <c:v>0.75760000000000005</c:v>
                </c:pt>
                <c:pt idx="73">
                  <c:v>0.81820000000000004</c:v>
                </c:pt>
              </c:numCache>
            </c:numRef>
          </c:xVal>
          <c:yVal>
            <c:numRef>
              <c:f>'C6014'!$BG$3:$BG$76</c:f>
              <c:numCache>
                <c:formatCode>0.00E+00</c:formatCode>
                <c:ptCount val="74"/>
                <c:pt idx="0">
                  <c:v>2.7369018453605267E-3</c:v>
                </c:pt>
                <c:pt idx="1">
                  <c:v>2.5074442689478858E-3</c:v>
                </c:pt>
                <c:pt idx="2">
                  <c:v>3.338185802274584E-3</c:v>
                </c:pt>
                <c:pt idx="3">
                  <c:v>5.7736504402948318E-3</c:v>
                </c:pt>
                <c:pt idx="4">
                  <c:v>7.3967004800047365E-3</c:v>
                </c:pt>
                <c:pt idx="5">
                  <c:v>8.0748067123742988E-3</c:v>
                </c:pt>
                <c:pt idx="6">
                  <c:v>9.2332926758204401E-3</c:v>
                </c:pt>
                <c:pt idx="7">
                  <c:v>1.1517598769815937E-2</c:v>
                </c:pt>
                <c:pt idx="8">
                  <c:v>1.3824730076343252E-2</c:v>
                </c:pt>
                <c:pt idx="9">
                  <c:v>1.5347368846056876E-2</c:v>
                </c:pt>
                <c:pt idx="10">
                  <c:v>1.6665297601676267E-2</c:v>
                </c:pt>
                <c:pt idx="11">
                  <c:v>1.885331396105509E-2</c:v>
                </c:pt>
                <c:pt idx="12">
                  <c:v>2.1414959667469216E-2</c:v>
                </c:pt>
                <c:pt idx="13">
                  <c:v>2.3546908737884582E-2</c:v>
                </c:pt>
                <c:pt idx="14">
                  <c:v>2.5334424370780085E-2</c:v>
                </c:pt>
                <c:pt idx="15">
                  <c:v>2.7440810014993478E-2</c:v>
                </c:pt>
                <c:pt idx="16">
                  <c:v>2.9798524303895013E-2</c:v>
                </c:pt>
                <c:pt idx="17">
                  <c:v>3.2116394662369853E-2</c:v>
                </c:pt>
                <c:pt idx="18">
                  <c:v>3.413059085296246E-2</c:v>
                </c:pt>
                <c:pt idx="19">
                  <c:v>3.6034981921788792E-2</c:v>
                </c:pt>
                <c:pt idx="20">
                  <c:v>3.7980545978646633E-2</c:v>
                </c:pt>
                <c:pt idx="21">
                  <c:v>3.9929985642273055E-2</c:v>
                </c:pt>
                <c:pt idx="22">
                  <c:v>4.1710575360398253E-2</c:v>
                </c:pt>
                <c:pt idx="23">
                  <c:v>4.3240038138517407E-2</c:v>
                </c:pt>
                <c:pt idx="24">
                  <c:v>4.6029592244668127E-2</c:v>
                </c:pt>
                <c:pt idx="25">
                  <c:v>4.7024041629062908E-2</c:v>
                </c:pt>
                <c:pt idx="26">
                  <c:v>4.7971116683695407E-2</c:v>
                </c:pt>
                <c:pt idx="27">
                  <c:v>4.950846875776059E-2</c:v>
                </c:pt>
                <c:pt idx="28">
                  <c:v>5.0552861097732306E-2</c:v>
                </c:pt>
                <c:pt idx="29">
                  <c:v>5.119073865594969E-2</c:v>
                </c:pt>
                <c:pt idx="30">
                  <c:v>5.1732230956336958E-2</c:v>
                </c:pt>
                <c:pt idx="31">
                  <c:v>5.2673902379315483E-2</c:v>
                </c:pt>
                <c:pt idx="32">
                  <c:v>5.2951755554897548E-2</c:v>
                </c:pt>
                <c:pt idx="33">
                  <c:v>5.3163367600152667E-2</c:v>
                </c:pt>
                <c:pt idx="34">
                  <c:v>5.3241714182918995E-2</c:v>
                </c:pt>
                <c:pt idx="35">
                  <c:v>5.3325096124939991E-2</c:v>
                </c:pt>
                <c:pt idx="36">
                  <c:v>5.3279805594773445E-2</c:v>
                </c:pt>
                <c:pt idx="37">
                  <c:v>5.3188375721791185E-2</c:v>
                </c:pt>
                <c:pt idx="38">
                  <c:v>5.2976600322741929E-2</c:v>
                </c:pt>
                <c:pt idx="39">
                  <c:v>5.266650076511821E-2</c:v>
                </c:pt>
                <c:pt idx="40">
                  <c:v>5.225512922998423E-2</c:v>
                </c:pt>
                <c:pt idx="41">
                  <c:v>5.1727337129088391E-2</c:v>
                </c:pt>
                <c:pt idx="42">
                  <c:v>5.1093207354482723E-2</c:v>
                </c:pt>
                <c:pt idx="43">
                  <c:v>5.0276836481224607E-2</c:v>
                </c:pt>
                <c:pt idx="44">
                  <c:v>5.0128158948376134E-2</c:v>
                </c:pt>
                <c:pt idx="45">
                  <c:v>4.9195327492668466E-2</c:v>
                </c:pt>
                <c:pt idx="46">
                  <c:v>4.8856910256999571E-2</c:v>
                </c:pt>
                <c:pt idx="47">
                  <c:v>4.8439347825208111E-2</c:v>
                </c:pt>
                <c:pt idx="48">
                  <c:v>4.798672567718943E-2</c:v>
                </c:pt>
                <c:pt idx="49">
                  <c:v>4.7535956481385387E-2</c:v>
                </c:pt>
                <c:pt idx="50">
                  <c:v>4.7122234782094534E-2</c:v>
                </c:pt>
                <c:pt idx="51">
                  <c:v>4.666952261720924E-2</c:v>
                </c:pt>
                <c:pt idx="52">
                  <c:v>4.6062771803500088E-2</c:v>
                </c:pt>
                <c:pt idx="53">
                  <c:v>4.5453422865197331E-2</c:v>
                </c:pt>
                <c:pt idx="54">
                  <c:v>4.4893960785560613E-2</c:v>
                </c:pt>
                <c:pt idx="55">
                  <c:v>4.4291902464080428E-2</c:v>
                </c:pt>
                <c:pt idx="57">
                  <c:v>4.3338475830964132E-2</c:v>
                </c:pt>
                <c:pt idx="58">
                  <c:v>4.2717473657254985E-2</c:v>
                </c:pt>
                <c:pt idx="59">
                  <c:v>4.2087642067599823E-2</c:v>
                </c:pt>
                <c:pt idx="60">
                  <c:v>4.1516348596767332E-2</c:v>
                </c:pt>
                <c:pt idx="61">
                  <c:v>4.0951308528959798E-2</c:v>
                </c:pt>
                <c:pt idx="62">
                  <c:v>4.0482651026818743E-2</c:v>
                </c:pt>
                <c:pt idx="63">
                  <c:v>3.9889511674131628E-2</c:v>
                </c:pt>
                <c:pt idx="64">
                  <c:v>3.9405834340037499E-2</c:v>
                </c:pt>
                <c:pt idx="65">
                  <c:v>3.9001326897065265E-2</c:v>
                </c:pt>
                <c:pt idx="66">
                  <c:v>3.8276164724136572E-2</c:v>
                </c:pt>
                <c:pt idx="67">
                  <c:v>3.8078828985583353E-2</c:v>
                </c:pt>
                <c:pt idx="68">
                  <c:v>3.7814656865634948E-2</c:v>
                </c:pt>
                <c:pt idx="69">
                  <c:v>3.7200859585856262E-2</c:v>
                </c:pt>
                <c:pt idx="70">
                  <c:v>3.6392719483851657E-2</c:v>
                </c:pt>
                <c:pt idx="71">
                  <c:v>3.5635691632490279E-2</c:v>
                </c:pt>
                <c:pt idx="72">
                  <c:v>3.4898497218233661E-2</c:v>
                </c:pt>
                <c:pt idx="73">
                  <c:v>3.4038629422223826E-2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20-88E7-4053-B207-82ECE386F1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3448472"/>
        <c:axId val="273448864"/>
      </c:scatterChart>
      <c:valAx>
        <c:axId val="273448472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3448864"/>
        <c:crosses val="autoZero"/>
        <c:crossBetween val="midCat"/>
      </c:valAx>
      <c:valAx>
        <c:axId val="273448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34484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8154995750086398"/>
          <c:y val="5.2553780292026613E-2"/>
          <c:w val="0.2089601255359094"/>
          <c:h val="0.902594806717121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800" b="0" i="0" baseline="0">
                <a:effectLst/>
              </a:rPr>
              <a:t>√P</a:t>
            </a:r>
            <a:r>
              <a:rPr lang="en-GB" sz="1800" b="0" i="0" baseline="-25000">
                <a:effectLst/>
              </a:rPr>
              <a:t>l </a:t>
            </a:r>
            <a:r>
              <a:rPr lang="en-GB" sz="1800" b="0" i="0" baseline="0">
                <a:effectLst/>
              </a:rPr>
              <a:t>vs efficiency</a:t>
            </a:r>
            <a:endParaRPr lang="en-GB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7956796684644326E-2"/>
          <c:y val="0.1059975741668655"/>
          <c:w val="0.69129488873587708"/>
          <c:h val="0.79754215382168137"/>
        </c:manualLayout>
      </c:layout>
      <c:scatterChart>
        <c:scatterStyle val="smoothMarker"/>
        <c:varyColors val="0"/>
        <c:ser>
          <c:idx val="2"/>
          <c:order val="0"/>
          <c:tx>
            <c:strRef>
              <c:f>'C6018'!$J$2</c:f>
              <c:strCache>
                <c:ptCount val="1"/>
                <c:pt idx="0">
                  <c:v>C6018 182C1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'C6018'!$I$3:$I$78</c:f>
              <c:numCache>
                <c:formatCode>0.00E+00</c:formatCode>
                <c:ptCount val="76"/>
                <c:pt idx="0">
                  <c:v>2.7577657903629551E-4</c:v>
                </c:pt>
                <c:pt idx="1">
                  <c:v>3.2057540223080918E-4</c:v>
                </c:pt>
                <c:pt idx="2">
                  <c:v>3.7862904486245767E-4</c:v>
                </c:pt>
                <c:pt idx="3">
                  <c:v>4.9507236222296001E-4</c:v>
                </c:pt>
                <c:pt idx="4">
                  <c:v>5.7702463730673656E-4</c:v>
                </c:pt>
                <c:pt idx="5">
                  <c:v>6.8254283413635012E-4</c:v>
                </c:pt>
                <c:pt idx="6">
                  <c:v>7.6265542999820934E-4</c:v>
                </c:pt>
                <c:pt idx="7">
                  <c:v>8.6997471227630036E-4</c:v>
                </c:pt>
                <c:pt idx="8">
                  <c:v>1.0092365088480654E-3</c:v>
                </c:pt>
                <c:pt idx="9">
                  <c:v>1.1433810499574567E-3</c:v>
                </c:pt>
                <c:pt idx="10">
                  <c:v>1.3316269461518535E-3</c:v>
                </c:pt>
                <c:pt idx="11">
                  <c:v>1.5215932175336538E-3</c:v>
                </c:pt>
                <c:pt idx="12">
                  <c:v>1.7347166446403958E-3</c:v>
                </c:pt>
                <c:pt idx="13">
                  <c:v>1.9642469148036541E-3</c:v>
                </c:pt>
                <c:pt idx="14">
                  <c:v>2.2226822199522818E-3</c:v>
                </c:pt>
                <c:pt idx="15">
                  <c:v>2.4933996134949335E-3</c:v>
                </c:pt>
                <c:pt idx="16">
                  <c:v>2.8137586026805265E-3</c:v>
                </c:pt>
                <c:pt idx="17">
                  <c:v>3.1674871134496894E-3</c:v>
                </c:pt>
                <c:pt idx="18">
                  <c:v>3.5663810754104361E-3</c:v>
                </c:pt>
                <c:pt idx="19">
                  <c:v>3.999266321569106E-3</c:v>
                </c:pt>
                <c:pt idx="20">
                  <c:v>4.4658962403781371E-3</c:v>
                </c:pt>
                <c:pt idx="21">
                  <c:v>4.9853206853091832E-3</c:v>
                </c:pt>
                <c:pt idx="22">
                  <c:v>5.5544176881309514E-3</c:v>
                </c:pt>
                <c:pt idx="23">
                  <c:v>6.1795618190271535E-3</c:v>
                </c:pt>
                <c:pt idx="24">
                  <c:v>7.6392310713306912E-3</c:v>
                </c:pt>
                <c:pt idx="25">
                  <c:v>9.350771772954132E-3</c:v>
                </c:pt>
                <c:pt idx="26">
                  <c:v>1.1413515966056886E-2</c:v>
                </c:pt>
                <c:pt idx="27">
                  <c:v>1.3852695213238789E-2</c:v>
                </c:pt>
                <c:pt idx="28">
                  <c:v>1.6710729300774958E-2</c:v>
                </c:pt>
                <c:pt idx="29">
                  <c:v>2.0075385174778089E-2</c:v>
                </c:pt>
                <c:pt idx="30">
                  <c:v>2.4022568866878178E-2</c:v>
                </c:pt>
                <c:pt idx="31">
                  <c:v>2.6230913561695525E-2</c:v>
                </c:pt>
                <c:pt idx="32">
                  <c:v>2.8615163202929329E-2</c:v>
                </c:pt>
                <c:pt idx="33">
                  <c:v>3.1185729759069001E-2</c:v>
                </c:pt>
                <c:pt idx="34">
                  <c:v>3.3946513514546986E-2</c:v>
                </c:pt>
                <c:pt idx="35">
                  <c:v>3.69015807191065E-2</c:v>
                </c:pt>
                <c:pt idx="36">
                  <c:v>4.008782790077052E-2</c:v>
                </c:pt>
                <c:pt idx="37">
                  <c:v>4.3486350066590067E-2</c:v>
                </c:pt>
                <c:pt idx="38">
                  <c:v>4.7132926603773023E-2</c:v>
                </c:pt>
                <c:pt idx="39">
                  <c:v>5.1037183681952522E-2</c:v>
                </c:pt>
                <c:pt idx="40">
                  <c:v>5.5196044439755614E-2</c:v>
                </c:pt>
                <c:pt idx="41">
                  <c:v>5.8611541916918843E-2</c:v>
                </c:pt>
                <c:pt idx="42">
                  <c:v>6.0571053861557513E-2</c:v>
                </c:pt>
                <c:pt idx="43">
                  <c:v>6.4639079403519609E-2</c:v>
                </c:pt>
                <c:pt idx="44">
                  <c:v>6.9045869826625209E-2</c:v>
                </c:pt>
                <c:pt idx="45">
                  <c:v>7.3637120023151731E-2</c:v>
                </c:pt>
                <c:pt idx="46">
                  <c:v>7.8726458303809282E-2</c:v>
                </c:pt>
                <c:pt idx="47">
                  <c:v>8.3576842429348097E-2</c:v>
                </c:pt>
                <c:pt idx="48">
                  <c:v>8.8724275475451919E-2</c:v>
                </c:pt>
                <c:pt idx="49">
                  <c:v>9.348004407848276E-2</c:v>
                </c:pt>
                <c:pt idx="50">
                  <c:v>9.8030029178226702E-2</c:v>
                </c:pt>
                <c:pt idx="51">
                  <c:v>0.10255647885032933</c:v>
                </c:pt>
                <c:pt idx="52">
                  <c:v>0.10769310697968411</c:v>
                </c:pt>
                <c:pt idx="53">
                  <c:v>0.11280146394627284</c:v>
                </c:pt>
                <c:pt idx="54">
                  <c:v>0.11753678858160521</c:v>
                </c:pt>
                <c:pt idx="55">
                  <c:v>0.12193183355174421</c:v>
                </c:pt>
                <c:pt idx="56">
                  <c:v>0.12567387111901562</c:v>
                </c:pt>
                <c:pt idx="57">
                  <c:v>0.13092954441953725</c:v>
                </c:pt>
                <c:pt idx="58">
                  <c:v>0.13558417798948283</c:v>
                </c:pt>
                <c:pt idx="59">
                  <c:v>0.14041149416509541</c:v>
                </c:pt>
                <c:pt idx="60">
                  <c:v>0.14454795959156258</c:v>
                </c:pt>
                <c:pt idx="61">
                  <c:v>0.1499476129948665</c:v>
                </c:pt>
                <c:pt idx="62">
                  <c:v>0.15485350674179399</c:v>
                </c:pt>
                <c:pt idx="63">
                  <c:v>0.15955862927006687</c:v>
                </c:pt>
                <c:pt idx="64">
                  <c:v>0.16387013968299341</c:v>
                </c:pt>
                <c:pt idx="65">
                  <c:v>0.16797925907125136</c:v>
                </c:pt>
                <c:pt idx="66">
                  <c:v>0.17187429948142927</c:v>
                </c:pt>
                <c:pt idx="67">
                  <c:v>0.17560384718796743</c:v>
                </c:pt>
                <c:pt idx="68">
                  <c:v>0.17742721283059507</c:v>
                </c:pt>
                <c:pt idx="69">
                  <c:v>0.1808112269335338</c:v>
                </c:pt>
                <c:pt idx="70">
                  <c:v>0.18499911607042416</c:v>
                </c:pt>
                <c:pt idx="71">
                  <c:v>0.18878610065356818</c:v>
                </c:pt>
                <c:pt idx="72">
                  <c:v>0.19274278878125123</c:v>
                </c:pt>
                <c:pt idx="73">
                  <c:v>0.19592013269935968</c:v>
                </c:pt>
                <c:pt idx="74">
                  <c:v>0.19942778139659967</c:v>
                </c:pt>
                <c:pt idx="75">
                  <c:v>0.2000487382087732</c:v>
                </c:pt>
              </c:numCache>
            </c:numRef>
          </c:xVal>
          <c:yVal>
            <c:numRef>
              <c:f>'C6018'!$K$3:$K$78</c:f>
              <c:numCache>
                <c:formatCode>0.00E+00</c:formatCode>
                <c:ptCount val="76"/>
                <c:pt idx="0">
                  <c:v>131.48773373071245</c:v>
                </c:pt>
                <c:pt idx="1">
                  <c:v>117.42790452149021</c:v>
                </c:pt>
                <c:pt idx="2">
                  <c:v>101.58694693266801</c:v>
                </c:pt>
                <c:pt idx="3">
                  <c:v>71.706816237298838</c:v>
                </c:pt>
                <c:pt idx="4">
                  <c:v>63.70033511143712</c:v>
                </c:pt>
                <c:pt idx="5">
                  <c:v>54.941915276019529</c:v>
                </c:pt>
                <c:pt idx="6">
                  <c:v>53.1053993735989</c:v>
                </c:pt>
                <c:pt idx="7">
                  <c:v>49.250980371416226</c:v>
                </c:pt>
                <c:pt idx="8">
                  <c:v>44.16467730918172</c:v>
                </c:pt>
                <c:pt idx="9">
                  <c:v>41.525250619689963</c:v>
                </c:pt>
                <c:pt idx="10">
                  <c:v>36.945510757253047</c:v>
                </c:pt>
                <c:pt idx="11">
                  <c:v>34.147733218829025</c:v>
                </c:pt>
                <c:pt idx="12">
                  <c:v>31.705494327772371</c:v>
                </c:pt>
                <c:pt idx="13">
                  <c:v>29.842421886267037</c:v>
                </c:pt>
                <c:pt idx="14">
                  <c:v>28.125729800174579</c:v>
                </c:pt>
                <c:pt idx="15">
                  <c:v>26.971509909368731</c:v>
                </c:pt>
                <c:pt idx="16">
                  <c:v>25.559293965917551</c:v>
                </c:pt>
                <c:pt idx="17">
                  <c:v>24.340239001741779</c:v>
                </c:pt>
                <c:pt idx="18">
                  <c:v>23.170318890997812</c:v>
                </c:pt>
                <c:pt idx="19">
                  <c:v>22.236156346063044</c:v>
                </c:pt>
                <c:pt idx="20">
                  <c:v>21.519658396134293</c:v>
                </c:pt>
                <c:pt idx="21">
                  <c:v>20.840067537212089</c:v>
                </c:pt>
                <c:pt idx="22">
                  <c:v>20.260080332851754</c:v>
                </c:pt>
                <c:pt idx="23">
                  <c:v>19.753117831048744</c:v>
                </c:pt>
                <c:pt idx="24">
                  <c:v>18.824202303148457</c:v>
                </c:pt>
                <c:pt idx="25">
                  <c:v>18.29730240625662</c:v>
                </c:pt>
                <c:pt idx="26">
                  <c:v>17.885772398975345</c:v>
                </c:pt>
                <c:pt idx="27">
                  <c:v>17.682491587718378</c:v>
                </c:pt>
                <c:pt idx="28">
                  <c:v>17.696461983818331</c:v>
                </c:pt>
                <c:pt idx="29">
                  <c:v>17.857278887080994</c:v>
                </c:pt>
                <c:pt idx="30">
                  <c:v>18.162179787793161</c:v>
                </c:pt>
                <c:pt idx="31">
                  <c:v>18.382967779700007</c:v>
                </c:pt>
                <c:pt idx="32">
                  <c:v>18.641531685088506</c:v>
                </c:pt>
                <c:pt idx="33">
                  <c:v>18.940625071297646</c:v>
                </c:pt>
                <c:pt idx="34">
                  <c:v>19.29074985547296</c:v>
                </c:pt>
                <c:pt idx="35">
                  <c:v>19.700723204241502</c:v>
                </c:pt>
                <c:pt idx="36">
                  <c:v>20.145560760913099</c:v>
                </c:pt>
                <c:pt idx="37">
                  <c:v>20.660024226550387</c:v>
                </c:pt>
                <c:pt idx="38">
                  <c:v>21.223690735289946</c:v>
                </c:pt>
                <c:pt idx="39">
                  <c:v>21.843837715526892</c:v>
                </c:pt>
                <c:pt idx="40">
                  <c:v>22.538181951279835</c:v>
                </c:pt>
                <c:pt idx="41">
                  <c:v>23.202137207277108</c:v>
                </c:pt>
                <c:pt idx="42">
                  <c:v>23.530817455682982</c:v>
                </c:pt>
                <c:pt idx="43">
                  <c:v>24.239323967080555</c:v>
                </c:pt>
                <c:pt idx="44">
                  <c:v>24.922115033740269</c:v>
                </c:pt>
                <c:pt idx="45">
                  <c:v>25.704548897155828</c:v>
                </c:pt>
                <c:pt idx="46">
                  <c:v>26.382029548261219</c:v>
                </c:pt>
                <c:pt idx="47">
                  <c:v>27.200800324779486</c:v>
                </c:pt>
                <c:pt idx="48">
                  <c:v>27.94716491394367</c:v>
                </c:pt>
                <c:pt idx="49">
                  <c:v>28.608967981078827</c:v>
                </c:pt>
                <c:pt idx="50">
                  <c:v>29.136660093089755</c:v>
                </c:pt>
                <c:pt idx="51">
                  <c:v>29.949139646061269</c:v>
                </c:pt>
                <c:pt idx="52">
                  <c:v>30.609239515116759</c:v>
                </c:pt>
                <c:pt idx="53">
                  <c:v>31.436234470445925</c:v>
                </c:pt>
                <c:pt idx="54">
                  <c:v>32.211605387094146</c:v>
                </c:pt>
                <c:pt idx="55">
                  <c:v>32.958077520547491</c:v>
                </c:pt>
                <c:pt idx="56">
                  <c:v>33.721833245590481</c:v>
                </c:pt>
                <c:pt idx="57">
                  <c:v>34.586461880785301</c:v>
                </c:pt>
                <c:pt idx="58">
                  <c:v>35.532695252954149</c:v>
                </c:pt>
                <c:pt idx="59">
                  <c:v>36.190006054454386</c:v>
                </c:pt>
                <c:pt idx="60">
                  <c:v>37.034355753502219</c:v>
                </c:pt>
                <c:pt idx="61">
                  <c:v>37.990976256803847</c:v>
                </c:pt>
                <c:pt idx="62">
                  <c:v>38.974781345669761</c:v>
                </c:pt>
                <c:pt idx="63">
                  <c:v>39.87201961622592</c:v>
                </c:pt>
                <c:pt idx="64">
                  <c:v>40.79554450342674</c:v>
                </c:pt>
                <c:pt idx="65">
                  <c:v>41.673412772408042</c:v>
                </c:pt>
                <c:pt idx="66">
                  <c:v>42.527659059725259</c:v>
                </c:pt>
                <c:pt idx="67">
                  <c:v>43.347683662455765</c:v>
                </c:pt>
                <c:pt idx="68">
                  <c:v>43.738304043911718</c:v>
                </c:pt>
                <c:pt idx="69">
                  <c:v>44.575700678574158</c:v>
                </c:pt>
                <c:pt idx="70">
                  <c:v>45.516870312238069</c:v>
                </c:pt>
                <c:pt idx="71">
                  <c:v>46.528930296075714</c:v>
                </c:pt>
                <c:pt idx="72">
                  <c:v>47.343480247270335</c:v>
                </c:pt>
                <c:pt idx="73">
                  <c:v>48.438572599243834</c:v>
                </c:pt>
                <c:pt idx="74">
                  <c:v>49.276566308795253</c:v>
                </c:pt>
                <c:pt idx="75">
                  <c:v>49.473384620523468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E737-4AA5-BA63-43B4D7457D3A}"/>
            </c:ext>
          </c:extLst>
        </c:ser>
        <c:ser>
          <c:idx val="3"/>
          <c:order val="1"/>
          <c:tx>
            <c:strRef>
              <c:f>'C6018'!$U$2</c:f>
              <c:strCache>
                <c:ptCount val="1"/>
                <c:pt idx="0">
                  <c:v>C6018 182C5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'C6018'!$T$3:$T$78</c:f>
              <c:numCache>
                <c:formatCode>0.00E+00</c:formatCode>
                <c:ptCount val="76"/>
                <c:pt idx="0">
                  <c:v>2.6776621813418759E-4</c:v>
                </c:pt>
                <c:pt idx="1">
                  <c:v>3.5856162431732654E-4</c:v>
                </c:pt>
                <c:pt idx="2">
                  <c:v>4.272045882379573E-4</c:v>
                </c:pt>
                <c:pt idx="3">
                  <c:v>4.9381963252989115E-4</c:v>
                </c:pt>
                <c:pt idx="4">
                  <c:v>5.444439052747275E-4</c:v>
                </c:pt>
                <c:pt idx="5">
                  <c:v>6.3053501196788609E-4</c:v>
                </c:pt>
                <c:pt idx="6">
                  <c:v>7.4353516677698927E-4</c:v>
                </c:pt>
                <c:pt idx="7">
                  <c:v>8.8569627578791307E-4</c:v>
                </c:pt>
                <c:pt idx="8">
                  <c:v>1.0409740619152746E-3</c:v>
                </c:pt>
                <c:pt idx="9">
                  <c:v>1.1616980880662239E-3</c:v>
                </c:pt>
                <c:pt idx="10">
                  <c:v>1.3203547426520054E-3</c:v>
                </c:pt>
                <c:pt idx="11">
                  <c:v>1.4965544638558274E-3</c:v>
                </c:pt>
                <c:pt idx="12">
                  <c:v>1.7116603138712916E-3</c:v>
                </c:pt>
                <c:pt idx="13">
                  <c:v>1.9567642385227768E-3</c:v>
                </c:pt>
                <c:pt idx="14">
                  <c:v>2.2335824423876226E-3</c:v>
                </c:pt>
                <c:pt idx="15">
                  <c:v>2.5195824268807649E-3</c:v>
                </c:pt>
                <c:pt idx="16">
                  <c:v>2.8339357741955663E-3</c:v>
                </c:pt>
                <c:pt idx="17">
                  <c:v>3.178429374420639E-3</c:v>
                </c:pt>
                <c:pt idx="18">
                  <c:v>3.5694976887233909E-3</c:v>
                </c:pt>
                <c:pt idx="19">
                  <c:v>3.9982174977578845E-3</c:v>
                </c:pt>
                <c:pt idx="20">
                  <c:v>4.4729908358821869E-3</c:v>
                </c:pt>
                <c:pt idx="21">
                  <c:v>5.0011819906734005E-3</c:v>
                </c:pt>
                <c:pt idx="22">
                  <c:v>5.5807398820855933E-3</c:v>
                </c:pt>
                <c:pt idx="23">
                  <c:v>6.2098687701510396E-3</c:v>
                </c:pt>
                <c:pt idx="24">
                  <c:v>7.6604039399655382E-3</c:v>
                </c:pt>
                <c:pt idx="25">
                  <c:v>9.3947452539544368E-3</c:v>
                </c:pt>
                <c:pt idx="26">
                  <c:v>1.1484620127601743E-2</c:v>
                </c:pt>
                <c:pt idx="27">
                  <c:v>1.3906411716342708E-2</c:v>
                </c:pt>
                <c:pt idx="28">
                  <c:v>1.6787556638442277E-2</c:v>
                </c:pt>
                <c:pt idx="29">
                  <c:v>2.0170513185055819E-2</c:v>
                </c:pt>
                <c:pt idx="30">
                  <c:v>2.4132082085401713E-2</c:v>
                </c:pt>
                <c:pt idx="31">
                  <c:v>2.6353029069142154E-2</c:v>
                </c:pt>
                <c:pt idx="32">
                  <c:v>2.8745035616825267E-2</c:v>
                </c:pt>
                <c:pt idx="33">
                  <c:v>3.1327538594956156E-2</c:v>
                </c:pt>
                <c:pt idx="34">
                  <c:v>3.4083591586078717E-2</c:v>
                </c:pt>
                <c:pt idx="35">
                  <c:v>3.7063931664900365E-2</c:v>
                </c:pt>
                <c:pt idx="36">
                  <c:v>4.0255647409922657E-2</c:v>
                </c:pt>
                <c:pt idx="37">
                  <c:v>4.367104177281398E-2</c:v>
                </c:pt>
                <c:pt idx="38">
                  <c:v>4.733811701990609E-2</c:v>
                </c:pt>
                <c:pt idx="39">
                  <c:v>5.1252118938613457E-2</c:v>
                </c:pt>
                <c:pt idx="40">
                  <c:v>5.5429832882636525E-2</c:v>
                </c:pt>
                <c:pt idx="41">
                  <c:v>5.8828330143154632E-2</c:v>
                </c:pt>
                <c:pt idx="42">
                  <c:v>6.0824778910793111E-2</c:v>
                </c:pt>
                <c:pt idx="43">
                  <c:v>6.4940379135836446E-2</c:v>
                </c:pt>
                <c:pt idx="44">
                  <c:v>6.9224268702874389E-2</c:v>
                </c:pt>
                <c:pt idx="45">
                  <c:v>7.4075025149812901E-2</c:v>
                </c:pt>
                <c:pt idx="46">
                  <c:v>7.9033400395464734E-2</c:v>
                </c:pt>
                <c:pt idx="47">
                  <c:v>8.3910204867846436E-2</c:v>
                </c:pt>
                <c:pt idx="48">
                  <c:v>8.9188348951705118E-2</c:v>
                </c:pt>
                <c:pt idx="49">
                  <c:v>9.3725944206536183E-2</c:v>
                </c:pt>
                <c:pt idx="50">
                  <c:v>9.8204204108642765E-2</c:v>
                </c:pt>
                <c:pt idx="51">
                  <c:v>0.10297479389266445</c:v>
                </c:pt>
                <c:pt idx="52">
                  <c:v>0.10795561567214403</c:v>
                </c:pt>
                <c:pt idx="53">
                  <c:v>0.11310546393029706</c:v>
                </c:pt>
                <c:pt idx="54">
                  <c:v>0.1179849632993737</c:v>
                </c:pt>
                <c:pt idx="55">
                  <c:v>0.12230554672875833</c:v>
                </c:pt>
                <c:pt idx="56">
                  <c:v>0.12620349147064108</c:v>
                </c:pt>
                <c:pt idx="57">
                  <c:v>0.13131966442570858</c:v>
                </c:pt>
                <c:pt idx="58">
                  <c:v>0.13637758487348958</c:v>
                </c:pt>
                <c:pt idx="59">
                  <c:v>0.14081353905910995</c:v>
                </c:pt>
                <c:pt idx="60">
                  <c:v>0.14522214326035518</c:v>
                </c:pt>
                <c:pt idx="61">
                  <c:v>0.15048614026254933</c:v>
                </c:pt>
                <c:pt idx="62">
                  <c:v>0.15553669073116569</c:v>
                </c:pt>
                <c:pt idx="63">
                  <c:v>0.16014935324482435</c:v>
                </c:pt>
                <c:pt idx="64">
                  <c:v>0.16459351194736832</c:v>
                </c:pt>
                <c:pt idx="65">
                  <c:v>0.16864489468023425</c:v>
                </c:pt>
                <c:pt idx="66">
                  <c:v>0.17256786589737519</c:v>
                </c:pt>
                <c:pt idx="67">
                  <c:v>0.17629022543022019</c:v>
                </c:pt>
                <c:pt idx="68">
                  <c:v>0.17808638427769713</c:v>
                </c:pt>
                <c:pt idx="69">
                  <c:v>0.18153243062214139</c:v>
                </c:pt>
              </c:numCache>
            </c:numRef>
          </c:xVal>
          <c:yVal>
            <c:numRef>
              <c:f>'C6018'!$V$3:$V$78</c:f>
              <c:numCache>
                <c:formatCode>0.00E+00</c:formatCode>
                <c:ptCount val="76"/>
                <c:pt idx="0">
                  <c:v>139.47245019440587</c:v>
                </c:pt>
                <c:pt idx="1">
                  <c:v>93.865087553790246</c:v>
                </c:pt>
                <c:pt idx="2">
                  <c:v>79.798355842737976</c:v>
                </c:pt>
                <c:pt idx="3">
                  <c:v>72.071091742498737</c:v>
                </c:pt>
                <c:pt idx="4">
                  <c:v>71.552390781163396</c:v>
                </c:pt>
                <c:pt idx="5">
                  <c:v>64.37914492278837</c:v>
                </c:pt>
                <c:pt idx="6">
                  <c:v>55.871764173404316</c:v>
                </c:pt>
                <c:pt idx="7">
                  <c:v>47.51803804290806</c:v>
                </c:pt>
                <c:pt idx="8">
                  <c:v>41.512716184115703</c:v>
                </c:pt>
                <c:pt idx="9">
                  <c:v>40.226078170290066</c:v>
                </c:pt>
                <c:pt idx="10">
                  <c:v>37.579029921526875</c:v>
                </c:pt>
                <c:pt idx="11">
                  <c:v>35.29993892238469</c:v>
                </c:pt>
                <c:pt idx="12">
                  <c:v>32.565403018303606</c:v>
                </c:pt>
                <c:pt idx="13">
                  <c:v>30.071093414936264</c:v>
                </c:pt>
                <c:pt idx="14">
                  <c:v>27.851883950871919</c:v>
                </c:pt>
                <c:pt idx="15">
                  <c:v>26.413861359192996</c:v>
                </c:pt>
                <c:pt idx="16">
                  <c:v>25.196633413672338</c:v>
                </c:pt>
                <c:pt idx="17">
                  <c:v>24.17293700364889</c:v>
                </c:pt>
                <c:pt idx="18">
                  <c:v>23.129875441972242</c:v>
                </c:pt>
                <c:pt idx="19">
                  <c:v>22.24782398004281</c:v>
                </c:pt>
                <c:pt idx="20">
                  <c:v>21.45144801966563</c:v>
                </c:pt>
                <c:pt idx="21">
                  <c:v>20.708088135931334</c:v>
                </c:pt>
                <c:pt idx="22">
                  <c:v>20.069413104345674</c:v>
                </c:pt>
                <c:pt idx="23">
                  <c:v>19.560780137077419</c:v>
                </c:pt>
                <c:pt idx="24">
                  <c:v>18.720288315023065</c:v>
                </c:pt>
                <c:pt idx="25">
                  <c:v>18.126416864790922</c:v>
                </c:pt>
                <c:pt idx="26">
                  <c:v>17.664987389874273</c:v>
                </c:pt>
                <c:pt idx="27">
                  <c:v>17.546150574675249</c:v>
                </c:pt>
                <c:pt idx="28">
                  <c:v>17.53485882907006</c:v>
                </c:pt>
                <c:pt idx="29">
                  <c:v>17.689239370014079</c:v>
                </c:pt>
                <c:pt idx="30">
                  <c:v>17.997711123769104</c:v>
                </c:pt>
                <c:pt idx="31">
                  <c:v>18.212995340123108</c:v>
                </c:pt>
                <c:pt idx="32">
                  <c:v>18.473464296591327</c:v>
                </c:pt>
                <c:pt idx="33">
                  <c:v>18.769537974266683</c:v>
                </c:pt>
                <c:pt idx="34">
                  <c:v>19.135894035506709</c:v>
                </c:pt>
                <c:pt idx="35">
                  <c:v>19.528511252282033</c:v>
                </c:pt>
                <c:pt idx="36">
                  <c:v>19.977943480650165</c:v>
                </c:pt>
                <c:pt idx="37">
                  <c:v>20.485644761422936</c:v>
                </c:pt>
                <c:pt idx="38">
                  <c:v>21.040098319669248</c:v>
                </c:pt>
                <c:pt idx="39">
                  <c:v>21.66100952173128</c:v>
                </c:pt>
                <c:pt idx="40">
                  <c:v>22.348462653500739</c:v>
                </c:pt>
                <c:pt idx="41">
                  <c:v>23.031447941563975</c:v>
                </c:pt>
                <c:pt idx="42">
                  <c:v>23.334913565160576</c:v>
                </c:pt>
                <c:pt idx="43">
                  <c:v>24.014922459478914</c:v>
                </c:pt>
                <c:pt idx="44">
                  <c:v>24.793826259485019</c:v>
                </c:pt>
                <c:pt idx="45">
                  <c:v>25.401534958654512</c:v>
                </c:pt>
                <c:pt idx="46">
                  <c:v>26.177507645845054</c:v>
                </c:pt>
                <c:pt idx="47">
                  <c:v>26.985100391843464</c:v>
                </c:pt>
                <c:pt idx="48">
                  <c:v>27.657086760339425</c:v>
                </c:pt>
                <c:pt idx="49">
                  <c:v>28.459047476660448</c:v>
                </c:pt>
                <c:pt idx="50">
                  <c:v>29.033398213587333</c:v>
                </c:pt>
                <c:pt idx="51">
                  <c:v>29.706308784066177</c:v>
                </c:pt>
                <c:pt idx="52">
                  <c:v>30.460559484633531</c:v>
                </c:pt>
                <c:pt idx="53">
                  <c:v>31.267475658681981</c:v>
                </c:pt>
                <c:pt idx="54">
                  <c:v>31.967353783745313</c:v>
                </c:pt>
                <c:pt idx="55">
                  <c:v>32.756973798589435</c:v>
                </c:pt>
                <c:pt idx="56">
                  <c:v>33.495902500604267</c:v>
                </c:pt>
                <c:pt idx="57">
                  <c:v>34.439258858190648</c:v>
                </c:pt>
                <c:pt idx="58">
                  <c:v>35.179602654078195</c:v>
                </c:pt>
                <c:pt idx="59">
                  <c:v>36.044163800623217</c:v>
                </c:pt>
                <c:pt idx="60">
                  <c:v>36.752937232410673</c:v>
                </c:pt>
                <c:pt idx="61">
                  <c:v>37.785791626502295</c:v>
                </c:pt>
                <c:pt idx="62">
                  <c:v>38.699283813931793</c:v>
                </c:pt>
                <c:pt idx="63">
                  <c:v>39.644702144532097</c:v>
                </c:pt>
                <c:pt idx="64">
                  <c:v>40.504190351200549</c:v>
                </c:pt>
                <c:pt idx="65">
                  <c:v>41.41189965308471</c:v>
                </c:pt>
                <c:pt idx="66">
                  <c:v>42.257018634888404</c:v>
                </c:pt>
                <c:pt idx="67">
                  <c:v>43.081585240075199</c:v>
                </c:pt>
                <c:pt idx="68">
                  <c:v>43.487637569108834</c:v>
                </c:pt>
                <c:pt idx="69">
                  <c:v>44.295046578013036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E737-4AA5-BA63-43B4D7457D3A}"/>
            </c:ext>
          </c:extLst>
        </c:ser>
        <c:ser>
          <c:idx val="4"/>
          <c:order val="2"/>
          <c:tx>
            <c:strRef>
              <c:f>'C6018'!$AF$2</c:f>
              <c:strCache>
                <c:ptCount val="1"/>
                <c:pt idx="0">
                  <c:v>C6018 200C1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'C6018'!$AE$3:$AE$78</c:f>
              <c:numCache>
                <c:formatCode>0.00E+00</c:formatCode>
                <c:ptCount val="76"/>
                <c:pt idx="0">
                  <c:v>1.3894448188382823E-4</c:v>
                </c:pt>
                <c:pt idx="1">
                  <c:v>2.0288707238703415E-4</c:v>
                </c:pt>
                <c:pt idx="2">
                  <c:v>2.4133841962330733E-4</c:v>
                </c:pt>
                <c:pt idx="3">
                  <c:v>3.3267476496628908E-4</c:v>
                </c:pt>
                <c:pt idx="4">
                  <c:v>4.2767809957151365E-4</c:v>
                </c:pt>
                <c:pt idx="5">
                  <c:v>5.5444583620266167E-4</c:v>
                </c:pt>
                <c:pt idx="6">
                  <c:v>6.6250111405382641E-4</c:v>
                </c:pt>
                <c:pt idx="7">
                  <c:v>7.9823488983900911E-4</c:v>
                </c:pt>
                <c:pt idx="8">
                  <c:v>9.5129504697871877E-4</c:v>
                </c:pt>
                <c:pt idx="9">
                  <c:v>1.0934476154867356E-3</c:v>
                </c:pt>
                <c:pt idx="10">
                  <c:v>1.2733062762327837E-3</c:v>
                </c:pt>
                <c:pt idx="11">
                  <c:v>1.4586913369049202E-3</c:v>
                </c:pt>
                <c:pt idx="12">
                  <c:v>1.6771268661171174E-3</c:v>
                </c:pt>
                <c:pt idx="13">
                  <c:v>1.9090805373099728E-3</c:v>
                </c:pt>
                <c:pt idx="14">
                  <c:v>2.1802070394167771E-3</c:v>
                </c:pt>
                <c:pt idx="15">
                  <c:v>2.4609506177696162E-3</c:v>
                </c:pt>
                <c:pt idx="16">
                  <c:v>2.7791847923987791E-3</c:v>
                </c:pt>
                <c:pt idx="17">
                  <c:v>3.1278601246058219E-3</c:v>
                </c:pt>
                <c:pt idx="18">
                  <c:v>3.5265895809981703E-3</c:v>
                </c:pt>
                <c:pt idx="19">
                  <c:v>3.9594900718869343E-3</c:v>
                </c:pt>
                <c:pt idx="20">
                  <c:v>4.4315473864314963E-3</c:v>
                </c:pt>
                <c:pt idx="21">
                  <c:v>4.9584363177449789E-3</c:v>
                </c:pt>
                <c:pt idx="22">
                  <c:v>5.5353794181377579E-3</c:v>
                </c:pt>
                <c:pt idx="23">
                  <c:v>6.1657951318117238E-3</c:v>
                </c:pt>
                <c:pt idx="24">
                  <c:v>7.6408674090591997E-3</c:v>
                </c:pt>
                <c:pt idx="25">
                  <c:v>9.3611669872901877E-3</c:v>
                </c:pt>
                <c:pt idx="26">
                  <c:v>1.145996027521335E-2</c:v>
                </c:pt>
                <c:pt idx="27">
                  <c:v>1.3917346326837592E-2</c:v>
                </c:pt>
                <c:pt idx="28">
                  <c:v>1.6817041669097133E-2</c:v>
                </c:pt>
                <c:pt idx="29">
                  <c:v>2.023090436737825E-2</c:v>
                </c:pt>
                <c:pt idx="30">
                  <c:v>2.4228340780213079E-2</c:v>
                </c:pt>
                <c:pt idx="31">
                  <c:v>2.6457690234214438E-2</c:v>
                </c:pt>
                <c:pt idx="32">
                  <c:v>2.8883578090755979E-2</c:v>
                </c:pt>
                <c:pt idx="33">
                  <c:v>3.1492247016049218E-2</c:v>
                </c:pt>
                <c:pt idx="34">
                  <c:v>3.4290030883385607E-2</c:v>
                </c:pt>
                <c:pt idx="35">
                  <c:v>3.7307998986179057E-2</c:v>
                </c:pt>
                <c:pt idx="36">
                  <c:v>4.0532760724983422E-2</c:v>
                </c:pt>
                <c:pt idx="37">
                  <c:v>4.4007987899992815E-2</c:v>
                </c:pt>
                <c:pt idx="38">
                  <c:v>4.7717394701481522E-2</c:v>
                </c:pt>
                <c:pt idx="39">
                  <c:v>5.1689755784558054E-2</c:v>
                </c:pt>
                <c:pt idx="40">
                  <c:v>5.5931147523531281E-2</c:v>
                </c:pt>
                <c:pt idx="41">
                  <c:v>5.9460317305956092E-2</c:v>
                </c:pt>
                <c:pt idx="42">
                  <c:v>6.1429385610782275E-2</c:v>
                </c:pt>
                <c:pt idx="43">
                  <c:v>6.5360088038868988E-2</c:v>
                </c:pt>
                <c:pt idx="44">
                  <c:v>6.9999720367096022E-2</c:v>
                </c:pt>
                <c:pt idx="45">
                  <c:v>7.4873532407260454E-2</c:v>
                </c:pt>
                <c:pt idx="46">
                  <c:v>8.0058517582364541E-2</c:v>
                </c:pt>
                <c:pt idx="47">
                  <c:v>8.4964069542492929E-2</c:v>
                </c:pt>
                <c:pt idx="48">
                  <c:v>9.0193595505116381E-2</c:v>
                </c:pt>
                <c:pt idx="49">
                  <c:v>9.5022141992344877E-2</c:v>
                </c:pt>
                <c:pt idx="50">
                  <c:v>9.9459412211793649E-2</c:v>
                </c:pt>
                <c:pt idx="51">
                  <c:v>0.10425633832035593</c:v>
                </c:pt>
                <c:pt idx="52">
                  <c:v>0.10935563237181817</c:v>
                </c:pt>
                <c:pt idx="53">
                  <c:v>0.11464707578754155</c:v>
                </c:pt>
                <c:pt idx="54">
                  <c:v>0.11940666971088706</c:v>
                </c:pt>
                <c:pt idx="55">
                  <c:v>0.12401391207715357</c:v>
                </c:pt>
                <c:pt idx="56">
                  <c:v>0.12786781931749513</c:v>
                </c:pt>
                <c:pt idx="57">
                  <c:v>0.13318893097953377</c:v>
                </c:pt>
                <c:pt idx="58">
                  <c:v>0.13815875178721129</c:v>
                </c:pt>
                <c:pt idx="59">
                  <c:v>0.14281037551697898</c:v>
                </c:pt>
                <c:pt idx="60">
                  <c:v>0.14713990075532254</c:v>
                </c:pt>
                <c:pt idx="61">
                  <c:v>0.15248257831461362</c:v>
                </c:pt>
                <c:pt idx="62">
                  <c:v>0.1575564586675568</c:v>
                </c:pt>
                <c:pt idx="63">
                  <c:v>0.16230031066627021</c:v>
                </c:pt>
                <c:pt idx="64">
                  <c:v>0.16666980735042261</c:v>
                </c:pt>
                <c:pt idx="65">
                  <c:v>0.17093218420870479</c:v>
                </c:pt>
                <c:pt idx="66">
                  <c:v>0.1747979617178079</c:v>
                </c:pt>
                <c:pt idx="67">
                  <c:v>0.17860232139106072</c:v>
                </c:pt>
                <c:pt idx="68">
                  <c:v>0.18039257026166963</c:v>
                </c:pt>
                <c:pt idx="69">
                  <c:v>0.18390590665500658</c:v>
                </c:pt>
              </c:numCache>
            </c:numRef>
          </c:xVal>
          <c:yVal>
            <c:numRef>
              <c:f>'C6018'!$AG$3:$AG$78</c:f>
              <c:numCache>
                <c:formatCode>0.00E+00</c:formatCode>
                <c:ptCount val="76"/>
                <c:pt idx="0">
                  <c:v>517.98524955107848</c:v>
                </c:pt>
                <c:pt idx="1">
                  <c:v>293.17231198344103</c:v>
                </c:pt>
                <c:pt idx="2">
                  <c:v>250.04192352297039</c:v>
                </c:pt>
                <c:pt idx="3">
                  <c:v>158.8027750329706</c:v>
                </c:pt>
                <c:pt idx="4">
                  <c:v>115.95684950395122</c:v>
                </c:pt>
                <c:pt idx="5">
                  <c:v>83.26171748825162</c:v>
                </c:pt>
                <c:pt idx="6">
                  <c:v>70.375612370456849</c:v>
                </c:pt>
                <c:pt idx="7">
                  <c:v>58.501462772227988</c:v>
                </c:pt>
                <c:pt idx="8">
                  <c:v>49.708481413971235</c:v>
                </c:pt>
                <c:pt idx="9">
                  <c:v>45.404435304832212</c:v>
                </c:pt>
                <c:pt idx="10">
                  <c:v>40.407414705001649</c:v>
                </c:pt>
                <c:pt idx="11">
                  <c:v>37.156277683575297</c:v>
                </c:pt>
                <c:pt idx="12">
                  <c:v>33.920308064651365</c:v>
                </c:pt>
                <c:pt idx="13">
                  <c:v>31.592043948230199</c:v>
                </c:pt>
                <c:pt idx="14">
                  <c:v>29.232305989050971</c:v>
                </c:pt>
                <c:pt idx="15">
                  <c:v>27.687467711257433</c:v>
                </c:pt>
                <c:pt idx="16">
                  <c:v>26.199178586456124</c:v>
                </c:pt>
                <c:pt idx="17">
                  <c:v>24.96088070455307</c:v>
                </c:pt>
                <c:pt idx="18">
                  <c:v>23.696143108029414</c:v>
                </c:pt>
                <c:pt idx="19">
                  <c:v>22.68516038448923</c:v>
                </c:pt>
                <c:pt idx="20">
                  <c:v>21.854548315049591</c:v>
                </c:pt>
                <c:pt idx="21">
                  <c:v>21.066667570663355</c:v>
                </c:pt>
                <c:pt idx="22">
                  <c:v>20.399684202296026</c:v>
                </c:pt>
                <c:pt idx="23">
                  <c:v>19.841423903663483</c:v>
                </c:pt>
                <c:pt idx="24">
                  <c:v>18.816140534113224</c:v>
                </c:pt>
                <c:pt idx="25">
                  <c:v>18.256688074040515</c:v>
                </c:pt>
                <c:pt idx="26">
                  <c:v>17.74109318014375</c:v>
                </c:pt>
                <c:pt idx="27">
                  <c:v>17.518590011461527</c:v>
                </c:pt>
                <c:pt idx="28">
                  <c:v>17.473425596904999</c:v>
                </c:pt>
                <c:pt idx="29">
                  <c:v>17.583788856238154</c:v>
                </c:pt>
                <c:pt idx="30">
                  <c:v>17.854986144657936</c:v>
                </c:pt>
                <c:pt idx="31">
                  <c:v>18.069186637160804</c:v>
                </c:pt>
                <c:pt idx="32">
                  <c:v>18.296670317123333</c:v>
                </c:pt>
                <c:pt idx="33">
                  <c:v>18.573717301770873</c:v>
                </c:pt>
                <c:pt idx="34">
                  <c:v>18.906176596109155</c:v>
                </c:pt>
                <c:pt idx="35">
                  <c:v>19.273837660136905</c:v>
                </c:pt>
                <c:pt idx="36">
                  <c:v>19.705707919556861</c:v>
                </c:pt>
                <c:pt idx="37">
                  <c:v>20.17314994609594</c:v>
                </c:pt>
                <c:pt idx="38">
                  <c:v>20.706956687578725</c:v>
                </c:pt>
                <c:pt idx="39">
                  <c:v>21.295771749428106</c:v>
                </c:pt>
                <c:pt idx="40">
                  <c:v>21.949636501658329</c:v>
                </c:pt>
                <c:pt idx="41">
                  <c:v>22.544460098427329</c:v>
                </c:pt>
                <c:pt idx="42">
                  <c:v>22.877835404882099</c:v>
                </c:pt>
                <c:pt idx="43">
                  <c:v>23.70748974036707</c:v>
                </c:pt>
                <c:pt idx="44">
                  <c:v>24.247540664394574</c:v>
                </c:pt>
                <c:pt idx="45">
                  <c:v>24.862622176409641</c:v>
                </c:pt>
                <c:pt idx="46">
                  <c:v>25.511414692405143</c:v>
                </c:pt>
                <c:pt idx="47">
                  <c:v>26.319824524345773</c:v>
                </c:pt>
                <c:pt idx="48">
                  <c:v>27.04402200162955</c:v>
                </c:pt>
                <c:pt idx="49">
                  <c:v>27.687922872909223</c:v>
                </c:pt>
                <c:pt idx="50">
                  <c:v>28.305201750675582</c:v>
                </c:pt>
                <c:pt idx="51">
                  <c:v>28.980482949399324</c:v>
                </c:pt>
                <c:pt idx="52">
                  <c:v>29.685614297478022</c:v>
                </c:pt>
                <c:pt idx="53">
                  <c:v>30.432247501112943</c:v>
                </c:pt>
                <c:pt idx="54">
                  <c:v>31.210651846962495</c:v>
                </c:pt>
                <c:pt idx="55">
                  <c:v>31.860696423889365</c:v>
                </c:pt>
                <c:pt idx="56">
                  <c:v>32.629611756482682</c:v>
                </c:pt>
                <c:pt idx="57">
                  <c:v>33.479353192224394</c:v>
                </c:pt>
                <c:pt idx="58">
                  <c:v>34.278366549741357</c:v>
                </c:pt>
                <c:pt idx="59">
                  <c:v>35.043240552464141</c:v>
                </c:pt>
                <c:pt idx="60">
                  <c:v>35.801136984460008</c:v>
                </c:pt>
                <c:pt idx="61">
                  <c:v>36.802818373655022</c:v>
                </c:pt>
                <c:pt idx="62">
                  <c:v>37.713445835286194</c:v>
                </c:pt>
                <c:pt idx="63">
                  <c:v>38.600847088323292</c:v>
                </c:pt>
                <c:pt idx="64">
                  <c:v>39.501311252454002</c:v>
                </c:pt>
                <c:pt idx="65">
                  <c:v>40.311027266195637</c:v>
                </c:pt>
                <c:pt idx="66">
                  <c:v>41.185655395819545</c:v>
                </c:pt>
                <c:pt idx="67">
                  <c:v>41.973379971945327</c:v>
                </c:pt>
                <c:pt idx="68">
                  <c:v>42.382830319698755</c:v>
                </c:pt>
                <c:pt idx="69">
                  <c:v>43.159087298923595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E737-4AA5-BA63-43B4D7457D3A}"/>
            </c:ext>
          </c:extLst>
        </c:ser>
        <c:ser>
          <c:idx val="5"/>
          <c:order val="3"/>
          <c:tx>
            <c:strRef>
              <c:f>'C6018'!$AQ$2</c:f>
              <c:strCache>
                <c:ptCount val="1"/>
                <c:pt idx="0">
                  <c:v>C6018 200C3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'C6018'!$AP$3:$AP$78</c:f>
              <c:numCache>
                <c:formatCode>0.00E+00</c:formatCode>
                <c:ptCount val="76"/>
                <c:pt idx="0">
                  <c:v>3.3988702304766131E-4</c:v>
                </c:pt>
                <c:pt idx="1">
                  <c:v>3.719556711744766E-4</c:v>
                </c:pt>
                <c:pt idx="2">
                  <c:v>4.144010923735506E-4</c:v>
                </c:pt>
                <c:pt idx="3">
                  <c:v>4.9081326310233386E-4</c:v>
                </c:pt>
                <c:pt idx="4">
                  <c:v>5.4996346643566374E-4</c:v>
                </c:pt>
                <c:pt idx="5">
                  <c:v>6.4891567387245059E-4</c:v>
                </c:pt>
                <c:pt idx="6">
                  <c:v>7.3206548458693097E-4</c:v>
                </c:pt>
                <c:pt idx="7">
                  <c:v>8.6473138523953199E-4</c:v>
                </c:pt>
                <c:pt idx="8">
                  <c:v>1.0311924208540272E-3</c:v>
                </c:pt>
                <c:pt idx="9">
                  <c:v>1.1845511373274418E-3</c:v>
                </c:pt>
                <c:pt idx="10">
                  <c:v>1.3730304520387742E-3</c:v>
                </c:pt>
                <c:pt idx="11">
                  <c:v>1.5609867396762808E-3</c:v>
                </c:pt>
                <c:pt idx="12">
                  <c:v>1.7715200503003786E-3</c:v>
                </c:pt>
                <c:pt idx="13">
                  <c:v>1.9947139727751959E-3</c:v>
                </c:pt>
                <c:pt idx="14">
                  <c:v>2.2577094239763706E-3</c:v>
                </c:pt>
                <c:pt idx="15">
                  <c:v>2.5408549503878352E-3</c:v>
                </c:pt>
                <c:pt idx="16">
                  <c:v>2.8669253384441431E-3</c:v>
                </c:pt>
                <c:pt idx="17">
                  <c:v>3.2219277807823644E-3</c:v>
                </c:pt>
                <c:pt idx="18">
                  <c:v>3.6296469328963776E-3</c:v>
                </c:pt>
                <c:pt idx="19">
                  <c:v>4.070842135144255E-3</c:v>
                </c:pt>
                <c:pt idx="20">
                  <c:v>4.5476888492028108E-3</c:v>
                </c:pt>
                <c:pt idx="21">
                  <c:v>5.0763789990510679E-3</c:v>
                </c:pt>
                <c:pt idx="22">
                  <c:v>5.6535615191115624E-3</c:v>
                </c:pt>
                <c:pt idx="23">
                  <c:v>6.286134915020971E-3</c:v>
                </c:pt>
                <c:pt idx="24">
                  <c:v>7.7410565181981585E-3</c:v>
                </c:pt>
                <c:pt idx="25">
                  <c:v>9.54096705231227E-3</c:v>
                </c:pt>
                <c:pt idx="26">
                  <c:v>1.162027399327365E-2</c:v>
                </c:pt>
                <c:pt idx="27">
                  <c:v>1.4084082654762457E-2</c:v>
                </c:pt>
                <c:pt idx="28">
                  <c:v>1.7049096847136649E-2</c:v>
                </c:pt>
                <c:pt idx="29">
                  <c:v>2.050511933707086E-2</c:v>
                </c:pt>
                <c:pt idx="30">
                  <c:v>2.4565089404024673E-2</c:v>
                </c:pt>
                <c:pt idx="31">
                  <c:v>2.6815910685556252E-2</c:v>
                </c:pt>
                <c:pt idx="32">
                  <c:v>2.9275555165078359E-2</c:v>
                </c:pt>
                <c:pt idx="33">
                  <c:v>3.1893962524704896E-2</c:v>
                </c:pt>
                <c:pt idx="34">
                  <c:v>3.4742181293428175E-2</c:v>
                </c:pt>
                <c:pt idx="35">
                  <c:v>3.7799349699701446E-2</c:v>
                </c:pt>
                <c:pt idx="36">
                  <c:v>4.1064832587680622E-2</c:v>
                </c:pt>
                <c:pt idx="37">
                  <c:v>4.458511959294037E-2</c:v>
                </c:pt>
                <c:pt idx="38">
                  <c:v>4.8342959014686569E-2</c:v>
                </c:pt>
                <c:pt idx="39">
                  <c:v>5.2365662253426135E-2</c:v>
                </c:pt>
                <c:pt idx="40">
                  <c:v>5.6662621002582104E-2</c:v>
                </c:pt>
                <c:pt idx="41">
                  <c:v>6.0198911862399285E-2</c:v>
                </c:pt>
                <c:pt idx="42">
                  <c:v>6.2235002521146603E-2</c:v>
                </c:pt>
                <c:pt idx="43">
                  <c:v>6.6167141370618549E-2</c:v>
                </c:pt>
                <c:pt idx="44">
                  <c:v>7.0903797319695094E-2</c:v>
                </c:pt>
                <c:pt idx="45">
                  <c:v>7.5813206828597254E-2</c:v>
                </c:pt>
                <c:pt idx="46">
                  <c:v>8.1059841800470586E-2</c:v>
                </c:pt>
                <c:pt idx="47">
                  <c:v>8.5897693495235378E-2</c:v>
                </c:pt>
                <c:pt idx="48">
                  <c:v>9.1244049817345782E-2</c:v>
                </c:pt>
                <c:pt idx="49">
                  <c:v>9.621498833730209E-2</c:v>
                </c:pt>
                <c:pt idx="50">
                  <c:v>0.1006898513376759</c:v>
                </c:pt>
                <c:pt idx="51">
                  <c:v>0.1055786855366284</c:v>
                </c:pt>
                <c:pt idx="52">
                  <c:v>0.11069973503146509</c:v>
                </c:pt>
                <c:pt idx="53">
                  <c:v>0.11608262292372247</c:v>
                </c:pt>
                <c:pt idx="54">
                  <c:v>0.12094597707002747</c:v>
                </c:pt>
                <c:pt idx="55">
                  <c:v>0.12542374533720019</c:v>
                </c:pt>
                <c:pt idx="56">
                  <c:v>0.12914402742711448</c:v>
                </c:pt>
                <c:pt idx="57">
                  <c:v>0.13463506942839246</c:v>
                </c:pt>
                <c:pt idx="58">
                  <c:v>0.13967525631169703</c:v>
                </c:pt>
                <c:pt idx="59">
                  <c:v>0.14426249451875567</c:v>
                </c:pt>
                <c:pt idx="60">
                  <c:v>0.14860629920455584</c:v>
                </c:pt>
                <c:pt idx="61">
                  <c:v>0.15428361529241286</c:v>
                </c:pt>
                <c:pt idx="62">
                  <c:v>0.15925557101838744</c:v>
                </c:pt>
                <c:pt idx="63">
                  <c:v>0.16410756013925595</c:v>
                </c:pt>
                <c:pt idx="64">
                  <c:v>0.16855167233928872</c:v>
                </c:pt>
                <c:pt idx="65">
                  <c:v>0.17284559589742318</c:v>
                </c:pt>
                <c:pt idx="66">
                  <c:v>0.17683210261148069</c:v>
                </c:pt>
                <c:pt idx="67">
                  <c:v>0.18057910202370547</c:v>
                </c:pt>
                <c:pt idx="68">
                  <c:v>0.18251827066159715</c:v>
                </c:pt>
                <c:pt idx="69">
                  <c:v>0.18594396349222761</c:v>
                </c:pt>
                <c:pt idx="70">
                  <c:v>0.1902816923479379</c:v>
                </c:pt>
                <c:pt idx="71">
                  <c:v>0.19419625413451019</c:v>
                </c:pt>
                <c:pt idx="72">
                  <c:v>0.19805566906819649</c:v>
                </c:pt>
                <c:pt idx="73">
                  <c:v>0.20151549486768741</c:v>
                </c:pt>
                <c:pt idx="74">
                  <c:v>0.20522752076517808</c:v>
                </c:pt>
                <c:pt idx="75">
                  <c:v>0.20588905471125599</c:v>
                </c:pt>
              </c:numCache>
            </c:numRef>
          </c:xVal>
          <c:yVal>
            <c:numRef>
              <c:f>'C6018'!$AR$3:$AR$78</c:f>
              <c:numCache>
                <c:formatCode>0.00E+00</c:formatCode>
                <c:ptCount val="76"/>
                <c:pt idx="0">
                  <c:v>86.562707759079686</c:v>
                </c:pt>
                <c:pt idx="1">
                  <c:v>87.226678089981746</c:v>
                </c:pt>
                <c:pt idx="2">
                  <c:v>84.805491800879594</c:v>
                </c:pt>
                <c:pt idx="3">
                  <c:v>72.956707240967944</c:v>
                </c:pt>
                <c:pt idx="4">
                  <c:v>70.123365119088973</c:v>
                </c:pt>
                <c:pt idx="5">
                  <c:v>60.783693927724833</c:v>
                </c:pt>
                <c:pt idx="6">
                  <c:v>57.636227940926354</c:v>
                </c:pt>
                <c:pt idx="7">
                  <c:v>49.850061014705602</c:v>
                </c:pt>
                <c:pt idx="8">
                  <c:v>42.304010584764065</c:v>
                </c:pt>
                <c:pt idx="9">
                  <c:v>38.688920688841328</c:v>
                </c:pt>
                <c:pt idx="10">
                  <c:v>34.750934312465695</c:v>
                </c:pt>
                <c:pt idx="11">
                  <c:v>32.445956355160362</c:v>
                </c:pt>
                <c:pt idx="12">
                  <c:v>30.401812464185898</c:v>
                </c:pt>
                <c:pt idx="13">
                  <c:v>28.937763661183514</c:v>
                </c:pt>
                <c:pt idx="14">
                  <c:v>27.259787092484586</c:v>
                </c:pt>
                <c:pt idx="15">
                  <c:v>25.973429005132779</c:v>
                </c:pt>
                <c:pt idx="16">
                  <c:v>24.62009693514349</c:v>
                </c:pt>
                <c:pt idx="17">
                  <c:v>23.524637972368666</c:v>
                </c:pt>
                <c:pt idx="18">
                  <c:v>22.369626888095233</c:v>
                </c:pt>
                <c:pt idx="19">
                  <c:v>21.461093602192491</c:v>
                </c:pt>
                <c:pt idx="20">
                  <c:v>20.752534500934861</c:v>
                </c:pt>
                <c:pt idx="21">
                  <c:v>20.099129315407957</c:v>
                </c:pt>
                <c:pt idx="22">
                  <c:v>19.555728042177929</c:v>
                </c:pt>
                <c:pt idx="23">
                  <c:v>19.089019485264462</c:v>
                </c:pt>
                <c:pt idx="24">
                  <c:v>18.332234268230771</c:v>
                </c:pt>
                <c:pt idx="25">
                  <c:v>17.575075040549084</c:v>
                </c:pt>
                <c:pt idx="26">
                  <c:v>17.254956333678862</c:v>
                </c:pt>
                <c:pt idx="27">
                  <c:v>17.106252878992294</c:v>
                </c:pt>
                <c:pt idx="28">
                  <c:v>17.001001280292961</c:v>
                </c:pt>
                <c:pt idx="29">
                  <c:v>17.116637458917925</c:v>
                </c:pt>
                <c:pt idx="30">
                  <c:v>17.36881408188119</c:v>
                </c:pt>
                <c:pt idx="31">
                  <c:v>17.589656471300298</c:v>
                </c:pt>
                <c:pt idx="32">
                  <c:v>17.809993816893893</c:v>
                </c:pt>
                <c:pt idx="33">
                  <c:v>18.108779077698994</c:v>
                </c:pt>
                <c:pt idx="34">
                  <c:v>18.417271836111009</c:v>
                </c:pt>
                <c:pt idx="35">
                  <c:v>18.776016259177108</c:v>
                </c:pt>
                <c:pt idx="36">
                  <c:v>19.198367375145232</c:v>
                </c:pt>
                <c:pt idx="37">
                  <c:v>19.65426782799571</c:v>
                </c:pt>
                <c:pt idx="38">
                  <c:v>20.174522464224069</c:v>
                </c:pt>
                <c:pt idx="39">
                  <c:v>20.749572015811513</c:v>
                </c:pt>
                <c:pt idx="40">
                  <c:v>21.386586513960729</c:v>
                </c:pt>
                <c:pt idx="41">
                  <c:v>21.994647280815045</c:v>
                </c:pt>
                <c:pt idx="42">
                  <c:v>22.289372982854477</c:v>
                </c:pt>
                <c:pt idx="43">
                  <c:v>23.132687127514043</c:v>
                </c:pt>
                <c:pt idx="44">
                  <c:v>23.633133968359893</c:v>
                </c:pt>
                <c:pt idx="45">
                  <c:v>24.250117179583647</c:v>
                </c:pt>
                <c:pt idx="46">
                  <c:v>24.885027614513831</c:v>
                </c:pt>
                <c:pt idx="47">
                  <c:v>25.750792310422501</c:v>
                </c:pt>
                <c:pt idx="48">
                  <c:v>26.424913534039625</c:v>
                </c:pt>
                <c:pt idx="49">
                  <c:v>27.005644451888568</c:v>
                </c:pt>
                <c:pt idx="50">
                  <c:v>27.617644313024325</c:v>
                </c:pt>
                <c:pt idx="51">
                  <c:v>28.259082180151587</c:v>
                </c:pt>
                <c:pt idx="52">
                  <c:v>28.969112500231024</c:v>
                </c:pt>
                <c:pt idx="53">
                  <c:v>29.684214844212772</c:v>
                </c:pt>
                <c:pt idx="54">
                  <c:v>30.421257087156317</c:v>
                </c:pt>
                <c:pt idx="55">
                  <c:v>31.148457826446602</c:v>
                </c:pt>
                <c:pt idx="56">
                  <c:v>31.933940378690359</c:v>
                </c:pt>
                <c:pt idx="57">
                  <c:v>32.708833272617639</c:v>
                </c:pt>
                <c:pt idx="58">
                  <c:v>33.481678516828481</c:v>
                </c:pt>
                <c:pt idx="59">
                  <c:v>34.283653917082205</c:v>
                </c:pt>
                <c:pt idx="60">
                  <c:v>35.039208515940949</c:v>
                </c:pt>
                <c:pt idx="61">
                  <c:v>35.885578605041374</c:v>
                </c:pt>
                <c:pt idx="62">
                  <c:v>36.849916617326024</c:v>
                </c:pt>
                <c:pt idx="63">
                  <c:v>37.692214193745563</c:v>
                </c:pt>
                <c:pt idx="64">
                  <c:v>38.560819068503399</c:v>
                </c:pt>
                <c:pt idx="65">
                  <c:v>39.359878936929022</c:v>
                </c:pt>
                <c:pt idx="66">
                  <c:v>40.17641097937689</c:v>
                </c:pt>
                <c:pt idx="67">
                  <c:v>40.991986963692561</c:v>
                </c:pt>
                <c:pt idx="68">
                  <c:v>41.332312993078141</c:v>
                </c:pt>
                <c:pt idx="69">
                  <c:v>42.148759481568263</c:v>
                </c:pt>
                <c:pt idx="70">
                  <c:v>43.024683954412957</c:v>
                </c:pt>
                <c:pt idx="71">
                  <c:v>43.97252492075922</c:v>
                </c:pt>
                <c:pt idx="72">
                  <c:v>44.837552785226713</c:v>
                </c:pt>
                <c:pt idx="73">
                  <c:v>45.785986775141069</c:v>
                </c:pt>
                <c:pt idx="74">
                  <c:v>46.530803912317239</c:v>
                </c:pt>
                <c:pt idx="75">
                  <c:v>46.706436776611163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3-E737-4AA5-BA63-43B4D7457D3A}"/>
            </c:ext>
          </c:extLst>
        </c:ser>
        <c:ser>
          <c:idx val="6"/>
          <c:order val="4"/>
          <c:tx>
            <c:strRef>
              <c:f>'C6018'!$BB$2</c:f>
              <c:strCache>
                <c:ptCount val="1"/>
                <c:pt idx="0">
                  <c:v>C6018 200C5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'C6018'!$BA$3:$BA$72</c:f>
              <c:numCache>
                <c:formatCode>0.00E+00</c:formatCode>
                <c:ptCount val="70"/>
                <c:pt idx="0">
                  <c:v>3.1651741328929969E-4</c:v>
                </c:pt>
                <c:pt idx="1">
                  <c:v>3.4338233460839442E-4</c:v>
                </c:pt>
                <c:pt idx="2">
                  <c:v>3.8809153465644468E-4</c:v>
                </c:pt>
                <c:pt idx="3">
                  <c:v>4.9229825379029245E-4</c:v>
                </c:pt>
                <c:pt idx="4">
                  <c:v>5.8024088803326269E-4</c:v>
                </c:pt>
                <c:pt idx="5">
                  <c:v>6.8812441293706434E-4</c:v>
                </c:pt>
                <c:pt idx="6">
                  <c:v>7.8892406836888855E-4</c:v>
                </c:pt>
                <c:pt idx="7">
                  <c:v>9.0516036769347551E-4</c:v>
                </c:pt>
                <c:pt idx="8">
                  <c:v>1.0465306456780583E-3</c:v>
                </c:pt>
                <c:pt idx="9">
                  <c:v>1.1837508959486195E-3</c:v>
                </c:pt>
                <c:pt idx="10">
                  <c:v>1.3715838095650467E-3</c:v>
                </c:pt>
                <c:pt idx="11">
                  <c:v>1.5629746346025779E-3</c:v>
                </c:pt>
                <c:pt idx="12">
                  <c:v>1.7816220012027105E-3</c:v>
                </c:pt>
                <c:pt idx="13">
                  <c:v>2.0149219490650451E-3</c:v>
                </c:pt>
                <c:pt idx="14">
                  <c:v>2.2808629981205066E-3</c:v>
                </c:pt>
                <c:pt idx="15">
                  <c:v>2.5668677200478612E-3</c:v>
                </c:pt>
                <c:pt idx="16">
                  <c:v>2.8920716778828509E-3</c:v>
                </c:pt>
                <c:pt idx="17">
                  <c:v>3.2516619955498269E-3</c:v>
                </c:pt>
                <c:pt idx="18">
                  <c:v>3.6573172997290096E-3</c:v>
                </c:pt>
                <c:pt idx="19">
                  <c:v>4.0938738364586875E-3</c:v>
                </c:pt>
                <c:pt idx="20">
                  <c:v>4.5715326763131796E-3</c:v>
                </c:pt>
                <c:pt idx="21">
                  <c:v>5.1034883256260719E-3</c:v>
                </c:pt>
                <c:pt idx="22">
                  <c:v>5.6892109331616991E-3</c:v>
                </c:pt>
                <c:pt idx="23">
                  <c:v>6.3311120864763138E-3</c:v>
                </c:pt>
                <c:pt idx="24">
                  <c:v>7.8107503335693431E-3</c:v>
                </c:pt>
                <c:pt idx="25">
                  <c:v>9.601153490002054E-3</c:v>
                </c:pt>
                <c:pt idx="26">
                  <c:v>1.1720770075302723E-2</c:v>
                </c:pt>
                <c:pt idx="27">
                  <c:v>1.4228577446177167E-2</c:v>
                </c:pt>
                <c:pt idx="28">
                  <c:v>1.7178687368467553E-2</c:v>
                </c:pt>
                <c:pt idx="29">
                  <c:v>2.067742071182779E-2</c:v>
                </c:pt>
                <c:pt idx="30">
                  <c:v>2.4747351320467837E-2</c:v>
                </c:pt>
                <c:pt idx="31">
                  <c:v>2.704116301301298E-2</c:v>
                </c:pt>
                <c:pt idx="32">
                  <c:v>2.9508807551218801E-2</c:v>
                </c:pt>
                <c:pt idx="33">
                  <c:v>3.2181064275320567E-2</c:v>
                </c:pt>
                <c:pt idx="34">
                  <c:v>3.5045199398106387E-2</c:v>
                </c:pt>
                <c:pt idx="35">
                  <c:v>3.8109766186280494E-2</c:v>
                </c:pt>
                <c:pt idx="36">
                  <c:v>4.1423994899228378E-2</c:v>
                </c:pt>
                <c:pt idx="37">
                  <c:v>4.4961447163609079E-2</c:v>
                </c:pt>
                <c:pt idx="38">
                  <c:v>4.8753999911643725E-2</c:v>
                </c:pt>
                <c:pt idx="39">
                  <c:v>5.281341080815212E-2</c:v>
                </c:pt>
                <c:pt idx="40">
                  <c:v>5.7137001676145688E-2</c:v>
                </c:pt>
                <c:pt idx="41">
                  <c:v>6.0749385837943308E-2</c:v>
                </c:pt>
                <c:pt idx="42">
                  <c:v>6.2778258600140677E-2</c:v>
                </c:pt>
                <c:pt idx="43">
                  <c:v>6.6791208424179391E-2</c:v>
                </c:pt>
                <c:pt idx="44">
                  <c:v>7.15546285494226E-2</c:v>
                </c:pt>
                <c:pt idx="45">
                  <c:v>7.6316629775754027E-2</c:v>
                </c:pt>
                <c:pt idx="46">
                  <c:v>8.1461901023895875E-2</c:v>
                </c:pt>
                <c:pt idx="47">
                  <c:v>8.6547892233872908E-2</c:v>
                </c:pt>
                <c:pt idx="48">
                  <c:v>9.1773568044458326E-2</c:v>
                </c:pt>
                <c:pt idx="49">
                  <c:v>9.6626075741816142E-2</c:v>
                </c:pt>
                <c:pt idx="50">
                  <c:v>0.10112337686125761</c:v>
                </c:pt>
                <c:pt idx="51">
                  <c:v>0.10611906675183159</c:v>
                </c:pt>
                <c:pt idx="52">
                  <c:v>0.11114659413147872</c:v>
                </c:pt>
                <c:pt idx="53">
                  <c:v>0.11652694990293219</c:v>
                </c:pt>
                <c:pt idx="54">
                  <c:v>0.12151064566203361</c:v>
                </c:pt>
                <c:pt idx="55">
                  <c:v>0.12591394367107953</c:v>
                </c:pt>
                <c:pt idx="56">
                  <c:v>0.1298770176619638</c:v>
                </c:pt>
                <c:pt idx="57">
                  <c:v>0.13540585375557515</c:v>
                </c:pt>
                <c:pt idx="58">
                  <c:v>0.14031437314860773</c:v>
                </c:pt>
                <c:pt idx="59">
                  <c:v>0.14505182556416385</c:v>
                </c:pt>
                <c:pt idx="60">
                  <c:v>0.1494943772079261</c:v>
                </c:pt>
                <c:pt idx="61">
                  <c:v>0.15468692486383281</c:v>
                </c:pt>
                <c:pt idx="62">
                  <c:v>0.16019982127618485</c:v>
                </c:pt>
                <c:pt idx="63">
                  <c:v>0.16486779605240195</c:v>
                </c:pt>
                <c:pt idx="64">
                  <c:v>0.16941927152638628</c:v>
                </c:pt>
                <c:pt idx="65">
                  <c:v>0.173604658218344</c:v>
                </c:pt>
                <c:pt idx="66">
                  <c:v>0.17762835078399489</c:v>
                </c:pt>
                <c:pt idx="67">
                  <c:v>0.18155083270895145</c:v>
                </c:pt>
                <c:pt idx="68">
                  <c:v>0.18339227446465772</c:v>
                </c:pt>
                <c:pt idx="69">
                  <c:v>0.18683359066328153</c:v>
                </c:pt>
              </c:numCache>
            </c:numRef>
          </c:xVal>
          <c:yVal>
            <c:numRef>
              <c:f>'C6018'!$BC$3:$BC$72</c:f>
              <c:numCache>
                <c:formatCode>0.00E+00</c:formatCode>
                <c:ptCount val="70"/>
                <c:pt idx="0">
                  <c:v>99.817062359797134</c:v>
                </c:pt>
                <c:pt idx="1">
                  <c:v>102.34716204559462</c:v>
                </c:pt>
                <c:pt idx="2">
                  <c:v>96.69353120640163</c:v>
                </c:pt>
                <c:pt idx="3">
                  <c:v>72.517231255981741</c:v>
                </c:pt>
                <c:pt idx="4">
                  <c:v>62.996115732556667</c:v>
                </c:pt>
                <c:pt idx="5">
                  <c:v>54.054230117353399</c:v>
                </c:pt>
                <c:pt idx="6">
                  <c:v>49.627797491511252</c:v>
                </c:pt>
                <c:pt idx="7">
                  <c:v>45.496404617871256</c:v>
                </c:pt>
                <c:pt idx="8">
                  <c:v>41.073060615122792</c:v>
                </c:pt>
                <c:pt idx="9">
                  <c:v>38.741247475365171</c:v>
                </c:pt>
                <c:pt idx="10">
                  <c:v>34.824278265442558</c:v>
                </c:pt>
                <c:pt idx="11">
                  <c:v>32.363474997577178</c:v>
                </c:pt>
                <c:pt idx="12">
                  <c:v>30.058028064444699</c:v>
                </c:pt>
                <c:pt idx="13">
                  <c:v>28.360231367425008</c:v>
                </c:pt>
                <c:pt idx="14">
                  <c:v>26.709155188637968</c:v>
                </c:pt>
                <c:pt idx="15">
                  <c:v>25.449664316146695</c:v>
                </c:pt>
                <c:pt idx="16">
                  <c:v>24.193818580524194</c:v>
                </c:pt>
                <c:pt idx="17">
                  <c:v>23.09637176487006</c:v>
                </c:pt>
                <c:pt idx="18">
                  <c:v>22.032421104842967</c:v>
                </c:pt>
                <c:pt idx="19">
                  <c:v>21.220297173946374</c:v>
                </c:pt>
                <c:pt idx="20">
                  <c:v>20.536620294824424</c:v>
                </c:pt>
                <c:pt idx="21">
                  <c:v>19.886166470242788</c:v>
                </c:pt>
                <c:pt idx="22">
                  <c:v>19.311417879544891</c:v>
                </c:pt>
                <c:pt idx="23">
                  <c:v>18.818760363290945</c:v>
                </c:pt>
                <c:pt idx="24">
                  <c:v>18.006543850846899</c:v>
                </c:pt>
                <c:pt idx="25">
                  <c:v>17.355421074846571</c:v>
                </c:pt>
                <c:pt idx="26">
                  <c:v>16.960330394023437</c:v>
                </c:pt>
                <c:pt idx="27">
                  <c:v>16.760580410274372</c:v>
                </c:pt>
                <c:pt idx="28">
                  <c:v>16.745468529461146</c:v>
                </c:pt>
                <c:pt idx="29">
                  <c:v>16.832566003852147</c:v>
                </c:pt>
                <c:pt idx="30">
                  <c:v>17.113916831928236</c:v>
                </c:pt>
                <c:pt idx="31">
                  <c:v>17.297834044437799</c:v>
                </c:pt>
                <c:pt idx="32">
                  <c:v>17.529548392826943</c:v>
                </c:pt>
                <c:pt idx="33">
                  <c:v>17.787107268199826</c:v>
                </c:pt>
                <c:pt idx="34">
                  <c:v>18.100159086442638</c:v>
                </c:pt>
                <c:pt idx="35">
                  <c:v>18.471388415411276</c:v>
                </c:pt>
                <c:pt idx="36">
                  <c:v>18.86689584947894</c:v>
                </c:pt>
                <c:pt idx="37">
                  <c:v>19.326632078035267</c:v>
                </c:pt>
                <c:pt idx="38">
                  <c:v>19.835777052137804</c:v>
                </c:pt>
                <c:pt idx="39">
                  <c:v>20.399236438672808</c:v>
                </c:pt>
                <c:pt idx="40">
                  <c:v>21.032935922113936</c:v>
                </c:pt>
                <c:pt idx="41">
                  <c:v>21.59784901034643</c:v>
                </c:pt>
                <c:pt idx="42">
                  <c:v>21.905276790938505</c:v>
                </c:pt>
                <c:pt idx="43">
                  <c:v>22.702423778185626</c:v>
                </c:pt>
                <c:pt idx="44">
                  <c:v>23.205174756544199</c:v>
                </c:pt>
                <c:pt idx="45">
                  <c:v>23.931240410014734</c:v>
                </c:pt>
                <c:pt idx="46">
                  <c:v>24.639991246883699</c:v>
                </c:pt>
                <c:pt idx="47">
                  <c:v>25.36533542379324</c:v>
                </c:pt>
                <c:pt idx="48">
                  <c:v>26.120858531250786</c:v>
                </c:pt>
                <c:pt idx="49">
                  <c:v>26.776346829614688</c:v>
                </c:pt>
                <c:pt idx="50">
                  <c:v>27.381352972946164</c:v>
                </c:pt>
                <c:pt idx="51">
                  <c:v>27.972012253105383</c:v>
                </c:pt>
                <c:pt idx="52">
                  <c:v>28.736643137274488</c:v>
                </c:pt>
                <c:pt idx="53">
                  <c:v>29.458269666795029</c:v>
                </c:pt>
                <c:pt idx="54">
                  <c:v>30.139174562007717</c:v>
                </c:pt>
                <c:pt idx="55">
                  <c:v>30.906400437130902</c:v>
                </c:pt>
                <c:pt idx="56">
                  <c:v>31.627860080844215</c:v>
                </c:pt>
                <c:pt idx="57">
                  <c:v>32.392050858001539</c:v>
                </c:pt>
                <c:pt idx="58">
                  <c:v>33.233233540259207</c:v>
                </c:pt>
                <c:pt idx="59">
                  <c:v>33.968579354833736</c:v>
                </c:pt>
                <c:pt idx="60">
                  <c:v>34.682310368699468</c:v>
                </c:pt>
                <c:pt idx="61">
                  <c:v>35.761384178116309</c:v>
                </c:pt>
                <c:pt idx="62">
                  <c:v>36.479139251178381</c:v>
                </c:pt>
                <c:pt idx="63">
                  <c:v>37.407946887447999</c:v>
                </c:pt>
                <c:pt idx="64">
                  <c:v>38.229600456532097</c:v>
                </c:pt>
                <c:pt idx="65">
                  <c:v>39.079482290174539</c:v>
                </c:pt>
                <c:pt idx="66">
                  <c:v>39.883580763049331</c:v>
                </c:pt>
                <c:pt idx="67">
                  <c:v>40.621097327744501</c:v>
                </c:pt>
                <c:pt idx="68">
                  <c:v>41.007677650967288</c:v>
                </c:pt>
                <c:pt idx="69">
                  <c:v>41.817078422396413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4-E737-4AA5-BA63-43B4D7457D3A}"/>
            </c:ext>
          </c:extLst>
        </c:ser>
        <c:ser>
          <c:idx val="7"/>
          <c:order val="5"/>
          <c:tx>
            <c:strRef>
              <c:f>'C6018'!$BM$2</c:f>
              <c:strCache>
                <c:ptCount val="1"/>
                <c:pt idx="0">
                  <c:v>C6018 200C6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'C6018'!$BL$3:$BL$72</c:f>
              <c:numCache>
                <c:formatCode>0.00E+00</c:formatCode>
                <c:ptCount val="70"/>
                <c:pt idx="0">
                  <c:v>3.149237051826995E-4</c:v>
                </c:pt>
                <c:pt idx="1">
                  <c:v>3.5126009678919325E-4</c:v>
                </c:pt>
                <c:pt idx="2">
                  <c:v>3.9877373826113901E-4</c:v>
                </c:pt>
                <c:pt idx="3">
                  <c:v>4.8580026816751558E-4</c:v>
                </c:pt>
                <c:pt idx="4">
                  <c:v>5.534112771140862E-4</c:v>
                </c:pt>
                <c:pt idx="5">
                  <c:v>6.5828526332251049E-4</c:v>
                </c:pt>
                <c:pt idx="6">
                  <c:v>7.5642841947771349E-4</c:v>
                </c:pt>
                <c:pt idx="7">
                  <c:v>8.8532814544757456E-4</c:v>
                </c:pt>
                <c:pt idx="8">
                  <c:v>1.0336245956415716E-3</c:v>
                </c:pt>
                <c:pt idx="9">
                  <c:v>1.1718768687160525E-3</c:v>
                </c:pt>
                <c:pt idx="10">
                  <c:v>1.3457014883821166E-3</c:v>
                </c:pt>
                <c:pt idx="11">
                  <c:v>1.5300978368135258E-3</c:v>
                </c:pt>
                <c:pt idx="12">
                  <c:v>1.7419598094208367E-3</c:v>
                </c:pt>
                <c:pt idx="13">
                  <c:v>1.9779199437596532E-3</c:v>
                </c:pt>
                <c:pt idx="14">
                  <c:v>2.2526253136556356E-3</c:v>
                </c:pt>
                <c:pt idx="15">
                  <c:v>2.5352434128467008E-3</c:v>
                </c:pt>
                <c:pt idx="16">
                  <c:v>2.8568293064116777E-3</c:v>
                </c:pt>
                <c:pt idx="17">
                  <c:v>3.2068246206211188E-3</c:v>
                </c:pt>
                <c:pt idx="18">
                  <c:v>3.6007932171121491E-3</c:v>
                </c:pt>
                <c:pt idx="19">
                  <c:v>4.0357714815143324E-3</c:v>
                </c:pt>
                <c:pt idx="20">
                  <c:v>4.5085760319749186E-3</c:v>
                </c:pt>
                <c:pt idx="21">
                  <c:v>5.0364677696257505E-3</c:v>
                </c:pt>
                <c:pt idx="22">
                  <c:v>5.61527990967164E-3</c:v>
                </c:pt>
                <c:pt idx="23">
                  <c:v>6.2454416881352727E-3</c:v>
                </c:pt>
                <c:pt idx="24">
                  <c:v>7.7105680395765496E-3</c:v>
                </c:pt>
                <c:pt idx="25">
                  <c:v>9.4680305968228035E-3</c:v>
                </c:pt>
                <c:pt idx="26">
                  <c:v>1.1551478630626449E-2</c:v>
                </c:pt>
                <c:pt idx="27">
                  <c:v>1.402559706652225E-2</c:v>
                </c:pt>
                <c:pt idx="28">
                  <c:v>1.6945051168034166E-2</c:v>
                </c:pt>
                <c:pt idx="29">
                  <c:v>2.037362115128747E-2</c:v>
                </c:pt>
                <c:pt idx="30">
                  <c:v>2.4396197523947269E-2</c:v>
                </c:pt>
                <c:pt idx="31">
                  <c:v>2.6646741943893222E-2</c:v>
                </c:pt>
                <c:pt idx="32">
                  <c:v>2.9065928946860182E-2</c:v>
                </c:pt>
                <c:pt idx="33">
                  <c:v>3.169682212697391E-2</c:v>
                </c:pt>
                <c:pt idx="34">
                  <c:v>3.4521135966961436E-2</c:v>
                </c:pt>
                <c:pt idx="35">
                  <c:v>3.7553724688086002E-2</c:v>
                </c:pt>
                <c:pt idx="36">
                  <c:v>4.0801510405856736E-2</c:v>
                </c:pt>
                <c:pt idx="37">
                  <c:v>4.4290157841053987E-2</c:v>
                </c:pt>
                <c:pt idx="38">
                  <c:v>4.8023935742959677E-2</c:v>
                </c:pt>
                <c:pt idx="39">
                  <c:v>5.2018795974316363E-2</c:v>
                </c:pt>
                <c:pt idx="40">
                  <c:v>5.6280980475695533E-2</c:v>
                </c:pt>
                <c:pt idx="41">
                  <c:v>5.9883120791410061E-2</c:v>
                </c:pt>
                <c:pt idx="42">
                  <c:v>6.190993326317179E-2</c:v>
                </c:pt>
                <c:pt idx="43">
                  <c:v>6.5728690732524131E-2</c:v>
                </c:pt>
                <c:pt idx="44">
                  <c:v>7.0535435121916248E-2</c:v>
                </c:pt>
                <c:pt idx="45">
                  <c:v>7.5692283416189471E-2</c:v>
                </c:pt>
                <c:pt idx="46">
                  <c:v>8.0720549446107071E-2</c:v>
                </c:pt>
                <c:pt idx="47">
                  <c:v>8.5607235762644437E-2</c:v>
                </c:pt>
                <c:pt idx="48">
                  <c:v>9.0804872756500982E-2</c:v>
                </c:pt>
                <c:pt idx="49">
                  <c:v>9.5827464701088022E-2</c:v>
                </c:pt>
                <c:pt idx="50">
                  <c:v>0.10025041083912774</c:v>
                </c:pt>
                <c:pt idx="51">
                  <c:v>0.10519761023276182</c:v>
                </c:pt>
                <c:pt idx="52">
                  <c:v>0.11034683599426509</c:v>
                </c:pt>
                <c:pt idx="53">
                  <c:v>0.11552745267367487</c:v>
                </c:pt>
                <c:pt idx="54">
                  <c:v>0.12053088159832691</c:v>
                </c:pt>
                <c:pt idx="55">
                  <c:v>0.12496427437669635</c:v>
                </c:pt>
                <c:pt idx="56">
                  <c:v>0.12891752424545622</c:v>
                </c:pt>
                <c:pt idx="57">
                  <c:v>0.13427455791323092</c:v>
                </c:pt>
                <c:pt idx="58">
                  <c:v>0.13925396666259632</c:v>
                </c:pt>
                <c:pt idx="59">
                  <c:v>0.14390840514155101</c:v>
                </c:pt>
                <c:pt idx="60">
                  <c:v>0.14830659371026111</c:v>
                </c:pt>
                <c:pt idx="61">
                  <c:v>0.15384797305339074</c:v>
                </c:pt>
                <c:pt idx="62">
                  <c:v>0.15879947562650518</c:v>
                </c:pt>
                <c:pt idx="63">
                  <c:v>0.16358153906385389</c:v>
                </c:pt>
                <c:pt idx="64">
                  <c:v>0.16806855606521404</c:v>
                </c:pt>
                <c:pt idx="65">
                  <c:v>0.17229994232405685</c:v>
                </c:pt>
                <c:pt idx="66">
                  <c:v>0.17634297223128351</c:v>
                </c:pt>
                <c:pt idx="67">
                  <c:v>0.18012734857621815</c:v>
                </c:pt>
                <c:pt idx="68">
                  <c:v>0.1820008364521277</c:v>
                </c:pt>
                <c:pt idx="69">
                  <c:v>0.18546030215693995</c:v>
                </c:pt>
              </c:numCache>
            </c:numRef>
          </c:xVal>
          <c:yVal>
            <c:numRef>
              <c:f>'C6018'!$BN$3:$BN$72</c:f>
              <c:numCache>
                <c:formatCode>0.00E+00</c:formatCode>
                <c:ptCount val="70"/>
                <c:pt idx="0">
                  <c:v>100.82989040928916</c:v>
                </c:pt>
                <c:pt idx="1">
                  <c:v>97.807930407572258</c:v>
                </c:pt>
                <c:pt idx="2">
                  <c:v>91.582535079246952</c:v>
                </c:pt>
                <c:pt idx="3">
                  <c:v>74.470162989874325</c:v>
                </c:pt>
                <c:pt idx="4">
                  <c:v>69.252334967666741</c:v>
                </c:pt>
                <c:pt idx="5">
                  <c:v>59.065699559460512</c:v>
                </c:pt>
                <c:pt idx="6">
                  <c:v>53.983338391808111</c:v>
                </c:pt>
                <c:pt idx="7">
                  <c:v>47.557563429001917</c:v>
                </c:pt>
                <c:pt idx="8">
                  <c:v>42.105157549277564</c:v>
                </c:pt>
                <c:pt idx="9">
                  <c:v>39.530315313504111</c:v>
                </c:pt>
                <c:pt idx="10">
                  <c:v>36.17673418827134</c:v>
                </c:pt>
                <c:pt idx="11">
                  <c:v>33.769186994586761</c:v>
                </c:pt>
                <c:pt idx="12">
                  <c:v>31.442376115905638</c:v>
                </c:pt>
                <c:pt idx="13">
                  <c:v>29.431256655247086</c:v>
                </c:pt>
                <c:pt idx="14">
                  <c:v>27.382975057090675</c:v>
                </c:pt>
                <c:pt idx="15">
                  <c:v>26.088536039463811</c:v>
                </c:pt>
                <c:pt idx="16">
                  <c:v>24.794419217181392</c:v>
                </c:pt>
                <c:pt idx="17">
                  <c:v>23.746747433051702</c:v>
                </c:pt>
                <c:pt idx="18">
                  <c:v>22.729565851735583</c:v>
                </c:pt>
                <c:pt idx="19">
                  <c:v>21.835705915677096</c:v>
                </c:pt>
                <c:pt idx="20">
                  <c:v>21.114161263690285</c:v>
                </c:pt>
                <c:pt idx="21">
                  <c:v>20.418940508112652</c:v>
                </c:pt>
                <c:pt idx="22">
                  <c:v>19.823275374628679</c:v>
                </c:pt>
                <c:pt idx="23">
                  <c:v>19.338585330325714</c:v>
                </c:pt>
                <c:pt idx="24">
                  <c:v>18.477496446246846</c:v>
                </c:pt>
                <c:pt idx="25">
                  <c:v>17.846895256718241</c:v>
                </c:pt>
                <c:pt idx="26">
                  <c:v>17.461093714814904</c:v>
                </c:pt>
                <c:pt idx="27">
                  <c:v>17.249213666301397</c:v>
                </c:pt>
                <c:pt idx="28">
                  <c:v>17.210420694826428</c:v>
                </c:pt>
                <c:pt idx="29">
                  <c:v>17.338303552224914</c:v>
                </c:pt>
                <c:pt idx="30">
                  <c:v>17.610130838311552</c:v>
                </c:pt>
                <c:pt idx="31">
                  <c:v>17.813703788295268</c:v>
                </c:pt>
                <c:pt idx="32">
                  <c:v>18.067814898315536</c:v>
                </c:pt>
                <c:pt idx="33">
                  <c:v>18.334736981550332</c:v>
                </c:pt>
                <c:pt idx="34">
                  <c:v>18.653885470433245</c:v>
                </c:pt>
                <c:pt idx="35">
                  <c:v>19.022433437879339</c:v>
                </c:pt>
                <c:pt idx="36">
                  <c:v>19.446969395071111</c:v>
                </c:pt>
                <c:pt idx="37">
                  <c:v>19.916924893158711</c:v>
                </c:pt>
                <c:pt idx="38">
                  <c:v>20.443451685714056</c:v>
                </c:pt>
                <c:pt idx="39">
                  <c:v>21.027214853671925</c:v>
                </c:pt>
                <c:pt idx="40">
                  <c:v>21.677614184017173</c:v>
                </c:pt>
                <c:pt idx="41">
                  <c:v>22.227234597217272</c:v>
                </c:pt>
                <c:pt idx="42">
                  <c:v>22.524056229661529</c:v>
                </c:pt>
                <c:pt idx="43">
                  <c:v>23.442334856724713</c:v>
                </c:pt>
                <c:pt idx="44">
                  <c:v>23.880620496721072</c:v>
                </c:pt>
                <c:pt idx="45">
                  <c:v>24.32766139267568</c:v>
                </c:pt>
                <c:pt idx="46">
                  <c:v>25.09466554460948</c:v>
                </c:pt>
                <c:pt idx="47">
                  <c:v>25.925829042948973</c:v>
                </c:pt>
                <c:pt idx="48">
                  <c:v>26.68113943412483</c:v>
                </c:pt>
                <c:pt idx="49">
                  <c:v>27.224506263866516</c:v>
                </c:pt>
                <c:pt idx="50">
                  <c:v>27.860294903877115</c:v>
                </c:pt>
                <c:pt idx="51">
                  <c:v>28.464188421781728</c:v>
                </c:pt>
                <c:pt idx="52">
                  <c:v>29.15470040814041</c:v>
                </c:pt>
                <c:pt idx="53">
                  <c:v>29.970196914053357</c:v>
                </c:pt>
                <c:pt idx="54">
                  <c:v>30.631153010290895</c:v>
                </c:pt>
                <c:pt idx="55">
                  <c:v>31.377933376555227</c:v>
                </c:pt>
                <c:pt idx="56">
                  <c:v>32.10040490143578</c:v>
                </c:pt>
                <c:pt idx="57">
                  <c:v>32.940172028896363</c:v>
                </c:pt>
                <c:pt idx="58">
                  <c:v>33.741296825937397</c:v>
                </c:pt>
                <c:pt idx="59">
                  <c:v>34.510516705585829</c:v>
                </c:pt>
                <c:pt idx="60">
                  <c:v>35.240074389927429</c:v>
                </c:pt>
                <c:pt idx="61">
                  <c:v>36.152470000089181</c:v>
                </c:pt>
                <c:pt idx="62">
                  <c:v>37.125345906754994</c:v>
                </c:pt>
                <c:pt idx="63">
                  <c:v>37.998544146958068</c:v>
                </c:pt>
                <c:pt idx="64">
                  <c:v>38.846548804869045</c:v>
                </c:pt>
                <c:pt idx="65">
                  <c:v>39.67357035678355</c:v>
                </c:pt>
                <c:pt idx="66">
                  <c:v>40.467129264083354</c:v>
                </c:pt>
                <c:pt idx="67">
                  <c:v>41.265663158195949</c:v>
                </c:pt>
                <c:pt idx="68">
                  <c:v>41.637100675708858</c:v>
                </c:pt>
                <c:pt idx="69">
                  <c:v>42.438661895194201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5-E737-4AA5-BA63-43B4D7457D3A}"/>
            </c:ext>
          </c:extLst>
        </c:ser>
        <c:ser>
          <c:idx val="8"/>
          <c:order val="6"/>
          <c:tx>
            <c:strRef>
              <c:f>'C6018'!$BX$2</c:f>
              <c:strCache>
                <c:ptCount val="1"/>
                <c:pt idx="0">
                  <c:v>C6018 200C7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'C6018'!$BW$3:$BW$78</c:f>
              <c:numCache>
                <c:formatCode>0.00E+00</c:formatCode>
                <c:ptCount val="76"/>
                <c:pt idx="0">
                  <c:v>3.3928336856034697E-4</c:v>
                </c:pt>
                <c:pt idx="1">
                  <c:v>4.0785563806596832E-4</c:v>
                </c:pt>
                <c:pt idx="2">
                  <c:v>4.4967468248357942E-4</c:v>
                </c:pt>
                <c:pt idx="3">
                  <c:v>4.947040465404231E-4</c:v>
                </c:pt>
                <c:pt idx="4">
                  <c:v>5.4402675576115827E-4</c:v>
                </c:pt>
                <c:pt idx="5">
                  <c:v>6.5484948302312225E-4</c:v>
                </c:pt>
                <c:pt idx="6">
                  <c:v>7.7522845666405248E-4</c:v>
                </c:pt>
                <c:pt idx="7">
                  <c:v>9.2526826283554806E-4</c:v>
                </c:pt>
                <c:pt idx="8">
                  <c:v>1.0898489699048618E-3</c:v>
                </c:pt>
                <c:pt idx="9">
                  <c:v>1.2252845873866405E-3</c:v>
                </c:pt>
                <c:pt idx="10">
                  <c:v>1.3780471390643235E-3</c:v>
                </c:pt>
                <c:pt idx="11">
                  <c:v>1.5492595924890224E-3</c:v>
                </c:pt>
                <c:pt idx="12">
                  <c:v>1.7600273342699519E-3</c:v>
                </c:pt>
                <c:pt idx="13">
                  <c:v>2.0118960090647533E-3</c:v>
                </c:pt>
                <c:pt idx="14">
                  <c:v>2.3044313743219879E-3</c:v>
                </c:pt>
                <c:pt idx="15">
                  <c:v>2.598893445969021E-3</c:v>
                </c:pt>
                <c:pt idx="16">
                  <c:v>2.9196878902096536E-3</c:v>
                </c:pt>
                <c:pt idx="17">
                  <c:v>3.2661758879862818E-3</c:v>
                </c:pt>
                <c:pt idx="18">
                  <c:v>3.6596830238254719E-3</c:v>
                </c:pt>
                <c:pt idx="19">
                  <c:v>4.1000153639976292E-3</c:v>
                </c:pt>
                <c:pt idx="20">
                  <c:v>4.5816285532273415E-3</c:v>
                </c:pt>
                <c:pt idx="21">
                  <c:v>5.1251788768261778E-3</c:v>
                </c:pt>
                <c:pt idx="22">
                  <c:v>5.7145910835997857E-3</c:v>
                </c:pt>
                <c:pt idx="23">
                  <c:v>6.3558600374806875E-3</c:v>
                </c:pt>
                <c:pt idx="24">
                  <c:v>7.8252593303216617E-3</c:v>
                </c:pt>
                <c:pt idx="25">
                  <c:v>9.6079689601607596E-3</c:v>
                </c:pt>
                <c:pt idx="26">
                  <c:v>1.173063072514371E-2</c:v>
                </c:pt>
                <c:pt idx="27">
                  <c:v>1.4225260401592763E-2</c:v>
                </c:pt>
                <c:pt idx="28">
                  <c:v>1.7205601402567439E-2</c:v>
                </c:pt>
                <c:pt idx="29">
                  <c:v>2.0698243006933965E-2</c:v>
                </c:pt>
                <c:pt idx="30">
                  <c:v>2.4767177711595451E-2</c:v>
                </c:pt>
                <c:pt idx="31">
                  <c:v>2.7068008639321586E-2</c:v>
                </c:pt>
                <c:pt idx="32">
                  <c:v>2.9549436627917185E-2</c:v>
                </c:pt>
                <c:pt idx="33">
                  <c:v>3.2199568758098117E-2</c:v>
                </c:pt>
                <c:pt idx="34">
                  <c:v>3.5066079546471528E-2</c:v>
                </c:pt>
                <c:pt idx="35">
                  <c:v>3.813652439145758E-2</c:v>
                </c:pt>
                <c:pt idx="36">
                  <c:v>4.1448108958392078E-2</c:v>
                </c:pt>
                <c:pt idx="37">
                  <c:v>4.4981691069862419E-2</c:v>
                </c:pt>
                <c:pt idx="38">
                  <c:v>4.8776652479617121E-2</c:v>
                </c:pt>
                <c:pt idx="39">
                  <c:v>5.2834342667269128E-2</c:v>
                </c:pt>
                <c:pt idx="40">
                  <c:v>5.7153195239763761E-2</c:v>
                </c:pt>
                <c:pt idx="41">
                  <c:v>6.0781551259712185E-2</c:v>
                </c:pt>
                <c:pt idx="42">
                  <c:v>6.2819558863947828E-2</c:v>
                </c:pt>
                <c:pt idx="43">
                  <c:v>6.6799333281767015E-2</c:v>
                </c:pt>
                <c:pt idx="44">
                  <c:v>7.1627438465255031E-2</c:v>
                </c:pt>
                <c:pt idx="45">
                  <c:v>7.6547134105947157E-2</c:v>
                </c:pt>
                <c:pt idx="46">
                  <c:v>8.1847684756863298E-2</c:v>
                </c:pt>
                <c:pt idx="47">
                  <c:v>8.7183072928898098E-2</c:v>
                </c:pt>
                <c:pt idx="48">
                  <c:v>9.2352531489967374E-2</c:v>
                </c:pt>
                <c:pt idx="49">
                  <c:v>9.7397378899445691E-2</c:v>
                </c:pt>
                <c:pt idx="50">
                  <c:v>0.10180999539162162</c:v>
                </c:pt>
                <c:pt idx="51">
                  <c:v>0.10694158940709522</c:v>
                </c:pt>
                <c:pt idx="52">
                  <c:v>0.11207122391985522</c:v>
                </c:pt>
                <c:pt idx="53">
                  <c:v>0.11744174649920587</c:v>
                </c:pt>
                <c:pt idx="54">
                  <c:v>0.1224493010811659</c:v>
                </c:pt>
                <c:pt idx="55">
                  <c:v>0.12695937258445184</c:v>
                </c:pt>
                <c:pt idx="56">
                  <c:v>0.13075624928948826</c:v>
                </c:pt>
                <c:pt idx="57">
                  <c:v>0.13611531728588144</c:v>
                </c:pt>
                <c:pt idx="58">
                  <c:v>0.14130447475808353</c:v>
                </c:pt>
                <c:pt idx="59">
                  <c:v>0.1460135912551602</c:v>
                </c:pt>
                <c:pt idx="60">
                  <c:v>0.1503631305440874</c:v>
                </c:pt>
                <c:pt idx="61">
                  <c:v>0.15596018532889075</c:v>
                </c:pt>
                <c:pt idx="62">
                  <c:v>0.16109168978495197</c:v>
                </c:pt>
                <c:pt idx="63">
                  <c:v>0.16592410177278966</c:v>
                </c:pt>
                <c:pt idx="64">
                  <c:v>0.17042412086844003</c:v>
                </c:pt>
                <c:pt idx="65">
                  <c:v>0.17463821694535636</c:v>
                </c:pt>
                <c:pt idx="66">
                  <c:v>0.1786971018085024</c:v>
                </c:pt>
                <c:pt idx="67">
                  <c:v>0.18248195183136109</c:v>
                </c:pt>
                <c:pt idx="68">
                  <c:v>0.18432558251508102</c:v>
                </c:pt>
                <c:pt idx="69">
                  <c:v>0.18799479265534086</c:v>
                </c:pt>
                <c:pt idx="70">
                  <c:v>0.19205743343259229</c:v>
                </c:pt>
                <c:pt idx="71">
                  <c:v>0.19634555733451595</c:v>
                </c:pt>
                <c:pt idx="72">
                  <c:v>0.20004283675783735</c:v>
                </c:pt>
                <c:pt idx="73">
                  <c:v>0.20356197225916975</c:v>
                </c:pt>
                <c:pt idx="74">
                  <c:v>0.20711040920945803</c:v>
                </c:pt>
                <c:pt idx="75">
                  <c:v>0.20767023409337354</c:v>
                </c:pt>
              </c:numCache>
            </c:numRef>
          </c:xVal>
          <c:yVal>
            <c:numRef>
              <c:f>'C6018'!$BY$3:$BY$78</c:f>
              <c:numCache>
                <c:formatCode>0.00E+00</c:formatCode>
                <c:ptCount val="76"/>
                <c:pt idx="0">
                  <c:v>86.871007293128073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6-E737-4AA5-BA63-43B4D7457D3A}"/>
            </c:ext>
          </c:extLst>
        </c:ser>
        <c:ser>
          <c:idx val="9"/>
          <c:order val="7"/>
          <c:tx>
            <c:strRef>
              <c:f>'C6018'!$CI$2</c:f>
              <c:strCache>
                <c:ptCount val="1"/>
                <c:pt idx="0">
                  <c:v>C6018 200C8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'C6018'!$CH$3:$CH$78</c:f>
              <c:numCache>
                <c:formatCode>0.00E+00</c:formatCode>
                <c:ptCount val="76"/>
                <c:pt idx="0">
                  <c:v>3.5236705996352289E-4</c:v>
                </c:pt>
                <c:pt idx="1">
                  <c:v>3.9939331277426428E-4</c:v>
                </c:pt>
                <c:pt idx="2">
                  <c:v>4.4586358461735795E-4</c:v>
                </c:pt>
                <c:pt idx="3">
                  <c:v>5.303581960745884E-4</c:v>
                </c:pt>
                <c:pt idx="4">
                  <c:v>6.0028949655694308E-4</c:v>
                </c:pt>
                <c:pt idx="5">
                  <c:v>7.0423564955691682E-4</c:v>
                </c:pt>
                <c:pt idx="6">
                  <c:v>8.0484176349768807E-4</c:v>
                </c:pt>
                <c:pt idx="7">
                  <c:v>9.2341882889198008E-4</c:v>
                </c:pt>
                <c:pt idx="8">
                  <c:v>1.0569956490414176E-3</c:v>
                </c:pt>
                <c:pt idx="9">
                  <c:v>1.1830202317298171E-3</c:v>
                </c:pt>
                <c:pt idx="10">
                  <c:v>1.3577458210531196E-3</c:v>
                </c:pt>
                <c:pt idx="11">
                  <c:v>1.5419017054314201E-3</c:v>
                </c:pt>
                <c:pt idx="12">
                  <c:v>1.7594437059937802E-3</c:v>
                </c:pt>
                <c:pt idx="13">
                  <c:v>2.0005827378386147E-3</c:v>
                </c:pt>
                <c:pt idx="14">
                  <c:v>2.2779221989198601E-3</c:v>
                </c:pt>
                <c:pt idx="15">
                  <c:v>2.5675614243637315E-3</c:v>
                </c:pt>
                <c:pt idx="16">
                  <c:v>2.8999331451565664E-3</c:v>
                </c:pt>
                <c:pt idx="17">
                  <c:v>3.2600206387018104E-3</c:v>
                </c:pt>
                <c:pt idx="18">
                  <c:v>3.6630862663953245E-3</c:v>
                </c:pt>
                <c:pt idx="19">
                  <c:v>4.1081222843042629E-3</c:v>
                </c:pt>
                <c:pt idx="20">
                  <c:v>4.5911219295378704E-3</c:v>
                </c:pt>
                <c:pt idx="21">
                  <c:v>5.1277293910847385E-3</c:v>
                </c:pt>
                <c:pt idx="22">
                  <c:v>5.7154051813442805E-3</c:v>
                </c:pt>
                <c:pt idx="23">
                  <c:v>6.3546667902635648E-3</c:v>
                </c:pt>
                <c:pt idx="24">
                  <c:v>7.8361313276142618E-3</c:v>
                </c:pt>
                <c:pt idx="25">
                  <c:v>9.6129857326487187E-3</c:v>
                </c:pt>
                <c:pt idx="26">
                  <c:v>1.172093169062899E-2</c:v>
                </c:pt>
                <c:pt idx="27">
                  <c:v>1.4249528204606782E-2</c:v>
                </c:pt>
                <c:pt idx="28">
                  <c:v>1.7210693070274154E-2</c:v>
                </c:pt>
                <c:pt idx="29">
                  <c:v>2.0720010477825079E-2</c:v>
                </c:pt>
                <c:pt idx="30">
                  <c:v>2.4803330676117456E-2</c:v>
                </c:pt>
                <c:pt idx="31">
                  <c:v>2.7083589126387874E-2</c:v>
                </c:pt>
                <c:pt idx="32">
                  <c:v>2.9556058906198588E-2</c:v>
                </c:pt>
                <c:pt idx="33">
                  <c:v>3.2216212767024729E-2</c:v>
                </c:pt>
                <c:pt idx="34">
                  <c:v>3.5079009225038614E-2</c:v>
                </c:pt>
                <c:pt idx="35">
                  <c:v>3.8153045274364458E-2</c:v>
                </c:pt>
                <c:pt idx="36">
                  <c:v>4.1457318234822536E-2</c:v>
                </c:pt>
                <c:pt idx="37">
                  <c:v>4.4992528109240586E-2</c:v>
                </c:pt>
                <c:pt idx="38">
                  <c:v>4.8776825127072092E-2</c:v>
                </c:pt>
                <c:pt idx="39">
                  <c:v>5.2841288399766463E-2</c:v>
                </c:pt>
                <c:pt idx="40">
                  <c:v>5.7160293413731966E-2</c:v>
                </c:pt>
                <c:pt idx="41">
                  <c:v>6.0782317198478597E-2</c:v>
                </c:pt>
                <c:pt idx="42">
                  <c:v>6.2814569232131731E-2</c:v>
                </c:pt>
                <c:pt idx="43">
                  <c:v>6.680060361579189E-2</c:v>
                </c:pt>
                <c:pt idx="44">
                  <c:v>7.155201278338931E-2</c:v>
                </c:pt>
                <c:pt idx="45">
                  <c:v>7.6498138283654593E-2</c:v>
                </c:pt>
                <c:pt idx="46">
                  <c:v>8.1782194654848539E-2</c:v>
                </c:pt>
                <c:pt idx="47">
                  <c:v>8.6736750949379202E-2</c:v>
                </c:pt>
                <c:pt idx="48">
                  <c:v>9.208104747590283E-2</c:v>
                </c:pt>
                <c:pt idx="49">
                  <c:v>9.7177036665147626E-2</c:v>
                </c:pt>
                <c:pt idx="50">
                  <c:v>0.10158695468313965</c:v>
                </c:pt>
                <c:pt idx="51">
                  <c:v>0.10647017733286322</c:v>
                </c:pt>
                <c:pt idx="52">
                  <c:v>0.11163898468934857</c:v>
                </c:pt>
                <c:pt idx="53">
                  <c:v>0.11703218985133534</c:v>
                </c:pt>
                <c:pt idx="54">
                  <c:v>0.12185554739613901</c:v>
                </c:pt>
                <c:pt idx="55">
                  <c:v>0.12647322629965885</c:v>
                </c:pt>
                <c:pt idx="56">
                  <c:v>0.13034331402922125</c:v>
                </c:pt>
                <c:pt idx="57">
                  <c:v>0.13586571594170363</c:v>
                </c:pt>
                <c:pt idx="58">
                  <c:v>0.14076446677693871</c:v>
                </c:pt>
                <c:pt idx="59">
                  <c:v>4.7120863298064815E-3</c:v>
                </c:pt>
                <c:pt idx="60">
                  <c:v>9.0600764993756383E-3</c:v>
                </c:pt>
                <c:pt idx="61">
                  <c:v>0.15541126964329571</c:v>
                </c:pt>
                <c:pt idx="62">
                  <c:v>0.16049821630263711</c:v>
                </c:pt>
                <c:pt idx="63">
                  <c:v>0.16523277942670145</c:v>
                </c:pt>
                <c:pt idx="64">
                  <c:v>0.16965575834634386</c:v>
                </c:pt>
                <c:pt idx="65">
                  <c:v>0.17393050113626049</c:v>
                </c:pt>
                <c:pt idx="66">
                  <c:v>0.17797479103535011</c:v>
                </c:pt>
                <c:pt idx="67">
                  <c:v>1.1570706022944082E-2</c:v>
                </c:pt>
                <c:pt idx="68">
                  <c:v>0.18357282191833665</c:v>
                </c:pt>
                <c:pt idx="69">
                  <c:v>1.1964605071381813E-2</c:v>
                </c:pt>
                <c:pt idx="70">
                  <c:v>0.19119760910691996</c:v>
                </c:pt>
              </c:numCache>
            </c:numRef>
          </c:xVal>
          <c:yVal>
            <c:numRef>
              <c:f>'C6018'!$CJ$3:$CJ$78</c:f>
              <c:numCache>
                <c:formatCode>0.00E+00</c:formatCode>
                <c:ptCount val="76"/>
                <c:pt idx="0">
                  <c:v>80.539586267674053</c:v>
                </c:pt>
                <c:pt idx="1">
                  <c:v>75.653691605082088</c:v>
                </c:pt>
                <c:pt idx="2">
                  <c:v>73.259129443028627</c:v>
                </c:pt>
                <c:pt idx="3">
                  <c:v>62.482620477234228</c:v>
                </c:pt>
                <c:pt idx="4">
                  <c:v>58.85846633098565</c:v>
                </c:pt>
                <c:pt idx="5">
                  <c:v>51.609256889581062</c:v>
                </c:pt>
                <c:pt idx="6">
                  <c:v>47.684189447637266</c:v>
                </c:pt>
                <c:pt idx="7">
                  <c:v>43.715020509811353</c:v>
                </c:pt>
                <c:pt idx="8">
                  <c:v>40.263782149318828</c:v>
                </c:pt>
                <c:pt idx="9">
                  <c:v>38.789117467924477</c:v>
                </c:pt>
                <c:pt idx="10">
                  <c:v>35.537745660056579</c:v>
                </c:pt>
                <c:pt idx="11">
                  <c:v>33.254133022258138</c:v>
                </c:pt>
                <c:pt idx="12">
                  <c:v>30.820584304107427</c:v>
                </c:pt>
                <c:pt idx="13">
                  <c:v>28.768233219649282</c:v>
                </c:pt>
                <c:pt idx="14">
                  <c:v>26.778162781528138</c:v>
                </c:pt>
                <c:pt idx="15">
                  <c:v>25.435914181990587</c:v>
                </c:pt>
                <c:pt idx="16">
                  <c:v>24.062821693968569</c:v>
                </c:pt>
                <c:pt idx="17">
                  <c:v>22.978086111569564</c:v>
                </c:pt>
                <c:pt idx="18">
                  <c:v>21.96307836710961</c:v>
                </c:pt>
                <c:pt idx="19">
                  <c:v>21.073353175502707</c:v>
                </c:pt>
                <c:pt idx="20">
                  <c:v>20.361744172017506</c:v>
                </c:pt>
                <c:pt idx="21">
                  <c:v>19.698589332037354</c:v>
                </c:pt>
                <c:pt idx="22">
                  <c:v>19.134811363768716</c:v>
                </c:pt>
                <c:pt idx="23">
                  <c:v>18.679508751707207</c:v>
                </c:pt>
                <c:pt idx="24">
                  <c:v>17.890087446609996</c:v>
                </c:pt>
                <c:pt idx="25">
                  <c:v>17.312723170505382</c:v>
                </c:pt>
                <c:pt idx="26">
                  <c:v>16.959862678571298</c:v>
                </c:pt>
                <c:pt idx="27">
                  <c:v>16.71133123870414</c:v>
                </c:pt>
                <c:pt idx="28">
                  <c:v>16.683245336870574</c:v>
                </c:pt>
                <c:pt idx="29">
                  <c:v>16.763438793434144</c:v>
                </c:pt>
                <c:pt idx="30">
                  <c:v>17.036754216066022</c:v>
                </c:pt>
                <c:pt idx="31">
                  <c:v>17.243682797500927</c:v>
                </c:pt>
                <c:pt idx="32">
                  <c:v>17.473544118531734</c:v>
                </c:pt>
                <c:pt idx="33">
                  <c:v>17.748316306035608</c:v>
                </c:pt>
                <c:pt idx="34">
                  <c:v>18.06528533438005</c:v>
                </c:pt>
                <c:pt idx="35">
                  <c:v>18.429505969340042</c:v>
                </c:pt>
                <c:pt idx="36">
                  <c:v>18.83657766916745</c:v>
                </c:pt>
                <c:pt idx="37">
                  <c:v>19.29993953387071</c:v>
                </c:pt>
                <c:pt idx="38">
                  <c:v>19.817217010593396</c:v>
                </c:pt>
                <c:pt idx="39">
                  <c:v>20.377717978785878</c:v>
                </c:pt>
                <c:pt idx="40">
                  <c:v>21.015798367922869</c:v>
                </c:pt>
                <c:pt idx="41">
                  <c:v>21.574452275521313</c:v>
                </c:pt>
                <c:pt idx="42">
                  <c:v>21.879958952710357</c:v>
                </c:pt>
                <c:pt idx="43">
                  <c:v>22.696038248398583</c:v>
                </c:pt>
                <c:pt idx="44">
                  <c:v>23.206871436066479</c:v>
                </c:pt>
                <c:pt idx="45">
                  <c:v>23.817810969229054</c:v>
                </c:pt>
                <c:pt idx="46">
                  <c:v>24.447367949604704</c:v>
                </c:pt>
                <c:pt idx="47">
                  <c:v>25.254995820629727</c:v>
                </c:pt>
                <c:pt idx="48">
                  <c:v>25.946702888124058</c:v>
                </c:pt>
                <c:pt idx="49">
                  <c:v>26.473581900583582</c:v>
                </c:pt>
                <c:pt idx="50">
                  <c:v>27.13202124008945</c:v>
                </c:pt>
                <c:pt idx="51">
                  <c:v>27.787827803686138</c:v>
                </c:pt>
                <c:pt idx="52">
                  <c:v>28.483712714564088</c:v>
                </c:pt>
                <c:pt idx="53">
                  <c:v>29.204469957841653</c:v>
                </c:pt>
                <c:pt idx="54">
                  <c:v>29.968803288208981</c:v>
                </c:pt>
                <c:pt idx="55">
                  <c:v>30.633659808910963</c:v>
                </c:pt>
                <c:pt idx="56">
                  <c:v>31.348996566946088</c:v>
                </c:pt>
                <c:pt idx="57">
                  <c:v>32.118975718363778</c:v>
                </c:pt>
                <c:pt idx="58">
                  <c:v>32.965532621359102</c:v>
                </c:pt>
                <c:pt idx="61">
                  <c:v>35.366700950254767</c:v>
                </c:pt>
                <c:pt idx="62">
                  <c:v>36.281510213398946</c:v>
                </c:pt>
                <c:pt idx="63">
                  <c:v>37.180601477334207</c:v>
                </c:pt>
                <c:pt idx="64">
                  <c:v>38.060559860128578</c:v>
                </c:pt>
                <c:pt idx="65">
                  <c:v>38.870389619689007</c:v>
                </c:pt>
                <c:pt idx="66">
                  <c:v>39.662161297654414</c:v>
                </c:pt>
                <c:pt idx="68">
                  <c:v>40.858802293250655</c:v>
                </c:pt>
                <c:pt idx="70">
                  <c:v>42.613458718211596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7-E737-4AA5-BA63-43B4D7457D3A}"/>
            </c:ext>
          </c:extLst>
        </c:ser>
        <c:ser>
          <c:idx val="10"/>
          <c:order val="8"/>
          <c:tx>
            <c:strRef>
              <c:f>'C6020'!$J$1</c:f>
              <c:strCache>
                <c:ptCount val="1"/>
                <c:pt idx="0">
                  <c:v> 6020 182C1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'C6020'!$I$2:$I$78</c:f>
              <c:numCache>
                <c:formatCode>0.00E+00</c:formatCode>
                <c:ptCount val="77"/>
                <c:pt idx="0">
                  <c:v>3.2963538588532071E-4</c:v>
                </c:pt>
                <c:pt idx="1">
                  <c:v>3.9781726616406959E-4</c:v>
                </c:pt>
                <c:pt idx="2">
                  <c:v>4.6106938649809241E-4</c:v>
                </c:pt>
                <c:pt idx="3">
                  <c:v>5.5242991294523005E-4</c:v>
                </c:pt>
                <c:pt idx="4">
                  <c:v>6.4047472394738016E-4</c:v>
                </c:pt>
                <c:pt idx="5">
                  <c:v>7.6041290531621839E-4</c:v>
                </c:pt>
                <c:pt idx="6">
                  <c:v>8.7238101382934336E-4</c:v>
                </c:pt>
                <c:pt idx="7">
                  <c:v>1.0112374012934998E-3</c:v>
                </c:pt>
                <c:pt idx="8">
                  <c:v>1.1678321820830051E-3</c:v>
                </c:pt>
                <c:pt idx="9">
                  <c:v>1.3164703177646713E-3</c:v>
                </c:pt>
                <c:pt idx="10">
                  <c:v>1.5053586214617705E-3</c:v>
                </c:pt>
                <c:pt idx="11">
                  <c:v>1.704853088287871E-3</c:v>
                </c:pt>
                <c:pt idx="12">
                  <c:v>1.9265046953600791E-3</c:v>
                </c:pt>
                <c:pt idx="13">
                  <c:v>2.1691734631151538E-3</c:v>
                </c:pt>
                <c:pt idx="14">
                  <c:v>2.4423037946110881E-3</c:v>
                </c:pt>
                <c:pt idx="15">
                  <c:v>2.7333349446404653E-3</c:v>
                </c:pt>
                <c:pt idx="16">
                  <c:v>3.0569157547914783E-3</c:v>
                </c:pt>
                <c:pt idx="17">
                  <c:v>3.4142961522977203E-3</c:v>
                </c:pt>
                <c:pt idx="18">
                  <c:v>3.8098391012535942E-3</c:v>
                </c:pt>
                <c:pt idx="19">
                  <c:v>4.2474919345356727E-3</c:v>
                </c:pt>
                <c:pt idx="20">
                  <c:v>4.7166043458379018E-3</c:v>
                </c:pt>
                <c:pt idx="21">
                  <c:v>5.2409243692923303E-3</c:v>
                </c:pt>
                <c:pt idx="22">
                  <c:v>5.8123736583680164E-3</c:v>
                </c:pt>
                <c:pt idx="23">
                  <c:v>7.1201350744929974E-3</c:v>
                </c:pt>
                <c:pt idx="24">
                  <c:v>7.8800345537134182E-3</c:v>
                </c:pt>
                <c:pt idx="25">
                  <c:v>8.6882044541161958E-3</c:v>
                </c:pt>
                <c:pt idx="26">
                  <c:v>1.0569359011539785E-2</c:v>
                </c:pt>
                <c:pt idx="27">
                  <c:v>1.2804939532638421E-2</c:v>
                </c:pt>
                <c:pt idx="28">
                  <c:v>1.5452798730397012E-2</c:v>
                </c:pt>
                <c:pt idx="29">
                  <c:v>1.8546838240889651E-2</c:v>
                </c:pt>
                <c:pt idx="30">
                  <c:v>2.0311728593613295E-2</c:v>
                </c:pt>
                <c:pt idx="31">
                  <c:v>2.2214956640344747E-2</c:v>
                </c:pt>
                <c:pt idx="32">
                  <c:v>2.426500555292261E-2</c:v>
                </c:pt>
                <c:pt idx="33">
                  <c:v>2.6483052864925884E-2</c:v>
                </c:pt>
                <c:pt idx="34">
                  <c:v>2.8905407109913999E-2</c:v>
                </c:pt>
                <c:pt idx="35">
                  <c:v>3.1493249175945613E-2</c:v>
                </c:pt>
                <c:pt idx="36">
                  <c:v>3.4299299018260239E-2</c:v>
                </c:pt>
                <c:pt idx="37">
                  <c:v>3.7324921142572805E-2</c:v>
                </c:pt>
                <c:pt idx="38">
                  <c:v>4.0568122174707601E-2</c:v>
                </c:pt>
                <c:pt idx="39">
                  <c:v>4.4049673446009074E-2</c:v>
                </c:pt>
                <c:pt idx="40">
                  <c:v>4.7775176391486707E-2</c:v>
                </c:pt>
                <c:pt idx="41">
                  <c:v>5.1769213955096892E-2</c:v>
                </c:pt>
                <c:pt idx="42">
                  <c:v>5.6036712457889631E-2</c:v>
                </c:pt>
                <c:pt idx="43">
                  <c:v>5.9501526437089523E-2</c:v>
                </c:pt>
                <c:pt idx="44">
                  <c:v>6.331413281826459E-2</c:v>
                </c:pt>
                <c:pt idx="45">
                  <c:v>6.5769356724830072E-2</c:v>
                </c:pt>
                <c:pt idx="46">
                  <c:v>7.0090681453704756E-2</c:v>
                </c:pt>
                <c:pt idx="47">
                  <c:v>7.2485871623991158E-2</c:v>
                </c:pt>
                <c:pt idx="48">
                  <c:v>7.7528462461673747E-2</c:v>
                </c:pt>
                <c:pt idx="49">
                  <c:v>8.0091111093281764E-2</c:v>
                </c:pt>
                <c:pt idx="50">
                  <c:v>8.274047373157381E-2</c:v>
                </c:pt>
                <c:pt idx="51">
                  <c:v>8.5433732285350131E-2</c:v>
                </c:pt>
                <c:pt idx="52">
                  <c:v>8.8260208164306048E-2</c:v>
                </c:pt>
                <c:pt idx="53">
                  <c:v>9.0437129337391134E-2</c:v>
                </c:pt>
                <c:pt idx="54">
                  <c:v>9.4536250536153249E-2</c:v>
                </c:pt>
                <c:pt idx="55">
                  <c:v>9.9161380112952904E-2</c:v>
                </c:pt>
                <c:pt idx="56">
                  <c:v>0.10322698260047591</c:v>
                </c:pt>
                <c:pt idx="57">
                  <c:v>0.10787352147205012</c:v>
                </c:pt>
                <c:pt idx="58">
                  <c:v>0.11203685519984817</c:v>
                </c:pt>
                <c:pt idx="59">
                  <c:v>0.11611977486001929</c:v>
                </c:pt>
                <c:pt idx="60">
                  <c:v>0.1202270980931771</c:v>
                </c:pt>
                <c:pt idx="61">
                  <c:v>0.12418425746158948</c:v>
                </c:pt>
                <c:pt idx="62">
                  <c:v>0.12815800263290433</c:v>
                </c:pt>
                <c:pt idx="63">
                  <c:v>0.13359923360602366</c:v>
                </c:pt>
                <c:pt idx="64">
                  <c:v>0.13855451020132226</c:v>
                </c:pt>
                <c:pt idx="65">
                  <c:v>0.14312394415444921</c:v>
                </c:pt>
                <c:pt idx="66">
                  <c:v>0.14747850766447457</c:v>
                </c:pt>
                <c:pt idx="67">
                  <c:v>0.15159788104044858</c:v>
                </c:pt>
                <c:pt idx="68">
                  <c:v>0.15547216908979555</c:v>
                </c:pt>
                <c:pt idx="69">
                  <c:v>0.15908909577938385</c:v>
                </c:pt>
                <c:pt idx="70">
                  <c:v>0.16255294082782742</c:v>
                </c:pt>
                <c:pt idx="71">
                  <c:v>0.16593277611326243</c:v>
                </c:pt>
                <c:pt idx="72">
                  <c:v>0.17017787525605002</c:v>
                </c:pt>
                <c:pt idx="73">
                  <c:v>0.1741112677912619</c:v>
                </c:pt>
                <c:pt idx="74">
                  <c:v>0.17789559295585169</c:v>
                </c:pt>
                <c:pt idx="75">
                  <c:v>0.17967879033088399</c:v>
                </c:pt>
                <c:pt idx="76">
                  <c:v>0.18067771025063603</c:v>
                </c:pt>
              </c:numCache>
            </c:numRef>
          </c:xVal>
          <c:yVal>
            <c:numRef>
              <c:f>'C6020'!$K$2:$K$78</c:f>
              <c:numCache>
                <c:formatCode>0.00E+00</c:formatCode>
                <c:ptCount val="77"/>
                <c:pt idx="0">
                  <c:v>92.030619859510864</c:v>
                </c:pt>
                <c:pt idx="1">
                  <c:v>76.254318780504406</c:v>
                </c:pt>
                <c:pt idx="2">
                  <c:v>68.5067216750369</c:v>
                </c:pt>
                <c:pt idx="3">
                  <c:v>57.589516368800631</c:v>
                </c:pt>
                <c:pt idx="4">
                  <c:v>51.704273484054418</c:v>
                </c:pt>
                <c:pt idx="5">
                  <c:v>44.265427214707437</c:v>
                </c:pt>
                <c:pt idx="6">
                  <c:v>40.586630931158126</c:v>
                </c:pt>
                <c:pt idx="7">
                  <c:v>36.452044364459091</c:v>
                </c:pt>
                <c:pt idx="8">
                  <c:v>32.983754464113346</c:v>
                </c:pt>
                <c:pt idx="9">
                  <c:v>31.323630999940104</c:v>
                </c:pt>
                <c:pt idx="10">
                  <c:v>28.909919074811452</c:v>
                </c:pt>
                <c:pt idx="11">
                  <c:v>27.201013502042667</c:v>
                </c:pt>
                <c:pt idx="12">
                  <c:v>25.707004657955128</c:v>
                </c:pt>
                <c:pt idx="13">
                  <c:v>24.470207921290797</c:v>
                </c:pt>
                <c:pt idx="14">
                  <c:v>23.29481054212809</c:v>
                </c:pt>
                <c:pt idx="15">
                  <c:v>22.444158547135405</c:v>
                </c:pt>
                <c:pt idx="16">
                  <c:v>21.654870162688656</c:v>
                </c:pt>
                <c:pt idx="17">
                  <c:v>20.948463500546662</c:v>
                </c:pt>
                <c:pt idx="18">
                  <c:v>20.303655440483624</c:v>
                </c:pt>
                <c:pt idx="19">
                  <c:v>19.713114526868242</c:v>
                </c:pt>
                <c:pt idx="20">
                  <c:v>19.292732224959408</c:v>
                </c:pt>
                <c:pt idx="21">
                  <c:v>18.856866953403426</c:v>
                </c:pt>
                <c:pt idx="22">
                  <c:v>18.501680705424853</c:v>
                </c:pt>
                <c:pt idx="23">
                  <c:v>17.955897736383541</c:v>
                </c:pt>
                <c:pt idx="24">
                  <c:v>17.691295284143315</c:v>
                </c:pt>
                <c:pt idx="25">
                  <c:v>17.562586147313279</c:v>
                </c:pt>
                <c:pt idx="26">
                  <c:v>17.282935005907706</c:v>
                </c:pt>
                <c:pt idx="27">
                  <c:v>17.148444371937046</c:v>
                </c:pt>
                <c:pt idx="28">
                  <c:v>17.148655069779743</c:v>
                </c:pt>
                <c:pt idx="29">
                  <c:v>17.336850098738807</c:v>
                </c:pt>
                <c:pt idx="30">
                  <c:v>17.444128805408432</c:v>
                </c:pt>
                <c:pt idx="31">
                  <c:v>17.598853800925596</c:v>
                </c:pt>
                <c:pt idx="32">
                  <c:v>17.801068628318557</c:v>
                </c:pt>
                <c:pt idx="33">
                  <c:v>18.034593747623571</c:v>
                </c:pt>
                <c:pt idx="34">
                  <c:v>18.269045896895133</c:v>
                </c:pt>
                <c:pt idx="35">
                  <c:v>18.572535236475321</c:v>
                </c:pt>
                <c:pt idx="36">
                  <c:v>18.895960566884746</c:v>
                </c:pt>
                <c:pt idx="37">
                  <c:v>19.256365100243794</c:v>
                </c:pt>
                <c:pt idx="38">
                  <c:v>19.671369692012494</c:v>
                </c:pt>
                <c:pt idx="39">
                  <c:v>20.13498708102215</c:v>
                </c:pt>
                <c:pt idx="40">
                  <c:v>20.656898917020889</c:v>
                </c:pt>
                <c:pt idx="41">
                  <c:v>21.230450128582138</c:v>
                </c:pt>
                <c:pt idx="42">
                  <c:v>21.867014617336441</c:v>
                </c:pt>
                <c:pt idx="43">
                  <c:v>22.513243558109508</c:v>
                </c:pt>
                <c:pt idx="44">
                  <c:v>23.325911186886472</c:v>
                </c:pt>
                <c:pt idx="45">
                  <c:v>23.41335445806817</c:v>
                </c:pt>
                <c:pt idx="46">
                  <c:v>24.184646384041372</c:v>
                </c:pt>
                <c:pt idx="47">
                  <c:v>24.492018038512775</c:v>
                </c:pt>
                <c:pt idx="48">
                  <c:v>25.116199788157946</c:v>
                </c:pt>
                <c:pt idx="49">
                  <c:v>25.490654900990254</c:v>
                </c:pt>
                <c:pt idx="50">
                  <c:v>25.869465723808386</c:v>
                </c:pt>
                <c:pt idx="51">
                  <c:v>26.280728018577278</c:v>
                </c:pt>
                <c:pt idx="52">
                  <c:v>26.670939414733652</c:v>
                </c:pt>
                <c:pt idx="53">
                  <c:v>26.898566996083119</c:v>
                </c:pt>
                <c:pt idx="54">
                  <c:v>27.413806148560475</c:v>
                </c:pt>
                <c:pt idx="55">
                  <c:v>27.967108588832211</c:v>
                </c:pt>
                <c:pt idx="56">
                  <c:v>28.622882897592579</c:v>
                </c:pt>
                <c:pt idx="57">
                  <c:v>29.217913869454659</c:v>
                </c:pt>
                <c:pt idx="58">
                  <c:v>29.875105512756761</c:v>
                </c:pt>
                <c:pt idx="59">
                  <c:v>30.406853834516273</c:v>
                </c:pt>
                <c:pt idx="60">
                  <c:v>31.132054663155998</c:v>
                </c:pt>
                <c:pt idx="61">
                  <c:v>31.773348795096162</c:v>
                </c:pt>
                <c:pt idx="62">
                  <c:v>32.482015054527814</c:v>
                </c:pt>
                <c:pt idx="63">
                  <c:v>33.27402906677942</c:v>
                </c:pt>
                <c:pt idx="64">
                  <c:v>34.082825062176674</c:v>
                </c:pt>
                <c:pt idx="65">
                  <c:v>34.889857077609761</c:v>
                </c:pt>
                <c:pt idx="66">
                  <c:v>35.636928707065266</c:v>
                </c:pt>
                <c:pt idx="67">
                  <c:v>36.354668782224294</c:v>
                </c:pt>
                <c:pt idx="68">
                  <c:v>37.064165050002863</c:v>
                </c:pt>
                <c:pt idx="69">
                  <c:v>37.788420600438016</c:v>
                </c:pt>
                <c:pt idx="70">
                  <c:v>38.48095801834657</c:v>
                </c:pt>
                <c:pt idx="71">
                  <c:v>39.122985299508727</c:v>
                </c:pt>
                <c:pt idx="72">
                  <c:v>39.975125814918833</c:v>
                </c:pt>
                <c:pt idx="73">
                  <c:v>40.844825406895069</c:v>
                </c:pt>
                <c:pt idx="74">
                  <c:v>41.672404478366374</c:v>
                </c:pt>
                <c:pt idx="75">
                  <c:v>43.342823961960278</c:v>
                </c:pt>
                <c:pt idx="76">
                  <c:v>45.333913754140049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8-E737-4AA5-BA63-43B4D7457D3A}"/>
            </c:ext>
          </c:extLst>
        </c:ser>
        <c:ser>
          <c:idx val="11"/>
          <c:order val="9"/>
          <c:tx>
            <c:strRef>
              <c:f>'C6020'!$T$1</c:f>
              <c:strCache>
                <c:ptCount val="1"/>
                <c:pt idx="0">
                  <c:v>C6020 182C2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'C6020'!$S$2:$S$78</c:f>
              <c:numCache>
                <c:formatCode>0.00E+00</c:formatCode>
                <c:ptCount val="77"/>
                <c:pt idx="0">
                  <c:v>3.4866406785286297E-4</c:v>
                </c:pt>
                <c:pt idx="1">
                  <c:v>4.0194566059138689E-4</c:v>
                </c:pt>
                <c:pt idx="2">
                  <c:v>4.6338246514641566E-4</c:v>
                </c:pt>
                <c:pt idx="3">
                  <c:v>5.7260317347320637E-4</c:v>
                </c:pt>
                <c:pt idx="4">
                  <c:v>6.5483447683050669E-4</c:v>
                </c:pt>
                <c:pt idx="5">
                  <c:v>7.7789461871229256E-4</c:v>
                </c:pt>
                <c:pt idx="6">
                  <c:v>8.9673215778971328E-4</c:v>
                </c:pt>
                <c:pt idx="7">
                  <c:v>1.0366051483777531E-3</c:v>
                </c:pt>
                <c:pt idx="8">
                  <c:v>1.1889179869750508E-3</c:v>
                </c:pt>
                <c:pt idx="9">
                  <c:v>1.3261580340670465E-3</c:v>
                </c:pt>
                <c:pt idx="10">
                  <c:v>1.511490150970481E-3</c:v>
                </c:pt>
                <c:pt idx="11">
                  <c:v>1.7008811032806007E-3</c:v>
                </c:pt>
                <c:pt idx="12">
                  <c:v>1.9237913227533958E-3</c:v>
                </c:pt>
                <c:pt idx="13">
                  <c:v>2.163475865257336E-3</c:v>
                </c:pt>
                <c:pt idx="14">
                  <c:v>2.4403000998064078E-3</c:v>
                </c:pt>
                <c:pt idx="15">
                  <c:v>2.7271503719933088E-3</c:v>
                </c:pt>
                <c:pt idx="16">
                  <c:v>3.0527814209499525E-3</c:v>
                </c:pt>
                <c:pt idx="17">
                  <c:v>3.4062536850751517E-3</c:v>
                </c:pt>
                <c:pt idx="18">
                  <c:v>3.8069586765541912E-3</c:v>
                </c:pt>
                <c:pt idx="19">
                  <c:v>4.2412648212946623E-3</c:v>
                </c:pt>
                <c:pt idx="20">
                  <c:v>4.7145034711078924E-3</c:v>
                </c:pt>
                <c:pt idx="21">
                  <c:v>5.2408616717799323E-3</c:v>
                </c:pt>
                <c:pt idx="22">
                  <c:v>5.8158742319910448E-3</c:v>
                </c:pt>
                <c:pt idx="23">
                  <c:v>7.1342200875101581E-3</c:v>
                </c:pt>
                <c:pt idx="24">
                  <c:v>7.8630708670464691E-3</c:v>
                </c:pt>
                <c:pt idx="25">
                  <c:v>8.7067450989832176E-3</c:v>
                </c:pt>
                <c:pt idx="26">
                  <c:v>1.0581147479808095E-2</c:v>
                </c:pt>
                <c:pt idx="27">
                  <c:v>1.2810929579949754E-2</c:v>
                </c:pt>
                <c:pt idx="28">
                  <c:v>1.5458148457557642E-2</c:v>
                </c:pt>
                <c:pt idx="29">
                  <c:v>1.8558097042831966E-2</c:v>
                </c:pt>
                <c:pt idx="30">
                  <c:v>2.0310557026827644E-2</c:v>
                </c:pt>
                <c:pt idx="31">
                  <c:v>2.2204370606397524E-2</c:v>
                </c:pt>
                <c:pt idx="32">
                  <c:v>2.4264128374490324E-2</c:v>
                </c:pt>
                <c:pt idx="33">
                  <c:v>2.6477976575080518E-2</c:v>
                </c:pt>
                <c:pt idx="34">
                  <c:v>2.8882354593502524E-2</c:v>
                </c:pt>
                <c:pt idx="35">
                  <c:v>3.1473134051780829E-2</c:v>
                </c:pt>
                <c:pt idx="36">
                  <c:v>3.4269994952836613E-2</c:v>
                </c:pt>
                <c:pt idx="37">
                  <c:v>3.7285781421194542E-2</c:v>
                </c:pt>
                <c:pt idx="38">
                  <c:v>4.0524644016211142E-2</c:v>
                </c:pt>
                <c:pt idx="39">
                  <c:v>4.3996250727047694E-2</c:v>
                </c:pt>
                <c:pt idx="40">
                  <c:v>4.7723664043509355E-2</c:v>
                </c:pt>
                <c:pt idx="41">
                  <c:v>5.1707651099411556E-2</c:v>
                </c:pt>
                <c:pt idx="42">
                  <c:v>5.5963856470105017E-2</c:v>
                </c:pt>
                <c:pt idx="43">
                  <c:v>5.9434096905612306E-2</c:v>
                </c:pt>
                <c:pt idx="44">
                  <c:v>6.3208522312236767E-2</c:v>
                </c:pt>
                <c:pt idx="45">
                  <c:v>6.5626472608253564E-2</c:v>
                </c:pt>
                <c:pt idx="46">
                  <c:v>6.9991385640101239E-2</c:v>
                </c:pt>
                <c:pt idx="47">
                  <c:v>7.2467142198895079E-2</c:v>
                </c:pt>
                <c:pt idx="48">
                  <c:v>7.7501151963619772E-2</c:v>
                </c:pt>
                <c:pt idx="49">
                  <c:v>8.007181745620652E-2</c:v>
                </c:pt>
                <c:pt idx="50">
                  <c:v>8.2641130628135981E-2</c:v>
                </c:pt>
                <c:pt idx="51">
                  <c:v>8.5322197338723899E-2</c:v>
                </c:pt>
                <c:pt idx="52">
                  <c:v>8.8008389278994861E-2</c:v>
                </c:pt>
                <c:pt idx="53">
                  <c:v>9.0433170003311469E-2</c:v>
                </c:pt>
                <c:pt idx="54">
                  <c:v>9.4467946729634225E-2</c:v>
                </c:pt>
                <c:pt idx="55">
                  <c:v>9.907803445907401E-2</c:v>
                </c:pt>
                <c:pt idx="56">
                  <c:v>0.10326182244844231</c:v>
                </c:pt>
                <c:pt idx="57">
                  <c:v>0.10780671016781371</c:v>
                </c:pt>
                <c:pt idx="58">
                  <c:v>0.11207548637915835</c:v>
                </c:pt>
                <c:pt idx="59">
                  <c:v>0.11596103278326002</c:v>
                </c:pt>
                <c:pt idx="60">
                  <c:v>0.12030828894440798</c:v>
                </c:pt>
                <c:pt idx="61">
                  <c:v>0.12427461039219079</c:v>
                </c:pt>
                <c:pt idx="62">
                  <c:v>0.12820890724129327</c:v>
                </c:pt>
                <c:pt idx="63">
                  <c:v>0.13366986785204177</c:v>
                </c:pt>
                <c:pt idx="64">
                  <c:v>0.13863057780695487</c:v>
                </c:pt>
                <c:pt idx="65">
                  <c:v>0.14317733865142121</c:v>
                </c:pt>
                <c:pt idx="66">
                  <c:v>0.14737717248438778</c:v>
                </c:pt>
                <c:pt idx="67">
                  <c:v>0.15164358979155304</c:v>
                </c:pt>
                <c:pt idx="68">
                  <c:v>0.15544868351297766</c:v>
                </c:pt>
                <c:pt idx="69">
                  <c:v>0.15911895462862616</c:v>
                </c:pt>
                <c:pt idx="70">
                  <c:v>0.1626024331231217</c:v>
                </c:pt>
                <c:pt idx="71">
                  <c:v>0.16597468306442542</c:v>
                </c:pt>
                <c:pt idx="72">
                  <c:v>0.1702618217728582</c:v>
                </c:pt>
                <c:pt idx="73">
                  <c:v>0.17418918359040114</c:v>
                </c:pt>
                <c:pt idx="74">
                  <c:v>0.17808943522113019</c:v>
                </c:pt>
                <c:pt idx="75">
                  <c:v>0.18158231526168117</c:v>
                </c:pt>
                <c:pt idx="76">
                  <c:v>0.18404629954074336</c:v>
                </c:pt>
              </c:numCache>
            </c:numRef>
          </c:xVal>
          <c:yVal>
            <c:numRef>
              <c:f>'C6020'!$U$2:$U$78</c:f>
              <c:numCache>
                <c:formatCode>0.00E+00</c:formatCode>
                <c:ptCount val="77"/>
                <c:pt idx="0">
                  <c:v>82.259414594830616</c:v>
                </c:pt>
                <c:pt idx="1">
                  <c:v>74.695942933747162</c:v>
                </c:pt>
                <c:pt idx="2">
                  <c:v>67.82449500929313</c:v>
                </c:pt>
                <c:pt idx="3">
                  <c:v>53.603148971255408</c:v>
                </c:pt>
                <c:pt idx="4">
                  <c:v>49.461508416636178</c:v>
                </c:pt>
                <c:pt idx="5">
                  <c:v>42.298219196549582</c:v>
                </c:pt>
                <c:pt idx="6">
                  <c:v>38.412265685353084</c:v>
                </c:pt>
                <c:pt idx="7">
                  <c:v>34.689769573280934</c:v>
                </c:pt>
                <c:pt idx="8">
                  <c:v>31.824176311118606</c:v>
                </c:pt>
                <c:pt idx="9">
                  <c:v>30.867658091051283</c:v>
                </c:pt>
                <c:pt idx="10">
                  <c:v>28.675842153912463</c:v>
                </c:pt>
                <c:pt idx="11">
                  <c:v>27.328204250698356</c:v>
                </c:pt>
                <c:pt idx="12">
                  <c:v>25.779571647985659</c:v>
                </c:pt>
                <c:pt idx="13">
                  <c:v>24.599264124154526</c:v>
                </c:pt>
                <c:pt idx="14">
                  <c:v>23.333080305119395</c:v>
                </c:pt>
                <c:pt idx="15">
                  <c:v>22.546070728306418</c:v>
                </c:pt>
                <c:pt idx="16">
                  <c:v>21.713563579404752</c:v>
                </c:pt>
                <c:pt idx="17">
                  <c:v>21.047502645381986</c:v>
                </c:pt>
                <c:pt idx="18">
                  <c:v>20.334391406055204</c:v>
                </c:pt>
                <c:pt idx="19">
                  <c:v>19.771043431558219</c:v>
                </c:pt>
                <c:pt idx="20">
                  <c:v>19.309930491835921</c:v>
                </c:pt>
                <c:pt idx="21">
                  <c:v>18.857318133303053</c:v>
                </c:pt>
                <c:pt idx="22">
                  <c:v>18.479415091896918</c:v>
                </c:pt>
                <c:pt idx="23">
                  <c:v>17.885067458523363</c:v>
                </c:pt>
                <c:pt idx="24">
                  <c:v>17.767711565078002</c:v>
                </c:pt>
                <c:pt idx="25">
                  <c:v>17.487868219953139</c:v>
                </c:pt>
                <c:pt idx="26">
                  <c:v>17.244446583327733</c:v>
                </c:pt>
                <c:pt idx="27">
                  <c:v>17.132411815063644</c:v>
                </c:pt>
                <c:pt idx="28">
                  <c:v>17.136787574609198</c:v>
                </c:pt>
                <c:pt idx="29">
                  <c:v>17.315820684822846</c:v>
                </c:pt>
                <c:pt idx="30">
                  <c:v>17.446141310660273</c:v>
                </c:pt>
                <c:pt idx="31">
                  <c:v>17.615638467084089</c:v>
                </c:pt>
                <c:pt idx="32">
                  <c:v>17.802355713144113</c:v>
                </c:pt>
                <c:pt idx="33">
                  <c:v>18.041509502730449</c:v>
                </c:pt>
                <c:pt idx="34">
                  <c:v>18.298220495448131</c:v>
                </c:pt>
                <c:pt idx="35">
                  <c:v>18.596282997715917</c:v>
                </c:pt>
                <c:pt idx="36">
                  <c:v>18.928290026541056</c:v>
                </c:pt>
                <c:pt idx="37">
                  <c:v>19.296813996205881</c:v>
                </c:pt>
                <c:pt idx="38">
                  <c:v>19.713602449614513</c:v>
                </c:pt>
                <c:pt idx="39">
                  <c:v>20.183914833056715</c:v>
                </c:pt>
                <c:pt idx="40">
                  <c:v>20.701516599545737</c:v>
                </c:pt>
                <c:pt idx="41">
                  <c:v>21.281033946159774</c:v>
                </c:pt>
                <c:pt idx="42">
                  <c:v>21.923986386582531</c:v>
                </c:pt>
                <c:pt idx="43">
                  <c:v>22.564356258801883</c:v>
                </c:pt>
                <c:pt idx="44">
                  <c:v>23.403923429623227</c:v>
                </c:pt>
                <c:pt idx="45">
                  <c:v>23.515418097584043</c:v>
                </c:pt>
                <c:pt idx="46">
                  <c:v>24.253315908388913</c:v>
                </c:pt>
                <c:pt idx="47">
                  <c:v>24.504679796175157</c:v>
                </c:pt>
                <c:pt idx="48">
                  <c:v>25.133904216181211</c:v>
                </c:pt>
                <c:pt idx="49">
                  <c:v>25.502940539348902</c:v>
                </c:pt>
                <c:pt idx="50">
                  <c:v>25.931698601386589</c:v>
                </c:pt>
                <c:pt idx="51">
                  <c:v>26.349482353647748</c:v>
                </c:pt>
                <c:pt idx="52">
                  <c:v>26.823785181023702</c:v>
                </c:pt>
                <c:pt idx="53">
                  <c:v>26.900922387238648</c:v>
                </c:pt>
                <c:pt idx="54">
                  <c:v>27.453462864036979</c:v>
                </c:pt>
                <c:pt idx="55">
                  <c:v>28.014180926742437</c:v>
                </c:pt>
                <c:pt idx="56">
                  <c:v>28.603571817510549</c:v>
                </c:pt>
                <c:pt idx="57">
                  <c:v>29.25413966310596</c:v>
                </c:pt>
                <c:pt idx="58">
                  <c:v>29.854513826016209</c:v>
                </c:pt>
                <c:pt idx="59">
                  <c:v>30.490160283377957</c:v>
                </c:pt>
                <c:pt idx="60">
                  <c:v>31.090049492204763</c:v>
                </c:pt>
                <c:pt idx="61">
                  <c:v>31.727164436646873</c:v>
                </c:pt>
                <c:pt idx="62">
                  <c:v>32.456226581037093</c:v>
                </c:pt>
                <c:pt idx="63">
                  <c:v>33.238872826705609</c:v>
                </c:pt>
                <c:pt idx="64">
                  <c:v>34.045432336159841</c:v>
                </c:pt>
                <c:pt idx="65">
                  <c:v>34.863839287097001</c:v>
                </c:pt>
                <c:pt idx="66">
                  <c:v>35.685952800374544</c:v>
                </c:pt>
                <c:pt idx="67">
                  <c:v>36.332755873561695</c:v>
                </c:pt>
                <c:pt idx="68">
                  <c:v>37.075365389979289</c:v>
                </c:pt>
                <c:pt idx="69">
                  <c:v>37.77423985256533</c:v>
                </c:pt>
                <c:pt idx="70">
                  <c:v>38.45753621515378</c:v>
                </c:pt>
                <c:pt idx="71">
                  <c:v>39.103231466909989</c:v>
                </c:pt>
                <c:pt idx="72">
                  <c:v>39.93571656550575</c:v>
                </c:pt>
                <c:pt idx="73">
                  <c:v>40.808293340078798</c:v>
                </c:pt>
                <c:pt idx="74">
                  <c:v>41.581736808220867</c:v>
                </c:pt>
                <c:pt idx="75">
                  <c:v>42.438862571813551</c:v>
                </c:pt>
                <c:pt idx="76">
                  <c:v>43.689612258955165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9-E737-4AA5-BA63-43B4D7457D3A}"/>
            </c:ext>
          </c:extLst>
        </c:ser>
        <c:ser>
          <c:idx val="12"/>
          <c:order val="10"/>
          <c:tx>
            <c:strRef>
              <c:f>'C6020'!$AD$1</c:f>
              <c:strCache>
                <c:ptCount val="1"/>
                <c:pt idx="0">
                  <c:v>C6020 182C5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'C6020'!$AC$2:$AC$78</c:f>
              <c:numCache>
                <c:formatCode>0.00E+00</c:formatCode>
                <c:ptCount val="77"/>
                <c:pt idx="0">
                  <c:v>3.4255061670024426E-4</c:v>
                </c:pt>
                <c:pt idx="1">
                  <c:v>3.8688343895738821E-4</c:v>
                </c:pt>
                <c:pt idx="2">
                  <c:v>4.3354232053448993E-4</c:v>
                </c:pt>
                <c:pt idx="3">
                  <c:v>5.3075439775428538E-4</c:v>
                </c:pt>
                <c:pt idx="4">
                  <c:v>6.1692651113838884E-4</c:v>
                </c:pt>
                <c:pt idx="5">
                  <c:v>7.3895644569037223E-4</c:v>
                </c:pt>
                <c:pt idx="6">
                  <c:v>8.5152941200350137E-4</c:v>
                </c:pt>
                <c:pt idx="7">
                  <c:v>9.9093832869458763E-4</c:v>
                </c:pt>
                <c:pt idx="8">
                  <c:v>1.1504990424841784E-3</c:v>
                </c:pt>
                <c:pt idx="9">
                  <c:v>1.2915097091735757E-3</c:v>
                </c:pt>
                <c:pt idx="10">
                  <c:v>1.4791515977003308E-3</c:v>
                </c:pt>
                <c:pt idx="11">
                  <c:v>1.6786267904116588E-3</c:v>
                </c:pt>
                <c:pt idx="12">
                  <c:v>1.9059043928450589E-3</c:v>
                </c:pt>
                <c:pt idx="13">
                  <c:v>2.1513852332438093E-3</c:v>
                </c:pt>
                <c:pt idx="14">
                  <c:v>2.4315208010314438E-3</c:v>
                </c:pt>
                <c:pt idx="15">
                  <c:v>2.7188077210793843E-3</c:v>
                </c:pt>
                <c:pt idx="16">
                  <c:v>3.0437894225405237E-3</c:v>
                </c:pt>
                <c:pt idx="17">
                  <c:v>3.4020225895780931E-3</c:v>
                </c:pt>
                <c:pt idx="18">
                  <c:v>3.8001876155608089E-3</c:v>
                </c:pt>
                <c:pt idx="19">
                  <c:v>4.2337488729195733E-3</c:v>
                </c:pt>
                <c:pt idx="20">
                  <c:v>4.7050971426293303E-3</c:v>
                </c:pt>
                <c:pt idx="21">
                  <c:v>5.2299174646380881E-3</c:v>
                </c:pt>
                <c:pt idx="22">
                  <c:v>5.8018501763315673E-3</c:v>
                </c:pt>
                <c:pt idx="23">
                  <c:v>7.1063596609445548E-3</c:v>
                </c:pt>
                <c:pt idx="24">
                  <c:v>7.8597132026496878E-3</c:v>
                </c:pt>
                <c:pt idx="25">
                  <c:v>8.6975075420292428E-3</c:v>
                </c:pt>
                <c:pt idx="26">
                  <c:v>1.0565796911247474E-2</c:v>
                </c:pt>
                <c:pt idx="27">
                  <c:v>1.2793986495209712E-2</c:v>
                </c:pt>
                <c:pt idx="28">
                  <c:v>1.543586401745816E-2</c:v>
                </c:pt>
                <c:pt idx="29">
                  <c:v>1.8539342003003365E-2</c:v>
                </c:pt>
                <c:pt idx="30">
                  <c:v>2.030455492186016E-2</c:v>
                </c:pt>
                <c:pt idx="31">
                  <c:v>2.2201709903199095E-2</c:v>
                </c:pt>
                <c:pt idx="32">
                  <c:v>2.4263615365396615E-2</c:v>
                </c:pt>
                <c:pt idx="33">
                  <c:v>2.6505803367849256E-2</c:v>
                </c:pt>
                <c:pt idx="34">
                  <c:v>2.8910280523775117E-2</c:v>
                </c:pt>
                <c:pt idx="35">
                  <c:v>3.1515629292525993E-2</c:v>
                </c:pt>
                <c:pt idx="36">
                  <c:v>3.4312633490090151E-2</c:v>
                </c:pt>
                <c:pt idx="37">
                  <c:v>3.7332693030225357E-2</c:v>
                </c:pt>
                <c:pt idx="38">
                  <c:v>4.0587788410347124E-2</c:v>
                </c:pt>
                <c:pt idx="39">
                  <c:v>4.4067404920686087E-2</c:v>
                </c:pt>
                <c:pt idx="40">
                  <c:v>4.7808870769210719E-2</c:v>
                </c:pt>
                <c:pt idx="41">
                  <c:v>5.1801000895987777E-2</c:v>
                </c:pt>
                <c:pt idx="42">
                  <c:v>5.6059567709940819E-2</c:v>
                </c:pt>
                <c:pt idx="43">
                  <c:v>5.9548137846364251E-2</c:v>
                </c:pt>
                <c:pt idx="44">
                  <c:v>6.3364627890029057E-2</c:v>
                </c:pt>
                <c:pt idx="45">
                  <c:v>6.5725904843376495E-2</c:v>
                </c:pt>
                <c:pt idx="46">
                  <c:v>7.0167072771444725E-2</c:v>
                </c:pt>
                <c:pt idx="47">
                  <c:v>7.2563850247024358E-2</c:v>
                </c:pt>
                <c:pt idx="48">
                  <c:v>7.7621923307739135E-2</c:v>
                </c:pt>
                <c:pt idx="49">
                  <c:v>8.0163315074763208E-2</c:v>
                </c:pt>
                <c:pt idx="50">
                  <c:v>8.2812272030375084E-2</c:v>
                </c:pt>
                <c:pt idx="51">
                  <c:v>8.5478859635655838E-2</c:v>
                </c:pt>
                <c:pt idx="52">
                  <c:v>8.8266738098311939E-2</c:v>
                </c:pt>
                <c:pt idx="53">
                  <c:v>9.0488584915503809E-2</c:v>
                </c:pt>
                <c:pt idx="54">
                  <c:v>9.4577967467514623E-2</c:v>
                </c:pt>
                <c:pt idx="55">
                  <c:v>9.9212077969735524E-2</c:v>
                </c:pt>
                <c:pt idx="56">
                  <c:v>0.10333494789460355</c:v>
                </c:pt>
                <c:pt idx="57">
                  <c:v>0.10797032442881227</c:v>
                </c:pt>
                <c:pt idx="58">
                  <c:v>0.11219130010515248</c:v>
                </c:pt>
                <c:pt idx="59">
                  <c:v>0.11626587467335199</c:v>
                </c:pt>
                <c:pt idx="60">
                  <c:v>0.12054253310762393</c:v>
                </c:pt>
                <c:pt idx="61">
                  <c:v>0.12436489768007405</c:v>
                </c:pt>
                <c:pt idx="62">
                  <c:v>0.1285787726162238</c:v>
                </c:pt>
                <c:pt idx="63">
                  <c:v>0.13390323875659765</c:v>
                </c:pt>
                <c:pt idx="64">
                  <c:v>0.13887947299429132</c:v>
                </c:pt>
                <c:pt idx="65">
                  <c:v>0.14351250632120227</c:v>
                </c:pt>
                <c:pt idx="66">
                  <c:v>0.14794227770124213</c:v>
                </c:pt>
                <c:pt idx="67">
                  <c:v>0.15201596357555802</c:v>
                </c:pt>
                <c:pt idx="68">
                  <c:v>0.15592240617817979</c:v>
                </c:pt>
                <c:pt idx="69">
                  <c:v>0.15949744661838119</c:v>
                </c:pt>
                <c:pt idx="70">
                  <c:v>0.16304045808468456</c:v>
                </c:pt>
                <c:pt idx="71">
                  <c:v>0.16643276384210728</c:v>
                </c:pt>
                <c:pt idx="72">
                  <c:v>0.17068093504301118</c:v>
                </c:pt>
                <c:pt idx="73">
                  <c:v>0.17468534226216945</c:v>
                </c:pt>
                <c:pt idx="74">
                  <c:v>0.17850939008450978</c:v>
                </c:pt>
                <c:pt idx="75">
                  <c:v>0.18211762675667573</c:v>
                </c:pt>
                <c:pt idx="76">
                  <c:v>0.18562947135024951</c:v>
                </c:pt>
              </c:numCache>
            </c:numRef>
          </c:xVal>
          <c:yVal>
            <c:numRef>
              <c:f>'C6020'!$AE$2:$AE$78</c:f>
              <c:numCache>
                <c:formatCode>0.00E+00</c:formatCode>
                <c:ptCount val="77"/>
                <c:pt idx="0">
                  <c:v>85.22175873297077</c:v>
                </c:pt>
                <c:pt idx="1">
                  <c:v>80.625314845887814</c:v>
                </c:pt>
                <c:pt idx="2">
                  <c:v>77.482346483475936</c:v>
                </c:pt>
                <c:pt idx="3">
                  <c:v>62.389370268216446</c:v>
                </c:pt>
                <c:pt idx="4">
                  <c:v>55.726730459288916</c:v>
                </c:pt>
                <c:pt idx="5">
                  <c:v>46.87334363899361</c:v>
                </c:pt>
                <c:pt idx="6">
                  <c:v>42.59867651371794</c:v>
                </c:pt>
                <c:pt idx="7">
                  <c:v>37.960758730798055</c:v>
                </c:pt>
                <c:pt idx="8">
                  <c:v>33.985091512969227</c:v>
                </c:pt>
                <c:pt idx="9">
                  <c:v>32.546095284300435</c:v>
                </c:pt>
                <c:pt idx="10">
                  <c:v>29.943423343697287</c:v>
                </c:pt>
                <c:pt idx="11">
                  <c:v>28.057612128385312</c:v>
                </c:pt>
                <c:pt idx="12">
                  <c:v>26.265725295891631</c:v>
                </c:pt>
                <c:pt idx="13">
                  <c:v>24.876533287456141</c:v>
                </c:pt>
                <c:pt idx="14">
                  <c:v>23.501878283399645</c:v>
                </c:pt>
                <c:pt idx="15">
                  <c:v>22.684648075248756</c:v>
                </c:pt>
                <c:pt idx="16">
                  <c:v>21.842046010004552</c:v>
                </c:pt>
                <c:pt idx="17">
                  <c:v>21.099888759551938</c:v>
                </c:pt>
                <c:pt idx="18">
                  <c:v>20.406918386451522</c:v>
                </c:pt>
                <c:pt idx="19">
                  <c:v>19.841302696050249</c:v>
                </c:pt>
                <c:pt idx="20">
                  <c:v>19.387215659187053</c:v>
                </c:pt>
                <c:pt idx="21">
                  <c:v>18.936322948395443</c:v>
                </c:pt>
                <c:pt idx="22">
                  <c:v>18.568858821167112</c:v>
                </c:pt>
                <c:pt idx="23">
                  <c:v>18.02557888624542</c:v>
                </c:pt>
                <c:pt idx="24">
                  <c:v>17.782895517450818</c:v>
                </c:pt>
                <c:pt idx="25">
                  <c:v>17.525035412016006</c:v>
                </c:pt>
                <c:pt idx="26">
                  <c:v>17.294590336020168</c:v>
                </c:pt>
                <c:pt idx="27">
                  <c:v>17.177818789907466</c:v>
                </c:pt>
                <c:pt idx="28">
                  <c:v>17.186303348344136</c:v>
                </c:pt>
                <c:pt idx="29">
                  <c:v>17.350872972571715</c:v>
                </c:pt>
                <c:pt idx="30">
                  <c:v>17.456457128829697</c:v>
                </c:pt>
                <c:pt idx="31">
                  <c:v>17.61986091610434</c:v>
                </c:pt>
                <c:pt idx="32">
                  <c:v>17.803108516613872</c:v>
                </c:pt>
                <c:pt idx="33">
                  <c:v>18.00364807213527</c:v>
                </c:pt>
                <c:pt idx="34">
                  <c:v>18.262887179942972</c:v>
                </c:pt>
                <c:pt idx="35">
                  <c:v>18.54616686440718</c:v>
                </c:pt>
                <c:pt idx="36">
                  <c:v>18.881276838543275</c:v>
                </c:pt>
                <c:pt idx="37">
                  <c:v>19.248348388019675</c:v>
                </c:pt>
                <c:pt idx="38">
                  <c:v>19.65231134551599</c:v>
                </c:pt>
                <c:pt idx="39">
                  <c:v>20.1187868447604</c:v>
                </c:pt>
                <c:pt idx="40">
                  <c:v>20.627792348504855</c:v>
                </c:pt>
                <c:pt idx="41">
                  <c:v>21.204402600722858</c:v>
                </c:pt>
                <c:pt idx="42">
                  <c:v>21.849188070583558</c:v>
                </c:pt>
                <c:pt idx="43">
                  <c:v>22.478012790268458</c:v>
                </c:pt>
                <c:pt idx="44">
                  <c:v>23.288749310026997</c:v>
                </c:pt>
                <c:pt idx="45">
                  <c:v>23.444322174526143</c:v>
                </c:pt>
                <c:pt idx="46">
                  <c:v>24.132015107209632</c:v>
                </c:pt>
                <c:pt idx="47">
                  <c:v>24.439407057945601</c:v>
                </c:pt>
                <c:pt idx="48">
                  <c:v>25.055753769883669</c:v>
                </c:pt>
                <c:pt idx="49">
                  <c:v>25.444756153381604</c:v>
                </c:pt>
                <c:pt idx="50">
                  <c:v>25.824627479237051</c:v>
                </c:pt>
                <c:pt idx="51">
                  <c:v>26.252986269001156</c:v>
                </c:pt>
                <c:pt idx="52">
                  <c:v>26.666993352244308</c:v>
                </c:pt>
                <c:pt idx="53">
                  <c:v>26.867984402856862</c:v>
                </c:pt>
                <c:pt idx="54">
                  <c:v>27.38962783973798</c:v>
                </c:pt>
                <c:pt idx="55">
                  <c:v>27.938533233391869</c:v>
                </c:pt>
                <c:pt idx="56">
                  <c:v>28.563103245916682</c:v>
                </c:pt>
                <c:pt idx="57">
                  <c:v>29.1655455442251</c:v>
                </c:pt>
                <c:pt idx="58">
                  <c:v>29.792908730421992</c:v>
                </c:pt>
                <c:pt idx="59">
                  <c:v>30.330483283016118</c:v>
                </c:pt>
                <c:pt idx="60">
                  <c:v>30.9693354765548</c:v>
                </c:pt>
                <c:pt idx="61">
                  <c:v>31.681114146472883</c:v>
                </c:pt>
                <c:pt idx="62">
                  <c:v>32.269770163806214</c:v>
                </c:pt>
                <c:pt idx="63">
                  <c:v>33.123114218821236</c:v>
                </c:pt>
                <c:pt idx="64">
                  <c:v>33.923511495088704</c:v>
                </c:pt>
                <c:pt idx="65">
                  <c:v>34.701183266671578</c:v>
                </c:pt>
                <c:pt idx="66">
                  <c:v>35.413849341136846</c:v>
                </c:pt>
                <c:pt idx="67">
                  <c:v>36.154974607646302</c:v>
                </c:pt>
                <c:pt idx="68">
                  <c:v>36.850423243983741</c:v>
                </c:pt>
                <c:pt idx="69">
                  <c:v>37.595173872283397</c:v>
                </c:pt>
                <c:pt idx="70">
                  <c:v>38.251173541462116</c:v>
                </c:pt>
                <c:pt idx="71">
                  <c:v>38.888276338596718</c:v>
                </c:pt>
                <c:pt idx="72">
                  <c:v>39.739830142910506</c:v>
                </c:pt>
                <c:pt idx="73">
                  <c:v>40.576807011161904</c:v>
                </c:pt>
                <c:pt idx="74">
                  <c:v>41.386319504754297</c:v>
                </c:pt>
                <c:pt idx="75">
                  <c:v>42.189742011350802</c:v>
                </c:pt>
                <c:pt idx="76">
                  <c:v>42.947561916315969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A-E737-4AA5-BA63-43B4D7457D3A}"/>
            </c:ext>
          </c:extLst>
        </c:ser>
        <c:ser>
          <c:idx val="13"/>
          <c:order val="11"/>
          <c:tx>
            <c:strRef>
              <c:f>'C6020'!$AN$1</c:f>
              <c:strCache>
                <c:ptCount val="1"/>
                <c:pt idx="0">
                  <c:v> 6020 182C6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'C6020'!$AM$2:$AM$78</c:f>
              <c:numCache>
                <c:formatCode>0.00E+00</c:formatCode>
                <c:ptCount val="77"/>
                <c:pt idx="0">
                  <c:v>3.5206383160689306E-4</c:v>
                </c:pt>
                <c:pt idx="1">
                  <c:v>4.0821199813885365E-4</c:v>
                </c:pt>
                <c:pt idx="2">
                  <c:v>4.6509301780882118E-4</c:v>
                </c:pt>
                <c:pt idx="3">
                  <c:v>5.4998380007111308E-4</c:v>
                </c:pt>
                <c:pt idx="4">
                  <c:v>6.377677425599208E-4</c:v>
                </c:pt>
                <c:pt idx="5">
                  <c:v>7.5206764108967335E-4</c:v>
                </c:pt>
                <c:pt idx="6">
                  <c:v>8.6254249530672684E-4</c:v>
                </c:pt>
                <c:pt idx="7">
                  <c:v>1.0014066383130064E-3</c:v>
                </c:pt>
                <c:pt idx="8">
                  <c:v>1.164371409541718E-3</c:v>
                </c:pt>
                <c:pt idx="9">
                  <c:v>1.3046833140379923E-3</c:v>
                </c:pt>
                <c:pt idx="10">
                  <c:v>1.4899010846939201E-3</c:v>
                </c:pt>
                <c:pt idx="11">
                  <c:v>1.6922157704533311E-3</c:v>
                </c:pt>
                <c:pt idx="12">
                  <c:v>1.9168741683683464E-3</c:v>
                </c:pt>
                <c:pt idx="13">
                  <c:v>2.1630767848009572E-3</c:v>
                </c:pt>
                <c:pt idx="14">
                  <c:v>2.4470483858847094E-3</c:v>
                </c:pt>
                <c:pt idx="15">
                  <c:v>2.7389382010533842E-3</c:v>
                </c:pt>
                <c:pt idx="16">
                  <c:v>3.0685761513190436E-3</c:v>
                </c:pt>
                <c:pt idx="17">
                  <c:v>3.4268383287859492E-3</c:v>
                </c:pt>
                <c:pt idx="18">
                  <c:v>3.8294474480004585E-3</c:v>
                </c:pt>
                <c:pt idx="19">
                  <c:v>4.2661156886243329E-3</c:v>
                </c:pt>
                <c:pt idx="20">
                  <c:v>4.7411409530452499E-3</c:v>
                </c:pt>
                <c:pt idx="21">
                  <c:v>5.269339182089763E-3</c:v>
                </c:pt>
                <c:pt idx="22">
                  <c:v>5.8434733408769873E-3</c:v>
                </c:pt>
                <c:pt idx="23">
                  <c:v>7.1675639292181972E-3</c:v>
                </c:pt>
                <c:pt idx="24">
                  <c:v>7.9085043981999004E-3</c:v>
                </c:pt>
                <c:pt idx="25">
                  <c:v>8.7425060121376786E-3</c:v>
                </c:pt>
                <c:pt idx="26">
                  <c:v>1.0634513572831109E-2</c:v>
                </c:pt>
                <c:pt idx="27">
                  <c:v>1.2878722114090028E-2</c:v>
                </c:pt>
                <c:pt idx="28">
                  <c:v>1.5528814194986251E-2</c:v>
                </c:pt>
                <c:pt idx="29">
                  <c:v>1.8636871552565871E-2</c:v>
                </c:pt>
                <c:pt idx="30">
                  <c:v>2.0416312431253997E-2</c:v>
                </c:pt>
                <c:pt idx="31">
                  <c:v>2.2333293183180544E-2</c:v>
                </c:pt>
                <c:pt idx="32">
                  <c:v>2.4403918705714549E-2</c:v>
                </c:pt>
                <c:pt idx="33">
                  <c:v>2.6638625957328393E-2</c:v>
                </c:pt>
                <c:pt idx="34">
                  <c:v>2.9062271638981303E-2</c:v>
                </c:pt>
                <c:pt idx="35">
                  <c:v>3.1674715116324643E-2</c:v>
                </c:pt>
                <c:pt idx="36">
                  <c:v>3.4494760708189971E-2</c:v>
                </c:pt>
                <c:pt idx="37">
                  <c:v>3.7525371555589056E-2</c:v>
                </c:pt>
                <c:pt idx="38">
                  <c:v>4.0795256943817276E-2</c:v>
                </c:pt>
                <c:pt idx="39">
                  <c:v>4.4288430607718247E-2</c:v>
                </c:pt>
                <c:pt idx="40">
                  <c:v>4.8036573190437956E-2</c:v>
                </c:pt>
                <c:pt idx="41">
                  <c:v>5.2042763990632165E-2</c:v>
                </c:pt>
                <c:pt idx="42">
                  <c:v>5.6327390308639036E-2</c:v>
                </c:pt>
                <c:pt idx="43">
                  <c:v>5.9808721947846505E-2</c:v>
                </c:pt>
                <c:pt idx="44">
                  <c:v>6.3611696346026467E-2</c:v>
                </c:pt>
                <c:pt idx="45">
                  <c:v>6.5980154011097136E-2</c:v>
                </c:pt>
                <c:pt idx="46">
                  <c:v>7.0454446853137842E-2</c:v>
                </c:pt>
                <c:pt idx="47">
                  <c:v>7.2870543121478018E-2</c:v>
                </c:pt>
                <c:pt idx="48">
                  <c:v>7.7929956109241819E-2</c:v>
                </c:pt>
                <c:pt idx="49">
                  <c:v>8.0466330485463797E-2</c:v>
                </c:pt>
                <c:pt idx="50">
                  <c:v>8.3161533812073807E-2</c:v>
                </c:pt>
                <c:pt idx="51">
                  <c:v>8.5919541138887848E-2</c:v>
                </c:pt>
                <c:pt idx="52">
                  <c:v>8.8536531468547341E-2</c:v>
                </c:pt>
                <c:pt idx="53">
                  <c:v>9.0705958606478579E-2</c:v>
                </c:pt>
                <c:pt idx="54">
                  <c:v>9.4816538123424915E-2</c:v>
                </c:pt>
                <c:pt idx="55">
                  <c:v>9.953376761069381E-2</c:v>
                </c:pt>
                <c:pt idx="56">
                  <c:v>0.10360610482622558</c:v>
                </c:pt>
                <c:pt idx="57">
                  <c:v>0.10827352354211114</c:v>
                </c:pt>
                <c:pt idx="58">
                  <c:v>0.11254123161209516</c:v>
                </c:pt>
                <c:pt idx="59">
                  <c:v>0.11648623115955394</c:v>
                </c:pt>
                <c:pt idx="60">
                  <c:v>0.12088407346589145</c:v>
                </c:pt>
                <c:pt idx="61">
                  <c:v>0.1247631268188263</c:v>
                </c:pt>
                <c:pt idx="62">
                  <c:v>0.12892227313543267</c:v>
                </c:pt>
                <c:pt idx="63">
                  <c:v>0.13422278503123744</c:v>
                </c:pt>
                <c:pt idx="64">
                  <c:v>0.13923501171943223</c:v>
                </c:pt>
                <c:pt idx="65">
                  <c:v>0.14384942330826195</c:v>
                </c:pt>
                <c:pt idx="66">
                  <c:v>0.14820066656647737</c:v>
                </c:pt>
                <c:pt idx="67">
                  <c:v>0.15224613834703807</c:v>
                </c:pt>
                <c:pt idx="68">
                  <c:v>0.15621950622155992</c:v>
                </c:pt>
                <c:pt idx="69">
                  <c:v>0.15989332757633171</c:v>
                </c:pt>
                <c:pt idx="70">
                  <c:v>0.16339898618797255</c:v>
                </c:pt>
                <c:pt idx="71">
                  <c:v>0.16661740100185582</c:v>
                </c:pt>
                <c:pt idx="72">
                  <c:v>0.17106047187858536</c:v>
                </c:pt>
                <c:pt idx="73">
                  <c:v>0.17498110468459327</c:v>
                </c:pt>
                <c:pt idx="74">
                  <c:v>0.17888527541728777</c:v>
                </c:pt>
                <c:pt idx="75">
                  <c:v>0.18249845566764389</c:v>
                </c:pt>
                <c:pt idx="76">
                  <c:v>0.18594606983441456</c:v>
                </c:pt>
              </c:numCache>
            </c:numRef>
          </c:xVal>
          <c:yVal>
            <c:numRef>
              <c:f>'C6020'!$AO$2:$AO$78</c:f>
              <c:numCache>
                <c:formatCode>0.00E+00</c:formatCode>
                <c:ptCount val="77"/>
                <c:pt idx="0">
                  <c:v>80.678381573144833</c:v>
                </c:pt>
                <c:pt idx="1">
                  <c:v>72.420275416305117</c:v>
                </c:pt>
                <c:pt idx="2">
                  <c:v>67.326512809812073</c:v>
                </c:pt>
                <c:pt idx="3">
                  <c:v>58.102926857398785</c:v>
                </c:pt>
                <c:pt idx="4">
                  <c:v>52.144118679823286</c:v>
                </c:pt>
                <c:pt idx="5">
                  <c:v>45.253253876063198</c:v>
                </c:pt>
                <c:pt idx="6">
                  <c:v>41.517807501800668</c:v>
                </c:pt>
                <c:pt idx="7">
                  <c:v>37.171253433349221</c:v>
                </c:pt>
                <c:pt idx="8">
                  <c:v>33.180116053582914</c:v>
                </c:pt>
                <c:pt idx="9">
                  <c:v>31.8921667523799</c:v>
                </c:pt>
                <c:pt idx="10">
                  <c:v>29.512904445569486</c:v>
                </c:pt>
                <c:pt idx="11">
                  <c:v>27.608800024738247</c:v>
                </c:pt>
                <c:pt idx="12">
                  <c:v>25.96596157538076</c:v>
                </c:pt>
                <c:pt idx="13">
                  <c:v>24.60834192595242</c:v>
                </c:pt>
                <c:pt idx="14">
                  <c:v>23.204565324736265</c:v>
                </c:pt>
                <c:pt idx="15">
                  <c:v>22.352420999767478</c:v>
                </c:pt>
                <c:pt idx="16">
                  <c:v>21.490608557274317</c:v>
                </c:pt>
                <c:pt idx="17">
                  <c:v>20.795401995895922</c:v>
                </c:pt>
                <c:pt idx="18">
                  <c:v>20.096261632615711</c:v>
                </c:pt>
                <c:pt idx="19">
                  <c:v>19.541374768697917</c:v>
                </c:pt>
                <c:pt idx="20">
                  <c:v>19.093559379807687</c:v>
                </c:pt>
                <c:pt idx="21">
                  <c:v>18.654044686111355</c:v>
                </c:pt>
                <c:pt idx="22">
                  <c:v>18.305268333119702</c:v>
                </c:pt>
                <c:pt idx="23">
                  <c:v>17.719050182865931</c:v>
                </c:pt>
                <c:pt idx="24">
                  <c:v>17.56415067586191</c:v>
                </c:pt>
                <c:pt idx="25">
                  <c:v>17.34509380630243</c:v>
                </c:pt>
                <c:pt idx="26">
                  <c:v>17.071808749183759</c:v>
                </c:pt>
                <c:pt idx="27">
                  <c:v>16.952519320297444</c:v>
                </c:pt>
                <c:pt idx="28">
                  <c:v>16.981176418166875</c:v>
                </c:pt>
                <c:pt idx="29">
                  <c:v>17.169748689711795</c:v>
                </c:pt>
                <c:pt idx="30">
                  <c:v>17.26586926847293</c:v>
                </c:pt>
                <c:pt idx="31">
                  <c:v>17.412847193003881</c:v>
                </c:pt>
                <c:pt idx="32">
                  <c:v>17.598989225132151</c:v>
                </c:pt>
                <c:pt idx="33">
                  <c:v>17.824560039273756</c:v>
                </c:pt>
                <c:pt idx="34">
                  <c:v>18.072362630884797</c:v>
                </c:pt>
                <c:pt idx="35">
                  <c:v>18.360338959067768</c:v>
                </c:pt>
                <c:pt idx="36">
                  <c:v>18.682422508655996</c:v>
                </c:pt>
                <c:pt idx="37">
                  <c:v>19.051189946375278</c:v>
                </c:pt>
                <c:pt idx="38">
                  <c:v>19.452931863005283</c:v>
                </c:pt>
                <c:pt idx="39">
                  <c:v>19.918478429690293</c:v>
                </c:pt>
                <c:pt idx="40">
                  <c:v>20.432696586169076</c:v>
                </c:pt>
                <c:pt idx="41">
                  <c:v>21.007851371133246</c:v>
                </c:pt>
                <c:pt idx="42">
                  <c:v>21.641907221983065</c:v>
                </c:pt>
                <c:pt idx="43">
                  <c:v>22.28256796802777</c:v>
                </c:pt>
                <c:pt idx="44">
                  <c:v>23.108193169189409</c:v>
                </c:pt>
                <c:pt idx="45">
                  <c:v>23.263988710496971</c:v>
                </c:pt>
                <c:pt idx="46">
                  <c:v>23.935554196586086</c:v>
                </c:pt>
                <c:pt idx="47">
                  <c:v>24.234121942252326</c:v>
                </c:pt>
                <c:pt idx="48">
                  <c:v>24.858070080557454</c:v>
                </c:pt>
                <c:pt idx="49">
                  <c:v>25.253480225498507</c:v>
                </c:pt>
                <c:pt idx="50">
                  <c:v>25.608166458627043</c:v>
                </c:pt>
                <c:pt idx="51">
                  <c:v>25.984373656291414</c:v>
                </c:pt>
                <c:pt idx="52">
                  <c:v>26.504718728759169</c:v>
                </c:pt>
                <c:pt idx="53">
                  <c:v>26.739362317196047</c:v>
                </c:pt>
                <c:pt idx="54">
                  <c:v>27.251969558612853</c:v>
                </c:pt>
                <c:pt idx="55">
                  <c:v>27.758232351818968</c:v>
                </c:pt>
                <c:pt idx="56">
                  <c:v>28.413788719197193</c:v>
                </c:pt>
                <c:pt idx="57">
                  <c:v>29.002429285573243</c:v>
                </c:pt>
                <c:pt idx="58">
                  <c:v>29.607922854511088</c:v>
                </c:pt>
                <c:pt idx="59">
                  <c:v>30.215839739942542</c:v>
                </c:pt>
                <c:pt idx="60">
                  <c:v>30.794583991907608</c:v>
                </c:pt>
                <c:pt idx="61">
                  <c:v>31.479192181454653</c:v>
                </c:pt>
                <c:pt idx="62">
                  <c:v>32.098040089215843</c:v>
                </c:pt>
                <c:pt idx="63">
                  <c:v>32.965588526502167</c:v>
                </c:pt>
                <c:pt idx="64">
                  <c:v>33.750484283742615</c:v>
                </c:pt>
                <c:pt idx="65">
                  <c:v>34.538822844013893</c:v>
                </c:pt>
                <c:pt idx="66">
                  <c:v>35.29046842067698</c:v>
                </c:pt>
                <c:pt idx="67">
                  <c:v>36.04573476368023</c:v>
                </c:pt>
                <c:pt idx="68">
                  <c:v>36.710391415134033</c:v>
                </c:pt>
                <c:pt idx="69">
                  <c:v>37.409240050673759</c:v>
                </c:pt>
                <c:pt idx="70">
                  <c:v>38.083497164294059</c:v>
                </c:pt>
                <c:pt idx="71">
                  <c:v>38.802135965925395</c:v>
                </c:pt>
                <c:pt idx="72">
                  <c:v>39.563681942587586</c:v>
                </c:pt>
                <c:pt idx="73">
                  <c:v>40.439752758231641</c:v>
                </c:pt>
                <c:pt idx="74">
                  <c:v>41.212575005445487</c:v>
                </c:pt>
                <c:pt idx="75">
                  <c:v>42.013846720058702</c:v>
                </c:pt>
                <c:pt idx="76">
                  <c:v>42.801438284567347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B-E737-4AA5-BA63-43B4D7457D3A}"/>
            </c:ext>
          </c:extLst>
        </c:ser>
        <c:ser>
          <c:idx val="14"/>
          <c:order val="12"/>
          <c:tx>
            <c:strRef>
              <c:f>'C6020'!$AX$1</c:f>
              <c:strCache>
                <c:ptCount val="1"/>
                <c:pt idx="0">
                  <c:v> 6020 182C8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'C6020'!$AW$2:$AW$78</c:f>
              <c:numCache>
                <c:formatCode>0.00E+00</c:formatCode>
                <c:ptCount val="77"/>
                <c:pt idx="0">
                  <c:v>3.452620831241723E-4</c:v>
                </c:pt>
                <c:pt idx="1">
                  <c:v>3.9015585550664062E-4</c:v>
                </c:pt>
                <c:pt idx="2">
                  <c:v>4.4071595857733204E-4</c:v>
                </c:pt>
                <c:pt idx="3">
                  <c:v>5.2645949337323762E-4</c:v>
                </c:pt>
                <c:pt idx="4">
                  <c:v>5.9968541827251751E-4</c:v>
                </c:pt>
                <c:pt idx="5">
                  <c:v>7.2873738072749101E-4</c:v>
                </c:pt>
                <c:pt idx="6">
                  <c:v>8.4165948563594858E-4</c:v>
                </c:pt>
                <c:pt idx="7">
                  <c:v>9.8969387704045723E-4</c:v>
                </c:pt>
                <c:pt idx="8">
                  <c:v>1.1536457698071412E-3</c:v>
                </c:pt>
                <c:pt idx="9">
                  <c:v>1.2971546522245439E-3</c:v>
                </c:pt>
                <c:pt idx="10">
                  <c:v>1.48548066661386E-3</c:v>
                </c:pt>
                <c:pt idx="11">
                  <c:v>1.6786302000670215E-3</c:v>
                </c:pt>
                <c:pt idx="12">
                  <c:v>1.901861292253336E-3</c:v>
                </c:pt>
                <c:pt idx="13">
                  <c:v>2.1439504168513888E-3</c:v>
                </c:pt>
                <c:pt idx="14">
                  <c:v>2.4202922914260778E-3</c:v>
                </c:pt>
                <c:pt idx="15">
                  <c:v>2.7059191199023578E-3</c:v>
                </c:pt>
                <c:pt idx="16">
                  <c:v>3.0289569946217168E-3</c:v>
                </c:pt>
                <c:pt idx="17">
                  <c:v>3.3850301043808428E-3</c:v>
                </c:pt>
                <c:pt idx="18">
                  <c:v>3.7855855543794245E-3</c:v>
                </c:pt>
                <c:pt idx="19">
                  <c:v>4.221826411743697E-3</c:v>
                </c:pt>
                <c:pt idx="20">
                  <c:v>4.696580315703287E-3</c:v>
                </c:pt>
                <c:pt idx="21">
                  <c:v>5.2190802384641001E-3</c:v>
                </c:pt>
                <c:pt idx="22">
                  <c:v>5.7951099314761372E-3</c:v>
                </c:pt>
                <c:pt idx="23">
                  <c:v>7.1013989117805114E-3</c:v>
                </c:pt>
                <c:pt idx="24">
                  <c:v>7.8761724445028658E-3</c:v>
                </c:pt>
                <c:pt idx="25">
                  <c:v>8.6969821498204206E-3</c:v>
                </c:pt>
                <c:pt idx="26">
                  <c:v>1.0559719488716039E-2</c:v>
                </c:pt>
                <c:pt idx="27">
                  <c:v>1.2779078854080094E-2</c:v>
                </c:pt>
                <c:pt idx="28">
                  <c:v>1.5411605932128109E-2</c:v>
                </c:pt>
                <c:pt idx="29">
                  <c:v>1.8525516868279829E-2</c:v>
                </c:pt>
                <c:pt idx="30">
                  <c:v>2.0270361701788968E-2</c:v>
                </c:pt>
                <c:pt idx="31">
                  <c:v>2.217217177633907E-2</c:v>
                </c:pt>
                <c:pt idx="32">
                  <c:v>2.4220257279882453E-2</c:v>
                </c:pt>
                <c:pt idx="33">
                  <c:v>2.6436042953571257E-2</c:v>
                </c:pt>
                <c:pt idx="34">
                  <c:v>2.8848716557123524E-2</c:v>
                </c:pt>
                <c:pt idx="35">
                  <c:v>3.143405595397783E-2</c:v>
                </c:pt>
                <c:pt idx="36">
                  <c:v>3.4229361099518289E-2</c:v>
                </c:pt>
                <c:pt idx="37">
                  <c:v>3.7240822588244273E-2</c:v>
                </c:pt>
                <c:pt idx="38">
                  <c:v>4.0479120868363284E-2</c:v>
                </c:pt>
                <c:pt idx="39">
                  <c:v>4.3954948036348182E-2</c:v>
                </c:pt>
                <c:pt idx="40">
                  <c:v>4.7675964852099455E-2</c:v>
                </c:pt>
                <c:pt idx="41">
                  <c:v>5.1652219971352512E-2</c:v>
                </c:pt>
                <c:pt idx="42">
                  <c:v>5.5898593396475509E-2</c:v>
                </c:pt>
                <c:pt idx="43">
                  <c:v>5.9415126317996642E-2</c:v>
                </c:pt>
                <c:pt idx="44">
                  <c:v>6.3101498829951599E-2</c:v>
                </c:pt>
                <c:pt idx="45">
                  <c:v>6.558237053292483E-2</c:v>
                </c:pt>
                <c:pt idx="46">
                  <c:v>6.993936796051009E-2</c:v>
                </c:pt>
                <c:pt idx="47">
                  <c:v>7.230687026207093E-2</c:v>
                </c:pt>
                <c:pt idx="48">
                  <c:v>7.7335346858037599E-2</c:v>
                </c:pt>
                <c:pt idx="49">
                  <c:v>7.9867819852491251E-2</c:v>
                </c:pt>
                <c:pt idx="50">
                  <c:v>8.2504741391052253E-2</c:v>
                </c:pt>
                <c:pt idx="51">
                  <c:v>8.516183814826285E-2</c:v>
                </c:pt>
                <c:pt idx="52">
                  <c:v>8.7906762304779063E-2</c:v>
                </c:pt>
                <c:pt idx="53">
                  <c:v>8.9964745183358757E-2</c:v>
                </c:pt>
                <c:pt idx="54">
                  <c:v>9.3701838692159922E-2</c:v>
                </c:pt>
                <c:pt idx="55">
                  <c:v>9.8543682019783946E-2</c:v>
                </c:pt>
                <c:pt idx="56">
                  <c:v>0.10257329777019289</c:v>
                </c:pt>
                <c:pt idx="57">
                  <c:v>0.10710267523587506</c:v>
                </c:pt>
                <c:pt idx="58">
                  <c:v>0.1112452023998627</c:v>
                </c:pt>
                <c:pt idx="59">
                  <c:v>0.11528942306597931</c:v>
                </c:pt>
                <c:pt idx="60">
                  <c:v>0.11951508191559021</c:v>
                </c:pt>
                <c:pt idx="61">
                  <c:v>0.12342678857122188</c:v>
                </c:pt>
                <c:pt idx="62">
                  <c:v>0.12750292286355888</c:v>
                </c:pt>
                <c:pt idx="63">
                  <c:v>0.1327897072786384</c:v>
                </c:pt>
                <c:pt idx="64">
                  <c:v>0.13761728862097861</c:v>
                </c:pt>
                <c:pt idx="65">
                  <c:v>0.14224899699126503</c:v>
                </c:pt>
                <c:pt idx="66">
                  <c:v>0.14663604961949164</c:v>
                </c:pt>
                <c:pt idx="67">
                  <c:v>0.15066626917270379</c:v>
                </c:pt>
                <c:pt idx="68">
                  <c:v>0.15450633314914428</c:v>
                </c:pt>
                <c:pt idx="69">
                  <c:v>0.15810059023021669</c:v>
                </c:pt>
                <c:pt idx="70">
                  <c:v>0.16161197055786033</c:v>
                </c:pt>
                <c:pt idx="71">
                  <c:v>0.16491271737702962</c:v>
                </c:pt>
                <c:pt idx="72">
                  <c:v>0.16912611133777133</c:v>
                </c:pt>
                <c:pt idx="73">
                  <c:v>0.17310576385448376</c:v>
                </c:pt>
                <c:pt idx="74">
                  <c:v>0.17699579261126805</c:v>
                </c:pt>
                <c:pt idx="75">
                  <c:v>0.18050692977392863</c:v>
                </c:pt>
                <c:pt idx="76">
                  <c:v>0.18397837324223468</c:v>
                </c:pt>
              </c:numCache>
            </c:numRef>
          </c:xVal>
          <c:yVal>
            <c:numRef>
              <c:f>'C6020'!$AY$2:$AY$78</c:f>
              <c:numCache>
                <c:formatCode>0.00E+00</c:formatCode>
                <c:ptCount val="77"/>
                <c:pt idx="0">
                  <c:v>83.888460999343621</c:v>
                </c:pt>
                <c:pt idx="1">
                  <c:v>79.278503622612845</c:v>
                </c:pt>
                <c:pt idx="2">
                  <c:v>74.980478298932411</c:v>
                </c:pt>
                <c:pt idx="3">
                  <c:v>63.411478860913306</c:v>
                </c:pt>
                <c:pt idx="4">
                  <c:v>58.977105297575775</c:v>
                </c:pt>
                <c:pt idx="5">
                  <c:v>48.197168300126521</c:v>
                </c:pt>
                <c:pt idx="6">
                  <c:v>43.603622191057582</c:v>
                </c:pt>
                <c:pt idx="7">
                  <c:v>38.056283277000404</c:v>
                </c:pt>
                <c:pt idx="8">
                  <c:v>33.799946350416</c:v>
                </c:pt>
                <c:pt idx="9">
                  <c:v>32.263444180330403</c:v>
                </c:pt>
                <c:pt idx="10">
                  <c:v>29.688811795349093</c:v>
                </c:pt>
                <c:pt idx="11">
                  <c:v>28.05749814653214</c:v>
                </c:pt>
                <c:pt idx="12">
                  <c:v>26.377518777371957</c:v>
                </c:pt>
                <c:pt idx="13">
                  <c:v>25.049366713235194</c:v>
                </c:pt>
                <c:pt idx="14">
                  <c:v>23.720449572901682</c:v>
                </c:pt>
                <c:pt idx="15">
                  <c:v>22.901261856198975</c:v>
                </c:pt>
                <c:pt idx="16">
                  <c:v>22.056485366879159</c:v>
                </c:pt>
                <c:pt idx="17">
                  <c:v>21.312258783576134</c:v>
                </c:pt>
                <c:pt idx="18">
                  <c:v>20.564652384795632</c:v>
                </c:pt>
                <c:pt idx="19">
                  <c:v>19.953524828054643</c:v>
                </c:pt>
                <c:pt idx="20">
                  <c:v>19.457593364741676</c:v>
                </c:pt>
                <c:pt idx="21">
                  <c:v>19.015045737955816</c:v>
                </c:pt>
                <c:pt idx="22">
                  <c:v>18.612078515745562</c:v>
                </c:pt>
                <c:pt idx="23">
                  <c:v>18.050771558626103</c:v>
                </c:pt>
                <c:pt idx="24">
                  <c:v>17.70864951726195</c:v>
                </c:pt>
                <c:pt idx="25">
                  <c:v>17.52715288104681</c:v>
                </c:pt>
                <c:pt idx="26">
                  <c:v>17.314503133705763</c:v>
                </c:pt>
                <c:pt idx="27">
                  <c:v>17.217920291496178</c:v>
                </c:pt>
                <c:pt idx="28">
                  <c:v>17.240448896001507</c:v>
                </c:pt>
                <c:pt idx="29">
                  <c:v>17.376779689851297</c:v>
                </c:pt>
                <c:pt idx="30">
                  <c:v>17.515399926739313</c:v>
                </c:pt>
                <c:pt idx="31">
                  <c:v>17.666839116826903</c:v>
                </c:pt>
                <c:pt idx="32">
                  <c:v>17.866906321219574</c:v>
                </c:pt>
                <c:pt idx="33">
                  <c:v>18.098790833358635</c:v>
                </c:pt>
                <c:pt idx="34">
                  <c:v>18.340917372866841</c:v>
                </c:pt>
                <c:pt idx="35">
                  <c:v>18.642548683556214</c:v>
                </c:pt>
                <c:pt idx="36">
                  <c:v>18.973256444524022</c:v>
                </c:pt>
                <c:pt idx="37">
                  <c:v>19.343434122030306</c:v>
                </c:pt>
                <c:pt idx="38">
                  <c:v>19.757967536875238</c:v>
                </c:pt>
                <c:pt idx="39">
                  <c:v>20.221864674989927</c:v>
                </c:pt>
                <c:pt idx="40">
                  <c:v>20.74296052497662</c:v>
                </c:pt>
                <c:pt idx="41">
                  <c:v>21.326734389846486</c:v>
                </c:pt>
                <c:pt idx="42">
                  <c:v>21.975209929597792</c:v>
                </c:pt>
                <c:pt idx="43">
                  <c:v>22.57876765405355</c:v>
                </c:pt>
                <c:pt idx="44">
                  <c:v>23.483379339285911</c:v>
                </c:pt>
                <c:pt idx="45">
                  <c:v>23.547055485292496</c:v>
                </c:pt>
                <c:pt idx="46">
                  <c:v>24.289406322505538</c:v>
                </c:pt>
                <c:pt idx="47">
                  <c:v>24.6134319834823</c:v>
                </c:pt>
                <c:pt idx="48">
                  <c:v>25.241792708016362</c:v>
                </c:pt>
                <c:pt idx="49">
                  <c:v>25.633385639869413</c:v>
                </c:pt>
                <c:pt idx="50">
                  <c:v>26.017505256582222</c:v>
                </c:pt>
                <c:pt idx="51">
                  <c:v>26.448807589796456</c:v>
                </c:pt>
                <c:pt idx="52">
                  <c:v>26.885841746362914</c:v>
                </c:pt>
                <c:pt idx="53">
                  <c:v>27.181784963923672</c:v>
                </c:pt>
                <c:pt idx="54">
                  <c:v>27.904218135697775</c:v>
                </c:pt>
                <c:pt idx="55">
                  <c:v>28.318818047339505</c:v>
                </c:pt>
                <c:pt idx="56">
                  <c:v>28.988864374642141</c:v>
                </c:pt>
                <c:pt idx="57">
                  <c:v>29.640005458549219</c:v>
                </c:pt>
                <c:pt idx="58">
                  <c:v>30.301818090767917</c:v>
                </c:pt>
                <c:pt idx="59">
                  <c:v>30.846431177993516</c:v>
                </c:pt>
                <c:pt idx="60">
                  <c:v>31.504100688095473</c:v>
                </c:pt>
                <c:pt idx="61">
                  <c:v>32.164530871339437</c:v>
                </c:pt>
                <c:pt idx="62">
                  <c:v>32.8166422443595</c:v>
                </c:pt>
                <c:pt idx="63">
                  <c:v>33.680962837948179</c:v>
                </c:pt>
                <c:pt idx="64">
                  <c:v>34.548637628290585</c:v>
                </c:pt>
                <c:pt idx="65">
                  <c:v>35.320379111556598</c:v>
                </c:pt>
                <c:pt idx="66">
                  <c:v>36.047589807231425</c:v>
                </c:pt>
                <c:pt idx="67">
                  <c:v>36.805640988733224</c:v>
                </c:pt>
                <c:pt idx="68">
                  <c:v>37.528997659525103</c:v>
                </c:pt>
                <c:pt idx="69">
                  <c:v>38.262433244811938</c:v>
                </c:pt>
                <c:pt idx="70">
                  <c:v>38.930365946808188</c:v>
                </c:pt>
                <c:pt idx="71">
                  <c:v>39.608468374154043</c:v>
                </c:pt>
                <c:pt idx="72">
                  <c:v>40.473867585474387</c:v>
                </c:pt>
                <c:pt idx="73">
                  <c:v>41.320706863110516</c:v>
                </c:pt>
                <c:pt idx="74">
                  <c:v>42.097184699762721</c:v>
                </c:pt>
                <c:pt idx="75">
                  <c:v>42.946035161117976</c:v>
                </c:pt>
                <c:pt idx="76">
                  <c:v>43.721879328570338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C-E737-4AA5-BA63-43B4D7457D3A}"/>
            </c:ext>
          </c:extLst>
        </c:ser>
        <c:ser>
          <c:idx val="15"/>
          <c:order val="13"/>
          <c:tx>
            <c:strRef>
              <c:f>'C6020'!$BH$1</c:f>
              <c:strCache>
                <c:ptCount val="1"/>
                <c:pt idx="0">
                  <c:v> 6020 163C2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'C6020'!$BG$2:$BG$78</c:f>
              <c:numCache>
                <c:formatCode>0.00E+00</c:formatCode>
                <c:ptCount val="77"/>
                <c:pt idx="0">
                  <c:v>4.0220005624593512E-4</c:v>
                </c:pt>
                <c:pt idx="1">
                  <c:v>4.5027879350039655E-4</c:v>
                </c:pt>
                <c:pt idx="2">
                  <c:v>4.8670456838333727E-4</c:v>
                </c:pt>
                <c:pt idx="3">
                  <c:v>5.7424899962630021E-4</c:v>
                </c:pt>
                <c:pt idx="4">
                  <c:v>6.4866912570255518E-4</c:v>
                </c:pt>
                <c:pt idx="5">
                  <c:v>7.5140410563603226E-4</c:v>
                </c:pt>
                <c:pt idx="6">
                  <c:v>8.7215629367881848E-4</c:v>
                </c:pt>
                <c:pt idx="7">
                  <c:v>1.0179295680195594E-3</c:v>
                </c:pt>
                <c:pt idx="8">
                  <c:v>1.1850204898868554E-3</c:v>
                </c:pt>
                <c:pt idx="9">
                  <c:v>1.3380729905970513E-3</c:v>
                </c:pt>
                <c:pt idx="10">
                  <c:v>1.5279720188441895E-3</c:v>
                </c:pt>
                <c:pt idx="11">
                  <c:v>1.7245469896712772E-3</c:v>
                </c:pt>
                <c:pt idx="12">
                  <c:v>1.93849806641924E-3</c:v>
                </c:pt>
                <c:pt idx="13">
                  <c:v>2.1774747434580343E-3</c:v>
                </c:pt>
                <c:pt idx="14">
                  <c:v>2.4535540337308451E-3</c:v>
                </c:pt>
                <c:pt idx="15">
                  <c:v>2.7402522177070593E-3</c:v>
                </c:pt>
                <c:pt idx="16">
                  <c:v>3.0640143811761643E-3</c:v>
                </c:pt>
                <c:pt idx="17">
                  <c:v>3.4182142265328599E-3</c:v>
                </c:pt>
                <c:pt idx="18">
                  <c:v>3.8198910232692335E-3</c:v>
                </c:pt>
                <c:pt idx="19">
                  <c:v>4.2572378500513814E-3</c:v>
                </c:pt>
                <c:pt idx="20">
                  <c:v>4.731176349093427E-3</c:v>
                </c:pt>
                <c:pt idx="21">
                  <c:v>5.2534541520338754E-3</c:v>
                </c:pt>
                <c:pt idx="22">
                  <c:v>5.8234773640481168E-3</c:v>
                </c:pt>
                <c:pt idx="23">
                  <c:v>7.1153663694436221E-3</c:v>
                </c:pt>
                <c:pt idx="24">
                  <c:v>7.8751908199158113E-3</c:v>
                </c:pt>
                <c:pt idx="25">
                  <c:v>8.6781672750148725E-3</c:v>
                </c:pt>
                <c:pt idx="26">
                  <c:v>1.0564331269251276E-2</c:v>
                </c:pt>
                <c:pt idx="27">
                  <c:v>1.2760383702402622E-2</c:v>
                </c:pt>
                <c:pt idx="28">
                  <c:v>1.5370241943702376E-2</c:v>
                </c:pt>
                <c:pt idx="29">
                  <c:v>1.8443935109984589E-2</c:v>
                </c:pt>
                <c:pt idx="30">
                  <c:v>2.0199992555851649E-2</c:v>
                </c:pt>
                <c:pt idx="31">
                  <c:v>2.2088354375356209E-2</c:v>
                </c:pt>
                <c:pt idx="32">
                  <c:v>2.4118450756659037E-2</c:v>
                </c:pt>
                <c:pt idx="33">
                  <c:v>2.6316900403296112E-2</c:v>
                </c:pt>
                <c:pt idx="34">
                  <c:v>2.8702683435100407E-2</c:v>
                </c:pt>
                <c:pt idx="35">
                  <c:v>3.1280399843524639E-2</c:v>
                </c:pt>
                <c:pt idx="36">
                  <c:v>3.4038090834613566E-2</c:v>
                </c:pt>
                <c:pt idx="37">
                  <c:v>3.7021047149930264E-2</c:v>
                </c:pt>
                <c:pt idx="38">
                  <c:v>4.024067678624571E-2</c:v>
                </c:pt>
                <c:pt idx="39">
                  <c:v>4.3673927799728472E-2</c:v>
                </c:pt>
                <c:pt idx="40">
                  <c:v>4.7374627559727482E-2</c:v>
                </c:pt>
                <c:pt idx="41">
                  <c:v>5.1319820424808059E-2</c:v>
                </c:pt>
                <c:pt idx="42">
                  <c:v>5.5540279554956759E-2</c:v>
                </c:pt>
                <c:pt idx="43">
                  <c:v>5.9005174131278974E-2</c:v>
                </c:pt>
                <c:pt idx="44">
                  <c:v>6.2851173609614078E-2</c:v>
                </c:pt>
                <c:pt idx="45">
                  <c:v>6.5174954847930941E-2</c:v>
                </c:pt>
                <c:pt idx="46">
                  <c:v>6.9512938212739531E-2</c:v>
                </c:pt>
                <c:pt idx="47">
                  <c:v>7.1803539557446422E-2</c:v>
                </c:pt>
                <c:pt idx="48">
                  <c:v>7.6796258737641898E-2</c:v>
                </c:pt>
                <c:pt idx="49">
                  <c:v>7.9410209493987916E-2</c:v>
                </c:pt>
                <c:pt idx="50">
                  <c:v>8.1988019899103731E-2</c:v>
                </c:pt>
                <c:pt idx="51">
                  <c:v>8.4653855852554249E-2</c:v>
                </c:pt>
                <c:pt idx="52">
                  <c:v>8.7346635701524108E-2</c:v>
                </c:pt>
                <c:pt idx="53">
                  <c:v>8.9748787990650239E-2</c:v>
                </c:pt>
                <c:pt idx="54">
                  <c:v>9.3836243592546553E-2</c:v>
                </c:pt>
                <c:pt idx="55">
                  <c:v>9.8405194309243535E-2</c:v>
                </c:pt>
                <c:pt idx="56">
                  <c:v>0.10255519810581371</c:v>
                </c:pt>
                <c:pt idx="57">
                  <c:v>0.10709396112755205</c:v>
                </c:pt>
                <c:pt idx="58">
                  <c:v>0.11128966321053393</c:v>
                </c:pt>
                <c:pt idx="59">
                  <c:v>0.11528708816200332</c:v>
                </c:pt>
                <c:pt idx="60">
                  <c:v>0.11952454220473852</c:v>
                </c:pt>
                <c:pt idx="61">
                  <c:v>0.12345268098932158</c:v>
                </c:pt>
                <c:pt idx="62">
                  <c:v>0.12763285552040668</c:v>
                </c:pt>
                <c:pt idx="63">
                  <c:v>0.13289237921974761</c:v>
                </c:pt>
                <c:pt idx="64">
                  <c:v>0.13777674849968172</c:v>
                </c:pt>
                <c:pt idx="65">
                  <c:v>0.14239431037671718</c:v>
                </c:pt>
                <c:pt idx="66">
                  <c:v>0.14669385048568429</c:v>
                </c:pt>
                <c:pt idx="67">
                  <c:v>0.15076157533355486</c:v>
                </c:pt>
                <c:pt idx="68">
                  <c:v>0.15462003523675172</c:v>
                </c:pt>
                <c:pt idx="69">
                  <c:v>0.15817955885307089</c:v>
                </c:pt>
                <c:pt idx="70">
                  <c:v>0.16173138082638858</c:v>
                </c:pt>
                <c:pt idx="71">
                  <c:v>0.16502493838129398</c:v>
                </c:pt>
                <c:pt idx="72">
                  <c:v>0.16928817662683812</c:v>
                </c:pt>
                <c:pt idx="73">
                  <c:v>0.17314423916337868</c:v>
                </c:pt>
                <c:pt idx="74">
                  <c:v>0.17691594110217088</c:v>
                </c:pt>
                <c:pt idx="75">
                  <c:v>0.1806244199932816</c:v>
                </c:pt>
                <c:pt idx="76">
                  <c:v>0.18403157164420786</c:v>
                </c:pt>
              </c:numCache>
            </c:numRef>
          </c:xVal>
          <c:yVal>
            <c:numRef>
              <c:f>'C6020'!$BI$2:$BI$78</c:f>
              <c:numCache>
                <c:formatCode>0.00E+00</c:formatCode>
                <c:ptCount val="77"/>
                <c:pt idx="0">
                  <c:v>61.818113275337559</c:v>
                </c:pt>
                <c:pt idx="1">
                  <c:v>59.520793897621452</c:v>
                </c:pt>
                <c:pt idx="2">
                  <c:v>61.480149476939438</c:v>
                </c:pt>
                <c:pt idx="3">
                  <c:v>53.296330706101919</c:v>
                </c:pt>
                <c:pt idx="4">
                  <c:v>50.406201972622235</c:v>
                </c:pt>
                <c:pt idx="5">
                  <c:v>45.333211906655073</c:v>
                </c:pt>
                <c:pt idx="6">
                  <c:v>40.607548761807053</c:v>
                </c:pt>
                <c:pt idx="7">
                  <c:v>35.974327066144994</c:v>
                </c:pt>
                <c:pt idx="8">
                  <c:v>32.033858099198994</c:v>
                </c:pt>
                <c:pt idx="9">
                  <c:v>30.320379554903816</c:v>
                </c:pt>
                <c:pt idx="10">
                  <c:v>28.060539838527706</c:v>
                </c:pt>
                <c:pt idx="11">
                  <c:v>26.583303073168839</c:v>
                </c:pt>
                <c:pt idx="12">
                  <c:v>25.389893290132072</c:v>
                </c:pt>
                <c:pt idx="13">
                  <c:v>24.283985924203659</c:v>
                </c:pt>
                <c:pt idx="14">
                  <c:v>23.081673722882819</c:v>
                </c:pt>
                <c:pt idx="15">
                  <c:v>22.330989095729041</c:v>
                </c:pt>
                <c:pt idx="16">
                  <c:v>21.554647548432538</c:v>
                </c:pt>
                <c:pt idx="17">
                  <c:v>20.900467330867137</c:v>
                </c:pt>
                <c:pt idx="18">
                  <c:v>20.196939185649292</c:v>
                </c:pt>
                <c:pt idx="19">
                  <c:v>19.622961029843086</c:v>
                </c:pt>
                <c:pt idx="20">
                  <c:v>19.174072174822136</c:v>
                </c:pt>
                <c:pt idx="21">
                  <c:v>18.767024850373179</c:v>
                </c:pt>
                <c:pt idx="22">
                  <c:v>18.431193142993266</c:v>
                </c:pt>
                <c:pt idx="23">
                  <c:v>17.979973818786895</c:v>
                </c:pt>
                <c:pt idx="24">
                  <c:v>17.713064478005933</c:v>
                </c:pt>
                <c:pt idx="25">
                  <c:v>17.60323545936421</c:v>
                </c:pt>
                <c:pt idx="26">
                  <c:v>17.299389397231312</c:v>
                </c:pt>
                <c:pt idx="27">
                  <c:v>17.268408966375642</c:v>
                </c:pt>
                <c:pt idx="28">
                  <c:v>17.333367838268611</c:v>
                </c:pt>
                <c:pt idx="29">
                  <c:v>17.53084263571159</c:v>
                </c:pt>
                <c:pt idx="30">
                  <c:v>17.637646565062813</c:v>
                </c:pt>
                <c:pt idx="31">
                  <c:v>17.80117217255933</c:v>
                </c:pt>
                <c:pt idx="32">
                  <c:v>18.018060859190449</c:v>
                </c:pt>
                <c:pt idx="33">
                  <c:v>18.263036407408762</c:v>
                </c:pt>
                <c:pt idx="34">
                  <c:v>18.528021477406327</c:v>
                </c:pt>
                <c:pt idx="35">
                  <c:v>18.826151013368097</c:v>
                </c:pt>
                <c:pt idx="36">
                  <c:v>19.187088417680098</c:v>
                </c:pt>
                <c:pt idx="37">
                  <c:v>19.573780408784483</c:v>
                </c:pt>
                <c:pt idx="38">
                  <c:v>19.992810919815646</c:v>
                </c:pt>
                <c:pt idx="39">
                  <c:v>20.482937417628165</c:v>
                </c:pt>
                <c:pt idx="40">
                  <c:v>21.007680573053452</c:v>
                </c:pt>
                <c:pt idx="41">
                  <c:v>21.603896491028213</c:v>
                </c:pt>
                <c:pt idx="42">
                  <c:v>22.259667309885852</c:v>
                </c:pt>
                <c:pt idx="43">
                  <c:v>22.893600045112112</c:v>
                </c:pt>
                <c:pt idx="44">
                  <c:v>23.670812230403225</c:v>
                </c:pt>
                <c:pt idx="45">
                  <c:v>23.842365994575797</c:v>
                </c:pt>
                <c:pt idx="46">
                  <c:v>24.588328957854063</c:v>
                </c:pt>
                <c:pt idx="47">
                  <c:v>24.959713447468481</c:v>
                </c:pt>
                <c:pt idx="48">
                  <c:v>25.597417093848062</c:v>
                </c:pt>
                <c:pt idx="49">
                  <c:v>25.929667462889586</c:v>
                </c:pt>
                <c:pt idx="50">
                  <c:v>26.346484253297952</c:v>
                </c:pt>
                <c:pt idx="51">
                  <c:v>26.767182627418237</c:v>
                </c:pt>
                <c:pt idx="52">
                  <c:v>27.231768316731802</c:v>
                </c:pt>
                <c:pt idx="53">
                  <c:v>27.312754184668449</c:v>
                </c:pt>
                <c:pt idx="54">
                  <c:v>27.824339028096293</c:v>
                </c:pt>
                <c:pt idx="55">
                  <c:v>28.398581477024049</c:v>
                </c:pt>
                <c:pt idx="56">
                  <c:v>28.999097595892515</c:v>
                </c:pt>
                <c:pt idx="57">
                  <c:v>29.644829198819203</c:v>
                </c:pt>
                <c:pt idx="58">
                  <c:v>30.277611453011481</c:v>
                </c:pt>
                <c:pt idx="59">
                  <c:v>30.847680653286794</c:v>
                </c:pt>
                <c:pt idx="60">
                  <c:v>31.499113827629543</c:v>
                </c:pt>
                <c:pt idx="61">
                  <c:v>32.151040193957556</c:v>
                </c:pt>
                <c:pt idx="62">
                  <c:v>32.74986033141613</c:v>
                </c:pt>
                <c:pt idx="63">
                  <c:v>33.628939478859493</c:v>
                </c:pt>
                <c:pt idx="64">
                  <c:v>34.468712190138625</c:v>
                </c:pt>
                <c:pt idx="65">
                  <c:v>35.248327005255021</c:v>
                </c:pt>
                <c:pt idx="66">
                  <c:v>36.019188188244634</c:v>
                </c:pt>
                <c:pt idx="67">
                  <c:v>36.75912123623889</c:v>
                </c:pt>
                <c:pt idx="68">
                  <c:v>37.473822967230248</c:v>
                </c:pt>
                <c:pt idx="69">
                  <c:v>38.224238961599333</c:v>
                </c:pt>
                <c:pt idx="70">
                  <c:v>38.872900669404537</c:v>
                </c:pt>
                <c:pt idx="71">
                  <c:v>39.554617231160748</c:v>
                </c:pt>
                <c:pt idx="72">
                  <c:v>40.39641067845799</c:v>
                </c:pt>
                <c:pt idx="73">
                  <c:v>41.30234471227012</c:v>
                </c:pt>
                <c:pt idx="74">
                  <c:v>42.13519464191581</c:v>
                </c:pt>
                <c:pt idx="75">
                  <c:v>42.890183377086814</c:v>
                </c:pt>
                <c:pt idx="76">
                  <c:v>43.696605426822067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D-E737-4AA5-BA63-43B4D7457D3A}"/>
            </c:ext>
          </c:extLst>
        </c:ser>
        <c:ser>
          <c:idx val="16"/>
          <c:order val="14"/>
          <c:tx>
            <c:strRef>
              <c:f>'C6020'!$BR$1</c:f>
              <c:strCache>
                <c:ptCount val="1"/>
                <c:pt idx="0">
                  <c:v> 6020 163C5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'C6020'!$BQ$2:$BQ$78</c:f>
              <c:numCache>
                <c:formatCode>0.00E+00</c:formatCode>
                <c:ptCount val="77"/>
                <c:pt idx="0">
                  <c:v>3.5585319061260003E-4</c:v>
                </c:pt>
                <c:pt idx="1">
                  <c:v>4.1223081595421519E-4</c:v>
                </c:pt>
                <c:pt idx="2">
                  <c:v>4.7065965658153329E-4</c:v>
                </c:pt>
                <c:pt idx="3">
                  <c:v>5.5551021448298861E-4</c:v>
                </c:pt>
                <c:pt idx="4">
                  <c:v>6.2752721533791147E-4</c:v>
                </c:pt>
                <c:pt idx="5">
                  <c:v>7.4201599532259144E-4</c:v>
                </c:pt>
                <c:pt idx="6">
                  <c:v>8.5506921188688116E-4</c:v>
                </c:pt>
                <c:pt idx="7">
                  <c:v>9.8663489147779297E-4</c:v>
                </c:pt>
                <c:pt idx="8">
                  <c:v>1.1496031978851934E-3</c:v>
                </c:pt>
                <c:pt idx="9">
                  <c:v>1.3013410740021114E-3</c:v>
                </c:pt>
                <c:pt idx="10">
                  <c:v>1.4939938687790026E-3</c:v>
                </c:pt>
                <c:pt idx="11">
                  <c:v>1.694293324901001E-3</c:v>
                </c:pt>
                <c:pt idx="12">
                  <c:v>1.9191656594752112E-3</c:v>
                </c:pt>
                <c:pt idx="13">
                  <c:v>2.1684707165165189E-3</c:v>
                </c:pt>
                <c:pt idx="14">
                  <c:v>2.4465111342035395E-3</c:v>
                </c:pt>
                <c:pt idx="15">
                  <c:v>2.7271367266384059E-3</c:v>
                </c:pt>
                <c:pt idx="16">
                  <c:v>3.0519048739834076E-3</c:v>
                </c:pt>
                <c:pt idx="17">
                  <c:v>3.4072077358002174E-3</c:v>
                </c:pt>
                <c:pt idx="18">
                  <c:v>3.8070458176317121E-3</c:v>
                </c:pt>
                <c:pt idx="19">
                  <c:v>4.2426626784206828E-3</c:v>
                </c:pt>
                <c:pt idx="20">
                  <c:v>4.7156556320700612E-3</c:v>
                </c:pt>
                <c:pt idx="21">
                  <c:v>5.2424465416969802E-3</c:v>
                </c:pt>
                <c:pt idx="22">
                  <c:v>5.8155048784360799E-3</c:v>
                </c:pt>
                <c:pt idx="23">
                  <c:v>7.1300846601787789E-3</c:v>
                </c:pt>
                <c:pt idx="24">
                  <c:v>7.8808571910721163E-3</c:v>
                </c:pt>
                <c:pt idx="25">
                  <c:v>8.6751581469078718E-3</c:v>
                </c:pt>
                <c:pt idx="26">
                  <c:v>1.0581729369466707E-2</c:v>
                </c:pt>
                <c:pt idx="27">
                  <c:v>1.2794672863701608E-2</c:v>
                </c:pt>
                <c:pt idx="28">
                  <c:v>1.5394864878135395E-2</c:v>
                </c:pt>
                <c:pt idx="29">
                  <c:v>1.84650979526934E-2</c:v>
                </c:pt>
                <c:pt idx="30">
                  <c:v>2.0235939262823036E-2</c:v>
                </c:pt>
                <c:pt idx="31">
                  <c:v>2.212498882943854E-2</c:v>
                </c:pt>
                <c:pt idx="32">
                  <c:v>2.4162964709004489E-2</c:v>
                </c:pt>
                <c:pt idx="33">
                  <c:v>2.6369281204898922E-2</c:v>
                </c:pt>
                <c:pt idx="34">
                  <c:v>2.8770437724858874E-2</c:v>
                </c:pt>
                <c:pt idx="35">
                  <c:v>3.1339022478787865E-2</c:v>
                </c:pt>
                <c:pt idx="36">
                  <c:v>3.4111223861450941E-2</c:v>
                </c:pt>
                <c:pt idx="37">
                  <c:v>3.7108570699405242E-2</c:v>
                </c:pt>
                <c:pt idx="38">
                  <c:v>4.0322443757529608E-2</c:v>
                </c:pt>
                <c:pt idx="39">
                  <c:v>4.3785687760250047E-2</c:v>
                </c:pt>
                <c:pt idx="40">
                  <c:v>4.7492229844332143E-2</c:v>
                </c:pt>
                <c:pt idx="41">
                  <c:v>5.1444535676396355E-2</c:v>
                </c:pt>
                <c:pt idx="42">
                  <c:v>5.5665907331640146E-2</c:v>
                </c:pt>
                <c:pt idx="43">
                  <c:v>5.9094563335501983E-2</c:v>
                </c:pt>
                <c:pt idx="44">
                  <c:v>6.2934119106830375E-2</c:v>
                </c:pt>
                <c:pt idx="45">
                  <c:v>6.5338888620748811E-2</c:v>
                </c:pt>
                <c:pt idx="46">
                  <c:v>6.9634113500221029E-2</c:v>
                </c:pt>
                <c:pt idx="47">
                  <c:v>7.1945602065860079E-2</c:v>
                </c:pt>
                <c:pt idx="48">
                  <c:v>7.696489923555451E-2</c:v>
                </c:pt>
                <c:pt idx="49">
                  <c:v>7.9543829099736243E-2</c:v>
                </c:pt>
                <c:pt idx="50">
                  <c:v>8.2201294774660497E-2</c:v>
                </c:pt>
                <c:pt idx="51">
                  <c:v>8.4843397600370116E-2</c:v>
                </c:pt>
                <c:pt idx="52">
                  <c:v>8.75434082693438E-2</c:v>
                </c:pt>
                <c:pt idx="53">
                  <c:v>8.9748787990650239E-2</c:v>
                </c:pt>
                <c:pt idx="54">
                  <c:v>9.3836243592546553E-2</c:v>
                </c:pt>
                <c:pt idx="55">
                  <c:v>9.8405194309243535E-2</c:v>
                </c:pt>
                <c:pt idx="56">
                  <c:v>0.10255519810581371</c:v>
                </c:pt>
                <c:pt idx="57">
                  <c:v>0.10709396112755205</c:v>
                </c:pt>
                <c:pt idx="58">
                  <c:v>0.11128966321053393</c:v>
                </c:pt>
                <c:pt idx="59">
                  <c:v>0.11528708816200332</c:v>
                </c:pt>
                <c:pt idx="60">
                  <c:v>0.11952454220473852</c:v>
                </c:pt>
                <c:pt idx="61">
                  <c:v>0.12345268098932158</c:v>
                </c:pt>
                <c:pt idx="62">
                  <c:v>0.12763285552040668</c:v>
                </c:pt>
                <c:pt idx="63">
                  <c:v>0.13289237921974761</c:v>
                </c:pt>
                <c:pt idx="64">
                  <c:v>0.13777674849968172</c:v>
                </c:pt>
                <c:pt idx="65">
                  <c:v>0.14239431037671718</c:v>
                </c:pt>
                <c:pt idx="66">
                  <c:v>0.14669385048568429</c:v>
                </c:pt>
                <c:pt idx="67">
                  <c:v>0.15076157533355486</c:v>
                </c:pt>
                <c:pt idx="68">
                  <c:v>0.15462003523675172</c:v>
                </c:pt>
                <c:pt idx="69">
                  <c:v>0.15817955885307089</c:v>
                </c:pt>
                <c:pt idx="70">
                  <c:v>0.16173138082638858</c:v>
                </c:pt>
                <c:pt idx="71">
                  <c:v>0.16502493838129398</c:v>
                </c:pt>
                <c:pt idx="72">
                  <c:v>0.16928817662683812</c:v>
                </c:pt>
                <c:pt idx="73">
                  <c:v>0.17314423916337868</c:v>
                </c:pt>
                <c:pt idx="74">
                  <c:v>0.17691594110217088</c:v>
                </c:pt>
                <c:pt idx="75">
                  <c:v>0.1806244199932816</c:v>
                </c:pt>
                <c:pt idx="76">
                  <c:v>0.18403157164420786</c:v>
                </c:pt>
              </c:numCache>
            </c:numRef>
          </c:xVal>
          <c:yVal>
            <c:numRef>
              <c:f>'C6020'!$BS$2:$BS$78</c:f>
              <c:numCache>
                <c:formatCode>0.00E+00</c:formatCode>
                <c:ptCount val="77"/>
                <c:pt idx="0">
                  <c:v>78.969296987946237</c:v>
                </c:pt>
                <c:pt idx="1">
                  <c:v>71.015115027632334</c:v>
                </c:pt>
                <c:pt idx="2">
                  <c:v>65.743347406483466</c:v>
                </c:pt>
                <c:pt idx="3">
                  <c:v>56.952619874982339</c:v>
                </c:pt>
                <c:pt idx="4">
                  <c:v>53.859869812450121</c:v>
                </c:pt>
                <c:pt idx="5">
                  <c:v>46.487595464510164</c:v>
                </c:pt>
                <c:pt idx="6">
                  <c:v>42.246708117274721</c:v>
                </c:pt>
                <c:pt idx="7">
                  <c:v>38.29263025369341</c:v>
                </c:pt>
                <c:pt idx="8">
                  <c:v>34.038078879781565</c:v>
                </c:pt>
                <c:pt idx="9">
                  <c:v>32.056194704938207</c:v>
                </c:pt>
                <c:pt idx="10">
                  <c:v>29.35142520980817</c:v>
                </c:pt>
                <c:pt idx="11">
                  <c:v>27.541133325507577</c:v>
                </c:pt>
                <c:pt idx="12">
                  <c:v>25.903991679593421</c:v>
                </c:pt>
                <c:pt idx="13">
                  <c:v>24.486070844138531</c:v>
                </c:pt>
                <c:pt idx="14">
                  <c:v>23.214757847790384</c:v>
                </c:pt>
                <c:pt idx="15">
                  <c:v>22.546296349488827</c:v>
                </c:pt>
                <c:pt idx="16">
                  <c:v>21.726038209074808</c:v>
                </c:pt>
                <c:pt idx="17">
                  <c:v>21.035717291880456</c:v>
                </c:pt>
                <c:pt idx="18">
                  <c:v>20.333460531785146</c:v>
                </c:pt>
                <c:pt idx="19">
                  <c:v>19.758017394298442</c:v>
                </c:pt>
                <c:pt idx="20">
                  <c:v>19.30049577822605</c:v>
                </c:pt>
                <c:pt idx="21">
                  <c:v>18.845918158716401</c:v>
                </c:pt>
                <c:pt idx="22">
                  <c:v>18.481762490634843</c:v>
                </c:pt>
                <c:pt idx="23">
                  <c:v>17.905820044025432</c:v>
                </c:pt>
                <c:pt idx="24">
                  <c:v>17.687602091767786</c:v>
                </c:pt>
                <c:pt idx="25">
                  <c:v>17.615449548501076</c:v>
                </c:pt>
                <c:pt idx="26">
                  <c:v>17.242550090062796</c:v>
                </c:pt>
                <c:pt idx="27">
                  <c:v>17.17597583581906</c:v>
                </c:pt>
                <c:pt idx="28">
                  <c:v>17.277965330078441</c:v>
                </c:pt>
                <c:pt idx="29">
                  <c:v>17.490681477260061</c:v>
                </c:pt>
                <c:pt idx="30">
                  <c:v>17.575039914724439</c:v>
                </c:pt>
                <c:pt idx="31">
                  <c:v>17.742270780335396</c:v>
                </c:pt>
                <c:pt idx="32">
                  <c:v>17.951734866204198</c:v>
                </c:pt>
                <c:pt idx="33">
                  <c:v>18.190551887540039</c:v>
                </c:pt>
                <c:pt idx="34">
                  <c:v>18.440857370156539</c:v>
                </c:pt>
                <c:pt idx="35">
                  <c:v>18.755784660728104</c:v>
                </c:pt>
                <c:pt idx="36">
                  <c:v>19.104903993780677</c:v>
                </c:pt>
                <c:pt idx="37">
                  <c:v>19.481556624091105</c:v>
                </c:pt>
                <c:pt idx="38">
                  <c:v>19.911809177518403</c:v>
                </c:pt>
                <c:pt idx="39">
                  <c:v>20.3785082803184</c:v>
                </c:pt>
                <c:pt idx="40">
                  <c:v>20.9037691586779</c:v>
                </c:pt>
                <c:pt idx="41">
                  <c:v>21.499276264307838</c:v>
                </c:pt>
                <c:pt idx="42">
                  <c:v>22.159308683600486</c:v>
                </c:pt>
                <c:pt idx="43">
                  <c:v>22.824392564647081</c:v>
                </c:pt>
                <c:pt idx="44">
                  <c:v>23.608458344413751</c:v>
                </c:pt>
                <c:pt idx="45">
                  <c:v>23.722876182679634</c:v>
                </c:pt>
                <c:pt idx="46">
                  <c:v>24.502827606226855</c:v>
                </c:pt>
                <c:pt idx="47">
                  <c:v>24.861240750762722</c:v>
                </c:pt>
                <c:pt idx="48">
                  <c:v>25.485365186986652</c:v>
                </c:pt>
                <c:pt idx="49">
                  <c:v>25.84262609386785</c:v>
                </c:pt>
                <c:pt idx="50">
                  <c:v>26.209947383932615</c:v>
                </c:pt>
                <c:pt idx="51">
                  <c:v>26.647719438131581</c:v>
                </c:pt>
                <c:pt idx="52">
                  <c:v>27.109487429234392</c:v>
                </c:pt>
                <c:pt idx="53">
                  <c:v>27.312754184668449</c:v>
                </c:pt>
                <c:pt idx="54">
                  <c:v>27.824339028096293</c:v>
                </c:pt>
                <c:pt idx="55">
                  <c:v>28.398581477024049</c:v>
                </c:pt>
                <c:pt idx="56">
                  <c:v>28.999097595892515</c:v>
                </c:pt>
                <c:pt idx="57">
                  <c:v>29.644829198819203</c:v>
                </c:pt>
                <c:pt idx="58">
                  <c:v>30.277611453011481</c:v>
                </c:pt>
                <c:pt idx="59">
                  <c:v>30.847680653286794</c:v>
                </c:pt>
                <c:pt idx="60">
                  <c:v>31.499113827629543</c:v>
                </c:pt>
                <c:pt idx="61">
                  <c:v>32.151040193957556</c:v>
                </c:pt>
                <c:pt idx="62">
                  <c:v>32.74986033141613</c:v>
                </c:pt>
                <c:pt idx="63">
                  <c:v>33.628939478859493</c:v>
                </c:pt>
                <c:pt idx="64">
                  <c:v>34.468712190138625</c:v>
                </c:pt>
                <c:pt idx="65">
                  <c:v>35.248327005255021</c:v>
                </c:pt>
                <c:pt idx="66">
                  <c:v>36.019188188244634</c:v>
                </c:pt>
                <c:pt idx="67">
                  <c:v>36.75912123623889</c:v>
                </c:pt>
                <c:pt idx="68">
                  <c:v>37.473822967230248</c:v>
                </c:pt>
                <c:pt idx="69">
                  <c:v>38.224238961599333</c:v>
                </c:pt>
                <c:pt idx="70">
                  <c:v>38.872900669404537</c:v>
                </c:pt>
                <c:pt idx="71">
                  <c:v>39.554617231160748</c:v>
                </c:pt>
                <c:pt idx="72">
                  <c:v>40.39641067845799</c:v>
                </c:pt>
                <c:pt idx="73">
                  <c:v>41.30234471227012</c:v>
                </c:pt>
                <c:pt idx="74">
                  <c:v>42.13519464191581</c:v>
                </c:pt>
                <c:pt idx="75">
                  <c:v>42.890183377086814</c:v>
                </c:pt>
                <c:pt idx="76">
                  <c:v>43.696605426822067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E-E737-4AA5-BA63-43B4D7457D3A}"/>
            </c:ext>
          </c:extLst>
        </c:ser>
        <c:ser>
          <c:idx val="17"/>
          <c:order val="15"/>
          <c:tx>
            <c:strRef>
              <c:f>'C6012'!$J$1</c:f>
              <c:strCache>
                <c:ptCount val="1"/>
                <c:pt idx="0">
                  <c:v>C6012 144C2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'C6012'!$I$2:$I$77</c:f>
              <c:numCache>
                <c:formatCode>0.00E+00</c:formatCode>
                <c:ptCount val="76"/>
                <c:pt idx="0">
                  <c:v>3.1230527807673923E-4</c:v>
                </c:pt>
                <c:pt idx="1">
                  <c:v>3.321502208077238E-4</c:v>
                </c:pt>
                <c:pt idx="2">
                  <c:v>3.6061636225702968E-4</c:v>
                </c:pt>
                <c:pt idx="3">
                  <c:v>4.5041979237219208E-4</c:v>
                </c:pt>
                <c:pt idx="4">
                  <c:v>5.2677246861443784E-4</c:v>
                </c:pt>
                <c:pt idx="5">
                  <c:v>6.5023232622330189E-4</c:v>
                </c:pt>
                <c:pt idx="6">
                  <c:v>7.6438269309216285E-4</c:v>
                </c:pt>
                <c:pt idx="7">
                  <c:v>9.0289493874321284E-4</c:v>
                </c:pt>
                <c:pt idx="8">
                  <c:v>1.0600892376229718E-3</c:v>
                </c:pt>
                <c:pt idx="9">
                  <c:v>1.18734867125325E-3</c:v>
                </c:pt>
                <c:pt idx="10">
                  <c:v>1.358818112245684E-3</c:v>
                </c:pt>
                <c:pt idx="11">
                  <c:v>1.5433751372321829E-3</c:v>
                </c:pt>
                <c:pt idx="12">
                  <c:v>1.7649787606603658E-3</c:v>
                </c:pt>
                <c:pt idx="13">
                  <c:v>2.0129453100361542E-3</c:v>
                </c:pt>
                <c:pt idx="14">
                  <c:v>2.3031834061124361E-3</c:v>
                </c:pt>
                <c:pt idx="15">
                  <c:v>2.5999887292886535E-3</c:v>
                </c:pt>
                <c:pt idx="16">
                  <c:v>2.9301974095127499E-3</c:v>
                </c:pt>
                <c:pt idx="17">
                  <c:v>3.2870140038834534E-3</c:v>
                </c:pt>
                <c:pt idx="18">
                  <c:v>3.6906464487127494E-3</c:v>
                </c:pt>
                <c:pt idx="19">
                  <c:v>4.1383697300303194E-3</c:v>
                </c:pt>
                <c:pt idx="20">
                  <c:v>4.6246489921717426E-3</c:v>
                </c:pt>
                <c:pt idx="21">
                  <c:v>5.1704568324268405E-3</c:v>
                </c:pt>
                <c:pt idx="22">
                  <c:v>5.7636861638414019E-3</c:v>
                </c:pt>
                <c:pt idx="23">
                  <c:v>6.4059582277742316E-3</c:v>
                </c:pt>
                <c:pt idx="24">
                  <c:v>7.8908175596507247E-3</c:v>
                </c:pt>
                <c:pt idx="25">
                  <c:v>9.6761843724494645E-3</c:v>
                </c:pt>
                <c:pt idx="26">
                  <c:v>1.1792328125546137E-2</c:v>
                </c:pt>
                <c:pt idx="27">
                  <c:v>1.4329808281914467E-2</c:v>
                </c:pt>
                <c:pt idx="28">
                  <c:v>1.7338437783291624E-2</c:v>
                </c:pt>
                <c:pt idx="29">
                  <c:v>2.0858524638237758E-2</c:v>
                </c:pt>
                <c:pt idx="30">
                  <c:v>2.287981484746995E-2</c:v>
                </c:pt>
                <c:pt idx="31">
                  <c:v>2.5076490672782288E-2</c:v>
                </c:pt>
                <c:pt idx="32">
                  <c:v>2.74285567416153E-2</c:v>
                </c:pt>
                <c:pt idx="33">
                  <c:v>2.9973970840475449E-2</c:v>
                </c:pt>
                <c:pt idx="34">
                  <c:v>3.2765112861288199E-2</c:v>
                </c:pt>
                <c:pt idx="35">
                  <c:v>3.5767188313482287E-2</c:v>
                </c:pt>
                <c:pt idx="36">
                  <c:v>3.8998940254036649E-2</c:v>
                </c:pt>
                <c:pt idx="37">
                  <c:v>4.2496922464505808E-2</c:v>
                </c:pt>
                <c:pt idx="38">
                  <c:v>4.6256817889413555E-2</c:v>
                </c:pt>
                <c:pt idx="39">
                  <c:v>5.0297882189646155E-2</c:v>
                </c:pt>
                <c:pt idx="40">
                  <c:v>5.4641588000688412E-2</c:v>
                </c:pt>
                <c:pt idx="41">
                  <c:v>5.9279754553359668E-2</c:v>
                </c:pt>
                <c:pt idx="42">
                  <c:v>6.3115197028789261E-2</c:v>
                </c:pt>
                <c:pt idx="43">
                  <c:v>6.5293596187843486E-2</c:v>
                </c:pt>
                <c:pt idx="44">
                  <c:v>6.9836139101782005E-2</c:v>
                </c:pt>
                <c:pt idx="45">
                  <c:v>7.2243768129975391E-2</c:v>
                </c:pt>
                <c:pt idx="46">
                  <c:v>7.4716931097908473E-2</c:v>
                </c:pt>
                <c:pt idx="47">
                  <c:v>7.7401189725105304E-2</c:v>
                </c:pt>
                <c:pt idx="48">
                  <c:v>8.0181473158144542E-2</c:v>
                </c:pt>
                <c:pt idx="49">
                  <c:v>8.3007950229437522E-2</c:v>
                </c:pt>
                <c:pt idx="50">
                  <c:v>8.5753366647014301E-2</c:v>
                </c:pt>
                <c:pt idx="51">
                  <c:v>8.8703958479229114E-2</c:v>
                </c:pt>
                <c:pt idx="52">
                  <c:v>9.156387638723873E-2</c:v>
                </c:pt>
                <c:pt idx="53">
                  <c:v>9.4743724565128834E-2</c:v>
                </c:pt>
                <c:pt idx="54">
                  <c:v>9.7811455995317542E-2</c:v>
                </c:pt>
                <c:pt idx="55">
                  <c:v>0.10096722488142199</c:v>
                </c:pt>
                <c:pt idx="56">
                  <c:v>0.10470864262478953</c:v>
                </c:pt>
                <c:pt idx="57">
                  <c:v>0.10931693878037931</c:v>
                </c:pt>
                <c:pt idx="58">
                  <c:v>0.11428471634672367</c:v>
                </c:pt>
                <c:pt idx="59">
                  <c:v>0.11959641127923872</c:v>
                </c:pt>
                <c:pt idx="60">
                  <c:v>0.1245222484844012</c:v>
                </c:pt>
                <c:pt idx="61">
                  <c:v>0.12918954248294101</c:v>
                </c:pt>
                <c:pt idx="62">
                  <c:v>0.13339183400541993</c:v>
                </c:pt>
                <c:pt idx="63">
                  <c:v>0.13792717310861033</c:v>
                </c:pt>
                <c:pt idx="64">
                  <c:v>0.14372611464392893</c:v>
                </c:pt>
                <c:pt idx="65">
                  <c:v>0.14901746876766159</c:v>
                </c:pt>
                <c:pt idx="66">
                  <c:v>0.15407505283469158</c:v>
                </c:pt>
                <c:pt idx="67">
                  <c:v>0.15871420368681602</c:v>
                </c:pt>
                <c:pt idx="68">
                  <c:v>0.16448840659140626</c:v>
                </c:pt>
                <c:pt idx="69">
                  <c:v>0.16989050189034649</c:v>
                </c:pt>
                <c:pt idx="70">
                  <c:v>0.17498260454564077</c:v>
                </c:pt>
                <c:pt idx="71">
                  <c:v>0.17968907749870722</c:v>
                </c:pt>
                <c:pt idx="72">
                  <c:v>0.18427986243774361</c:v>
                </c:pt>
                <c:pt idx="73">
                  <c:v>0.18966651376869884</c:v>
                </c:pt>
                <c:pt idx="74">
                  <c:v>0.19462827518555254</c:v>
                </c:pt>
                <c:pt idx="75">
                  <c:v>0.19919797640499642</c:v>
                </c:pt>
              </c:numCache>
            </c:numRef>
          </c:xVal>
          <c:yVal>
            <c:numRef>
              <c:f>'C6012'!$K$2:$K$77</c:f>
              <c:numCache>
                <c:formatCode>0.00E+00</c:formatCode>
                <c:ptCount val="76"/>
                <c:pt idx="0">
                  <c:v>102.52773233419751</c:v>
                </c:pt>
                <c:pt idx="1">
                  <c:v>109.38621921105617</c:v>
                </c:pt>
                <c:pt idx="2">
                  <c:v>111.98888068890477</c:v>
                </c:pt>
                <c:pt idx="3">
                  <c:v>86.628914528331933</c:v>
                </c:pt>
                <c:pt idx="4">
                  <c:v>76.433596064065782</c:v>
                </c:pt>
                <c:pt idx="5">
                  <c:v>60.5377819264612</c:v>
                </c:pt>
                <c:pt idx="6">
                  <c:v>52.865667730647154</c:v>
                </c:pt>
                <c:pt idx="7">
                  <c:v>45.724998602325932</c:v>
                </c:pt>
                <c:pt idx="8">
                  <c:v>40.029126753735412</c:v>
                </c:pt>
                <c:pt idx="9">
                  <c:v>38.506824114764527</c:v>
                </c:pt>
                <c:pt idx="10">
                  <c:v>35.48167961910746</c:v>
                </c:pt>
                <c:pt idx="11">
                  <c:v>33.190669114720535</c:v>
                </c:pt>
                <c:pt idx="12">
                  <c:v>30.627577874734495</c:v>
                </c:pt>
                <c:pt idx="13">
                  <c:v>28.41595614378933</c:v>
                </c:pt>
                <c:pt idx="14">
                  <c:v>26.19398082917137</c:v>
                </c:pt>
                <c:pt idx="15">
                  <c:v>24.805392571572551</c:v>
                </c:pt>
                <c:pt idx="16">
                  <c:v>23.568327502350119</c:v>
                </c:pt>
                <c:pt idx="17">
                  <c:v>22.602237964934652</c:v>
                </c:pt>
                <c:pt idx="18">
                  <c:v>21.636281223825456</c:v>
                </c:pt>
                <c:pt idx="19">
                  <c:v>20.766427643682633</c:v>
                </c:pt>
                <c:pt idx="20">
                  <c:v>20.067583504802176</c:v>
                </c:pt>
                <c:pt idx="21">
                  <c:v>19.374365510269548</c:v>
                </c:pt>
                <c:pt idx="22">
                  <c:v>18.815578829349224</c:v>
                </c:pt>
                <c:pt idx="23">
                  <c:v>18.38157887043533</c:v>
                </c:pt>
                <c:pt idx="24">
                  <c:v>17.642977097145916</c:v>
                </c:pt>
                <c:pt idx="25">
                  <c:v>17.087310466297112</c:v>
                </c:pt>
                <c:pt idx="26">
                  <c:v>16.755118015320363</c:v>
                </c:pt>
                <c:pt idx="27">
                  <c:v>16.524611508459401</c:v>
                </c:pt>
                <c:pt idx="28">
                  <c:v>16.438316077644092</c:v>
                </c:pt>
                <c:pt idx="29">
                  <c:v>16.541537773764919</c:v>
                </c:pt>
                <c:pt idx="30">
                  <c:v>16.590913995018099</c:v>
                </c:pt>
                <c:pt idx="31">
                  <c:v>16.667610629160183</c:v>
                </c:pt>
                <c:pt idx="32">
                  <c:v>16.812664489454143</c:v>
                </c:pt>
                <c:pt idx="33">
                  <c:v>16.98969125803842</c:v>
                </c:pt>
                <c:pt idx="34">
                  <c:v>17.158637259951753</c:v>
                </c:pt>
                <c:pt idx="35">
                  <c:v>17.376802303932578</c:v>
                </c:pt>
                <c:pt idx="36">
                  <c:v>17.638696908706631</c:v>
                </c:pt>
                <c:pt idx="37">
                  <c:v>17.926250057985946</c:v>
                </c:pt>
                <c:pt idx="38">
                  <c:v>18.259346703114268</c:v>
                </c:pt>
                <c:pt idx="39">
                  <c:v>18.636756206066419</c:v>
                </c:pt>
                <c:pt idx="40">
                  <c:v>19.057052006362895</c:v>
                </c:pt>
                <c:pt idx="41">
                  <c:v>19.539884772372083</c:v>
                </c:pt>
                <c:pt idx="42">
                  <c:v>20.009046774485803</c:v>
                </c:pt>
                <c:pt idx="43">
                  <c:v>20.250049847230805</c:v>
                </c:pt>
                <c:pt idx="44">
                  <c:v>20.765882180156854</c:v>
                </c:pt>
                <c:pt idx="45">
                  <c:v>21.017741793305699</c:v>
                </c:pt>
                <c:pt idx="46">
                  <c:v>21.282481059445136</c:v>
                </c:pt>
                <c:pt idx="47">
                  <c:v>21.480086665786708</c:v>
                </c:pt>
                <c:pt idx="48">
                  <c:v>21.679812092887115</c:v>
                </c:pt>
                <c:pt idx="49">
                  <c:v>21.909723257210157</c:v>
                </c:pt>
                <c:pt idx="50">
                  <c:v>22.235519064988456</c:v>
                </c:pt>
                <c:pt idx="51">
                  <c:v>22.508028880053974</c:v>
                </c:pt>
                <c:pt idx="52">
                  <c:v>22.879567465685557</c:v>
                </c:pt>
                <c:pt idx="53">
                  <c:v>23.145539075413513</c:v>
                </c:pt>
                <c:pt idx="54">
                  <c:v>23.521385654560081</c:v>
                </c:pt>
                <c:pt idx="55">
                  <c:v>23.908564134317729</c:v>
                </c:pt>
                <c:pt idx="56">
                  <c:v>24.170231747768611</c:v>
                </c:pt>
                <c:pt idx="57">
                  <c:v>24.685793562074348</c:v>
                </c:pt>
                <c:pt idx="58">
                  <c:v>25.266066242944795</c:v>
                </c:pt>
                <c:pt idx="59">
                  <c:v>25.868153422431039</c:v>
                </c:pt>
                <c:pt idx="60">
                  <c:v>26.44173500864699</c:v>
                </c:pt>
                <c:pt idx="61">
                  <c:v>26.962353188373154</c:v>
                </c:pt>
                <c:pt idx="62">
                  <c:v>27.538329536915956</c:v>
                </c:pt>
                <c:pt idx="63">
                  <c:v>28.043663890663858</c:v>
                </c:pt>
                <c:pt idx="64">
                  <c:v>28.750271775467365</c:v>
                </c:pt>
                <c:pt idx="65">
                  <c:v>29.464736122021797</c:v>
                </c:pt>
                <c:pt idx="66">
                  <c:v>30.106421072759648</c:v>
                </c:pt>
                <c:pt idx="67">
                  <c:v>30.769904472122278</c:v>
                </c:pt>
                <c:pt idx="68">
                  <c:v>31.626486321716893</c:v>
                </c:pt>
                <c:pt idx="69">
                  <c:v>32.43623499225874</c:v>
                </c:pt>
                <c:pt idx="70">
                  <c:v>33.208234294352124</c:v>
                </c:pt>
                <c:pt idx="71">
                  <c:v>33.984588920862222</c:v>
                </c:pt>
                <c:pt idx="72">
                  <c:v>34.682930945051929</c:v>
                </c:pt>
                <c:pt idx="73">
                  <c:v>35.540162501759319</c:v>
                </c:pt>
                <c:pt idx="74">
                  <c:v>36.409555811945658</c:v>
                </c:pt>
                <c:pt idx="75">
                  <c:v>37.296023146563122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F-E737-4AA5-BA63-43B4D7457D3A}"/>
            </c:ext>
          </c:extLst>
        </c:ser>
        <c:ser>
          <c:idx val="19"/>
          <c:order val="16"/>
          <c:tx>
            <c:strRef>
              <c:f>'C6012'!$AD$1</c:f>
              <c:strCache>
                <c:ptCount val="1"/>
                <c:pt idx="0">
                  <c:v>C6012 143C1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'C6012'!$AC$2:$AC$77</c:f>
              <c:numCache>
                <c:formatCode>0.00E+00</c:formatCode>
                <c:ptCount val="76"/>
                <c:pt idx="0">
                  <c:v>2.9867579409117707E-4</c:v>
                </c:pt>
                <c:pt idx="1">
                  <c:v>3.3479312163751593E-4</c:v>
                </c:pt>
                <c:pt idx="2">
                  <c:v>3.7958711742390173E-4</c:v>
                </c:pt>
                <c:pt idx="3">
                  <c:v>4.6967888644866063E-4</c:v>
                </c:pt>
                <c:pt idx="4">
                  <c:v>5.4409079998758063E-4</c:v>
                </c:pt>
                <c:pt idx="5">
                  <c:v>6.5459130608829126E-4</c:v>
                </c:pt>
                <c:pt idx="6">
                  <c:v>7.5123254341071118E-4</c:v>
                </c:pt>
                <c:pt idx="7">
                  <c:v>8.7388139245222758E-4</c:v>
                </c:pt>
                <c:pt idx="8">
                  <c:v>1.0191181939308959E-3</c:v>
                </c:pt>
                <c:pt idx="9">
                  <c:v>1.1549511132928284E-3</c:v>
                </c:pt>
                <c:pt idx="10">
                  <c:v>1.3356279262539937E-3</c:v>
                </c:pt>
                <c:pt idx="11">
                  <c:v>1.5201910134659948E-3</c:v>
                </c:pt>
                <c:pt idx="12">
                  <c:v>1.7369235917988179E-3</c:v>
                </c:pt>
                <c:pt idx="13">
                  <c:v>1.9744554492674717E-3</c:v>
                </c:pt>
                <c:pt idx="14">
                  <c:v>2.2480760033951057E-3</c:v>
                </c:pt>
                <c:pt idx="15">
                  <c:v>2.5367601114740998E-3</c:v>
                </c:pt>
                <c:pt idx="16">
                  <c:v>2.8629777697002207E-3</c:v>
                </c:pt>
                <c:pt idx="17">
                  <c:v>3.218873031101578E-3</c:v>
                </c:pt>
                <c:pt idx="18">
                  <c:v>3.6220541839177434E-3</c:v>
                </c:pt>
                <c:pt idx="19">
                  <c:v>4.060169626744041E-3</c:v>
                </c:pt>
                <c:pt idx="20">
                  <c:v>4.5392503494054645E-3</c:v>
                </c:pt>
                <c:pt idx="21">
                  <c:v>5.0740841182354305E-3</c:v>
                </c:pt>
                <c:pt idx="22">
                  <c:v>5.6594226644925104E-3</c:v>
                </c:pt>
                <c:pt idx="23">
                  <c:v>6.2956157520172897E-3</c:v>
                </c:pt>
                <c:pt idx="24">
                  <c:v>7.7647851092517706E-3</c:v>
                </c:pt>
                <c:pt idx="25">
                  <c:v>9.5305100540270821E-3</c:v>
                </c:pt>
                <c:pt idx="26">
                  <c:v>1.165366140035198E-2</c:v>
                </c:pt>
                <c:pt idx="27">
                  <c:v>1.4160037667178596E-2</c:v>
                </c:pt>
                <c:pt idx="28">
                  <c:v>1.7139028067996637E-2</c:v>
                </c:pt>
                <c:pt idx="29">
                  <c:v>2.0652186390558696E-2</c:v>
                </c:pt>
                <c:pt idx="30">
                  <c:v>2.2638303434885588E-2</c:v>
                </c:pt>
                <c:pt idx="31">
                  <c:v>2.4796318327636225E-2</c:v>
                </c:pt>
                <c:pt idx="32">
                  <c:v>2.7147104585044667E-2</c:v>
                </c:pt>
                <c:pt idx="33">
                  <c:v>2.9698781193566177E-2</c:v>
                </c:pt>
                <c:pt idx="34">
                  <c:v>3.2461675571695943E-2</c:v>
                </c:pt>
                <c:pt idx="35">
                  <c:v>3.5434318772923787E-2</c:v>
                </c:pt>
                <c:pt idx="36">
                  <c:v>3.8651241715818359E-2</c:v>
                </c:pt>
                <c:pt idx="37">
                  <c:v>4.2124724669792619E-2</c:v>
                </c:pt>
                <c:pt idx="38">
                  <c:v>4.5862174629081945E-2</c:v>
                </c:pt>
                <c:pt idx="39">
                  <c:v>4.9884247356019165E-2</c:v>
                </c:pt>
                <c:pt idx="40">
                  <c:v>5.4203785989169785E-2</c:v>
                </c:pt>
                <c:pt idx="41">
                  <c:v>5.8820609090474187E-2</c:v>
                </c:pt>
                <c:pt idx="42">
                  <c:v>6.2649999568387182E-2</c:v>
                </c:pt>
                <c:pt idx="43">
                  <c:v>6.4856214249359334E-2</c:v>
                </c:pt>
                <c:pt idx="44">
                  <c:v>6.9401853311367001E-2</c:v>
                </c:pt>
                <c:pt idx="45">
                  <c:v>7.1264110115386262E-2</c:v>
                </c:pt>
                <c:pt idx="46">
                  <c:v>7.4211113904287487E-2</c:v>
                </c:pt>
                <c:pt idx="47">
                  <c:v>7.6831089763631177E-2</c:v>
                </c:pt>
                <c:pt idx="48">
                  <c:v>7.97844828369971E-2</c:v>
                </c:pt>
                <c:pt idx="49">
                  <c:v>8.2481650215604677E-2</c:v>
                </c:pt>
                <c:pt idx="50">
                  <c:v>8.5230710311985952E-2</c:v>
                </c:pt>
                <c:pt idx="51">
                  <c:v>8.8149473605509329E-2</c:v>
                </c:pt>
                <c:pt idx="52">
                  <c:v>9.1100721026278073E-2</c:v>
                </c:pt>
                <c:pt idx="53">
                  <c:v>9.4169682157007453E-2</c:v>
                </c:pt>
                <c:pt idx="54">
                  <c:v>9.7285961906723797E-2</c:v>
                </c:pt>
                <c:pt idx="55">
                  <c:v>0.10050209968942848</c:v>
                </c:pt>
                <c:pt idx="56">
                  <c:v>0.10425431303752787</c:v>
                </c:pt>
                <c:pt idx="57">
                  <c:v>0.10880539856903251</c:v>
                </c:pt>
                <c:pt idx="58">
                  <c:v>0.11392239726953227</c:v>
                </c:pt>
                <c:pt idx="59">
                  <c:v>0.11922540687453688</c:v>
                </c:pt>
                <c:pt idx="60">
                  <c:v>0.12419412943295327</c:v>
                </c:pt>
                <c:pt idx="61">
                  <c:v>0.12882206812882416</c:v>
                </c:pt>
                <c:pt idx="62">
                  <c:v>0.13312677883202548</c:v>
                </c:pt>
                <c:pt idx="63">
                  <c:v>0.13760898901589594</c:v>
                </c:pt>
                <c:pt idx="64">
                  <c:v>0.14345106924028292</c:v>
                </c:pt>
                <c:pt idx="65">
                  <c:v>0.14875018212212246</c:v>
                </c:pt>
                <c:pt idx="66">
                  <c:v>0.15384595192996442</c:v>
                </c:pt>
                <c:pt idx="67">
                  <c:v>0.15850813166757505</c:v>
                </c:pt>
                <c:pt idx="68">
                  <c:v>0.16446420339667947</c:v>
                </c:pt>
                <c:pt idx="69">
                  <c:v>0.16997626036259522</c:v>
                </c:pt>
                <c:pt idx="70">
                  <c:v>0.17510534758904037</c:v>
                </c:pt>
                <c:pt idx="71">
                  <c:v>0.18002701608479144</c:v>
                </c:pt>
                <c:pt idx="72">
                  <c:v>0.18447504851932087</c:v>
                </c:pt>
                <c:pt idx="73">
                  <c:v>0.18984774440039229</c:v>
                </c:pt>
                <c:pt idx="74">
                  <c:v>0.19480724768421245</c:v>
                </c:pt>
                <c:pt idx="75">
                  <c:v>0.19961874351696401</c:v>
                </c:pt>
              </c:numCache>
            </c:numRef>
          </c:xVal>
          <c:yVal>
            <c:numRef>
              <c:f>'C6012'!$AE$2:$AE$77</c:f>
              <c:numCache>
                <c:formatCode>0.00E+00</c:formatCode>
                <c:ptCount val="76"/>
                <c:pt idx="0">
                  <c:v>112.09853733482032</c:v>
                </c:pt>
                <c:pt idx="1">
                  <c:v>107.66601753208772</c:v>
                </c:pt>
                <c:pt idx="2">
                  <c:v>101.07478603382562</c:v>
                </c:pt>
                <c:pt idx="3">
                  <c:v>79.670167338365502</c:v>
                </c:pt>
                <c:pt idx="4">
                  <c:v>71.645293384674432</c:v>
                </c:pt>
                <c:pt idx="5">
                  <c:v>59.734213775384845</c:v>
                </c:pt>
                <c:pt idx="6">
                  <c:v>54.732668918225073</c:v>
                </c:pt>
                <c:pt idx="7">
                  <c:v>48.81161239437386</c:v>
                </c:pt>
                <c:pt idx="8">
                  <c:v>43.312360871361768</c:v>
                </c:pt>
                <c:pt idx="9">
                  <c:v>40.69743505153928</c:v>
                </c:pt>
                <c:pt idx="10">
                  <c:v>36.724495832645253</c:v>
                </c:pt>
                <c:pt idx="11">
                  <c:v>34.210757105826936</c:v>
                </c:pt>
                <c:pt idx="12">
                  <c:v>31.624975072617669</c:v>
                </c:pt>
                <c:pt idx="13">
                  <c:v>29.534630862021693</c:v>
                </c:pt>
                <c:pt idx="14">
                  <c:v>27.493914096245295</c:v>
                </c:pt>
                <c:pt idx="15">
                  <c:v>26.057349315995804</c:v>
                </c:pt>
                <c:pt idx="16">
                  <c:v>24.68803775552556</c:v>
                </c:pt>
                <c:pt idx="17">
                  <c:v>23.569309494694359</c:v>
                </c:pt>
                <c:pt idx="18">
                  <c:v>22.463510068379101</c:v>
                </c:pt>
                <c:pt idx="19">
                  <c:v>21.574066582860695</c:v>
                </c:pt>
                <c:pt idx="20">
                  <c:v>20.829764448442699</c:v>
                </c:pt>
                <c:pt idx="21">
                  <c:v>20.117314089572307</c:v>
                </c:pt>
                <c:pt idx="22">
                  <c:v>19.515243484062072</c:v>
                </c:pt>
                <c:pt idx="23">
                  <c:v>19.031568834967302</c:v>
                </c:pt>
                <c:pt idx="24">
                  <c:v>18.22036164756031</c:v>
                </c:pt>
                <c:pt idx="25">
                  <c:v>17.613663395799112</c:v>
                </c:pt>
                <c:pt idx="26">
                  <c:v>17.156228049245289</c:v>
                </c:pt>
                <c:pt idx="27">
                  <c:v>16.923227817003923</c:v>
                </c:pt>
                <c:pt idx="28">
                  <c:v>16.823055419072826</c:v>
                </c:pt>
                <c:pt idx="29">
                  <c:v>16.87372560510688</c:v>
                </c:pt>
                <c:pt idx="30">
                  <c:v>16.946794761009173</c:v>
                </c:pt>
                <c:pt idx="31">
                  <c:v>17.046391497583297</c:v>
                </c:pt>
                <c:pt idx="32">
                  <c:v>17.163087891777046</c:v>
                </c:pt>
                <c:pt idx="33">
                  <c:v>17.30600378511976</c:v>
                </c:pt>
                <c:pt idx="34">
                  <c:v>17.480919128769937</c:v>
                </c:pt>
                <c:pt idx="35">
                  <c:v>17.704810674896979</c:v>
                </c:pt>
                <c:pt idx="36">
                  <c:v>17.957472411158257</c:v>
                </c:pt>
                <c:pt idx="37">
                  <c:v>18.244428367192405</c:v>
                </c:pt>
                <c:pt idx="38">
                  <c:v>18.574941487686928</c:v>
                </c:pt>
                <c:pt idx="39">
                  <c:v>18.947105556115481</c:v>
                </c:pt>
                <c:pt idx="40">
                  <c:v>19.36614147213686</c:v>
                </c:pt>
                <c:pt idx="41">
                  <c:v>19.846126591330457</c:v>
                </c:pt>
                <c:pt idx="42">
                  <c:v>20.307297881283667</c:v>
                </c:pt>
                <c:pt idx="43">
                  <c:v>20.524098260704019</c:v>
                </c:pt>
                <c:pt idx="44">
                  <c:v>21.026582534886312</c:v>
                </c:pt>
                <c:pt idx="45">
                  <c:v>21.599569714671709</c:v>
                </c:pt>
                <c:pt idx="46">
                  <c:v>21.573589254151784</c:v>
                </c:pt>
                <c:pt idx="47">
                  <c:v>21.800041246197114</c:v>
                </c:pt>
                <c:pt idx="48">
                  <c:v>21.896096957711222</c:v>
                </c:pt>
                <c:pt idx="49">
                  <c:v>22.190219015528644</c:v>
                </c:pt>
                <c:pt idx="50">
                  <c:v>22.509062907559809</c:v>
                </c:pt>
                <c:pt idx="51">
                  <c:v>22.792083078535075</c:v>
                </c:pt>
                <c:pt idx="52">
                  <c:v>23.112797921355028</c:v>
                </c:pt>
                <c:pt idx="53">
                  <c:v>23.428581703824467</c:v>
                </c:pt>
                <c:pt idx="54">
                  <c:v>23.776175376301609</c:v>
                </c:pt>
                <c:pt idx="55">
                  <c:v>24.130374591602884</c:v>
                </c:pt>
                <c:pt idx="56">
                  <c:v>24.381353545537443</c:v>
                </c:pt>
                <c:pt idx="57">
                  <c:v>24.918455920400881</c:v>
                </c:pt>
                <c:pt idx="58">
                  <c:v>25.427034328732891</c:v>
                </c:pt>
                <c:pt idx="59">
                  <c:v>26.029396421653342</c:v>
                </c:pt>
                <c:pt idx="60">
                  <c:v>26.58163691914811</c:v>
                </c:pt>
                <c:pt idx="61">
                  <c:v>27.11639674746381</c:v>
                </c:pt>
                <c:pt idx="62">
                  <c:v>27.648096228459899</c:v>
                </c:pt>
                <c:pt idx="63">
                  <c:v>28.173500813376407</c:v>
                </c:pt>
                <c:pt idx="64">
                  <c:v>28.860625932891718</c:v>
                </c:pt>
                <c:pt idx="65">
                  <c:v>29.57072061319986</c:v>
                </c:pt>
                <c:pt idx="66">
                  <c:v>30.196154262149232</c:v>
                </c:pt>
                <c:pt idx="67">
                  <c:v>30.84996267531065</c:v>
                </c:pt>
                <c:pt idx="68">
                  <c:v>31.635795561239526</c:v>
                </c:pt>
                <c:pt idx="69">
                  <c:v>32.403513008275269</c:v>
                </c:pt>
                <c:pt idx="70">
                  <c:v>33.161694868789908</c:v>
                </c:pt>
                <c:pt idx="71">
                  <c:v>33.857120000982611</c:v>
                </c:pt>
                <c:pt idx="72">
                  <c:v>34.609576373790269</c:v>
                </c:pt>
                <c:pt idx="73">
                  <c:v>35.472340871174318</c:v>
                </c:pt>
                <c:pt idx="74">
                  <c:v>36.342686473786522</c:v>
                </c:pt>
                <c:pt idx="75">
                  <c:v>37.138959731974836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10-E737-4AA5-BA63-43B4D7457D3A}"/>
            </c:ext>
          </c:extLst>
        </c:ser>
        <c:ser>
          <c:idx val="20"/>
          <c:order val="17"/>
          <c:tx>
            <c:strRef>
              <c:f>'C6012'!$AN$1</c:f>
              <c:strCache>
                <c:ptCount val="1"/>
                <c:pt idx="0">
                  <c:v>C6012 143C2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'C6012'!$AM$2:$AM$77</c:f>
              <c:numCache>
                <c:formatCode>0.00E+00</c:formatCode>
                <c:ptCount val="76"/>
                <c:pt idx="0">
                  <c:v>2.3754307216443792E-4</c:v>
                </c:pt>
                <c:pt idx="1">
                  <c:v>2.7261578740677837E-4</c:v>
                </c:pt>
                <c:pt idx="2">
                  <c:v>3.4318836155900867E-4</c:v>
                </c:pt>
                <c:pt idx="3">
                  <c:v>4.4877758205017794E-4</c:v>
                </c:pt>
                <c:pt idx="4">
                  <c:v>5.3336680406021496E-4</c:v>
                </c:pt>
                <c:pt idx="5">
                  <c:v>6.4959332994538933E-4</c:v>
                </c:pt>
                <c:pt idx="6">
                  <c:v>7.6091840565103649E-4</c:v>
                </c:pt>
                <c:pt idx="7">
                  <c:v>8.9306293929614696E-4</c:v>
                </c:pt>
                <c:pt idx="8">
                  <c:v>1.0438030569025146E-3</c:v>
                </c:pt>
                <c:pt idx="9">
                  <c:v>1.1810991182502554E-3</c:v>
                </c:pt>
                <c:pt idx="10">
                  <c:v>1.3514175969661596E-3</c:v>
                </c:pt>
                <c:pt idx="11">
                  <c:v>1.5357973382575279E-3</c:v>
                </c:pt>
                <c:pt idx="12">
                  <c:v>1.7485409910352337E-3</c:v>
                </c:pt>
                <c:pt idx="13">
                  <c:v>1.9866223349624132E-3</c:v>
                </c:pt>
                <c:pt idx="14">
                  <c:v>2.2609573252841517E-3</c:v>
                </c:pt>
                <c:pt idx="15">
                  <c:v>2.545598334814931E-3</c:v>
                </c:pt>
                <c:pt idx="16">
                  <c:v>2.8692862643927689E-3</c:v>
                </c:pt>
                <c:pt idx="17">
                  <c:v>3.2267050121339998E-3</c:v>
                </c:pt>
                <c:pt idx="18">
                  <c:v>3.6292421553764916E-3</c:v>
                </c:pt>
                <c:pt idx="19">
                  <c:v>4.0736646123732635E-3</c:v>
                </c:pt>
                <c:pt idx="20">
                  <c:v>4.5534796085672513E-3</c:v>
                </c:pt>
                <c:pt idx="21">
                  <c:v>5.0905451059774015E-3</c:v>
                </c:pt>
                <c:pt idx="22">
                  <c:v>5.6785850205691981E-3</c:v>
                </c:pt>
                <c:pt idx="23">
                  <c:v>6.3214409168284268E-3</c:v>
                </c:pt>
                <c:pt idx="24">
                  <c:v>7.7980983637455439E-3</c:v>
                </c:pt>
                <c:pt idx="25">
                  <c:v>9.5952007090759957E-3</c:v>
                </c:pt>
                <c:pt idx="26">
                  <c:v>1.1697842722916902E-2</c:v>
                </c:pt>
                <c:pt idx="27">
                  <c:v>1.4222297610772053E-2</c:v>
                </c:pt>
                <c:pt idx="28">
                  <c:v>1.7198939427008033E-2</c:v>
                </c:pt>
                <c:pt idx="29">
                  <c:v>2.0718340434549686E-2</c:v>
                </c:pt>
                <c:pt idx="30">
                  <c:v>2.270063867215483E-2</c:v>
                </c:pt>
                <c:pt idx="31">
                  <c:v>2.4864919391604231E-2</c:v>
                </c:pt>
                <c:pt idx="32">
                  <c:v>2.7222824647137999E-2</c:v>
                </c:pt>
                <c:pt idx="33">
                  <c:v>2.9778481525741481E-2</c:v>
                </c:pt>
                <c:pt idx="34">
                  <c:v>3.2549599844862678E-2</c:v>
                </c:pt>
                <c:pt idx="35">
                  <c:v>3.5525698210753812E-2</c:v>
                </c:pt>
                <c:pt idx="36">
                  <c:v>3.8745599872864411E-2</c:v>
                </c:pt>
                <c:pt idx="37">
                  <c:v>4.2221479801854575E-2</c:v>
                </c:pt>
                <c:pt idx="38">
                  <c:v>4.5978042664431798E-2</c:v>
                </c:pt>
                <c:pt idx="39">
                  <c:v>4.9996477615393928E-2</c:v>
                </c:pt>
                <c:pt idx="40">
                  <c:v>5.4316826875100359E-2</c:v>
                </c:pt>
                <c:pt idx="41">
                  <c:v>5.8939081761153651E-2</c:v>
                </c:pt>
                <c:pt idx="42">
                  <c:v>6.2814956267133834E-2</c:v>
                </c:pt>
                <c:pt idx="43">
                  <c:v>6.4992108776057281E-2</c:v>
                </c:pt>
                <c:pt idx="44">
                  <c:v>6.9247691934612332E-2</c:v>
                </c:pt>
                <c:pt idx="45">
                  <c:v>7.1755353780518713E-2</c:v>
                </c:pt>
                <c:pt idx="46">
                  <c:v>7.4327370453345629E-2</c:v>
                </c:pt>
                <c:pt idx="47">
                  <c:v>7.6853305306779612E-2</c:v>
                </c:pt>
                <c:pt idx="48">
                  <c:v>7.9734867628928258E-2</c:v>
                </c:pt>
                <c:pt idx="49">
                  <c:v>8.2487354662948029E-2</c:v>
                </c:pt>
                <c:pt idx="50">
                  <c:v>8.5352001936521385E-2</c:v>
                </c:pt>
                <c:pt idx="51">
                  <c:v>8.8097153795659189E-2</c:v>
                </c:pt>
                <c:pt idx="52">
                  <c:v>9.1161125164334889E-2</c:v>
                </c:pt>
                <c:pt idx="53">
                  <c:v>9.4185046495520522E-2</c:v>
                </c:pt>
                <c:pt idx="54">
                  <c:v>9.7353190939662687E-2</c:v>
                </c:pt>
                <c:pt idx="55">
                  <c:v>0.10052795803289402</c:v>
                </c:pt>
                <c:pt idx="56">
                  <c:v>0.1041197560936071</c:v>
                </c:pt>
                <c:pt idx="57">
                  <c:v>0.10880539856903251</c:v>
                </c:pt>
                <c:pt idx="58">
                  <c:v>0.11383229649745749</c:v>
                </c:pt>
                <c:pt idx="59">
                  <c:v>0.11926051682418146</c:v>
                </c:pt>
                <c:pt idx="60">
                  <c:v>0.12417878451049612</c:v>
                </c:pt>
                <c:pt idx="61">
                  <c:v>0.12878947932247467</c:v>
                </c:pt>
                <c:pt idx="62">
                  <c:v>0.13314399609920657</c:v>
                </c:pt>
                <c:pt idx="63">
                  <c:v>0.137697901670016</c:v>
                </c:pt>
                <c:pt idx="64">
                  <c:v>0.14339498724217853</c:v>
                </c:pt>
                <c:pt idx="65">
                  <c:v>0.14889449472664051</c:v>
                </c:pt>
                <c:pt idx="66">
                  <c:v>0.15381599944374444</c:v>
                </c:pt>
                <c:pt idx="67">
                  <c:v>0.15857359332850537</c:v>
                </c:pt>
                <c:pt idx="68">
                  <c:v>0.16443845850730984</c:v>
                </c:pt>
                <c:pt idx="69">
                  <c:v>0.16997626036259522</c:v>
                </c:pt>
                <c:pt idx="70">
                  <c:v>0.1751097536972048</c:v>
                </c:pt>
                <c:pt idx="71">
                  <c:v>0.17993690280283284</c:v>
                </c:pt>
                <c:pt idx="72">
                  <c:v>0.18442265958688209</c:v>
                </c:pt>
                <c:pt idx="73">
                  <c:v>0.18988035238215159</c:v>
                </c:pt>
                <c:pt idx="74">
                  <c:v>0.19496227148339043</c:v>
                </c:pt>
                <c:pt idx="75">
                  <c:v>0.19964593185834489</c:v>
                </c:pt>
              </c:numCache>
            </c:numRef>
          </c:xVal>
          <c:yVal>
            <c:numRef>
              <c:f>'C6012'!$AO$2:$AO$77</c:f>
              <c:numCache>
                <c:formatCode>0.00E+00</c:formatCode>
                <c:ptCount val="76"/>
                <c:pt idx="0">
                  <c:v>177.22103236484944</c:v>
                </c:pt>
                <c:pt idx="1">
                  <c:v>162.37893834268527</c:v>
                </c:pt>
                <c:pt idx="2">
                  <c:v>123.65186113174958</c:v>
                </c:pt>
                <c:pt idx="3">
                  <c:v>87.264076329630626</c:v>
                </c:pt>
                <c:pt idx="4">
                  <c:v>74.555290319763117</c:v>
                </c:pt>
                <c:pt idx="5">
                  <c:v>60.656940919388937</c:v>
                </c:pt>
                <c:pt idx="6">
                  <c:v>53.34813410007731</c:v>
                </c:pt>
                <c:pt idx="7">
                  <c:v>46.737341309367118</c:v>
                </c:pt>
                <c:pt idx="8">
                  <c:v>41.287999234362616</c:v>
                </c:pt>
                <c:pt idx="9">
                  <c:v>38.915404752436395</c:v>
                </c:pt>
                <c:pt idx="10">
                  <c:v>35.871347001030998</c:v>
                </c:pt>
                <c:pt idx="11">
                  <c:v>33.519010240297007</c:v>
                </c:pt>
                <c:pt idx="12">
                  <c:v>31.206135078923214</c:v>
                </c:pt>
                <c:pt idx="13">
                  <c:v>29.173974399702654</c:v>
                </c:pt>
                <c:pt idx="14">
                  <c:v>27.181525106130078</c:v>
                </c:pt>
                <c:pt idx="15">
                  <c:v>25.876723117378376</c:v>
                </c:pt>
                <c:pt idx="16">
                  <c:v>24.57959744750325</c:v>
                </c:pt>
                <c:pt idx="17">
                  <c:v>23.455031705455347</c:v>
                </c:pt>
                <c:pt idx="18">
                  <c:v>22.374617035708205</c:v>
                </c:pt>
                <c:pt idx="19">
                  <c:v>21.431364859490689</c:v>
                </c:pt>
                <c:pt idx="20">
                  <c:v>20.699785161726002</c:v>
                </c:pt>
                <c:pt idx="21">
                  <c:v>19.987420161713946</c:v>
                </c:pt>
                <c:pt idx="22">
                  <c:v>19.383757529917066</c:v>
                </c:pt>
                <c:pt idx="23">
                  <c:v>18.87638603656756</c:v>
                </c:pt>
                <c:pt idx="24">
                  <c:v>18.065020430611472</c:v>
                </c:pt>
                <c:pt idx="25">
                  <c:v>17.376962066000548</c:v>
                </c:pt>
                <c:pt idx="26">
                  <c:v>17.026878825582248</c:v>
                </c:pt>
                <c:pt idx="27">
                  <c:v>16.775384899177652</c:v>
                </c:pt>
                <c:pt idx="28">
                  <c:v>16.706055570953563</c:v>
                </c:pt>
                <c:pt idx="29">
                  <c:v>16.766141403388961</c:v>
                </c:pt>
                <c:pt idx="30">
                  <c:v>16.853851818640599</c:v>
                </c:pt>
                <c:pt idx="31">
                  <c:v>16.952460975115034</c:v>
                </c:pt>
                <c:pt idx="32">
                  <c:v>17.067742702719102</c:v>
                </c:pt>
                <c:pt idx="33">
                  <c:v>17.213490777050101</c:v>
                </c:pt>
                <c:pt idx="34">
                  <c:v>17.38660637425674</c:v>
                </c:pt>
                <c:pt idx="35">
                  <c:v>17.613846950145795</c:v>
                </c:pt>
                <c:pt idx="36">
                  <c:v>17.870114323628439</c:v>
                </c:pt>
                <c:pt idx="37">
                  <c:v>18.160905977080272</c:v>
                </c:pt>
                <c:pt idx="38">
                  <c:v>18.481439026571326</c:v>
                </c:pt>
                <c:pt idx="39">
                  <c:v>18.862137494499457</c:v>
                </c:pt>
                <c:pt idx="40">
                  <c:v>19.285618071366081</c:v>
                </c:pt>
                <c:pt idx="41">
                  <c:v>19.766421904119802</c:v>
                </c:pt>
                <c:pt idx="42">
                  <c:v>20.200781007771486</c:v>
                </c:pt>
                <c:pt idx="43">
                  <c:v>20.438358722796657</c:v>
                </c:pt>
                <c:pt idx="44">
                  <c:v>21.120306815685179</c:v>
                </c:pt>
                <c:pt idx="45">
                  <c:v>21.304836834345554</c:v>
                </c:pt>
                <c:pt idx="46">
                  <c:v>21.506154887335484</c:v>
                </c:pt>
                <c:pt idx="47">
                  <c:v>21.78743984257143</c:v>
                </c:pt>
                <c:pt idx="48">
                  <c:v>21.923355231032104</c:v>
                </c:pt>
                <c:pt idx="49">
                  <c:v>22.187149973989346</c:v>
                </c:pt>
                <c:pt idx="50">
                  <c:v>22.445134215488377</c:v>
                </c:pt>
                <c:pt idx="51">
                  <c:v>22.819162989750552</c:v>
                </c:pt>
                <c:pt idx="52">
                  <c:v>23.082178595468751</c:v>
                </c:pt>
                <c:pt idx="53">
                  <c:v>23.420938552110179</c:v>
                </c:pt>
                <c:pt idx="54">
                  <c:v>23.743348566150509</c:v>
                </c:pt>
                <c:pt idx="55">
                  <c:v>24.117962298034186</c:v>
                </c:pt>
                <c:pt idx="56">
                  <c:v>24.444411708628788</c:v>
                </c:pt>
                <c:pt idx="57">
                  <c:v>24.918455920400881</c:v>
                </c:pt>
                <c:pt idx="58">
                  <c:v>25.467302375355906</c:v>
                </c:pt>
                <c:pt idx="59">
                  <c:v>26.014072720254457</c:v>
                </c:pt>
                <c:pt idx="60">
                  <c:v>26.588206775035196</c:v>
                </c:pt>
                <c:pt idx="61">
                  <c:v>27.130121514602354</c:v>
                </c:pt>
                <c:pt idx="62">
                  <c:v>27.640946166937944</c:v>
                </c:pt>
                <c:pt idx="63">
                  <c:v>28.137128843148947</c:v>
                </c:pt>
                <c:pt idx="64">
                  <c:v>28.883205217020727</c:v>
                </c:pt>
                <c:pt idx="65">
                  <c:v>29.513426894404606</c:v>
                </c:pt>
                <c:pt idx="66">
                  <c:v>30.20791556083292</c:v>
                </c:pt>
                <c:pt idx="67">
                  <c:v>30.82449723790096</c:v>
                </c:pt>
                <c:pt idx="68">
                  <c:v>31.645702292562255</c:v>
                </c:pt>
                <c:pt idx="69">
                  <c:v>32.403513008275269</c:v>
                </c:pt>
                <c:pt idx="70">
                  <c:v>33.160026061962604</c:v>
                </c:pt>
                <c:pt idx="71">
                  <c:v>33.89104011548195</c:v>
                </c:pt>
                <c:pt idx="72">
                  <c:v>34.629242246675801</c:v>
                </c:pt>
                <c:pt idx="73">
                  <c:v>35.46015865103783</c:v>
                </c:pt>
                <c:pt idx="74">
                  <c:v>36.284913845646315</c:v>
                </c:pt>
                <c:pt idx="75">
                  <c:v>37.128845045927797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11-E737-4AA5-BA63-43B4D7457D3A}"/>
            </c:ext>
          </c:extLst>
        </c:ser>
        <c:ser>
          <c:idx val="21"/>
          <c:order val="18"/>
          <c:tx>
            <c:strRef>
              <c:f>'C6012'!$AX$1</c:f>
              <c:strCache>
                <c:ptCount val="1"/>
                <c:pt idx="0">
                  <c:v>C6012 162C7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'C6012'!$AW$2:$AW$77</c:f>
              <c:numCache>
                <c:formatCode>0.00E+00</c:formatCode>
                <c:ptCount val="76"/>
                <c:pt idx="0">
                  <c:v>2.9945567286126981E-4</c:v>
                </c:pt>
                <c:pt idx="1">
                  <c:v>3.1059083146846831E-4</c:v>
                </c:pt>
                <c:pt idx="2">
                  <c:v>3.5161700520427687E-4</c:v>
                </c:pt>
                <c:pt idx="3">
                  <c:v>4.6368195264600686E-4</c:v>
                </c:pt>
                <c:pt idx="4">
                  <c:v>5.4437738208994375E-4</c:v>
                </c:pt>
                <c:pt idx="5">
                  <c:v>6.7033844144257263E-4</c:v>
                </c:pt>
                <c:pt idx="6">
                  <c:v>7.8135641170453925E-4</c:v>
                </c:pt>
                <c:pt idx="7">
                  <c:v>9.1239878482039392E-4</c:v>
                </c:pt>
                <c:pt idx="8">
                  <c:v>1.0521755659505449E-3</c:v>
                </c:pt>
                <c:pt idx="9">
                  <c:v>1.1802763680247273E-3</c:v>
                </c:pt>
                <c:pt idx="10">
                  <c:v>1.352391236285717E-3</c:v>
                </c:pt>
                <c:pt idx="11">
                  <c:v>1.535694944616677E-3</c:v>
                </c:pt>
                <c:pt idx="12">
                  <c:v>1.7510590093764303E-3</c:v>
                </c:pt>
                <c:pt idx="13">
                  <c:v>1.9978890546134783E-3</c:v>
                </c:pt>
                <c:pt idx="14">
                  <c:v>2.2766061319798151E-3</c:v>
                </c:pt>
                <c:pt idx="15">
                  <c:v>2.5713055190034815E-3</c:v>
                </c:pt>
                <c:pt idx="16">
                  <c:v>2.9017697624901077E-3</c:v>
                </c:pt>
                <c:pt idx="17">
                  <c:v>3.2607117584814069E-3</c:v>
                </c:pt>
                <c:pt idx="18">
                  <c:v>3.6650201725270341E-3</c:v>
                </c:pt>
                <c:pt idx="19">
                  <c:v>4.1041834599008335E-3</c:v>
                </c:pt>
                <c:pt idx="20">
                  <c:v>4.5815488925892182E-3</c:v>
                </c:pt>
                <c:pt idx="21">
                  <c:v>5.1184802593676479E-3</c:v>
                </c:pt>
                <c:pt idx="22">
                  <c:v>5.7060817084740824E-3</c:v>
                </c:pt>
                <c:pt idx="23">
                  <c:v>6.3472680872324744E-3</c:v>
                </c:pt>
                <c:pt idx="24">
                  <c:v>7.8392356096967167E-3</c:v>
                </c:pt>
                <c:pt idx="25">
                  <c:v>9.6030586999171583E-3</c:v>
                </c:pt>
                <c:pt idx="26">
                  <c:v>1.1719499901631934E-2</c:v>
                </c:pt>
                <c:pt idx="27">
                  <c:v>1.4247238333178184E-2</c:v>
                </c:pt>
                <c:pt idx="28">
                  <c:v>1.7238035185762546E-2</c:v>
                </c:pt>
                <c:pt idx="29">
                  <c:v>2.0775836565068623E-2</c:v>
                </c:pt>
                <c:pt idx="30">
                  <c:v>2.2764546944413534E-2</c:v>
                </c:pt>
                <c:pt idx="31">
                  <c:v>2.4938975652480884E-2</c:v>
                </c:pt>
                <c:pt idx="32">
                  <c:v>2.7292507908845853E-2</c:v>
                </c:pt>
                <c:pt idx="33">
                  <c:v>2.985362446347118E-2</c:v>
                </c:pt>
                <c:pt idx="34">
                  <c:v>3.2614872923651395E-2</c:v>
                </c:pt>
                <c:pt idx="35">
                  <c:v>3.561046654806372E-2</c:v>
                </c:pt>
                <c:pt idx="36">
                  <c:v>3.88251685397085E-2</c:v>
                </c:pt>
                <c:pt idx="37">
                  <c:v>4.2302576387379845E-2</c:v>
                </c:pt>
                <c:pt idx="38">
                  <c:v>4.6054418828007315E-2</c:v>
                </c:pt>
                <c:pt idx="39">
                  <c:v>5.0067877143738483E-2</c:v>
                </c:pt>
                <c:pt idx="40">
                  <c:v>5.4382753998510266E-2</c:v>
                </c:pt>
                <c:pt idx="41">
                  <c:v>5.9000415706319594E-2</c:v>
                </c:pt>
                <c:pt idx="42">
                  <c:v>6.2810101573679777E-2</c:v>
                </c:pt>
                <c:pt idx="43">
                  <c:v>6.4599018282995788E-2</c:v>
                </c:pt>
                <c:pt idx="44">
                  <c:v>6.9499122469042746E-2</c:v>
                </c:pt>
                <c:pt idx="45">
                  <c:v>7.2160113535405038E-2</c:v>
                </c:pt>
                <c:pt idx="46">
                  <c:v>7.4395493212668626E-2</c:v>
                </c:pt>
                <c:pt idx="47">
                  <c:v>7.692278095008126E-2</c:v>
                </c:pt>
                <c:pt idx="48">
                  <c:v>7.9713197437295158E-2</c:v>
                </c:pt>
                <c:pt idx="49">
                  <c:v>8.2494825011449627E-2</c:v>
                </c:pt>
                <c:pt idx="50">
                  <c:v>8.5287751027587191E-2</c:v>
                </c:pt>
                <c:pt idx="51">
                  <c:v>8.815723451829735E-2</c:v>
                </c:pt>
                <c:pt idx="52">
                  <c:v>9.1063976364465907E-2</c:v>
                </c:pt>
                <c:pt idx="53">
                  <c:v>9.4117542471797586E-2</c:v>
                </c:pt>
                <c:pt idx="54">
                  <c:v>9.7192475800269296E-2</c:v>
                </c:pt>
                <c:pt idx="55">
                  <c:v>0.10032471495329091</c:v>
                </c:pt>
                <c:pt idx="56">
                  <c:v>0.10401781351476802</c:v>
                </c:pt>
                <c:pt idx="57">
                  <c:v>0.10854003618527121</c:v>
                </c:pt>
                <c:pt idx="58">
                  <c:v>0.1136619112784248</c:v>
                </c:pt>
                <c:pt idx="59">
                  <c:v>0.1188321072887103</c:v>
                </c:pt>
                <c:pt idx="60">
                  <c:v>0.12375143396416653</c:v>
                </c:pt>
                <c:pt idx="61">
                  <c:v>0.12829667956284718</c:v>
                </c:pt>
                <c:pt idx="62">
                  <c:v>0.13254870801782681</c:v>
                </c:pt>
                <c:pt idx="63">
                  <c:v>0.13692075167628923</c:v>
                </c:pt>
                <c:pt idx="64">
                  <c:v>0.14274443580030119</c:v>
                </c:pt>
                <c:pt idx="65">
                  <c:v>0.14800578036116444</c:v>
                </c:pt>
                <c:pt idx="66">
                  <c:v>0.15295737771664256</c:v>
                </c:pt>
                <c:pt idx="67">
                  <c:v>0.15764734204024239</c:v>
                </c:pt>
                <c:pt idx="68">
                  <c:v>0.16338884809417512</c:v>
                </c:pt>
                <c:pt idx="69">
                  <c:v>0.1687453152929308</c:v>
                </c:pt>
                <c:pt idx="70">
                  <c:v>0.1738783382009895</c:v>
                </c:pt>
                <c:pt idx="71">
                  <c:v>0.17853865664820057</c:v>
                </c:pt>
                <c:pt idx="72">
                  <c:v>0.18304050360598476</c:v>
                </c:pt>
                <c:pt idx="73">
                  <c:v>0.18836427240422401</c:v>
                </c:pt>
                <c:pt idx="74">
                  <c:v>0.19316597131756369</c:v>
                </c:pt>
                <c:pt idx="75">
                  <c:v>0.19788071567755491</c:v>
                </c:pt>
              </c:numCache>
            </c:numRef>
          </c:xVal>
          <c:yVal>
            <c:numRef>
              <c:f>'C6012'!$AY$2:$AY$77</c:f>
              <c:numCache>
                <c:formatCode>0.00E+00</c:formatCode>
                <c:ptCount val="76"/>
                <c:pt idx="0">
                  <c:v>111.51541643780871</c:v>
                </c:pt>
                <c:pt idx="1">
                  <c:v>125.09917338809346</c:v>
                </c:pt>
                <c:pt idx="2">
                  <c:v>117.79477280697854</c:v>
                </c:pt>
                <c:pt idx="3">
                  <c:v>81.744288746781862</c:v>
                </c:pt>
                <c:pt idx="4">
                  <c:v>71.569879324592605</c:v>
                </c:pt>
                <c:pt idx="5">
                  <c:v>56.960706478622036</c:v>
                </c:pt>
                <c:pt idx="6">
                  <c:v>50.593771171627694</c:v>
                </c:pt>
                <c:pt idx="7">
                  <c:v>44.777386487216013</c:v>
                </c:pt>
                <c:pt idx="8">
                  <c:v>40.633529017129611</c:v>
                </c:pt>
                <c:pt idx="9">
                  <c:v>38.969678172428331</c:v>
                </c:pt>
                <c:pt idx="10">
                  <c:v>35.81971522356725</c:v>
                </c:pt>
                <c:pt idx="11">
                  <c:v>33.523480200855687</c:v>
                </c:pt>
                <c:pt idx="12">
                  <c:v>31.116450924524891</c:v>
                </c:pt>
                <c:pt idx="13">
                  <c:v>28.845859899936002</c:v>
                </c:pt>
                <c:pt idx="14">
                  <c:v>26.809131723070085</c:v>
                </c:pt>
                <c:pt idx="15">
                  <c:v>25.361893313231128</c:v>
                </c:pt>
                <c:pt idx="16">
                  <c:v>24.032371166796779</c:v>
                </c:pt>
                <c:pt idx="17">
                  <c:v>22.968346565109492</c:v>
                </c:pt>
                <c:pt idx="18">
                  <c:v>21.93990614772439</c:v>
                </c:pt>
                <c:pt idx="19">
                  <c:v>21.113821185056569</c:v>
                </c:pt>
                <c:pt idx="20">
                  <c:v>20.44692382549713</c:v>
                </c:pt>
                <c:pt idx="21">
                  <c:v>19.769844646838298</c:v>
                </c:pt>
                <c:pt idx="22">
                  <c:v>19.197393238609084</c:v>
                </c:pt>
                <c:pt idx="23">
                  <c:v>18.723081729894201</c:v>
                </c:pt>
                <c:pt idx="24">
                  <c:v>17.875921554737282</c:v>
                </c:pt>
                <c:pt idx="25">
                  <c:v>17.348535260380597</c:v>
                </c:pt>
                <c:pt idx="26">
                  <c:v>16.964006955770945</c:v>
                </c:pt>
                <c:pt idx="27">
                  <c:v>16.716703490397652</c:v>
                </c:pt>
                <c:pt idx="28">
                  <c:v>16.630363039041459</c:v>
                </c:pt>
                <c:pt idx="29">
                  <c:v>16.673470828531446</c:v>
                </c:pt>
                <c:pt idx="30">
                  <c:v>16.759354998747206</c:v>
                </c:pt>
                <c:pt idx="31">
                  <c:v>16.851929832038532</c:v>
                </c:pt>
                <c:pt idx="32">
                  <c:v>16.98069920503071</c:v>
                </c:pt>
                <c:pt idx="33">
                  <c:v>17.126945546822846</c:v>
                </c:pt>
                <c:pt idx="34">
                  <c:v>17.317083387050985</c:v>
                </c:pt>
                <c:pt idx="35">
                  <c:v>17.530089585759164</c:v>
                </c:pt>
                <c:pt idx="36">
                  <c:v>17.796943017608861</c:v>
                </c:pt>
                <c:pt idx="37">
                  <c:v>18.091341620517341</c:v>
                </c:pt>
                <c:pt idx="38">
                  <c:v>18.420191007233136</c:v>
                </c:pt>
                <c:pt idx="39">
                  <c:v>18.808378975882896</c:v>
                </c:pt>
                <c:pt idx="40">
                  <c:v>19.238887276937643</c:v>
                </c:pt>
                <c:pt idx="41">
                  <c:v>19.725346855022309</c:v>
                </c:pt>
                <c:pt idx="42">
                  <c:v>20.203903829954786</c:v>
                </c:pt>
                <c:pt idx="43">
                  <c:v>20.687853804476529</c:v>
                </c:pt>
                <c:pt idx="44">
                  <c:v>20.967767209785229</c:v>
                </c:pt>
                <c:pt idx="45">
                  <c:v>21.066501412244829</c:v>
                </c:pt>
                <c:pt idx="46">
                  <c:v>21.46678723790447</c:v>
                </c:pt>
                <c:pt idx="47">
                  <c:v>21.748101357796461</c:v>
                </c:pt>
                <c:pt idx="48">
                  <c:v>21.935276666893287</c:v>
                </c:pt>
                <c:pt idx="49">
                  <c:v>22.183131825264084</c:v>
                </c:pt>
                <c:pt idx="50">
                  <c:v>22.478964711955694</c:v>
                </c:pt>
                <c:pt idx="51">
                  <c:v>22.788070257945453</c:v>
                </c:pt>
                <c:pt idx="52">
                  <c:v>23.131453888715551</c:v>
                </c:pt>
                <c:pt idx="53">
                  <c:v>23.454547048974103</c:v>
                </c:pt>
                <c:pt idx="54">
                  <c:v>23.821936347686435</c:v>
                </c:pt>
                <c:pt idx="55">
                  <c:v>24.215780150884299</c:v>
                </c:pt>
                <c:pt idx="56">
                  <c:v>24.492348641521467</c:v>
                </c:pt>
                <c:pt idx="57">
                  <c:v>25.040447845803513</c:v>
                </c:pt>
                <c:pt idx="58">
                  <c:v>25.543713271999227</c:v>
                </c:pt>
                <c:pt idx="59">
                  <c:v>26.201980959406747</c:v>
                </c:pt>
                <c:pt idx="60">
                  <c:v>26.772157834799764</c:v>
                </c:pt>
                <c:pt idx="61">
                  <c:v>27.338940551622986</c:v>
                </c:pt>
                <c:pt idx="62">
                  <c:v>27.889779595508713</c:v>
                </c:pt>
                <c:pt idx="63">
                  <c:v>28.457442983317005</c:v>
                </c:pt>
                <c:pt idx="64">
                  <c:v>29.147072989032299</c:v>
                </c:pt>
                <c:pt idx="65">
                  <c:v>29.868923195104038</c:v>
                </c:pt>
                <c:pt idx="66">
                  <c:v>30.548009929551025</c:v>
                </c:pt>
                <c:pt idx="67">
                  <c:v>31.187777782556999</c:v>
                </c:pt>
                <c:pt idx="68">
                  <c:v>32.053592399966391</c:v>
                </c:pt>
                <c:pt idx="69">
                  <c:v>32.877984563137019</c:v>
                </c:pt>
                <c:pt idx="70">
                  <c:v>33.631371300479238</c:v>
                </c:pt>
                <c:pt idx="71">
                  <c:v>34.42396200230742</c:v>
                </c:pt>
                <c:pt idx="72">
                  <c:v>35.15419407307327</c:v>
                </c:pt>
                <c:pt idx="73">
                  <c:v>36.033269311490159</c:v>
                </c:pt>
                <c:pt idx="74">
                  <c:v>36.962897163292872</c:v>
                </c:pt>
                <c:pt idx="75">
                  <c:v>37.794223358137003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12-E737-4AA5-BA63-43B4D7457D3A}"/>
            </c:ext>
          </c:extLst>
        </c:ser>
        <c:ser>
          <c:idx val="23"/>
          <c:order val="19"/>
          <c:tx>
            <c:strRef>
              <c:f>'C6012'!$BR$1</c:f>
              <c:strCache>
                <c:ptCount val="1"/>
                <c:pt idx="0">
                  <c:v>C6012 162C4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'C6012'!$BQ$2:$BQ$77</c:f>
              <c:numCache>
                <c:formatCode>0.00E+00</c:formatCode>
                <c:ptCount val="76"/>
                <c:pt idx="0">
                  <c:v>2.5061340304922237E-4</c:v>
                </c:pt>
                <c:pt idx="1">
                  <c:v>2.8796519711807203E-4</c:v>
                </c:pt>
                <c:pt idx="2">
                  <c:v>3.2880220286923221E-4</c:v>
                </c:pt>
                <c:pt idx="3">
                  <c:v>4.3766950470804094E-4</c:v>
                </c:pt>
                <c:pt idx="4">
                  <c:v>5.2356715065088484E-4</c:v>
                </c:pt>
                <c:pt idx="5">
                  <c:v>6.3264847566214669E-4</c:v>
                </c:pt>
                <c:pt idx="6">
                  <c:v>7.4172601396855923E-4</c:v>
                </c:pt>
                <c:pt idx="7">
                  <c:v>8.7141840134635708E-4</c:v>
                </c:pt>
                <c:pt idx="8">
                  <c:v>1.0209838333951893E-3</c:v>
                </c:pt>
                <c:pt idx="9">
                  <c:v>1.1586251058099168E-3</c:v>
                </c:pt>
                <c:pt idx="10">
                  <c:v>1.3277804055809288E-3</c:v>
                </c:pt>
                <c:pt idx="11">
                  <c:v>1.5021837989345039E-3</c:v>
                </c:pt>
                <c:pt idx="12">
                  <c:v>1.7121824918416803E-3</c:v>
                </c:pt>
                <c:pt idx="13">
                  <c:v>1.9446802470334578E-3</c:v>
                </c:pt>
                <c:pt idx="14">
                  <c:v>2.2144470701684119E-3</c:v>
                </c:pt>
                <c:pt idx="15">
                  <c:v>2.4973271053968888E-3</c:v>
                </c:pt>
                <c:pt idx="16">
                  <c:v>2.8246829539863281E-3</c:v>
                </c:pt>
                <c:pt idx="17">
                  <c:v>3.1772848130975544E-3</c:v>
                </c:pt>
                <c:pt idx="18">
                  <c:v>3.5801844724008421E-3</c:v>
                </c:pt>
                <c:pt idx="19">
                  <c:v>4.0212812314579646E-3</c:v>
                </c:pt>
                <c:pt idx="20">
                  <c:v>4.4943183522811797E-3</c:v>
                </c:pt>
                <c:pt idx="21">
                  <c:v>5.0245037468843118E-3</c:v>
                </c:pt>
                <c:pt idx="22">
                  <c:v>5.6023054646135604E-3</c:v>
                </c:pt>
                <c:pt idx="23">
                  <c:v>6.2336996238455643E-3</c:v>
                </c:pt>
                <c:pt idx="24">
                  <c:v>7.6770084467889573E-3</c:v>
                </c:pt>
                <c:pt idx="25">
                  <c:v>9.4450882514011004E-3</c:v>
                </c:pt>
                <c:pt idx="26">
                  <c:v>1.1548408634378659E-2</c:v>
                </c:pt>
                <c:pt idx="27">
                  <c:v>1.4016616582720156E-2</c:v>
                </c:pt>
                <c:pt idx="28">
                  <c:v>1.6963814008785834E-2</c:v>
                </c:pt>
                <c:pt idx="29">
                  <c:v>2.043122006145209E-2</c:v>
                </c:pt>
                <c:pt idx="30">
                  <c:v>2.2397946344212313E-2</c:v>
                </c:pt>
                <c:pt idx="31">
                  <c:v>2.4537705059664811E-2</c:v>
                </c:pt>
                <c:pt idx="32">
                  <c:v>2.6856970040443851E-2</c:v>
                </c:pt>
                <c:pt idx="33">
                  <c:v>2.9373838859019577E-2</c:v>
                </c:pt>
                <c:pt idx="34">
                  <c:v>3.2095252651377373E-2</c:v>
                </c:pt>
                <c:pt idx="35">
                  <c:v>3.5032412026313492E-2</c:v>
                </c:pt>
                <c:pt idx="36">
                  <c:v>3.8217564005090458E-2</c:v>
                </c:pt>
                <c:pt idx="37">
                  <c:v>4.1637913999692563E-2</c:v>
                </c:pt>
                <c:pt idx="38">
                  <c:v>4.5342257717441548E-2</c:v>
                </c:pt>
                <c:pt idx="39">
                  <c:v>4.9304109002969949E-2</c:v>
                </c:pt>
                <c:pt idx="40">
                  <c:v>5.355841743156467E-2</c:v>
                </c:pt>
                <c:pt idx="41">
                  <c:v>5.8116973423772776E-2</c:v>
                </c:pt>
                <c:pt idx="42">
                  <c:v>6.1828328438282246E-2</c:v>
                </c:pt>
                <c:pt idx="43">
                  <c:v>6.400435010158205E-2</c:v>
                </c:pt>
                <c:pt idx="44">
                  <c:v>6.8488366117813823E-2</c:v>
                </c:pt>
                <c:pt idx="45">
                  <c:v>7.0410050961776049E-2</c:v>
                </c:pt>
                <c:pt idx="46">
                  <c:v>7.3295888127731371E-2</c:v>
                </c:pt>
                <c:pt idx="47">
                  <c:v>7.5893489965185912E-2</c:v>
                </c:pt>
                <c:pt idx="48">
                  <c:v>7.8462551772402148E-2</c:v>
                </c:pt>
                <c:pt idx="49">
                  <c:v>8.1294818017200482E-2</c:v>
                </c:pt>
                <c:pt idx="50">
                  <c:v>8.4125081004573235E-2</c:v>
                </c:pt>
                <c:pt idx="51">
                  <c:v>8.6916687124224484E-2</c:v>
                </c:pt>
                <c:pt idx="52">
                  <c:v>8.991596514474301E-2</c:v>
                </c:pt>
                <c:pt idx="53">
                  <c:v>9.2821857413867906E-2</c:v>
                </c:pt>
                <c:pt idx="54">
                  <c:v>9.5880250727706021E-2</c:v>
                </c:pt>
                <c:pt idx="55">
                  <c:v>9.9046812402735926E-2</c:v>
                </c:pt>
                <c:pt idx="56">
                  <c:v>0.10295604322463564</c:v>
                </c:pt>
                <c:pt idx="57">
                  <c:v>0.10751439378600693</c:v>
                </c:pt>
                <c:pt idx="58">
                  <c:v>0.11265105563085988</c:v>
                </c:pt>
                <c:pt idx="59">
                  <c:v>0.11788670897806242</c:v>
                </c:pt>
                <c:pt idx="60">
                  <c:v>0.12275884618572967</c:v>
                </c:pt>
                <c:pt idx="61">
                  <c:v>0.12721539941436588</c:v>
                </c:pt>
                <c:pt idx="62">
                  <c:v>0.13156799871353811</c:v>
                </c:pt>
                <c:pt idx="63">
                  <c:v>0.13582977697950482</c:v>
                </c:pt>
                <c:pt idx="64">
                  <c:v>0.14158322457340042</c:v>
                </c:pt>
                <c:pt idx="65">
                  <c:v>0.14687949310642692</c:v>
                </c:pt>
                <c:pt idx="66">
                  <c:v>0.15171728491913894</c:v>
                </c:pt>
                <c:pt idx="67">
                  <c:v>0.15646032303509186</c:v>
                </c:pt>
                <c:pt idx="68">
                  <c:v>0.1621853830178504</c:v>
                </c:pt>
                <c:pt idx="69">
                  <c:v>0.16748922023016471</c:v>
                </c:pt>
                <c:pt idx="70">
                  <c:v>0.17258226612536434</c:v>
                </c:pt>
                <c:pt idx="71">
                  <c:v>0.17730805187908399</c:v>
                </c:pt>
                <c:pt idx="72">
                  <c:v>0.1817265452928771</c:v>
                </c:pt>
                <c:pt idx="73">
                  <c:v>0.18608258813088663</c:v>
                </c:pt>
                <c:pt idx="74">
                  <c:v>0.19174913608210617</c:v>
                </c:pt>
                <c:pt idx="75">
                  <c:v>0.19662676341201418</c:v>
                </c:pt>
              </c:numCache>
            </c:numRef>
          </c:xVal>
          <c:yVal>
            <c:numRef>
              <c:f>'C6012'!$BS$2:$BS$77</c:f>
              <c:numCache>
                <c:formatCode>0.00E+00</c:formatCode>
                <c:ptCount val="76"/>
                <c:pt idx="0">
                  <c:v>159.21772437444346</c:v>
                </c:pt>
                <c:pt idx="1">
                  <c:v>145.52972101005685</c:v>
                </c:pt>
                <c:pt idx="2">
                  <c:v>134.70891033291656</c:v>
                </c:pt>
                <c:pt idx="3">
                  <c:v>91.749821860241866</c:v>
                </c:pt>
                <c:pt idx="4">
                  <c:v>77.372325371560848</c:v>
                </c:pt>
                <c:pt idx="5">
                  <c:v>63.949725677898428</c:v>
                </c:pt>
                <c:pt idx="6">
                  <c:v>56.144651548423511</c:v>
                </c:pt>
                <c:pt idx="7">
                  <c:v>49.087926198423943</c:v>
                </c:pt>
                <c:pt idx="8">
                  <c:v>43.154216502085347</c:v>
                </c:pt>
                <c:pt idx="9">
                  <c:v>40.439741679719575</c:v>
                </c:pt>
                <c:pt idx="10">
                  <c:v>37.15988092443137</c:v>
                </c:pt>
                <c:pt idx="11">
                  <c:v>35.035866245601092</c:v>
                </c:pt>
                <c:pt idx="12">
                  <c:v>32.545542585121503</c:v>
                </c:pt>
                <c:pt idx="13">
                  <c:v>30.4459702945666</c:v>
                </c:pt>
                <c:pt idx="14">
                  <c:v>28.335308324438358</c:v>
                </c:pt>
                <c:pt idx="15">
                  <c:v>26.886741607035631</c:v>
                </c:pt>
                <c:pt idx="16">
                  <c:v>25.361977114989003</c:v>
                </c:pt>
                <c:pt idx="17">
                  <c:v>24.190355896658353</c:v>
                </c:pt>
                <c:pt idx="18">
                  <c:v>22.991997040752306</c:v>
                </c:pt>
                <c:pt idx="19">
                  <c:v>21.993354628046458</c:v>
                </c:pt>
                <c:pt idx="20">
                  <c:v>21.248337986136477</c:v>
                </c:pt>
                <c:pt idx="21">
                  <c:v>20.516296795560194</c:v>
                </c:pt>
                <c:pt idx="22">
                  <c:v>19.915199608486279</c:v>
                </c:pt>
                <c:pt idx="23">
                  <c:v>19.411507925241565</c:v>
                </c:pt>
                <c:pt idx="24">
                  <c:v>18.639396128967437</c:v>
                </c:pt>
                <c:pt idx="25">
                  <c:v>17.933701627660557</c:v>
                </c:pt>
                <c:pt idx="26">
                  <c:v>17.470378564191172</c:v>
                </c:pt>
                <c:pt idx="27">
                  <c:v>17.271323981932873</c:v>
                </c:pt>
                <c:pt idx="28">
                  <c:v>17.17237054859979</c:v>
                </c:pt>
                <c:pt idx="29">
                  <c:v>17.240682393688456</c:v>
                </c:pt>
                <c:pt idx="30">
                  <c:v>17.312465599586655</c:v>
                </c:pt>
                <c:pt idx="31">
                  <c:v>17.407603283307953</c:v>
                </c:pt>
                <c:pt idx="32">
                  <c:v>17.535914900620021</c:v>
                </c:pt>
                <c:pt idx="33">
                  <c:v>17.691010149014172</c:v>
                </c:pt>
                <c:pt idx="34">
                  <c:v>17.882347584913543</c:v>
                </c:pt>
                <c:pt idx="35">
                  <c:v>18.113375173626167</c:v>
                </c:pt>
                <c:pt idx="36">
                  <c:v>18.367333264680234</c:v>
                </c:pt>
                <c:pt idx="37">
                  <c:v>18.673532573320546</c:v>
                </c:pt>
                <c:pt idx="38">
                  <c:v>19.003362794024515</c:v>
                </c:pt>
                <c:pt idx="39">
                  <c:v>19.395612236617922</c:v>
                </c:pt>
                <c:pt idx="40">
                  <c:v>19.835669902257749</c:v>
                </c:pt>
                <c:pt idx="41">
                  <c:v>20.329599045551014</c:v>
                </c:pt>
                <c:pt idx="42">
                  <c:v>20.850634409170542</c:v>
                </c:pt>
                <c:pt idx="43">
                  <c:v>21.074063791131092</c:v>
                </c:pt>
                <c:pt idx="44">
                  <c:v>21.59122171040508</c:v>
                </c:pt>
                <c:pt idx="45">
                  <c:v>22.126744201204225</c:v>
                </c:pt>
                <c:pt idx="46">
                  <c:v>22.115720030115718</c:v>
                </c:pt>
                <c:pt idx="47">
                  <c:v>22.342010576327556</c:v>
                </c:pt>
                <c:pt idx="48">
                  <c:v>22.640119750134851</c:v>
                </c:pt>
                <c:pt idx="49">
                  <c:v>22.84286351768138</c:v>
                </c:pt>
                <c:pt idx="50">
                  <c:v>23.104609876662675</c:v>
                </c:pt>
                <c:pt idx="51">
                  <c:v>23.44321316182619</c:v>
                </c:pt>
                <c:pt idx="52">
                  <c:v>23.725890960177281</c:v>
                </c:pt>
                <c:pt idx="53">
                  <c:v>24.11391348403998</c:v>
                </c:pt>
                <c:pt idx="54">
                  <c:v>24.478456405297639</c:v>
                </c:pt>
                <c:pt idx="55">
                  <c:v>24.844675425251086</c:v>
                </c:pt>
                <c:pt idx="56">
                  <c:v>25.000125386305655</c:v>
                </c:pt>
                <c:pt idx="57">
                  <c:v>25.520477439486204</c:v>
                </c:pt>
                <c:pt idx="58">
                  <c:v>26.004194657569794</c:v>
                </c:pt>
                <c:pt idx="59">
                  <c:v>26.623922264224927</c:v>
                </c:pt>
                <c:pt idx="60">
                  <c:v>27.206849927109864</c:v>
                </c:pt>
                <c:pt idx="61">
                  <c:v>27.805655782921626</c:v>
                </c:pt>
                <c:pt idx="62">
                  <c:v>28.307110660742762</c:v>
                </c:pt>
                <c:pt idx="63">
                  <c:v>28.916414968909699</c:v>
                </c:pt>
                <c:pt idx="64">
                  <c:v>29.627139805689023</c:v>
                </c:pt>
                <c:pt idx="65">
                  <c:v>30.328755511945403</c:v>
                </c:pt>
                <c:pt idx="66">
                  <c:v>31.049431858067042</c:v>
                </c:pt>
                <c:pt idx="67">
                  <c:v>31.662798108045809</c:v>
                </c:pt>
                <c:pt idx="68">
                  <c:v>32.531052191356252</c:v>
                </c:pt>
                <c:pt idx="69">
                  <c:v>33.372974412874619</c:v>
                </c:pt>
                <c:pt idx="70">
                  <c:v>34.138403164972019</c:v>
                </c:pt>
                <c:pt idx="71">
                  <c:v>34.903458549629896</c:v>
                </c:pt>
                <c:pt idx="72">
                  <c:v>35.664390709901575</c:v>
                </c:pt>
                <c:pt idx="73">
                  <c:v>36.922343362086558</c:v>
                </c:pt>
                <c:pt idx="74">
                  <c:v>37.511153270217385</c:v>
                </c:pt>
                <c:pt idx="75">
                  <c:v>38.277812353814902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13-E737-4AA5-BA63-43B4D7457D3A}"/>
            </c:ext>
          </c:extLst>
        </c:ser>
        <c:ser>
          <c:idx val="24"/>
          <c:order val="20"/>
          <c:tx>
            <c:strRef>
              <c:f>'C6012'!$CB$1</c:f>
              <c:strCache>
                <c:ptCount val="1"/>
                <c:pt idx="0">
                  <c:v>C6012 162C8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'C6012'!$CA$2:$CA$77</c:f>
              <c:numCache>
                <c:formatCode>0.00E+00</c:formatCode>
                <c:ptCount val="76"/>
                <c:pt idx="0">
                  <c:v>2.2250955466619028E-4</c:v>
                </c:pt>
                <c:pt idx="1">
                  <c:v>2.7491401227644491E-4</c:v>
                </c:pt>
                <c:pt idx="2">
                  <c:v>3.1271276616590094E-4</c:v>
                </c:pt>
                <c:pt idx="3">
                  <c:v>4.0616004373696118E-4</c:v>
                </c:pt>
                <c:pt idx="4">
                  <c:v>4.8289240998558071E-4</c:v>
                </c:pt>
                <c:pt idx="5">
                  <c:v>5.8956651856093163E-4</c:v>
                </c:pt>
                <c:pt idx="6">
                  <c:v>6.923224203721892E-4</c:v>
                </c:pt>
                <c:pt idx="7">
                  <c:v>8.2533651080407577E-4</c:v>
                </c:pt>
                <c:pt idx="8">
                  <c:v>9.7425580899490757E-4</c:v>
                </c:pt>
                <c:pt idx="9">
                  <c:v>1.1103645648509748E-3</c:v>
                </c:pt>
                <c:pt idx="10">
                  <c:v>1.2944011369216029E-3</c:v>
                </c:pt>
                <c:pt idx="11">
                  <c:v>1.4818695578014292E-3</c:v>
                </c:pt>
                <c:pt idx="12">
                  <c:v>1.7014502659393974E-3</c:v>
                </c:pt>
                <c:pt idx="13">
                  <c:v>1.9441387564964575E-3</c:v>
                </c:pt>
                <c:pt idx="14">
                  <c:v>2.2226393197404596E-3</c:v>
                </c:pt>
                <c:pt idx="15">
                  <c:v>2.5123704091609051E-3</c:v>
                </c:pt>
                <c:pt idx="16">
                  <c:v>2.8429858638167843E-3</c:v>
                </c:pt>
                <c:pt idx="17">
                  <c:v>3.1986940586726069E-3</c:v>
                </c:pt>
                <c:pt idx="18">
                  <c:v>3.6057697604608262E-3</c:v>
                </c:pt>
                <c:pt idx="19">
                  <c:v>4.0456547290305175E-3</c:v>
                </c:pt>
                <c:pt idx="20">
                  <c:v>4.5259090577927296E-3</c:v>
                </c:pt>
                <c:pt idx="21">
                  <c:v>5.0593275039116248E-3</c:v>
                </c:pt>
                <c:pt idx="22">
                  <c:v>5.6481534236336329E-3</c:v>
                </c:pt>
                <c:pt idx="23">
                  <c:v>6.2868250659468307E-3</c:v>
                </c:pt>
                <c:pt idx="24">
                  <c:v>7.7541711439962635E-3</c:v>
                </c:pt>
                <c:pt idx="25">
                  <c:v>9.5453084073884604E-3</c:v>
                </c:pt>
                <c:pt idx="26">
                  <c:v>1.1666923782540277E-2</c:v>
                </c:pt>
                <c:pt idx="27">
                  <c:v>1.416362608502876E-2</c:v>
                </c:pt>
                <c:pt idx="28">
                  <c:v>1.7144253142814536E-2</c:v>
                </c:pt>
                <c:pt idx="29">
                  <c:v>2.0682740067694237E-2</c:v>
                </c:pt>
                <c:pt idx="30">
                  <c:v>2.2655965291481069E-2</c:v>
                </c:pt>
                <c:pt idx="31">
                  <c:v>2.4825840225294448E-2</c:v>
                </c:pt>
                <c:pt idx="32">
                  <c:v>2.7195027364509478E-2</c:v>
                </c:pt>
                <c:pt idx="33">
                  <c:v>2.9742521163988213E-2</c:v>
                </c:pt>
                <c:pt idx="34">
                  <c:v>3.249999970272012E-2</c:v>
                </c:pt>
                <c:pt idx="35">
                  <c:v>3.5493681728773291E-2</c:v>
                </c:pt>
                <c:pt idx="36">
                  <c:v>3.8711549970969143E-2</c:v>
                </c:pt>
                <c:pt idx="37">
                  <c:v>4.2203921757690319E-2</c:v>
                </c:pt>
                <c:pt idx="38">
                  <c:v>4.5950892663826758E-2</c:v>
                </c:pt>
                <c:pt idx="39">
                  <c:v>4.9977462795715577E-2</c:v>
                </c:pt>
                <c:pt idx="40">
                  <c:v>5.4297232997462183E-2</c:v>
                </c:pt>
                <c:pt idx="41">
                  <c:v>5.8919442725978016E-2</c:v>
                </c:pt>
                <c:pt idx="42">
                  <c:v>6.2743805174586151E-2</c:v>
                </c:pt>
                <c:pt idx="43">
                  <c:v>6.4934820807986127E-2</c:v>
                </c:pt>
                <c:pt idx="44">
                  <c:v>6.9406414847928255E-2</c:v>
                </c:pt>
                <c:pt idx="45">
                  <c:v>7.142964460975848E-2</c:v>
                </c:pt>
                <c:pt idx="46">
                  <c:v>7.4317499248450603E-2</c:v>
                </c:pt>
                <c:pt idx="47">
                  <c:v>7.6888767693521431E-2</c:v>
                </c:pt>
                <c:pt idx="48">
                  <c:v>7.9533517452190339E-2</c:v>
                </c:pt>
                <c:pt idx="49">
                  <c:v>8.2444409057350829E-2</c:v>
                </c:pt>
                <c:pt idx="50">
                  <c:v>8.5277579969889744E-2</c:v>
                </c:pt>
                <c:pt idx="51">
                  <c:v>8.8092937263434409E-2</c:v>
                </c:pt>
                <c:pt idx="52">
                  <c:v>9.1061702888347404E-2</c:v>
                </c:pt>
                <c:pt idx="53">
                  <c:v>9.4103491488041577E-2</c:v>
                </c:pt>
                <c:pt idx="54">
                  <c:v>9.7203572779021127E-2</c:v>
                </c:pt>
                <c:pt idx="55">
                  <c:v>0.10042135906866527</c:v>
                </c:pt>
                <c:pt idx="56">
                  <c:v>0.10397044905494204</c:v>
                </c:pt>
                <c:pt idx="57">
                  <c:v>0.10858547309561313</c:v>
                </c:pt>
                <c:pt idx="58">
                  <c:v>0.11352809687921758</c:v>
                </c:pt>
                <c:pt idx="59">
                  <c:v>0.11891535220770323</c:v>
                </c:pt>
                <c:pt idx="60">
                  <c:v>0.12379762193799292</c:v>
                </c:pt>
                <c:pt idx="61">
                  <c:v>0.12832939351405495</c:v>
                </c:pt>
                <c:pt idx="62">
                  <c:v>0.13260634039935693</c:v>
                </c:pt>
                <c:pt idx="63">
                  <c:v>0.13697381578332565</c:v>
                </c:pt>
                <c:pt idx="64">
                  <c:v>0.14279272643720814</c:v>
                </c:pt>
                <c:pt idx="65">
                  <c:v>0.14801096272711645</c:v>
                </c:pt>
                <c:pt idx="66">
                  <c:v>0.15299753718637732</c:v>
                </c:pt>
                <c:pt idx="67">
                  <c:v>0.15769122439099911</c:v>
                </c:pt>
                <c:pt idx="68">
                  <c:v>0.16343595458155843</c:v>
                </c:pt>
                <c:pt idx="69">
                  <c:v>0.16887086731264209</c:v>
                </c:pt>
                <c:pt idx="70">
                  <c:v>0.17386724470553669</c:v>
                </c:pt>
                <c:pt idx="71">
                  <c:v>0.17865541501339832</c:v>
                </c:pt>
                <c:pt idx="72">
                  <c:v>0.18316927084987017</c:v>
                </c:pt>
                <c:pt idx="73">
                  <c:v>0.1884012448368714</c:v>
                </c:pt>
                <c:pt idx="74">
                  <c:v>0.1933303252736055</c:v>
                </c:pt>
                <c:pt idx="75">
                  <c:v>0.19794340062905286</c:v>
                </c:pt>
              </c:numCache>
            </c:numRef>
          </c:xVal>
          <c:yVal>
            <c:numRef>
              <c:f>'C6012'!$CC$2:$CC$77</c:f>
              <c:numCache>
                <c:formatCode>0.00E+00</c:formatCode>
                <c:ptCount val="76"/>
                <c:pt idx="0">
                  <c:v>201.97735051471267</c:v>
                </c:pt>
                <c:pt idx="1">
                  <c:v>159.67537701256811</c:v>
                </c:pt>
                <c:pt idx="2">
                  <c:v>148.92737603985748</c:v>
                </c:pt>
                <c:pt idx="3">
                  <c:v>106.53772298859282</c:v>
                </c:pt>
                <c:pt idx="4">
                  <c:v>90.955647910278586</c:v>
                </c:pt>
                <c:pt idx="5">
                  <c:v>73.6373233274862</c:v>
                </c:pt>
                <c:pt idx="6">
                  <c:v>64.443425949815747</c:v>
                </c:pt>
                <c:pt idx="7">
                  <c:v>54.722511693180472</c:v>
                </c:pt>
                <c:pt idx="8">
                  <c:v>47.393082750010763</c:v>
                </c:pt>
                <c:pt idx="9">
                  <c:v>44.031456857512573</c:v>
                </c:pt>
                <c:pt idx="10">
                  <c:v>39.10110699541999</c:v>
                </c:pt>
                <c:pt idx="11">
                  <c:v>36.003030182851148</c:v>
                </c:pt>
                <c:pt idx="12">
                  <c:v>32.957412055465468</c:v>
                </c:pt>
                <c:pt idx="13">
                  <c:v>30.462932561952385</c:v>
                </c:pt>
                <c:pt idx="14">
                  <c:v>28.126815546656196</c:v>
                </c:pt>
                <c:pt idx="15">
                  <c:v>26.565726431662984</c:v>
                </c:pt>
                <c:pt idx="16">
                  <c:v>25.036471630151212</c:v>
                </c:pt>
                <c:pt idx="17">
                  <c:v>23.86762162699085</c:v>
                </c:pt>
                <c:pt idx="18">
                  <c:v>22.666868220422135</c:v>
                </c:pt>
                <c:pt idx="19">
                  <c:v>21.729150067856374</c:v>
                </c:pt>
                <c:pt idx="20">
                  <c:v>20.952747718063879</c:v>
                </c:pt>
                <c:pt idx="21">
                  <c:v>20.234838158923885</c:v>
                </c:pt>
                <c:pt idx="22">
                  <c:v>19.593195111001187</c:v>
                </c:pt>
                <c:pt idx="23">
                  <c:v>19.084828631784916</c:v>
                </c:pt>
                <c:pt idx="24">
                  <c:v>18.270276110082058</c:v>
                </c:pt>
                <c:pt idx="25">
                  <c:v>17.559091839828298</c:v>
                </c:pt>
                <c:pt idx="26">
                  <c:v>17.117245514737487</c:v>
                </c:pt>
                <c:pt idx="27">
                  <c:v>16.914653752762096</c:v>
                </c:pt>
                <c:pt idx="28">
                  <c:v>16.812802615694245</c:v>
                </c:pt>
                <c:pt idx="29">
                  <c:v>16.823908843890013</c:v>
                </c:pt>
                <c:pt idx="30">
                  <c:v>16.920382715611129</c:v>
                </c:pt>
                <c:pt idx="31">
                  <c:v>17.005873827032783</c:v>
                </c:pt>
                <c:pt idx="32">
                  <c:v>17.102651977359542</c:v>
                </c:pt>
                <c:pt idx="33">
                  <c:v>17.255140074814786</c:v>
                </c:pt>
                <c:pt idx="34">
                  <c:v>17.439716295376083</c:v>
                </c:pt>
                <c:pt idx="35">
                  <c:v>17.645637834007903</c:v>
                </c:pt>
                <c:pt idx="36">
                  <c:v>17.901564536369058</c:v>
                </c:pt>
                <c:pt idx="37">
                  <c:v>18.176020037834089</c:v>
                </c:pt>
                <c:pt idx="38">
                  <c:v>18.503284927136807</c:v>
                </c:pt>
                <c:pt idx="39">
                  <c:v>18.876493100105364</c:v>
                </c:pt>
                <c:pt idx="40">
                  <c:v>19.299539525602992</c:v>
                </c:pt>
                <c:pt idx="41">
                  <c:v>19.779601192091679</c:v>
                </c:pt>
                <c:pt idx="42">
                  <c:v>20.246622109823488</c:v>
                </c:pt>
                <c:pt idx="43">
                  <c:v>20.474437625341757</c:v>
                </c:pt>
                <c:pt idx="44">
                  <c:v>21.023818802646829</c:v>
                </c:pt>
                <c:pt idx="45">
                  <c:v>21.499573952874478</c:v>
                </c:pt>
                <c:pt idx="46">
                  <c:v>21.511868366996122</c:v>
                </c:pt>
                <c:pt idx="47">
                  <c:v>21.767347013281174</c:v>
                </c:pt>
                <c:pt idx="48">
                  <c:v>22.034499796582306</c:v>
                </c:pt>
                <c:pt idx="49">
                  <c:v>22.210270735533925</c:v>
                </c:pt>
                <c:pt idx="50">
                  <c:v>22.484327164356081</c:v>
                </c:pt>
                <c:pt idx="51">
                  <c:v>22.821347501739567</c:v>
                </c:pt>
                <c:pt idx="52">
                  <c:v>23.132608917949771</c:v>
                </c:pt>
                <c:pt idx="53">
                  <c:v>23.461551763853965</c:v>
                </c:pt>
                <c:pt idx="54">
                  <c:v>23.816497526366639</c:v>
                </c:pt>
                <c:pt idx="55">
                  <c:v>24.169192721071578</c:v>
                </c:pt>
                <c:pt idx="56">
                  <c:v>24.514669043367928</c:v>
                </c:pt>
                <c:pt idx="57">
                  <c:v>25.019496193489974</c:v>
                </c:pt>
                <c:pt idx="58">
                  <c:v>25.603964983927519</c:v>
                </c:pt>
                <c:pt idx="59">
                  <c:v>26.16530918759512</c:v>
                </c:pt>
                <c:pt idx="60">
                  <c:v>26.752184574702177</c:v>
                </c:pt>
                <c:pt idx="61">
                  <c:v>27.325003748116281</c:v>
                </c:pt>
                <c:pt idx="62">
                  <c:v>27.865542366347761</c:v>
                </c:pt>
                <c:pt idx="63">
                  <c:v>28.435398240108174</c:v>
                </c:pt>
                <c:pt idx="64">
                  <c:v>29.127362003053321</c:v>
                </c:pt>
                <c:pt idx="65">
                  <c:v>29.866831607050745</c:v>
                </c:pt>
                <c:pt idx="66">
                  <c:v>30.531975280942898</c:v>
                </c:pt>
                <c:pt idx="67">
                  <c:v>31.170422313562817</c:v>
                </c:pt>
                <c:pt idx="68">
                  <c:v>32.035117706940476</c:v>
                </c:pt>
                <c:pt idx="69">
                  <c:v>32.829114525004691</c:v>
                </c:pt>
                <c:pt idx="70">
                  <c:v>33.635663096413559</c:v>
                </c:pt>
                <c:pt idx="71">
                  <c:v>34.378981869509865</c:v>
                </c:pt>
                <c:pt idx="72">
                  <c:v>35.104784938757064</c:v>
                </c:pt>
                <c:pt idx="73">
                  <c:v>36.019128142702684</c:v>
                </c:pt>
                <c:pt idx="74">
                  <c:v>36.900078087925714</c:v>
                </c:pt>
                <c:pt idx="75">
                  <c:v>37.770289709212349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14-E737-4AA5-BA63-43B4D7457D3A}"/>
            </c:ext>
          </c:extLst>
        </c:ser>
        <c:ser>
          <c:idx val="25"/>
          <c:order val="21"/>
          <c:tx>
            <c:strRef>
              <c:f>'C6010'!$J$2</c:f>
              <c:strCache>
                <c:ptCount val="1"/>
                <c:pt idx="0">
                  <c:v>C6010 163C1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'C6010'!$I$3:$I$74</c:f>
              <c:numCache>
                <c:formatCode>0.00E+00</c:formatCode>
                <c:ptCount val="72"/>
                <c:pt idx="0">
                  <c:v>2.383537966498185E-4</c:v>
                </c:pt>
                <c:pt idx="1">
                  <c:v>2.8870116657928431E-4</c:v>
                </c:pt>
                <c:pt idx="2">
                  <c:v>3.330209259500778E-4</c:v>
                </c:pt>
                <c:pt idx="3">
                  <c:v>4.1345005998556219E-4</c:v>
                </c:pt>
                <c:pt idx="4">
                  <c:v>4.8518706229706496E-4</c:v>
                </c:pt>
                <c:pt idx="5">
                  <c:v>5.8193435871035709E-4</c:v>
                </c:pt>
                <c:pt idx="6">
                  <c:v>6.587078220759709E-4</c:v>
                </c:pt>
                <c:pt idx="7">
                  <c:v>7.6269119529268233E-4</c:v>
                </c:pt>
                <c:pt idx="8">
                  <c:v>8.9028174550164244E-4</c:v>
                </c:pt>
                <c:pt idx="9">
                  <c:v>1.0123095163042544E-3</c:v>
                </c:pt>
                <c:pt idx="10">
                  <c:v>1.182277604631074E-3</c:v>
                </c:pt>
                <c:pt idx="11">
                  <c:v>1.3676523048273992E-3</c:v>
                </c:pt>
                <c:pt idx="12">
                  <c:v>1.5796860285700904E-3</c:v>
                </c:pt>
                <c:pt idx="13">
                  <c:v>1.8101097246155462E-3</c:v>
                </c:pt>
                <c:pt idx="14">
                  <c:v>2.0723543389244031E-3</c:v>
                </c:pt>
                <c:pt idx="15">
                  <c:v>2.3410525979334989E-3</c:v>
                </c:pt>
                <c:pt idx="16">
                  <c:v>2.6485649942181006E-3</c:v>
                </c:pt>
                <c:pt idx="17">
                  <c:v>2.9845472061661238E-3</c:v>
                </c:pt>
                <c:pt idx="18">
                  <c:v>3.3744305363584267E-3</c:v>
                </c:pt>
                <c:pt idx="19">
                  <c:v>3.8005503599194187E-3</c:v>
                </c:pt>
                <c:pt idx="20">
                  <c:v>4.2667510434183219E-3</c:v>
                </c:pt>
                <c:pt idx="21">
                  <c:v>4.7884887619733712E-3</c:v>
                </c:pt>
                <c:pt idx="22">
                  <c:v>5.3606391529500671E-3</c:v>
                </c:pt>
                <c:pt idx="23">
                  <c:v>5.9854117369571823E-3</c:v>
                </c:pt>
                <c:pt idx="24">
                  <c:v>7.4166060679233849E-3</c:v>
                </c:pt>
                <c:pt idx="25">
                  <c:v>9.1545681306781611E-3</c:v>
                </c:pt>
                <c:pt idx="26">
                  <c:v>1.1237507842426523E-2</c:v>
                </c:pt>
                <c:pt idx="27">
                  <c:v>1.3729060572225298E-2</c:v>
                </c:pt>
                <c:pt idx="28">
                  <c:v>1.6644911685996019E-2</c:v>
                </c:pt>
                <c:pt idx="29">
                  <c:v>2.0136655372462474E-2</c:v>
                </c:pt>
                <c:pt idx="30">
                  <c:v>2.2118521004757117E-2</c:v>
                </c:pt>
                <c:pt idx="31">
                  <c:v>2.4285482722027189E-2</c:v>
                </c:pt>
                <c:pt idx="32">
                  <c:v>2.6632039412107587E-2</c:v>
                </c:pt>
                <c:pt idx="33">
                  <c:v>2.9203039222067097E-2</c:v>
                </c:pt>
                <c:pt idx="34">
                  <c:v>3.200547505512668E-2</c:v>
                </c:pt>
                <c:pt idx="35">
                  <c:v>3.5040272949224585E-2</c:v>
                </c:pt>
                <c:pt idx="36">
                  <c:v>3.8339044506018494E-2</c:v>
                </c:pt>
                <c:pt idx="37">
                  <c:v>4.1905707347119327E-2</c:v>
                </c:pt>
                <c:pt idx="38">
                  <c:v>4.5749262727547452E-2</c:v>
                </c:pt>
                <c:pt idx="39">
                  <c:v>4.9886720200205022E-2</c:v>
                </c:pt>
                <c:pt idx="40">
                  <c:v>5.4322233696317522E-2</c:v>
                </c:pt>
                <c:pt idx="41">
                  <c:v>5.9061201112070229E-2</c:v>
                </c:pt>
                <c:pt idx="42">
                  <c:v>6.3324883382827921E-2</c:v>
                </c:pt>
                <c:pt idx="43">
                  <c:v>6.6680680355397939E-2</c:v>
                </c:pt>
                <c:pt idx="44">
                  <c:v>7.1442055237357097E-2</c:v>
                </c:pt>
                <c:pt idx="45">
                  <c:v>7.4247909471634677E-2</c:v>
                </c:pt>
                <c:pt idx="46">
                  <c:v>7.8253668329816825E-2</c:v>
                </c:pt>
                <c:pt idx="47">
                  <c:v>8.2184328011991922E-2</c:v>
                </c:pt>
                <c:pt idx="48">
                  <c:v>8.5487640527249165E-2</c:v>
                </c:pt>
                <c:pt idx="49">
                  <c:v>8.8778822472960747E-2</c:v>
                </c:pt>
                <c:pt idx="50">
                  <c:v>9.2041270584446791E-2</c:v>
                </c:pt>
                <c:pt idx="51">
                  <c:v>9.5970348245612638E-2</c:v>
                </c:pt>
                <c:pt idx="52">
                  <c:v>0.10047869110285992</c:v>
                </c:pt>
                <c:pt idx="53">
                  <c:v>0.1037792118100803</c:v>
                </c:pt>
                <c:pt idx="54">
                  <c:v>0.10697341021567994</c:v>
                </c:pt>
                <c:pt idx="55">
                  <c:v>0.1130220536618779</c:v>
                </c:pt>
                <c:pt idx="56">
                  <c:v>0.11912682958013288</c:v>
                </c:pt>
                <c:pt idx="57">
                  <c:v>0.12469491925872465</c:v>
                </c:pt>
                <c:pt idx="58">
                  <c:v>0.12989483810664426</c:v>
                </c:pt>
                <c:pt idx="59">
                  <c:v>0.13462641374283921</c:v>
                </c:pt>
                <c:pt idx="60">
                  <c:v>0.1408572280363673</c:v>
                </c:pt>
                <c:pt idx="61">
                  <c:v>0.14641514595465913</c:v>
                </c:pt>
                <c:pt idx="62">
                  <c:v>0.15160026243454686</c:v>
                </c:pt>
                <c:pt idx="63">
                  <c:v>0.15663923819330283</c:v>
                </c:pt>
                <c:pt idx="64">
                  <c:v>0.16272513153428095</c:v>
                </c:pt>
                <c:pt idx="65">
                  <c:v>0.16845268944723332</c:v>
                </c:pt>
                <c:pt idx="66">
                  <c:v>0.17372178483331474</c:v>
                </c:pt>
                <c:pt idx="67">
                  <c:v>0.17984596664671898</c:v>
                </c:pt>
                <c:pt idx="68">
                  <c:v>0.18563144873917531</c:v>
                </c:pt>
                <c:pt idx="69">
                  <c:v>0.19111261209919009</c:v>
                </c:pt>
                <c:pt idx="70">
                  <c:v>0.19600041465483975</c:v>
                </c:pt>
                <c:pt idx="71">
                  <c:v>0.20073544347644434</c:v>
                </c:pt>
              </c:numCache>
            </c:numRef>
          </c:xVal>
          <c:yVal>
            <c:numRef>
              <c:f>'C6010'!$K$3:$K$74</c:f>
              <c:numCache>
                <c:formatCode>0.00E+00</c:formatCode>
                <c:ptCount val="72"/>
                <c:pt idx="0">
                  <c:v>176.0175014479901</c:v>
                </c:pt>
                <c:pt idx="1">
                  <c:v>144.78868547674659</c:v>
                </c:pt>
                <c:pt idx="2">
                  <c:v>131.31753205198621</c:v>
                </c:pt>
                <c:pt idx="3">
                  <c:v>102.81386516149918</c:v>
                </c:pt>
                <c:pt idx="4">
                  <c:v>90.097347836946938</c:v>
                </c:pt>
                <c:pt idx="5">
                  <c:v>75.581519439910565</c:v>
                </c:pt>
                <c:pt idx="6">
                  <c:v>71.188488406482591</c:v>
                </c:pt>
                <c:pt idx="7">
                  <c:v>64.081205387146923</c:v>
                </c:pt>
                <c:pt idx="8">
                  <c:v>56.755248504895974</c:v>
                </c:pt>
                <c:pt idx="9">
                  <c:v>52.974589911629145</c:v>
                </c:pt>
                <c:pt idx="10">
                  <c:v>46.869238597172149</c:v>
                </c:pt>
                <c:pt idx="11">
                  <c:v>42.267601465797476</c:v>
                </c:pt>
                <c:pt idx="12">
                  <c:v>38.234029046675197</c:v>
                </c:pt>
                <c:pt idx="13">
                  <c:v>35.14118659026763</c:v>
                </c:pt>
                <c:pt idx="14">
                  <c:v>32.354189263036403</c:v>
                </c:pt>
                <c:pt idx="15">
                  <c:v>30.596143738096107</c:v>
                </c:pt>
                <c:pt idx="16">
                  <c:v>28.847039892184586</c:v>
                </c:pt>
                <c:pt idx="17">
                  <c:v>27.415593168531622</c:v>
                </c:pt>
                <c:pt idx="18">
                  <c:v>25.881325766286508</c:v>
                </c:pt>
                <c:pt idx="19">
                  <c:v>24.622230212492589</c:v>
                </c:pt>
                <c:pt idx="20">
                  <c:v>23.575343182947169</c:v>
                </c:pt>
                <c:pt idx="21">
                  <c:v>22.588551208472314</c:v>
                </c:pt>
                <c:pt idx="22">
                  <c:v>21.75129334730547</c:v>
                </c:pt>
                <c:pt idx="23">
                  <c:v>21.055373750515525</c:v>
                </c:pt>
                <c:pt idx="24">
                  <c:v>19.971259316701094</c:v>
                </c:pt>
                <c:pt idx="25">
                  <c:v>19.09001448444776</c:v>
                </c:pt>
                <c:pt idx="26">
                  <c:v>18.450433972359907</c:v>
                </c:pt>
                <c:pt idx="27">
                  <c:v>18.002398702430956</c:v>
                </c:pt>
                <c:pt idx="28">
                  <c:v>17.836690031380552</c:v>
                </c:pt>
                <c:pt idx="29">
                  <c:v>17.748774824356669</c:v>
                </c:pt>
                <c:pt idx="30">
                  <c:v>17.752648569592655</c:v>
                </c:pt>
                <c:pt idx="31">
                  <c:v>17.771062075053031</c:v>
                </c:pt>
                <c:pt idx="32">
                  <c:v>17.833377748401279</c:v>
                </c:pt>
                <c:pt idx="33">
                  <c:v>17.898553915086957</c:v>
                </c:pt>
                <c:pt idx="34">
                  <c:v>17.982810762311285</c:v>
                </c:pt>
                <c:pt idx="35">
                  <c:v>18.105248988394361</c:v>
                </c:pt>
                <c:pt idx="36">
                  <c:v>18.251120777584223</c:v>
                </c:pt>
                <c:pt idx="37">
                  <c:v>18.435633246732085</c:v>
                </c:pt>
                <c:pt idx="38">
                  <c:v>18.666742754377932</c:v>
                </c:pt>
                <c:pt idx="39">
                  <c:v>18.945227217415852</c:v>
                </c:pt>
                <c:pt idx="40">
                  <c:v>19.281779175482558</c:v>
                </c:pt>
                <c:pt idx="41">
                  <c:v>19.68476535037043</c:v>
                </c:pt>
                <c:pt idx="42">
                  <c:v>19.94992143067514</c:v>
                </c:pt>
                <c:pt idx="43">
                  <c:v>20.241489367660183</c:v>
                </c:pt>
                <c:pt idx="44">
                  <c:v>20.572232289599295</c:v>
                </c:pt>
                <c:pt idx="45">
                  <c:v>20.860724140939737</c:v>
                </c:pt>
                <c:pt idx="46">
                  <c:v>21.229215308081191</c:v>
                </c:pt>
                <c:pt idx="47">
                  <c:v>21.467920845382896</c:v>
                </c:pt>
                <c:pt idx="48">
                  <c:v>21.893405520729125</c:v>
                </c:pt>
                <c:pt idx="49">
                  <c:v>22.20339002665531</c:v>
                </c:pt>
                <c:pt idx="50">
                  <c:v>22.427888608037428</c:v>
                </c:pt>
                <c:pt idx="51">
                  <c:v>22.800541075692632</c:v>
                </c:pt>
                <c:pt idx="52">
                  <c:v>23.276620405625042</c:v>
                </c:pt>
                <c:pt idx="53">
                  <c:v>23.676605855779123</c:v>
                </c:pt>
                <c:pt idx="54">
                  <c:v>24.031507330338005</c:v>
                </c:pt>
                <c:pt idx="55">
                  <c:v>24.659494239255569</c:v>
                </c:pt>
                <c:pt idx="56">
                  <c:v>25.367830859505045</c:v>
                </c:pt>
                <c:pt idx="57">
                  <c:v>26.046987794046025</c:v>
                </c:pt>
                <c:pt idx="58">
                  <c:v>26.67035078366996</c:v>
                </c:pt>
                <c:pt idx="59">
                  <c:v>27.311442894871771</c:v>
                </c:pt>
                <c:pt idx="60">
                  <c:v>27.902158815959663</c:v>
                </c:pt>
                <c:pt idx="61">
                  <c:v>28.646204494752766</c:v>
                </c:pt>
                <c:pt idx="62">
                  <c:v>29.348239045348311</c:v>
                </c:pt>
                <c:pt idx="63">
                  <c:v>29.952089362780313</c:v>
                </c:pt>
                <c:pt idx="64">
                  <c:v>30.793669520512648</c:v>
                </c:pt>
                <c:pt idx="65">
                  <c:v>31.572112257339477</c:v>
                </c:pt>
                <c:pt idx="66">
                  <c:v>32.356659762509523</c:v>
                </c:pt>
                <c:pt idx="67">
                  <c:v>33.303888187337996</c:v>
                </c:pt>
                <c:pt idx="68">
                  <c:v>34.179715368372285</c:v>
                </c:pt>
                <c:pt idx="69">
                  <c:v>35.004351446969764</c:v>
                </c:pt>
                <c:pt idx="70">
                  <c:v>35.901555716012204</c:v>
                </c:pt>
                <c:pt idx="71">
                  <c:v>36.726897807518299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15-E737-4AA5-BA63-43B4D7457D3A}"/>
            </c:ext>
          </c:extLst>
        </c:ser>
        <c:ser>
          <c:idx val="26"/>
          <c:order val="22"/>
          <c:tx>
            <c:strRef>
              <c:f>'C6010'!$T$2</c:f>
              <c:strCache>
                <c:ptCount val="1"/>
                <c:pt idx="0">
                  <c:v>C6010 163C2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'C6010'!$S$3:$S$74</c:f>
              <c:numCache>
                <c:formatCode>0.00E+00</c:formatCode>
                <c:ptCount val="72"/>
                <c:pt idx="0">
                  <c:v>1.3492265662133862E-4</c:v>
                </c:pt>
                <c:pt idx="1">
                  <c:v>2.2852259577381358E-4</c:v>
                </c:pt>
                <c:pt idx="2">
                  <c:v>2.5457189968014206E-4</c:v>
                </c:pt>
                <c:pt idx="3">
                  <c:v>2.9854501282881109E-4</c:v>
                </c:pt>
                <c:pt idx="4">
                  <c:v>3.7573612135764517E-4</c:v>
                </c:pt>
                <c:pt idx="5">
                  <c:v>4.8954788083348743E-4</c:v>
                </c:pt>
                <c:pt idx="6">
                  <c:v>5.9579824663761791E-4</c:v>
                </c:pt>
                <c:pt idx="7">
                  <c:v>7.257836996765086E-4</c:v>
                </c:pt>
                <c:pt idx="8">
                  <c:v>8.579846107117918E-4</c:v>
                </c:pt>
                <c:pt idx="9">
                  <c:v>9.6825393226868833E-4</c:v>
                </c:pt>
                <c:pt idx="10">
                  <c:v>1.1326457596951812E-3</c:v>
                </c:pt>
                <c:pt idx="11">
                  <c:v>1.3219276553780913E-3</c:v>
                </c:pt>
                <c:pt idx="12">
                  <c:v>1.5417313653516174E-3</c:v>
                </c:pt>
                <c:pt idx="13">
                  <c:v>1.7687826929732497E-3</c:v>
                </c:pt>
                <c:pt idx="14">
                  <c:v>2.0248590125470263E-3</c:v>
                </c:pt>
                <c:pt idx="15">
                  <c:v>2.3009752742716018E-3</c:v>
                </c:pt>
                <c:pt idx="16">
                  <c:v>2.6244430141736897E-3</c:v>
                </c:pt>
                <c:pt idx="17">
                  <c:v>2.976859073208766E-3</c:v>
                </c:pt>
                <c:pt idx="18">
                  <c:v>3.3618258814625546E-3</c:v>
                </c:pt>
                <c:pt idx="19">
                  <c:v>3.7860749823551937E-3</c:v>
                </c:pt>
                <c:pt idx="20">
                  <c:v>4.2551169297793444E-3</c:v>
                </c:pt>
                <c:pt idx="21">
                  <c:v>4.7804881799634671E-3</c:v>
                </c:pt>
                <c:pt idx="22">
                  <c:v>5.3540519388765419E-3</c:v>
                </c:pt>
                <c:pt idx="23">
                  <c:v>5.9770649082662181E-3</c:v>
                </c:pt>
                <c:pt idx="24">
                  <c:v>7.4356594512154763E-3</c:v>
                </c:pt>
                <c:pt idx="25">
                  <c:v>9.1534557002567064E-3</c:v>
                </c:pt>
                <c:pt idx="26">
                  <c:v>1.1240489366066744E-2</c:v>
                </c:pt>
                <c:pt idx="27">
                  <c:v>1.3712253084382578E-2</c:v>
                </c:pt>
                <c:pt idx="28">
                  <c:v>1.6654187697302415E-2</c:v>
                </c:pt>
                <c:pt idx="29">
                  <c:v>2.0153645390904071E-2</c:v>
                </c:pt>
                <c:pt idx="30">
                  <c:v>2.2127301094504479E-2</c:v>
                </c:pt>
                <c:pt idx="31">
                  <c:v>2.4305844709600032E-2</c:v>
                </c:pt>
                <c:pt idx="32">
                  <c:v>2.6658037858595933E-2</c:v>
                </c:pt>
                <c:pt idx="33">
                  <c:v>2.9239167633830176E-2</c:v>
                </c:pt>
                <c:pt idx="34">
                  <c:v>3.2048126605391559E-2</c:v>
                </c:pt>
                <c:pt idx="35">
                  <c:v>3.5090789406193687E-2</c:v>
                </c:pt>
                <c:pt idx="36">
                  <c:v>3.8369677295280055E-2</c:v>
                </c:pt>
                <c:pt idx="37">
                  <c:v>4.1947624740861139E-2</c:v>
                </c:pt>
                <c:pt idx="38">
                  <c:v>4.5786041255991172E-2</c:v>
                </c:pt>
                <c:pt idx="39">
                  <c:v>4.9927846420351307E-2</c:v>
                </c:pt>
                <c:pt idx="40">
                  <c:v>5.4352054205506366E-2</c:v>
                </c:pt>
                <c:pt idx="41">
                  <c:v>5.9079750660971334E-2</c:v>
                </c:pt>
                <c:pt idx="42">
                  <c:v>6.3429963997192709E-2</c:v>
                </c:pt>
                <c:pt idx="43">
                  <c:v>6.6658699283001846E-2</c:v>
                </c:pt>
                <c:pt idx="44">
                  <c:v>7.1352601616037917E-2</c:v>
                </c:pt>
                <c:pt idx="45">
                  <c:v>7.4156776106561087E-2</c:v>
                </c:pt>
                <c:pt idx="46">
                  <c:v>7.820096084234178E-2</c:v>
                </c:pt>
                <c:pt idx="47">
                  <c:v>8.2024913620862838E-2</c:v>
                </c:pt>
                <c:pt idx="48">
                  <c:v>8.5543333510256531E-2</c:v>
                </c:pt>
                <c:pt idx="49">
                  <c:v>8.8703843864149715E-2</c:v>
                </c:pt>
                <c:pt idx="50">
                  <c:v>9.1860162069203555E-2</c:v>
                </c:pt>
                <c:pt idx="51">
                  <c:v>9.5827371262790575E-2</c:v>
                </c:pt>
                <c:pt idx="52">
                  <c:v>0.10042326884905083</c:v>
                </c:pt>
                <c:pt idx="53">
                  <c:v>0.10364665524136965</c:v>
                </c:pt>
                <c:pt idx="54">
                  <c:v>0.10678548710131983</c:v>
                </c:pt>
                <c:pt idx="55">
                  <c:v>0.11288679465750513</c:v>
                </c:pt>
                <c:pt idx="56">
                  <c:v>0.11896376234727113</c:v>
                </c:pt>
                <c:pt idx="57">
                  <c:v>0.12458692190667009</c:v>
                </c:pt>
                <c:pt idx="58">
                  <c:v>0.12973619226726824</c:v>
                </c:pt>
                <c:pt idx="59">
                  <c:v>0.1343643696600563</c:v>
                </c:pt>
                <c:pt idx="60">
                  <c:v>0.14088654913593834</c:v>
                </c:pt>
                <c:pt idx="61">
                  <c:v>0.14646906898531106</c:v>
                </c:pt>
                <c:pt idx="62">
                  <c:v>0.1516548904770969</c:v>
                </c:pt>
                <c:pt idx="63">
                  <c:v>0.1566777363169424</c:v>
                </c:pt>
                <c:pt idx="64">
                  <c:v>0.16266480882921414</c:v>
                </c:pt>
                <c:pt idx="65">
                  <c:v>0.16832250787140779</c:v>
                </c:pt>
                <c:pt idx="66">
                  <c:v>0.17355616944635263</c:v>
                </c:pt>
                <c:pt idx="67">
                  <c:v>0.17978275411562966</c:v>
                </c:pt>
                <c:pt idx="68">
                  <c:v>0.18557013364295624</c:v>
                </c:pt>
                <c:pt idx="69">
                  <c:v>0.19072075718535023</c:v>
                </c:pt>
                <c:pt idx="70">
                  <c:v>0.1960198085393608</c:v>
                </c:pt>
                <c:pt idx="71">
                  <c:v>0.20074492084683637</c:v>
                </c:pt>
              </c:numCache>
            </c:numRef>
          </c:xVal>
          <c:yVal>
            <c:numRef>
              <c:f>'C6010'!$U$3:$U$74</c:f>
              <c:numCache>
                <c:formatCode>0.00E+00</c:formatCode>
                <c:ptCount val="72"/>
                <c:pt idx="0">
                  <c:v>549.32609781937776</c:v>
                </c:pt>
                <c:pt idx="1">
                  <c:v>231.08587787660016</c:v>
                </c:pt>
                <c:pt idx="2">
                  <c:v>224.72160777088121</c:v>
                </c:pt>
                <c:pt idx="3">
                  <c:v>197.1869471637107</c:v>
                </c:pt>
                <c:pt idx="4">
                  <c:v>150.23272146864701</c:v>
                </c:pt>
                <c:pt idx="5">
                  <c:v>106.80049557996098</c:v>
                </c:pt>
                <c:pt idx="6">
                  <c:v>87.015570338287091</c:v>
                </c:pt>
                <c:pt idx="7">
                  <c:v>70.764218956828927</c:v>
                </c:pt>
                <c:pt idx="8">
                  <c:v>61.108548830450367</c:v>
                </c:pt>
                <c:pt idx="9">
                  <c:v>57.904951683826098</c:v>
                </c:pt>
                <c:pt idx="10">
                  <c:v>51.066796821712543</c:v>
                </c:pt>
                <c:pt idx="11">
                  <c:v>45.242191181277214</c:v>
                </c:pt>
                <c:pt idx="12">
                  <c:v>40.139707564325718</c:v>
                </c:pt>
                <c:pt idx="13">
                  <c:v>36.802495208347082</c:v>
                </c:pt>
                <c:pt idx="14">
                  <c:v>33.889797377966524</c:v>
                </c:pt>
                <c:pt idx="15">
                  <c:v>31.671244685285927</c:v>
                </c:pt>
                <c:pt idx="16">
                  <c:v>29.379759087126448</c:v>
                </c:pt>
                <c:pt idx="17">
                  <c:v>27.55738483351886</c:v>
                </c:pt>
                <c:pt idx="18">
                  <c:v>26.075765786029368</c:v>
                </c:pt>
                <c:pt idx="19">
                  <c:v>24.810867482958002</c:v>
                </c:pt>
                <c:pt idx="20">
                  <c:v>23.704436312296764</c:v>
                </c:pt>
                <c:pt idx="21">
                  <c:v>22.664222469065276</c:v>
                </c:pt>
                <c:pt idx="22">
                  <c:v>21.804848511844085</c:v>
                </c:pt>
                <c:pt idx="23">
                  <c:v>21.114221466807134</c:v>
                </c:pt>
                <c:pt idx="24">
                  <c:v>19.869040399227345</c:v>
                </c:pt>
                <c:pt idx="25">
                  <c:v>19.094654830999094</c:v>
                </c:pt>
                <c:pt idx="26">
                  <c:v>18.440647368315506</c:v>
                </c:pt>
                <c:pt idx="27">
                  <c:v>18.046557825341001</c:v>
                </c:pt>
                <c:pt idx="28">
                  <c:v>17.816826287258596</c:v>
                </c:pt>
                <c:pt idx="29">
                  <c:v>17.718862131356861</c:v>
                </c:pt>
                <c:pt idx="30">
                  <c:v>17.738562900261982</c:v>
                </c:pt>
                <c:pt idx="31">
                  <c:v>17.741299474367018</c:v>
                </c:pt>
                <c:pt idx="32">
                  <c:v>17.798610445920282</c:v>
                </c:pt>
                <c:pt idx="33">
                  <c:v>17.854349727723374</c:v>
                </c:pt>
                <c:pt idx="34">
                  <c:v>17.934977428058552</c:v>
                </c:pt>
                <c:pt idx="35">
                  <c:v>18.053158128563862</c:v>
                </c:pt>
                <c:pt idx="36">
                  <c:v>18.221990505895405</c:v>
                </c:pt>
                <c:pt idx="37">
                  <c:v>18.398806961855716</c:v>
                </c:pt>
                <c:pt idx="38">
                  <c:v>18.636765950352601</c:v>
                </c:pt>
                <c:pt idx="39">
                  <c:v>18.914029208893595</c:v>
                </c:pt>
                <c:pt idx="40">
                  <c:v>19.260626902755234</c:v>
                </c:pt>
                <c:pt idx="41">
                  <c:v>19.672406253032687</c:v>
                </c:pt>
                <c:pt idx="42">
                  <c:v>19.883876507428944</c:v>
                </c:pt>
                <c:pt idx="43">
                  <c:v>20.254841053396014</c:v>
                </c:pt>
                <c:pt idx="44">
                  <c:v>20.623846784039113</c:v>
                </c:pt>
                <c:pt idx="45">
                  <c:v>20.912028317077635</c:v>
                </c:pt>
                <c:pt idx="46">
                  <c:v>21.257841955899643</c:v>
                </c:pt>
                <c:pt idx="47">
                  <c:v>21.551447202763391</c:v>
                </c:pt>
                <c:pt idx="48">
                  <c:v>21.8649073994596</c:v>
                </c:pt>
                <c:pt idx="49">
                  <c:v>22.240941564800547</c:v>
                </c:pt>
                <c:pt idx="50">
                  <c:v>22.516411982071428</c:v>
                </c:pt>
                <c:pt idx="51">
                  <c:v>22.868629858565967</c:v>
                </c:pt>
                <c:pt idx="52">
                  <c:v>23.302319603776404</c:v>
                </c:pt>
                <c:pt idx="53">
                  <c:v>23.737205912272191</c:v>
                </c:pt>
                <c:pt idx="54">
                  <c:v>24.116163954764794</c:v>
                </c:pt>
                <c:pt idx="55">
                  <c:v>24.718622800212902</c:v>
                </c:pt>
                <c:pt idx="56">
                  <c:v>25.437423431633462</c:v>
                </c:pt>
                <c:pt idx="57">
                  <c:v>26.092164685575494</c:v>
                </c:pt>
                <c:pt idx="58">
                  <c:v>26.735617493040451</c:v>
                </c:pt>
                <c:pt idx="59">
                  <c:v>27.418075044403164</c:v>
                </c:pt>
                <c:pt idx="60">
                  <c:v>27.890546112706716</c:v>
                </c:pt>
                <c:pt idx="61">
                  <c:v>28.625116003748428</c:v>
                </c:pt>
                <c:pt idx="62">
                  <c:v>29.32709962685643</c:v>
                </c:pt>
                <c:pt idx="63">
                  <c:v>29.937371795376453</c:v>
                </c:pt>
                <c:pt idx="64">
                  <c:v>30.816512837227339</c:v>
                </c:pt>
                <c:pt idx="65">
                  <c:v>31.620967241356489</c:v>
                </c:pt>
                <c:pt idx="66">
                  <c:v>32.418441692061329</c:v>
                </c:pt>
                <c:pt idx="67">
                  <c:v>33.327311937645597</c:v>
                </c:pt>
                <c:pt idx="68">
                  <c:v>34.202306059296532</c:v>
                </c:pt>
                <c:pt idx="69">
                  <c:v>35.148339111612145</c:v>
                </c:pt>
                <c:pt idx="70">
                  <c:v>35.894451983109676</c:v>
                </c:pt>
                <c:pt idx="71">
                  <c:v>36.723430061525711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16-E737-4AA5-BA63-43B4D7457D3A}"/>
            </c:ext>
          </c:extLst>
        </c:ser>
        <c:ser>
          <c:idx val="27"/>
          <c:order val="23"/>
          <c:tx>
            <c:strRef>
              <c:f>'C6010'!$AD$2</c:f>
              <c:strCache>
                <c:ptCount val="1"/>
                <c:pt idx="0">
                  <c:v>C6010 163C3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'C6010'!$AC$3:$AC$74</c:f>
              <c:numCache>
                <c:formatCode>0.00E+00</c:formatCode>
                <c:ptCount val="72"/>
                <c:pt idx="0">
                  <c:v>2.6754117432838494E-4</c:v>
                </c:pt>
                <c:pt idx="1">
                  <c:v>3.0042076814673581E-4</c:v>
                </c:pt>
                <c:pt idx="2">
                  <c:v>3.119246592809291E-4</c:v>
                </c:pt>
                <c:pt idx="3">
                  <c:v>3.6469483442250048E-4</c:v>
                </c:pt>
                <c:pt idx="4">
                  <c:v>4.5572605397977615E-4</c:v>
                </c:pt>
                <c:pt idx="5">
                  <c:v>5.7576965645713156E-4</c:v>
                </c:pt>
                <c:pt idx="6">
                  <c:v>6.7332185599257321E-4</c:v>
                </c:pt>
                <c:pt idx="7">
                  <c:v>7.701113157342639E-4</c:v>
                </c:pt>
                <c:pt idx="8">
                  <c:v>8.94208612225709E-4</c:v>
                </c:pt>
                <c:pt idx="9">
                  <c:v>1.0242344590697594E-3</c:v>
                </c:pt>
                <c:pt idx="10">
                  <c:v>1.2080695981956972E-3</c:v>
                </c:pt>
                <c:pt idx="11">
                  <c:v>1.3821862409207672E-3</c:v>
                </c:pt>
                <c:pt idx="12">
                  <c:v>1.5749487711845212E-3</c:v>
                </c:pt>
                <c:pt idx="13">
                  <c:v>1.7841629155375199E-3</c:v>
                </c:pt>
                <c:pt idx="14">
                  <c:v>2.0479567386184876E-3</c:v>
                </c:pt>
                <c:pt idx="15">
                  <c:v>2.3295459752595295E-3</c:v>
                </c:pt>
                <c:pt idx="16">
                  <c:v>2.6414661439159953E-3</c:v>
                </c:pt>
                <c:pt idx="17">
                  <c:v>2.9729741274535197E-3</c:v>
                </c:pt>
                <c:pt idx="18">
                  <c:v>3.3502855805535733E-3</c:v>
                </c:pt>
                <c:pt idx="19">
                  <c:v>3.7747327844626587E-3</c:v>
                </c:pt>
                <c:pt idx="20">
                  <c:v>4.2395061923642804E-3</c:v>
                </c:pt>
                <c:pt idx="21">
                  <c:v>4.7547835295129806E-3</c:v>
                </c:pt>
                <c:pt idx="22">
                  <c:v>5.3145836607426979E-3</c:v>
                </c:pt>
                <c:pt idx="23">
                  <c:v>5.9271904821999299E-3</c:v>
                </c:pt>
                <c:pt idx="24">
                  <c:v>7.3640257773719842E-3</c:v>
                </c:pt>
                <c:pt idx="25">
                  <c:v>9.0356830270576539E-3</c:v>
                </c:pt>
                <c:pt idx="26">
                  <c:v>1.1123198022413792E-2</c:v>
                </c:pt>
                <c:pt idx="27">
                  <c:v>1.3574870995751847E-2</c:v>
                </c:pt>
                <c:pt idx="28">
                  <c:v>1.6461392561746391E-2</c:v>
                </c:pt>
                <c:pt idx="29">
                  <c:v>1.9913556752266286E-2</c:v>
                </c:pt>
                <c:pt idx="30">
                  <c:v>2.1855161093802426E-2</c:v>
                </c:pt>
                <c:pt idx="31">
                  <c:v>2.3994548706218973E-2</c:v>
                </c:pt>
                <c:pt idx="32">
                  <c:v>2.6320388622629365E-2</c:v>
                </c:pt>
                <c:pt idx="33">
                  <c:v>2.8857903827419856E-2</c:v>
                </c:pt>
                <c:pt idx="34">
                  <c:v>3.1615906319285653E-2</c:v>
                </c:pt>
                <c:pt idx="35">
                  <c:v>3.4598917717918259E-2</c:v>
                </c:pt>
                <c:pt idx="36">
                  <c:v>3.7858454622954979E-2</c:v>
                </c:pt>
                <c:pt idx="37">
                  <c:v>4.1372054012022527E-2</c:v>
                </c:pt>
                <c:pt idx="38">
                  <c:v>4.5162295274245021E-2</c:v>
                </c:pt>
                <c:pt idx="39">
                  <c:v>4.9239602621467135E-2</c:v>
                </c:pt>
                <c:pt idx="40">
                  <c:v>5.3621017741393266E-2</c:v>
                </c:pt>
                <c:pt idx="41">
                  <c:v>5.8283483182154268E-2</c:v>
                </c:pt>
                <c:pt idx="42">
                  <c:v>6.2274901798558921E-2</c:v>
                </c:pt>
                <c:pt idx="43">
                  <c:v>6.5423252466046633E-2</c:v>
                </c:pt>
                <c:pt idx="44">
                  <c:v>6.9971380829217902E-2</c:v>
                </c:pt>
                <c:pt idx="45">
                  <c:v>7.2991900955549832E-2</c:v>
                </c:pt>
                <c:pt idx="46">
                  <c:v>7.6907917282181978E-2</c:v>
                </c:pt>
                <c:pt idx="47">
                  <c:v>8.0569128853859404E-2</c:v>
                </c:pt>
                <c:pt idx="48">
                  <c:v>8.3997663411062309E-2</c:v>
                </c:pt>
                <c:pt idx="49">
                  <c:v>8.7211927790996943E-2</c:v>
                </c:pt>
                <c:pt idx="50">
                  <c:v>9.0340901863184178E-2</c:v>
                </c:pt>
                <c:pt idx="51">
                  <c:v>9.4059251515167003E-2</c:v>
                </c:pt>
                <c:pt idx="52">
                  <c:v>9.8622025821614737E-2</c:v>
                </c:pt>
                <c:pt idx="53">
                  <c:v>0.10190773055635727</c:v>
                </c:pt>
                <c:pt idx="54">
                  <c:v>0.10509675343494899</c:v>
                </c:pt>
                <c:pt idx="55">
                  <c:v>0.11085491277376512</c:v>
                </c:pt>
                <c:pt idx="56">
                  <c:v>0.11697965452615389</c:v>
                </c:pt>
                <c:pt idx="57">
                  <c:v>0.12245888533360277</c:v>
                </c:pt>
                <c:pt idx="58">
                  <c:v>0.12746798870623555</c:v>
                </c:pt>
                <c:pt idx="59">
                  <c:v>0.13207911380784998</c:v>
                </c:pt>
                <c:pt idx="60">
                  <c:v>0.13817383364937569</c:v>
                </c:pt>
                <c:pt idx="61">
                  <c:v>0.14369843024422477</c:v>
                </c:pt>
                <c:pt idx="62">
                  <c:v>0.14886353444004899</c:v>
                </c:pt>
                <c:pt idx="63">
                  <c:v>0.15367780746661366</c:v>
                </c:pt>
                <c:pt idx="64">
                  <c:v>0.1595131584792697</c:v>
                </c:pt>
                <c:pt idx="65">
                  <c:v>0.16509870858562739</c:v>
                </c:pt>
                <c:pt idx="66">
                  <c:v>0.17024336714738586</c:v>
                </c:pt>
                <c:pt idx="67">
                  <c:v>0.17627115868556592</c:v>
                </c:pt>
                <c:pt idx="68">
                  <c:v>0.18194724303201112</c:v>
                </c:pt>
                <c:pt idx="69">
                  <c:v>0.1870901758100684</c:v>
                </c:pt>
                <c:pt idx="70">
                  <c:v>0.19219505583732863</c:v>
                </c:pt>
                <c:pt idx="71">
                  <c:v>0.19691950892255256</c:v>
                </c:pt>
              </c:numCache>
            </c:numRef>
          </c:xVal>
          <c:yVal>
            <c:numRef>
              <c:f>'C6010'!$AE$3:$AE$74</c:f>
              <c:numCache>
                <c:formatCode>0.00E+00</c:formatCode>
                <c:ptCount val="72"/>
                <c:pt idx="0">
                  <c:v>139.70718499308742</c:v>
                </c:pt>
                <c:pt idx="1">
                  <c:v>133.71243518490576</c:v>
                </c:pt>
                <c:pt idx="2">
                  <c:v>149.68088468975594</c:v>
                </c:pt>
                <c:pt idx="3">
                  <c:v>132.14130176145332</c:v>
                </c:pt>
                <c:pt idx="4">
                  <c:v>102.12280014461993</c:v>
                </c:pt>
                <c:pt idx="5">
                  <c:v>77.208669912353685</c:v>
                </c:pt>
                <c:pt idx="6">
                  <c:v>68.131819777773075</c:v>
                </c:pt>
                <c:pt idx="7">
                  <c:v>62.852293286308019</c:v>
                </c:pt>
                <c:pt idx="8">
                  <c:v>56.257868066918078</c:v>
                </c:pt>
                <c:pt idx="9">
                  <c:v>51.748227211513196</c:v>
                </c:pt>
                <c:pt idx="10">
                  <c:v>44.889308363283654</c:v>
                </c:pt>
                <c:pt idx="11">
                  <c:v>41.383372139438407</c:v>
                </c:pt>
                <c:pt idx="12">
                  <c:v>38.464381728759399</c:v>
                </c:pt>
                <c:pt idx="13">
                  <c:v>36.170724585307063</c:v>
                </c:pt>
                <c:pt idx="14">
                  <c:v>33.129661194848332</c:v>
                </c:pt>
                <c:pt idx="15">
                  <c:v>30.89914506808935</c:v>
                </c:pt>
                <c:pt idx="16">
                  <c:v>29.002299113706449</c:v>
                </c:pt>
                <c:pt idx="17">
                  <c:v>27.629453334954146</c:v>
                </c:pt>
                <c:pt idx="18">
                  <c:v>26.255714898106071</c:v>
                </c:pt>
                <c:pt idx="19">
                  <c:v>24.960193313719628</c:v>
                </c:pt>
                <c:pt idx="20">
                  <c:v>23.879326973022021</c:v>
                </c:pt>
                <c:pt idx="21">
                  <c:v>22.909933186780847</c:v>
                </c:pt>
                <c:pt idx="22">
                  <c:v>22.129914580804616</c:v>
                </c:pt>
                <c:pt idx="23">
                  <c:v>21.471048254560912</c:v>
                </c:pt>
                <c:pt idx="24">
                  <c:v>20.257473289584432</c:v>
                </c:pt>
                <c:pt idx="25">
                  <c:v>19.595664959130779</c:v>
                </c:pt>
                <c:pt idx="26">
                  <c:v>18.831601853265191</c:v>
                </c:pt>
                <c:pt idx="27">
                  <c:v>18.413680184610495</c:v>
                </c:pt>
                <c:pt idx="28">
                  <c:v>18.236610056930878</c:v>
                </c:pt>
                <c:pt idx="29">
                  <c:v>18.148694169264356</c:v>
                </c:pt>
                <c:pt idx="30">
                  <c:v>18.183073711160333</c:v>
                </c:pt>
                <c:pt idx="31">
                  <c:v>18.204623123200808</c:v>
                </c:pt>
                <c:pt idx="32">
                  <c:v>18.258195957962783</c:v>
                </c:pt>
                <c:pt idx="33">
                  <c:v>18.329241116414252</c:v>
                </c:pt>
                <c:pt idx="34">
                  <c:v>18.428706676147808</c:v>
                </c:pt>
                <c:pt idx="35">
                  <c:v>18.570108228181084</c:v>
                </c:pt>
                <c:pt idx="36">
                  <c:v>18.71743548868119</c:v>
                </c:pt>
                <c:pt idx="37">
                  <c:v>18.914298787726874</c:v>
                </c:pt>
                <c:pt idx="38">
                  <c:v>19.155113512552514</c:v>
                </c:pt>
                <c:pt idx="39">
                  <c:v>19.446463999213478</c:v>
                </c:pt>
                <c:pt idx="40">
                  <c:v>19.789382296908215</c:v>
                </c:pt>
                <c:pt idx="41">
                  <c:v>20.213605936106003</c:v>
                </c:pt>
                <c:pt idx="42">
                  <c:v>20.628321159277128</c:v>
                </c:pt>
                <c:pt idx="43">
                  <c:v>21.027045165867559</c:v>
                </c:pt>
                <c:pt idx="44">
                  <c:v>21.446104121372262</c:v>
                </c:pt>
                <c:pt idx="45">
                  <c:v>21.584823003290108</c:v>
                </c:pt>
                <c:pt idx="46">
                  <c:v>21.978662050602637</c:v>
                </c:pt>
                <c:pt idx="47">
                  <c:v>22.33729945559044</c:v>
                </c:pt>
                <c:pt idx="48">
                  <c:v>22.676998534950336</c:v>
                </c:pt>
                <c:pt idx="49">
                  <c:v>23.008392406120933</c:v>
                </c:pt>
                <c:pt idx="50">
                  <c:v>23.280095493569995</c:v>
                </c:pt>
                <c:pt idx="51">
                  <c:v>23.736476832339143</c:v>
                </c:pt>
                <c:pt idx="52">
                  <c:v>24.161284754400228</c:v>
                </c:pt>
                <c:pt idx="53">
                  <c:v>24.554207418089934</c:v>
                </c:pt>
                <c:pt idx="54">
                  <c:v>24.897405526844658</c:v>
                </c:pt>
                <c:pt idx="55">
                  <c:v>25.633072427730028</c:v>
                </c:pt>
                <c:pt idx="56">
                  <c:v>26.307636465878019</c:v>
                </c:pt>
                <c:pt idx="57">
                  <c:v>27.006880277953666</c:v>
                </c:pt>
                <c:pt idx="58">
                  <c:v>27.69556614841833</c:v>
                </c:pt>
                <c:pt idx="59">
                  <c:v>28.37506769124186</c:v>
                </c:pt>
                <c:pt idx="60">
                  <c:v>28.996425684794207</c:v>
                </c:pt>
                <c:pt idx="61">
                  <c:v>29.739594971152265</c:v>
                </c:pt>
                <c:pt idx="62">
                  <c:v>30.437242308711667</c:v>
                </c:pt>
                <c:pt idx="63">
                  <c:v>31.117588674339963</c:v>
                </c:pt>
                <c:pt idx="64">
                  <c:v>32.046284074055933</c:v>
                </c:pt>
                <c:pt idx="65">
                  <c:v>32.867917197463228</c:v>
                </c:pt>
                <c:pt idx="66">
                  <c:v>33.692392152830884</c:v>
                </c:pt>
                <c:pt idx="67">
                  <c:v>34.668402189745763</c:v>
                </c:pt>
                <c:pt idx="68">
                  <c:v>35.577923044149635</c:v>
                </c:pt>
                <c:pt idx="69">
                  <c:v>36.525718368557236</c:v>
                </c:pt>
                <c:pt idx="70">
                  <c:v>37.337292816333516</c:v>
                </c:pt>
                <c:pt idx="71">
                  <c:v>38.164087426565949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17-E737-4AA5-BA63-43B4D7457D3A}"/>
            </c:ext>
          </c:extLst>
        </c:ser>
        <c:ser>
          <c:idx val="28"/>
          <c:order val="24"/>
          <c:tx>
            <c:strRef>
              <c:f>'C6010'!$AN$2</c:f>
              <c:strCache>
                <c:ptCount val="1"/>
                <c:pt idx="0">
                  <c:v>C6010 163C8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'C6010'!$AM$3:$AM$74</c:f>
              <c:numCache>
                <c:formatCode>0.00E+00</c:formatCode>
                <c:ptCount val="72"/>
                <c:pt idx="0">
                  <c:v>1.7076303812201858E-4</c:v>
                </c:pt>
                <c:pt idx="1">
                  <c:v>2.224159124841714E-4</c:v>
                </c:pt>
                <c:pt idx="2">
                  <c:v>2.7359855684366033E-4</c:v>
                </c:pt>
                <c:pt idx="3">
                  <c:v>3.680440122923833E-4</c:v>
                </c:pt>
                <c:pt idx="4">
                  <c:v>4.4848043887949017E-4</c:v>
                </c:pt>
                <c:pt idx="5">
                  <c:v>5.4882233032178091E-4</c:v>
                </c:pt>
                <c:pt idx="6">
                  <c:v>6.4334594411274743E-4</c:v>
                </c:pt>
                <c:pt idx="7">
                  <c:v>7.6295652086787657E-4</c:v>
                </c:pt>
                <c:pt idx="8">
                  <c:v>8.9603807338224444E-4</c:v>
                </c:pt>
                <c:pt idx="9">
                  <c:v>1.0203090093962998E-3</c:v>
                </c:pt>
                <c:pt idx="10">
                  <c:v>1.1822872235880777E-3</c:v>
                </c:pt>
                <c:pt idx="11">
                  <c:v>1.3518913948385525E-3</c:v>
                </c:pt>
                <c:pt idx="12">
                  <c:v>1.5476125019831357E-3</c:v>
                </c:pt>
                <c:pt idx="13">
                  <c:v>1.7717813620541322E-3</c:v>
                </c:pt>
                <c:pt idx="14">
                  <c:v>2.0268178153372467E-3</c:v>
                </c:pt>
                <c:pt idx="15">
                  <c:v>2.2945703688124503E-3</c:v>
                </c:pt>
                <c:pt idx="16">
                  <c:v>2.6058869509248644E-3</c:v>
                </c:pt>
                <c:pt idx="17">
                  <c:v>2.9446646954549229E-3</c:v>
                </c:pt>
                <c:pt idx="18">
                  <c:v>3.3305923621207356E-3</c:v>
                </c:pt>
                <c:pt idx="19">
                  <c:v>3.7520915030827308E-3</c:v>
                </c:pt>
                <c:pt idx="20">
                  <c:v>4.2100141302320714E-3</c:v>
                </c:pt>
                <c:pt idx="21">
                  <c:v>4.7257998992815851E-3</c:v>
                </c:pt>
                <c:pt idx="22">
                  <c:v>5.2915687073244212E-3</c:v>
                </c:pt>
                <c:pt idx="23">
                  <c:v>5.9074892730038861E-3</c:v>
                </c:pt>
                <c:pt idx="24">
                  <c:v>7.3496504519661313E-3</c:v>
                </c:pt>
                <c:pt idx="25">
                  <c:v>9.0453583467571038E-3</c:v>
                </c:pt>
                <c:pt idx="26">
                  <c:v>1.1097040694257577E-2</c:v>
                </c:pt>
                <c:pt idx="27">
                  <c:v>1.3517588837776949E-2</c:v>
                </c:pt>
                <c:pt idx="28">
                  <c:v>1.6444276956219153E-2</c:v>
                </c:pt>
                <c:pt idx="29">
                  <c:v>1.9881056684990069E-2</c:v>
                </c:pt>
                <c:pt idx="30">
                  <c:v>2.1836306087979727E-2</c:v>
                </c:pt>
                <c:pt idx="31">
                  <c:v>2.3945903017269978E-2</c:v>
                </c:pt>
                <c:pt idx="32">
                  <c:v>2.6290626338960853E-2</c:v>
                </c:pt>
                <c:pt idx="33">
                  <c:v>2.881758515757912E-2</c:v>
                </c:pt>
                <c:pt idx="34">
                  <c:v>3.1579035912301483E-2</c:v>
                </c:pt>
                <c:pt idx="35">
                  <c:v>3.4568126856088413E-2</c:v>
                </c:pt>
                <c:pt idx="36">
                  <c:v>3.7804815708355949E-2</c:v>
                </c:pt>
                <c:pt idx="37">
                  <c:v>4.1317167473889617E-2</c:v>
                </c:pt>
                <c:pt idx="38">
                  <c:v>4.5098120100247344E-2</c:v>
                </c:pt>
                <c:pt idx="39">
                  <c:v>4.9166135963723837E-2</c:v>
                </c:pt>
                <c:pt idx="40">
                  <c:v>5.3519887498139226E-2</c:v>
                </c:pt>
                <c:pt idx="41">
                  <c:v>5.817060057646288E-2</c:v>
                </c:pt>
                <c:pt idx="42">
                  <c:v>6.2265499684547677E-2</c:v>
                </c:pt>
                <c:pt idx="43">
                  <c:v>6.5470275259891436E-2</c:v>
                </c:pt>
                <c:pt idx="44">
                  <c:v>6.9993934054889545E-2</c:v>
                </c:pt>
                <c:pt idx="45">
                  <c:v>7.2642134991078036E-2</c:v>
                </c:pt>
                <c:pt idx="46">
                  <c:v>7.6752669561789416E-2</c:v>
                </c:pt>
                <c:pt idx="47">
                  <c:v>8.0622194455886906E-2</c:v>
                </c:pt>
                <c:pt idx="48">
                  <c:v>8.3925549566146604E-2</c:v>
                </c:pt>
                <c:pt idx="49">
                  <c:v>8.7211927790996943E-2</c:v>
                </c:pt>
                <c:pt idx="50">
                  <c:v>9.0189209560900721E-2</c:v>
                </c:pt>
                <c:pt idx="51">
                  <c:v>9.4011961792964602E-2</c:v>
                </c:pt>
                <c:pt idx="52">
                  <c:v>9.8429908478813291E-2</c:v>
                </c:pt>
                <c:pt idx="53">
                  <c:v>0.10186761586188955</c:v>
                </c:pt>
                <c:pt idx="54">
                  <c:v>0.104958638254425</c:v>
                </c:pt>
                <c:pt idx="55">
                  <c:v>0.11085491277376512</c:v>
                </c:pt>
                <c:pt idx="56">
                  <c:v>0.11684554378218212</c:v>
                </c:pt>
                <c:pt idx="57">
                  <c:v>0.12242834771926957</c:v>
                </c:pt>
                <c:pt idx="58">
                  <c:v>0.12735631129169767</c:v>
                </c:pt>
                <c:pt idx="59">
                  <c:v>0.13194846891542986</c:v>
                </c:pt>
                <c:pt idx="60">
                  <c:v>0.13813578196049214</c:v>
                </c:pt>
                <c:pt idx="61">
                  <c:v>0.14371413012921558</c:v>
                </c:pt>
                <c:pt idx="62">
                  <c:v>0.14883571066207621</c:v>
                </c:pt>
                <c:pt idx="63">
                  <c:v>0.15365082428433216</c:v>
                </c:pt>
                <c:pt idx="64">
                  <c:v>0.15958649949796694</c:v>
                </c:pt>
                <c:pt idx="65">
                  <c:v>0.1651307545870134</c:v>
                </c:pt>
                <c:pt idx="66">
                  <c:v>0.17032114088388109</c:v>
                </c:pt>
                <c:pt idx="67">
                  <c:v>0.17633992730563477</c:v>
                </c:pt>
                <c:pt idx="68">
                  <c:v>0.182028535086981</c:v>
                </c:pt>
                <c:pt idx="69">
                  <c:v>0.18709829481004228</c:v>
                </c:pt>
                <c:pt idx="70">
                  <c:v>0.19219901156692137</c:v>
                </c:pt>
                <c:pt idx="71">
                  <c:v>0.19645522147462519</c:v>
                </c:pt>
              </c:numCache>
            </c:numRef>
          </c:xVal>
          <c:yVal>
            <c:numRef>
              <c:f>'C6010'!$AO$3:$AO$74</c:f>
              <c:numCache>
                <c:formatCode>0.00E+00</c:formatCode>
                <c:ptCount val="72"/>
                <c:pt idx="0">
                  <c:v>342.93534949488679</c:v>
                </c:pt>
                <c:pt idx="1">
                  <c:v>243.94953383020072</c:v>
                </c:pt>
                <c:pt idx="2">
                  <c:v>194.55310016909914</c:v>
                </c:pt>
                <c:pt idx="3">
                  <c:v>129.74728880124226</c:v>
                </c:pt>
                <c:pt idx="4">
                  <c:v>105.44923164494</c:v>
                </c:pt>
                <c:pt idx="5">
                  <c:v>84.976740924010613</c:v>
                </c:pt>
                <c:pt idx="6">
                  <c:v>74.628768998678055</c:v>
                </c:pt>
                <c:pt idx="7">
                  <c:v>64.036643407948148</c:v>
                </c:pt>
                <c:pt idx="8">
                  <c:v>56.028376667453252</c:v>
                </c:pt>
                <c:pt idx="9">
                  <c:v>52.147176592478999</c:v>
                </c:pt>
                <c:pt idx="10">
                  <c:v>46.868475954477709</c:v>
                </c:pt>
                <c:pt idx="11">
                  <c:v>43.258892839954676</c:v>
                </c:pt>
                <c:pt idx="12">
                  <c:v>39.835214597533401</c:v>
                </c:pt>
                <c:pt idx="13">
                  <c:v>36.67802712423132</c:v>
                </c:pt>
                <c:pt idx="14">
                  <c:v>33.824323953291227</c:v>
                </c:pt>
                <c:pt idx="15">
                  <c:v>31.848301308474745</c:v>
                </c:pt>
                <c:pt idx="16">
                  <c:v>29.799665028990443</c:v>
                </c:pt>
                <c:pt idx="17">
                  <c:v>28.163255343934566</c:v>
                </c:pt>
                <c:pt idx="18">
                  <c:v>26.567123869327919</c:v>
                </c:pt>
                <c:pt idx="19">
                  <c:v>25.262337249496884</c:v>
                </c:pt>
                <c:pt idx="20">
                  <c:v>24.215058534478189</c:v>
                </c:pt>
                <c:pt idx="21">
                  <c:v>23.191811075522331</c:v>
                </c:pt>
                <c:pt idx="22">
                  <c:v>22.322835277096193</c:v>
                </c:pt>
                <c:pt idx="23">
                  <c:v>21.614497001066372</c:v>
                </c:pt>
                <c:pt idx="24">
                  <c:v>20.336794765302717</c:v>
                </c:pt>
                <c:pt idx="25">
                  <c:v>19.553766580613036</c:v>
                </c:pt>
                <c:pt idx="26">
                  <c:v>18.920484096604909</c:v>
                </c:pt>
                <c:pt idx="27">
                  <c:v>18.570070530377212</c:v>
                </c:pt>
                <c:pt idx="28">
                  <c:v>18.274592032217775</c:v>
                </c:pt>
                <c:pt idx="29">
                  <c:v>18.20807892923424</c:v>
                </c:pt>
                <c:pt idx="30">
                  <c:v>18.214488363095846</c:v>
                </c:pt>
                <c:pt idx="31">
                  <c:v>18.278663008008728</c:v>
                </c:pt>
                <c:pt idx="32">
                  <c:v>18.299557710347045</c:v>
                </c:pt>
                <c:pt idx="33">
                  <c:v>18.380565860778933</c:v>
                </c:pt>
                <c:pt idx="34">
                  <c:v>18.471765025388159</c:v>
                </c:pt>
                <c:pt idx="35">
                  <c:v>18.603204860465748</c:v>
                </c:pt>
                <c:pt idx="36">
                  <c:v>18.770587191685145</c:v>
                </c:pt>
                <c:pt idx="37">
                  <c:v>18.964584419014635</c:v>
                </c:pt>
                <c:pt idx="38">
                  <c:v>19.209668220466444</c:v>
                </c:pt>
                <c:pt idx="39">
                  <c:v>19.504623302638631</c:v>
                </c:pt>
                <c:pt idx="40">
                  <c:v>19.864240296604383</c:v>
                </c:pt>
                <c:pt idx="41">
                  <c:v>20.292132835191889</c:v>
                </c:pt>
                <c:pt idx="42">
                  <c:v>20.634551398225867</c:v>
                </c:pt>
                <c:pt idx="43">
                  <c:v>20.996851453365711</c:v>
                </c:pt>
                <c:pt idx="44">
                  <c:v>21.43228575531468</c:v>
                </c:pt>
                <c:pt idx="45">
                  <c:v>21.79318174381859</c:v>
                </c:pt>
                <c:pt idx="46">
                  <c:v>22.067664506600583</c:v>
                </c:pt>
                <c:pt idx="47">
                  <c:v>22.307904270936806</c:v>
                </c:pt>
                <c:pt idx="48">
                  <c:v>22.715986141195561</c:v>
                </c:pt>
                <c:pt idx="49">
                  <c:v>23.008392406120933</c:v>
                </c:pt>
                <c:pt idx="50">
                  <c:v>23.358472521164366</c:v>
                </c:pt>
                <c:pt idx="51">
                  <c:v>23.760362595189299</c:v>
                </c:pt>
                <c:pt idx="52">
                  <c:v>24.255693697280581</c:v>
                </c:pt>
                <c:pt idx="53">
                  <c:v>24.573549747050048</c:v>
                </c:pt>
                <c:pt idx="54">
                  <c:v>24.96297368239513</c:v>
                </c:pt>
                <c:pt idx="55">
                  <c:v>25.633072427730028</c:v>
                </c:pt>
                <c:pt idx="56">
                  <c:v>26.368060874254201</c:v>
                </c:pt>
                <c:pt idx="57">
                  <c:v>27.020354747982083</c:v>
                </c:pt>
                <c:pt idx="58">
                  <c:v>27.744159347866102</c:v>
                </c:pt>
                <c:pt idx="59">
                  <c:v>28.4312849844539</c:v>
                </c:pt>
                <c:pt idx="60">
                  <c:v>29.01240293446309</c:v>
                </c:pt>
                <c:pt idx="61">
                  <c:v>29.733097590318881</c:v>
                </c:pt>
                <c:pt idx="62">
                  <c:v>30.448623424538571</c:v>
                </c:pt>
                <c:pt idx="63">
                  <c:v>31.1285189807462</c:v>
                </c:pt>
                <c:pt idx="64">
                  <c:v>32.016835880598222</c:v>
                </c:pt>
                <c:pt idx="65">
                  <c:v>32.855161449812158</c:v>
                </c:pt>
                <c:pt idx="66">
                  <c:v>33.66162926640537</c:v>
                </c:pt>
                <c:pt idx="67">
                  <c:v>34.641367662255945</c:v>
                </c:pt>
                <c:pt idx="68">
                  <c:v>35.54615267737028</c:v>
                </c:pt>
                <c:pt idx="69">
                  <c:v>36.522548421204789</c:v>
                </c:pt>
                <c:pt idx="70">
                  <c:v>37.335755922745946</c:v>
                </c:pt>
                <c:pt idx="71">
                  <c:v>38.344688834058168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18-E737-4AA5-BA63-43B4D7457D3A}"/>
            </c:ext>
          </c:extLst>
        </c:ser>
        <c:ser>
          <c:idx val="29"/>
          <c:order val="25"/>
          <c:tx>
            <c:strRef>
              <c:f>'C6010'!$AX$2</c:f>
              <c:strCache>
                <c:ptCount val="1"/>
                <c:pt idx="0">
                  <c:v>C6010 162C1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'C6010'!$AW$3:$AW$74</c:f>
              <c:numCache>
                <c:formatCode>0.00E+00</c:formatCode>
                <c:ptCount val="72"/>
                <c:pt idx="0">
                  <c:v>3.0800065635020949E-4</c:v>
                </c:pt>
                <c:pt idx="1">
                  <c:v>3.2868424495755309E-4</c:v>
                </c:pt>
                <c:pt idx="2">
                  <c:v>3.728853581787616E-4</c:v>
                </c:pt>
                <c:pt idx="3">
                  <c:v>4.5486062205370045E-4</c:v>
                </c:pt>
                <c:pt idx="4">
                  <c:v>5.3455789942800848E-4</c:v>
                </c:pt>
                <c:pt idx="5">
                  <c:v>5.9827846681186579E-4</c:v>
                </c:pt>
                <c:pt idx="6">
                  <c:v>6.7747068364855747E-4</c:v>
                </c:pt>
                <c:pt idx="7">
                  <c:v>8.0198588088437018E-4</c:v>
                </c:pt>
                <c:pt idx="8">
                  <c:v>9.3438610801203979E-4</c:v>
                </c:pt>
                <c:pt idx="9">
                  <c:v>1.0486389602221136E-3</c:v>
                </c:pt>
                <c:pt idx="10">
                  <c:v>1.1981017714681843E-3</c:v>
                </c:pt>
                <c:pt idx="11">
                  <c:v>1.392433866910402E-3</c:v>
                </c:pt>
                <c:pt idx="12">
                  <c:v>1.5819837342182059E-3</c:v>
                </c:pt>
                <c:pt idx="13">
                  <c:v>1.7881213672469793E-3</c:v>
                </c:pt>
                <c:pt idx="14">
                  <c:v>2.0348844420353413E-3</c:v>
                </c:pt>
                <c:pt idx="15">
                  <c:v>2.3198095116003562E-3</c:v>
                </c:pt>
                <c:pt idx="16">
                  <c:v>2.6285158625972095E-3</c:v>
                </c:pt>
                <c:pt idx="17">
                  <c:v>2.9618299468308854E-3</c:v>
                </c:pt>
                <c:pt idx="18">
                  <c:v>3.337351286845815E-3</c:v>
                </c:pt>
                <c:pt idx="19">
                  <c:v>3.763186369005295E-3</c:v>
                </c:pt>
                <c:pt idx="20">
                  <c:v>4.2328807610874679E-3</c:v>
                </c:pt>
                <c:pt idx="21">
                  <c:v>4.7423353901045202E-3</c:v>
                </c:pt>
                <c:pt idx="22">
                  <c:v>5.3047640752918058E-3</c:v>
                </c:pt>
                <c:pt idx="23">
                  <c:v>5.9291712432836298E-3</c:v>
                </c:pt>
                <c:pt idx="24">
                  <c:v>7.340274519051955E-3</c:v>
                </c:pt>
                <c:pt idx="25">
                  <c:v>9.1065873608185896E-3</c:v>
                </c:pt>
                <c:pt idx="26">
                  <c:v>1.1189838169393829E-2</c:v>
                </c:pt>
                <c:pt idx="27">
                  <c:v>1.3678993043791969E-2</c:v>
                </c:pt>
                <c:pt idx="28">
                  <c:v>1.6633607356226782E-2</c:v>
                </c:pt>
                <c:pt idx="29">
                  <c:v>2.0154598954423047E-2</c:v>
                </c:pt>
                <c:pt idx="30">
                  <c:v>2.2144074760765558E-2</c:v>
                </c:pt>
                <c:pt idx="31">
                  <c:v>2.4323976323938293E-2</c:v>
                </c:pt>
                <c:pt idx="32">
                  <c:v>2.668279810180085E-2</c:v>
                </c:pt>
                <c:pt idx="33">
                  <c:v>2.9273958988323606E-2</c:v>
                </c:pt>
                <c:pt idx="34">
                  <c:v>3.208422484111105E-2</c:v>
                </c:pt>
                <c:pt idx="35">
                  <c:v>3.5124256879484617E-2</c:v>
                </c:pt>
                <c:pt idx="36">
                  <c:v>3.8440961549657808E-2</c:v>
                </c:pt>
                <c:pt idx="37">
                  <c:v>4.201423075225913E-2</c:v>
                </c:pt>
                <c:pt idx="38">
                  <c:v>4.5871468437247258E-2</c:v>
                </c:pt>
                <c:pt idx="39">
                  <c:v>5.0027900508836515E-2</c:v>
                </c:pt>
                <c:pt idx="40">
                  <c:v>5.4475425085168769E-2</c:v>
                </c:pt>
                <c:pt idx="41">
                  <c:v>5.9237345120690781E-2</c:v>
                </c:pt>
                <c:pt idx="42">
                  <c:v>6.3369272425026713E-2</c:v>
                </c:pt>
                <c:pt idx="43">
                  <c:v>6.6722135342158095E-2</c:v>
                </c:pt>
                <c:pt idx="44">
                  <c:v>7.1576750428798408E-2</c:v>
                </c:pt>
                <c:pt idx="45">
                  <c:v>7.4278767945717306E-2</c:v>
                </c:pt>
                <c:pt idx="46">
                  <c:v>7.8271008708109185E-2</c:v>
                </c:pt>
                <c:pt idx="47">
                  <c:v>8.2137749329679252E-2</c:v>
                </c:pt>
                <c:pt idx="48">
                  <c:v>8.5560077572472901E-2</c:v>
                </c:pt>
                <c:pt idx="49">
                  <c:v>8.8953769539703714E-2</c:v>
                </c:pt>
                <c:pt idx="50">
                  <c:v>9.2082051951300981E-2</c:v>
                </c:pt>
                <c:pt idx="51">
                  <c:v>9.5963048526195027E-2</c:v>
                </c:pt>
                <c:pt idx="52">
                  <c:v>0.10050424599269758</c:v>
                </c:pt>
                <c:pt idx="53">
                  <c:v>0.10388343846901629</c:v>
                </c:pt>
                <c:pt idx="54">
                  <c:v>0.10709531093522066</c:v>
                </c:pt>
                <c:pt idx="55">
                  <c:v>0.1131857821557947</c:v>
                </c:pt>
                <c:pt idx="56">
                  <c:v>0.11921533567812216</c:v>
                </c:pt>
                <c:pt idx="57">
                  <c:v>0.12484557938238265</c:v>
                </c:pt>
                <c:pt idx="58">
                  <c:v>0.13003406453881491</c:v>
                </c:pt>
                <c:pt idx="59">
                  <c:v>0.134878600636645</c:v>
                </c:pt>
                <c:pt idx="60">
                  <c:v>0.14106578664746067</c:v>
                </c:pt>
                <c:pt idx="61">
                  <c:v>0.14669301921994349</c:v>
                </c:pt>
                <c:pt idx="62">
                  <c:v>0.15191836369556458</c:v>
                </c:pt>
                <c:pt idx="63">
                  <c:v>0.15693716005243458</c:v>
                </c:pt>
                <c:pt idx="64">
                  <c:v>0.16294044095150645</c:v>
                </c:pt>
                <c:pt idx="65">
                  <c:v>0.16865755016517026</c:v>
                </c:pt>
                <c:pt idx="66">
                  <c:v>0.17396874450536351</c:v>
                </c:pt>
                <c:pt idx="67">
                  <c:v>0.18031265823437495</c:v>
                </c:pt>
                <c:pt idx="68">
                  <c:v>0.18618118764316463</c:v>
                </c:pt>
                <c:pt idx="69">
                  <c:v>0.19147857203396604</c:v>
                </c:pt>
                <c:pt idx="70">
                  <c:v>0.19650473324325843</c:v>
                </c:pt>
                <c:pt idx="71">
                  <c:v>0.20143663680253329</c:v>
                </c:pt>
              </c:numCache>
            </c:numRef>
          </c:xVal>
          <c:yVal>
            <c:numRef>
              <c:f>'C6010'!$AY$3:$AY$74</c:f>
              <c:numCache>
                <c:formatCode>0.00E+00</c:formatCode>
                <c:ptCount val="72"/>
                <c:pt idx="0">
                  <c:v>105.41361717819997</c:v>
                </c:pt>
                <c:pt idx="1">
                  <c:v>111.70533832399801</c:v>
                </c:pt>
                <c:pt idx="2">
                  <c:v>104.74061003473381</c:v>
                </c:pt>
                <c:pt idx="3">
                  <c:v>84.945645888315383</c:v>
                </c:pt>
                <c:pt idx="4">
                  <c:v>74.223414102945156</c:v>
                </c:pt>
                <c:pt idx="5">
                  <c:v>71.508369192439901</c:v>
                </c:pt>
                <c:pt idx="6">
                  <c:v>67.299896984255909</c:v>
                </c:pt>
                <c:pt idx="7">
                  <c:v>57.9555048014726</c:v>
                </c:pt>
                <c:pt idx="8">
                  <c:v>51.52383976433741</c:v>
                </c:pt>
                <c:pt idx="9">
                  <c:v>49.367628383216093</c:v>
                </c:pt>
                <c:pt idx="10">
                  <c:v>45.639345087423507</c:v>
                </c:pt>
                <c:pt idx="11">
                  <c:v>40.776491173215987</c:v>
                </c:pt>
                <c:pt idx="12">
                  <c:v>38.123045925136211</c:v>
                </c:pt>
                <c:pt idx="13">
                  <c:v>36.010756043093551</c:v>
                </c:pt>
                <c:pt idx="14">
                  <c:v>33.556684788348612</c:v>
                </c:pt>
                <c:pt idx="15">
                  <c:v>31.159062743562526</c:v>
                </c:pt>
                <c:pt idx="16">
                  <c:v>29.288782576787753</c:v>
                </c:pt>
                <c:pt idx="17">
                  <c:v>27.837761637977323</c:v>
                </c:pt>
                <c:pt idx="18">
                  <c:v>26.459623433196171</c:v>
                </c:pt>
                <c:pt idx="19">
                  <c:v>25.113596770423495</c:v>
                </c:pt>
                <c:pt idx="20">
                  <c:v>23.954138746325725</c:v>
                </c:pt>
                <c:pt idx="21">
                  <c:v>23.030363443426374</c:v>
                </c:pt>
                <c:pt idx="22">
                  <c:v>22.211919250936866</c:v>
                </c:pt>
                <c:pt idx="23">
                  <c:v>21.456704963999851</c:v>
                </c:pt>
                <c:pt idx="24">
                  <c:v>20.388781431744857</c:v>
                </c:pt>
                <c:pt idx="25">
                  <c:v>19.29170729042702</c:v>
                </c:pt>
                <c:pt idx="26">
                  <c:v>18.607969688241468</c:v>
                </c:pt>
                <c:pt idx="27">
                  <c:v>18.134423790784115</c:v>
                </c:pt>
                <c:pt idx="28">
                  <c:v>17.860942177901805</c:v>
                </c:pt>
                <c:pt idx="29">
                  <c:v>17.717185525350715</c:v>
                </c:pt>
                <c:pt idx="30">
                  <c:v>17.711699908977813</c:v>
                </c:pt>
                <c:pt idx="31">
                  <c:v>17.714859841088927</c:v>
                </c:pt>
                <c:pt idx="32">
                  <c:v>17.765593410050158</c:v>
                </c:pt>
                <c:pt idx="33">
                  <c:v>17.811936066875635</c:v>
                </c:pt>
                <c:pt idx="34">
                  <c:v>17.894642538464019</c:v>
                </c:pt>
                <c:pt idx="35">
                  <c:v>18.018771309082883</c:v>
                </c:pt>
                <c:pt idx="36">
                  <c:v>18.15447207829602</c:v>
                </c:pt>
                <c:pt idx="37">
                  <c:v>18.340517199450662</c:v>
                </c:pt>
                <c:pt idx="38">
                  <c:v>18.567415482496106</c:v>
                </c:pt>
                <c:pt idx="39">
                  <c:v>18.838450040498039</c:v>
                </c:pt>
                <c:pt idx="40">
                  <c:v>19.173486333181771</c:v>
                </c:pt>
                <c:pt idx="41">
                  <c:v>19.567872929511996</c:v>
                </c:pt>
                <c:pt idx="42">
                  <c:v>19.921982093149758</c:v>
                </c:pt>
                <c:pt idx="43">
                  <c:v>20.216344788686079</c:v>
                </c:pt>
                <c:pt idx="44">
                  <c:v>20.494878302604583</c:v>
                </c:pt>
                <c:pt idx="45">
                  <c:v>20.843394925149465</c:v>
                </c:pt>
                <c:pt idx="46">
                  <c:v>21.219809990508075</c:v>
                </c:pt>
                <c:pt idx="47">
                  <c:v>21.492275810019322</c:v>
                </c:pt>
                <c:pt idx="48">
                  <c:v>21.856350335073309</c:v>
                </c:pt>
                <c:pt idx="49">
                  <c:v>22.116140251907456</c:v>
                </c:pt>
                <c:pt idx="50">
                  <c:v>22.408027247533308</c:v>
                </c:pt>
                <c:pt idx="51">
                  <c:v>22.804009991807035</c:v>
                </c:pt>
                <c:pt idx="52">
                  <c:v>23.264784968396569</c:v>
                </c:pt>
                <c:pt idx="53">
                  <c:v>23.629120027117526</c:v>
                </c:pt>
                <c:pt idx="54">
                  <c:v>23.976830971701361</c:v>
                </c:pt>
                <c:pt idx="55">
                  <c:v>24.588203630354009</c:v>
                </c:pt>
                <c:pt idx="56">
                  <c:v>25.330178416822317</c:v>
                </c:pt>
                <c:pt idx="57">
                  <c:v>25.984160185910415</c:v>
                </c:pt>
                <c:pt idx="58">
                  <c:v>26.613269895808301</c:v>
                </c:pt>
                <c:pt idx="59">
                  <c:v>27.209408191912903</c:v>
                </c:pt>
                <c:pt idx="60">
                  <c:v>27.8197159514623</c:v>
                </c:pt>
                <c:pt idx="61">
                  <c:v>28.537781131538093</c:v>
                </c:pt>
                <c:pt idx="62">
                  <c:v>29.225463396413588</c:v>
                </c:pt>
                <c:pt idx="63">
                  <c:v>29.838478127711625</c:v>
                </c:pt>
                <c:pt idx="64">
                  <c:v>30.712341810211882</c:v>
                </c:pt>
                <c:pt idx="65">
                  <c:v>31.495460397365591</c:v>
                </c:pt>
                <c:pt idx="66">
                  <c:v>32.264860302905952</c:v>
                </c:pt>
                <c:pt idx="67">
                  <c:v>33.131714690538352</c:v>
                </c:pt>
                <c:pt idx="68">
                  <c:v>33.978167844488439</c:v>
                </c:pt>
                <c:pt idx="69">
                  <c:v>34.870676452268391</c:v>
                </c:pt>
                <c:pt idx="70">
                  <c:v>35.71751345092963</c:v>
                </c:pt>
                <c:pt idx="71">
                  <c:v>36.471652942157561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19-E737-4AA5-BA63-43B4D7457D3A}"/>
            </c:ext>
          </c:extLst>
        </c:ser>
        <c:ser>
          <c:idx val="30"/>
          <c:order val="26"/>
          <c:tx>
            <c:strRef>
              <c:f>'C6010'!$BH$2</c:f>
              <c:strCache>
                <c:ptCount val="1"/>
                <c:pt idx="0">
                  <c:v>C6010 162C2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'C6010'!$BG$3:$BG$74</c:f>
              <c:numCache>
                <c:formatCode>0.00E+00</c:formatCode>
                <c:ptCount val="72"/>
                <c:pt idx="0">
                  <c:v>2.7813116014021119E-4</c:v>
                </c:pt>
                <c:pt idx="1">
                  <c:v>3.1655174855666309E-4</c:v>
                </c:pt>
                <c:pt idx="2">
                  <c:v>3.920384077041919E-4</c:v>
                </c:pt>
                <c:pt idx="3">
                  <c:v>4.7339480414580027E-4</c:v>
                </c:pt>
                <c:pt idx="4">
                  <c:v>5.278305878935552E-4</c:v>
                </c:pt>
                <c:pt idx="5">
                  <c:v>5.939184416105677E-4</c:v>
                </c:pt>
                <c:pt idx="6">
                  <c:v>7.0012624268382445E-4</c:v>
                </c:pt>
                <c:pt idx="7">
                  <c:v>8.2395165108298512E-4</c:v>
                </c:pt>
                <c:pt idx="8">
                  <c:v>9.2122815564113004E-4</c:v>
                </c:pt>
                <c:pt idx="9">
                  <c:v>1.0470377954004783E-3</c:v>
                </c:pt>
                <c:pt idx="10">
                  <c:v>1.2224815752792117E-3</c:v>
                </c:pt>
                <c:pt idx="11">
                  <c:v>1.3980612259115457E-3</c:v>
                </c:pt>
                <c:pt idx="12">
                  <c:v>1.5759824579300136E-3</c:v>
                </c:pt>
                <c:pt idx="13">
                  <c:v>1.792841697737613E-3</c:v>
                </c:pt>
                <c:pt idx="14">
                  <c:v>2.0506423449639993E-3</c:v>
                </c:pt>
                <c:pt idx="15">
                  <c:v>2.3291783866728139E-3</c:v>
                </c:pt>
                <c:pt idx="16">
                  <c:v>2.6280682829945049E-3</c:v>
                </c:pt>
                <c:pt idx="17">
                  <c:v>2.9621419920789426E-3</c:v>
                </c:pt>
                <c:pt idx="18">
                  <c:v>3.3465029645021916E-3</c:v>
                </c:pt>
                <c:pt idx="19">
                  <c:v>3.7728514859843455E-3</c:v>
                </c:pt>
                <c:pt idx="20">
                  <c:v>4.234780752309892E-3</c:v>
                </c:pt>
                <c:pt idx="21">
                  <c:v>4.7434845847639613E-3</c:v>
                </c:pt>
                <c:pt idx="22">
                  <c:v>5.3083088313904195E-3</c:v>
                </c:pt>
                <c:pt idx="23">
                  <c:v>5.9356823239666246E-3</c:v>
                </c:pt>
                <c:pt idx="24">
                  <c:v>7.3695013764524019E-3</c:v>
                </c:pt>
                <c:pt idx="25">
                  <c:v>9.078506268656087E-3</c:v>
                </c:pt>
                <c:pt idx="26">
                  <c:v>1.1192702556299887E-2</c:v>
                </c:pt>
                <c:pt idx="27">
                  <c:v>1.3687856067522812E-2</c:v>
                </c:pt>
                <c:pt idx="28">
                  <c:v>1.6639423853109778E-2</c:v>
                </c:pt>
                <c:pt idx="29">
                  <c:v>2.0149035154457474E-2</c:v>
                </c:pt>
                <c:pt idx="30">
                  <c:v>2.2125766111557203E-2</c:v>
                </c:pt>
                <c:pt idx="31">
                  <c:v>2.4306896237969985E-2</c:v>
                </c:pt>
                <c:pt idx="32">
                  <c:v>2.6684508978299468E-2</c:v>
                </c:pt>
                <c:pt idx="33">
                  <c:v>2.9257098608633465E-2</c:v>
                </c:pt>
                <c:pt idx="34">
                  <c:v>3.2071216597301749E-2</c:v>
                </c:pt>
                <c:pt idx="35">
                  <c:v>3.5111289338066121E-2</c:v>
                </c:pt>
                <c:pt idx="36">
                  <c:v>3.8409320679306018E-2</c:v>
                </c:pt>
                <c:pt idx="37">
                  <c:v>4.1988930514682318E-2</c:v>
                </c:pt>
                <c:pt idx="38">
                  <c:v>4.5842145639661852E-2</c:v>
                </c:pt>
                <c:pt idx="39">
                  <c:v>4.9991367354812001E-2</c:v>
                </c:pt>
                <c:pt idx="40">
                  <c:v>5.4442008025022741E-2</c:v>
                </c:pt>
                <c:pt idx="41">
                  <c:v>5.9197137810025897E-2</c:v>
                </c:pt>
                <c:pt idx="42">
                  <c:v>6.3210421827349872E-2</c:v>
                </c:pt>
                <c:pt idx="43">
                  <c:v>6.670487584949733E-2</c:v>
                </c:pt>
                <c:pt idx="44">
                  <c:v>7.1433636856524221E-2</c:v>
                </c:pt>
                <c:pt idx="45">
                  <c:v>7.4384030546988111E-2</c:v>
                </c:pt>
                <c:pt idx="46">
                  <c:v>7.8302472525043645E-2</c:v>
                </c:pt>
                <c:pt idx="47">
                  <c:v>8.2271880075642678E-2</c:v>
                </c:pt>
                <c:pt idx="48">
                  <c:v>8.5591567250915823E-2</c:v>
                </c:pt>
                <c:pt idx="49">
                  <c:v>8.8957982064013605E-2</c:v>
                </c:pt>
                <c:pt idx="50">
                  <c:v>9.215942670732219E-2</c:v>
                </c:pt>
                <c:pt idx="51">
                  <c:v>9.5912144936737942E-2</c:v>
                </c:pt>
                <c:pt idx="52">
                  <c:v>0.10039562713994576</c:v>
                </c:pt>
                <c:pt idx="53">
                  <c:v>0.10387618682414555</c:v>
                </c:pt>
                <c:pt idx="54">
                  <c:v>0.10707418551615032</c:v>
                </c:pt>
                <c:pt idx="55">
                  <c:v>0.11308896082684934</c:v>
                </c:pt>
                <c:pt idx="56">
                  <c:v>0.11921850980210738</c:v>
                </c:pt>
                <c:pt idx="57">
                  <c:v>0.12485165089992459</c:v>
                </c:pt>
                <c:pt idx="58">
                  <c:v>0.13006616775237373</c:v>
                </c:pt>
                <c:pt idx="59">
                  <c:v>0.13475456912679687</c:v>
                </c:pt>
                <c:pt idx="60">
                  <c:v>0.14099291999239499</c:v>
                </c:pt>
                <c:pt idx="61">
                  <c:v>0.1466202522428168</c:v>
                </c:pt>
                <c:pt idx="62">
                  <c:v>0.15189826668007228</c:v>
                </c:pt>
                <c:pt idx="63">
                  <c:v>0.15689089930129577</c:v>
                </c:pt>
                <c:pt idx="64">
                  <c:v>0.1629592237113327</c:v>
                </c:pt>
                <c:pt idx="65">
                  <c:v>0.16867117703933895</c:v>
                </c:pt>
                <c:pt idx="66">
                  <c:v>0.17408333682010829</c:v>
                </c:pt>
                <c:pt idx="67">
                  <c:v>0.18011449249301939</c:v>
                </c:pt>
                <c:pt idx="68">
                  <c:v>0.18594356526799211</c:v>
                </c:pt>
                <c:pt idx="69">
                  <c:v>0.19143434647579935</c:v>
                </c:pt>
                <c:pt idx="70">
                  <c:v>0.19634193789998489</c:v>
                </c:pt>
                <c:pt idx="71">
                  <c:v>0.20117419849963797</c:v>
                </c:pt>
              </c:numCache>
            </c:numRef>
          </c:xVal>
          <c:yVal>
            <c:numRef>
              <c:f>'C6010'!$BI$3:$BI$74</c:f>
              <c:numCache>
                <c:formatCode>0.00E+00</c:formatCode>
                <c:ptCount val="72"/>
                <c:pt idx="0">
                  <c:v>129.27088003108372</c:v>
                </c:pt>
                <c:pt idx="1">
                  <c:v>120.43210273115263</c:v>
                </c:pt>
                <c:pt idx="2">
                  <c:v>94.756394404517266</c:v>
                </c:pt>
                <c:pt idx="3">
                  <c:v>78.424332500295066</c:v>
                </c:pt>
                <c:pt idx="4">
                  <c:v>76.127456938217264</c:v>
                </c:pt>
                <c:pt idx="5">
                  <c:v>72.56212563585612</c:v>
                </c:pt>
                <c:pt idx="6">
                  <c:v>63.014819942312087</c:v>
                </c:pt>
                <c:pt idx="7">
                  <c:v>54.906616399952647</c:v>
                </c:pt>
                <c:pt idx="8">
                  <c:v>53.006186588657918</c:v>
                </c:pt>
                <c:pt idx="9">
                  <c:v>49.51873305183274</c:v>
                </c:pt>
                <c:pt idx="10">
                  <c:v>43.837136699724752</c:v>
                </c:pt>
                <c:pt idx="11">
                  <c:v>40.448891579085796</c:v>
                </c:pt>
                <c:pt idx="12">
                  <c:v>38.413940707621649</c:v>
                </c:pt>
                <c:pt idx="13">
                  <c:v>35.82138193574167</c:v>
                </c:pt>
                <c:pt idx="14">
                  <c:v>33.042942058250809</c:v>
                </c:pt>
                <c:pt idx="15">
                  <c:v>30.908898781586789</c:v>
                </c:pt>
                <c:pt idx="16">
                  <c:v>29.298759621935073</c:v>
                </c:pt>
                <c:pt idx="17">
                  <c:v>27.831896838981095</c:v>
                </c:pt>
                <c:pt idx="18">
                  <c:v>26.315103112399907</c:v>
                </c:pt>
                <c:pt idx="19">
                  <c:v>24.985091871937456</c:v>
                </c:pt>
                <c:pt idx="20">
                  <c:v>23.932648876559721</c:v>
                </c:pt>
                <c:pt idx="21">
                  <c:v>23.019205753663265</c:v>
                </c:pt>
                <c:pt idx="22">
                  <c:v>22.182264025585827</c:v>
                </c:pt>
                <c:pt idx="23">
                  <c:v>21.409657394761876</c:v>
                </c:pt>
                <c:pt idx="24">
                  <c:v>20.227381540209741</c:v>
                </c:pt>
                <c:pt idx="25">
                  <c:v>19.41123577257185</c:v>
                </c:pt>
                <c:pt idx="26">
                  <c:v>18.59844676841923</c:v>
                </c:pt>
                <c:pt idx="27">
                  <c:v>18.110946952363342</c:v>
                </c:pt>
                <c:pt idx="28">
                  <c:v>17.848457375808252</c:v>
                </c:pt>
                <c:pt idx="29">
                  <c:v>17.726971451606264</c:v>
                </c:pt>
                <c:pt idx="30">
                  <c:v>17.741024223943473</c:v>
                </c:pt>
                <c:pt idx="31">
                  <c:v>17.739764512765024</c:v>
                </c:pt>
                <c:pt idx="32">
                  <c:v>17.763315402094669</c:v>
                </c:pt>
                <c:pt idx="33">
                  <c:v>17.832471427724897</c:v>
                </c:pt>
                <c:pt idx="34">
                  <c:v>17.90916179315095</c:v>
                </c:pt>
                <c:pt idx="35">
                  <c:v>18.032083398497228</c:v>
                </c:pt>
                <c:pt idx="36">
                  <c:v>18.184395018180581</c:v>
                </c:pt>
                <c:pt idx="37">
                  <c:v>18.362625847283891</c:v>
                </c:pt>
                <c:pt idx="38">
                  <c:v>18.59117626793768</c:v>
                </c:pt>
                <c:pt idx="39">
                  <c:v>18.865993974907287</c:v>
                </c:pt>
                <c:pt idx="40">
                  <c:v>19.197031320222749</c:v>
                </c:pt>
                <c:pt idx="41">
                  <c:v>19.594463361642521</c:v>
                </c:pt>
                <c:pt idx="42">
                  <c:v>20.022237560035119</c:v>
                </c:pt>
                <c:pt idx="43">
                  <c:v>20.226807861769029</c:v>
                </c:pt>
                <c:pt idx="44">
                  <c:v>20.577081408262387</c:v>
                </c:pt>
                <c:pt idx="45">
                  <c:v>20.784444703141929</c:v>
                </c:pt>
                <c:pt idx="46">
                  <c:v>21.202760156569607</c:v>
                </c:pt>
                <c:pt idx="47">
                  <c:v>21.422253706735297</c:v>
                </c:pt>
                <c:pt idx="48">
                  <c:v>21.840271114644725</c:v>
                </c:pt>
                <c:pt idx="49">
                  <c:v>22.114045722098577</c:v>
                </c:pt>
                <c:pt idx="50">
                  <c:v>22.370416601093105</c:v>
                </c:pt>
                <c:pt idx="51">
                  <c:v>22.82822202463074</c:v>
                </c:pt>
                <c:pt idx="52">
                  <c:v>23.315152923908588</c:v>
                </c:pt>
                <c:pt idx="53">
                  <c:v>23.632419261971922</c:v>
                </c:pt>
                <c:pt idx="54">
                  <c:v>23.98629302023005</c:v>
                </c:pt>
                <c:pt idx="55">
                  <c:v>24.630324128037294</c:v>
                </c:pt>
                <c:pt idx="56">
                  <c:v>25.328829632029095</c:v>
                </c:pt>
                <c:pt idx="57">
                  <c:v>25.981633035532489</c:v>
                </c:pt>
                <c:pt idx="58">
                  <c:v>26.600134027152915</c:v>
                </c:pt>
                <c:pt idx="59">
                  <c:v>27.25951969668224</c:v>
                </c:pt>
                <c:pt idx="60">
                  <c:v>27.848478437799255</c:v>
                </c:pt>
                <c:pt idx="61">
                  <c:v>28.566114507599472</c:v>
                </c:pt>
                <c:pt idx="62">
                  <c:v>29.233197302244399</c:v>
                </c:pt>
                <c:pt idx="63">
                  <c:v>29.856077031431326</c:v>
                </c:pt>
                <c:pt idx="64">
                  <c:v>30.705262379148618</c:v>
                </c:pt>
                <c:pt idx="65">
                  <c:v>31.490371592669636</c:v>
                </c:pt>
                <c:pt idx="66">
                  <c:v>32.222396869033084</c:v>
                </c:pt>
                <c:pt idx="67">
                  <c:v>33.204659210464968</c:v>
                </c:pt>
                <c:pt idx="68">
                  <c:v>34.065066596926194</c:v>
                </c:pt>
                <c:pt idx="69">
                  <c:v>34.886790104770014</c:v>
                </c:pt>
                <c:pt idx="70">
                  <c:v>35.776767785570698</c:v>
                </c:pt>
                <c:pt idx="71">
                  <c:v>36.566871931258561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1A-E737-4AA5-BA63-43B4D7457D3A}"/>
            </c:ext>
          </c:extLst>
        </c:ser>
        <c:ser>
          <c:idx val="31"/>
          <c:order val="27"/>
          <c:tx>
            <c:strRef>
              <c:f>'C6010'!$BR$2</c:f>
              <c:strCache>
                <c:ptCount val="1"/>
                <c:pt idx="0">
                  <c:v>C6010 162C3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'C6010'!$BQ$3:$BQ$74</c:f>
              <c:numCache>
                <c:formatCode>0.00E+00</c:formatCode>
                <c:ptCount val="72"/>
                <c:pt idx="0">
                  <c:v>3.6474253164634228E-4</c:v>
                </c:pt>
                <c:pt idx="1">
                  <c:v>4.2259881278057163E-4</c:v>
                </c:pt>
                <c:pt idx="2">
                  <c:v>4.7570036040340695E-4</c:v>
                </c:pt>
                <c:pt idx="3">
                  <c:v>5.3958731735630205E-4</c:v>
                </c:pt>
                <c:pt idx="4">
                  <c:v>6.1479509474807452E-4</c:v>
                </c:pt>
                <c:pt idx="5">
                  <c:v>7.0179822264362056E-4</c:v>
                </c:pt>
                <c:pt idx="6">
                  <c:v>8.0580240601417106E-4</c:v>
                </c:pt>
                <c:pt idx="7">
                  <c:v>9.325579602740972E-4</c:v>
                </c:pt>
                <c:pt idx="8">
                  <c:v>1.0853479711753992E-3</c:v>
                </c:pt>
                <c:pt idx="9">
                  <c:v>1.2500853569532627E-3</c:v>
                </c:pt>
                <c:pt idx="10">
                  <c:v>1.4278972144967398E-3</c:v>
                </c:pt>
                <c:pt idx="11">
                  <c:v>1.6192216976503066E-3</c:v>
                </c:pt>
                <c:pt idx="12">
                  <c:v>1.8384958420677869E-3</c:v>
                </c:pt>
                <c:pt idx="13">
                  <c:v>2.0841755023169534E-3</c:v>
                </c:pt>
                <c:pt idx="14">
                  <c:v>2.3627861781890342E-3</c:v>
                </c:pt>
                <c:pt idx="15">
                  <c:v>2.6735873988231198E-3</c:v>
                </c:pt>
                <c:pt idx="16">
                  <c:v>3.0208921641728531E-3</c:v>
                </c:pt>
                <c:pt idx="17">
                  <c:v>3.4067456222648057E-3</c:v>
                </c:pt>
                <c:pt idx="18">
                  <c:v>3.8316990137794269E-3</c:v>
                </c:pt>
                <c:pt idx="19">
                  <c:v>4.301133966018905E-3</c:v>
                </c:pt>
                <c:pt idx="20">
                  <c:v>4.8161446651004032E-3</c:v>
                </c:pt>
                <c:pt idx="21">
                  <c:v>5.3834136757973687E-3</c:v>
                </c:pt>
                <c:pt idx="22">
                  <c:v>6.0051105164936813E-3</c:v>
                </c:pt>
                <c:pt idx="23">
                  <c:v>6.6954899470594922E-3</c:v>
                </c:pt>
                <c:pt idx="24">
                  <c:v>8.2444251603908565E-3</c:v>
                </c:pt>
                <c:pt idx="25">
                  <c:v>1.0112954063465312E-2</c:v>
                </c:pt>
                <c:pt idx="26">
                  <c:v>1.2384094369523292E-2</c:v>
                </c:pt>
                <c:pt idx="27">
                  <c:v>1.5023095763316804E-2</c:v>
                </c:pt>
                <c:pt idx="28">
                  <c:v>1.8202512934077691E-2</c:v>
                </c:pt>
                <c:pt idx="29">
                  <c:v>2.1954649103358769E-2</c:v>
                </c:pt>
                <c:pt idx="30">
                  <c:v>2.4103803190382567E-2</c:v>
                </c:pt>
                <c:pt idx="31">
                  <c:v>2.6439878009486592E-2</c:v>
                </c:pt>
                <c:pt idx="32">
                  <c:v>2.8990574302016858E-2</c:v>
                </c:pt>
                <c:pt idx="33">
                  <c:v>3.1760731155103049E-2</c:v>
                </c:pt>
                <c:pt idx="34">
                  <c:v>3.4774761487578063E-2</c:v>
                </c:pt>
                <c:pt idx="35">
                  <c:v>3.8048201893489161E-2</c:v>
                </c:pt>
                <c:pt idx="36">
                  <c:v>4.1603795886437242E-2</c:v>
                </c:pt>
                <c:pt idx="37">
                  <c:v>4.5435043299113589E-2</c:v>
                </c:pt>
                <c:pt idx="38">
                  <c:v>4.9571483137162281E-2</c:v>
                </c:pt>
                <c:pt idx="39">
                  <c:v>5.4015754716229644E-2</c:v>
                </c:pt>
                <c:pt idx="40">
                  <c:v>5.8778025130037041E-2</c:v>
                </c:pt>
                <c:pt idx="41">
                  <c:v>6.3852946592337215E-2</c:v>
                </c:pt>
                <c:pt idx="42">
                  <c:v>6.3108806260383135E-2</c:v>
                </c:pt>
                <c:pt idx="43">
                  <c:v>6.6422522358317027E-2</c:v>
                </c:pt>
                <c:pt idx="44">
                  <c:v>7.1004137666402262E-2</c:v>
                </c:pt>
                <c:pt idx="45">
                  <c:v>7.4023513692746859E-2</c:v>
                </c:pt>
                <c:pt idx="46">
                  <c:v>7.8053753949656454E-2</c:v>
                </c:pt>
                <c:pt idx="47">
                  <c:v>8.1925420780597585E-2</c:v>
                </c:pt>
                <c:pt idx="48">
                  <c:v>8.5210287732687517E-2</c:v>
                </c:pt>
                <c:pt idx="49">
                  <c:v>8.8518805825216582E-2</c:v>
                </c:pt>
                <c:pt idx="50">
                  <c:v>9.1518103844388327E-2</c:v>
                </c:pt>
                <c:pt idx="51">
                  <c:v>9.5456726530140909E-2</c:v>
                </c:pt>
                <c:pt idx="52">
                  <c:v>9.9986314842627724E-2</c:v>
                </c:pt>
                <c:pt idx="53">
                  <c:v>0.10339645377735221</c:v>
                </c:pt>
                <c:pt idx="54">
                  <c:v>0.10655884278216686</c:v>
                </c:pt>
                <c:pt idx="55">
                  <c:v>0.11257005549971211</c:v>
                </c:pt>
                <c:pt idx="56">
                  <c:v>0.11871913308791454</c:v>
                </c:pt>
                <c:pt idx="57">
                  <c:v>0.12431012458084599</c:v>
                </c:pt>
                <c:pt idx="58">
                  <c:v>0.12953105214828298</c:v>
                </c:pt>
                <c:pt idx="59">
                  <c:v>0.13420916772455821</c:v>
                </c:pt>
                <c:pt idx="60">
                  <c:v>0.14036253602467469</c:v>
                </c:pt>
                <c:pt idx="61">
                  <c:v>0.14594021470974983</c:v>
                </c:pt>
                <c:pt idx="62">
                  <c:v>0.15120076003370922</c:v>
                </c:pt>
                <c:pt idx="63">
                  <c:v>0.15611950013295472</c:v>
                </c:pt>
                <c:pt idx="64">
                  <c:v>0.16213308351111821</c:v>
                </c:pt>
                <c:pt idx="65">
                  <c:v>0.16777171246268402</c:v>
                </c:pt>
                <c:pt idx="66">
                  <c:v>0.17306921832542779</c:v>
                </c:pt>
                <c:pt idx="67">
                  <c:v>0.17916538981949595</c:v>
                </c:pt>
                <c:pt idx="68">
                  <c:v>0.18480704618025368</c:v>
                </c:pt>
                <c:pt idx="69">
                  <c:v>0.1904123023736965</c:v>
                </c:pt>
                <c:pt idx="70">
                  <c:v>0.19547666203350977</c:v>
                </c:pt>
                <c:pt idx="71">
                  <c:v>0.19970241875268172</c:v>
                </c:pt>
              </c:numCache>
            </c:numRef>
          </c:xVal>
          <c:yVal>
            <c:numRef>
              <c:f>'C6010'!$BS$3:$BS$74</c:f>
              <c:numCache>
                <c:formatCode>0.00E+00</c:formatCode>
                <c:ptCount val="72"/>
                <c:pt idx="0">
                  <c:v>90.710776877353624</c:v>
                </c:pt>
                <c:pt idx="1">
                  <c:v>81.547230256836059</c:v>
                </c:pt>
                <c:pt idx="2">
                  <c:v>77.66598308780776</c:v>
                </c:pt>
                <c:pt idx="3">
                  <c:v>72.846210390278657</c:v>
                </c:pt>
                <c:pt idx="4">
                  <c:v>67.717798421099246</c:v>
                </c:pt>
                <c:pt idx="5">
                  <c:v>62.71492174573325</c:v>
                </c:pt>
                <c:pt idx="6">
                  <c:v>57.407815118441597</c:v>
                </c:pt>
                <c:pt idx="7">
                  <c:v>51.72604814458564</c:v>
                </c:pt>
                <c:pt idx="8">
                  <c:v>46.084644840245701</c:v>
                </c:pt>
                <c:pt idx="9">
                  <c:v>41.922530397370224</c:v>
                </c:pt>
                <c:pt idx="10">
                  <c:v>38.776188195703291</c:v>
                </c:pt>
                <c:pt idx="11">
                  <c:v>36.389743163389774</c:v>
                </c:pt>
                <c:pt idx="12">
                  <c:v>34.064413906077718</c:v>
                </c:pt>
                <c:pt idx="13">
                  <c:v>31.988212871285317</c:v>
                </c:pt>
                <c:pt idx="14">
                  <c:v>30.035868340697625</c:v>
                </c:pt>
                <c:pt idx="15">
                  <c:v>28.309601320946115</c:v>
                </c:pt>
                <c:pt idx="16">
                  <c:v>26.759876596766244</c:v>
                </c:pt>
                <c:pt idx="17">
                  <c:v>25.392653775334345</c:v>
                </c:pt>
                <c:pt idx="18">
                  <c:v>24.22353919811583</c:v>
                </c:pt>
                <c:pt idx="19">
                  <c:v>23.19993087840384</c:v>
                </c:pt>
                <c:pt idx="20">
                  <c:v>22.329874117005406</c:v>
                </c:pt>
                <c:pt idx="21">
                  <c:v>21.567645010095738</c:v>
                </c:pt>
                <c:pt idx="22">
                  <c:v>20.917462922761771</c:v>
                </c:pt>
                <c:pt idx="23">
                  <c:v>20.305742004605417</c:v>
                </c:pt>
                <c:pt idx="24">
                  <c:v>19.504183409178211</c:v>
                </c:pt>
                <c:pt idx="25">
                  <c:v>18.878119354077647</c:v>
                </c:pt>
                <c:pt idx="26">
                  <c:v>18.333749257394356</c:v>
                </c:pt>
                <c:pt idx="27">
                  <c:v>18.143684686590898</c:v>
                </c:pt>
                <c:pt idx="28">
                  <c:v>17.998953953672626</c:v>
                </c:pt>
                <c:pt idx="29">
                  <c:v>18.018653041574925</c:v>
                </c:pt>
                <c:pt idx="30">
                  <c:v>18.039966193308572</c:v>
                </c:pt>
                <c:pt idx="31">
                  <c:v>18.093540821166194</c:v>
                </c:pt>
                <c:pt idx="32">
                  <c:v>18.161863620007544</c:v>
                </c:pt>
                <c:pt idx="33">
                  <c:v>18.261024804630772</c:v>
                </c:pt>
                <c:pt idx="34">
                  <c:v>18.382778014675438</c:v>
                </c:pt>
                <c:pt idx="35">
                  <c:v>18.531212423874592</c:v>
                </c:pt>
                <c:pt idx="36">
                  <c:v>18.704172418649332</c:v>
                </c:pt>
                <c:pt idx="37">
                  <c:v>18.92582626994804</c:v>
                </c:pt>
                <c:pt idx="38">
                  <c:v>19.186947935076507</c:v>
                </c:pt>
                <c:pt idx="39">
                  <c:v>19.501204964659298</c:v>
                </c:pt>
                <c:pt idx="40">
                  <c:v>19.874893560268053</c:v>
                </c:pt>
                <c:pt idx="41">
                  <c:v>20.323831213047292</c:v>
                </c:pt>
                <c:pt idx="42">
                  <c:v>20.086767667302269</c:v>
                </c:pt>
                <c:pt idx="43">
                  <c:v>20.399136409496045</c:v>
                </c:pt>
                <c:pt idx="44">
                  <c:v>20.826773041358916</c:v>
                </c:pt>
                <c:pt idx="45">
                  <c:v>20.98739074501233</c:v>
                </c:pt>
                <c:pt idx="46">
                  <c:v>21.338100792454647</c:v>
                </c:pt>
                <c:pt idx="47">
                  <c:v>21.603824515565563</c:v>
                </c:pt>
                <c:pt idx="48">
                  <c:v>22.036160101848104</c:v>
                </c:pt>
                <c:pt idx="49">
                  <c:v>22.334022838798553</c:v>
                </c:pt>
                <c:pt idx="50">
                  <c:v>22.685041290367639</c:v>
                </c:pt>
                <c:pt idx="51">
                  <c:v>23.046565836871608</c:v>
                </c:pt>
                <c:pt idx="52">
                  <c:v>23.506433344554832</c:v>
                </c:pt>
                <c:pt idx="53">
                  <c:v>23.852224739887667</c:v>
                </c:pt>
                <c:pt idx="54">
                  <c:v>24.218860345303341</c:v>
                </c:pt>
                <c:pt idx="55">
                  <c:v>24.857920422293031</c:v>
                </c:pt>
                <c:pt idx="56">
                  <c:v>25.542362696101939</c:v>
                </c:pt>
                <c:pt idx="57">
                  <c:v>26.208491206842442</c:v>
                </c:pt>
                <c:pt idx="58">
                  <c:v>26.820367684437851</c:v>
                </c:pt>
                <c:pt idx="59">
                  <c:v>27.481525237295777</c:v>
                </c:pt>
                <c:pt idx="60">
                  <c:v>28.09918145441339</c:v>
                </c:pt>
                <c:pt idx="61">
                  <c:v>28.832953771995285</c:v>
                </c:pt>
                <c:pt idx="62">
                  <c:v>29.503531670032398</c:v>
                </c:pt>
                <c:pt idx="63">
                  <c:v>30.151848563876378</c:v>
                </c:pt>
                <c:pt idx="64">
                  <c:v>31.018973544774614</c:v>
                </c:pt>
                <c:pt idx="65">
                  <c:v>31.828931657424789</c:v>
                </c:pt>
                <c:pt idx="66">
                  <c:v>32.60112472325018</c:v>
                </c:pt>
                <c:pt idx="67">
                  <c:v>33.55738473357539</c:v>
                </c:pt>
                <c:pt idx="68">
                  <c:v>34.485338930104525</c:v>
                </c:pt>
                <c:pt idx="69">
                  <c:v>35.262307122797239</c:v>
                </c:pt>
                <c:pt idx="70">
                  <c:v>36.09419993708309</c:v>
                </c:pt>
                <c:pt idx="71">
                  <c:v>37.107843832774961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1B-E737-4AA5-BA63-43B4D7457D3A}"/>
            </c:ext>
          </c:extLst>
        </c:ser>
        <c:ser>
          <c:idx val="32"/>
          <c:order val="28"/>
          <c:tx>
            <c:strRef>
              <c:f>'C6010'!$CB$2</c:f>
              <c:strCache>
                <c:ptCount val="1"/>
                <c:pt idx="0">
                  <c:v>C6010 162C4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'C6010'!$CA$3:$CA$74</c:f>
              <c:numCache>
                <c:formatCode>0.00E+00</c:formatCode>
                <c:ptCount val="72"/>
                <c:pt idx="0">
                  <c:v>2.7377355159322302E-4</c:v>
                </c:pt>
                <c:pt idx="1">
                  <c:v>3.2002190000488012E-4</c:v>
                </c:pt>
                <c:pt idx="2">
                  <c:v>3.7389899920226179E-4</c:v>
                </c:pt>
                <c:pt idx="3">
                  <c:v>4.3409862781779591E-4</c:v>
                </c:pt>
                <c:pt idx="4">
                  <c:v>5.1289034729694804E-4</c:v>
                </c:pt>
                <c:pt idx="5">
                  <c:v>5.997283132676295E-4</c:v>
                </c:pt>
                <c:pt idx="6">
                  <c:v>7.0579496054608683E-4</c:v>
                </c:pt>
                <c:pt idx="7">
                  <c:v>8.1063808728940457E-4</c:v>
                </c:pt>
                <c:pt idx="8">
                  <c:v>9.2089815408261794E-4</c:v>
                </c:pt>
                <c:pt idx="9">
                  <c:v>1.041614434303824E-3</c:v>
                </c:pt>
                <c:pt idx="10">
                  <c:v>1.1869829321024873E-3</c:v>
                </c:pt>
                <c:pt idx="11">
                  <c:v>1.3622206334295503E-3</c:v>
                </c:pt>
                <c:pt idx="12">
                  <c:v>1.5664893143081107E-3</c:v>
                </c:pt>
                <c:pt idx="13">
                  <c:v>1.7882558657614975E-3</c:v>
                </c:pt>
                <c:pt idx="14">
                  <c:v>2.0337655085261139E-3</c:v>
                </c:pt>
                <c:pt idx="15">
                  <c:v>2.3043840858226593E-3</c:v>
                </c:pt>
                <c:pt idx="16">
                  <c:v>2.6057642234569738E-3</c:v>
                </c:pt>
                <c:pt idx="17">
                  <c:v>2.9377081168005864E-3</c:v>
                </c:pt>
                <c:pt idx="18">
                  <c:v>3.3108351237833345E-3</c:v>
                </c:pt>
                <c:pt idx="19">
                  <c:v>3.7243326718636419E-3</c:v>
                </c:pt>
                <c:pt idx="20">
                  <c:v>4.1845584949363919E-3</c:v>
                </c:pt>
                <c:pt idx="21">
                  <c:v>4.6936114394657983E-3</c:v>
                </c:pt>
                <c:pt idx="22">
                  <c:v>5.2570030968264805E-3</c:v>
                </c:pt>
                <c:pt idx="23">
                  <c:v>5.8760281479518341E-3</c:v>
                </c:pt>
                <c:pt idx="24">
                  <c:v>7.268766489382265E-3</c:v>
                </c:pt>
                <c:pt idx="25">
                  <c:v>9.0376379204064692E-3</c:v>
                </c:pt>
                <c:pt idx="26">
                  <c:v>1.1090358719570653E-2</c:v>
                </c:pt>
                <c:pt idx="27">
                  <c:v>1.3562339283168898E-2</c:v>
                </c:pt>
                <c:pt idx="28">
                  <c:v>1.6493037826931678E-2</c:v>
                </c:pt>
                <c:pt idx="29">
                  <c:v>1.9954535141799394E-2</c:v>
                </c:pt>
                <c:pt idx="30">
                  <c:v>2.1940109092707875E-2</c:v>
                </c:pt>
                <c:pt idx="31">
                  <c:v>2.409710368609554E-2</c:v>
                </c:pt>
                <c:pt idx="32">
                  <c:v>2.6455809560236753E-2</c:v>
                </c:pt>
                <c:pt idx="33">
                  <c:v>2.9017595915594767E-2</c:v>
                </c:pt>
                <c:pt idx="34">
                  <c:v>3.1809706868319625E-2</c:v>
                </c:pt>
                <c:pt idx="35">
                  <c:v>3.4836014473445899E-2</c:v>
                </c:pt>
                <c:pt idx="36">
                  <c:v>3.8125804221820415E-2</c:v>
                </c:pt>
                <c:pt idx="37">
                  <c:v>4.1675916071263308E-2</c:v>
                </c:pt>
                <c:pt idx="38">
                  <c:v>4.5507885291726051E-2</c:v>
                </c:pt>
                <c:pt idx="39">
                  <c:v>4.96434755901436E-2</c:v>
                </c:pt>
                <c:pt idx="40">
                  <c:v>5.4078558291489214E-2</c:v>
                </c:pt>
                <c:pt idx="41">
                  <c:v>5.8818153806395108E-2</c:v>
                </c:pt>
                <c:pt idx="42">
                  <c:v>6.2934563271963589E-2</c:v>
                </c:pt>
                <c:pt idx="43">
                  <c:v>6.6248383864846924E-2</c:v>
                </c:pt>
                <c:pt idx="44">
                  <c:v>7.1007282109153913E-2</c:v>
                </c:pt>
                <c:pt idx="45">
                  <c:v>7.3953013173901544E-2</c:v>
                </c:pt>
                <c:pt idx="46">
                  <c:v>7.7893888972270189E-2</c:v>
                </c:pt>
                <c:pt idx="47">
                  <c:v>8.1693784141103495E-2</c:v>
                </c:pt>
                <c:pt idx="48">
                  <c:v>8.5173384184948603E-2</c:v>
                </c:pt>
                <c:pt idx="49">
                  <c:v>8.8357793073016069E-2</c:v>
                </c:pt>
                <c:pt idx="50">
                  <c:v>9.141967079214175E-2</c:v>
                </c:pt>
                <c:pt idx="51">
                  <c:v>9.5322829492326164E-2</c:v>
                </c:pt>
                <c:pt idx="52">
                  <c:v>9.9782914330548519E-2</c:v>
                </c:pt>
                <c:pt idx="53">
                  <c:v>0.10319590680182938</c:v>
                </c:pt>
                <c:pt idx="54">
                  <c:v>0.10642076039337685</c:v>
                </c:pt>
                <c:pt idx="55">
                  <c:v>0.11232483747572736</c:v>
                </c:pt>
                <c:pt idx="56">
                  <c:v>0.11841913533669297</c:v>
                </c:pt>
                <c:pt idx="57">
                  <c:v>0.12403541922847257</c:v>
                </c:pt>
                <c:pt idx="58">
                  <c:v>0.12917307687185797</c:v>
                </c:pt>
                <c:pt idx="59">
                  <c:v>0.13388029268007515</c:v>
                </c:pt>
                <c:pt idx="60">
                  <c:v>0.1400313317761871</c:v>
                </c:pt>
                <c:pt idx="61">
                  <c:v>0.14569190353224964</c:v>
                </c:pt>
                <c:pt idx="62">
                  <c:v>0.15092034904322055</c:v>
                </c:pt>
                <c:pt idx="63">
                  <c:v>0.15589664883368334</c:v>
                </c:pt>
                <c:pt idx="64">
                  <c:v>0.1618709479768092</c:v>
                </c:pt>
                <c:pt idx="65">
                  <c:v>0.16750436158004647</c:v>
                </c:pt>
                <c:pt idx="66">
                  <c:v>0.17283417526887143</c:v>
                </c:pt>
                <c:pt idx="67">
                  <c:v>0.17901529731613081</c:v>
                </c:pt>
                <c:pt idx="68">
                  <c:v>0.18461347531870834</c:v>
                </c:pt>
                <c:pt idx="69">
                  <c:v>0.18998938598912285</c:v>
                </c:pt>
                <c:pt idx="70">
                  <c:v>0.19509196022806555</c:v>
                </c:pt>
                <c:pt idx="71">
                  <c:v>0.19974296531135657</c:v>
                </c:pt>
              </c:numCache>
            </c:numRef>
          </c:xVal>
          <c:yVal>
            <c:numRef>
              <c:f>'C6010'!$CC$3:$CC$74</c:f>
              <c:numCache>
                <c:formatCode>0.00E+00</c:formatCode>
                <c:ptCount val="72"/>
                <c:pt idx="0">
                  <c:v>133.41879687487292</c:v>
                </c:pt>
                <c:pt idx="1">
                  <c:v>117.83445679073226</c:v>
                </c:pt>
                <c:pt idx="2">
                  <c:v>104.17347577295922</c:v>
                </c:pt>
                <c:pt idx="3">
                  <c:v>93.265490520278632</c:v>
                </c:pt>
                <c:pt idx="4">
                  <c:v>80.627163087520103</c:v>
                </c:pt>
                <c:pt idx="5">
                  <c:v>71.163043369044487</c:v>
                </c:pt>
                <c:pt idx="6">
                  <c:v>62.006655406040394</c:v>
                </c:pt>
                <c:pt idx="7">
                  <c:v>56.724950834532549</c:v>
                </c:pt>
                <c:pt idx="8">
                  <c:v>53.044182665068824</c:v>
                </c:pt>
                <c:pt idx="9">
                  <c:v>50.035732644515548</c:v>
                </c:pt>
                <c:pt idx="10">
                  <c:v>46.498385743987541</c:v>
                </c:pt>
                <c:pt idx="11">
                  <c:v>42.605346223709397</c:v>
                </c:pt>
                <c:pt idx="12">
                  <c:v>38.880939142323449</c:v>
                </c:pt>
                <c:pt idx="13">
                  <c:v>36.005339356201844</c:v>
                </c:pt>
                <c:pt idx="14">
                  <c:v>33.593619260758665</c:v>
                </c:pt>
                <c:pt idx="15">
                  <c:v>31.577613199719408</c:v>
                </c:pt>
                <c:pt idx="16">
                  <c:v>29.802472131432928</c:v>
                </c:pt>
                <c:pt idx="17">
                  <c:v>28.296796094198616</c:v>
                </c:pt>
                <c:pt idx="18">
                  <c:v>26.885145827250604</c:v>
                </c:pt>
                <c:pt idx="19">
                  <c:v>25.640319759098482</c:v>
                </c:pt>
                <c:pt idx="20">
                  <c:v>24.510566211434114</c:v>
                </c:pt>
                <c:pt idx="21">
                  <c:v>23.510997459287346</c:v>
                </c:pt>
                <c:pt idx="22">
                  <c:v>22.617352559261398</c:v>
                </c:pt>
                <c:pt idx="23">
                  <c:v>21.84657105863235</c:v>
                </c:pt>
                <c:pt idx="24">
                  <c:v>20.791912579960343</c:v>
                </c:pt>
                <c:pt idx="25">
                  <c:v>19.587188564663187</c:v>
                </c:pt>
                <c:pt idx="26">
                  <c:v>18.943290262767501</c:v>
                </c:pt>
                <c:pt idx="27">
                  <c:v>18.447724688671126</c:v>
                </c:pt>
                <c:pt idx="28">
                  <c:v>18.166695863688147</c:v>
                </c:pt>
                <c:pt idx="29">
                  <c:v>18.074230833193987</c:v>
                </c:pt>
                <c:pt idx="30">
                  <c:v>18.042543371260876</c:v>
                </c:pt>
                <c:pt idx="31">
                  <c:v>18.049998571728782</c:v>
                </c:pt>
                <c:pt idx="32">
                  <c:v>18.071755710458937</c:v>
                </c:pt>
                <c:pt idx="33">
                  <c:v>18.128054178369997</c:v>
                </c:pt>
                <c:pt idx="34">
                  <c:v>18.204837036001141</c:v>
                </c:pt>
                <c:pt idx="35">
                  <c:v>18.318189104449406</c:v>
                </c:pt>
                <c:pt idx="36">
                  <c:v>18.455851301867153</c:v>
                </c:pt>
                <c:pt idx="37">
                  <c:v>18.639493279178328</c:v>
                </c:pt>
                <c:pt idx="38">
                  <c:v>18.865287681189702</c:v>
                </c:pt>
                <c:pt idx="39">
                  <c:v>19.131338860731848</c:v>
                </c:pt>
                <c:pt idx="40">
                  <c:v>19.455936220091651</c:v>
                </c:pt>
                <c:pt idx="41">
                  <c:v>19.847783525203322</c:v>
                </c:pt>
                <c:pt idx="42">
                  <c:v>20.198147593672985</c:v>
                </c:pt>
                <c:pt idx="43">
                  <c:v>20.506518457961736</c:v>
                </c:pt>
                <c:pt idx="44">
                  <c:v>20.824928522217871</c:v>
                </c:pt>
                <c:pt idx="45">
                  <c:v>21.027425008556559</c:v>
                </c:pt>
                <c:pt idx="46">
                  <c:v>21.425776874296517</c:v>
                </c:pt>
                <c:pt idx="47">
                  <c:v>21.726510272744171</c:v>
                </c:pt>
                <c:pt idx="48">
                  <c:v>22.055259698902795</c:v>
                </c:pt>
                <c:pt idx="49">
                  <c:v>22.415494747013433</c:v>
                </c:pt>
                <c:pt idx="50">
                  <c:v>22.73391829826501</c:v>
                </c:pt>
                <c:pt idx="51">
                  <c:v>23.111356910003213</c:v>
                </c:pt>
                <c:pt idx="52">
                  <c:v>23.602363468542585</c:v>
                </c:pt>
                <c:pt idx="53">
                  <c:v>23.945021822769029</c:v>
                </c:pt>
                <c:pt idx="54">
                  <c:v>24.281749722323568</c:v>
                </c:pt>
                <c:pt idx="55">
                  <c:v>24.966574286781828</c:v>
                </c:pt>
                <c:pt idx="56">
                  <c:v>25.671942387042279</c:v>
                </c:pt>
                <c:pt idx="57">
                  <c:v>26.324709388189302</c:v>
                </c:pt>
                <c:pt idx="58">
                  <c:v>26.969227374966099</c:v>
                </c:pt>
                <c:pt idx="59">
                  <c:v>27.616707025419196</c:v>
                </c:pt>
                <c:pt idx="60">
                  <c:v>28.232259875897803</c:v>
                </c:pt>
                <c:pt idx="61">
                  <c:v>28.931320884267773</c:v>
                </c:pt>
                <c:pt idx="62">
                  <c:v>29.613269029392164</c:v>
                </c:pt>
                <c:pt idx="63">
                  <c:v>30.238113166615168</c:v>
                </c:pt>
                <c:pt idx="64">
                  <c:v>31.119519802906552</c:v>
                </c:pt>
                <c:pt idx="65">
                  <c:v>31.930615981590446</c:v>
                </c:pt>
                <c:pt idx="66">
                  <c:v>32.689855766763365</c:v>
                </c:pt>
                <c:pt idx="67">
                  <c:v>33.613679624925126</c:v>
                </c:pt>
                <c:pt idx="68">
                  <c:v>34.557693955947734</c:v>
                </c:pt>
                <c:pt idx="69">
                  <c:v>35.419469645746602</c:v>
                </c:pt>
                <c:pt idx="70">
                  <c:v>36.236688579639804</c:v>
                </c:pt>
                <c:pt idx="71">
                  <c:v>37.092780046641153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1C-E737-4AA5-BA63-43B4D7457D3A}"/>
            </c:ext>
          </c:extLst>
        </c:ser>
        <c:ser>
          <c:idx val="33"/>
          <c:order val="29"/>
          <c:tx>
            <c:strRef>
              <c:f>'C6010'!$CL$2</c:f>
              <c:strCache>
                <c:ptCount val="1"/>
                <c:pt idx="0">
                  <c:v>C6010 182C2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'C6010'!$CK$3:$CK$74</c:f>
              <c:numCache>
                <c:formatCode>0.00E+00</c:formatCode>
                <c:ptCount val="72"/>
                <c:pt idx="0">
                  <c:v>1.991309896279773E-4</c:v>
                </c:pt>
                <c:pt idx="1">
                  <c:v>2.4369474671421325E-4</c:v>
                </c:pt>
                <c:pt idx="2">
                  <c:v>2.9712754853179258E-4</c:v>
                </c:pt>
                <c:pt idx="3">
                  <c:v>3.8473543600448413E-4</c:v>
                </c:pt>
                <c:pt idx="4">
                  <c:v>4.7194465426711235E-4</c:v>
                </c:pt>
                <c:pt idx="5">
                  <c:v>5.7967985091772207E-4</c:v>
                </c:pt>
                <c:pt idx="6">
                  <c:v>6.7881277594064745E-4</c:v>
                </c:pt>
                <c:pt idx="7">
                  <c:v>7.9324631927586773E-4</c:v>
                </c:pt>
                <c:pt idx="8">
                  <c:v>9.2995852974294584E-4</c:v>
                </c:pt>
                <c:pt idx="9">
                  <c:v>1.0598686369268256E-3</c:v>
                </c:pt>
                <c:pt idx="10">
                  <c:v>1.2262177628490291E-3</c:v>
                </c:pt>
                <c:pt idx="11">
                  <c:v>1.4032041750172055E-3</c:v>
                </c:pt>
                <c:pt idx="12">
                  <c:v>1.6063490296605388E-3</c:v>
                </c:pt>
                <c:pt idx="13">
                  <c:v>1.835242660690842E-3</c:v>
                </c:pt>
                <c:pt idx="14">
                  <c:v>2.0960610289727181E-3</c:v>
                </c:pt>
                <c:pt idx="15">
                  <c:v>2.3769362255094744E-3</c:v>
                </c:pt>
                <c:pt idx="16">
                  <c:v>2.6929469635898562E-3</c:v>
                </c:pt>
                <c:pt idx="17">
                  <c:v>3.0401359677817257E-3</c:v>
                </c:pt>
                <c:pt idx="18">
                  <c:v>3.4354379054063987E-3</c:v>
                </c:pt>
                <c:pt idx="19">
                  <c:v>3.8663261848656916E-3</c:v>
                </c:pt>
                <c:pt idx="20">
                  <c:v>4.3349301470097393E-3</c:v>
                </c:pt>
                <c:pt idx="21">
                  <c:v>4.8611821172139264E-3</c:v>
                </c:pt>
                <c:pt idx="22">
                  <c:v>5.4364771035346933E-3</c:v>
                </c:pt>
                <c:pt idx="23">
                  <c:v>6.0641202082686741E-3</c:v>
                </c:pt>
                <c:pt idx="24">
                  <c:v>7.5427998684885044E-3</c:v>
                </c:pt>
                <c:pt idx="25">
                  <c:v>9.2597578684871402E-3</c:v>
                </c:pt>
                <c:pt idx="26">
                  <c:v>1.1354681379210608E-2</c:v>
                </c:pt>
                <c:pt idx="27">
                  <c:v>1.3863978843881544E-2</c:v>
                </c:pt>
                <c:pt idx="28">
                  <c:v>1.6827515091478115E-2</c:v>
                </c:pt>
                <c:pt idx="29">
                  <c:v>2.032866639118909E-2</c:v>
                </c:pt>
                <c:pt idx="30">
                  <c:v>2.2326712308617176E-2</c:v>
                </c:pt>
                <c:pt idx="31">
                  <c:v>2.4506163595855543E-2</c:v>
                </c:pt>
                <c:pt idx="32">
                  <c:v>2.6878688775811031E-2</c:v>
                </c:pt>
                <c:pt idx="33">
                  <c:v>2.9466756327900509E-2</c:v>
                </c:pt>
                <c:pt idx="34">
                  <c:v>3.2291732163876527E-2</c:v>
                </c:pt>
                <c:pt idx="35">
                  <c:v>3.5345478231026163E-2</c:v>
                </c:pt>
                <c:pt idx="36">
                  <c:v>3.8654005785081061E-2</c:v>
                </c:pt>
                <c:pt idx="37">
                  <c:v>4.2242511441566176E-2</c:v>
                </c:pt>
                <c:pt idx="38">
                  <c:v>4.6108536937036496E-2</c:v>
                </c:pt>
                <c:pt idx="39">
                  <c:v>5.026684951264751E-2</c:v>
                </c:pt>
                <c:pt idx="40">
                  <c:v>5.4727964537618183E-2</c:v>
                </c:pt>
                <c:pt idx="41">
                  <c:v>5.9504143911021809E-2</c:v>
                </c:pt>
                <c:pt idx="42">
                  <c:v>6.3759644667933837E-2</c:v>
                </c:pt>
                <c:pt idx="43">
                  <c:v>6.7161014930201407E-2</c:v>
                </c:pt>
                <c:pt idx="44">
                  <c:v>7.2193968225317623E-2</c:v>
                </c:pt>
                <c:pt idx="45">
                  <c:v>7.5009942076135788E-2</c:v>
                </c:pt>
                <c:pt idx="46">
                  <c:v>7.8960342555186067E-2</c:v>
                </c:pt>
                <c:pt idx="47">
                  <c:v>8.2859853965008695E-2</c:v>
                </c:pt>
                <c:pt idx="48">
                  <c:v>8.6316206162935102E-2</c:v>
                </c:pt>
                <c:pt idx="49">
                  <c:v>8.9629994359524359E-2</c:v>
                </c:pt>
                <c:pt idx="50">
                  <c:v>9.2825594783470189E-2</c:v>
                </c:pt>
                <c:pt idx="51">
                  <c:v>9.6756323845047287E-2</c:v>
                </c:pt>
                <c:pt idx="52">
                  <c:v>0.10142456349329704</c:v>
                </c:pt>
                <c:pt idx="53">
                  <c:v>0.10474914491414854</c:v>
                </c:pt>
                <c:pt idx="54">
                  <c:v>0.1080159211804789</c:v>
                </c:pt>
                <c:pt idx="55">
                  <c:v>0.1140966227870729</c:v>
                </c:pt>
                <c:pt idx="56">
                  <c:v>0.12031220269168531</c:v>
                </c:pt>
                <c:pt idx="57">
                  <c:v>0.12593595702909746</c:v>
                </c:pt>
                <c:pt idx="58">
                  <c:v>0.13123444511664767</c:v>
                </c:pt>
                <c:pt idx="59">
                  <c:v>0.13599232580507079</c:v>
                </c:pt>
                <c:pt idx="60">
                  <c:v>0.14232836635437893</c:v>
                </c:pt>
                <c:pt idx="61">
                  <c:v>0.147979450443331</c:v>
                </c:pt>
                <c:pt idx="62">
                  <c:v>0.15336191793634193</c:v>
                </c:pt>
                <c:pt idx="63">
                  <c:v>0.15832343020566067</c:v>
                </c:pt>
                <c:pt idx="64">
                  <c:v>0.16440212488354458</c:v>
                </c:pt>
                <c:pt idx="65">
                  <c:v>0.17015990351125695</c:v>
                </c:pt>
                <c:pt idx="66">
                  <c:v>0.17539725666772746</c:v>
                </c:pt>
                <c:pt idx="67">
                  <c:v>0.18168718150189903</c:v>
                </c:pt>
                <c:pt idx="68">
                  <c:v>0.18760191412678759</c:v>
                </c:pt>
                <c:pt idx="69">
                  <c:v>0.19296501595991847</c:v>
                </c:pt>
                <c:pt idx="70">
                  <c:v>0.19824643011559068</c:v>
                </c:pt>
                <c:pt idx="71">
                  <c:v>0.20293749159128746</c:v>
                </c:pt>
              </c:numCache>
            </c:numRef>
          </c:xVal>
          <c:yVal>
            <c:numRef>
              <c:f>'C6010'!$CM$3:$CM$74</c:f>
              <c:numCache>
                <c:formatCode>0.00E+00</c:formatCode>
                <c:ptCount val="72"/>
                <c:pt idx="0">
                  <c:v>252.18676801698612</c:v>
                </c:pt>
                <c:pt idx="1">
                  <c:v>203.20732936814193</c:v>
                </c:pt>
                <c:pt idx="2">
                  <c:v>164.96048338206435</c:v>
                </c:pt>
                <c:pt idx="3">
                  <c:v>118.73354297291429</c:v>
                </c:pt>
                <c:pt idx="4">
                  <c:v>95.224409464858539</c:v>
                </c:pt>
                <c:pt idx="5">
                  <c:v>76.17057039591711</c:v>
                </c:pt>
                <c:pt idx="6">
                  <c:v>67.034040515573579</c:v>
                </c:pt>
                <c:pt idx="7">
                  <c:v>59.239584906738777</c:v>
                </c:pt>
                <c:pt idx="8">
                  <c:v>52.015622752760713</c:v>
                </c:pt>
                <c:pt idx="9">
                  <c:v>48.327036088082487</c:v>
                </c:pt>
                <c:pt idx="10">
                  <c:v>43.570407164133371</c:v>
                </c:pt>
                <c:pt idx="11">
                  <c:v>40.152932700847558</c:v>
                </c:pt>
                <c:pt idx="12">
                  <c:v>36.975307066690462</c:v>
                </c:pt>
                <c:pt idx="13">
                  <c:v>34.185287224867565</c:v>
                </c:pt>
                <c:pt idx="14">
                  <c:v>31.626468804052813</c:v>
                </c:pt>
                <c:pt idx="15">
                  <c:v>29.679322042509945</c:v>
                </c:pt>
                <c:pt idx="16">
                  <c:v>27.904029608210426</c:v>
                </c:pt>
                <c:pt idx="17">
                  <c:v>26.422173294736425</c:v>
                </c:pt>
                <c:pt idx="18">
                  <c:v>24.970273419471969</c:v>
                </c:pt>
                <c:pt idx="19">
                  <c:v>23.791585739250053</c:v>
                </c:pt>
                <c:pt idx="20">
                  <c:v>22.839596276054053</c:v>
                </c:pt>
                <c:pt idx="21">
                  <c:v>21.918031095535234</c:v>
                </c:pt>
                <c:pt idx="22">
                  <c:v>21.1486722598261</c:v>
                </c:pt>
                <c:pt idx="23">
                  <c:v>20.512349773003031</c:v>
                </c:pt>
                <c:pt idx="24">
                  <c:v>19.308596429157301</c:v>
                </c:pt>
                <c:pt idx="25">
                  <c:v>18.658757445306431</c:v>
                </c:pt>
                <c:pt idx="26">
                  <c:v>18.071603821260943</c:v>
                </c:pt>
                <c:pt idx="27">
                  <c:v>17.653720408494241</c:v>
                </c:pt>
                <c:pt idx="28">
                  <c:v>17.45168149336909</c:v>
                </c:pt>
                <c:pt idx="29">
                  <c:v>17.415072100312074</c:v>
                </c:pt>
                <c:pt idx="30">
                  <c:v>17.423113697963544</c:v>
                </c:pt>
                <c:pt idx="31">
                  <c:v>17.452442177042769</c:v>
                </c:pt>
                <c:pt idx="32">
                  <c:v>17.507587326579049</c:v>
                </c:pt>
                <c:pt idx="33">
                  <c:v>17.579615995898926</c:v>
                </c:pt>
                <c:pt idx="34">
                  <c:v>17.665398806708293</c:v>
                </c:pt>
                <c:pt idx="35">
                  <c:v>17.793924292515513</c:v>
                </c:pt>
                <c:pt idx="36">
                  <c:v>17.954904298392421</c:v>
                </c:pt>
                <c:pt idx="37">
                  <c:v>18.142826628336191</c:v>
                </c:pt>
                <c:pt idx="38">
                  <c:v>18.376976411625428</c:v>
                </c:pt>
                <c:pt idx="39">
                  <c:v>18.659774436390151</c:v>
                </c:pt>
                <c:pt idx="40">
                  <c:v>18.996944411507908</c:v>
                </c:pt>
                <c:pt idx="41">
                  <c:v>19.392793330356323</c:v>
                </c:pt>
                <c:pt idx="42">
                  <c:v>19.678781826482659</c:v>
                </c:pt>
                <c:pt idx="43">
                  <c:v>19.952991079117155</c:v>
                </c:pt>
                <c:pt idx="44">
                  <c:v>20.145936982858945</c:v>
                </c:pt>
                <c:pt idx="45">
                  <c:v>20.439025249410022</c:v>
                </c:pt>
                <c:pt idx="46">
                  <c:v>20.850923973311211</c:v>
                </c:pt>
                <c:pt idx="47">
                  <c:v>21.119307573781775</c:v>
                </c:pt>
                <c:pt idx="48">
                  <c:v>21.475104971570641</c:v>
                </c:pt>
                <c:pt idx="49">
                  <c:v>21.783683102984856</c:v>
                </c:pt>
                <c:pt idx="50">
                  <c:v>22.05048365017231</c:v>
                </c:pt>
                <c:pt idx="51">
                  <c:v>22.431616726101002</c:v>
                </c:pt>
                <c:pt idx="52">
                  <c:v>22.844495300632179</c:v>
                </c:pt>
                <c:pt idx="53">
                  <c:v>23.240165024119189</c:v>
                </c:pt>
                <c:pt idx="54">
                  <c:v>23.569867784614331</c:v>
                </c:pt>
                <c:pt idx="55">
                  <c:v>24.197192217712125</c:v>
                </c:pt>
                <c:pt idx="56">
                  <c:v>24.870421448774589</c:v>
                </c:pt>
                <c:pt idx="57">
                  <c:v>25.536156394323086</c:v>
                </c:pt>
                <c:pt idx="58">
                  <c:v>26.128641800800008</c:v>
                </c:pt>
                <c:pt idx="59">
                  <c:v>26.765563816695991</c:v>
                </c:pt>
                <c:pt idx="60">
                  <c:v>27.32833371494468</c:v>
                </c:pt>
                <c:pt idx="61">
                  <c:v>28.043762284272869</c:v>
                </c:pt>
                <c:pt idx="62">
                  <c:v>28.677869997405644</c:v>
                </c:pt>
                <c:pt idx="63">
                  <c:v>29.318238003530105</c:v>
                </c:pt>
                <c:pt idx="64">
                  <c:v>30.168648443069966</c:v>
                </c:pt>
                <c:pt idx="65">
                  <c:v>30.941764427056967</c:v>
                </c:pt>
                <c:pt idx="66">
                  <c:v>31.74144215358864</c:v>
                </c:pt>
                <c:pt idx="67">
                  <c:v>32.63230632677547</c:v>
                </c:pt>
                <c:pt idx="68">
                  <c:v>33.465476994464716</c:v>
                </c:pt>
                <c:pt idx="69">
                  <c:v>34.335515564651388</c:v>
                </c:pt>
                <c:pt idx="70">
                  <c:v>35.092676857025424</c:v>
                </c:pt>
                <c:pt idx="71">
                  <c:v>35.934184576306038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1D-E737-4AA5-BA63-43B4D7457D3A}"/>
            </c:ext>
          </c:extLst>
        </c:ser>
        <c:ser>
          <c:idx val="34"/>
          <c:order val="30"/>
          <c:tx>
            <c:strRef>
              <c:f>'C6010'!$CV$2</c:f>
              <c:strCache>
                <c:ptCount val="1"/>
                <c:pt idx="0">
                  <c:v>C6010 182C6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'C6010'!$CU$3:$CU$74</c:f>
              <c:numCache>
                <c:formatCode>0.00E+00</c:formatCode>
                <c:ptCount val="72"/>
                <c:pt idx="0">
                  <c:v>2.9232424739458068E-4</c:v>
                </c:pt>
                <c:pt idx="1">
                  <c:v>3.6616417206794186E-4</c:v>
                </c:pt>
                <c:pt idx="2">
                  <c:v>4.3489790632686057E-4</c:v>
                </c:pt>
                <c:pt idx="3">
                  <c:v>4.950607974013913E-4</c:v>
                </c:pt>
                <c:pt idx="4">
                  <c:v>5.6929756706908523E-4</c:v>
                </c:pt>
                <c:pt idx="5">
                  <c:v>6.3967913929336719E-4</c:v>
                </c:pt>
                <c:pt idx="6">
                  <c:v>7.2852289406297817E-4</c:v>
                </c:pt>
                <c:pt idx="7">
                  <c:v>8.2948756554745366E-4</c:v>
                </c:pt>
                <c:pt idx="8">
                  <c:v>9.5472552233345548E-4</c:v>
                </c:pt>
                <c:pt idx="9">
                  <c:v>1.1065744532099766E-3</c:v>
                </c:pt>
                <c:pt idx="10">
                  <c:v>1.2734364787340129E-3</c:v>
                </c:pt>
                <c:pt idx="11">
                  <c:v>1.4615941010822117E-3</c:v>
                </c:pt>
                <c:pt idx="12">
                  <c:v>1.6629422712688276E-3</c:v>
                </c:pt>
                <c:pt idx="13">
                  <c:v>1.8855580703020251E-3</c:v>
                </c:pt>
                <c:pt idx="14">
                  <c:v>2.1333032257222911E-3</c:v>
                </c:pt>
                <c:pt idx="15">
                  <c:v>2.4104272476104128E-3</c:v>
                </c:pt>
                <c:pt idx="16">
                  <c:v>2.7241898656086205E-3</c:v>
                </c:pt>
                <c:pt idx="17">
                  <c:v>3.0721987649119089E-3</c:v>
                </c:pt>
                <c:pt idx="18">
                  <c:v>3.4635704178846301E-3</c:v>
                </c:pt>
                <c:pt idx="19">
                  <c:v>3.8947764951427094E-3</c:v>
                </c:pt>
                <c:pt idx="20">
                  <c:v>4.3731387260645968E-3</c:v>
                </c:pt>
                <c:pt idx="21">
                  <c:v>4.8989511566411639E-3</c:v>
                </c:pt>
                <c:pt idx="22">
                  <c:v>5.4768685218201099E-3</c:v>
                </c:pt>
                <c:pt idx="23">
                  <c:v>6.1103900255727239E-3</c:v>
                </c:pt>
                <c:pt idx="24">
                  <c:v>7.5779747372883219E-3</c:v>
                </c:pt>
                <c:pt idx="25">
                  <c:v>9.3433516501054241E-3</c:v>
                </c:pt>
                <c:pt idx="26">
                  <c:v>1.1403860941320062E-2</c:v>
                </c:pt>
                <c:pt idx="27">
                  <c:v>1.3930401249885982E-2</c:v>
                </c:pt>
                <c:pt idx="28">
                  <c:v>1.6905092554795866E-2</c:v>
                </c:pt>
                <c:pt idx="29">
                  <c:v>2.0430989774213849E-2</c:v>
                </c:pt>
                <c:pt idx="30">
                  <c:v>2.2418109644714388E-2</c:v>
                </c:pt>
                <c:pt idx="31">
                  <c:v>2.4589277515516442E-2</c:v>
                </c:pt>
                <c:pt idx="32">
                  <c:v>2.6977706662636696E-2</c:v>
                </c:pt>
                <c:pt idx="33">
                  <c:v>2.9566463361750436E-2</c:v>
                </c:pt>
                <c:pt idx="34">
                  <c:v>3.2401917501964382E-2</c:v>
                </c:pt>
                <c:pt idx="35">
                  <c:v>3.5444213849714697E-2</c:v>
                </c:pt>
                <c:pt idx="36">
                  <c:v>3.8793247522735733E-2</c:v>
                </c:pt>
                <c:pt idx="37">
                  <c:v>4.2401432329624095E-2</c:v>
                </c:pt>
                <c:pt idx="38">
                  <c:v>4.6282014619773972E-2</c:v>
                </c:pt>
                <c:pt idx="39">
                  <c:v>5.0472663050328874E-2</c:v>
                </c:pt>
                <c:pt idx="40">
                  <c:v>5.4958098586358917E-2</c:v>
                </c:pt>
                <c:pt idx="41">
                  <c:v>5.9730615068610743E-2</c:v>
                </c:pt>
                <c:pt idx="42">
                  <c:v>6.3723947433520875E-2</c:v>
                </c:pt>
                <c:pt idx="43">
                  <c:v>6.711484449094797E-2</c:v>
                </c:pt>
                <c:pt idx="44">
                  <c:v>7.1830783996099407E-2</c:v>
                </c:pt>
                <c:pt idx="45">
                  <c:v>7.4768827526360881E-2</c:v>
                </c:pt>
                <c:pt idx="46">
                  <c:v>7.8813832401453149E-2</c:v>
                </c:pt>
                <c:pt idx="47">
                  <c:v>8.2729582871054697E-2</c:v>
                </c:pt>
                <c:pt idx="48">
                  <c:v>8.6163044362967081E-2</c:v>
                </c:pt>
                <c:pt idx="49">
                  <c:v>8.9608973698722713E-2</c:v>
                </c:pt>
                <c:pt idx="50">
                  <c:v>9.2862158688560265E-2</c:v>
                </c:pt>
                <c:pt idx="51">
                  <c:v>9.663914283578745E-2</c:v>
                </c:pt>
                <c:pt idx="52">
                  <c:v>0.10131634541795036</c:v>
                </c:pt>
                <c:pt idx="53">
                  <c:v>0.10475276013252832</c:v>
                </c:pt>
                <c:pt idx="54">
                  <c:v>0.10802644921908612</c:v>
                </c:pt>
                <c:pt idx="55">
                  <c:v>0.11403003201287767</c:v>
                </c:pt>
                <c:pt idx="56">
                  <c:v>0.12026159552705434</c:v>
                </c:pt>
                <c:pt idx="57">
                  <c:v>0.12589358797499645</c:v>
                </c:pt>
                <c:pt idx="58">
                  <c:v>0.13118500334803126</c:v>
                </c:pt>
                <c:pt idx="59">
                  <c:v>0.13594736408931363</c:v>
                </c:pt>
                <c:pt idx="60">
                  <c:v>0.14227189484502939</c:v>
                </c:pt>
                <c:pt idx="61">
                  <c:v>0.14794319303005277</c:v>
                </c:pt>
                <c:pt idx="62">
                  <c:v>0.15323928344275717</c:v>
                </c:pt>
                <c:pt idx="63">
                  <c:v>0.15824577547295227</c:v>
                </c:pt>
                <c:pt idx="64">
                  <c:v>0.16437404675435682</c:v>
                </c:pt>
                <c:pt idx="65">
                  <c:v>0.17015764018978136</c:v>
                </c:pt>
                <c:pt idx="66">
                  <c:v>0.17552470805435361</c:v>
                </c:pt>
                <c:pt idx="67">
                  <c:v>0.18164892933155832</c:v>
                </c:pt>
                <c:pt idx="68">
                  <c:v>0.18633464737341812</c:v>
                </c:pt>
              </c:numCache>
            </c:numRef>
          </c:xVal>
          <c:yVal>
            <c:numRef>
              <c:f>'C6010'!$CW$3:$CW$74</c:f>
              <c:numCache>
                <c:formatCode>0.00E+00</c:formatCode>
                <c:ptCount val="72"/>
                <c:pt idx="0">
                  <c:v>117.0227553447186</c:v>
                </c:pt>
                <c:pt idx="1">
                  <c:v>90.007771091624292</c:v>
                </c:pt>
                <c:pt idx="2">
                  <c:v>77.000071126438542</c:v>
                </c:pt>
                <c:pt idx="3">
                  <c:v>71.710166477210848</c:v>
                </c:pt>
                <c:pt idx="4">
                  <c:v>65.441278407942931</c:v>
                </c:pt>
                <c:pt idx="5">
                  <c:v>62.551717913493263</c:v>
                </c:pt>
                <c:pt idx="6">
                  <c:v>58.198126527083069</c:v>
                </c:pt>
                <c:pt idx="7">
                  <c:v>54.176179799750933</c:v>
                </c:pt>
                <c:pt idx="8">
                  <c:v>49.351902779633832</c:v>
                </c:pt>
                <c:pt idx="9">
                  <c:v>44.3335963708628</c:v>
                </c:pt>
                <c:pt idx="10">
                  <c:v>40.399152215921568</c:v>
                </c:pt>
                <c:pt idx="11">
                  <c:v>37.008837557197815</c:v>
                </c:pt>
                <c:pt idx="12">
                  <c:v>34.501444137180719</c:v>
                </c:pt>
                <c:pt idx="13">
                  <c:v>32.385186389646535</c:v>
                </c:pt>
                <c:pt idx="14">
                  <c:v>30.531867642289466</c:v>
                </c:pt>
                <c:pt idx="15">
                  <c:v>28.860309176982074</c:v>
                </c:pt>
                <c:pt idx="16">
                  <c:v>27.267654256065814</c:v>
                </c:pt>
                <c:pt idx="17">
                  <c:v>25.87354468286469</c:v>
                </c:pt>
                <c:pt idx="18">
                  <c:v>24.566283579135696</c:v>
                </c:pt>
                <c:pt idx="19">
                  <c:v>23.445272778852111</c:v>
                </c:pt>
                <c:pt idx="20">
                  <c:v>22.442235810084462</c:v>
                </c:pt>
                <c:pt idx="21">
                  <c:v>21.581374592953196</c:v>
                </c:pt>
                <c:pt idx="22">
                  <c:v>20.837883367296737</c:v>
                </c:pt>
                <c:pt idx="23">
                  <c:v>20.202873874147421</c:v>
                </c:pt>
                <c:pt idx="24">
                  <c:v>19.129762085515349</c:v>
                </c:pt>
                <c:pt idx="25">
                  <c:v>18.326375943813343</c:v>
                </c:pt>
                <c:pt idx="26">
                  <c:v>17.916071028254692</c:v>
                </c:pt>
                <c:pt idx="27">
                  <c:v>17.485770184505892</c:v>
                </c:pt>
                <c:pt idx="28">
                  <c:v>17.291877487391368</c:v>
                </c:pt>
                <c:pt idx="29">
                  <c:v>17.24107105146307</c:v>
                </c:pt>
                <c:pt idx="30">
                  <c:v>17.281337242321602</c:v>
                </c:pt>
                <c:pt idx="31">
                  <c:v>17.334659993468293</c:v>
                </c:pt>
                <c:pt idx="32">
                  <c:v>17.379304895468362</c:v>
                </c:pt>
                <c:pt idx="33">
                  <c:v>17.461248381794434</c:v>
                </c:pt>
                <c:pt idx="34">
                  <c:v>17.545457856971748</c:v>
                </c:pt>
                <c:pt idx="35">
                  <c:v>17.694926635279508</c:v>
                </c:pt>
                <c:pt idx="36">
                  <c:v>17.826243490525272</c:v>
                </c:pt>
                <c:pt idx="37">
                  <c:v>18.007082588808739</c:v>
                </c:pt>
                <c:pt idx="38">
                  <c:v>18.239470705814334</c:v>
                </c:pt>
                <c:pt idx="39">
                  <c:v>18.507905926028155</c:v>
                </c:pt>
                <c:pt idx="40">
                  <c:v>18.838180174228317</c:v>
                </c:pt>
                <c:pt idx="41">
                  <c:v>19.246014922128765</c:v>
                </c:pt>
                <c:pt idx="42">
                  <c:v>19.700835540201226</c:v>
                </c:pt>
                <c:pt idx="43">
                  <c:v>19.980453118078547</c:v>
                </c:pt>
                <c:pt idx="44">
                  <c:v>20.350172080045585</c:v>
                </c:pt>
                <c:pt idx="45">
                  <c:v>20.571061357999891</c:v>
                </c:pt>
                <c:pt idx="46">
                  <c:v>20.928517243298639</c:v>
                </c:pt>
                <c:pt idx="47">
                  <c:v>21.185871463937342</c:v>
                </c:pt>
                <c:pt idx="48">
                  <c:v>21.551520310321084</c:v>
                </c:pt>
                <c:pt idx="49">
                  <c:v>21.793904425762157</c:v>
                </c:pt>
                <c:pt idx="50">
                  <c:v>22.03312258352446</c:v>
                </c:pt>
                <c:pt idx="51">
                  <c:v>22.486049186004188</c:v>
                </c:pt>
                <c:pt idx="52">
                  <c:v>22.893322715410942</c:v>
                </c:pt>
                <c:pt idx="53">
                  <c:v>23.238560926588541</c:v>
                </c:pt>
                <c:pt idx="54">
                  <c:v>23.565273865477522</c:v>
                </c:pt>
                <c:pt idx="55">
                  <c:v>24.225461616879969</c:v>
                </c:pt>
                <c:pt idx="56">
                  <c:v>24.891357248384228</c:v>
                </c:pt>
                <c:pt idx="57">
                  <c:v>25.553347497877635</c:v>
                </c:pt>
                <c:pt idx="58">
                  <c:v>26.148340541791345</c:v>
                </c:pt>
                <c:pt idx="59">
                  <c:v>26.783271032783116</c:v>
                </c:pt>
                <c:pt idx="60">
                  <c:v>27.35003270950056</c:v>
                </c:pt>
                <c:pt idx="61">
                  <c:v>28.057509707921451</c:v>
                </c:pt>
                <c:pt idx="62">
                  <c:v>28.723789075566312</c:v>
                </c:pt>
                <c:pt idx="63">
                  <c:v>29.347019290645882</c:v>
                </c:pt>
                <c:pt idx="64">
                  <c:v>30.178956050305224</c:v>
                </c:pt>
                <c:pt idx="65">
                  <c:v>30.942587565243372</c:v>
                </c:pt>
                <c:pt idx="66">
                  <c:v>31.695362919365717</c:v>
                </c:pt>
                <c:pt idx="67">
                  <c:v>32.646051389579839</c:v>
                </c:pt>
                <c:pt idx="68">
                  <c:v>33.922224053234963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1E-E737-4AA5-BA63-43B4D7457D3A}"/>
            </c:ext>
          </c:extLst>
        </c:ser>
        <c:ser>
          <c:idx val="1"/>
          <c:order val="31"/>
          <c:tx>
            <c:strRef>
              <c:f>'C6014'!$AC$2</c:f>
              <c:strCache>
                <c:ptCount val="1"/>
                <c:pt idx="0">
                  <c:v>C6014 164C2</c:v>
                </c:pt>
              </c:strCache>
            </c:strRef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xVal>
            <c:numRef>
              <c:f>'C6014'!$AB$3:$AB$76</c:f>
              <c:numCache>
                <c:formatCode>0.00E+00</c:formatCode>
                <c:ptCount val="74"/>
                <c:pt idx="0">
                  <c:v>3.0924650011911322E-4</c:v>
                </c:pt>
                <c:pt idx="1">
                  <c:v>2.9520920966279786E-4</c:v>
                </c:pt>
                <c:pt idx="2">
                  <c:v>3.8988374257479071E-4</c:v>
                </c:pt>
                <c:pt idx="3">
                  <c:v>4.3922678743399081E-4</c:v>
                </c:pt>
                <c:pt idx="4">
                  <c:v>4.9729698433866694E-4</c:v>
                </c:pt>
                <c:pt idx="5">
                  <c:v>6.0115584580615745E-4</c:v>
                </c:pt>
                <c:pt idx="6">
                  <c:v>6.64367147307768E-4</c:v>
                </c:pt>
                <c:pt idx="7">
                  <c:v>7.9297418118256548E-4</c:v>
                </c:pt>
                <c:pt idx="8">
                  <c:v>8.9949052095918743E-4</c:v>
                </c:pt>
                <c:pt idx="9">
                  <c:v>1.0288539660846762E-3</c:v>
                </c:pt>
                <c:pt idx="10">
                  <c:v>1.1967144088594105E-3</c:v>
                </c:pt>
                <c:pt idx="11">
                  <c:v>1.3465091656734718E-3</c:v>
                </c:pt>
                <c:pt idx="12">
                  <c:v>1.5604342393991941E-3</c:v>
                </c:pt>
                <c:pt idx="13">
                  <c:v>1.7625096214909796E-3</c:v>
                </c:pt>
                <c:pt idx="14">
                  <c:v>2.0033151243380579E-3</c:v>
                </c:pt>
                <c:pt idx="15">
                  <c:v>2.2876446564115164E-3</c:v>
                </c:pt>
                <c:pt idx="16">
                  <c:v>2.5763979852376656E-3</c:v>
                </c:pt>
                <c:pt idx="17">
                  <c:v>2.9165018328878539E-3</c:v>
                </c:pt>
                <c:pt idx="18">
                  <c:v>3.2944875879473926E-3</c:v>
                </c:pt>
                <c:pt idx="19">
                  <c:v>3.6975716685375927E-3</c:v>
                </c:pt>
                <c:pt idx="20">
                  <c:v>4.1585338362937294E-3</c:v>
                </c:pt>
                <c:pt idx="21">
                  <c:v>4.6573833270410767E-3</c:v>
                </c:pt>
                <c:pt idx="22">
                  <c:v>5.2032658642494727E-3</c:v>
                </c:pt>
                <c:pt idx="23">
                  <c:v>5.8115603445836848E-3</c:v>
                </c:pt>
                <c:pt idx="24">
                  <c:v>7.1866762863670971E-3</c:v>
                </c:pt>
                <c:pt idx="25">
                  <c:v>7.973046565259689E-3</c:v>
                </c:pt>
                <c:pt idx="26">
                  <c:v>8.8407094216908736E-3</c:v>
                </c:pt>
                <c:pt idx="27">
                  <c:v>1.0783370469416194E-2</c:v>
                </c:pt>
                <c:pt idx="28">
                  <c:v>1.3110721118928888E-2</c:v>
                </c:pt>
                <c:pt idx="29">
                  <c:v>1.5904369066280247E-2</c:v>
                </c:pt>
                <c:pt idx="30">
                  <c:v>1.9241094075997108E-2</c:v>
                </c:pt>
                <c:pt idx="31">
                  <c:v>2.2885863777117356E-2</c:v>
                </c:pt>
                <c:pt idx="32">
                  <c:v>2.584860561381485E-2</c:v>
                </c:pt>
                <c:pt idx="33">
                  <c:v>2.9178047290321269E-2</c:v>
                </c:pt>
                <c:pt idx="34">
                  <c:v>3.2938429895940598E-2</c:v>
                </c:pt>
                <c:pt idx="35">
                  <c:v>3.713457846936901E-2</c:v>
                </c:pt>
                <c:pt idx="36">
                  <c:v>4.0196271630998648E-2</c:v>
                </c:pt>
                <c:pt idx="37">
                  <c:v>4.3487281012543816E-2</c:v>
                </c:pt>
                <c:pt idx="38">
                  <c:v>4.7000001368032375E-2</c:v>
                </c:pt>
                <c:pt idx="39">
                  <c:v>5.075806185096348E-2</c:v>
                </c:pt>
                <c:pt idx="40">
                  <c:v>5.4746243357519569E-2</c:v>
                </c:pt>
                <c:pt idx="41">
                  <c:v>5.8991047453655965E-2</c:v>
                </c:pt>
                <c:pt idx="42">
                  <c:v>6.3480149905969716E-2</c:v>
                </c:pt>
                <c:pt idx="43">
                  <c:v>6.5410488548266033E-2</c:v>
                </c:pt>
                <c:pt idx="44">
                  <c:v>6.8197032508481609E-2</c:v>
                </c:pt>
                <c:pt idx="45">
                  <c:v>7.0275084056179063E-2</c:v>
                </c:pt>
                <c:pt idx="46">
                  <c:v>7.2782561464001805E-2</c:v>
                </c:pt>
                <c:pt idx="47">
                  <c:v>7.5375293792546233E-2</c:v>
                </c:pt>
                <c:pt idx="48">
                  <c:v>7.8229502700090256E-2</c:v>
                </c:pt>
                <c:pt idx="50">
                  <c:v>7.8685754422796836E-2</c:v>
                </c:pt>
                <c:pt idx="51">
                  <c:v>8.2627713508174272E-2</c:v>
                </c:pt>
                <c:pt idx="52">
                  <c:v>8.633252033543215E-2</c:v>
                </c:pt>
                <c:pt idx="53">
                  <c:v>8.984664027420608E-2</c:v>
                </c:pt>
                <c:pt idx="54">
                  <c:v>9.3124499027976537E-2</c:v>
                </c:pt>
                <c:pt idx="55">
                  <c:v>9.6220513743715125E-2</c:v>
                </c:pt>
                <c:pt idx="56">
                  <c:v>9.9158829280080296E-2</c:v>
                </c:pt>
                <c:pt idx="57">
                  <c:v>0.10202556670409442</c:v>
                </c:pt>
                <c:pt idx="58">
                  <c:v>0.1047237081700849</c:v>
                </c:pt>
                <c:pt idx="59">
                  <c:v>0.10729339111650657</c:v>
                </c:pt>
                <c:pt idx="60">
                  <c:v>0.1098450856353993</c:v>
                </c:pt>
                <c:pt idx="61">
                  <c:v>0.11222423049101229</c:v>
                </c:pt>
                <c:pt idx="62">
                  <c:v>0.11449337476739441</c:v>
                </c:pt>
                <c:pt idx="63">
                  <c:v>0.11686949896832936</c:v>
                </c:pt>
                <c:pt idx="64">
                  <c:v>0.11902721755472141</c:v>
                </c:pt>
                <c:pt idx="65">
                  <c:v>0.12110430416847665</c:v>
                </c:pt>
                <c:pt idx="66">
                  <c:v>0.12315630294840488</c:v>
                </c:pt>
                <c:pt idx="67">
                  <c:v>0.1250231544525959</c:v>
                </c:pt>
                <c:pt idx="68">
                  <c:v>0.12705162649915028</c:v>
                </c:pt>
                <c:pt idx="69">
                  <c:v>0.12897072867346415</c:v>
                </c:pt>
                <c:pt idx="70">
                  <c:v>0.13082519491317343</c:v>
                </c:pt>
                <c:pt idx="71">
                  <c:v>0.13252729948760494</c:v>
                </c:pt>
                <c:pt idx="72">
                  <c:v>0.13537024780016543</c:v>
                </c:pt>
                <c:pt idx="73">
                  <c:v>0.13801759514031395</c:v>
                </c:pt>
              </c:numCache>
            </c:numRef>
          </c:xVal>
          <c:yVal>
            <c:numRef>
              <c:f>'C6014'!$AD$3:$AD$76</c:f>
              <c:numCache>
                <c:formatCode>0.00E+00</c:formatCode>
                <c:ptCount val="74"/>
                <c:pt idx="0">
                  <c:v>104.56598036134943</c:v>
                </c:pt>
                <c:pt idx="1">
                  <c:v>138.47516732797911</c:v>
                </c:pt>
                <c:pt idx="2">
                  <c:v>95.806617521508272</c:v>
                </c:pt>
                <c:pt idx="3">
                  <c:v>91.100375492918047</c:v>
                </c:pt>
                <c:pt idx="4">
                  <c:v>85.762765966451397</c:v>
                </c:pt>
                <c:pt idx="5">
                  <c:v>70.825470530342741</c:v>
                </c:pt>
                <c:pt idx="6">
                  <c:v>69.980834250546124</c:v>
                </c:pt>
                <c:pt idx="7">
                  <c:v>59.280252344297814</c:v>
                </c:pt>
                <c:pt idx="8">
                  <c:v>55.599102972811259</c:v>
                </c:pt>
                <c:pt idx="9">
                  <c:v>51.284576116597258</c:v>
                </c:pt>
                <c:pt idx="10">
                  <c:v>45.745226696545316</c:v>
                </c:pt>
                <c:pt idx="11">
                  <c:v>43.605410502077852</c:v>
                </c:pt>
                <c:pt idx="12">
                  <c:v>39.183270078123392</c:v>
                </c:pt>
                <c:pt idx="13">
                  <c:v>37.064934089454354</c:v>
                </c:pt>
                <c:pt idx="14">
                  <c:v>34.622626561943143</c:v>
                </c:pt>
                <c:pt idx="15">
                  <c:v>32.041431005849923</c:v>
                </c:pt>
                <c:pt idx="16">
                  <c:v>30.485731679164601</c:v>
                </c:pt>
                <c:pt idx="17">
                  <c:v>28.709791882612361</c:v>
                </c:pt>
                <c:pt idx="18">
                  <c:v>27.152620696372342</c:v>
                </c:pt>
                <c:pt idx="19">
                  <c:v>26.012804066168883</c:v>
                </c:pt>
                <c:pt idx="20">
                  <c:v>24.818306924976092</c:v>
                </c:pt>
                <c:pt idx="21">
                  <c:v>23.878187257960004</c:v>
                </c:pt>
                <c:pt idx="22">
                  <c:v>23.086930711122918</c:v>
                </c:pt>
                <c:pt idx="23">
                  <c:v>22.333948656494037</c:v>
                </c:pt>
                <c:pt idx="24">
                  <c:v>21.269618917337095</c:v>
                </c:pt>
                <c:pt idx="25">
                  <c:v>20.854507172312115</c:v>
                </c:pt>
                <c:pt idx="26">
                  <c:v>20.469524184927707</c:v>
                </c:pt>
                <c:pt idx="27">
                  <c:v>20.037223823820398</c:v>
                </c:pt>
                <c:pt idx="28">
                  <c:v>19.740532296491445</c:v>
                </c:pt>
                <c:pt idx="29">
                  <c:v>19.536392203141375</c:v>
                </c:pt>
                <c:pt idx="30">
                  <c:v>19.439430089399501</c:v>
                </c:pt>
                <c:pt idx="31">
                  <c:v>19.092613579959256</c:v>
                </c:pt>
                <c:pt idx="32">
                  <c:v>19.017125138889647</c:v>
                </c:pt>
                <c:pt idx="33">
                  <c:v>18.963810272773916</c:v>
                </c:pt>
                <c:pt idx="34">
                  <c:v>18.908231698402513</c:v>
                </c:pt>
                <c:pt idx="35">
                  <c:v>18.902419364609528</c:v>
                </c:pt>
                <c:pt idx="36">
                  <c:v>18.925566744158445</c:v>
                </c:pt>
                <c:pt idx="37">
                  <c:v>18.96883970783194</c:v>
                </c:pt>
                <c:pt idx="38">
                  <c:v>19.050926912695878</c:v>
                </c:pt>
                <c:pt idx="39">
                  <c:v>19.162267929719757</c:v>
                </c:pt>
                <c:pt idx="40">
                  <c:v>19.32388353945263</c:v>
                </c:pt>
                <c:pt idx="41">
                  <c:v>19.524338970410508</c:v>
                </c:pt>
                <c:pt idx="42">
                  <c:v>19.779640629314308</c:v>
                </c:pt>
                <c:pt idx="43">
                  <c:v>20.177738475577243</c:v>
                </c:pt>
                <c:pt idx="44">
                  <c:v>20.105227365661374</c:v>
                </c:pt>
                <c:pt idx="45">
                  <c:v>20.507280927761478</c:v>
                </c:pt>
                <c:pt idx="46">
                  <c:v>20.70771412754145</c:v>
                </c:pt>
                <c:pt idx="47">
                  <c:v>20.912322642417159</c:v>
                </c:pt>
                <c:pt idx="48">
                  <c:v>21.027622067952159</c:v>
                </c:pt>
                <c:pt idx="50">
                  <c:v>20.996704013189429</c:v>
                </c:pt>
                <c:pt idx="51">
                  <c:v>21.238142585157227</c:v>
                </c:pt>
                <c:pt idx="52">
                  <c:v>21.466989478984001</c:v>
                </c:pt>
                <c:pt idx="53">
                  <c:v>21.678756394740564</c:v>
                </c:pt>
                <c:pt idx="54">
                  <c:v>21.909158744354048</c:v>
                </c:pt>
                <c:pt idx="55">
                  <c:v>22.142085239041553</c:v>
                </c:pt>
                <c:pt idx="56">
                  <c:v>22.374837999420979</c:v>
                </c:pt>
                <c:pt idx="57">
                  <c:v>22.57614733915041</c:v>
                </c:pt>
                <c:pt idx="58">
                  <c:v>22.79554527576207</c:v>
                </c:pt>
                <c:pt idx="59">
                  <c:v>23.019714354620938</c:v>
                </c:pt>
                <c:pt idx="60">
                  <c:v>23.205811908243042</c:v>
                </c:pt>
                <c:pt idx="61">
                  <c:v>23.423335750131923</c:v>
                </c:pt>
                <c:pt idx="62">
                  <c:v>23.648357410109739</c:v>
                </c:pt>
                <c:pt idx="63">
                  <c:v>23.79474180275643</c:v>
                </c:pt>
                <c:pt idx="64">
                  <c:v>23.998624705756239</c:v>
                </c:pt>
                <c:pt idx="65">
                  <c:v>24.205228996793426</c:v>
                </c:pt>
                <c:pt idx="66">
                  <c:v>24.394304330504482</c:v>
                </c:pt>
                <c:pt idx="67">
                  <c:v>24.630874124342732</c:v>
                </c:pt>
                <c:pt idx="68">
                  <c:v>24.779899057417708</c:v>
                </c:pt>
                <c:pt idx="69">
                  <c:v>24.949726519652096</c:v>
                </c:pt>
                <c:pt idx="70">
                  <c:v>25.123820082883025</c:v>
                </c:pt>
                <c:pt idx="71">
                  <c:v>25.336657117093232</c:v>
                </c:pt>
                <c:pt idx="72">
                  <c:v>25.647876283259397</c:v>
                </c:pt>
                <c:pt idx="73">
                  <c:v>25.985811706060332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1F-E737-4AA5-BA63-43B4D7457D3A}"/>
            </c:ext>
          </c:extLst>
        </c:ser>
        <c:ser>
          <c:idx val="0"/>
          <c:order val="32"/>
          <c:tx>
            <c:strRef>
              <c:f>'C6014'!$BG$2</c:f>
              <c:strCache>
                <c:ptCount val="1"/>
                <c:pt idx="0">
                  <c:v>C6014 162C1</c:v>
                </c:pt>
              </c:strCache>
            </c:strRef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xVal>
            <c:numRef>
              <c:f>'C6014'!$BF$3:$BF$76</c:f>
              <c:numCache>
                <c:formatCode>0.00E+00</c:formatCode>
                <c:ptCount val="74"/>
                <c:pt idx="0">
                  <c:v>1.6543584392024984E-4</c:v>
                </c:pt>
                <c:pt idx="1">
                  <c:v>1.7395282893139792E-4</c:v>
                </c:pt>
                <c:pt idx="2">
                  <c:v>2.2048961184469872E-4</c:v>
                </c:pt>
                <c:pt idx="3">
                  <c:v>3.1854745934197263E-4</c:v>
                </c:pt>
                <c:pt idx="4">
                  <c:v>3.9608120231924724E-4</c:v>
                </c:pt>
                <c:pt idx="5">
                  <c:v>4.5461930800019519E-4</c:v>
                </c:pt>
                <c:pt idx="6">
                  <c:v>5.3404273002055939E-4</c:v>
                </c:pt>
                <c:pt idx="7">
                  <c:v>6.5523191312983372E-4</c:v>
                </c:pt>
                <c:pt idx="8">
                  <c:v>7.8860370603570443E-4</c:v>
                </c:pt>
                <c:pt idx="9">
                  <c:v>9.1277573536554981E-4</c:v>
                </c:pt>
                <c:pt idx="10">
                  <c:v>1.044888498955203E-3</c:v>
                </c:pt>
                <c:pt idx="11">
                  <c:v>1.2208810519811501E-3</c:v>
                </c:pt>
                <c:pt idx="12">
                  <c:v>1.4294021807711797E-3</c:v>
                </c:pt>
                <c:pt idx="13">
                  <c:v>1.6465694859555825E-3</c:v>
                </c:pt>
                <c:pt idx="14">
                  <c:v>1.8762244711973811E-3</c:v>
                </c:pt>
                <c:pt idx="15">
                  <c:v>2.145077468471512E-3</c:v>
                </c:pt>
                <c:pt idx="16">
                  <c:v>2.4556057459640974E-3</c:v>
                </c:pt>
                <c:pt idx="17">
                  <c:v>2.800532834751992E-3</c:v>
                </c:pt>
                <c:pt idx="18">
                  <c:v>3.1715068622536987E-3</c:v>
                </c:pt>
                <c:pt idx="19">
                  <c:v>3.5799119054133635E-3</c:v>
                </c:pt>
                <c:pt idx="20">
                  <c:v>4.0374477668712059E-3</c:v>
                </c:pt>
                <c:pt idx="21">
                  <c:v>4.5477045059522502E-3</c:v>
                </c:pt>
                <c:pt idx="22">
                  <c:v>5.1060164200571988E-3</c:v>
                </c:pt>
                <c:pt idx="23">
                  <c:v>5.7110839293728951E-3</c:v>
                </c:pt>
                <c:pt idx="24">
                  <c:v>7.1109316031345519E-3</c:v>
                </c:pt>
                <c:pt idx="25">
                  <c:v>7.8955837167409594E-3</c:v>
                </c:pt>
                <c:pt idx="26">
                  <c:v>8.760540550535505E-3</c:v>
                </c:pt>
                <c:pt idx="27">
                  <c:v>1.0740216794001148E-2</c:v>
                </c:pt>
                <c:pt idx="28">
                  <c:v>1.3097212655143353E-2</c:v>
                </c:pt>
                <c:pt idx="29">
                  <c:v>1.5905023895722167E-2</c:v>
                </c:pt>
                <c:pt idx="30">
                  <c:v>1.9295326472501657E-2</c:v>
                </c:pt>
                <c:pt idx="31">
                  <c:v>2.2950795711546797E-2</c:v>
                </c:pt>
                <c:pt idx="32">
                  <c:v>2.5938791251852788E-2</c:v>
                </c:pt>
                <c:pt idx="33">
                  <c:v>2.929714269181322E-2</c:v>
                </c:pt>
                <c:pt idx="34">
                  <c:v>3.3048698873974679E-2</c:v>
                </c:pt>
                <c:pt idx="35">
                  <c:v>3.7282327657922401E-2</c:v>
                </c:pt>
                <c:pt idx="36">
                  <c:v>4.036375254261499E-2</c:v>
                </c:pt>
                <c:pt idx="37">
                  <c:v>4.3680842077421893E-2</c:v>
                </c:pt>
                <c:pt idx="38">
                  <c:v>4.7216954155071357E-2</c:v>
                </c:pt>
                <c:pt idx="39">
                  <c:v>5.0991256860596704E-2</c:v>
                </c:pt>
                <c:pt idx="40">
                  <c:v>5.5013084057897579E-2</c:v>
                </c:pt>
                <c:pt idx="41">
                  <c:v>5.9283568574807731E-2</c:v>
                </c:pt>
                <c:pt idx="42">
                  <c:v>6.3815874524453656E-2</c:v>
                </c:pt>
                <c:pt idx="43">
                  <c:v>6.5882126543883271E-2</c:v>
                </c:pt>
                <c:pt idx="44">
                  <c:v>6.8463776140691754E-2</c:v>
                </c:pt>
                <c:pt idx="45">
                  <c:v>7.0585800147586239E-2</c:v>
                </c:pt>
                <c:pt idx="46">
                  <c:v>7.3207641477113353E-2</c:v>
                </c:pt>
                <c:pt idx="47">
                  <c:v>7.5862874937670438E-2</c:v>
                </c:pt>
                <c:pt idx="48">
                  <c:v>7.8582566644865959E-2</c:v>
                </c:pt>
                <c:pt idx="49">
                  <c:v>8.1397844875229816E-2</c:v>
                </c:pt>
                <c:pt idx="50">
                  <c:v>8.4343394370151481E-2</c:v>
                </c:pt>
                <c:pt idx="51">
                  <c:v>8.7355749565698984E-2</c:v>
                </c:pt>
                <c:pt idx="52">
                  <c:v>9.0320590188192815E-2</c:v>
                </c:pt>
                <c:pt idx="53">
                  <c:v>9.337516279731467E-2</c:v>
                </c:pt>
                <c:pt idx="54">
                  <c:v>9.657796837110641E-2</c:v>
                </c:pt>
                <c:pt idx="55">
                  <c:v>9.9835119589223129E-2</c:v>
                </c:pt>
                <c:pt idx="57">
                  <c:v>0.10304332379434493</c:v>
                </c:pt>
                <c:pt idx="58">
                  <c:v>0.10739514834227311</c:v>
                </c:pt>
                <c:pt idx="59">
                  <c:v>0.11142645291824535</c:v>
                </c:pt>
                <c:pt idx="60">
                  <c:v>0.11526157881516956</c:v>
                </c:pt>
                <c:pt idx="61">
                  <c:v>0.11886211104675505</c:v>
                </c:pt>
                <c:pt idx="62">
                  <c:v>0.12238701270936772</c:v>
                </c:pt>
                <c:pt idx="63">
                  <c:v>0.12552432876252315</c:v>
                </c:pt>
                <c:pt idx="64">
                  <c:v>0.12864855390876243</c:v>
                </c:pt>
                <c:pt idx="65">
                  <c:v>0.13174061814487603</c:v>
                </c:pt>
                <c:pt idx="66">
                  <c:v>0.13624955005872949</c:v>
                </c:pt>
                <c:pt idx="67">
                  <c:v>0.14005143630278835</c:v>
                </c:pt>
                <c:pt idx="68">
                  <c:v>0.14227503582910947</c:v>
                </c:pt>
                <c:pt idx="69">
                  <c:v>0.14634389247104729</c:v>
                </c:pt>
                <c:pt idx="70">
                  <c:v>0.15217321514502744</c:v>
                </c:pt>
                <c:pt idx="71">
                  <c:v>0.1575896998495856</c:v>
                </c:pt>
                <c:pt idx="72">
                  <c:v>0.16260105009665166</c:v>
                </c:pt>
                <c:pt idx="73">
                  <c:v>0.16688441087550249</c:v>
                </c:pt>
              </c:numCache>
            </c:numRef>
          </c:xVal>
          <c:yVal>
            <c:numRef>
              <c:f>'C6014'!$BH$3:$BH$76</c:f>
              <c:numCache>
                <c:formatCode>0.00E+00</c:formatCode>
                <c:ptCount val="74"/>
                <c:pt idx="0">
                  <c:v>365.37663990221466</c:v>
                </c:pt>
                <c:pt idx="1">
                  <c:v>398.81245313563687</c:v>
                </c:pt>
                <c:pt idx="2">
                  <c:v>299.56391262541968</c:v>
                </c:pt>
                <c:pt idx="3">
                  <c:v>173.20064841835747</c:v>
                </c:pt>
                <c:pt idx="4">
                  <c:v>135.19541621338703</c:v>
                </c:pt>
                <c:pt idx="5">
                  <c:v>123.8419736372813</c:v>
                </c:pt>
                <c:pt idx="6">
                  <c:v>108.30372599568261</c:v>
                </c:pt>
                <c:pt idx="7">
                  <c:v>86.82365308823664</c:v>
                </c:pt>
                <c:pt idx="8">
                  <c:v>72.33414283517844</c:v>
                </c:pt>
                <c:pt idx="9">
                  <c:v>65.157748538566281</c:v>
                </c:pt>
                <c:pt idx="10">
                  <c:v>60.004929038855913</c:v>
                </c:pt>
                <c:pt idx="11">
                  <c:v>53.041072888600901</c:v>
                </c:pt>
                <c:pt idx="12">
                  <c:v>46.696328899422035</c:v>
                </c:pt>
                <c:pt idx="13">
                  <c:v>42.468419576073764</c:v>
                </c:pt>
                <c:pt idx="14">
                  <c:v>39.471984260016107</c:v>
                </c:pt>
                <c:pt idx="15">
                  <c:v>36.442072936389508</c:v>
                </c:pt>
                <c:pt idx="16">
                  <c:v>33.558708807244138</c:v>
                </c:pt>
                <c:pt idx="17">
                  <c:v>31.136745282672724</c:v>
                </c:pt>
                <c:pt idx="18">
                  <c:v>29.299229078924728</c:v>
                </c:pt>
                <c:pt idx="19">
                  <c:v>27.750811757597784</c:v>
                </c:pt>
                <c:pt idx="20">
                  <c:v>26.32926868829686</c:v>
                </c:pt>
                <c:pt idx="21">
                  <c:v>25.043835701792002</c:v>
                </c:pt>
                <c:pt idx="22">
                  <c:v>23.974735216657823</c:v>
                </c:pt>
                <c:pt idx="23">
                  <c:v>23.126714106878154</c:v>
                </c:pt>
                <c:pt idx="24">
                  <c:v>21.725154432925393</c:v>
                </c:pt>
                <c:pt idx="25">
                  <c:v>21.265717819158198</c:v>
                </c:pt>
                <c:pt idx="26">
                  <c:v>20.845877042922446</c:v>
                </c:pt>
                <c:pt idx="27">
                  <c:v>20.198564510102067</c:v>
                </c:pt>
                <c:pt idx="28">
                  <c:v>19.781274062149134</c:v>
                </c:pt>
                <c:pt idx="29">
                  <c:v>19.534783561552967</c:v>
                </c:pt>
                <c:pt idx="30">
                  <c:v>19.330308813552232</c:v>
                </c:pt>
                <c:pt idx="31">
                  <c:v>18.984733517535812</c:v>
                </c:pt>
                <c:pt idx="32">
                  <c:v>18.885115130191547</c:v>
                </c:pt>
                <c:pt idx="33">
                  <c:v>18.809944613010714</c:v>
                </c:pt>
                <c:pt idx="34">
                  <c:v>18.782265284779655</c:v>
                </c:pt>
                <c:pt idx="35">
                  <c:v>18.752896340908851</c:v>
                </c:pt>
                <c:pt idx="36">
                  <c:v>18.768837251502593</c:v>
                </c:pt>
                <c:pt idx="37">
                  <c:v>18.801100549312352</c:v>
                </c:pt>
                <c:pt idx="38">
                  <c:v>18.876258459543269</c:v>
                </c:pt>
                <c:pt idx="39">
                  <c:v>18.987401583025136</c:v>
                </c:pt>
                <c:pt idx="40">
                  <c:v>19.136877369469701</c:v>
                </c:pt>
                <c:pt idx="41">
                  <c:v>19.332137618150448</c:v>
                </c:pt>
                <c:pt idx="42">
                  <c:v>19.572073310294225</c:v>
                </c:pt>
                <c:pt idx="43">
                  <c:v>19.889875139089952</c:v>
                </c:pt>
                <c:pt idx="44">
                  <c:v>19.948867482443106</c:v>
                </c:pt>
                <c:pt idx="45">
                  <c:v>20.32713371303462</c:v>
                </c:pt>
                <c:pt idx="46">
                  <c:v>20.467933701491759</c:v>
                </c:pt>
                <c:pt idx="47">
                  <c:v>20.644373735345674</c:v>
                </c:pt>
                <c:pt idx="48">
                  <c:v>20.839096351917831</c:v>
                </c:pt>
                <c:pt idx="49">
                  <c:v>21.036707242686706</c:v>
                </c:pt>
                <c:pt idx="50">
                  <c:v>21.221404388485819</c:v>
                </c:pt>
                <c:pt idx="51">
                  <c:v>21.427260102961782</c:v>
                </c:pt>
                <c:pt idx="52">
                  <c:v>21.709505547471522</c:v>
                </c:pt>
                <c:pt idx="53">
                  <c:v>22.000543346663505</c:v>
                </c:pt>
                <c:pt idx="54">
                  <c:v>22.274710952249798</c:v>
                </c:pt>
                <c:pt idx="55">
                  <c:v>22.577490339480761</c:v>
                </c:pt>
                <c:pt idx="57">
                  <c:v>23.074184793677674</c:v>
                </c:pt>
                <c:pt idx="58">
                  <c:v>23.409624080851128</c:v>
                </c:pt>
                <c:pt idx="59">
                  <c:v>23.759943557632237</c:v>
                </c:pt>
                <c:pt idx="60">
                  <c:v>24.086896699722406</c:v>
                </c:pt>
                <c:pt idx="61">
                  <c:v>24.419244119948537</c:v>
                </c:pt>
                <c:pt idx="62">
                  <c:v>24.701939587343848</c:v>
                </c:pt>
                <c:pt idx="63">
                  <c:v>25.069246476850218</c:v>
                </c:pt>
                <c:pt idx="64">
                  <c:v>25.37695284842555</c:v>
                </c:pt>
                <c:pt idx="65">
                  <c:v>25.640153286047482</c:v>
                </c:pt>
                <c:pt idx="66">
                  <c:v>26.125919543067749</c:v>
                </c:pt>
                <c:pt idx="67">
                  <c:v>26.26131177454538</c:v>
                </c:pt>
                <c:pt idx="68">
                  <c:v>26.444772553490388</c:v>
                </c:pt>
                <c:pt idx="69">
                  <c:v>26.881099284603607</c:v>
                </c:pt>
                <c:pt idx="70">
                  <c:v>27.478023466856456</c:v>
                </c:pt>
                <c:pt idx="71">
                  <c:v>28.06175365734352</c:v>
                </c:pt>
                <c:pt idx="72">
                  <c:v>28.654528982913426</c:v>
                </c:pt>
                <c:pt idx="73">
                  <c:v>29.378386174006756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20-E737-4AA5-BA63-43B4D7457D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3449648"/>
        <c:axId val="273450040"/>
      </c:scatterChart>
      <c:valAx>
        <c:axId val="273449648"/>
        <c:scaling>
          <c:orientation val="minMax"/>
          <c:max val="0.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800" b="0" i="0" baseline="0">
                    <a:effectLst/>
                  </a:rPr>
                  <a:t>√light output    </a:t>
                </a:r>
                <a:endParaRPr lang="en-GB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3450040"/>
        <c:crosses val="autoZero"/>
        <c:crossBetween val="midCat"/>
      </c:valAx>
      <c:valAx>
        <c:axId val="273450040"/>
        <c:scaling>
          <c:orientation val="minMax"/>
          <c:max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800" b="0" i="0" baseline="0">
                    <a:effectLst/>
                  </a:rPr>
                  <a:t>EQE (W/A)</a:t>
                </a:r>
                <a:endParaRPr lang="en-GB">
                  <a:effectLst/>
                </a:endParaRPr>
              </a:p>
            </c:rich>
          </c:tx>
          <c:layout>
            <c:manualLayout>
              <c:xMode val="edge"/>
              <c:yMode val="edge"/>
              <c:x val="9.639251054060969E-3"/>
              <c:y val="0.436119661178716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34496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680122108949187"/>
          <c:y val="3.8317823908375077E-2"/>
          <c:w val="0.12369759244673133"/>
          <c:h val="0.905624353773959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'C6018'!$J$2</c:f>
              <c:strCache>
                <c:ptCount val="1"/>
                <c:pt idx="0">
                  <c:v>C6018 182C1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'C6018'!$B$3:$B$78</c:f>
              <c:numCache>
                <c:formatCode>0.00E+00</c:formatCode>
                <c:ptCount val="76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7.5431200000000004E-4</c:v>
                </c:pt>
                <c:pt idx="24">
                  <c:v>1.0985400000000001E-3</c:v>
                </c:pt>
                <c:pt idx="25">
                  <c:v>1.59986E-3</c:v>
                </c:pt>
                <c:pt idx="26">
                  <c:v>2.3299499999999999E-3</c:v>
                </c:pt>
                <c:pt idx="27">
                  <c:v>3.3932200000000002E-3</c:v>
                </c:pt>
                <c:pt idx="28">
                  <c:v>4.9417100000000002E-3</c:v>
                </c:pt>
                <c:pt idx="29">
                  <c:v>7.1968600000000002E-3</c:v>
                </c:pt>
                <c:pt idx="30">
                  <c:v>1.04811E-2</c:v>
                </c:pt>
                <c:pt idx="31">
                  <c:v>1.2648599999999999E-2</c:v>
                </c:pt>
                <c:pt idx="32">
                  <c:v>1.52642E-2</c:v>
                </c:pt>
                <c:pt idx="33">
                  <c:v>1.8420700000000002E-2</c:v>
                </c:pt>
                <c:pt idx="34">
                  <c:v>2.223E-2</c:v>
                </c:pt>
                <c:pt idx="35">
                  <c:v>2.6827E-2</c:v>
                </c:pt>
                <c:pt idx="36">
                  <c:v>3.2374600000000003E-2</c:v>
                </c:pt>
                <c:pt idx="37">
                  <c:v>3.9069399999999997E-2</c:v>
                </c:pt>
                <c:pt idx="38">
                  <c:v>4.7148700000000002E-2</c:v>
                </c:pt>
                <c:pt idx="39">
                  <c:v>5.6898700000000003E-2</c:v>
                </c:pt>
                <c:pt idx="40">
                  <c:v>6.8664900000000001E-2</c:v>
                </c:pt>
                <c:pt idx="41">
                  <c:v>7.9706600000000002E-2</c:v>
                </c:pt>
                <c:pt idx="42">
                  <c:v>8.6331099999999994E-2</c:v>
                </c:pt>
                <c:pt idx="43">
                  <c:v>0.10127700000000001</c:v>
                </c:pt>
                <c:pt idx="44">
                  <c:v>0.118812</c:v>
                </c:pt>
                <c:pt idx="45">
                  <c:v>0.139381</c:v>
                </c:pt>
                <c:pt idx="46">
                  <c:v>0.16351199999999999</c:v>
                </c:pt>
                <c:pt idx="47">
                  <c:v>0.19</c:v>
                </c:pt>
                <c:pt idx="48">
                  <c:v>0.22</c:v>
                </c:pt>
                <c:pt idx="49">
                  <c:v>0.25</c:v>
                </c:pt>
                <c:pt idx="50">
                  <c:v>0.28000000000000003</c:v>
                </c:pt>
                <c:pt idx="51">
                  <c:v>0.315</c:v>
                </c:pt>
                <c:pt idx="52">
                  <c:v>0.35499999999999998</c:v>
                </c:pt>
                <c:pt idx="53">
                  <c:v>0.4</c:v>
                </c:pt>
                <c:pt idx="54">
                  <c:v>0.44500000000000001</c:v>
                </c:pt>
                <c:pt idx="55">
                  <c:v>0.49</c:v>
                </c:pt>
                <c:pt idx="56">
                  <c:v>0.53259999999999996</c:v>
                </c:pt>
                <c:pt idx="57">
                  <c:v>0.59289999999999998</c:v>
                </c:pt>
                <c:pt idx="58">
                  <c:v>0.6532</c:v>
                </c:pt>
                <c:pt idx="59">
                  <c:v>0.71350000000000002</c:v>
                </c:pt>
                <c:pt idx="60">
                  <c:v>0.77380000000000004</c:v>
                </c:pt>
                <c:pt idx="61">
                  <c:v>0.85419999999999996</c:v>
                </c:pt>
                <c:pt idx="62">
                  <c:v>0.93459999999999999</c:v>
                </c:pt>
                <c:pt idx="63">
                  <c:v>1.0150999999999999</c:v>
                </c:pt>
                <c:pt idx="64">
                  <c:v>1.0954999999999999</c:v>
                </c:pt>
                <c:pt idx="65">
                  <c:v>1.1758999999999999</c:v>
                </c:pt>
                <c:pt idx="66">
                  <c:v>1.2563</c:v>
                </c:pt>
                <c:pt idx="67">
                  <c:v>1.3367</c:v>
                </c:pt>
                <c:pt idx="68">
                  <c:v>1.3769</c:v>
                </c:pt>
                <c:pt idx="69">
                  <c:v>1.4573</c:v>
                </c:pt>
                <c:pt idx="70">
                  <c:v>1.5578000000000001</c:v>
                </c:pt>
                <c:pt idx="71">
                  <c:v>1.6583000000000001</c:v>
                </c:pt>
                <c:pt idx="72">
                  <c:v>1.7587999999999999</c:v>
                </c:pt>
                <c:pt idx="73">
                  <c:v>1.8593</c:v>
                </c:pt>
                <c:pt idx="74">
                  <c:v>1.9598</c:v>
                </c:pt>
                <c:pt idx="75">
                  <c:v>1.9799</c:v>
                </c:pt>
              </c:numCache>
            </c:numRef>
          </c:xVal>
          <c:yVal>
            <c:numRef>
              <c:f>'C6018'!$J$3:$J$78</c:f>
              <c:numCache>
                <c:formatCode>0.00E+00</c:formatCode>
                <c:ptCount val="76"/>
                <c:pt idx="0">
                  <c:v>7.6052721544962142E-3</c:v>
                </c:pt>
                <c:pt idx="1">
                  <c:v>8.5158634489385134E-3</c:v>
                </c:pt>
                <c:pt idx="2">
                  <c:v>9.8437843659461635E-3</c:v>
                </c:pt>
                <c:pt idx="3">
                  <c:v>1.3945675634108583E-2</c:v>
                </c:pt>
                <c:pt idx="4">
                  <c:v>1.5698504540841172E-2</c:v>
                </c:pt>
                <c:pt idx="5">
                  <c:v>1.8201040043401426E-2</c:v>
                </c:pt>
                <c:pt idx="6">
                  <c:v>1.8830476972123956E-2</c:v>
                </c:pt>
                <c:pt idx="7">
                  <c:v>2.0304164352845443E-2</c:v>
                </c:pt>
                <c:pt idx="8">
                  <c:v>2.2642529300040931E-2</c:v>
                </c:pt>
                <c:pt idx="9">
                  <c:v>2.4081733043793636E-2</c:v>
                </c:pt>
                <c:pt idx="10">
                  <c:v>2.7066887952108841E-2</c:v>
                </c:pt>
                <c:pt idx="11">
                  <c:v>2.9284520691071847E-2</c:v>
                </c:pt>
                <c:pt idx="12">
                  <c:v>3.1540274681163126E-2</c:v>
                </c:pt>
                <c:pt idx="13">
                  <c:v>3.3509344644047895E-2</c:v>
                </c:pt>
                <c:pt idx="14">
                  <c:v>3.5554632967916548E-2</c:v>
                </c:pt>
                <c:pt idx="15">
                  <c:v>3.7076159375587774E-2</c:v>
                </c:pt>
                <c:pt idx="16">
                  <c:v>3.9124711399832326E-2</c:v>
                </c:pt>
                <c:pt idx="17">
                  <c:v>4.108423092839969E-2</c:v>
                </c:pt>
                <c:pt idx="18">
                  <c:v>4.3158663663818729E-2</c:v>
                </c:pt>
                <c:pt idx="19">
                  <c:v>4.4971801080947699E-2</c:v>
                </c:pt>
                <c:pt idx="20">
                  <c:v>4.6469139128139512E-2</c:v>
                </c:pt>
                <c:pt idx="21">
                  <c:v>4.798448940793483E-2</c:v>
                </c:pt>
                <c:pt idx="22">
                  <c:v>4.9358145849920369E-2</c:v>
                </c:pt>
                <c:pt idx="23">
                  <c:v>5.062491949641286E-2</c:v>
                </c:pt>
                <c:pt idx="24">
                  <c:v>5.3123100989662879E-2</c:v>
                </c:pt>
                <c:pt idx="25">
                  <c:v>5.4652865094368105E-2</c:v>
                </c:pt>
                <c:pt idx="26">
                  <c:v>5.5910361470175529E-2</c:v>
                </c:pt>
                <c:pt idx="27">
                  <c:v>5.6553116117106714E-2</c:v>
                </c:pt>
                <c:pt idx="28">
                  <c:v>5.6508470501866498E-2</c:v>
                </c:pt>
                <c:pt idx="29">
                  <c:v>5.5999573413363597E-2</c:v>
                </c:pt>
                <c:pt idx="30">
                  <c:v>5.5059470376573529E-2</c:v>
                </c:pt>
                <c:pt idx="31">
                  <c:v>5.4398180532323114E-2</c:v>
                </c:pt>
                <c:pt idx="32">
                  <c:v>5.3643660665497091E-2</c:v>
                </c:pt>
                <c:pt idx="33">
                  <c:v>5.2796568024324905E-2</c:v>
                </c:pt>
                <c:pt idx="34">
                  <c:v>5.183831667986151E-2</c:v>
                </c:pt>
                <c:pt idx="35">
                  <c:v>5.0759557892001816E-2</c:v>
                </c:pt>
                <c:pt idx="36">
                  <c:v>4.9638727453058737E-2</c:v>
                </c:pt>
                <c:pt idx="37">
                  <c:v>4.8402653793352804E-2</c:v>
                </c:pt>
                <c:pt idx="38">
                  <c:v>4.7117158484468395E-2</c:v>
                </c:pt>
                <c:pt idx="39">
                  <c:v>4.5779501432991629E-2</c:v>
                </c:pt>
                <c:pt idx="40">
                  <c:v>4.4369151077122033E-2</c:v>
                </c:pt>
                <c:pt idx="41">
                  <c:v>4.3099477908714393E-2</c:v>
                </c:pt>
                <c:pt idx="42">
                  <c:v>4.2497461122349901E-2</c:v>
                </c:pt>
                <c:pt idx="43">
                  <c:v>4.1255275986991254E-2</c:v>
                </c:pt>
                <c:pt idx="44">
                  <c:v>4.0125005387631488E-2</c:v>
                </c:pt>
                <c:pt idx="45">
                  <c:v>3.8903619900158941E-2</c:v>
                </c:pt>
                <c:pt idx="46">
                  <c:v>3.790458949227838E-2</c:v>
                </c:pt>
                <c:pt idx="47">
                  <c:v>3.6763624160316206E-2</c:v>
                </c:pt>
                <c:pt idx="48">
                  <c:v>3.5781804812017634E-2</c:v>
                </c:pt>
                <c:pt idx="49">
                  <c:v>3.4954074563660321E-2</c:v>
                </c:pt>
                <c:pt idx="50">
                  <c:v>3.4321023645299917E-2</c:v>
                </c:pt>
                <c:pt idx="51">
                  <c:v>3.3389940806914431E-2</c:v>
                </c:pt>
                <c:pt idx="52">
                  <c:v>3.2669874058979392E-2</c:v>
                </c:pt>
                <c:pt idx="53">
                  <c:v>3.1810425671055728E-2</c:v>
                </c:pt>
                <c:pt idx="54">
                  <c:v>3.1044711618150474E-2</c:v>
                </c:pt>
                <c:pt idx="55">
                  <c:v>3.0341575578143379E-2</c:v>
                </c:pt>
                <c:pt idx="56">
                  <c:v>2.9654378298984131E-2</c:v>
                </c:pt>
                <c:pt idx="57">
                  <c:v>2.8913047060056627E-2</c:v>
                </c:pt>
                <c:pt idx="58">
                  <c:v>2.8143094490330312E-2</c:v>
                </c:pt>
                <c:pt idx="59">
                  <c:v>2.7631937902837588E-2</c:v>
                </c:pt>
                <c:pt idx="60">
                  <c:v>2.7001954797213755E-2</c:v>
                </c:pt>
                <c:pt idx="61">
                  <c:v>2.6322040087635518E-2</c:v>
                </c:pt>
                <c:pt idx="62">
                  <c:v>2.5657616681180013E-2</c:v>
                </c:pt>
                <c:pt idx="63">
                  <c:v>2.508024448285158E-2</c:v>
                </c:pt>
                <c:pt idx="64">
                  <c:v>2.4512480766521013E-2</c:v>
                </c:pt>
                <c:pt idx="65">
                  <c:v>2.3996114872120573E-2</c:v>
                </c:pt>
                <c:pt idx="66">
                  <c:v>2.3514108749687204E-2</c:v>
                </c:pt>
                <c:pt idx="67">
                  <c:v>2.3069283419776328E-2</c:v>
                </c:pt>
                <c:pt idx="68">
                  <c:v>2.2863255031471619E-2</c:v>
                </c:pt>
                <c:pt idx="69">
                  <c:v>2.2433747193583924E-2</c:v>
                </c:pt>
                <c:pt idx="70">
                  <c:v>2.1969876073204688E-2</c:v>
                </c:pt>
                <c:pt idx="71">
                  <c:v>2.1492004944810451E-2</c:v>
                </c:pt>
                <c:pt idx="72">
                  <c:v>2.1122232560367309E-2</c:v>
                </c:pt>
                <c:pt idx="73">
                  <c:v>2.064470413431652E-2</c:v>
                </c:pt>
                <c:pt idx="74">
                  <c:v>2.029362179445349E-2</c:v>
                </c:pt>
                <c:pt idx="75">
                  <c:v>2.0212888357453544E-2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BDF5-431C-A363-7CED19ED8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3450824"/>
        <c:axId val="273451216"/>
      </c:scatterChart>
      <c:valAx>
        <c:axId val="2734508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3451216"/>
        <c:crosses val="autoZero"/>
        <c:crossBetween val="midCat"/>
      </c:valAx>
      <c:valAx>
        <c:axId val="273451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34508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'C6018'!$J$2</c:f>
              <c:strCache>
                <c:ptCount val="1"/>
                <c:pt idx="0">
                  <c:v>C6018 182C1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'C6018'!$I$3:$I$78</c:f>
              <c:numCache>
                <c:formatCode>0.00E+00</c:formatCode>
                <c:ptCount val="76"/>
                <c:pt idx="0">
                  <c:v>2.7577657903629551E-4</c:v>
                </c:pt>
                <c:pt idx="1">
                  <c:v>3.2057540223080918E-4</c:v>
                </c:pt>
                <c:pt idx="2">
                  <c:v>3.7862904486245767E-4</c:v>
                </c:pt>
                <c:pt idx="3">
                  <c:v>4.9507236222296001E-4</c:v>
                </c:pt>
                <c:pt idx="4">
                  <c:v>5.7702463730673656E-4</c:v>
                </c:pt>
                <c:pt idx="5">
                  <c:v>6.8254283413635012E-4</c:v>
                </c:pt>
                <c:pt idx="6">
                  <c:v>7.6265542999820934E-4</c:v>
                </c:pt>
                <c:pt idx="7">
                  <c:v>8.6997471227630036E-4</c:v>
                </c:pt>
                <c:pt idx="8">
                  <c:v>1.0092365088480654E-3</c:v>
                </c:pt>
                <c:pt idx="9">
                  <c:v>1.1433810499574567E-3</c:v>
                </c:pt>
                <c:pt idx="10">
                  <c:v>1.3316269461518535E-3</c:v>
                </c:pt>
                <c:pt idx="11">
                  <c:v>1.5215932175336538E-3</c:v>
                </c:pt>
                <c:pt idx="12">
                  <c:v>1.7347166446403958E-3</c:v>
                </c:pt>
                <c:pt idx="13">
                  <c:v>1.9642469148036541E-3</c:v>
                </c:pt>
                <c:pt idx="14">
                  <c:v>2.2226822199522818E-3</c:v>
                </c:pt>
                <c:pt idx="15">
                  <c:v>2.4933996134949335E-3</c:v>
                </c:pt>
                <c:pt idx="16">
                  <c:v>2.8137586026805265E-3</c:v>
                </c:pt>
                <c:pt idx="17">
                  <c:v>3.1674871134496894E-3</c:v>
                </c:pt>
                <c:pt idx="18">
                  <c:v>3.5663810754104361E-3</c:v>
                </c:pt>
                <c:pt idx="19">
                  <c:v>3.999266321569106E-3</c:v>
                </c:pt>
                <c:pt idx="20">
                  <c:v>4.4658962403781371E-3</c:v>
                </c:pt>
                <c:pt idx="21">
                  <c:v>4.9853206853091832E-3</c:v>
                </c:pt>
                <c:pt idx="22">
                  <c:v>5.5544176881309514E-3</c:v>
                </c:pt>
                <c:pt idx="23">
                  <c:v>6.1795618190271535E-3</c:v>
                </c:pt>
                <c:pt idx="24">
                  <c:v>7.6392310713306912E-3</c:v>
                </c:pt>
                <c:pt idx="25">
                  <c:v>9.350771772954132E-3</c:v>
                </c:pt>
                <c:pt idx="26">
                  <c:v>1.1413515966056886E-2</c:v>
                </c:pt>
                <c:pt idx="27">
                  <c:v>1.3852695213238789E-2</c:v>
                </c:pt>
                <c:pt idx="28">
                  <c:v>1.6710729300774958E-2</c:v>
                </c:pt>
                <c:pt idx="29">
                  <c:v>2.0075385174778089E-2</c:v>
                </c:pt>
                <c:pt idx="30">
                  <c:v>2.4022568866878178E-2</c:v>
                </c:pt>
                <c:pt idx="31">
                  <c:v>2.6230913561695525E-2</c:v>
                </c:pt>
                <c:pt idx="32">
                  <c:v>2.8615163202929329E-2</c:v>
                </c:pt>
                <c:pt idx="33">
                  <c:v>3.1185729759069001E-2</c:v>
                </c:pt>
                <c:pt idx="34">
                  <c:v>3.3946513514546986E-2</c:v>
                </c:pt>
                <c:pt idx="35">
                  <c:v>3.69015807191065E-2</c:v>
                </c:pt>
                <c:pt idx="36">
                  <c:v>4.008782790077052E-2</c:v>
                </c:pt>
                <c:pt idx="37">
                  <c:v>4.3486350066590067E-2</c:v>
                </c:pt>
                <c:pt idx="38">
                  <c:v>4.7132926603773023E-2</c:v>
                </c:pt>
                <c:pt idx="39">
                  <c:v>5.1037183681952522E-2</c:v>
                </c:pt>
                <c:pt idx="40">
                  <c:v>5.5196044439755614E-2</c:v>
                </c:pt>
                <c:pt idx="41">
                  <c:v>5.8611541916918843E-2</c:v>
                </c:pt>
                <c:pt idx="42">
                  <c:v>6.0571053861557513E-2</c:v>
                </c:pt>
                <c:pt idx="43">
                  <c:v>6.4639079403519609E-2</c:v>
                </c:pt>
                <c:pt idx="44">
                  <c:v>6.9045869826625209E-2</c:v>
                </c:pt>
                <c:pt idx="45">
                  <c:v>7.3637120023151731E-2</c:v>
                </c:pt>
                <c:pt idx="46">
                  <c:v>7.8726458303809282E-2</c:v>
                </c:pt>
                <c:pt idx="47">
                  <c:v>8.3576842429348097E-2</c:v>
                </c:pt>
                <c:pt idx="48">
                  <c:v>8.8724275475451919E-2</c:v>
                </c:pt>
                <c:pt idx="49">
                  <c:v>9.348004407848276E-2</c:v>
                </c:pt>
                <c:pt idx="50">
                  <c:v>9.8030029178226702E-2</c:v>
                </c:pt>
                <c:pt idx="51">
                  <c:v>0.10255647885032933</c:v>
                </c:pt>
                <c:pt idx="52">
                  <c:v>0.10769310697968411</c:v>
                </c:pt>
                <c:pt idx="53">
                  <c:v>0.11280146394627284</c:v>
                </c:pt>
                <c:pt idx="54">
                  <c:v>0.11753678858160521</c:v>
                </c:pt>
                <c:pt idx="55">
                  <c:v>0.12193183355174421</c:v>
                </c:pt>
                <c:pt idx="56">
                  <c:v>0.12567387111901562</c:v>
                </c:pt>
                <c:pt idx="57">
                  <c:v>0.13092954441953725</c:v>
                </c:pt>
                <c:pt idx="58">
                  <c:v>0.13558417798948283</c:v>
                </c:pt>
                <c:pt idx="59">
                  <c:v>0.14041149416509541</c:v>
                </c:pt>
                <c:pt idx="60">
                  <c:v>0.14454795959156258</c:v>
                </c:pt>
                <c:pt idx="61">
                  <c:v>0.1499476129948665</c:v>
                </c:pt>
                <c:pt idx="62">
                  <c:v>0.15485350674179399</c:v>
                </c:pt>
                <c:pt idx="63">
                  <c:v>0.15955862927006687</c:v>
                </c:pt>
                <c:pt idx="64">
                  <c:v>0.16387013968299341</c:v>
                </c:pt>
                <c:pt idx="65">
                  <c:v>0.16797925907125136</c:v>
                </c:pt>
                <c:pt idx="66">
                  <c:v>0.17187429948142927</c:v>
                </c:pt>
                <c:pt idx="67">
                  <c:v>0.17560384718796743</c:v>
                </c:pt>
                <c:pt idx="68">
                  <c:v>0.17742721283059507</c:v>
                </c:pt>
                <c:pt idx="69">
                  <c:v>0.1808112269335338</c:v>
                </c:pt>
                <c:pt idx="70">
                  <c:v>0.18499911607042416</c:v>
                </c:pt>
                <c:pt idx="71">
                  <c:v>0.18878610065356818</c:v>
                </c:pt>
                <c:pt idx="72">
                  <c:v>0.19274278878125123</c:v>
                </c:pt>
                <c:pt idx="73">
                  <c:v>0.19592013269935968</c:v>
                </c:pt>
                <c:pt idx="74">
                  <c:v>0.19942778139659967</c:v>
                </c:pt>
                <c:pt idx="75">
                  <c:v>0.2000487382087732</c:v>
                </c:pt>
              </c:numCache>
            </c:numRef>
          </c:xVal>
          <c:yVal>
            <c:numRef>
              <c:f>'C6018'!$J$3:$J$78</c:f>
              <c:numCache>
                <c:formatCode>0.00E+00</c:formatCode>
                <c:ptCount val="76"/>
                <c:pt idx="0">
                  <c:v>7.6052721544962142E-3</c:v>
                </c:pt>
                <c:pt idx="1">
                  <c:v>8.5158634489385134E-3</c:v>
                </c:pt>
                <c:pt idx="2">
                  <c:v>9.8437843659461635E-3</c:v>
                </c:pt>
                <c:pt idx="3">
                  <c:v>1.3945675634108583E-2</c:v>
                </c:pt>
                <c:pt idx="4">
                  <c:v>1.5698504540841172E-2</c:v>
                </c:pt>
                <c:pt idx="5">
                  <c:v>1.8201040043401426E-2</c:v>
                </c:pt>
                <c:pt idx="6">
                  <c:v>1.8830476972123956E-2</c:v>
                </c:pt>
                <c:pt idx="7">
                  <c:v>2.0304164352845443E-2</c:v>
                </c:pt>
                <c:pt idx="8">
                  <c:v>2.2642529300040931E-2</c:v>
                </c:pt>
                <c:pt idx="9">
                  <c:v>2.4081733043793636E-2</c:v>
                </c:pt>
                <c:pt idx="10">
                  <c:v>2.7066887952108841E-2</c:v>
                </c:pt>
                <c:pt idx="11">
                  <c:v>2.9284520691071847E-2</c:v>
                </c:pt>
                <c:pt idx="12">
                  <c:v>3.1540274681163126E-2</c:v>
                </c:pt>
                <c:pt idx="13">
                  <c:v>3.3509344644047895E-2</c:v>
                </c:pt>
                <c:pt idx="14">
                  <c:v>3.5554632967916548E-2</c:v>
                </c:pt>
                <c:pt idx="15">
                  <c:v>3.7076159375587774E-2</c:v>
                </c:pt>
                <c:pt idx="16">
                  <c:v>3.9124711399832326E-2</c:v>
                </c:pt>
                <c:pt idx="17">
                  <c:v>4.108423092839969E-2</c:v>
                </c:pt>
                <c:pt idx="18">
                  <c:v>4.3158663663818729E-2</c:v>
                </c:pt>
                <c:pt idx="19">
                  <c:v>4.4971801080947699E-2</c:v>
                </c:pt>
                <c:pt idx="20">
                  <c:v>4.6469139128139512E-2</c:v>
                </c:pt>
                <c:pt idx="21">
                  <c:v>4.798448940793483E-2</c:v>
                </c:pt>
                <c:pt idx="22">
                  <c:v>4.9358145849920369E-2</c:v>
                </c:pt>
                <c:pt idx="23">
                  <c:v>5.062491949641286E-2</c:v>
                </c:pt>
                <c:pt idx="24">
                  <c:v>5.3123100989662879E-2</c:v>
                </c:pt>
                <c:pt idx="25">
                  <c:v>5.4652865094368105E-2</c:v>
                </c:pt>
                <c:pt idx="26">
                  <c:v>5.5910361470175529E-2</c:v>
                </c:pt>
                <c:pt idx="27">
                  <c:v>5.6553116117106714E-2</c:v>
                </c:pt>
                <c:pt idx="28">
                  <c:v>5.6508470501866498E-2</c:v>
                </c:pt>
                <c:pt idx="29">
                  <c:v>5.5999573413363597E-2</c:v>
                </c:pt>
                <c:pt idx="30">
                  <c:v>5.5059470376573529E-2</c:v>
                </c:pt>
                <c:pt idx="31">
                  <c:v>5.4398180532323114E-2</c:v>
                </c:pt>
                <c:pt idx="32">
                  <c:v>5.3643660665497091E-2</c:v>
                </c:pt>
                <c:pt idx="33">
                  <c:v>5.2796568024324905E-2</c:v>
                </c:pt>
                <c:pt idx="34">
                  <c:v>5.183831667986151E-2</c:v>
                </c:pt>
                <c:pt idx="35">
                  <c:v>5.0759557892001816E-2</c:v>
                </c:pt>
                <c:pt idx="36">
                  <c:v>4.9638727453058737E-2</c:v>
                </c:pt>
                <c:pt idx="37">
                  <c:v>4.8402653793352804E-2</c:v>
                </c:pt>
                <c:pt idx="38">
                  <c:v>4.7117158484468395E-2</c:v>
                </c:pt>
                <c:pt idx="39">
                  <c:v>4.5779501432991629E-2</c:v>
                </c:pt>
                <c:pt idx="40">
                  <c:v>4.4369151077122033E-2</c:v>
                </c:pt>
                <c:pt idx="41">
                  <c:v>4.3099477908714393E-2</c:v>
                </c:pt>
                <c:pt idx="42">
                  <c:v>4.2497461122349901E-2</c:v>
                </c:pt>
                <c:pt idx="43">
                  <c:v>4.1255275986991254E-2</c:v>
                </c:pt>
                <c:pt idx="44">
                  <c:v>4.0125005387631488E-2</c:v>
                </c:pt>
                <c:pt idx="45">
                  <c:v>3.8903619900158941E-2</c:v>
                </c:pt>
                <c:pt idx="46">
                  <c:v>3.790458949227838E-2</c:v>
                </c:pt>
                <c:pt idx="47">
                  <c:v>3.6763624160316206E-2</c:v>
                </c:pt>
                <c:pt idx="48">
                  <c:v>3.5781804812017634E-2</c:v>
                </c:pt>
                <c:pt idx="49">
                  <c:v>3.4954074563660321E-2</c:v>
                </c:pt>
                <c:pt idx="50">
                  <c:v>3.4321023645299917E-2</c:v>
                </c:pt>
                <c:pt idx="51">
                  <c:v>3.3389940806914431E-2</c:v>
                </c:pt>
                <c:pt idx="52">
                  <c:v>3.2669874058979392E-2</c:v>
                </c:pt>
                <c:pt idx="53">
                  <c:v>3.1810425671055728E-2</c:v>
                </c:pt>
                <c:pt idx="54">
                  <c:v>3.1044711618150474E-2</c:v>
                </c:pt>
                <c:pt idx="55">
                  <c:v>3.0341575578143379E-2</c:v>
                </c:pt>
                <c:pt idx="56">
                  <c:v>2.9654378298984131E-2</c:v>
                </c:pt>
                <c:pt idx="57">
                  <c:v>2.8913047060056627E-2</c:v>
                </c:pt>
                <c:pt idx="58">
                  <c:v>2.8143094490330312E-2</c:v>
                </c:pt>
                <c:pt idx="59">
                  <c:v>2.7631937902837588E-2</c:v>
                </c:pt>
                <c:pt idx="60">
                  <c:v>2.7001954797213755E-2</c:v>
                </c:pt>
                <c:pt idx="61">
                  <c:v>2.6322040087635518E-2</c:v>
                </c:pt>
                <c:pt idx="62">
                  <c:v>2.5657616681180013E-2</c:v>
                </c:pt>
                <c:pt idx="63">
                  <c:v>2.508024448285158E-2</c:v>
                </c:pt>
                <c:pt idx="64">
                  <c:v>2.4512480766521013E-2</c:v>
                </c:pt>
                <c:pt idx="65">
                  <c:v>2.3996114872120573E-2</c:v>
                </c:pt>
                <c:pt idx="66">
                  <c:v>2.3514108749687204E-2</c:v>
                </c:pt>
                <c:pt idx="67">
                  <c:v>2.3069283419776328E-2</c:v>
                </c:pt>
                <c:pt idx="68">
                  <c:v>2.2863255031471619E-2</c:v>
                </c:pt>
                <c:pt idx="69">
                  <c:v>2.2433747193583924E-2</c:v>
                </c:pt>
                <c:pt idx="70">
                  <c:v>2.1969876073204688E-2</c:v>
                </c:pt>
                <c:pt idx="71">
                  <c:v>2.1492004944810451E-2</c:v>
                </c:pt>
                <c:pt idx="72">
                  <c:v>2.1122232560367309E-2</c:v>
                </c:pt>
                <c:pt idx="73">
                  <c:v>2.064470413431652E-2</c:v>
                </c:pt>
                <c:pt idx="74">
                  <c:v>2.029362179445349E-2</c:v>
                </c:pt>
                <c:pt idx="75">
                  <c:v>2.0212888357453544E-2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9ECE-47E1-A9C2-447DD3760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3452000"/>
        <c:axId val="273756232"/>
      </c:scatterChart>
      <c:valAx>
        <c:axId val="273452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3756232"/>
        <c:crosses val="autoZero"/>
        <c:crossBetween val="midCat"/>
      </c:valAx>
      <c:valAx>
        <c:axId val="273756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3452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'C6018'!$U$2</c:f>
              <c:strCache>
                <c:ptCount val="1"/>
                <c:pt idx="0">
                  <c:v>C6018 182C5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'C6018'!$M$3:$M$78</c:f>
              <c:numCache>
                <c:formatCode>0.00E+00</c:formatCode>
                <c:ptCount val="76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7.5431200000000004E-4</c:v>
                </c:pt>
                <c:pt idx="24">
                  <c:v>1.0985400000000001E-3</c:v>
                </c:pt>
                <c:pt idx="25">
                  <c:v>1.59986E-3</c:v>
                </c:pt>
                <c:pt idx="26">
                  <c:v>2.3299499999999999E-3</c:v>
                </c:pt>
                <c:pt idx="27">
                  <c:v>3.3932200000000002E-3</c:v>
                </c:pt>
                <c:pt idx="28">
                  <c:v>4.9417100000000002E-3</c:v>
                </c:pt>
                <c:pt idx="29">
                  <c:v>7.1968600000000002E-3</c:v>
                </c:pt>
                <c:pt idx="30">
                  <c:v>1.04811E-2</c:v>
                </c:pt>
                <c:pt idx="31">
                  <c:v>1.2648599999999999E-2</c:v>
                </c:pt>
                <c:pt idx="32">
                  <c:v>1.52642E-2</c:v>
                </c:pt>
                <c:pt idx="33">
                  <c:v>1.8420700000000002E-2</c:v>
                </c:pt>
                <c:pt idx="34">
                  <c:v>2.223E-2</c:v>
                </c:pt>
                <c:pt idx="35">
                  <c:v>2.6827E-2</c:v>
                </c:pt>
                <c:pt idx="36">
                  <c:v>3.2374600000000003E-2</c:v>
                </c:pt>
                <c:pt idx="37">
                  <c:v>3.9069399999999997E-2</c:v>
                </c:pt>
                <c:pt idx="38">
                  <c:v>4.7148700000000002E-2</c:v>
                </c:pt>
                <c:pt idx="39">
                  <c:v>5.6898700000000003E-2</c:v>
                </c:pt>
                <c:pt idx="40">
                  <c:v>6.8664900000000001E-2</c:v>
                </c:pt>
                <c:pt idx="41">
                  <c:v>7.9706600000000002E-2</c:v>
                </c:pt>
                <c:pt idx="42">
                  <c:v>8.6331099999999994E-2</c:v>
                </c:pt>
                <c:pt idx="43">
                  <c:v>0.10127700000000001</c:v>
                </c:pt>
                <c:pt idx="44">
                  <c:v>0.118812</c:v>
                </c:pt>
                <c:pt idx="45">
                  <c:v>0.139381</c:v>
                </c:pt>
                <c:pt idx="46">
                  <c:v>0.16351199999999999</c:v>
                </c:pt>
                <c:pt idx="47">
                  <c:v>0.19</c:v>
                </c:pt>
                <c:pt idx="48">
                  <c:v>0.22</c:v>
                </c:pt>
                <c:pt idx="49">
                  <c:v>0.25</c:v>
                </c:pt>
                <c:pt idx="50">
                  <c:v>0.28000000000000003</c:v>
                </c:pt>
                <c:pt idx="51">
                  <c:v>0.315</c:v>
                </c:pt>
                <c:pt idx="52">
                  <c:v>0.35499999999999998</c:v>
                </c:pt>
                <c:pt idx="53">
                  <c:v>0.4</c:v>
                </c:pt>
                <c:pt idx="54">
                  <c:v>0.44500000000000001</c:v>
                </c:pt>
                <c:pt idx="55">
                  <c:v>0.49</c:v>
                </c:pt>
                <c:pt idx="56">
                  <c:v>0.53349999999999997</c:v>
                </c:pt>
                <c:pt idx="57">
                  <c:v>0.59389999999999998</c:v>
                </c:pt>
                <c:pt idx="58">
                  <c:v>0.65429999999999999</c:v>
                </c:pt>
                <c:pt idx="59">
                  <c:v>0.7147</c:v>
                </c:pt>
                <c:pt idx="60">
                  <c:v>0.77510000000000001</c:v>
                </c:pt>
                <c:pt idx="61">
                  <c:v>0.85570000000000002</c:v>
                </c:pt>
                <c:pt idx="62">
                  <c:v>0.93620000000000003</c:v>
                </c:pt>
                <c:pt idx="63">
                  <c:v>1.0167999999999999</c:v>
                </c:pt>
                <c:pt idx="64">
                  <c:v>1.0972999999999999</c:v>
                </c:pt>
                <c:pt idx="65">
                  <c:v>1.1778</c:v>
                </c:pt>
                <c:pt idx="66">
                  <c:v>1.2584</c:v>
                </c:pt>
                <c:pt idx="67">
                  <c:v>1.3389</c:v>
                </c:pt>
                <c:pt idx="68">
                  <c:v>1.3792</c:v>
                </c:pt>
                <c:pt idx="69">
                  <c:v>1.4597</c:v>
                </c:pt>
              </c:numCache>
            </c:numRef>
          </c:xVal>
          <c:yVal>
            <c:numRef>
              <c:f>'C6018'!$U$3:$U$78</c:f>
              <c:numCache>
                <c:formatCode>0.00E+00</c:formatCode>
                <c:ptCount val="76"/>
                <c:pt idx="0">
                  <c:v>7.1698747573885327E-3</c:v>
                </c:pt>
                <c:pt idx="1">
                  <c:v>1.0653588315537881E-2</c:v>
                </c:pt>
                <c:pt idx="2">
                  <c:v>1.2531586515024729E-2</c:v>
                </c:pt>
                <c:pt idx="3">
                  <c:v>1.3875188731327655E-2</c:v>
                </c:pt>
                <c:pt idx="4">
                  <c:v>1.3975773402993771E-2</c:v>
                </c:pt>
                <c:pt idx="5">
                  <c:v>1.5532980458179845E-2</c:v>
                </c:pt>
                <c:pt idx="6">
                  <c:v>1.7898128236946077E-2</c:v>
                </c:pt>
                <c:pt idx="7">
                  <c:v>2.1044639913310716E-2</c:v>
                </c:pt>
                <c:pt idx="8">
                  <c:v>2.4089004332186695E-2</c:v>
                </c:pt>
                <c:pt idx="9">
                  <c:v>2.4859495269876294E-2</c:v>
                </c:pt>
                <c:pt idx="10">
                  <c:v>2.6610585799798872E-2</c:v>
                </c:pt>
                <c:pt idx="11">
                  <c:v>2.8328660913514263E-2</c:v>
                </c:pt>
                <c:pt idx="12">
                  <c:v>3.070743510952231E-2</c:v>
                </c:pt>
                <c:pt idx="13">
                  <c:v>3.3254527402828048E-2</c:v>
                </c:pt>
                <c:pt idx="14">
                  <c:v>3.5904213939850715E-2</c:v>
                </c:pt>
                <c:pt idx="15">
                  <c:v>3.7858910001886688E-2</c:v>
                </c:pt>
                <c:pt idx="16">
                  <c:v>3.9687841767677361E-2</c:v>
                </c:pt>
                <c:pt idx="17">
                  <c:v>4.1368576762064561E-2</c:v>
                </c:pt>
                <c:pt idx="18">
                  <c:v>4.3234128195319493E-2</c:v>
                </c:pt>
                <c:pt idx="19">
                  <c:v>4.4948216099562822E-2</c:v>
                </c:pt>
                <c:pt idx="20">
                  <c:v>4.6616899664920025E-2</c:v>
                </c:pt>
                <c:pt idx="21">
                  <c:v>4.829031021289043E-2</c:v>
                </c:pt>
                <c:pt idx="22">
                  <c:v>4.9827067428467445E-2</c:v>
                </c:pt>
                <c:pt idx="23">
                  <c:v>5.1122705382517029E-2</c:v>
                </c:pt>
                <c:pt idx="24">
                  <c:v>5.3417980704789578E-2</c:v>
                </c:pt>
                <c:pt idx="25">
                  <c:v>5.5168101200542177E-2</c:v>
                </c:pt>
                <c:pt idx="26">
                  <c:v>5.6609154477699132E-2</c:v>
                </c:pt>
                <c:pt idx="27">
                  <c:v>5.6992557754709017E-2</c:v>
                </c:pt>
                <c:pt idx="28">
                  <c:v>5.7029258675419497E-2</c:v>
                </c:pt>
                <c:pt idx="29">
                  <c:v>5.6531543221420268E-2</c:v>
                </c:pt>
                <c:pt idx="30">
                  <c:v>5.5562620886793007E-2</c:v>
                </c:pt>
                <c:pt idx="31">
                  <c:v>5.4905850538324502E-2</c:v>
                </c:pt>
                <c:pt idx="32">
                  <c:v>5.4131698524164593E-2</c:v>
                </c:pt>
                <c:pt idx="33">
                  <c:v>5.3277816500918396E-2</c:v>
                </c:pt>
                <c:pt idx="34">
                  <c:v>5.225781445823733E-2</c:v>
                </c:pt>
                <c:pt idx="35">
                  <c:v>5.1207180469691131E-2</c:v>
                </c:pt>
                <c:pt idx="36">
                  <c:v>5.0055202176768593E-2</c:v>
                </c:pt>
                <c:pt idx="37">
                  <c:v>4.8814670548379645E-2</c:v>
                </c:pt>
                <c:pt idx="38">
                  <c:v>4.7528295011110007E-2</c:v>
                </c:pt>
                <c:pt idx="39">
                  <c:v>4.6165900024038857E-2</c:v>
                </c:pt>
                <c:pt idx="40">
                  <c:v>4.4745807150334639E-2</c:v>
                </c:pt>
                <c:pt idx="41">
                  <c:v>4.3418894137147938E-2</c:v>
                </c:pt>
                <c:pt idx="42">
                  <c:v>4.2854240587075369E-2</c:v>
                </c:pt>
                <c:pt idx="43">
                  <c:v>4.1640775717153758E-2</c:v>
                </c:pt>
                <c:pt idx="44">
                  <c:v>4.0332621094230837E-2</c:v>
                </c:pt>
                <c:pt idx="45">
                  <c:v>3.9367699693253842E-2</c:v>
                </c:pt>
                <c:pt idx="46">
                  <c:v>3.8200733756971014E-2</c:v>
                </c:pt>
                <c:pt idx="47">
                  <c:v>3.7057486741915578E-2</c:v>
                </c:pt>
                <c:pt idx="48">
                  <c:v>3.6157098130595998E-2</c:v>
                </c:pt>
                <c:pt idx="49">
                  <c:v>3.5138210469626931E-2</c:v>
                </c:pt>
                <c:pt idx="50">
                  <c:v>3.4443091802185605E-2</c:v>
                </c:pt>
                <c:pt idx="51">
                  <c:v>3.3662883102338802E-2</c:v>
                </c:pt>
                <c:pt idx="52">
                  <c:v>3.2829337901835683E-2</c:v>
                </c:pt>
                <c:pt idx="53">
                  <c:v>3.1982114927219328E-2</c:v>
                </c:pt>
                <c:pt idx="54">
                  <c:v>3.128191362866193E-2</c:v>
                </c:pt>
                <c:pt idx="55">
                  <c:v>3.0527850531878547E-2</c:v>
                </c:pt>
                <c:pt idx="56">
                  <c:v>2.9854397862005957E-2</c:v>
                </c:pt>
                <c:pt idx="57">
                  <c:v>2.9036629508133887E-2</c:v>
                </c:pt>
                <c:pt idx="58">
                  <c:v>2.8425562671444075E-2</c:v>
                </c:pt>
                <c:pt idx="59">
                  <c:v>2.7743742524627791E-2</c:v>
                </c:pt>
                <c:pt idx="60">
                  <c:v>2.7208709706013575E-2</c:v>
                </c:pt>
                <c:pt idx="61">
                  <c:v>2.646497418618636E-2</c:v>
                </c:pt>
                <c:pt idx="62">
                  <c:v>2.5840271484300667E-2</c:v>
                </c:pt>
                <c:pt idx="63">
                  <c:v>2.5224051283178141E-2</c:v>
                </c:pt>
                <c:pt idx="64">
                  <c:v>2.4688803586228453E-2</c:v>
                </c:pt>
                <c:pt idx="65">
                  <c:v>2.4147648583551794E-2</c:v>
                </c:pt>
                <c:pt idx="66">
                  <c:v>2.3664707835644044E-2</c:v>
                </c:pt>
                <c:pt idx="67">
                  <c:v>2.321177353218153E-2</c:v>
                </c:pt>
                <c:pt idx="68">
                  <c:v>2.2995040795463759E-2</c:v>
                </c:pt>
                <c:pt idx="69">
                  <c:v>2.2575887762953054E-2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D950-4C55-8148-FA2CA99428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3757016"/>
        <c:axId val="273757408"/>
      </c:scatterChart>
      <c:valAx>
        <c:axId val="2737570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3757408"/>
        <c:crosses val="autoZero"/>
        <c:crossBetween val="midCat"/>
      </c:valAx>
      <c:valAx>
        <c:axId val="273757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37570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γ</a:t>
            </a:r>
            <a:r>
              <a:rPr lang="en-GB"/>
              <a:t>: </a:t>
            </a:r>
            <a:r>
              <a:rPr lang="en-GB" sz="1400" b="0" i="0" u="none" strike="noStrike" baseline="0">
                <a:effectLst/>
              </a:rPr>
              <a:t>long pulse only blue shift corr</a:t>
            </a:r>
            <a:endParaRPr lang="el-G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'[1]ABC analysis'!$L$46</c:f>
              <c:strCache>
                <c:ptCount val="1"/>
                <c:pt idx="0">
                  <c:v>γ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5D9-4A67-B7EA-80A1AB8F94F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5D9-4A67-B7EA-80A1AB8F94FE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5D9-4A67-B7EA-80A1AB8F94FE}"/>
              </c:ext>
            </c:extLst>
          </c:dPt>
          <c:dPt>
            <c:idx val="4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5D9-4A67-B7EA-80A1AB8F94FE}"/>
              </c:ext>
            </c:extLst>
          </c:dPt>
          <c:cat>
            <c:strRef>
              <c:f>'[1]ABC analysis'!$I$47:$I$51</c:f>
              <c:strCache>
                <c:ptCount val="5"/>
                <c:pt idx="0">
                  <c:v>C6018</c:v>
                </c:pt>
                <c:pt idx="1">
                  <c:v>C6020 </c:v>
                </c:pt>
                <c:pt idx="2">
                  <c:v>C6012 </c:v>
                </c:pt>
                <c:pt idx="3">
                  <c:v>C6010 </c:v>
                </c:pt>
                <c:pt idx="4">
                  <c:v>C6014 </c:v>
                </c:pt>
              </c:strCache>
            </c:strRef>
          </c:cat>
          <c:val>
            <c:numRef>
              <c:f>'[1]ABC analysis'!$L$47:$L$51</c:f>
              <c:numCache>
                <c:formatCode>General</c:formatCode>
                <c:ptCount val="5"/>
                <c:pt idx="0">
                  <c:v>77.933333333333323</c:v>
                </c:pt>
                <c:pt idx="1">
                  <c:v>78.263333333333335</c:v>
                </c:pt>
                <c:pt idx="2">
                  <c:v>62.790500000000002</c:v>
                </c:pt>
                <c:pt idx="3">
                  <c:v>47.827500000000001</c:v>
                </c:pt>
                <c:pt idx="4">
                  <c:v>40.496666666666663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5D9-4A67-B7EA-80A1AB8F94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67287128"/>
        <c:axId val="133461744"/>
      </c:barChart>
      <c:catAx>
        <c:axId val="267287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3461744"/>
        <c:crosses val="autoZero"/>
        <c:auto val="1"/>
        <c:lblAlgn val="ctr"/>
        <c:lblOffset val="100"/>
        <c:noMultiLvlLbl val="0"/>
      </c:catAx>
      <c:valAx>
        <c:axId val="133461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7287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'C6018'!$U$2</c:f>
              <c:strCache>
                <c:ptCount val="1"/>
                <c:pt idx="0">
                  <c:v>C6018 182C5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'C6018'!$T$3:$T$78</c:f>
              <c:numCache>
                <c:formatCode>0.00E+00</c:formatCode>
                <c:ptCount val="76"/>
                <c:pt idx="0">
                  <c:v>2.6776621813418759E-4</c:v>
                </c:pt>
                <c:pt idx="1">
                  <c:v>3.5856162431732654E-4</c:v>
                </c:pt>
                <c:pt idx="2">
                  <c:v>4.272045882379573E-4</c:v>
                </c:pt>
                <c:pt idx="3">
                  <c:v>4.9381963252989115E-4</c:v>
                </c:pt>
                <c:pt idx="4">
                  <c:v>5.444439052747275E-4</c:v>
                </c:pt>
                <c:pt idx="5">
                  <c:v>6.3053501196788609E-4</c:v>
                </c:pt>
                <c:pt idx="6">
                  <c:v>7.4353516677698927E-4</c:v>
                </c:pt>
                <c:pt idx="7">
                  <c:v>8.8569627578791307E-4</c:v>
                </c:pt>
                <c:pt idx="8">
                  <c:v>1.0409740619152746E-3</c:v>
                </c:pt>
                <c:pt idx="9">
                  <c:v>1.1616980880662239E-3</c:v>
                </c:pt>
                <c:pt idx="10">
                  <c:v>1.3203547426520054E-3</c:v>
                </c:pt>
                <c:pt idx="11">
                  <c:v>1.4965544638558274E-3</c:v>
                </c:pt>
                <c:pt idx="12">
                  <c:v>1.7116603138712916E-3</c:v>
                </c:pt>
                <c:pt idx="13">
                  <c:v>1.9567642385227768E-3</c:v>
                </c:pt>
                <c:pt idx="14">
                  <c:v>2.2335824423876226E-3</c:v>
                </c:pt>
                <c:pt idx="15">
                  <c:v>2.5195824268807649E-3</c:v>
                </c:pt>
                <c:pt idx="16">
                  <c:v>2.8339357741955663E-3</c:v>
                </c:pt>
                <c:pt idx="17">
                  <c:v>3.178429374420639E-3</c:v>
                </c:pt>
                <c:pt idx="18">
                  <c:v>3.5694976887233909E-3</c:v>
                </c:pt>
                <c:pt idx="19">
                  <c:v>3.9982174977578845E-3</c:v>
                </c:pt>
                <c:pt idx="20">
                  <c:v>4.4729908358821869E-3</c:v>
                </c:pt>
                <c:pt idx="21">
                  <c:v>5.0011819906734005E-3</c:v>
                </c:pt>
                <c:pt idx="22">
                  <c:v>5.5807398820855933E-3</c:v>
                </c:pt>
                <c:pt idx="23">
                  <c:v>6.2098687701510396E-3</c:v>
                </c:pt>
                <c:pt idx="24">
                  <c:v>7.6604039399655382E-3</c:v>
                </c:pt>
                <c:pt idx="25">
                  <c:v>9.3947452539544368E-3</c:v>
                </c:pt>
                <c:pt idx="26">
                  <c:v>1.1484620127601743E-2</c:v>
                </c:pt>
                <c:pt idx="27">
                  <c:v>1.3906411716342708E-2</c:v>
                </c:pt>
                <c:pt idx="28">
                  <c:v>1.6787556638442277E-2</c:v>
                </c:pt>
                <c:pt idx="29">
                  <c:v>2.0170513185055819E-2</c:v>
                </c:pt>
                <c:pt idx="30">
                  <c:v>2.4132082085401713E-2</c:v>
                </c:pt>
                <c:pt idx="31">
                  <c:v>2.6353029069142154E-2</c:v>
                </c:pt>
                <c:pt idx="32">
                  <c:v>2.8745035616825267E-2</c:v>
                </c:pt>
                <c:pt idx="33">
                  <c:v>3.1327538594956156E-2</c:v>
                </c:pt>
                <c:pt idx="34">
                  <c:v>3.4083591586078717E-2</c:v>
                </c:pt>
                <c:pt idx="35">
                  <c:v>3.7063931664900365E-2</c:v>
                </c:pt>
                <c:pt idx="36">
                  <c:v>4.0255647409922657E-2</c:v>
                </c:pt>
                <c:pt idx="37">
                  <c:v>4.367104177281398E-2</c:v>
                </c:pt>
                <c:pt idx="38">
                  <c:v>4.733811701990609E-2</c:v>
                </c:pt>
                <c:pt idx="39">
                  <c:v>5.1252118938613457E-2</c:v>
                </c:pt>
                <c:pt idx="40">
                  <c:v>5.5429832882636525E-2</c:v>
                </c:pt>
                <c:pt idx="41">
                  <c:v>5.8828330143154632E-2</c:v>
                </c:pt>
                <c:pt idx="42">
                  <c:v>6.0824778910793111E-2</c:v>
                </c:pt>
                <c:pt idx="43">
                  <c:v>6.4940379135836446E-2</c:v>
                </c:pt>
                <c:pt idx="44">
                  <c:v>6.9224268702874389E-2</c:v>
                </c:pt>
                <c:pt idx="45">
                  <c:v>7.4075025149812901E-2</c:v>
                </c:pt>
                <c:pt idx="46">
                  <c:v>7.9033400395464734E-2</c:v>
                </c:pt>
                <c:pt idx="47">
                  <c:v>8.3910204867846436E-2</c:v>
                </c:pt>
                <c:pt idx="48">
                  <c:v>8.9188348951705118E-2</c:v>
                </c:pt>
                <c:pt idx="49">
                  <c:v>9.3725944206536183E-2</c:v>
                </c:pt>
                <c:pt idx="50">
                  <c:v>9.8204204108642765E-2</c:v>
                </c:pt>
                <c:pt idx="51">
                  <c:v>0.10297479389266445</c:v>
                </c:pt>
                <c:pt idx="52">
                  <c:v>0.10795561567214403</c:v>
                </c:pt>
                <c:pt idx="53">
                  <c:v>0.11310546393029706</c:v>
                </c:pt>
                <c:pt idx="54">
                  <c:v>0.1179849632993737</c:v>
                </c:pt>
                <c:pt idx="55">
                  <c:v>0.12230554672875833</c:v>
                </c:pt>
                <c:pt idx="56">
                  <c:v>0.12620349147064108</c:v>
                </c:pt>
                <c:pt idx="57">
                  <c:v>0.13131966442570858</c:v>
                </c:pt>
                <c:pt idx="58">
                  <c:v>0.13637758487348958</c:v>
                </c:pt>
                <c:pt idx="59">
                  <c:v>0.14081353905910995</c:v>
                </c:pt>
                <c:pt idx="60">
                  <c:v>0.14522214326035518</c:v>
                </c:pt>
                <c:pt idx="61">
                  <c:v>0.15048614026254933</c:v>
                </c:pt>
                <c:pt idx="62">
                  <c:v>0.15553669073116569</c:v>
                </c:pt>
                <c:pt idx="63">
                  <c:v>0.16014935324482435</c:v>
                </c:pt>
                <c:pt idx="64">
                  <c:v>0.16459351194736832</c:v>
                </c:pt>
                <c:pt idx="65">
                  <c:v>0.16864489468023425</c:v>
                </c:pt>
                <c:pt idx="66">
                  <c:v>0.17256786589737519</c:v>
                </c:pt>
                <c:pt idx="67">
                  <c:v>0.17629022543022019</c:v>
                </c:pt>
                <c:pt idx="68">
                  <c:v>0.17808638427769713</c:v>
                </c:pt>
                <c:pt idx="69">
                  <c:v>0.18153243062214139</c:v>
                </c:pt>
              </c:numCache>
            </c:numRef>
          </c:xVal>
          <c:yVal>
            <c:numRef>
              <c:f>'C6018'!$U$3:$U$78</c:f>
              <c:numCache>
                <c:formatCode>0.00E+00</c:formatCode>
                <c:ptCount val="76"/>
                <c:pt idx="0">
                  <c:v>7.1698747573885327E-3</c:v>
                </c:pt>
                <c:pt idx="1">
                  <c:v>1.0653588315537881E-2</c:v>
                </c:pt>
                <c:pt idx="2">
                  <c:v>1.2531586515024729E-2</c:v>
                </c:pt>
                <c:pt idx="3">
                  <c:v>1.3875188731327655E-2</c:v>
                </c:pt>
                <c:pt idx="4">
                  <c:v>1.3975773402993771E-2</c:v>
                </c:pt>
                <c:pt idx="5">
                  <c:v>1.5532980458179845E-2</c:v>
                </c:pt>
                <c:pt idx="6">
                  <c:v>1.7898128236946077E-2</c:v>
                </c:pt>
                <c:pt idx="7">
                  <c:v>2.1044639913310716E-2</c:v>
                </c:pt>
                <c:pt idx="8">
                  <c:v>2.4089004332186695E-2</c:v>
                </c:pt>
                <c:pt idx="9">
                  <c:v>2.4859495269876294E-2</c:v>
                </c:pt>
                <c:pt idx="10">
                  <c:v>2.6610585799798872E-2</c:v>
                </c:pt>
                <c:pt idx="11">
                  <c:v>2.8328660913514263E-2</c:v>
                </c:pt>
                <c:pt idx="12">
                  <c:v>3.070743510952231E-2</c:v>
                </c:pt>
                <c:pt idx="13">
                  <c:v>3.3254527402828048E-2</c:v>
                </c:pt>
                <c:pt idx="14">
                  <c:v>3.5904213939850715E-2</c:v>
                </c:pt>
                <c:pt idx="15">
                  <c:v>3.7858910001886688E-2</c:v>
                </c:pt>
                <c:pt idx="16">
                  <c:v>3.9687841767677361E-2</c:v>
                </c:pt>
                <c:pt idx="17">
                  <c:v>4.1368576762064561E-2</c:v>
                </c:pt>
                <c:pt idx="18">
                  <c:v>4.3234128195319493E-2</c:v>
                </c:pt>
                <c:pt idx="19">
                  <c:v>4.4948216099562822E-2</c:v>
                </c:pt>
                <c:pt idx="20">
                  <c:v>4.6616899664920025E-2</c:v>
                </c:pt>
                <c:pt idx="21">
                  <c:v>4.829031021289043E-2</c:v>
                </c:pt>
                <c:pt idx="22">
                  <c:v>4.9827067428467445E-2</c:v>
                </c:pt>
                <c:pt idx="23">
                  <c:v>5.1122705382517029E-2</c:v>
                </c:pt>
                <c:pt idx="24">
                  <c:v>5.3417980704789578E-2</c:v>
                </c:pt>
                <c:pt idx="25">
                  <c:v>5.5168101200542177E-2</c:v>
                </c:pt>
                <c:pt idx="26">
                  <c:v>5.6609154477699132E-2</c:v>
                </c:pt>
                <c:pt idx="27">
                  <c:v>5.6992557754709017E-2</c:v>
                </c:pt>
                <c:pt idx="28">
                  <c:v>5.7029258675419497E-2</c:v>
                </c:pt>
                <c:pt idx="29">
                  <c:v>5.6531543221420268E-2</c:v>
                </c:pt>
                <c:pt idx="30">
                  <c:v>5.5562620886793007E-2</c:v>
                </c:pt>
                <c:pt idx="31">
                  <c:v>5.4905850538324502E-2</c:v>
                </c:pt>
                <c:pt idx="32">
                  <c:v>5.4131698524164593E-2</c:v>
                </c:pt>
                <c:pt idx="33">
                  <c:v>5.3277816500918396E-2</c:v>
                </c:pt>
                <c:pt idx="34">
                  <c:v>5.225781445823733E-2</c:v>
                </c:pt>
                <c:pt idx="35">
                  <c:v>5.1207180469691131E-2</c:v>
                </c:pt>
                <c:pt idx="36">
                  <c:v>5.0055202176768593E-2</c:v>
                </c:pt>
                <c:pt idx="37">
                  <c:v>4.8814670548379645E-2</c:v>
                </c:pt>
                <c:pt idx="38">
                  <c:v>4.7528295011110007E-2</c:v>
                </c:pt>
                <c:pt idx="39">
                  <c:v>4.6165900024038857E-2</c:v>
                </c:pt>
                <c:pt idx="40">
                  <c:v>4.4745807150334639E-2</c:v>
                </c:pt>
                <c:pt idx="41">
                  <c:v>4.3418894137147938E-2</c:v>
                </c:pt>
                <c:pt idx="42">
                  <c:v>4.2854240587075369E-2</c:v>
                </c:pt>
                <c:pt idx="43">
                  <c:v>4.1640775717153758E-2</c:v>
                </c:pt>
                <c:pt idx="44">
                  <c:v>4.0332621094230837E-2</c:v>
                </c:pt>
                <c:pt idx="45">
                  <c:v>3.9367699693253842E-2</c:v>
                </c:pt>
                <c:pt idx="46">
                  <c:v>3.8200733756971014E-2</c:v>
                </c:pt>
                <c:pt idx="47">
                  <c:v>3.7057486741915578E-2</c:v>
                </c:pt>
                <c:pt idx="48">
                  <c:v>3.6157098130595998E-2</c:v>
                </c:pt>
                <c:pt idx="49">
                  <c:v>3.5138210469626931E-2</c:v>
                </c:pt>
                <c:pt idx="50">
                  <c:v>3.4443091802185605E-2</c:v>
                </c:pt>
                <c:pt idx="51">
                  <c:v>3.3662883102338802E-2</c:v>
                </c:pt>
                <c:pt idx="52">
                  <c:v>3.2829337901835683E-2</c:v>
                </c:pt>
                <c:pt idx="53">
                  <c:v>3.1982114927219328E-2</c:v>
                </c:pt>
                <c:pt idx="54">
                  <c:v>3.128191362866193E-2</c:v>
                </c:pt>
                <c:pt idx="55">
                  <c:v>3.0527850531878547E-2</c:v>
                </c:pt>
                <c:pt idx="56">
                  <c:v>2.9854397862005957E-2</c:v>
                </c:pt>
                <c:pt idx="57">
                  <c:v>2.9036629508133887E-2</c:v>
                </c:pt>
                <c:pt idx="58">
                  <c:v>2.8425562671444075E-2</c:v>
                </c:pt>
                <c:pt idx="59">
                  <c:v>2.7743742524627791E-2</c:v>
                </c:pt>
                <c:pt idx="60">
                  <c:v>2.7208709706013575E-2</c:v>
                </c:pt>
                <c:pt idx="61">
                  <c:v>2.646497418618636E-2</c:v>
                </c:pt>
                <c:pt idx="62">
                  <c:v>2.5840271484300667E-2</c:v>
                </c:pt>
                <c:pt idx="63">
                  <c:v>2.5224051283178141E-2</c:v>
                </c:pt>
                <c:pt idx="64">
                  <c:v>2.4688803586228453E-2</c:v>
                </c:pt>
                <c:pt idx="65">
                  <c:v>2.4147648583551794E-2</c:v>
                </c:pt>
                <c:pt idx="66">
                  <c:v>2.3664707835644044E-2</c:v>
                </c:pt>
                <c:pt idx="67">
                  <c:v>2.321177353218153E-2</c:v>
                </c:pt>
                <c:pt idx="68">
                  <c:v>2.2995040795463759E-2</c:v>
                </c:pt>
                <c:pt idx="69">
                  <c:v>2.2575887762953054E-2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28B8-4C2F-BF26-E4F2B258C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3758192"/>
        <c:axId val="273758584"/>
      </c:scatterChart>
      <c:valAx>
        <c:axId val="2737581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3758584"/>
        <c:crosses val="autoZero"/>
        <c:crossBetween val="midCat"/>
      </c:valAx>
      <c:valAx>
        <c:axId val="273758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37581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'C6018'!$AQ$2</c:f>
              <c:strCache>
                <c:ptCount val="1"/>
                <c:pt idx="0">
                  <c:v>C6018 200C3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'C6018'!$AI$3:$AI$78</c:f>
              <c:numCache>
                <c:formatCode>0.00E+00</c:formatCode>
                <c:ptCount val="76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7.5431200000000004E-4</c:v>
                </c:pt>
                <c:pt idx="24">
                  <c:v>1.0985400000000001E-3</c:v>
                </c:pt>
                <c:pt idx="25">
                  <c:v>1.59986E-3</c:v>
                </c:pt>
                <c:pt idx="26">
                  <c:v>2.3299499999999999E-3</c:v>
                </c:pt>
                <c:pt idx="27">
                  <c:v>3.3932200000000002E-3</c:v>
                </c:pt>
                <c:pt idx="28">
                  <c:v>4.9417100000000002E-3</c:v>
                </c:pt>
                <c:pt idx="29">
                  <c:v>7.1968600000000002E-3</c:v>
                </c:pt>
                <c:pt idx="30">
                  <c:v>1.04811E-2</c:v>
                </c:pt>
                <c:pt idx="31">
                  <c:v>1.2648599999999999E-2</c:v>
                </c:pt>
                <c:pt idx="32">
                  <c:v>1.52642E-2</c:v>
                </c:pt>
                <c:pt idx="33">
                  <c:v>1.8420700000000002E-2</c:v>
                </c:pt>
                <c:pt idx="34">
                  <c:v>2.223E-2</c:v>
                </c:pt>
                <c:pt idx="35">
                  <c:v>2.6827E-2</c:v>
                </c:pt>
                <c:pt idx="36">
                  <c:v>3.2374600000000003E-2</c:v>
                </c:pt>
                <c:pt idx="37">
                  <c:v>3.9069399999999997E-2</c:v>
                </c:pt>
                <c:pt idx="38">
                  <c:v>4.7148700000000002E-2</c:v>
                </c:pt>
                <c:pt idx="39">
                  <c:v>5.6898700000000003E-2</c:v>
                </c:pt>
                <c:pt idx="40">
                  <c:v>6.8664900000000001E-2</c:v>
                </c:pt>
                <c:pt idx="41">
                  <c:v>7.9706600000000002E-2</c:v>
                </c:pt>
                <c:pt idx="42">
                  <c:v>8.6331099999999994E-2</c:v>
                </c:pt>
                <c:pt idx="43">
                  <c:v>0.10127700000000001</c:v>
                </c:pt>
                <c:pt idx="44">
                  <c:v>0.118812</c:v>
                </c:pt>
                <c:pt idx="45">
                  <c:v>0.139381</c:v>
                </c:pt>
                <c:pt idx="46">
                  <c:v>0.16351199999999999</c:v>
                </c:pt>
                <c:pt idx="47">
                  <c:v>0.19</c:v>
                </c:pt>
                <c:pt idx="48">
                  <c:v>0.22</c:v>
                </c:pt>
                <c:pt idx="49">
                  <c:v>0.25</c:v>
                </c:pt>
                <c:pt idx="50">
                  <c:v>0.28000000000000003</c:v>
                </c:pt>
                <c:pt idx="51">
                  <c:v>0.315</c:v>
                </c:pt>
                <c:pt idx="52">
                  <c:v>0.35499999999999998</c:v>
                </c:pt>
                <c:pt idx="53">
                  <c:v>0.4</c:v>
                </c:pt>
                <c:pt idx="54">
                  <c:v>0.44500000000000001</c:v>
                </c:pt>
                <c:pt idx="55">
                  <c:v>0.49</c:v>
                </c:pt>
                <c:pt idx="56">
                  <c:v>0.53259999999999996</c:v>
                </c:pt>
                <c:pt idx="57">
                  <c:v>0.59289999999999998</c:v>
                </c:pt>
                <c:pt idx="58">
                  <c:v>0.6532</c:v>
                </c:pt>
                <c:pt idx="59">
                  <c:v>0.71350000000000002</c:v>
                </c:pt>
                <c:pt idx="60">
                  <c:v>0.77380000000000004</c:v>
                </c:pt>
                <c:pt idx="61">
                  <c:v>0.85419999999999996</c:v>
                </c:pt>
                <c:pt idx="62">
                  <c:v>0.93459999999999999</c:v>
                </c:pt>
                <c:pt idx="63">
                  <c:v>1.0150999999999999</c:v>
                </c:pt>
                <c:pt idx="64">
                  <c:v>1.0954999999999999</c:v>
                </c:pt>
                <c:pt idx="65">
                  <c:v>1.1758999999999999</c:v>
                </c:pt>
                <c:pt idx="66">
                  <c:v>1.2563</c:v>
                </c:pt>
                <c:pt idx="67">
                  <c:v>1.3367</c:v>
                </c:pt>
                <c:pt idx="68">
                  <c:v>1.3769</c:v>
                </c:pt>
                <c:pt idx="69">
                  <c:v>1.4573</c:v>
                </c:pt>
                <c:pt idx="70">
                  <c:v>1.5578000000000001</c:v>
                </c:pt>
                <c:pt idx="71">
                  <c:v>1.6583000000000001</c:v>
                </c:pt>
                <c:pt idx="72">
                  <c:v>1.7587999999999999</c:v>
                </c:pt>
                <c:pt idx="73">
                  <c:v>1.8593</c:v>
                </c:pt>
                <c:pt idx="74">
                  <c:v>1.9598</c:v>
                </c:pt>
                <c:pt idx="75">
                  <c:v>1.9799</c:v>
                </c:pt>
              </c:numCache>
            </c:numRef>
          </c:xVal>
          <c:yVal>
            <c:numRef>
              <c:f>'C6018'!$AQ$3:$AQ$78</c:f>
              <c:numCache>
                <c:formatCode>0.00E+00</c:formatCode>
                <c:ptCount val="76"/>
                <c:pt idx="0">
                  <c:v>1.1552318843620145E-2</c:v>
                </c:pt>
                <c:pt idx="1">
                  <c:v>1.1464382479044024E-2</c:v>
                </c:pt>
                <c:pt idx="2">
                  <c:v>1.1791689179139081E-2</c:v>
                </c:pt>
                <c:pt idx="3">
                  <c:v>1.3706758950854381E-2</c:v>
                </c:pt>
                <c:pt idx="4">
                  <c:v>1.4260582022863875E-2</c:v>
                </c:pt>
                <c:pt idx="5">
                  <c:v>1.6451780656652017E-2</c:v>
                </c:pt>
                <c:pt idx="6">
                  <c:v>1.7350198576925255E-2</c:v>
                </c:pt>
                <c:pt idx="7">
                  <c:v>2.0060155988675787E-2</c:v>
                </c:pt>
                <c:pt idx="8">
                  <c:v>2.3638420711821432E-2</c:v>
                </c:pt>
                <c:pt idx="9">
                  <c:v>2.5847192999840399E-2</c:v>
                </c:pt>
                <c:pt idx="10">
                  <c:v>2.8776204720380269E-2</c:v>
                </c:pt>
                <c:pt idx="11">
                  <c:v>3.0820481574153236E-2</c:v>
                </c:pt>
                <c:pt idx="12">
                  <c:v>3.2892775757301485E-2</c:v>
                </c:pt>
                <c:pt idx="13">
                  <c:v>3.4556920559185376E-2</c:v>
                </c:pt>
                <c:pt idx="14">
                  <c:v>3.6684072278601765E-2</c:v>
                </c:pt>
                <c:pt idx="15">
                  <c:v>3.8500884877479345E-2</c:v>
                </c:pt>
                <c:pt idx="16">
                  <c:v>4.0617224320208464E-2</c:v>
                </c:pt>
                <c:pt idx="17">
                  <c:v>4.2508624412183088E-2</c:v>
                </c:pt>
                <c:pt idx="18">
                  <c:v>4.4703472480901521E-2</c:v>
                </c:pt>
                <c:pt idx="19">
                  <c:v>4.6595947929598459E-2</c:v>
                </c:pt>
                <c:pt idx="20">
                  <c:v>4.8186885315379284E-2</c:v>
                </c:pt>
                <c:pt idx="21">
                  <c:v>4.975339898098978E-2</c:v>
                </c:pt>
                <c:pt idx="22">
                  <c:v>5.1135912600297623E-2</c:v>
                </c:pt>
                <c:pt idx="23">
                  <c:v>5.2386137526442257E-2</c:v>
                </c:pt>
                <c:pt idx="24">
                  <c:v>5.4548724687255988E-2</c:v>
                </c:pt>
                <c:pt idx="25">
                  <c:v>5.68987613249336E-2</c:v>
                </c:pt>
                <c:pt idx="26">
                  <c:v>5.7954362831284766E-2</c:v>
                </c:pt>
                <c:pt idx="27">
                  <c:v>5.8458156036502409E-2</c:v>
                </c:pt>
                <c:pt idx="28">
                  <c:v>5.8820064978123927E-2</c:v>
                </c:pt>
                <c:pt idx="29">
                  <c:v>5.8422689760189488E-2</c:v>
                </c:pt>
                <c:pt idx="30">
                  <c:v>5.7574454725909038E-2</c:v>
                </c:pt>
                <c:pt idx="31">
                  <c:v>5.6851593527799921E-2</c:v>
                </c:pt>
                <c:pt idx="32">
                  <c:v>5.6148250823727819E-2</c:v>
                </c:pt>
                <c:pt idx="33">
                  <c:v>5.5221834432311476E-2</c:v>
                </c:pt>
                <c:pt idx="34">
                  <c:v>5.429685834572337E-2</c:v>
                </c:pt>
                <c:pt idx="35">
                  <c:v>5.3259434067183045E-2</c:v>
                </c:pt>
                <c:pt idx="36">
                  <c:v>5.2087762488316022E-2</c:v>
                </c:pt>
                <c:pt idx="37">
                  <c:v>5.0879534600398152E-2</c:v>
                </c:pt>
                <c:pt idx="38">
                  <c:v>4.9567468165520268E-2</c:v>
                </c:pt>
                <c:pt idx="39">
                  <c:v>4.8193765116600173E-2</c:v>
                </c:pt>
                <c:pt idx="40">
                  <c:v>4.6758279978304174E-2</c:v>
                </c:pt>
                <c:pt idx="41">
                  <c:v>4.5465607483155944E-2</c:v>
                </c:pt>
                <c:pt idx="42">
                  <c:v>4.4864429374896465E-2</c:v>
                </c:pt>
                <c:pt idx="43">
                  <c:v>4.3228873260063201E-2</c:v>
                </c:pt>
                <c:pt idx="44">
                  <c:v>4.231347401232536E-2</c:v>
                </c:pt>
                <c:pt idx="45">
                  <c:v>4.1236914139198777E-2</c:v>
                </c:pt>
                <c:pt idx="46">
                  <c:v>4.0184805718952249E-2</c:v>
                </c:pt>
                <c:pt idx="47">
                  <c:v>3.8833756567375796E-2</c:v>
                </c:pt>
                <c:pt idx="48">
                  <c:v>3.7843075577592179E-2</c:v>
                </c:pt>
                <c:pt idx="49">
                  <c:v>3.702929592298871E-2</c:v>
                </c:pt>
                <c:pt idx="50">
                  <c:v>3.6208736294297397E-2</c:v>
                </c:pt>
                <c:pt idx="51">
                  <c:v>3.53868534591818E-2</c:v>
                </c:pt>
                <c:pt idx="52">
                  <c:v>3.4519524890243881E-2</c:v>
                </c:pt>
                <c:pt idx="53">
                  <c:v>3.3687938362127835E-2</c:v>
                </c:pt>
                <c:pt idx="54">
                  <c:v>3.2871751391963168E-2</c:v>
                </c:pt>
                <c:pt idx="55">
                  <c:v>3.2104318151858866E-2</c:v>
                </c:pt>
                <c:pt idx="56">
                  <c:v>3.1314644799277695E-2</c:v>
                </c:pt>
                <c:pt idx="57">
                  <c:v>3.0572781109779144E-2</c:v>
                </c:pt>
                <c:pt idx="58">
                  <c:v>2.9867080872226358E-2</c:v>
                </c:pt>
                <c:pt idx="59">
                  <c:v>2.9168419516151373E-2</c:v>
                </c:pt>
                <c:pt idx="60">
                  <c:v>2.8539457435091717E-2</c:v>
                </c:pt>
                <c:pt idx="61">
                  <c:v>2.7866347398381237E-2</c:v>
                </c:pt>
                <c:pt idx="62">
                  <c:v>2.7137103467143854E-2</c:v>
                </c:pt>
                <c:pt idx="63">
                  <c:v>2.6530678056210729E-2</c:v>
                </c:pt>
                <c:pt idx="64">
                  <c:v>2.5933059103944271E-2</c:v>
                </c:pt>
                <c:pt idx="65">
                  <c:v>2.540658221033703E-2</c:v>
                </c:pt>
                <c:pt idx="66">
                  <c:v>2.4890227265778268E-2</c:v>
                </c:pt>
                <c:pt idx="67">
                  <c:v>2.4395011661321037E-2</c:v>
                </c:pt>
                <c:pt idx="68">
                  <c:v>2.4194145635340284E-2</c:v>
                </c:pt>
                <c:pt idx="69">
                  <c:v>2.3725490673985366E-2</c:v>
                </c:pt>
                <c:pt idx="70">
                  <c:v>2.3242471718317687E-2</c:v>
                </c:pt>
                <c:pt idx="71">
                  <c:v>2.2741473267729156E-2</c:v>
                </c:pt>
                <c:pt idx="72">
                  <c:v>2.2302733710513403E-2</c:v>
                </c:pt>
                <c:pt idx="73">
                  <c:v>2.1840743651787745E-2</c:v>
                </c:pt>
                <c:pt idx="74">
                  <c:v>2.1491139544556385E-2</c:v>
                </c:pt>
                <c:pt idx="75">
                  <c:v>2.1410325193138319E-2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320D-42B6-9586-E469A2E5AF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3759368"/>
        <c:axId val="273759760"/>
      </c:scatterChart>
      <c:valAx>
        <c:axId val="2737593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3759760"/>
        <c:crosses val="autoZero"/>
        <c:crossBetween val="midCat"/>
      </c:valAx>
      <c:valAx>
        <c:axId val="273759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37593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'C6018'!$AF$2</c:f>
              <c:strCache>
                <c:ptCount val="1"/>
                <c:pt idx="0">
                  <c:v>C6018 200C1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'C6018'!$X$3:$X$78</c:f>
              <c:numCache>
                <c:formatCode>0.00E+00</c:formatCode>
                <c:ptCount val="76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7.5431200000000004E-4</c:v>
                </c:pt>
                <c:pt idx="24">
                  <c:v>1.0985400000000001E-3</c:v>
                </c:pt>
                <c:pt idx="25">
                  <c:v>1.59986E-3</c:v>
                </c:pt>
                <c:pt idx="26">
                  <c:v>2.3299499999999999E-3</c:v>
                </c:pt>
                <c:pt idx="27">
                  <c:v>3.3932200000000002E-3</c:v>
                </c:pt>
                <c:pt idx="28">
                  <c:v>4.9417100000000002E-3</c:v>
                </c:pt>
                <c:pt idx="29">
                  <c:v>7.1968600000000002E-3</c:v>
                </c:pt>
                <c:pt idx="30">
                  <c:v>1.04811E-2</c:v>
                </c:pt>
                <c:pt idx="31">
                  <c:v>1.2648599999999999E-2</c:v>
                </c:pt>
                <c:pt idx="32">
                  <c:v>1.52642E-2</c:v>
                </c:pt>
                <c:pt idx="33">
                  <c:v>1.8420700000000002E-2</c:v>
                </c:pt>
                <c:pt idx="34">
                  <c:v>2.223E-2</c:v>
                </c:pt>
                <c:pt idx="35">
                  <c:v>2.6827E-2</c:v>
                </c:pt>
                <c:pt idx="36">
                  <c:v>3.2374600000000003E-2</c:v>
                </c:pt>
                <c:pt idx="37">
                  <c:v>3.9069399999999997E-2</c:v>
                </c:pt>
                <c:pt idx="38">
                  <c:v>4.7148700000000002E-2</c:v>
                </c:pt>
                <c:pt idx="39">
                  <c:v>5.6898700000000003E-2</c:v>
                </c:pt>
                <c:pt idx="40">
                  <c:v>6.8664900000000001E-2</c:v>
                </c:pt>
                <c:pt idx="41">
                  <c:v>7.9706600000000002E-2</c:v>
                </c:pt>
                <c:pt idx="42">
                  <c:v>8.6331099999999994E-2</c:v>
                </c:pt>
                <c:pt idx="43">
                  <c:v>0.10127700000000001</c:v>
                </c:pt>
                <c:pt idx="44">
                  <c:v>0.118812</c:v>
                </c:pt>
                <c:pt idx="45">
                  <c:v>0.139381</c:v>
                </c:pt>
                <c:pt idx="46">
                  <c:v>0.16351199999999999</c:v>
                </c:pt>
                <c:pt idx="47">
                  <c:v>0.19</c:v>
                </c:pt>
                <c:pt idx="48">
                  <c:v>0.22</c:v>
                </c:pt>
                <c:pt idx="49">
                  <c:v>0.25</c:v>
                </c:pt>
                <c:pt idx="50">
                  <c:v>0.28000000000000003</c:v>
                </c:pt>
                <c:pt idx="51">
                  <c:v>0.315</c:v>
                </c:pt>
                <c:pt idx="52">
                  <c:v>0.35499999999999998</c:v>
                </c:pt>
                <c:pt idx="53">
                  <c:v>0.4</c:v>
                </c:pt>
                <c:pt idx="54">
                  <c:v>0.44500000000000001</c:v>
                </c:pt>
                <c:pt idx="55">
                  <c:v>0.49</c:v>
                </c:pt>
                <c:pt idx="56">
                  <c:v>0.53349999999999997</c:v>
                </c:pt>
                <c:pt idx="57">
                  <c:v>0.59389999999999998</c:v>
                </c:pt>
                <c:pt idx="58">
                  <c:v>0.65429999999999999</c:v>
                </c:pt>
                <c:pt idx="59">
                  <c:v>0.7147</c:v>
                </c:pt>
                <c:pt idx="60">
                  <c:v>0.77510000000000001</c:v>
                </c:pt>
                <c:pt idx="61">
                  <c:v>0.85570000000000002</c:v>
                </c:pt>
                <c:pt idx="62">
                  <c:v>0.93620000000000003</c:v>
                </c:pt>
                <c:pt idx="63">
                  <c:v>1.0167999999999999</c:v>
                </c:pt>
                <c:pt idx="64">
                  <c:v>1.0972999999999999</c:v>
                </c:pt>
                <c:pt idx="65">
                  <c:v>1.1778</c:v>
                </c:pt>
                <c:pt idx="66">
                  <c:v>1.2584</c:v>
                </c:pt>
                <c:pt idx="67">
                  <c:v>1.3389</c:v>
                </c:pt>
                <c:pt idx="68">
                  <c:v>1.3792</c:v>
                </c:pt>
                <c:pt idx="69">
                  <c:v>1.4597</c:v>
                </c:pt>
              </c:numCache>
            </c:numRef>
          </c:xVal>
          <c:yVal>
            <c:numRef>
              <c:f>'C6018'!$AF$3:$AF$78</c:f>
              <c:numCache>
                <c:formatCode>0.00E+00</c:formatCode>
                <c:ptCount val="76"/>
                <c:pt idx="0">
                  <c:v>1.9305569045965469E-3</c:v>
                </c:pt>
                <c:pt idx="1">
                  <c:v>3.4109633110799426E-3</c:v>
                </c:pt>
                <c:pt idx="2">
                  <c:v>3.9993293360988478E-3</c:v>
                </c:pt>
                <c:pt idx="3">
                  <c:v>6.2971191768681637E-3</c:v>
                </c:pt>
                <c:pt idx="4">
                  <c:v>8.6238976332823278E-3</c:v>
                </c:pt>
                <c:pt idx="5">
                  <c:v>1.2010321551931737E-2</c:v>
                </c:pt>
                <c:pt idx="6">
                  <c:v>1.4209467830077347E-2</c:v>
                </c:pt>
                <c:pt idx="7">
                  <c:v>1.7093589674730722E-2</c:v>
                </c:pt>
                <c:pt idx="8">
                  <c:v>2.0117291286209694E-2</c:v>
                </c:pt>
                <c:pt idx="9">
                  <c:v>2.2024280079386296E-2</c:v>
                </c:pt>
                <c:pt idx="10">
                  <c:v>2.4747933202373857E-2</c:v>
                </c:pt>
                <c:pt idx="11">
                  <c:v>2.6913352529982941E-2</c:v>
                </c:pt>
                <c:pt idx="12">
                  <c:v>2.9480864327470782E-2</c:v>
                </c:pt>
                <c:pt idx="13">
                  <c:v>3.1653539151778133E-2</c:v>
                </c:pt>
                <c:pt idx="14">
                  <c:v>3.4208727849747891E-2</c:v>
                </c:pt>
                <c:pt idx="15">
                  <c:v>3.611742360943361E-2</c:v>
                </c:pt>
                <c:pt idx="16">
                  <c:v>3.8169135597135022E-2</c:v>
                </c:pt>
                <c:pt idx="17">
                  <c:v>4.0062688966643382E-2</c:v>
                </c:pt>
                <c:pt idx="18">
                  <c:v>4.2200960529359358E-2</c:v>
                </c:pt>
                <c:pt idx="19">
                  <c:v>4.4081680845586654E-2</c:v>
                </c:pt>
                <c:pt idx="20">
                  <c:v>4.5757065558356784E-2</c:v>
                </c:pt>
                <c:pt idx="21">
                  <c:v>4.7468352393454115E-2</c:v>
                </c:pt>
                <c:pt idx="22">
                  <c:v>4.9020366692120065E-2</c:v>
                </c:pt>
                <c:pt idx="23">
                  <c:v>5.0399608659908827E-2</c:v>
                </c:pt>
                <c:pt idx="24">
                  <c:v>5.3145861564278994E-2</c:v>
                </c:pt>
                <c:pt idx="25">
                  <c:v>5.4774447366601857E-2</c:v>
                </c:pt>
                <c:pt idx="26">
                  <c:v>5.6366312371281813E-2</c:v>
                </c:pt>
                <c:pt idx="27">
                  <c:v>5.7082219479179012E-2</c:v>
                </c:pt>
                <c:pt idx="28">
                  <c:v>5.7229762673274905E-2</c:v>
                </c:pt>
                <c:pt idx="29">
                  <c:v>5.6870564596505184E-2</c:v>
                </c:pt>
                <c:pt idx="30">
                  <c:v>5.6006764267313179E-2</c:v>
                </c:pt>
                <c:pt idx="31">
                  <c:v>5.5342834189526596E-2</c:v>
                </c:pt>
                <c:pt idx="32">
                  <c:v>5.4654753169166986E-2</c:v>
                </c:pt>
                <c:pt idx="33">
                  <c:v>5.3839518700150406E-2</c:v>
                </c:pt>
                <c:pt idx="34">
                  <c:v>5.2892767340690004E-2</c:v>
                </c:pt>
                <c:pt idx="35">
                  <c:v>5.1883803196508656E-2</c:v>
                </c:pt>
                <c:pt idx="36">
                  <c:v>5.074671785871511E-2</c:v>
                </c:pt>
                <c:pt idx="37">
                  <c:v>4.9570840581271126E-2</c:v>
                </c:pt>
                <c:pt idx="38">
                  <c:v>4.8292948842639925E-2</c:v>
                </c:pt>
                <c:pt idx="39">
                  <c:v>4.6957678348841937E-2</c:v>
                </c:pt>
                <c:pt idx="40">
                  <c:v>4.5558841027934491E-2</c:v>
                </c:pt>
                <c:pt idx="41">
                  <c:v>4.4356795223042783E-2</c:v>
                </c:pt>
                <c:pt idx="42">
                  <c:v>4.3710428993933639E-2</c:v>
                </c:pt>
                <c:pt idx="43">
                  <c:v>4.2180762744243067E-2</c:v>
                </c:pt>
                <c:pt idx="44">
                  <c:v>4.1241295925257028E-2</c:v>
                </c:pt>
                <c:pt idx="45">
                  <c:v>4.0221019042344951E-2</c:v>
                </c:pt>
                <c:pt idx="46">
                  <c:v>3.9198139815339379E-2</c:v>
                </c:pt>
                <c:pt idx="47">
                  <c:v>3.7994174280113549E-2</c:v>
                </c:pt>
                <c:pt idx="48">
                  <c:v>3.6976748500638867E-2</c:v>
                </c:pt>
                <c:pt idx="49">
                  <c:v>3.6116829875253408E-2</c:v>
                </c:pt>
                <c:pt idx="50">
                  <c:v>3.5329195276841023E-2</c:v>
                </c:pt>
                <c:pt idx="51">
                  <c:v>3.4505981206249252E-2</c:v>
                </c:pt>
                <c:pt idx="52">
                  <c:v>3.3686350229409141E-2</c:v>
                </c:pt>
                <c:pt idx="53">
                  <c:v>3.2859879966585737E-2</c:v>
                </c:pt>
                <c:pt idx="54">
                  <c:v>3.2040343306617695E-2</c:v>
                </c:pt>
                <c:pt idx="55">
                  <c:v>3.1386633446285665E-2</c:v>
                </c:pt>
                <c:pt idx="56">
                  <c:v>3.0647008841633707E-2</c:v>
                </c:pt>
                <c:pt idx="57">
                  <c:v>2.9869155304716306E-2</c:v>
                </c:pt>
                <c:pt idx="58">
                  <c:v>2.91729186847016E-2</c:v>
                </c:pt>
                <c:pt idx="59">
                  <c:v>2.8536173716665104E-2</c:v>
                </c:pt>
                <c:pt idx="60">
                  <c:v>2.7932073789557695E-2</c:v>
                </c:pt>
                <c:pt idx="61">
                  <c:v>2.7171832055010257E-2</c:v>
                </c:pt>
                <c:pt idx="62">
                  <c:v>2.6515742007970019E-2</c:v>
                </c:pt>
                <c:pt idx="63">
                  <c:v>2.590616723285585E-2</c:v>
                </c:pt>
                <c:pt idx="64">
                  <c:v>2.5315615312336635E-2</c:v>
                </c:pt>
                <c:pt idx="65">
                  <c:v>2.4807107826760558E-2</c:v>
                </c:pt>
                <c:pt idx="66">
                  <c:v>2.4280298331770693E-2</c:v>
                </c:pt>
                <c:pt idx="67">
                  <c:v>2.3824624099093094E-2</c:v>
                </c:pt>
                <c:pt idx="68">
                  <c:v>2.3594460125878344E-2</c:v>
                </c:pt>
                <c:pt idx="69">
                  <c:v>2.3170091458929912E-2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9B3E-4AEF-A6AB-621B845152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4332320"/>
        <c:axId val="274332712"/>
      </c:scatterChart>
      <c:valAx>
        <c:axId val="2743323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4332712"/>
        <c:crosses val="autoZero"/>
        <c:crossBetween val="midCat"/>
      </c:valAx>
      <c:valAx>
        <c:axId val="274332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43323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'C6018'!$AF$2</c:f>
              <c:strCache>
                <c:ptCount val="1"/>
                <c:pt idx="0">
                  <c:v>C6018 200C1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'C6018'!$AE$3:$AE$78</c:f>
              <c:numCache>
                <c:formatCode>0.00E+00</c:formatCode>
                <c:ptCount val="76"/>
                <c:pt idx="0">
                  <c:v>1.3894448188382823E-4</c:v>
                </c:pt>
                <c:pt idx="1">
                  <c:v>2.0288707238703415E-4</c:v>
                </c:pt>
                <c:pt idx="2">
                  <c:v>2.4133841962330733E-4</c:v>
                </c:pt>
                <c:pt idx="3">
                  <c:v>3.3267476496628908E-4</c:v>
                </c:pt>
                <c:pt idx="4">
                  <c:v>4.2767809957151365E-4</c:v>
                </c:pt>
                <c:pt idx="5">
                  <c:v>5.5444583620266167E-4</c:v>
                </c:pt>
                <c:pt idx="6">
                  <c:v>6.6250111405382641E-4</c:v>
                </c:pt>
                <c:pt idx="7">
                  <c:v>7.9823488983900911E-4</c:v>
                </c:pt>
                <c:pt idx="8">
                  <c:v>9.5129504697871877E-4</c:v>
                </c:pt>
                <c:pt idx="9">
                  <c:v>1.0934476154867356E-3</c:v>
                </c:pt>
                <c:pt idx="10">
                  <c:v>1.2733062762327837E-3</c:v>
                </c:pt>
                <c:pt idx="11">
                  <c:v>1.4586913369049202E-3</c:v>
                </c:pt>
                <c:pt idx="12">
                  <c:v>1.6771268661171174E-3</c:v>
                </c:pt>
                <c:pt idx="13">
                  <c:v>1.9090805373099728E-3</c:v>
                </c:pt>
                <c:pt idx="14">
                  <c:v>2.1802070394167771E-3</c:v>
                </c:pt>
                <c:pt idx="15">
                  <c:v>2.4609506177696162E-3</c:v>
                </c:pt>
                <c:pt idx="16">
                  <c:v>2.7791847923987791E-3</c:v>
                </c:pt>
                <c:pt idx="17">
                  <c:v>3.1278601246058219E-3</c:v>
                </c:pt>
                <c:pt idx="18">
                  <c:v>3.5265895809981703E-3</c:v>
                </c:pt>
                <c:pt idx="19">
                  <c:v>3.9594900718869343E-3</c:v>
                </c:pt>
                <c:pt idx="20">
                  <c:v>4.4315473864314963E-3</c:v>
                </c:pt>
                <c:pt idx="21">
                  <c:v>4.9584363177449789E-3</c:v>
                </c:pt>
                <c:pt idx="22">
                  <c:v>5.5353794181377579E-3</c:v>
                </c:pt>
                <c:pt idx="23">
                  <c:v>6.1657951318117238E-3</c:v>
                </c:pt>
                <c:pt idx="24">
                  <c:v>7.6408674090591997E-3</c:v>
                </c:pt>
                <c:pt idx="25">
                  <c:v>9.3611669872901877E-3</c:v>
                </c:pt>
                <c:pt idx="26">
                  <c:v>1.145996027521335E-2</c:v>
                </c:pt>
                <c:pt idx="27">
                  <c:v>1.3917346326837592E-2</c:v>
                </c:pt>
                <c:pt idx="28">
                  <c:v>1.6817041669097133E-2</c:v>
                </c:pt>
                <c:pt idx="29">
                  <c:v>2.023090436737825E-2</c:v>
                </c:pt>
                <c:pt idx="30">
                  <c:v>2.4228340780213079E-2</c:v>
                </c:pt>
                <c:pt idx="31">
                  <c:v>2.6457690234214438E-2</c:v>
                </c:pt>
                <c:pt idx="32">
                  <c:v>2.8883578090755979E-2</c:v>
                </c:pt>
                <c:pt idx="33">
                  <c:v>3.1492247016049218E-2</c:v>
                </c:pt>
                <c:pt idx="34">
                  <c:v>3.4290030883385607E-2</c:v>
                </c:pt>
                <c:pt idx="35">
                  <c:v>3.7307998986179057E-2</c:v>
                </c:pt>
                <c:pt idx="36">
                  <c:v>4.0532760724983422E-2</c:v>
                </c:pt>
                <c:pt idx="37">
                  <c:v>4.4007987899992815E-2</c:v>
                </c:pt>
                <c:pt idx="38">
                  <c:v>4.7717394701481522E-2</c:v>
                </c:pt>
                <c:pt idx="39">
                  <c:v>5.1689755784558054E-2</c:v>
                </c:pt>
                <c:pt idx="40">
                  <c:v>5.5931147523531281E-2</c:v>
                </c:pt>
                <c:pt idx="41">
                  <c:v>5.9460317305956092E-2</c:v>
                </c:pt>
                <c:pt idx="42">
                  <c:v>6.1429385610782275E-2</c:v>
                </c:pt>
                <c:pt idx="43">
                  <c:v>6.5360088038868988E-2</c:v>
                </c:pt>
                <c:pt idx="44">
                  <c:v>6.9999720367096022E-2</c:v>
                </c:pt>
                <c:pt idx="45">
                  <c:v>7.4873532407260454E-2</c:v>
                </c:pt>
                <c:pt idx="46">
                  <c:v>8.0058517582364541E-2</c:v>
                </c:pt>
                <c:pt idx="47">
                  <c:v>8.4964069542492929E-2</c:v>
                </c:pt>
                <c:pt idx="48">
                  <c:v>9.0193595505116381E-2</c:v>
                </c:pt>
                <c:pt idx="49">
                  <c:v>9.5022141992344877E-2</c:v>
                </c:pt>
                <c:pt idx="50">
                  <c:v>9.9459412211793649E-2</c:v>
                </c:pt>
                <c:pt idx="51">
                  <c:v>0.10425633832035593</c:v>
                </c:pt>
                <c:pt idx="52">
                  <c:v>0.10935563237181817</c:v>
                </c:pt>
                <c:pt idx="53">
                  <c:v>0.11464707578754155</c:v>
                </c:pt>
                <c:pt idx="54">
                  <c:v>0.11940666971088706</c:v>
                </c:pt>
                <c:pt idx="55">
                  <c:v>0.12401391207715357</c:v>
                </c:pt>
                <c:pt idx="56">
                  <c:v>0.12786781931749513</c:v>
                </c:pt>
                <c:pt idx="57">
                  <c:v>0.13318893097953377</c:v>
                </c:pt>
                <c:pt idx="58">
                  <c:v>0.13815875178721129</c:v>
                </c:pt>
                <c:pt idx="59">
                  <c:v>0.14281037551697898</c:v>
                </c:pt>
                <c:pt idx="60">
                  <c:v>0.14713990075532254</c:v>
                </c:pt>
                <c:pt idx="61">
                  <c:v>0.15248257831461362</c:v>
                </c:pt>
                <c:pt idx="62">
                  <c:v>0.1575564586675568</c:v>
                </c:pt>
                <c:pt idx="63">
                  <c:v>0.16230031066627021</c:v>
                </c:pt>
                <c:pt idx="64">
                  <c:v>0.16666980735042261</c:v>
                </c:pt>
                <c:pt idx="65">
                  <c:v>0.17093218420870479</c:v>
                </c:pt>
                <c:pt idx="66">
                  <c:v>0.1747979617178079</c:v>
                </c:pt>
                <c:pt idx="67">
                  <c:v>0.17860232139106072</c:v>
                </c:pt>
                <c:pt idx="68">
                  <c:v>0.18039257026166963</c:v>
                </c:pt>
                <c:pt idx="69">
                  <c:v>0.18390590665500658</c:v>
                </c:pt>
              </c:numCache>
            </c:numRef>
          </c:xVal>
          <c:yVal>
            <c:numRef>
              <c:f>'C6018'!$AF$3:$AF$78</c:f>
              <c:numCache>
                <c:formatCode>0.00E+00</c:formatCode>
                <c:ptCount val="76"/>
                <c:pt idx="0">
                  <c:v>1.9305569045965469E-3</c:v>
                </c:pt>
                <c:pt idx="1">
                  <c:v>3.4109633110799426E-3</c:v>
                </c:pt>
                <c:pt idx="2">
                  <c:v>3.9993293360988478E-3</c:v>
                </c:pt>
                <c:pt idx="3">
                  <c:v>6.2971191768681637E-3</c:v>
                </c:pt>
                <c:pt idx="4">
                  <c:v>8.6238976332823278E-3</c:v>
                </c:pt>
                <c:pt idx="5">
                  <c:v>1.2010321551931737E-2</c:v>
                </c:pt>
                <c:pt idx="6">
                  <c:v>1.4209467830077347E-2</c:v>
                </c:pt>
                <c:pt idx="7">
                  <c:v>1.7093589674730722E-2</c:v>
                </c:pt>
                <c:pt idx="8">
                  <c:v>2.0117291286209694E-2</c:v>
                </c:pt>
                <c:pt idx="9">
                  <c:v>2.2024280079386296E-2</c:v>
                </c:pt>
                <c:pt idx="10">
                  <c:v>2.4747933202373857E-2</c:v>
                </c:pt>
                <c:pt idx="11">
                  <c:v>2.6913352529982941E-2</c:v>
                </c:pt>
                <c:pt idx="12">
                  <c:v>2.9480864327470782E-2</c:v>
                </c:pt>
                <c:pt idx="13">
                  <c:v>3.1653539151778133E-2</c:v>
                </c:pt>
                <c:pt idx="14">
                  <c:v>3.4208727849747891E-2</c:v>
                </c:pt>
                <c:pt idx="15">
                  <c:v>3.611742360943361E-2</c:v>
                </c:pt>
                <c:pt idx="16">
                  <c:v>3.8169135597135022E-2</c:v>
                </c:pt>
                <c:pt idx="17">
                  <c:v>4.0062688966643382E-2</c:v>
                </c:pt>
                <c:pt idx="18">
                  <c:v>4.2200960529359358E-2</c:v>
                </c:pt>
                <c:pt idx="19">
                  <c:v>4.4081680845586654E-2</c:v>
                </c:pt>
                <c:pt idx="20">
                  <c:v>4.5757065558356784E-2</c:v>
                </c:pt>
                <c:pt idx="21">
                  <c:v>4.7468352393454115E-2</c:v>
                </c:pt>
                <c:pt idx="22">
                  <c:v>4.9020366692120065E-2</c:v>
                </c:pt>
                <c:pt idx="23">
                  <c:v>5.0399608659908827E-2</c:v>
                </c:pt>
                <c:pt idx="24">
                  <c:v>5.3145861564278994E-2</c:v>
                </c:pt>
                <c:pt idx="25">
                  <c:v>5.4774447366601857E-2</c:v>
                </c:pt>
                <c:pt idx="26">
                  <c:v>5.6366312371281813E-2</c:v>
                </c:pt>
                <c:pt idx="27">
                  <c:v>5.7082219479179012E-2</c:v>
                </c:pt>
                <c:pt idx="28">
                  <c:v>5.7229762673274905E-2</c:v>
                </c:pt>
                <c:pt idx="29">
                  <c:v>5.6870564596505184E-2</c:v>
                </c:pt>
                <c:pt idx="30">
                  <c:v>5.6006764267313179E-2</c:v>
                </c:pt>
                <c:pt idx="31">
                  <c:v>5.5342834189526596E-2</c:v>
                </c:pt>
                <c:pt idx="32">
                  <c:v>5.4654753169166986E-2</c:v>
                </c:pt>
                <c:pt idx="33">
                  <c:v>5.3839518700150406E-2</c:v>
                </c:pt>
                <c:pt idx="34">
                  <c:v>5.2892767340690004E-2</c:v>
                </c:pt>
                <c:pt idx="35">
                  <c:v>5.1883803196508656E-2</c:v>
                </c:pt>
                <c:pt idx="36">
                  <c:v>5.074671785871511E-2</c:v>
                </c:pt>
                <c:pt idx="37">
                  <c:v>4.9570840581271126E-2</c:v>
                </c:pt>
                <c:pt idx="38">
                  <c:v>4.8292948842639925E-2</c:v>
                </c:pt>
                <c:pt idx="39">
                  <c:v>4.6957678348841937E-2</c:v>
                </c:pt>
                <c:pt idx="40">
                  <c:v>4.5558841027934491E-2</c:v>
                </c:pt>
                <c:pt idx="41">
                  <c:v>4.4356795223042783E-2</c:v>
                </c:pt>
                <c:pt idx="42">
                  <c:v>4.3710428993933639E-2</c:v>
                </c:pt>
                <c:pt idx="43">
                  <c:v>4.2180762744243067E-2</c:v>
                </c:pt>
                <c:pt idx="44">
                  <c:v>4.1241295925257028E-2</c:v>
                </c:pt>
                <c:pt idx="45">
                  <c:v>4.0221019042344951E-2</c:v>
                </c:pt>
                <c:pt idx="46">
                  <c:v>3.9198139815339379E-2</c:v>
                </c:pt>
                <c:pt idx="47">
                  <c:v>3.7994174280113549E-2</c:v>
                </c:pt>
                <c:pt idx="48">
                  <c:v>3.6976748500638867E-2</c:v>
                </c:pt>
                <c:pt idx="49">
                  <c:v>3.6116829875253408E-2</c:v>
                </c:pt>
                <c:pt idx="50">
                  <c:v>3.5329195276841023E-2</c:v>
                </c:pt>
                <c:pt idx="51">
                  <c:v>3.4505981206249252E-2</c:v>
                </c:pt>
                <c:pt idx="52">
                  <c:v>3.3686350229409141E-2</c:v>
                </c:pt>
                <c:pt idx="53">
                  <c:v>3.2859879966585737E-2</c:v>
                </c:pt>
                <c:pt idx="54">
                  <c:v>3.2040343306617695E-2</c:v>
                </c:pt>
                <c:pt idx="55">
                  <c:v>3.1386633446285665E-2</c:v>
                </c:pt>
                <c:pt idx="56">
                  <c:v>3.0647008841633707E-2</c:v>
                </c:pt>
                <c:pt idx="57">
                  <c:v>2.9869155304716306E-2</c:v>
                </c:pt>
                <c:pt idx="58">
                  <c:v>2.91729186847016E-2</c:v>
                </c:pt>
                <c:pt idx="59">
                  <c:v>2.8536173716665104E-2</c:v>
                </c:pt>
                <c:pt idx="60">
                  <c:v>2.7932073789557695E-2</c:v>
                </c:pt>
                <c:pt idx="61">
                  <c:v>2.7171832055010257E-2</c:v>
                </c:pt>
                <c:pt idx="62">
                  <c:v>2.6515742007970019E-2</c:v>
                </c:pt>
                <c:pt idx="63">
                  <c:v>2.590616723285585E-2</c:v>
                </c:pt>
                <c:pt idx="64">
                  <c:v>2.5315615312336635E-2</c:v>
                </c:pt>
                <c:pt idx="65">
                  <c:v>2.4807107826760558E-2</c:v>
                </c:pt>
                <c:pt idx="66">
                  <c:v>2.4280298331770693E-2</c:v>
                </c:pt>
                <c:pt idx="67">
                  <c:v>2.3824624099093094E-2</c:v>
                </c:pt>
                <c:pt idx="68">
                  <c:v>2.3594460125878344E-2</c:v>
                </c:pt>
                <c:pt idx="69">
                  <c:v>2.3170091458929912E-2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AA1E-4AC5-99F9-DBF53982F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4333496"/>
        <c:axId val="274333888"/>
      </c:scatterChart>
      <c:valAx>
        <c:axId val="274333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4333888"/>
        <c:crosses val="autoZero"/>
        <c:crossBetween val="midCat"/>
      </c:valAx>
      <c:valAx>
        <c:axId val="274333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4333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'C6018'!$AQ$2</c:f>
              <c:strCache>
                <c:ptCount val="1"/>
                <c:pt idx="0">
                  <c:v>C6018 200C3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'C6018'!$AP$3:$AP$78</c:f>
              <c:numCache>
                <c:formatCode>0.00E+00</c:formatCode>
                <c:ptCount val="76"/>
                <c:pt idx="0">
                  <c:v>3.3988702304766131E-4</c:v>
                </c:pt>
                <c:pt idx="1">
                  <c:v>3.719556711744766E-4</c:v>
                </c:pt>
                <c:pt idx="2">
                  <c:v>4.144010923735506E-4</c:v>
                </c:pt>
                <c:pt idx="3">
                  <c:v>4.9081326310233386E-4</c:v>
                </c:pt>
                <c:pt idx="4">
                  <c:v>5.4996346643566374E-4</c:v>
                </c:pt>
                <c:pt idx="5">
                  <c:v>6.4891567387245059E-4</c:v>
                </c:pt>
                <c:pt idx="6">
                  <c:v>7.3206548458693097E-4</c:v>
                </c:pt>
                <c:pt idx="7">
                  <c:v>8.6473138523953199E-4</c:v>
                </c:pt>
                <c:pt idx="8">
                  <c:v>1.0311924208540272E-3</c:v>
                </c:pt>
                <c:pt idx="9">
                  <c:v>1.1845511373274418E-3</c:v>
                </c:pt>
                <c:pt idx="10">
                  <c:v>1.3730304520387742E-3</c:v>
                </c:pt>
                <c:pt idx="11">
                  <c:v>1.5609867396762808E-3</c:v>
                </c:pt>
                <c:pt idx="12">
                  <c:v>1.7715200503003786E-3</c:v>
                </c:pt>
                <c:pt idx="13">
                  <c:v>1.9947139727751959E-3</c:v>
                </c:pt>
                <c:pt idx="14">
                  <c:v>2.2577094239763706E-3</c:v>
                </c:pt>
                <c:pt idx="15">
                  <c:v>2.5408549503878352E-3</c:v>
                </c:pt>
                <c:pt idx="16">
                  <c:v>2.8669253384441431E-3</c:v>
                </c:pt>
                <c:pt idx="17">
                  <c:v>3.2219277807823644E-3</c:v>
                </c:pt>
                <c:pt idx="18">
                  <c:v>3.6296469328963776E-3</c:v>
                </c:pt>
                <c:pt idx="19">
                  <c:v>4.070842135144255E-3</c:v>
                </c:pt>
                <c:pt idx="20">
                  <c:v>4.5476888492028108E-3</c:v>
                </c:pt>
                <c:pt idx="21">
                  <c:v>5.0763789990510679E-3</c:v>
                </c:pt>
                <c:pt idx="22">
                  <c:v>5.6535615191115624E-3</c:v>
                </c:pt>
                <c:pt idx="23">
                  <c:v>6.286134915020971E-3</c:v>
                </c:pt>
                <c:pt idx="24">
                  <c:v>7.7410565181981585E-3</c:v>
                </c:pt>
                <c:pt idx="25">
                  <c:v>9.54096705231227E-3</c:v>
                </c:pt>
                <c:pt idx="26">
                  <c:v>1.162027399327365E-2</c:v>
                </c:pt>
                <c:pt idx="27">
                  <c:v>1.4084082654762457E-2</c:v>
                </c:pt>
                <c:pt idx="28">
                  <c:v>1.7049096847136649E-2</c:v>
                </c:pt>
                <c:pt idx="29">
                  <c:v>2.050511933707086E-2</c:v>
                </c:pt>
                <c:pt idx="30">
                  <c:v>2.4565089404024673E-2</c:v>
                </c:pt>
                <c:pt idx="31">
                  <c:v>2.6815910685556252E-2</c:v>
                </c:pt>
                <c:pt idx="32">
                  <c:v>2.9275555165078359E-2</c:v>
                </c:pt>
                <c:pt idx="33">
                  <c:v>3.1893962524704896E-2</c:v>
                </c:pt>
                <c:pt idx="34">
                  <c:v>3.4742181293428175E-2</c:v>
                </c:pt>
                <c:pt idx="35">
                  <c:v>3.7799349699701446E-2</c:v>
                </c:pt>
                <c:pt idx="36">
                  <c:v>4.1064832587680622E-2</c:v>
                </c:pt>
                <c:pt idx="37">
                  <c:v>4.458511959294037E-2</c:v>
                </c:pt>
                <c:pt idx="38">
                  <c:v>4.8342959014686569E-2</c:v>
                </c:pt>
                <c:pt idx="39">
                  <c:v>5.2365662253426135E-2</c:v>
                </c:pt>
                <c:pt idx="40">
                  <c:v>5.6662621002582104E-2</c:v>
                </c:pt>
                <c:pt idx="41">
                  <c:v>6.0198911862399285E-2</c:v>
                </c:pt>
                <c:pt idx="42">
                  <c:v>6.2235002521146603E-2</c:v>
                </c:pt>
                <c:pt idx="43">
                  <c:v>6.6167141370618549E-2</c:v>
                </c:pt>
                <c:pt idx="44">
                  <c:v>7.0903797319695094E-2</c:v>
                </c:pt>
                <c:pt idx="45">
                  <c:v>7.5813206828597254E-2</c:v>
                </c:pt>
                <c:pt idx="46">
                  <c:v>8.1059841800470586E-2</c:v>
                </c:pt>
                <c:pt idx="47">
                  <c:v>8.5897693495235378E-2</c:v>
                </c:pt>
                <c:pt idx="48">
                  <c:v>9.1244049817345782E-2</c:v>
                </c:pt>
                <c:pt idx="49">
                  <c:v>9.621498833730209E-2</c:v>
                </c:pt>
                <c:pt idx="50">
                  <c:v>0.1006898513376759</c:v>
                </c:pt>
                <c:pt idx="51">
                  <c:v>0.1055786855366284</c:v>
                </c:pt>
                <c:pt idx="52">
                  <c:v>0.11069973503146509</c:v>
                </c:pt>
                <c:pt idx="53">
                  <c:v>0.11608262292372247</c:v>
                </c:pt>
                <c:pt idx="54">
                  <c:v>0.12094597707002747</c:v>
                </c:pt>
                <c:pt idx="55">
                  <c:v>0.12542374533720019</c:v>
                </c:pt>
                <c:pt idx="56">
                  <c:v>0.12914402742711448</c:v>
                </c:pt>
                <c:pt idx="57">
                  <c:v>0.13463506942839246</c:v>
                </c:pt>
                <c:pt idx="58">
                  <c:v>0.13967525631169703</c:v>
                </c:pt>
                <c:pt idx="59">
                  <c:v>0.14426249451875567</c:v>
                </c:pt>
                <c:pt idx="60">
                  <c:v>0.14860629920455584</c:v>
                </c:pt>
                <c:pt idx="61">
                  <c:v>0.15428361529241286</c:v>
                </c:pt>
                <c:pt idx="62">
                  <c:v>0.15925557101838744</c:v>
                </c:pt>
                <c:pt idx="63">
                  <c:v>0.16410756013925595</c:v>
                </c:pt>
                <c:pt idx="64">
                  <c:v>0.16855167233928872</c:v>
                </c:pt>
                <c:pt idx="65">
                  <c:v>0.17284559589742318</c:v>
                </c:pt>
                <c:pt idx="66">
                  <c:v>0.17683210261148069</c:v>
                </c:pt>
                <c:pt idx="67">
                  <c:v>0.18057910202370547</c:v>
                </c:pt>
                <c:pt idx="68">
                  <c:v>0.18251827066159715</c:v>
                </c:pt>
                <c:pt idx="69">
                  <c:v>0.18594396349222761</c:v>
                </c:pt>
                <c:pt idx="70">
                  <c:v>0.1902816923479379</c:v>
                </c:pt>
                <c:pt idx="71">
                  <c:v>0.19419625413451019</c:v>
                </c:pt>
                <c:pt idx="72">
                  <c:v>0.19805566906819649</c:v>
                </c:pt>
                <c:pt idx="73">
                  <c:v>0.20151549486768741</c:v>
                </c:pt>
                <c:pt idx="74">
                  <c:v>0.20522752076517808</c:v>
                </c:pt>
                <c:pt idx="75">
                  <c:v>0.20588905471125599</c:v>
                </c:pt>
              </c:numCache>
            </c:numRef>
          </c:xVal>
          <c:yVal>
            <c:numRef>
              <c:f>'C6018'!$AQ$3:$AQ$78</c:f>
              <c:numCache>
                <c:formatCode>0.00E+00</c:formatCode>
                <c:ptCount val="76"/>
                <c:pt idx="0">
                  <c:v>1.1552318843620145E-2</c:v>
                </c:pt>
                <c:pt idx="1">
                  <c:v>1.1464382479044024E-2</c:v>
                </c:pt>
                <c:pt idx="2">
                  <c:v>1.1791689179139081E-2</c:v>
                </c:pt>
                <c:pt idx="3">
                  <c:v>1.3706758950854381E-2</c:v>
                </c:pt>
                <c:pt idx="4">
                  <c:v>1.4260582022863875E-2</c:v>
                </c:pt>
                <c:pt idx="5">
                  <c:v>1.6451780656652017E-2</c:v>
                </c:pt>
                <c:pt idx="6">
                  <c:v>1.7350198576925255E-2</c:v>
                </c:pt>
                <c:pt idx="7">
                  <c:v>2.0060155988675787E-2</c:v>
                </c:pt>
                <c:pt idx="8">
                  <c:v>2.3638420711821432E-2</c:v>
                </c:pt>
                <c:pt idx="9">
                  <c:v>2.5847192999840399E-2</c:v>
                </c:pt>
                <c:pt idx="10">
                  <c:v>2.8776204720380269E-2</c:v>
                </c:pt>
                <c:pt idx="11">
                  <c:v>3.0820481574153236E-2</c:v>
                </c:pt>
                <c:pt idx="12">
                  <c:v>3.2892775757301485E-2</c:v>
                </c:pt>
                <c:pt idx="13">
                  <c:v>3.4556920559185376E-2</c:v>
                </c:pt>
                <c:pt idx="14">
                  <c:v>3.6684072278601765E-2</c:v>
                </c:pt>
                <c:pt idx="15">
                  <c:v>3.8500884877479345E-2</c:v>
                </c:pt>
                <c:pt idx="16">
                  <c:v>4.0617224320208464E-2</c:v>
                </c:pt>
                <c:pt idx="17">
                  <c:v>4.2508624412183088E-2</c:v>
                </c:pt>
                <c:pt idx="18">
                  <c:v>4.4703472480901521E-2</c:v>
                </c:pt>
                <c:pt idx="19">
                  <c:v>4.6595947929598459E-2</c:v>
                </c:pt>
                <c:pt idx="20">
                  <c:v>4.8186885315379284E-2</c:v>
                </c:pt>
                <c:pt idx="21">
                  <c:v>4.975339898098978E-2</c:v>
                </c:pt>
                <c:pt idx="22">
                  <c:v>5.1135912600297623E-2</c:v>
                </c:pt>
                <c:pt idx="23">
                  <c:v>5.2386137526442257E-2</c:v>
                </c:pt>
                <c:pt idx="24">
                  <c:v>5.4548724687255988E-2</c:v>
                </c:pt>
                <c:pt idx="25">
                  <c:v>5.68987613249336E-2</c:v>
                </c:pt>
                <c:pt idx="26">
                  <c:v>5.7954362831284766E-2</c:v>
                </c:pt>
                <c:pt idx="27">
                  <c:v>5.8458156036502409E-2</c:v>
                </c:pt>
                <c:pt idx="28">
                  <c:v>5.8820064978123927E-2</c:v>
                </c:pt>
                <c:pt idx="29">
                  <c:v>5.8422689760189488E-2</c:v>
                </c:pt>
                <c:pt idx="30">
                  <c:v>5.7574454725909038E-2</c:v>
                </c:pt>
                <c:pt idx="31">
                  <c:v>5.6851593527799921E-2</c:v>
                </c:pt>
                <c:pt idx="32">
                  <c:v>5.6148250823727819E-2</c:v>
                </c:pt>
                <c:pt idx="33">
                  <c:v>5.5221834432311476E-2</c:v>
                </c:pt>
                <c:pt idx="34">
                  <c:v>5.429685834572337E-2</c:v>
                </c:pt>
                <c:pt idx="35">
                  <c:v>5.3259434067183045E-2</c:v>
                </c:pt>
                <c:pt idx="36">
                  <c:v>5.2087762488316022E-2</c:v>
                </c:pt>
                <c:pt idx="37">
                  <c:v>5.0879534600398152E-2</c:v>
                </c:pt>
                <c:pt idx="38">
                  <c:v>4.9567468165520268E-2</c:v>
                </c:pt>
                <c:pt idx="39">
                  <c:v>4.8193765116600173E-2</c:v>
                </c:pt>
                <c:pt idx="40">
                  <c:v>4.6758279978304174E-2</c:v>
                </c:pt>
                <c:pt idx="41">
                  <c:v>4.5465607483155944E-2</c:v>
                </c:pt>
                <c:pt idx="42">
                  <c:v>4.4864429374896465E-2</c:v>
                </c:pt>
                <c:pt idx="43">
                  <c:v>4.3228873260063201E-2</c:v>
                </c:pt>
                <c:pt idx="44">
                  <c:v>4.231347401232536E-2</c:v>
                </c:pt>
                <c:pt idx="45">
                  <c:v>4.1236914139198777E-2</c:v>
                </c:pt>
                <c:pt idx="46">
                  <c:v>4.0184805718952249E-2</c:v>
                </c:pt>
                <c:pt idx="47">
                  <c:v>3.8833756567375796E-2</c:v>
                </c:pt>
                <c:pt idx="48">
                  <c:v>3.7843075577592179E-2</c:v>
                </c:pt>
                <c:pt idx="49">
                  <c:v>3.702929592298871E-2</c:v>
                </c:pt>
                <c:pt idx="50">
                  <c:v>3.6208736294297397E-2</c:v>
                </c:pt>
                <c:pt idx="51">
                  <c:v>3.53868534591818E-2</c:v>
                </c:pt>
                <c:pt idx="52">
                  <c:v>3.4519524890243881E-2</c:v>
                </c:pt>
                <c:pt idx="53">
                  <c:v>3.3687938362127835E-2</c:v>
                </c:pt>
                <c:pt idx="54">
                  <c:v>3.2871751391963168E-2</c:v>
                </c:pt>
                <c:pt idx="55">
                  <c:v>3.2104318151858866E-2</c:v>
                </c:pt>
                <c:pt idx="56">
                  <c:v>3.1314644799277695E-2</c:v>
                </c:pt>
                <c:pt idx="57">
                  <c:v>3.0572781109779144E-2</c:v>
                </c:pt>
                <c:pt idx="58">
                  <c:v>2.9867080872226358E-2</c:v>
                </c:pt>
                <c:pt idx="59">
                  <c:v>2.9168419516151373E-2</c:v>
                </c:pt>
                <c:pt idx="60">
                  <c:v>2.8539457435091717E-2</c:v>
                </c:pt>
                <c:pt idx="61">
                  <c:v>2.7866347398381237E-2</c:v>
                </c:pt>
                <c:pt idx="62">
                  <c:v>2.7137103467143854E-2</c:v>
                </c:pt>
                <c:pt idx="63">
                  <c:v>2.6530678056210729E-2</c:v>
                </c:pt>
                <c:pt idx="64">
                  <c:v>2.5933059103944271E-2</c:v>
                </c:pt>
                <c:pt idx="65">
                  <c:v>2.540658221033703E-2</c:v>
                </c:pt>
                <c:pt idx="66">
                  <c:v>2.4890227265778268E-2</c:v>
                </c:pt>
                <c:pt idx="67">
                  <c:v>2.4395011661321037E-2</c:v>
                </c:pt>
                <c:pt idx="68">
                  <c:v>2.4194145635340284E-2</c:v>
                </c:pt>
                <c:pt idx="69">
                  <c:v>2.3725490673985366E-2</c:v>
                </c:pt>
                <c:pt idx="70">
                  <c:v>2.3242471718317687E-2</c:v>
                </c:pt>
                <c:pt idx="71">
                  <c:v>2.2741473267729156E-2</c:v>
                </c:pt>
                <c:pt idx="72">
                  <c:v>2.2302733710513403E-2</c:v>
                </c:pt>
                <c:pt idx="73">
                  <c:v>2.1840743651787745E-2</c:v>
                </c:pt>
                <c:pt idx="74">
                  <c:v>2.1491139544556385E-2</c:v>
                </c:pt>
                <c:pt idx="75">
                  <c:v>2.1410325193138319E-2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0C44-4920-978C-F21064D881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4334672"/>
        <c:axId val="274335064"/>
      </c:scatterChart>
      <c:valAx>
        <c:axId val="2743346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4335064"/>
        <c:crosses val="autoZero"/>
        <c:crossBetween val="midCat"/>
      </c:valAx>
      <c:valAx>
        <c:axId val="274335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43346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'C6018'!$BB$2</c:f>
              <c:strCache>
                <c:ptCount val="1"/>
                <c:pt idx="0">
                  <c:v>C6018 200C5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'C6018'!$AT$3:$AT$72</c:f>
              <c:numCache>
                <c:formatCode>0.00E+00</c:formatCode>
                <c:ptCount val="70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7.5431200000000004E-4</c:v>
                </c:pt>
                <c:pt idx="24">
                  <c:v>1.0985400000000001E-3</c:v>
                </c:pt>
                <c:pt idx="25">
                  <c:v>1.59986E-3</c:v>
                </c:pt>
                <c:pt idx="26">
                  <c:v>2.3299499999999999E-3</c:v>
                </c:pt>
                <c:pt idx="27">
                  <c:v>3.3932200000000002E-3</c:v>
                </c:pt>
                <c:pt idx="28">
                  <c:v>4.9417100000000002E-3</c:v>
                </c:pt>
                <c:pt idx="29">
                  <c:v>7.1968600000000002E-3</c:v>
                </c:pt>
                <c:pt idx="30">
                  <c:v>1.04811E-2</c:v>
                </c:pt>
                <c:pt idx="31">
                  <c:v>1.2648599999999999E-2</c:v>
                </c:pt>
                <c:pt idx="32">
                  <c:v>1.52642E-2</c:v>
                </c:pt>
                <c:pt idx="33">
                  <c:v>1.8420700000000002E-2</c:v>
                </c:pt>
                <c:pt idx="34">
                  <c:v>2.223E-2</c:v>
                </c:pt>
                <c:pt idx="35">
                  <c:v>2.6827E-2</c:v>
                </c:pt>
                <c:pt idx="36">
                  <c:v>3.2374600000000003E-2</c:v>
                </c:pt>
                <c:pt idx="37">
                  <c:v>3.9069399999999997E-2</c:v>
                </c:pt>
                <c:pt idx="38">
                  <c:v>4.7148700000000002E-2</c:v>
                </c:pt>
                <c:pt idx="39">
                  <c:v>5.6898700000000003E-2</c:v>
                </c:pt>
                <c:pt idx="40">
                  <c:v>6.8664900000000001E-2</c:v>
                </c:pt>
                <c:pt idx="41">
                  <c:v>7.9706600000000002E-2</c:v>
                </c:pt>
                <c:pt idx="42">
                  <c:v>8.6331099999999994E-2</c:v>
                </c:pt>
                <c:pt idx="43">
                  <c:v>0.10127700000000001</c:v>
                </c:pt>
                <c:pt idx="44">
                  <c:v>0.118812</c:v>
                </c:pt>
                <c:pt idx="45">
                  <c:v>0.139381</c:v>
                </c:pt>
                <c:pt idx="46">
                  <c:v>0.16351199999999999</c:v>
                </c:pt>
                <c:pt idx="47">
                  <c:v>0.19</c:v>
                </c:pt>
                <c:pt idx="48">
                  <c:v>0.22</c:v>
                </c:pt>
                <c:pt idx="49">
                  <c:v>0.25</c:v>
                </c:pt>
                <c:pt idx="50">
                  <c:v>0.28000000000000003</c:v>
                </c:pt>
                <c:pt idx="51">
                  <c:v>0.315</c:v>
                </c:pt>
                <c:pt idx="52">
                  <c:v>0.35499999999999998</c:v>
                </c:pt>
                <c:pt idx="53">
                  <c:v>0.4</c:v>
                </c:pt>
                <c:pt idx="54">
                  <c:v>0.44500000000000001</c:v>
                </c:pt>
                <c:pt idx="55">
                  <c:v>0.49</c:v>
                </c:pt>
                <c:pt idx="56">
                  <c:v>0.53349999999999997</c:v>
                </c:pt>
                <c:pt idx="57">
                  <c:v>0.59389999999999998</c:v>
                </c:pt>
                <c:pt idx="58">
                  <c:v>0.65429999999999999</c:v>
                </c:pt>
                <c:pt idx="59">
                  <c:v>0.7147</c:v>
                </c:pt>
                <c:pt idx="60">
                  <c:v>0.77510000000000001</c:v>
                </c:pt>
                <c:pt idx="61">
                  <c:v>0.85570000000000002</c:v>
                </c:pt>
                <c:pt idx="62">
                  <c:v>0.93620000000000003</c:v>
                </c:pt>
                <c:pt idx="63">
                  <c:v>1.0167999999999999</c:v>
                </c:pt>
                <c:pt idx="64">
                  <c:v>1.0972999999999999</c:v>
                </c:pt>
                <c:pt idx="65">
                  <c:v>1.1778</c:v>
                </c:pt>
                <c:pt idx="66">
                  <c:v>1.2584</c:v>
                </c:pt>
                <c:pt idx="67">
                  <c:v>1.3389</c:v>
                </c:pt>
                <c:pt idx="68">
                  <c:v>1.3792</c:v>
                </c:pt>
                <c:pt idx="69">
                  <c:v>1.4597</c:v>
                </c:pt>
              </c:numCache>
            </c:numRef>
          </c:xVal>
          <c:yVal>
            <c:numRef>
              <c:f>'C6018'!$BB$3:$BB$72</c:f>
              <c:numCache>
                <c:formatCode>0.00E+00</c:formatCode>
                <c:ptCount val="70"/>
                <c:pt idx="0">
                  <c:v>1.0018327291534934E-2</c:v>
                </c:pt>
                <c:pt idx="1">
                  <c:v>9.77066662145952E-3</c:v>
                </c:pt>
                <c:pt idx="2">
                  <c:v>1.0341953463933424E-2</c:v>
                </c:pt>
                <c:pt idx="3">
                  <c:v>1.378982598591025E-2</c:v>
                </c:pt>
                <c:pt idx="4">
                  <c:v>1.5873994584767639E-2</c:v>
                </c:pt>
                <c:pt idx="5">
                  <c:v>1.8499939742532067E-2</c:v>
                </c:pt>
                <c:pt idx="6">
                  <c:v>2.014999759300316E-2</c:v>
                </c:pt>
                <c:pt idx="7">
                  <c:v>2.1979758805098944E-2</c:v>
                </c:pt>
                <c:pt idx="8">
                  <c:v>2.4346858622749129E-2</c:v>
                </c:pt>
                <c:pt idx="9">
                  <c:v>2.581228187439966E-2</c:v>
                </c:pt>
                <c:pt idx="10">
                  <c:v>2.8715598708971311E-2</c:v>
                </c:pt>
                <c:pt idx="11">
                  <c:v>3.0899030467984753E-2</c:v>
                </c:pt>
                <c:pt idx="12">
                  <c:v>3.3268982178604349E-2</c:v>
                </c:pt>
                <c:pt idx="13">
                  <c:v>3.5260643224110474E-2</c:v>
                </c:pt>
                <c:pt idx="14">
                  <c:v>3.7440345564557519E-2</c:v>
                </c:pt>
                <c:pt idx="15">
                  <c:v>3.9293249120207215E-2</c:v>
                </c:pt>
                <c:pt idx="16">
                  <c:v>4.133287172802854E-2</c:v>
                </c:pt>
                <c:pt idx="17">
                  <c:v>4.329684377184366E-2</c:v>
                </c:pt>
                <c:pt idx="18">
                  <c:v>4.538765827148198E-2</c:v>
                </c:pt>
                <c:pt idx="19">
                  <c:v>4.7124693485808916E-2</c:v>
                </c:pt>
                <c:pt idx="20">
                  <c:v>4.8693503879604617E-2</c:v>
                </c:pt>
                <c:pt idx="21">
                  <c:v>5.0286212855372478E-2</c:v>
                </c:pt>
                <c:pt idx="22">
                  <c:v>5.1782836777574143E-2</c:v>
                </c:pt>
                <c:pt idx="23">
                  <c:v>5.3138462932482138E-2</c:v>
                </c:pt>
                <c:pt idx="24">
                  <c:v>5.5535365824961859E-2</c:v>
                </c:pt>
                <c:pt idx="25">
                  <c:v>5.7618884363993476E-2</c:v>
                </c:pt>
                <c:pt idx="26">
                  <c:v>5.89611155424416E-2</c:v>
                </c:pt>
                <c:pt idx="27">
                  <c:v>5.9663804923306349E-2</c:v>
                </c:pt>
                <c:pt idx="28">
                  <c:v>5.9717648284408981E-2</c:v>
                </c:pt>
                <c:pt idx="29">
                  <c:v>5.9408648673716716E-2</c:v>
                </c:pt>
                <c:pt idx="30">
                  <c:v>5.8431977309505799E-2</c:v>
                </c:pt>
                <c:pt idx="31">
                  <c:v>5.7810706093665794E-2</c:v>
                </c:pt>
                <c:pt idx="32">
                  <c:v>5.704653523243064E-2</c:v>
                </c:pt>
                <c:pt idx="33">
                  <c:v>5.6220496392227953E-2</c:v>
                </c:pt>
                <c:pt idx="34">
                  <c:v>5.5248133191769508E-2</c:v>
                </c:pt>
                <c:pt idx="35">
                  <c:v>5.4137782039473961E-2</c:v>
                </c:pt>
                <c:pt idx="36">
                  <c:v>5.3002889716360926E-2</c:v>
                </c:pt>
                <c:pt idx="37">
                  <c:v>5.1742072595074691E-2</c:v>
                </c:pt>
                <c:pt idx="38">
                  <c:v>5.0413956426891018E-2</c:v>
                </c:pt>
                <c:pt idx="39">
                  <c:v>4.9021442690090261E-2</c:v>
                </c:pt>
                <c:pt idx="40">
                  <c:v>4.7544479938656799E-2</c:v>
                </c:pt>
                <c:pt idx="41">
                  <c:v>4.6300907072780763E-2</c:v>
                </c:pt>
                <c:pt idx="42">
                  <c:v>4.565110085318197E-2</c:v>
                </c:pt>
                <c:pt idx="43">
                  <c:v>4.4048160221591984E-2</c:v>
                </c:pt>
                <c:pt idx="44">
                  <c:v>4.3093836202116313E-2</c:v>
                </c:pt>
                <c:pt idx="45">
                  <c:v>4.1786383942786373E-2</c:v>
                </c:pt>
                <c:pt idx="46">
                  <c:v>4.0584430001632948E-2</c:v>
                </c:pt>
                <c:pt idx="47">
                  <c:v>3.9423882369084624E-2</c:v>
                </c:pt>
                <c:pt idx="48">
                  <c:v>3.8283580870958282E-2</c:v>
                </c:pt>
                <c:pt idx="49">
                  <c:v>3.7346394053052755E-2</c:v>
                </c:pt>
                <c:pt idx="50">
                  <c:v>3.6521204813656893E-2</c:v>
                </c:pt>
                <c:pt idx="51">
                  <c:v>3.5750020089776791E-2</c:v>
                </c:pt>
                <c:pt idx="52">
                  <c:v>3.479877573810608E-2</c:v>
                </c:pt>
                <c:pt idx="53">
                  <c:v>3.394632513420117E-2</c:v>
                </c:pt>
                <c:pt idx="54">
                  <c:v>3.3179409009447838E-2</c:v>
                </c:pt>
                <c:pt idx="55">
                  <c:v>3.2355757573068959E-2</c:v>
                </c:pt>
                <c:pt idx="56">
                  <c:v>3.1617693939580242E-2</c:v>
                </c:pt>
                <c:pt idx="57">
                  <c:v>3.08717717313962E-2</c:v>
                </c:pt>
                <c:pt idx="58">
                  <c:v>3.0090361167792654E-2</c:v>
                </c:pt>
                <c:pt idx="59">
                  <c:v>2.9438970336500097E-2</c:v>
                </c:pt>
                <c:pt idx="60">
                  <c:v>2.8833142583906197E-2</c:v>
                </c:pt>
                <c:pt idx="61">
                  <c:v>2.7963123435583805E-2</c:v>
                </c:pt>
                <c:pt idx="62">
                  <c:v>2.7412927512199925E-2</c:v>
                </c:pt>
                <c:pt idx="63">
                  <c:v>2.6732287741125502E-2</c:v>
                </c:pt>
                <c:pt idx="64">
                  <c:v>2.6157741332845531E-2</c:v>
                </c:pt>
                <c:pt idx="65">
                  <c:v>2.5588875322727151E-2</c:v>
                </c:pt>
                <c:pt idx="66">
                  <c:v>2.5072974413733264E-2</c:v>
                </c:pt>
                <c:pt idx="67">
                  <c:v>2.4617749538661349E-2</c:v>
                </c:pt>
                <c:pt idx="68">
                  <c:v>2.4385677445852925E-2</c:v>
                </c:pt>
                <c:pt idx="69">
                  <c:v>2.3913674453747095E-2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EECE-481C-A6BB-844FDC24F2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4534616"/>
        <c:axId val="274535008"/>
      </c:scatterChart>
      <c:valAx>
        <c:axId val="2745346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4535008"/>
        <c:crosses val="autoZero"/>
        <c:crossBetween val="midCat"/>
      </c:valAx>
      <c:valAx>
        <c:axId val="274535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45346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'C6018'!$BB$2</c:f>
              <c:strCache>
                <c:ptCount val="1"/>
                <c:pt idx="0">
                  <c:v>C6018 200C5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'C6018'!$BA$3:$BA$72</c:f>
              <c:numCache>
                <c:formatCode>0.00E+00</c:formatCode>
                <c:ptCount val="70"/>
                <c:pt idx="0">
                  <c:v>3.1651741328929969E-4</c:v>
                </c:pt>
                <c:pt idx="1">
                  <c:v>3.4338233460839442E-4</c:v>
                </c:pt>
                <c:pt idx="2">
                  <c:v>3.8809153465644468E-4</c:v>
                </c:pt>
                <c:pt idx="3">
                  <c:v>4.9229825379029245E-4</c:v>
                </c:pt>
                <c:pt idx="4">
                  <c:v>5.8024088803326269E-4</c:v>
                </c:pt>
                <c:pt idx="5">
                  <c:v>6.8812441293706434E-4</c:v>
                </c:pt>
                <c:pt idx="6">
                  <c:v>7.8892406836888855E-4</c:v>
                </c:pt>
                <c:pt idx="7">
                  <c:v>9.0516036769347551E-4</c:v>
                </c:pt>
                <c:pt idx="8">
                  <c:v>1.0465306456780583E-3</c:v>
                </c:pt>
                <c:pt idx="9">
                  <c:v>1.1837508959486195E-3</c:v>
                </c:pt>
                <c:pt idx="10">
                  <c:v>1.3715838095650467E-3</c:v>
                </c:pt>
                <c:pt idx="11">
                  <c:v>1.5629746346025779E-3</c:v>
                </c:pt>
                <c:pt idx="12">
                  <c:v>1.7816220012027105E-3</c:v>
                </c:pt>
                <c:pt idx="13">
                  <c:v>2.0149219490650451E-3</c:v>
                </c:pt>
                <c:pt idx="14">
                  <c:v>2.2808629981205066E-3</c:v>
                </c:pt>
                <c:pt idx="15">
                  <c:v>2.5668677200478612E-3</c:v>
                </c:pt>
                <c:pt idx="16">
                  <c:v>2.8920716778828509E-3</c:v>
                </c:pt>
                <c:pt idx="17">
                  <c:v>3.2516619955498269E-3</c:v>
                </c:pt>
                <c:pt idx="18">
                  <c:v>3.6573172997290096E-3</c:v>
                </c:pt>
                <c:pt idx="19">
                  <c:v>4.0938738364586875E-3</c:v>
                </c:pt>
                <c:pt idx="20">
                  <c:v>4.5715326763131796E-3</c:v>
                </c:pt>
                <c:pt idx="21">
                  <c:v>5.1034883256260719E-3</c:v>
                </c:pt>
                <c:pt idx="22">
                  <c:v>5.6892109331616991E-3</c:v>
                </c:pt>
                <c:pt idx="23">
                  <c:v>6.3311120864763138E-3</c:v>
                </c:pt>
                <c:pt idx="24">
                  <c:v>7.8107503335693431E-3</c:v>
                </c:pt>
                <c:pt idx="25">
                  <c:v>9.601153490002054E-3</c:v>
                </c:pt>
                <c:pt idx="26">
                  <c:v>1.1720770075302723E-2</c:v>
                </c:pt>
                <c:pt idx="27">
                  <c:v>1.4228577446177167E-2</c:v>
                </c:pt>
                <c:pt idx="28">
                  <c:v>1.7178687368467553E-2</c:v>
                </c:pt>
                <c:pt idx="29">
                  <c:v>2.067742071182779E-2</c:v>
                </c:pt>
                <c:pt idx="30">
                  <c:v>2.4747351320467837E-2</c:v>
                </c:pt>
                <c:pt idx="31">
                  <c:v>2.704116301301298E-2</c:v>
                </c:pt>
                <c:pt idx="32">
                  <c:v>2.9508807551218801E-2</c:v>
                </c:pt>
                <c:pt idx="33">
                  <c:v>3.2181064275320567E-2</c:v>
                </c:pt>
                <c:pt idx="34">
                  <c:v>3.5045199398106387E-2</c:v>
                </c:pt>
                <c:pt idx="35">
                  <c:v>3.8109766186280494E-2</c:v>
                </c:pt>
                <c:pt idx="36">
                  <c:v>4.1423994899228378E-2</c:v>
                </c:pt>
                <c:pt idx="37">
                  <c:v>4.4961447163609079E-2</c:v>
                </c:pt>
                <c:pt idx="38">
                  <c:v>4.8753999911643725E-2</c:v>
                </c:pt>
                <c:pt idx="39">
                  <c:v>5.281341080815212E-2</c:v>
                </c:pt>
                <c:pt idx="40">
                  <c:v>5.7137001676145688E-2</c:v>
                </c:pt>
                <c:pt idx="41">
                  <c:v>6.0749385837943308E-2</c:v>
                </c:pt>
                <c:pt idx="42">
                  <c:v>6.2778258600140677E-2</c:v>
                </c:pt>
                <c:pt idx="43">
                  <c:v>6.6791208424179391E-2</c:v>
                </c:pt>
                <c:pt idx="44">
                  <c:v>7.15546285494226E-2</c:v>
                </c:pt>
                <c:pt idx="45">
                  <c:v>7.6316629775754027E-2</c:v>
                </c:pt>
                <c:pt idx="46">
                  <c:v>8.1461901023895875E-2</c:v>
                </c:pt>
                <c:pt idx="47">
                  <c:v>8.6547892233872908E-2</c:v>
                </c:pt>
                <c:pt idx="48">
                  <c:v>9.1773568044458326E-2</c:v>
                </c:pt>
                <c:pt idx="49">
                  <c:v>9.6626075741816142E-2</c:v>
                </c:pt>
                <c:pt idx="50">
                  <c:v>0.10112337686125761</c:v>
                </c:pt>
                <c:pt idx="51">
                  <c:v>0.10611906675183159</c:v>
                </c:pt>
                <c:pt idx="52">
                  <c:v>0.11114659413147872</c:v>
                </c:pt>
                <c:pt idx="53">
                  <c:v>0.11652694990293219</c:v>
                </c:pt>
                <c:pt idx="54">
                  <c:v>0.12151064566203361</c:v>
                </c:pt>
                <c:pt idx="55">
                  <c:v>0.12591394367107953</c:v>
                </c:pt>
                <c:pt idx="56">
                  <c:v>0.1298770176619638</c:v>
                </c:pt>
                <c:pt idx="57">
                  <c:v>0.13540585375557515</c:v>
                </c:pt>
                <c:pt idx="58">
                  <c:v>0.14031437314860773</c:v>
                </c:pt>
                <c:pt idx="59">
                  <c:v>0.14505182556416385</c:v>
                </c:pt>
                <c:pt idx="60">
                  <c:v>0.1494943772079261</c:v>
                </c:pt>
                <c:pt idx="61">
                  <c:v>0.15468692486383281</c:v>
                </c:pt>
                <c:pt idx="62">
                  <c:v>0.16019982127618485</c:v>
                </c:pt>
                <c:pt idx="63">
                  <c:v>0.16486779605240195</c:v>
                </c:pt>
                <c:pt idx="64">
                  <c:v>0.16941927152638628</c:v>
                </c:pt>
                <c:pt idx="65">
                  <c:v>0.173604658218344</c:v>
                </c:pt>
                <c:pt idx="66">
                  <c:v>0.17762835078399489</c:v>
                </c:pt>
                <c:pt idx="67">
                  <c:v>0.18155083270895145</c:v>
                </c:pt>
                <c:pt idx="68">
                  <c:v>0.18339227446465772</c:v>
                </c:pt>
                <c:pt idx="69">
                  <c:v>0.18683359066328153</c:v>
                </c:pt>
              </c:numCache>
            </c:numRef>
          </c:xVal>
          <c:yVal>
            <c:numRef>
              <c:f>'C6018'!$BB$3:$BB$72</c:f>
              <c:numCache>
                <c:formatCode>0.00E+00</c:formatCode>
                <c:ptCount val="70"/>
                <c:pt idx="0">
                  <c:v>1.0018327291534934E-2</c:v>
                </c:pt>
                <c:pt idx="1">
                  <c:v>9.77066662145952E-3</c:v>
                </c:pt>
                <c:pt idx="2">
                  <c:v>1.0341953463933424E-2</c:v>
                </c:pt>
                <c:pt idx="3">
                  <c:v>1.378982598591025E-2</c:v>
                </c:pt>
                <c:pt idx="4">
                  <c:v>1.5873994584767639E-2</c:v>
                </c:pt>
                <c:pt idx="5">
                  <c:v>1.8499939742532067E-2</c:v>
                </c:pt>
                <c:pt idx="6">
                  <c:v>2.014999759300316E-2</c:v>
                </c:pt>
                <c:pt idx="7">
                  <c:v>2.1979758805098944E-2</c:v>
                </c:pt>
                <c:pt idx="8">
                  <c:v>2.4346858622749129E-2</c:v>
                </c:pt>
                <c:pt idx="9">
                  <c:v>2.581228187439966E-2</c:v>
                </c:pt>
                <c:pt idx="10">
                  <c:v>2.8715598708971311E-2</c:v>
                </c:pt>
                <c:pt idx="11">
                  <c:v>3.0899030467984753E-2</c:v>
                </c:pt>
                <c:pt idx="12">
                  <c:v>3.3268982178604349E-2</c:v>
                </c:pt>
                <c:pt idx="13">
                  <c:v>3.5260643224110474E-2</c:v>
                </c:pt>
                <c:pt idx="14">
                  <c:v>3.7440345564557519E-2</c:v>
                </c:pt>
                <c:pt idx="15">
                  <c:v>3.9293249120207215E-2</c:v>
                </c:pt>
                <c:pt idx="16">
                  <c:v>4.133287172802854E-2</c:v>
                </c:pt>
                <c:pt idx="17">
                  <c:v>4.329684377184366E-2</c:v>
                </c:pt>
                <c:pt idx="18">
                  <c:v>4.538765827148198E-2</c:v>
                </c:pt>
                <c:pt idx="19">
                  <c:v>4.7124693485808916E-2</c:v>
                </c:pt>
                <c:pt idx="20">
                  <c:v>4.8693503879604617E-2</c:v>
                </c:pt>
                <c:pt idx="21">
                  <c:v>5.0286212855372478E-2</c:v>
                </c:pt>
                <c:pt idx="22">
                  <c:v>5.1782836777574143E-2</c:v>
                </c:pt>
                <c:pt idx="23">
                  <c:v>5.3138462932482138E-2</c:v>
                </c:pt>
                <c:pt idx="24">
                  <c:v>5.5535365824961859E-2</c:v>
                </c:pt>
                <c:pt idx="25">
                  <c:v>5.7618884363993476E-2</c:v>
                </c:pt>
                <c:pt idx="26">
                  <c:v>5.89611155424416E-2</c:v>
                </c:pt>
                <c:pt idx="27">
                  <c:v>5.9663804923306349E-2</c:v>
                </c:pt>
                <c:pt idx="28">
                  <c:v>5.9717648284408981E-2</c:v>
                </c:pt>
                <c:pt idx="29">
                  <c:v>5.9408648673716716E-2</c:v>
                </c:pt>
                <c:pt idx="30">
                  <c:v>5.8431977309505799E-2</c:v>
                </c:pt>
                <c:pt idx="31">
                  <c:v>5.7810706093665794E-2</c:v>
                </c:pt>
                <c:pt idx="32">
                  <c:v>5.704653523243064E-2</c:v>
                </c:pt>
                <c:pt idx="33">
                  <c:v>5.6220496392227953E-2</c:v>
                </c:pt>
                <c:pt idx="34">
                  <c:v>5.5248133191769508E-2</c:v>
                </c:pt>
                <c:pt idx="35">
                  <c:v>5.4137782039473961E-2</c:v>
                </c:pt>
                <c:pt idx="36">
                  <c:v>5.3002889716360926E-2</c:v>
                </c:pt>
                <c:pt idx="37">
                  <c:v>5.1742072595074691E-2</c:v>
                </c:pt>
                <c:pt idx="38">
                  <c:v>5.0413956426891018E-2</c:v>
                </c:pt>
                <c:pt idx="39">
                  <c:v>4.9021442690090261E-2</c:v>
                </c:pt>
                <c:pt idx="40">
                  <c:v>4.7544479938656799E-2</c:v>
                </c:pt>
                <c:pt idx="41">
                  <c:v>4.6300907072780763E-2</c:v>
                </c:pt>
                <c:pt idx="42">
                  <c:v>4.565110085318197E-2</c:v>
                </c:pt>
                <c:pt idx="43">
                  <c:v>4.4048160221591984E-2</c:v>
                </c:pt>
                <c:pt idx="44">
                  <c:v>4.3093836202116313E-2</c:v>
                </c:pt>
                <c:pt idx="45">
                  <c:v>4.1786383942786373E-2</c:v>
                </c:pt>
                <c:pt idx="46">
                  <c:v>4.0584430001632948E-2</c:v>
                </c:pt>
                <c:pt idx="47">
                  <c:v>3.9423882369084624E-2</c:v>
                </c:pt>
                <c:pt idx="48">
                  <c:v>3.8283580870958282E-2</c:v>
                </c:pt>
                <c:pt idx="49">
                  <c:v>3.7346394053052755E-2</c:v>
                </c:pt>
                <c:pt idx="50">
                  <c:v>3.6521204813656893E-2</c:v>
                </c:pt>
                <c:pt idx="51">
                  <c:v>3.5750020089776791E-2</c:v>
                </c:pt>
                <c:pt idx="52">
                  <c:v>3.479877573810608E-2</c:v>
                </c:pt>
                <c:pt idx="53">
                  <c:v>3.394632513420117E-2</c:v>
                </c:pt>
                <c:pt idx="54">
                  <c:v>3.3179409009447838E-2</c:v>
                </c:pt>
                <c:pt idx="55">
                  <c:v>3.2355757573068959E-2</c:v>
                </c:pt>
                <c:pt idx="56">
                  <c:v>3.1617693939580242E-2</c:v>
                </c:pt>
                <c:pt idx="57">
                  <c:v>3.08717717313962E-2</c:v>
                </c:pt>
                <c:pt idx="58">
                  <c:v>3.0090361167792654E-2</c:v>
                </c:pt>
                <c:pt idx="59">
                  <c:v>2.9438970336500097E-2</c:v>
                </c:pt>
                <c:pt idx="60">
                  <c:v>2.8833142583906197E-2</c:v>
                </c:pt>
                <c:pt idx="61">
                  <c:v>2.7963123435583805E-2</c:v>
                </c:pt>
                <c:pt idx="62">
                  <c:v>2.7412927512199925E-2</c:v>
                </c:pt>
                <c:pt idx="63">
                  <c:v>2.6732287741125502E-2</c:v>
                </c:pt>
                <c:pt idx="64">
                  <c:v>2.6157741332845531E-2</c:v>
                </c:pt>
                <c:pt idx="65">
                  <c:v>2.5588875322727151E-2</c:v>
                </c:pt>
                <c:pt idx="66">
                  <c:v>2.5072974413733264E-2</c:v>
                </c:pt>
                <c:pt idx="67">
                  <c:v>2.4617749538661349E-2</c:v>
                </c:pt>
                <c:pt idx="68">
                  <c:v>2.4385677445852925E-2</c:v>
                </c:pt>
                <c:pt idx="69">
                  <c:v>2.3913674453747095E-2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6EB0-4F88-BF3B-7F2085B71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4535792"/>
        <c:axId val="274536184"/>
      </c:scatterChart>
      <c:valAx>
        <c:axId val="2745357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4536184"/>
        <c:crosses val="autoZero"/>
        <c:crossBetween val="midCat"/>
      </c:valAx>
      <c:valAx>
        <c:axId val="274536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4535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'C6018'!$BM$2</c:f>
              <c:strCache>
                <c:ptCount val="1"/>
                <c:pt idx="0">
                  <c:v>C6018 200C6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'C6018'!$BE$3:$BE$72</c:f>
              <c:numCache>
                <c:formatCode>0.00E+00</c:formatCode>
                <c:ptCount val="70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7.5431200000000004E-4</c:v>
                </c:pt>
                <c:pt idx="24">
                  <c:v>1.0985400000000001E-3</c:v>
                </c:pt>
                <c:pt idx="25">
                  <c:v>1.59986E-3</c:v>
                </c:pt>
                <c:pt idx="26">
                  <c:v>2.3299499999999999E-3</c:v>
                </c:pt>
                <c:pt idx="27">
                  <c:v>3.3932200000000002E-3</c:v>
                </c:pt>
                <c:pt idx="28">
                  <c:v>4.9417100000000002E-3</c:v>
                </c:pt>
                <c:pt idx="29">
                  <c:v>7.1968600000000002E-3</c:v>
                </c:pt>
                <c:pt idx="30">
                  <c:v>1.04811E-2</c:v>
                </c:pt>
                <c:pt idx="31">
                  <c:v>1.2648599999999999E-2</c:v>
                </c:pt>
                <c:pt idx="32">
                  <c:v>1.52642E-2</c:v>
                </c:pt>
                <c:pt idx="33">
                  <c:v>1.8420700000000002E-2</c:v>
                </c:pt>
                <c:pt idx="34">
                  <c:v>2.223E-2</c:v>
                </c:pt>
                <c:pt idx="35">
                  <c:v>2.6827E-2</c:v>
                </c:pt>
                <c:pt idx="36">
                  <c:v>3.2374600000000003E-2</c:v>
                </c:pt>
                <c:pt idx="37">
                  <c:v>3.9069399999999997E-2</c:v>
                </c:pt>
                <c:pt idx="38">
                  <c:v>4.7148700000000002E-2</c:v>
                </c:pt>
                <c:pt idx="39">
                  <c:v>5.6898700000000003E-2</c:v>
                </c:pt>
                <c:pt idx="40">
                  <c:v>6.8664900000000001E-2</c:v>
                </c:pt>
                <c:pt idx="41">
                  <c:v>7.9706600000000002E-2</c:v>
                </c:pt>
                <c:pt idx="42">
                  <c:v>8.6331099999999994E-2</c:v>
                </c:pt>
                <c:pt idx="43">
                  <c:v>0.10127700000000001</c:v>
                </c:pt>
                <c:pt idx="44">
                  <c:v>0.118812</c:v>
                </c:pt>
                <c:pt idx="45">
                  <c:v>0.139381</c:v>
                </c:pt>
                <c:pt idx="46">
                  <c:v>0.16351199999999999</c:v>
                </c:pt>
                <c:pt idx="47">
                  <c:v>0.19</c:v>
                </c:pt>
                <c:pt idx="48">
                  <c:v>0.22</c:v>
                </c:pt>
                <c:pt idx="49">
                  <c:v>0.25</c:v>
                </c:pt>
                <c:pt idx="50">
                  <c:v>0.28000000000000003</c:v>
                </c:pt>
                <c:pt idx="51">
                  <c:v>0.315</c:v>
                </c:pt>
                <c:pt idx="52">
                  <c:v>0.35499999999999998</c:v>
                </c:pt>
                <c:pt idx="53">
                  <c:v>0.4</c:v>
                </c:pt>
                <c:pt idx="54">
                  <c:v>0.44500000000000001</c:v>
                </c:pt>
                <c:pt idx="55">
                  <c:v>0.49</c:v>
                </c:pt>
                <c:pt idx="56">
                  <c:v>0.53349999999999997</c:v>
                </c:pt>
                <c:pt idx="57">
                  <c:v>0.59389999999999998</c:v>
                </c:pt>
                <c:pt idx="58">
                  <c:v>0.65429999999999999</c:v>
                </c:pt>
                <c:pt idx="59">
                  <c:v>0.7147</c:v>
                </c:pt>
                <c:pt idx="60">
                  <c:v>0.77510000000000001</c:v>
                </c:pt>
                <c:pt idx="61">
                  <c:v>0.85570000000000002</c:v>
                </c:pt>
                <c:pt idx="62">
                  <c:v>0.93620000000000003</c:v>
                </c:pt>
                <c:pt idx="63">
                  <c:v>1.0167999999999999</c:v>
                </c:pt>
                <c:pt idx="64">
                  <c:v>1.0972999999999999</c:v>
                </c:pt>
                <c:pt idx="65">
                  <c:v>1.1778</c:v>
                </c:pt>
                <c:pt idx="66">
                  <c:v>1.2584</c:v>
                </c:pt>
                <c:pt idx="67">
                  <c:v>1.3389</c:v>
                </c:pt>
                <c:pt idx="68">
                  <c:v>1.3792</c:v>
                </c:pt>
                <c:pt idx="69">
                  <c:v>1.4597</c:v>
                </c:pt>
              </c:numCache>
            </c:numRef>
          </c:xVal>
          <c:yVal>
            <c:numRef>
              <c:f>'C6018'!$BM$3:$BM$72</c:f>
              <c:numCache>
                <c:formatCode>0.00E+00</c:formatCode>
                <c:ptCount val="70"/>
                <c:pt idx="0">
                  <c:v>9.917694008599983E-3</c:v>
                </c:pt>
                <c:pt idx="1">
                  <c:v>1.0224119821704972E-2</c:v>
                </c:pt>
                <c:pt idx="2">
                  <c:v>1.0919112461067972E-2</c:v>
                </c:pt>
                <c:pt idx="3">
                  <c:v>1.3428196741505314E-2</c:v>
                </c:pt>
                <c:pt idx="4">
                  <c:v>1.4439946327685421E-2</c:v>
                </c:pt>
                <c:pt idx="5">
                  <c:v>1.6930299775647552E-2</c:v>
                </c:pt>
                <c:pt idx="6">
                  <c:v>1.8524234139468271E-2</c:v>
                </c:pt>
                <c:pt idx="7">
                  <c:v>2.1027149582482023E-2</c:v>
                </c:pt>
                <c:pt idx="8">
                  <c:v>2.3750059570010036E-2</c:v>
                </c:pt>
                <c:pt idx="9">
                  <c:v>2.5297040817136764E-2</c:v>
                </c:pt>
                <c:pt idx="10">
                  <c:v>2.7642075008644771E-2</c:v>
                </c:pt>
                <c:pt idx="11">
                  <c:v>2.9612794650943214E-2</c:v>
                </c:pt>
                <c:pt idx="12">
                  <c:v>3.1804212134404618E-2</c:v>
                </c:pt>
                <c:pt idx="13">
                  <c:v>3.3977482229652509E-2</c:v>
                </c:pt>
                <c:pt idx="14">
                  <c:v>3.6519041408579721E-2</c:v>
                </c:pt>
                <c:pt idx="15">
                  <c:v>3.8331012460312536E-2</c:v>
                </c:pt>
                <c:pt idx="16">
                  <c:v>4.0331656540962491E-2</c:v>
                </c:pt>
                <c:pt idx="17">
                  <c:v>4.2111030271377664E-2</c:v>
                </c:pt>
                <c:pt idx="18">
                  <c:v>4.3995560958927954E-2</c:v>
                </c:pt>
                <c:pt idx="19">
                  <c:v>4.5796550102923078E-2</c:v>
                </c:pt>
                <c:pt idx="20">
                  <c:v>4.7361578208635048E-2</c:v>
                </c:pt>
                <c:pt idx="21">
                  <c:v>4.897413749761844E-2</c:v>
                </c:pt>
                <c:pt idx="22">
                  <c:v>5.0445750316311266E-2</c:v>
                </c:pt>
                <c:pt idx="23">
                  <c:v>5.1710090625494441E-2</c:v>
                </c:pt>
                <c:pt idx="24">
                  <c:v>5.4119885933092422E-2</c:v>
                </c:pt>
                <c:pt idx="25">
                  <c:v>5.603215492753915E-2</c:v>
                </c:pt>
                <c:pt idx="26">
                  <c:v>5.7270181142865507E-2</c:v>
                </c:pt>
                <c:pt idx="27">
                  <c:v>5.7973657196538256E-2</c:v>
                </c:pt>
                <c:pt idx="28">
                  <c:v>5.8104332121329663E-2</c:v>
                </c:pt>
                <c:pt idx="29">
                  <c:v>5.7675769546189325E-2</c:v>
                </c:pt>
                <c:pt idx="30">
                  <c:v>5.6785495189193E-2</c:v>
                </c:pt>
                <c:pt idx="31">
                  <c:v>5.6136557107066269E-2</c:v>
                </c:pt>
                <c:pt idx="32">
                  <c:v>5.5347035910426008E-2</c:v>
                </c:pt>
                <c:pt idx="33">
                  <c:v>5.4541278721711058E-2</c:v>
                </c:pt>
                <c:pt idx="34">
                  <c:v>5.360813443317311E-2</c:v>
                </c:pt>
                <c:pt idx="35">
                  <c:v>5.2569509745724836E-2</c:v>
                </c:pt>
                <c:pt idx="36">
                  <c:v>5.1421894058899111E-2</c:v>
                </c:pt>
                <c:pt idx="37">
                  <c:v>5.0208554049600861E-2</c:v>
                </c:pt>
                <c:pt idx="38">
                  <c:v>4.8915418754788997E-2</c:v>
                </c:pt>
                <c:pt idx="39">
                  <c:v>4.7557415804184489E-2</c:v>
                </c:pt>
                <c:pt idx="40">
                  <c:v>4.6130537775568331E-2</c:v>
                </c:pt>
                <c:pt idx="41">
                  <c:v>4.4989852229534416E-2</c:v>
                </c:pt>
                <c:pt idx="42">
                  <c:v>4.4396976716969731E-2</c:v>
                </c:pt>
                <c:pt idx="43">
                  <c:v>4.2657866893883144E-2</c:v>
                </c:pt>
                <c:pt idx="44">
                  <c:v>4.1874958824344825E-2</c:v>
                </c:pt>
                <c:pt idx="45">
                  <c:v>4.1105471827270236E-2</c:v>
                </c:pt>
                <c:pt idx="46">
                  <c:v>3.9849106505219292E-2</c:v>
                </c:pt>
                <c:pt idx="47">
                  <c:v>3.8571572710110469E-2</c:v>
                </c:pt>
                <c:pt idx="48">
                  <c:v>3.7479658710565147E-2</c:v>
                </c:pt>
                <c:pt idx="49">
                  <c:v>3.6731611964153088E-2</c:v>
                </c:pt>
                <c:pt idx="50">
                  <c:v>3.5893374547906788E-2</c:v>
                </c:pt>
                <c:pt idx="51">
                  <c:v>3.5131864122806583E-2</c:v>
                </c:pt>
                <c:pt idx="52">
                  <c:v>3.4299786518155601E-2</c:v>
                </c:pt>
                <c:pt idx="53">
                  <c:v>3.3366480803170465E-2</c:v>
                </c:pt>
                <c:pt idx="54">
                  <c:v>3.2646502064876182E-2</c:v>
                </c:pt>
                <c:pt idx="55">
                  <c:v>3.1869530347947449E-2</c:v>
                </c:pt>
                <c:pt idx="56">
                  <c:v>3.1152255028262032E-2</c:v>
                </c:pt>
                <c:pt idx="57">
                  <c:v>3.0358068534759391E-2</c:v>
                </c:pt>
                <c:pt idx="58">
                  <c:v>2.9637272247084654E-2</c:v>
                </c:pt>
                <c:pt idx="59">
                  <c:v>2.8976674227486753E-2</c:v>
                </c:pt>
                <c:pt idx="60">
                  <c:v>2.8376784592878932E-2</c:v>
                </c:pt>
                <c:pt idx="61">
                  <c:v>2.7660627337427655E-2</c:v>
                </c:pt>
                <c:pt idx="62">
                  <c:v>2.6935775965875888E-2</c:v>
                </c:pt>
                <c:pt idx="63">
                  <c:v>2.6316797720789886E-2</c:v>
                </c:pt>
                <c:pt idx="64">
                  <c:v>2.574231252879431E-2</c:v>
                </c:pt>
                <c:pt idx="65">
                  <c:v>2.5205697168342093E-2</c:v>
                </c:pt>
                <c:pt idx="66">
                  <c:v>2.4711414379659274E-2</c:v>
                </c:pt>
                <c:pt idx="67">
                  <c:v>2.4233222574574952E-2</c:v>
                </c:pt>
                <c:pt idx="68">
                  <c:v>2.4017042103592033E-2</c:v>
                </c:pt>
                <c:pt idx="69">
                  <c:v>2.3563419658932296E-2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EE74-4B79-98CA-4D0BF8830A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4536968"/>
        <c:axId val="274537360"/>
      </c:scatterChart>
      <c:valAx>
        <c:axId val="2745369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4537360"/>
        <c:crosses val="autoZero"/>
        <c:crossBetween val="midCat"/>
      </c:valAx>
      <c:valAx>
        <c:axId val="274537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45369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'C6018'!$BM$2</c:f>
              <c:strCache>
                <c:ptCount val="1"/>
                <c:pt idx="0">
                  <c:v>C6018 200C6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'C6018'!$BL$3:$BL$72</c:f>
              <c:numCache>
                <c:formatCode>0.00E+00</c:formatCode>
                <c:ptCount val="70"/>
                <c:pt idx="0">
                  <c:v>3.149237051826995E-4</c:v>
                </c:pt>
                <c:pt idx="1">
                  <c:v>3.5126009678919325E-4</c:v>
                </c:pt>
                <c:pt idx="2">
                  <c:v>3.9877373826113901E-4</c:v>
                </c:pt>
                <c:pt idx="3">
                  <c:v>4.8580026816751558E-4</c:v>
                </c:pt>
                <c:pt idx="4">
                  <c:v>5.534112771140862E-4</c:v>
                </c:pt>
                <c:pt idx="5">
                  <c:v>6.5828526332251049E-4</c:v>
                </c:pt>
                <c:pt idx="6">
                  <c:v>7.5642841947771349E-4</c:v>
                </c:pt>
                <c:pt idx="7">
                  <c:v>8.8532814544757456E-4</c:v>
                </c:pt>
                <c:pt idx="8">
                  <c:v>1.0336245956415716E-3</c:v>
                </c:pt>
                <c:pt idx="9">
                  <c:v>1.1718768687160525E-3</c:v>
                </c:pt>
                <c:pt idx="10">
                  <c:v>1.3457014883821166E-3</c:v>
                </c:pt>
                <c:pt idx="11">
                  <c:v>1.5300978368135258E-3</c:v>
                </c:pt>
                <c:pt idx="12">
                  <c:v>1.7419598094208367E-3</c:v>
                </c:pt>
                <c:pt idx="13">
                  <c:v>1.9779199437596532E-3</c:v>
                </c:pt>
                <c:pt idx="14">
                  <c:v>2.2526253136556356E-3</c:v>
                </c:pt>
                <c:pt idx="15">
                  <c:v>2.5352434128467008E-3</c:v>
                </c:pt>
                <c:pt idx="16">
                  <c:v>2.8568293064116777E-3</c:v>
                </c:pt>
                <c:pt idx="17">
                  <c:v>3.2068246206211188E-3</c:v>
                </c:pt>
                <c:pt idx="18">
                  <c:v>3.6007932171121491E-3</c:v>
                </c:pt>
                <c:pt idx="19">
                  <c:v>4.0357714815143324E-3</c:v>
                </c:pt>
                <c:pt idx="20">
                  <c:v>4.5085760319749186E-3</c:v>
                </c:pt>
                <c:pt idx="21">
                  <c:v>5.0364677696257505E-3</c:v>
                </c:pt>
                <c:pt idx="22">
                  <c:v>5.61527990967164E-3</c:v>
                </c:pt>
                <c:pt idx="23">
                  <c:v>6.2454416881352727E-3</c:v>
                </c:pt>
                <c:pt idx="24">
                  <c:v>7.7105680395765496E-3</c:v>
                </c:pt>
                <c:pt idx="25">
                  <c:v>9.4680305968228035E-3</c:v>
                </c:pt>
                <c:pt idx="26">
                  <c:v>1.1551478630626449E-2</c:v>
                </c:pt>
                <c:pt idx="27">
                  <c:v>1.402559706652225E-2</c:v>
                </c:pt>
                <c:pt idx="28">
                  <c:v>1.6945051168034166E-2</c:v>
                </c:pt>
                <c:pt idx="29">
                  <c:v>2.037362115128747E-2</c:v>
                </c:pt>
                <c:pt idx="30">
                  <c:v>2.4396197523947269E-2</c:v>
                </c:pt>
                <c:pt idx="31">
                  <c:v>2.6646741943893222E-2</c:v>
                </c:pt>
                <c:pt idx="32">
                  <c:v>2.9065928946860182E-2</c:v>
                </c:pt>
                <c:pt idx="33">
                  <c:v>3.169682212697391E-2</c:v>
                </c:pt>
                <c:pt idx="34">
                  <c:v>3.4521135966961436E-2</c:v>
                </c:pt>
                <c:pt idx="35">
                  <c:v>3.7553724688086002E-2</c:v>
                </c:pt>
                <c:pt idx="36">
                  <c:v>4.0801510405856736E-2</c:v>
                </c:pt>
                <c:pt idx="37">
                  <c:v>4.4290157841053987E-2</c:v>
                </c:pt>
                <c:pt idx="38">
                  <c:v>4.8023935742959677E-2</c:v>
                </c:pt>
                <c:pt idx="39">
                  <c:v>5.2018795974316363E-2</c:v>
                </c:pt>
                <c:pt idx="40">
                  <c:v>5.6280980475695533E-2</c:v>
                </c:pt>
                <c:pt idx="41">
                  <c:v>5.9883120791410061E-2</c:v>
                </c:pt>
                <c:pt idx="42">
                  <c:v>6.190993326317179E-2</c:v>
                </c:pt>
                <c:pt idx="43">
                  <c:v>6.5728690732524131E-2</c:v>
                </c:pt>
                <c:pt idx="44">
                  <c:v>7.0535435121916248E-2</c:v>
                </c:pt>
                <c:pt idx="45">
                  <c:v>7.5692283416189471E-2</c:v>
                </c:pt>
                <c:pt idx="46">
                  <c:v>8.0720549446107071E-2</c:v>
                </c:pt>
                <c:pt idx="47">
                  <c:v>8.5607235762644437E-2</c:v>
                </c:pt>
                <c:pt idx="48">
                  <c:v>9.0804872756500982E-2</c:v>
                </c:pt>
                <c:pt idx="49">
                  <c:v>9.5827464701088022E-2</c:v>
                </c:pt>
                <c:pt idx="50">
                  <c:v>0.10025041083912774</c:v>
                </c:pt>
                <c:pt idx="51">
                  <c:v>0.10519761023276182</c:v>
                </c:pt>
                <c:pt idx="52">
                  <c:v>0.11034683599426509</c:v>
                </c:pt>
                <c:pt idx="53">
                  <c:v>0.11552745267367487</c:v>
                </c:pt>
                <c:pt idx="54">
                  <c:v>0.12053088159832691</c:v>
                </c:pt>
                <c:pt idx="55">
                  <c:v>0.12496427437669635</c:v>
                </c:pt>
                <c:pt idx="56">
                  <c:v>0.12891752424545622</c:v>
                </c:pt>
                <c:pt idx="57">
                  <c:v>0.13427455791323092</c:v>
                </c:pt>
                <c:pt idx="58">
                  <c:v>0.13925396666259632</c:v>
                </c:pt>
                <c:pt idx="59">
                  <c:v>0.14390840514155101</c:v>
                </c:pt>
                <c:pt idx="60">
                  <c:v>0.14830659371026111</c:v>
                </c:pt>
                <c:pt idx="61">
                  <c:v>0.15384797305339074</c:v>
                </c:pt>
                <c:pt idx="62">
                  <c:v>0.15879947562650518</c:v>
                </c:pt>
                <c:pt idx="63">
                  <c:v>0.16358153906385389</c:v>
                </c:pt>
                <c:pt idx="64">
                  <c:v>0.16806855606521404</c:v>
                </c:pt>
                <c:pt idx="65">
                  <c:v>0.17229994232405685</c:v>
                </c:pt>
                <c:pt idx="66">
                  <c:v>0.17634297223128351</c:v>
                </c:pt>
                <c:pt idx="67">
                  <c:v>0.18012734857621815</c:v>
                </c:pt>
                <c:pt idx="68">
                  <c:v>0.1820008364521277</c:v>
                </c:pt>
                <c:pt idx="69">
                  <c:v>0.18546030215693995</c:v>
                </c:pt>
              </c:numCache>
            </c:numRef>
          </c:xVal>
          <c:yVal>
            <c:numRef>
              <c:f>'C6018'!$BM$3:$BM$72</c:f>
              <c:numCache>
                <c:formatCode>0.00E+00</c:formatCode>
                <c:ptCount val="70"/>
                <c:pt idx="0">
                  <c:v>9.917694008599983E-3</c:v>
                </c:pt>
                <c:pt idx="1">
                  <c:v>1.0224119821704972E-2</c:v>
                </c:pt>
                <c:pt idx="2">
                  <c:v>1.0919112461067972E-2</c:v>
                </c:pt>
                <c:pt idx="3">
                  <c:v>1.3428196741505314E-2</c:v>
                </c:pt>
                <c:pt idx="4">
                  <c:v>1.4439946327685421E-2</c:v>
                </c:pt>
                <c:pt idx="5">
                  <c:v>1.6930299775647552E-2</c:v>
                </c:pt>
                <c:pt idx="6">
                  <c:v>1.8524234139468271E-2</c:v>
                </c:pt>
                <c:pt idx="7">
                  <c:v>2.1027149582482023E-2</c:v>
                </c:pt>
                <c:pt idx="8">
                  <c:v>2.3750059570010036E-2</c:v>
                </c:pt>
                <c:pt idx="9">
                  <c:v>2.5297040817136764E-2</c:v>
                </c:pt>
                <c:pt idx="10">
                  <c:v>2.7642075008644771E-2</c:v>
                </c:pt>
                <c:pt idx="11">
                  <c:v>2.9612794650943214E-2</c:v>
                </c:pt>
                <c:pt idx="12">
                  <c:v>3.1804212134404618E-2</c:v>
                </c:pt>
                <c:pt idx="13">
                  <c:v>3.3977482229652509E-2</c:v>
                </c:pt>
                <c:pt idx="14">
                  <c:v>3.6519041408579721E-2</c:v>
                </c:pt>
                <c:pt idx="15">
                  <c:v>3.8331012460312536E-2</c:v>
                </c:pt>
                <c:pt idx="16">
                  <c:v>4.0331656540962491E-2</c:v>
                </c:pt>
                <c:pt idx="17">
                  <c:v>4.2111030271377664E-2</c:v>
                </c:pt>
                <c:pt idx="18">
                  <c:v>4.3995560958927954E-2</c:v>
                </c:pt>
                <c:pt idx="19">
                  <c:v>4.5796550102923078E-2</c:v>
                </c:pt>
                <c:pt idx="20">
                  <c:v>4.7361578208635048E-2</c:v>
                </c:pt>
                <c:pt idx="21">
                  <c:v>4.897413749761844E-2</c:v>
                </c:pt>
                <c:pt idx="22">
                  <c:v>5.0445750316311266E-2</c:v>
                </c:pt>
                <c:pt idx="23">
                  <c:v>5.1710090625494441E-2</c:v>
                </c:pt>
                <c:pt idx="24">
                  <c:v>5.4119885933092422E-2</c:v>
                </c:pt>
                <c:pt idx="25">
                  <c:v>5.603215492753915E-2</c:v>
                </c:pt>
                <c:pt idx="26">
                  <c:v>5.7270181142865507E-2</c:v>
                </c:pt>
                <c:pt idx="27">
                  <c:v>5.7973657196538256E-2</c:v>
                </c:pt>
                <c:pt idx="28">
                  <c:v>5.8104332121329663E-2</c:v>
                </c:pt>
                <c:pt idx="29">
                  <c:v>5.7675769546189325E-2</c:v>
                </c:pt>
                <c:pt idx="30">
                  <c:v>5.6785495189193E-2</c:v>
                </c:pt>
                <c:pt idx="31">
                  <c:v>5.6136557107066269E-2</c:v>
                </c:pt>
                <c:pt idx="32">
                  <c:v>5.5347035910426008E-2</c:v>
                </c:pt>
                <c:pt idx="33">
                  <c:v>5.4541278721711058E-2</c:v>
                </c:pt>
                <c:pt idx="34">
                  <c:v>5.360813443317311E-2</c:v>
                </c:pt>
                <c:pt idx="35">
                  <c:v>5.2569509745724836E-2</c:v>
                </c:pt>
                <c:pt idx="36">
                  <c:v>5.1421894058899111E-2</c:v>
                </c:pt>
                <c:pt idx="37">
                  <c:v>5.0208554049600861E-2</c:v>
                </c:pt>
                <c:pt idx="38">
                  <c:v>4.8915418754788997E-2</c:v>
                </c:pt>
                <c:pt idx="39">
                  <c:v>4.7557415804184489E-2</c:v>
                </c:pt>
                <c:pt idx="40">
                  <c:v>4.6130537775568331E-2</c:v>
                </c:pt>
                <c:pt idx="41">
                  <c:v>4.4989852229534416E-2</c:v>
                </c:pt>
                <c:pt idx="42">
                  <c:v>4.4396976716969731E-2</c:v>
                </c:pt>
                <c:pt idx="43">
                  <c:v>4.2657866893883144E-2</c:v>
                </c:pt>
                <c:pt idx="44">
                  <c:v>4.1874958824344825E-2</c:v>
                </c:pt>
                <c:pt idx="45">
                  <c:v>4.1105471827270236E-2</c:v>
                </c:pt>
                <c:pt idx="46">
                  <c:v>3.9849106505219292E-2</c:v>
                </c:pt>
                <c:pt idx="47">
                  <c:v>3.8571572710110469E-2</c:v>
                </c:pt>
                <c:pt idx="48">
                  <c:v>3.7479658710565147E-2</c:v>
                </c:pt>
                <c:pt idx="49">
                  <c:v>3.6731611964153088E-2</c:v>
                </c:pt>
                <c:pt idx="50">
                  <c:v>3.5893374547906788E-2</c:v>
                </c:pt>
                <c:pt idx="51">
                  <c:v>3.5131864122806583E-2</c:v>
                </c:pt>
                <c:pt idx="52">
                  <c:v>3.4299786518155601E-2</c:v>
                </c:pt>
                <c:pt idx="53">
                  <c:v>3.3366480803170465E-2</c:v>
                </c:pt>
                <c:pt idx="54">
                  <c:v>3.2646502064876182E-2</c:v>
                </c:pt>
                <c:pt idx="55">
                  <c:v>3.1869530347947449E-2</c:v>
                </c:pt>
                <c:pt idx="56">
                  <c:v>3.1152255028262032E-2</c:v>
                </c:pt>
                <c:pt idx="57">
                  <c:v>3.0358068534759391E-2</c:v>
                </c:pt>
                <c:pt idx="58">
                  <c:v>2.9637272247084654E-2</c:v>
                </c:pt>
                <c:pt idx="59">
                  <c:v>2.8976674227486753E-2</c:v>
                </c:pt>
                <c:pt idx="60">
                  <c:v>2.8376784592878932E-2</c:v>
                </c:pt>
                <c:pt idx="61">
                  <c:v>2.7660627337427655E-2</c:v>
                </c:pt>
                <c:pt idx="62">
                  <c:v>2.6935775965875888E-2</c:v>
                </c:pt>
                <c:pt idx="63">
                  <c:v>2.6316797720789886E-2</c:v>
                </c:pt>
                <c:pt idx="64">
                  <c:v>2.574231252879431E-2</c:v>
                </c:pt>
                <c:pt idx="65">
                  <c:v>2.5205697168342093E-2</c:v>
                </c:pt>
                <c:pt idx="66">
                  <c:v>2.4711414379659274E-2</c:v>
                </c:pt>
                <c:pt idx="67">
                  <c:v>2.4233222574574952E-2</c:v>
                </c:pt>
                <c:pt idx="68">
                  <c:v>2.4017042103592033E-2</c:v>
                </c:pt>
                <c:pt idx="69">
                  <c:v>2.3563419658932296E-2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B810-4901-9EC7-1E4652E845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4538144"/>
        <c:axId val="274794784"/>
      </c:scatterChart>
      <c:valAx>
        <c:axId val="2745381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4794784"/>
        <c:crosses val="autoZero"/>
        <c:crossBetween val="midCat"/>
      </c:valAx>
      <c:valAx>
        <c:axId val="27479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45381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'C6018'!$BX$2</c:f>
              <c:strCache>
                <c:ptCount val="1"/>
                <c:pt idx="0">
                  <c:v>C6018 200C7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'C6018'!$BP$3:$BP$78</c:f>
              <c:numCache>
                <c:formatCode>0.00E+00</c:formatCode>
                <c:ptCount val="76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7.5431200000000004E-4</c:v>
                </c:pt>
                <c:pt idx="24">
                  <c:v>1.0985400000000001E-3</c:v>
                </c:pt>
                <c:pt idx="25">
                  <c:v>1.59986E-3</c:v>
                </c:pt>
                <c:pt idx="26">
                  <c:v>2.3299499999999999E-3</c:v>
                </c:pt>
                <c:pt idx="27">
                  <c:v>3.3932200000000002E-3</c:v>
                </c:pt>
                <c:pt idx="28">
                  <c:v>4.9417100000000002E-3</c:v>
                </c:pt>
                <c:pt idx="29">
                  <c:v>7.1968600000000002E-3</c:v>
                </c:pt>
                <c:pt idx="30">
                  <c:v>1.04811E-2</c:v>
                </c:pt>
                <c:pt idx="31">
                  <c:v>1.2648599999999999E-2</c:v>
                </c:pt>
                <c:pt idx="32">
                  <c:v>1.52642E-2</c:v>
                </c:pt>
                <c:pt idx="33">
                  <c:v>1.8420700000000002E-2</c:v>
                </c:pt>
                <c:pt idx="34">
                  <c:v>2.223E-2</c:v>
                </c:pt>
                <c:pt idx="35">
                  <c:v>2.6827E-2</c:v>
                </c:pt>
                <c:pt idx="36">
                  <c:v>3.2374600000000003E-2</c:v>
                </c:pt>
                <c:pt idx="37">
                  <c:v>3.9069399999999997E-2</c:v>
                </c:pt>
                <c:pt idx="38">
                  <c:v>4.7148700000000002E-2</c:v>
                </c:pt>
                <c:pt idx="39">
                  <c:v>5.6898700000000003E-2</c:v>
                </c:pt>
                <c:pt idx="40">
                  <c:v>6.8664900000000001E-2</c:v>
                </c:pt>
                <c:pt idx="41">
                  <c:v>7.9706600000000002E-2</c:v>
                </c:pt>
                <c:pt idx="42">
                  <c:v>8.6331099999999994E-2</c:v>
                </c:pt>
                <c:pt idx="43">
                  <c:v>0.10127700000000001</c:v>
                </c:pt>
                <c:pt idx="44">
                  <c:v>0.118812</c:v>
                </c:pt>
                <c:pt idx="45">
                  <c:v>0.139381</c:v>
                </c:pt>
                <c:pt idx="46">
                  <c:v>0.16351199999999999</c:v>
                </c:pt>
                <c:pt idx="47">
                  <c:v>0.19</c:v>
                </c:pt>
                <c:pt idx="48">
                  <c:v>0.22</c:v>
                </c:pt>
                <c:pt idx="49">
                  <c:v>0.25</c:v>
                </c:pt>
                <c:pt idx="50">
                  <c:v>0.28000000000000003</c:v>
                </c:pt>
                <c:pt idx="51">
                  <c:v>0.315</c:v>
                </c:pt>
                <c:pt idx="52">
                  <c:v>0.35499999999999998</c:v>
                </c:pt>
                <c:pt idx="53">
                  <c:v>0.4</c:v>
                </c:pt>
                <c:pt idx="54">
                  <c:v>0.44500000000000001</c:v>
                </c:pt>
                <c:pt idx="55">
                  <c:v>0.49</c:v>
                </c:pt>
                <c:pt idx="56">
                  <c:v>0.53259999999999996</c:v>
                </c:pt>
                <c:pt idx="57">
                  <c:v>0.59289999999999998</c:v>
                </c:pt>
                <c:pt idx="58">
                  <c:v>0.6532</c:v>
                </c:pt>
                <c:pt idx="59">
                  <c:v>0.71350000000000002</c:v>
                </c:pt>
                <c:pt idx="60">
                  <c:v>0.77380000000000004</c:v>
                </c:pt>
                <c:pt idx="61">
                  <c:v>0.85419999999999996</c:v>
                </c:pt>
                <c:pt idx="62">
                  <c:v>0.93459999999999999</c:v>
                </c:pt>
                <c:pt idx="63">
                  <c:v>1.0150999999999999</c:v>
                </c:pt>
                <c:pt idx="64">
                  <c:v>1.0954999999999999</c:v>
                </c:pt>
                <c:pt idx="65">
                  <c:v>1.1758999999999999</c:v>
                </c:pt>
                <c:pt idx="66">
                  <c:v>1.2563</c:v>
                </c:pt>
                <c:pt idx="67">
                  <c:v>1.3367</c:v>
                </c:pt>
                <c:pt idx="68">
                  <c:v>1.3769</c:v>
                </c:pt>
                <c:pt idx="69">
                  <c:v>1.4573</c:v>
                </c:pt>
                <c:pt idx="70">
                  <c:v>1.5578000000000001</c:v>
                </c:pt>
                <c:pt idx="71">
                  <c:v>1.6583000000000001</c:v>
                </c:pt>
                <c:pt idx="72">
                  <c:v>1.7587999999999999</c:v>
                </c:pt>
                <c:pt idx="73">
                  <c:v>1.8593</c:v>
                </c:pt>
                <c:pt idx="74">
                  <c:v>1.9598</c:v>
                </c:pt>
                <c:pt idx="75">
                  <c:v>1.9799</c:v>
                </c:pt>
              </c:numCache>
            </c:numRef>
          </c:xVal>
          <c:yVal>
            <c:numRef>
              <c:f>'C6018'!$BX$3:$BX$78</c:f>
              <c:numCache>
                <c:formatCode>0.00E+00</c:formatCode>
                <c:ptCount val="76"/>
                <c:pt idx="0">
                  <c:v>1.1511320418165624E-2</c:v>
                </c:pt>
                <c:pt idx="1">
                  <c:v>1.3784189585776992E-2</c:v>
                </c:pt>
                <c:pt idx="2">
                  <c:v>1.3884527762331029E-2</c:v>
                </c:pt>
                <c:pt idx="3">
                  <c:v>1.3924933210250243E-2</c:v>
                </c:pt>
                <c:pt idx="4">
                  <c:v>1.3954365307244912E-2</c:v>
                </c:pt>
                <c:pt idx="5">
                  <c:v>1.6754032756369306E-2</c:v>
                </c:pt>
                <c:pt idx="6">
                  <c:v>1.9456467800913247E-2</c:v>
                </c:pt>
                <c:pt idx="7">
                  <c:v>2.2967154601517679E-2</c:v>
                </c:pt>
                <c:pt idx="8">
                  <c:v>2.6404118263542792E-2</c:v>
                </c:pt>
                <c:pt idx="9">
                  <c:v>2.7655384367604091E-2</c:v>
                </c:pt>
                <c:pt idx="10">
                  <c:v>2.8986870028396953E-2</c:v>
                </c:pt>
                <c:pt idx="11">
                  <c:v>3.0359134091394062E-2</c:v>
                </c:pt>
                <c:pt idx="12">
                  <c:v>3.2467377120490026E-2</c:v>
                </c:pt>
                <c:pt idx="13">
                  <c:v>3.5154816321788102E-2</c:v>
                </c:pt>
                <c:pt idx="14">
                  <c:v>3.8218092543789328E-2</c:v>
                </c:pt>
                <c:pt idx="15">
                  <c:v>4.0279856297303442E-2</c:v>
                </c:pt>
                <c:pt idx="16">
                  <c:v>4.2126010586318867E-2</c:v>
                </c:pt>
                <c:pt idx="17">
                  <c:v>4.3684219943338487E-2</c:v>
                </c:pt>
                <c:pt idx="18">
                  <c:v>4.5446394987788977E-2</c:v>
                </c:pt>
                <c:pt idx="19">
                  <c:v>4.7266190123427115E-2</c:v>
                </c:pt>
                <c:pt idx="20">
                  <c:v>4.8908813050884008E-2</c:v>
                </c:pt>
                <c:pt idx="21">
                  <c:v>5.0714568323525847E-2</c:v>
                </c:pt>
                <c:pt idx="22">
                  <c:v>5.2245884366588821E-2</c:v>
                </c:pt>
                <c:pt idx="23">
                  <c:v>5.3554705236087984E-2</c:v>
                </c:pt>
                <c:pt idx="24">
                  <c:v>5.5741878845364058E-2</c:v>
                </c:pt>
                <c:pt idx="25">
                  <c:v>5.7700716024785062E-2</c:v>
                </c:pt>
                <c:pt idx="26">
                  <c:v>5.9060364904691354E-2</c:v>
                </c:pt>
                <c:pt idx="27">
                  <c:v>5.9635989854216073E-2</c:v>
                </c:pt>
                <c:pt idx="28">
                  <c:v>5.9904915428875945E-2</c:v>
                </c:pt>
                <c:pt idx="29">
                  <c:v>5.9528358697277815E-2</c:v>
                </c:pt>
                <c:pt idx="30">
                  <c:v>5.8525640610026672E-2</c:v>
                </c:pt>
                <c:pt idx="31">
                  <c:v>5.7925548416298087E-2</c:v>
                </c:pt>
                <c:pt idx="32">
                  <c:v>5.7203731936642188E-2</c:v>
                </c:pt>
                <c:pt idx="33">
                  <c:v>5.6285169847372155E-2</c:v>
                </c:pt>
                <c:pt idx="34">
                  <c:v>5.5313987168667061E-2</c:v>
                </c:pt>
                <c:pt idx="35">
                  <c:v>5.4213832805018791E-2</c:v>
                </c:pt>
                <c:pt idx="36">
                  <c:v>5.3064616589139066E-2</c:v>
                </c:pt>
                <c:pt idx="37">
                  <c:v>5.1788676854636638E-2</c:v>
                </c:pt>
                <c:pt idx="38">
                  <c:v>5.0460814977238803E-2</c:v>
                </c:pt>
                <c:pt idx="39">
                  <c:v>4.9060308321322188E-2</c:v>
                </c:pt>
                <c:pt idx="40">
                  <c:v>4.7571433528841592E-2</c:v>
                </c:pt>
                <c:pt idx="41">
                  <c:v>4.6349950613086235E-2</c:v>
                </c:pt>
                <c:pt idx="42">
                  <c:v>4.5711186071543237E-2</c:v>
                </c:pt>
                <c:pt idx="43">
                  <c:v>4.4058877404431269E-2</c:v>
                </c:pt>
                <c:pt idx="44">
                  <c:v>4.3181580489293131E-2</c:v>
                </c:pt>
                <c:pt idx="45">
                  <c:v>4.2039185684087918E-2</c:v>
                </c:pt>
                <c:pt idx="46">
                  <c:v>4.0969736166512991E-2</c:v>
                </c:pt>
                <c:pt idx="47">
                  <c:v>4.0004674764871385E-2</c:v>
                </c:pt>
                <c:pt idx="48">
                  <c:v>3.8768136693660978E-2</c:v>
                </c:pt>
                <c:pt idx="49">
                  <c:v>3.7944997665928758E-2</c:v>
                </c:pt>
                <c:pt idx="50">
                  <c:v>3.7018839863007205E-2</c:v>
                </c:pt>
                <c:pt idx="51">
                  <c:v>3.6306360460049973E-2</c:v>
                </c:pt>
                <c:pt idx="52">
                  <c:v>3.5380166847589663E-2</c:v>
                </c:pt>
                <c:pt idx="53">
                  <c:v>3.448140955195933E-2</c:v>
                </c:pt>
                <c:pt idx="54">
                  <c:v>3.3694003000597793E-2</c:v>
                </c:pt>
                <c:pt idx="55">
                  <c:v>3.2895269973546255E-2</c:v>
                </c:pt>
                <c:pt idx="56">
                  <c:v>3.2101383267470522E-2</c:v>
                </c:pt>
                <c:pt idx="57">
                  <c:v>3.1248742789401547E-2</c:v>
                </c:pt>
                <c:pt idx="58">
                  <c:v>3.0567903531319447E-2</c:v>
                </c:pt>
                <c:pt idx="59">
                  <c:v>2.9880825271519265E-2</c:v>
                </c:pt>
                <c:pt idx="60">
                  <c:v>2.921823601320531E-2</c:v>
                </c:pt>
                <c:pt idx="61">
                  <c:v>2.8475274417960609E-2</c:v>
                </c:pt>
                <c:pt idx="62">
                  <c:v>2.7766458931918682E-2</c:v>
                </c:pt>
                <c:pt idx="63">
                  <c:v>2.7121276277319539E-2</c:v>
                </c:pt>
                <c:pt idx="64">
                  <c:v>2.6512442696285405E-2</c:v>
                </c:pt>
                <c:pt idx="65">
                  <c:v>2.5936309905479512E-2</c:v>
                </c:pt>
                <c:pt idx="66">
                  <c:v>2.5418016552382613E-2</c:v>
                </c:pt>
                <c:pt idx="67">
                  <c:v>2.491184465039515E-2</c:v>
                </c:pt>
                <c:pt idx="68">
                  <c:v>2.4675662988978095E-2</c:v>
                </c:pt>
                <c:pt idx="69">
                  <c:v>2.4251727211641119E-2</c:v>
                </c:pt>
                <c:pt idx="70">
                  <c:v>2.367830128175287E-2</c:v>
                </c:pt>
                <c:pt idx="71">
                  <c:v>2.3247649933668027E-2</c:v>
                </c:pt>
                <c:pt idx="72">
                  <c:v>2.275252248016987E-2</c:v>
                </c:pt>
                <c:pt idx="73">
                  <c:v>2.2286600629292205E-2</c:v>
                </c:pt>
                <c:pt idx="74">
                  <c:v>2.1887295439794448E-2</c:v>
                </c:pt>
                <c:pt idx="75">
                  <c:v>2.1782375942419597E-2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19CC-4F87-9A41-41470E6B60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4795568"/>
        <c:axId val="274795960"/>
      </c:scatterChart>
      <c:valAx>
        <c:axId val="2747955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4795960"/>
        <c:crosses val="autoZero"/>
        <c:crossBetween val="midCat"/>
      </c:valAx>
      <c:valAx>
        <c:axId val="274795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47955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l-GR" sz="1400" b="0" i="0" u="none" strike="noStrike" baseline="0">
                <a:effectLst/>
              </a:rPr>
              <a:t>α</a:t>
            </a:r>
            <a:r>
              <a:rPr lang="en-GB" sz="1400" b="0" i="0" u="none" strike="noStrike" baseline="0">
                <a:effectLst/>
              </a:rPr>
              <a:t> vs √N: long pulses only (light from front)</a:t>
            </a:r>
            <a:endParaRPr lang="en-GB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'[1]ABC analysis'!$J$46</c:f>
              <c:strCache>
                <c:ptCount val="1"/>
                <c:pt idx="0">
                  <c:v>α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backward val="1.7000000000000002"/>
            <c:intercept val="0"/>
            <c:dispRSqr val="0"/>
            <c:dispEq val="0"/>
          </c:trendline>
          <c:xVal>
            <c:numRef>
              <c:f>'[1]ABC analysis'!$G$47:$G$51</c:f>
              <c:numCache>
                <c:formatCode>General</c:formatCode>
                <c:ptCount val="5"/>
                <c:pt idx="0">
                  <c:v>1.7320508075688772</c:v>
                </c:pt>
                <c:pt idx="1">
                  <c:v>2.2360679774997898</c:v>
                </c:pt>
                <c:pt idx="2">
                  <c:v>2.6457513110645907</c:v>
                </c:pt>
                <c:pt idx="3">
                  <c:v>3.1622776601683795</c:v>
                </c:pt>
                <c:pt idx="4">
                  <c:v>3.872983346207417</c:v>
                </c:pt>
              </c:numCache>
            </c:numRef>
          </c:xVal>
          <c:yVal>
            <c:numRef>
              <c:f>'[1]ABC analysis'!$J$47:$J$51</c:f>
              <c:numCache>
                <c:formatCode>General</c:formatCode>
                <c:ptCount val="5"/>
                <c:pt idx="0">
                  <c:v>2.5533333333333335E-2</c:v>
                </c:pt>
                <c:pt idx="1">
                  <c:v>1.9356666666666664E-2</c:v>
                </c:pt>
                <c:pt idx="2">
                  <c:v>2.6754499999999997E-2</c:v>
                </c:pt>
                <c:pt idx="3">
                  <c:v>3.0537500000000002E-2</c:v>
                </c:pt>
                <c:pt idx="4">
                  <c:v>3.388E-2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CFE-497B-A63E-96390E9FA7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0201952"/>
        <c:axId val="270202344"/>
      </c:scatterChart>
      <c:valAx>
        <c:axId val="2702019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0202344"/>
        <c:crosses val="autoZero"/>
        <c:crossBetween val="midCat"/>
      </c:valAx>
      <c:valAx>
        <c:axId val="270202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02019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'C6018'!$CI$2</c:f>
              <c:strCache>
                <c:ptCount val="1"/>
                <c:pt idx="0">
                  <c:v>C6018 200C8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'C6018'!$CA$3:$CA$78</c:f>
              <c:numCache>
                <c:formatCode>0.00E+00</c:formatCode>
                <c:ptCount val="76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7.5431200000000004E-4</c:v>
                </c:pt>
                <c:pt idx="24">
                  <c:v>1.0985400000000001E-3</c:v>
                </c:pt>
                <c:pt idx="25">
                  <c:v>1.59986E-3</c:v>
                </c:pt>
                <c:pt idx="26">
                  <c:v>2.3299499999999999E-3</c:v>
                </c:pt>
                <c:pt idx="27">
                  <c:v>3.3932200000000002E-3</c:v>
                </c:pt>
                <c:pt idx="28">
                  <c:v>4.9417100000000002E-3</c:v>
                </c:pt>
                <c:pt idx="29">
                  <c:v>7.1968600000000002E-3</c:v>
                </c:pt>
                <c:pt idx="30">
                  <c:v>1.04811E-2</c:v>
                </c:pt>
                <c:pt idx="31">
                  <c:v>1.2648599999999999E-2</c:v>
                </c:pt>
                <c:pt idx="32">
                  <c:v>1.52642E-2</c:v>
                </c:pt>
                <c:pt idx="33">
                  <c:v>1.8420700000000002E-2</c:v>
                </c:pt>
                <c:pt idx="34">
                  <c:v>2.223E-2</c:v>
                </c:pt>
                <c:pt idx="35">
                  <c:v>2.6827E-2</c:v>
                </c:pt>
                <c:pt idx="36">
                  <c:v>3.2374600000000003E-2</c:v>
                </c:pt>
                <c:pt idx="37">
                  <c:v>3.9069399999999997E-2</c:v>
                </c:pt>
                <c:pt idx="38">
                  <c:v>4.7148700000000002E-2</c:v>
                </c:pt>
                <c:pt idx="39">
                  <c:v>5.6898700000000003E-2</c:v>
                </c:pt>
                <c:pt idx="40">
                  <c:v>6.8664900000000001E-2</c:v>
                </c:pt>
                <c:pt idx="41">
                  <c:v>7.9706600000000002E-2</c:v>
                </c:pt>
                <c:pt idx="42">
                  <c:v>8.6331099999999994E-2</c:v>
                </c:pt>
                <c:pt idx="43">
                  <c:v>0.10127700000000001</c:v>
                </c:pt>
                <c:pt idx="44">
                  <c:v>0.118812</c:v>
                </c:pt>
                <c:pt idx="45">
                  <c:v>0.139381</c:v>
                </c:pt>
                <c:pt idx="46">
                  <c:v>0.16351199999999999</c:v>
                </c:pt>
                <c:pt idx="47">
                  <c:v>0.19</c:v>
                </c:pt>
                <c:pt idx="48">
                  <c:v>0.22</c:v>
                </c:pt>
                <c:pt idx="49">
                  <c:v>0.25</c:v>
                </c:pt>
                <c:pt idx="50">
                  <c:v>0.28000000000000003</c:v>
                </c:pt>
                <c:pt idx="51">
                  <c:v>0.315</c:v>
                </c:pt>
                <c:pt idx="52">
                  <c:v>0.35499999999999998</c:v>
                </c:pt>
                <c:pt idx="53">
                  <c:v>0.4</c:v>
                </c:pt>
                <c:pt idx="54">
                  <c:v>0.44500000000000001</c:v>
                </c:pt>
                <c:pt idx="55">
                  <c:v>0.49</c:v>
                </c:pt>
                <c:pt idx="56">
                  <c:v>0.53259999999999996</c:v>
                </c:pt>
                <c:pt idx="57">
                  <c:v>0.59289999999999998</c:v>
                </c:pt>
                <c:pt idx="58">
                  <c:v>0.6532</c:v>
                </c:pt>
                <c:pt idx="59">
                  <c:v>0.71350000000000002</c:v>
                </c:pt>
                <c:pt idx="60">
                  <c:v>0.77380000000000004</c:v>
                </c:pt>
                <c:pt idx="61">
                  <c:v>0.85419999999999996</c:v>
                </c:pt>
                <c:pt idx="62">
                  <c:v>0.93459999999999999</c:v>
                </c:pt>
                <c:pt idx="63">
                  <c:v>1.0150999999999999</c:v>
                </c:pt>
                <c:pt idx="64">
                  <c:v>1.0954999999999999</c:v>
                </c:pt>
                <c:pt idx="65">
                  <c:v>1.1758999999999999</c:v>
                </c:pt>
                <c:pt idx="66">
                  <c:v>1.2563</c:v>
                </c:pt>
                <c:pt idx="67">
                  <c:v>1.3367</c:v>
                </c:pt>
                <c:pt idx="68">
                  <c:v>1.3769</c:v>
                </c:pt>
                <c:pt idx="69">
                  <c:v>1.4573</c:v>
                </c:pt>
                <c:pt idx="70">
                  <c:v>1.5578000000000001</c:v>
                </c:pt>
              </c:numCache>
            </c:numRef>
          </c:xVal>
          <c:yVal>
            <c:numRef>
              <c:f>'C6018'!$CI$3:$CI$78</c:f>
              <c:numCache>
                <c:formatCode>0.00E+00</c:formatCode>
                <c:ptCount val="76"/>
                <c:pt idx="0">
                  <c:v>1.2416254494733693E-2</c:v>
                </c:pt>
                <c:pt idx="1">
                  <c:v>1.3218125629877715E-2</c:v>
                </c:pt>
                <c:pt idx="2">
                  <c:v>1.3650175856616879E-2</c:v>
                </c:pt>
                <c:pt idx="3">
                  <c:v>1.6004450395359998E-2</c:v>
                </c:pt>
                <c:pt idx="4">
                  <c:v>1.6989909223536066E-2</c:v>
                </c:pt>
                <c:pt idx="5">
                  <c:v>1.9376368897144131E-2</c:v>
                </c:pt>
                <c:pt idx="6">
                  <c:v>2.0971311698568668E-2</c:v>
                </c:pt>
                <c:pt idx="7">
                  <c:v>2.2875432479222125E-2</c:v>
                </c:pt>
                <c:pt idx="8">
                  <c:v>2.4836216237498137E-2</c:v>
                </c:pt>
                <c:pt idx="9">
                  <c:v>2.5780426709293418E-2</c:v>
                </c:pt>
                <c:pt idx="10">
                  <c:v>2.813909496583436E-2</c:v>
                </c:pt>
                <c:pt idx="11">
                  <c:v>3.007145004594363E-2</c:v>
                </c:pt>
                <c:pt idx="12">
                  <c:v>3.2445848207580251E-2</c:v>
                </c:pt>
                <c:pt idx="13">
                  <c:v>3.4760563582923815E-2</c:v>
                </c:pt>
                <c:pt idx="14">
                  <c:v>3.7343861420164742E-2</c:v>
                </c:pt>
                <c:pt idx="15">
                  <c:v>3.931449024576561E-2</c:v>
                </c:pt>
                <c:pt idx="16">
                  <c:v>4.1557885966908591E-2</c:v>
                </c:pt>
                <c:pt idx="17">
                  <c:v>4.3519725496045374E-2</c:v>
                </c:pt>
                <c:pt idx="18">
                  <c:v>4.5530958059938037E-2</c:v>
                </c:pt>
                <c:pt idx="19">
                  <c:v>4.7453292870471002E-2</c:v>
                </c:pt>
                <c:pt idx="20">
                  <c:v>4.9111706322991132E-2</c:v>
                </c:pt>
                <c:pt idx="21">
                  <c:v>5.0765056479126748E-2</c:v>
                </c:pt>
                <c:pt idx="22">
                  <c:v>5.2260771271227413E-2</c:v>
                </c:pt>
                <c:pt idx="23">
                  <c:v>5.3534598435764823E-2</c:v>
                </c:pt>
                <c:pt idx="24">
                  <c:v>5.5896876020552405E-2</c:v>
                </c:pt>
                <c:pt idx="25">
                  <c:v>5.776098827154115E-2</c:v>
                </c:pt>
                <c:pt idx="26">
                  <c:v>5.8962741559428725E-2</c:v>
                </c:pt>
                <c:pt idx="27">
                  <c:v>5.9839637292566993E-2</c:v>
                </c:pt>
                <c:pt idx="28">
                  <c:v>5.9940376096368014E-2</c:v>
                </c:pt>
                <c:pt idx="29">
                  <c:v>5.9653631472778558E-2</c:v>
                </c:pt>
                <c:pt idx="30">
                  <c:v>5.8696626559123492E-2</c:v>
                </c:pt>
                <c:pt idx="31">
                  <c:v>5.7992252104343209E-2</c:v>
                </c:pt>
                <c:pt idx="32">
                  <c:v>5.7229374488455401E-2</c:v>
                </c:pt>
                <c:pt idx="33">
                  <c:v>5.63433726758596E-2</c:v>
                </c:pt>
                <c:pt idx="34">
                  <c:v>5.535478579443745E-2</c:v>
                </c:pt>
                <c:pt idx="35">
                  <c:v>5.4260814243400464E-2</c:v>
                </c:pt>
                <c:pt idx="36">
                  <c:v>5.3088199861105585E-2</c:v>
                </c:pt>
                <c:pt idx="37">
                  <c:v>5.1813633832636388E-2</c:v>
                </c:pt>
                <c:pt idx="38">
                  <c:v>5.0461172195139452E-2</c:v>
                </c:pt>
                <c:pt idx="39">
                  <c:v>4.9073208346540324E-2</c:v>
                </c:pt>
                <c:pt idx="40">
                  <c:v>4.7583250585727647E-2</c:v>
                </c:pt>
                <c:pt idx="41">
                  <c:v>4.6351118778325345E-2</c:v>
                </c:pt>
                <c:pt idx="42">
                  <c:v>4.5703924863905017E-2</c:v>
                </c:pt>
                <c:pt idx="43">
                  <c:v>4.4060553170356037E-2</c:v>
                </c:pt>
                <c:pt idx="44">
                  <c:v>4.3090685565046513E-2</c:v>
                </c:pt>
                <c:pt idx="45">
                  <c:v>4.198538653665234E-2</c:v>
                </c:pt>
                <c:pt idx="46">
                  <c:v>4.0904198851237451E-2</c:v>
                </c:pt>
                <c:pt idx="47">
                  <c:v>3.9596126132919122E-2</c:v>
                </c:pt>
                <c:pt idx="48">
                  <c:v>3.8540542292088496E-2</c:v>
                </c:pt>
                <c:pt idx="49">
                  <c:v>3.7773505820077789E-2</c:v>
                </c:pt>
                <c:pt idx="50">
                  <c:v>3.6856819149265238E-2</c:v>
                </c:pt>
                <c:pt idx="51">
                  <c:v>3.5986979877115369E-2</c:v>
                </c:pt>
                <c:pt idx="52">
                  <c:v>3.5107782823855231E-2</c:v>
                </c:pt>
                <c:pt idx="53">
                  <c:v>3.4241333653497498E-2</c:v>
                </c:pt>
                <c:pt idx="54">
                  <c:v>3.3368032429691413E-2</c:v>
                </c:pt>
                <c:pt idx="55">
                  <c:v>3.2643830552336162E-2</c:v>
                </c:pt>
                <c:pt idx="56">
                  <c:v>3.1898947638227919E-2</c:v>
                </c:pt>
                <c:pt idx="57">
                  <c:v>3.1134243157955304E-2</c:v>
                </c:pt>
                <c:pt idx="58">
                  <c:v>3.0334713880887754E-2</c:v>
                </c:pt>
                <c:pt idx="61">
                  <c:v>2.8275184654812886E-2</c:v>
                </c:pt>
                <c:pt idx="62">
                  <c:v>2.7562248487404333E-2</c:v>
                </c:pt>
                <c:pt idx="63">
                  <c:v>2.6895745637940078E-2</c:v>
                </c:pt>
                <c:pt idx="64">
                  <c:v>2.6273917243334576E-2</c:v>
                </c:pt>
                <c:pt idx="65">
                  <c:v>2.5726523705681362E-2</c:v>
                </c:pt>
                <c:pt idx="66">
                  <c:v>2.5212947738658387E-2</c:v>
                </c:pt>
                <c:pt idx="68">
                  <c:v>2.4474530428543351E-2</c:v>
                </c:pt>
                <c:pt idx="70">
                  <c:v>2.3466764493646528E-2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22BF-42D2-8442-C1D84DF8B2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4796744"/>
        <c:axId val="274797136"/>
      </c:scatterChart>
      <c:valAx>
        <c:axId val="2747967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4797136"/>
        <c:crosses val="autoZero"/>
        <c:crossBetween val="midCat"/>
      </c:valAx>
      <c:valAx>
        <c:axId val="274797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47967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'C6018'!$BX$2</c:f>
              <c:strCache>
                <c:ptCount val="1"/>
                <c:pt idx="0">
                  <c:v>C6018 200C7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'C6018'!$BW$3:$BW$78</c:f>
              <c:numCache>
                <c:formatCode>0.00E+00</c:formatCode>
                <c:ptCount val="76"/>
                <c:pt idx="0">
                  <c:v>3.3928336856034697E-4</c:v>
                </c:pt>
                <c:pt idx="1">
                  <c:v>4.0785563806596832E-4</c:v>
                </c:pt>
                <c:pt idx="2">
                  <c:v>4.4967468248357942E-4</c:v>
                </c:pt>
                <c:pt idx="3">
                  <c:v>4.947040465404231E-4</c:v>
                </c:pt>
                <c:pt idx="4">
                  <c:v>5.4402675576115827E-4</c:v>
                </c:pt>
                <c:pt idx="5">
                  <c:v>6.5484948302312225E-4</c:v>
                </c:pt>
                <c:pt idx="6">
                  <c:v>7.7522845666405248E-4</c:v>
                </c:pt>
                <c:pt idx="7">
                  <c:v>9.2526826283554806E-4</c:v>
                </c:pt>
                <c:pt idx="8">
                  <c:v>1.0898489699048618E-3</c:v>
                </c:pt>
                <c:pt idx="9">
                  <c:v>1.2252845873866405E-3</c:v>
                </c:pt>
                <c:pt idx="10">
                  <c:v>1.3780471390643235E-3</c:v>
                </c:pt>
                <c:pt idx="11">
                  <c:v>1.5492595924890224E-3</c:v>
                </c:pt>
                <c:pt idx="12">
                  <c:v>1.7600273342699519E-3</c:v>
                </c:pt>
                <c:pt idx="13">
                  <c:v>2.0118960090647533E-3</c:v>
                </c:pt>
                <c:pt idx="14">
                  <c:v>2.3044313743219879E-3</c:v>
                </c:pt>
                <c:pt idx="15">
                  <c:v>2.598893445969021E-3</c:v>
                </c:pt>
                <c:pt idx="16">
                  <c:v>2.9196878902096536E-3</c:v>
                </c:pt>
                <c:pt idx="17">
                  <c:v>3.2661758879862818E-3</c:v>
                </c:pt>
                <c:pt idx="18">
                  <c:v>3.6596830238254719E-3</c:v>
                </c:pt>
                <c:pt idx="19">
                  <c:v>4.1000153639976292E-3</c:v>
                </c:pt>
                <c:pt idx="20">
                  <c:v>4.5816285532273415E-3</c:v>
                </c:pt>
                <c:pt idx="21">
                  <c:v>5.1251788768261778E-3</c:v>
                </c:pt>
                <c:pt idx="22">
                  <c:v>5.7145910835997857E-3</c:v>
                </c:pt>
                <c:pt idx="23">
                  <c:v>6.3558600374806875E-3</c:v>
                </c:pt>
                <c:pt idx="24">
                  <c:v>7.8252593303216617E-3</c:v>
                </c:pt>
                <c:pt idx="25">
                  <c:v>9.6079689601607596E-3</c:v>
                </c:pt>
                <c:pt idx="26">
                  <c:v>1.173063072514371E-2</c:v>
                </c:pt>
                <c:pt idx="27">
                  <c:v>1.4225260401592763E-2</c:v>
                </c:pt>
                <c:pt idx="28">
                  <c:v>1.7205601402567439E-2</c:v>
                </c:pt>
                <c:pt idx="29">
                  <c:v>2.0698243006933965E-2</c:v>
                </c:pt>
                <c:pt idx="30">
                  <c:v>2.4767177711595451E-2</c:v>
                </c:pt>
                <c:pt idx="31">
                  <c:v>2.7068008639321586E-2</c:v>
                </c:pt>
                <c:pt idx="32">
                  <c:v>2.9549436627917185E-2</c:v>
                </c:pt>
                <c:pt idx="33">
                  <c:v>3.2199568758098117E-2</c:v>
                </c:pt>
                <c:pt idx="34">
                  <c:v>3.5066079546471528E-2</c:v>
                </c:pt>
                <c:pt idx="35">
                  <c:v>3.813652439145758E-2</c:v>
                </c:pt>
                <c:pt idx="36">
                  <c:v>4.1448108958392078E-2</c:v>
                </c:pt>
                <c:pt idx="37">
                  <c:v>4.4981691069862419E-2</c:v>
                </c:pt>
                <c:pt idx="38">
                  <c:v>4.8776652479617121E-2</c:v>
                </c:pt>
                <c:pt idx="39">
                  <c:v>5.2834342667269128E-2</c:v>
                </c:pt>
                <c:pt idx="40">
                  <c:v>5.7153195239763761E-2</c:v>
                </c:pt>
                <c:pt idx="41">
                  <c:v>6.0781551259712185E-2</c:v>
                </c:pt>
                <c:pt idx="42">
                  <c:v>6.2819558863947828E-2</c:v>
                </c:pt>
                <c:pt idx="43">
                  <c:v>6.6799333281767015E-2</c:v>
                </c:pt>
                <c:pt idx="44">
                  <c:v>7.1627438465255031E-2</c:v>
                </c:pt>
                <c:pt idx="45">
                  <c:v>7.6547134105947157E-2</c:v>
                </c:pt>
                <c:pt idx="46">
                  <c:v>8.1847684756863298E-2</c:v>
                </c:pt>
                <c:pt idx="47">
                  <c:v>8.7183072928898098E-2</c:v>
                </c:pt>
                <c:pt idx="48">
                  <c:v>9.2352531489967374E-2</c:v>
                </c:pt>
                <c:pt idx="49">
                  <c:v>9.7397378899445691E-2</c:v>
                </c:pt>
                <c:pt idx="50">
                  <c:v>0.10180999539162162</c:v>
                </c:pt>
                <c:pt idx="51">
                  <c:v>0.10694158940709522</c:v>
                </c:pt>
                <c:pt idx="52">
                  <c:v>0.11207122391985522</c:v>
                </c:pt>
                <c:pt idx="53">
                  <c:v>0.11744174649920587</c:v>
                </c:pt>
                <c:pt idx="54">
                  <c:v>0.1224493010811659</c:v>
                </c:pt>
                <c:pt idx="55">
                  <c:v>0.12695937258445184</c:v>
                </c:pt>
                <c:pt idx="56">
                  <c:v>0.13075624928948826</c:v>
                </c:pt>
                <c:pt idx="57">
                  <c:v>0.13611531728588144</c:v>
                </c:pt>
                <c:pt idx="58">
                  <c:v>0.14130447475808353</c:v>
                </c:pt>
                <c:pt idx="59">
                  <c:v>0.1460135912551602</c:v>
                </c:pt>
                <c:pt idx="60">
                  <c:v>0.1503631305440874</c:v>
                </c:pt>
                <c:pt idx="61">
                  <c:v>0.15596018532889075</c:v>
                </c:pt>
                <c:pt idx="62">
                  <c:v>0.16109168978495197</c:v>
                </c:pt>
                <c:pt idx="63">
                  <c:v>0.16592410177278966</c:v>
                </c:pt>
                <c:pt idx="64">
                  <c:v>0.17042412086844003</c:v>
                </c:pt>
                <c:pt idx="65">
                  <c:v>0.17463821694535636</c:v>
                </c:pt>
                <c:pt idx="66">
                  <c:v>0.1786971018085024</c:v>
                </c:pt>
                <c:pt idx="67">
                  <c:v>0.18248195183136109</c:v>
                </c:pt>
                <c:pt idx="68">
                  <c:v>0.18432558251508102</c:v>
                </c:pt>
                <c:pt idx="69">
                  <c:v>0.18799479265534086</c:v>
                </c:pt>
                <c:pt idx="70">
                  <c:v>0.19205743343259229</c:v>
                </c:pt>
                <c:pt idx="71">
                  <c:v>0.19634555733451595</c:v>
                </c:pt>
                <c:pt idx="72">
                  <c:v>0.20004283675783735</c:v>
                </c:pt>
                <c:pt idx="73">
                  <c:v>0.20356197225916975</c:v>
                </c:pt>
                <c:pt idx="74">
                  <c:v>0.20711040920945803</c:v>
                </c:pt>
                <c:pt idx="75">
                  <c:v>0.20767023409337354</c:v>
                </c:pt>
              </c:numCache>
            </c:numRef>
          </c:xVal>
          <c:yVal>
            <c:numRef>
              <c:f>'C6018'!$BX$3:$BX$78</c:f>
              <c:numCache>
                <c:formatCode>0.00E+00</c:formatCode>
                <c:ptCount val="76"/>
                <c:pt idx="0">
                  <c:v>1.1511320418165624E-2</c:v>
                </c:pt>
                <c:pt idx="1">
                  <c:v>1.3784189585776992E-2</c:v>
                </c:pt>
                <c:pt idx="2">
                  <c:v>1.3884527762331029E-2</c:v>
                </c:pt>
                <c:pt idx="3">
                  <c:v>1.3924933210250243E-2</c:v>
                </c:pt>
                <c:pt idx="4">
                  <c:v>1.3954365307244912E-2</c:v>
                </c:pt>
                <c:pt idx="5">
                  <c:v>1.6754032756369306E-2</c:v>
                </c:pt>
                <c:pt idx="6">
                  <c:v>1.9456467800913247E-2</c:v>
                </c:pt>
                <c:pt idx="7">
                  <c:v>2.2967154601517679E-2</c:v>
                </c:pt>
                <c:pt idx="8">
                  <c:v>2.6404118263542792E-2</c:v>
                </c:pt>
                <c:pt idx="9">
                  <c:v>2.7655384367604091E-2</c:v>
                </c:pt>
                <c:pt idx="10">
                  <c:v>2.8986870028396953E-2</c:v>
                </c:pt>
                <c:pt idx="11">
                  <c:v>3.0359134091394062E-2</c:v>
                </c:pt>
                <c:pt idx="12">
                  <c:v>3.2467377120490026E-2</c:v>
                </c:pt>
                <c:pt idx="13">
                  <c:v>3.5154816321788102E-2</c:v>
                </c:pt>
                <c:pt idx="14">
                  <c:v>3.8218092543789328E-2</c:v>
                </c:pt>
                <c:pt idx="15">
                  <c:v>4.0279856297303442E-2</c:v>
                </c:pt>
                <c:pt idx="16">
                  <c:v>4.2126010586318867E-2</c:v>
                </c:pt>
                <c:pt idx="17">
                  <c:v>4.3684219943338487E-2</c:v>
                </c:pt>
                <c:pt idx="18">
                  <c:v>4.5446394987788977E-2</c:v>
                </c:pt>
                <c:pt idx="19">
                  <c:v>4.7266190123427115E-2</c:v>
                </c:pt>
                <c:pt idx="20">
                  <c:v>4.8908813050884008E-2</c:v>
                </c:pt>
                <c:pt idx="21">
                  <c:v>5.0714568323525847E-2</c:v>
                </c:pt>
                <c:pt idx="22">
                  <c:v>5.2245884366588821E-2</c:v>
                </c:pt>
                <c:pt idx="23">
                  <c:v>5.3554705236087984E-2</c:v>
                </c:pt>
                <c:pt idx="24">
                  <c:v>5.5741878845364058E-2</c:v>
                </c:pt>
                <c:pt idx="25">
                  <c:v>5.7700716024785062E-2</c:v>
                </c:pt>
                <c:pt idx="26">
                  <c:v>5.9060364904691354E-2</c:v>
                </c:pt>
                <c:pt idx="27">
                  <c:v>5.9635989854216073E-2</c:v>
                </c:pt>
                <c:pt idx="28">
                  <c:v>5.9904915428875945E-2</c:v>
                </c:pt>
                <c:pt idx="29">
                  <c:v>5.9528358697277815E-2</c:v>
                </c:pt>
                <c:pt idx="30">
                  <c:v>5.8525640610026672E-2</c:v>
                </c:pt>
                <c:pt idx="31">
                  <c:v>5.7925548416298087E-2</c:v>
                </c:pt>
                <c:pt idx="32">
                  <c:v>5.7203731936642188E-2</c:v>
                </c:pt>
                <c:pt idx="33">
                  <c:v>5.6285169847372155E-2</c:v>
                </c:pt>
                <c:pt idx="34">
                  <c:v>5.5313987168667061E-2</c:v>
                </c:pt>
                <c:pt idx="35">
                  <c:v>5.4213832805018791E-2</c:v>
                </c:pt>
                <c:pt idx="36">
                  <c:v>5.3064616589139066E-2</c:v>
                </c:pt>
                <c:pt idx="37">
                  <c:v>5.1788676854636638E-2</c:v>
                </c:pt>
                <c:pt idx="38">
                  <c:v>5.0460814977238803E-2</c:v>
                </c:pt>
                <c:pt idx="39">
                  <c:v>4.9060308321322188E-2</c:v>
                </c:pt>
                <c:pt idx="40">
                  <c:v>4.7571433528841592E-2</c:v>
                </c:pt>
                <c:pt idx="41">
                  <c:v>4.6349950613086235E-2</c:v>
                </c:pt>
                <c:pt idx="42">
                  <c:v>4.5711186071543237E-2</c:v>
                </c:pt>
                <c:pt idx="43">
                  <c:v>4.4058877404431269E-2</c:v>
                </c:pt>
                <c:pt idx="44">
                  <c:v>4.3181580489293131E-2</c:v>
                </c:pt>
                <c:pt idx="45">
                  <c:v>4.2039185684087918E-2</c:v>
                </c:pt>
                <c:pt idx="46">
                  <c:v>4.0969736166512991E-2</c:v>
                </c:pt>
                <c:pt idx="47">
                  <c:v>4.0004674764871385E-2</c:v>
                </c:pt>
                <c:pt idx="48">
                  <c:v>3.8768136693660978E-2</c:v>
                </c:pt>
                <c:pt idx="49">
                  <c:v>3.7944997665928758E-2</c:v>
                </c:pt>
                <c:pt idx="50">
                  <c:v>3.7018839863007205E-2</c:v>
                </c:pt>
                <c:pt idx="51">
                  <c:v>3.6306360460049973E-2</c:v>
                </c:pt>
                <c:pt idx="52">
                  <c:v>3.5380166847589663E-2</c:v>
                </c:pt>
                <c:pt idx="53">
                  <c:v>3.448140955195933E-2</c:v>
                </c:pt>
                <c:pt idx="54">
                  <c:v>3.3694003000597793E-2</c:v>
                </c:pt>
                <c:pt idx="55">
                  <c:v>3.2895269973546255E-2</c:v>
                </c:pt>
                <c:pt idx="56">
                  <c:v>3.2101383267470522E-2</c:v>
                </c:pt>
                <c:pt idx="57">
                  <c:v>3.1248742789401547E-2</c:v>
                </c:pt>
                <c:pt idx="58">
                  <c:v>3.0567903531319447E-2</c:v>
                </c:pt>
                <c:pt idx="59">
                  <c:v>2.9880825271519265E-2</c:v>
                </c:pt>
                <c:pt idx="60">
                  <c:v>2.921823601320531E-2</c:v>
                </c:pt>
                <c:pt idx="61">
                  <c:v>2.8475274417960609E-2</c:v>
                </c:pt>
                <c:pt idx="62">
                  <c:v>2.7766458931918682E-2</c:v>
                </c:pt>
                <c:pt idx="63">
                  <c:v>2.7121276277319539E-2</c:v>
                </c:pt>
                <c:pt idx="64">
                  <c:v>2.6512442696285405E-2</c:v>
                </c:pt>
                <c:pt idx="65">
                  <c:v>2.5936309905479512E-2</c:v>
                </c:pt>
                <c:pt idx="66">
                  <c:v>2.5418016552382613E-2</c:v>
                </c:pt>
                <c:pt idx="67">
                  <c:v>2.491184465039515E-2</c:v>
                </c:pt>
                <c:pt idx="68">
                  <c:v>2.4675662988978095E-2</c:v>
                </c:pt>
                <c:pt idx="69">
                  <c:v>2.4251727211641119E-2</c:v>
                </c:pt>
                <c:pt idx="70">
                  <c:v>2.367830128175287E-2</c:v>
                </c:pt>
                <c:pt idx="71">
                  <c:v>2.3247649933668027E-2</c:v>
                </c:pt>
                <c:pt idx="72">
                  <c:v>2.275252248016987E-2</c:v>
                </c:pt>
                <c:pt idx="73">
                  <c:v>2.2286600629292205E-2</c:v>
                </c:pt>
                <c:pt idx="74">
                  <c:v>2.1887295439794448E-2</c:v>
                </c:pt>
                <c:pt idx="75">
                  <c:v>2.1782375942419597E-2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1DFA-4499-9BD4-01EE42D18F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4797920"/>
        <c:axId val="274798312"/>
      </c:scatterChart>
      <c:valAx>
        <c:axId val="274797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4798312"/>
        <c:crosses val="autoZero"/>
        <c:crossBetween val="midCat"/>
      </c:valAx>
      <c:valAx>
        <c:axId val="274798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4797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'C6018'!$CI$2</c:f>
              <c:strCache>
                <c:ptCount val="1"/>
                <c:pt idx="0">
                  <c:v>C6018 200C8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'C6018'!$CH$3:$CH$78</c:f>
              <c:numCache>
                <c:formatCode>0.00E+00</c:formatCode>
                <c:ptCount val="76"/>
                <c:pt idx="0">
                  <c:v>3.5236705996352289E-4</c:v>
                </c:pt>
                <c:pt idx="1">
                  <c:v>3.9939331277426428E-4</c:v>
                </c:pt>
                <c:pt idx="2">
                  <c:v>4.4586358461735795E-4</c:v>
                </c:pt>
                <c:pt idx="3">
                  <c:v>5.303581960745884E-4</c:v>
                </c:pt>
                <c:pt idx="4">
                  <c:v>6.0028949655694308E-4</c:v>
                </c:pt>
                <c:pt idx="5">
                  <c:v>7.0423564955691682E-4</c:v>
                </c:pt>
                <c:pt idx="6">
                  <c:v>8.0484176349768807E-4</c:v>
                </c:pt>
                <c:pt idx="7">
                  <c:v>9.2341882889198008E-4</c:v>
                </c:pt>
                <c:pt idx="8">
                  <c:v>1.0569956490414176E-3</c:v>
                </c:pt>
                <c:pt idx="9">
                  <c:v>1.1830202317298171E-3</c:v>
                </c:pt>
                <c:pt idx="10">
                  <c:v>1.3577458210531196E-3</c:v>
                </c:pt>
                <c:pt idx="11">
                  <c:v>1.5419017054314201E-3</c:v>
                </c:pt>
                <c:pt idx="12">
                  <c:v>1.7594437059937802E-3</c:v>
                </c:pt>
                <c:pt idx="13">
                  <c:v>2.0005827378386147E-3</c:v>
                </c:pt>
                <c:pt idx="14">
                  <c:v>2.2779221989198601E-3</c:v>
                </c:pt>
                <c:pt idx="15">
                  <c:v>2.5675614243637315E-3</c:v>
                </c:pt>
                <c:pt idx="16">
                  <c:v>2.8999331451565664E-3</c:v>
                </c:pt>
                <c:pt idx="17">
                  <c:v>3.2600206387018104E-3</c:v>
                </c:pt>
                <c:pt idx="18">
                  <c:v>3.6630862663953245E-3</c:v>
                </c:pt>
                <c:pt idx="19">
                  <c:v>4.1081222843042629E-3</c:v>
                </c:pt>
                <c:pt idx="20">
                  <c:v>4.5911219295378704E-3</c:v>
                </c:pt>
                <c:pt idx="21">
                  <c:v>5.1277293910847385E-3</c:v>
                </c:pt>
                <c:pt idx="22">
                  <c:v>5.7154051813442805E-3</c:v>
                </c:pt>
                <c:pt idx="23">
                  <c:v>6.3546667902635648E-3</c:v>
                </c:pt>
                <c:pt idx="24">
                  <c:v>7.8361313276142618E-3</c:v>
                </c:pt>
                <c:pt idx="25">
                  <c:v>9.6129857326487187E-3</c:v>
                </c:pt>
                <c:pt idx="26">
                  <c:v>1.172093169062899E-2</c:v>
                </c:pt>
                <c:pt idx="27">
                  <c:v>1.4249528204606782E-2</c:v>
                </c:pt>
                <c:pt idx="28">
                  <c:v>1.7210693070274154E-2</c:v>
                </c:pt>
                <c:pt idx="29">
                  <c:v>2.0720010477825079E-2</c:v>
                </c:pt>
                <c:pt idx="30">
                  <c:v>2.4803330676117456E-2</c:v>
                </c:pt>
                <c:pt idx="31">
                  <c:v>2.7083589126387874E-2</c:v>
                </c:pt>
                <c:pt idx="32">
                  <c:v>2.9556058906198588E-2</c:v>
                </c:pt>
                <c:pt idx="33">
                  <c:v>3.2216212767024729E-2</c:v>
                </c:pt>
                <c:pt idx="34">
                  <c:v>3.5079009225038614E-2</c:v>
                </c:pt>
                <c:pt idx="35">
                  <c:v>3.8153045274364458E-2</c:v>
                </c:pt>
                <c:pt idx="36">
                  <c:v>4.1457318234822536E-2</c:v>
                </c:pt>
                <c:pt idx="37">
                  <c:v>4.4992528109240586E-2</c:v>
                </c:pt>
                <c:pt idx="38">
                  <c:v>4.8776825127072092E-2</c:v>
                </c:pt>
                <c:pt idx="39">
                  <c:v>5.2841288399766463E-2</c:v>
                </c:pt>
                <c:pt idx="40">
                  <c:v>5.7160293413731966E-2</c:v>
                </c:pt>
                <c:pt idx="41">
                  <c:v>6.0782317198478597E-2</c:v>
                </c:pt>
                <c:pt idx="42">
                  <c:v>6.2814569232131731E-2</c:v>
                </c:pt>
                <c:pt idx="43">
                  <c:v>6.680060361579189E-2</c:v>
                </c:pt>
                <c:pt idx="44">
                  <c:v>7.155201278338931E-2</c:v>
                </c:pt>
                <c:pt idx="45">
                  <c:v>7.6498138283654593E-2</c:v>
                </c:pt>
                <c:pt idx="46">
                  <c:v>8.1782194654848539E-2</c:v>
                </c:pt>
                <c:pt idx="47">
                  <c:v>8.6736750949379202E-2</c:v>
                </c:pt>
                <c:pt idx="48">
                  <c:v>9.208104747590283E-2</c:v>
                </c:pt>
                <c:pt idx="49">
                  <c:v>9.7177036665147626E-2</c:v>
                </c:pt>
                <c:pt idx="50">
                  <c:v>0.10158695468313965</c:v>
                </c:pt>
                <c:pt idx="51">
                  <c:v>0.10647017733286322</c:v>
                </c:pt>
                <c:pt idx="52">
                  <c:v>0.11163898468934857</c:v>
                </c:pt>
                <c:pt idx="53">
                  <c:v>0.11703218985133534</c:v>
                </c:pt>
                <c:pt idx="54">
                  <c:v>0.12185554739613901</c:v>
                </c:pt>
                <c:pt idx="55">
                  <c:v>0.12647322629965885</c:v>
                </c:pt>
                <c:pt idx="56">
                  <c:v>0.13034331402922125</c:v>
                </c:pt>
                <c:pt idx="57">
                  <c:v>0.13586571594170363</c:v>
                </c:pt>
                <c:pt idx="58">
                  <c:v>0.14076446677693871</c:v>
                </c:pt>
                <c:pt idx="59">
                  <c:v>4.7120863298064815E-3</c:v>
                </c:pt>
                <c:pt idx="60">
                  <c:v>9.0600764993756383E-3</c:v>
                </c:pt>
                <c:pt idx="61">
                  <c:v>0.15541126964329571</c:v>
                </c:pt>
                <c:pt idx="62">
                  <c:v>0.16049821630263711</c:v>
                </c:pt>
                <c:pt idx="63">
                  <c:v>0.16523277942670145</c:v>
                </c:pt>
                <c:pt idx="64">
                  <c:v>0.16965575834634386</c:v>
                </c:pt>
                <c:pt idx="65">
                  <c:v>0.17393050113626049</c:v>
                </c:pt>
                <c:pt idx="66">
                  <c:v>0.17797479103535011</c:v>
                </c:pt>
                <c:pt idx="67">
                  <c:v>1.1570706022944082E-2</c:v>
                </c:pt>
                <c:pt idx="68">
                  <c:v>0.18357282191833665</c:v>
                </c:pt>
                <c:pt idx="69">
                  <c:v>1.1964605071381813E-2</c:v>
                </c:pt>
                <c:pt idx="70">
                  <c:v>0.19119760910691996</c:v>
                </c:pt>
              </c:numCache>
            </c:numRef>
          </c:xVal>
          <c:yVal>
            <c:numRef>
              <c:f>'C6018'!$CI$3:$CI$78</c:f>
              <c:numCache>
                <c:formatCode>0.00E+00</c:formatCode>
                <c:ptCount val="76"/>
                <c:pt idx="0">
                  <c:v>1.2416254494733693E-2</c:v>
                </c:pt>
                <c:pt idx="1">
                  <c:v>1.3218125629877715E-2</c:v>
                </c:pt>
                <c:pt idx="2">
                  <c:v>1.3650175856616879E-2</c:v>
                </c:pt>
                <c:pt idx="3">
                  <c:v>1.6004450395359998E-2</c:v>
                </c:pt>
                <c:pt idx="4">
                  <c:v>1.6989909223536066E-2</c:v>
                </c:pt>
                <c:pt idx="5">
                  <c:v>1.9376368897144131E-2</c:v>
                </c:pt>
                <c:pt idx="6">
                  <c:v>2.0971311698568668E-2</c:v>
                </c:pt>
                <c:pt idx="7">
                  <c:v>2.2875432479222125E-2</c:v>
                </c:pt>
                <c:pt idx="8">
                  <c:v>2.4836216237498137E-2</c:v>
                </c:pt>
                <c:pt idx="9">
                  <c:v>2.5780426709293418E-2</c:v>
                </c:pt>
                <c:pt idx="10">
                  <c:v>2.813909496583436E-2</c:v>
                </c:pt>
                <c:pt idx="11">
                  <c:v>3.007145004594363E-2</c:v>
                </c:pt>
                <c:pt idx="12">
                  <c:v>3.2445848207580251E-2</c:v>
                </c:pt>
                <c:pt idx="13">
                  <c:v>3.4760563582923815E-2</c:v>
                </c:pt>
                <c:pt idx="14">
                  <c:v>3.7343861420164742E-2</c:v>
                </c:pt>
                <c:pt idx="15">
                  <c:v>3.931449024576561E-2</c:v>
                </c:pt>
                <c:pt idx="16">
                  <c:v>4.1557885966908591E-2</c:v>
                </c:pt>
                <c:pt idx="17">
                  <c:v>4.3519725496045374E-2</c:v>
                </c:pt>
                <c:pt idx="18">
                  <c:v>4.5530958059938037E-2</c:v>
                </c:pt>
                <c:pt idx="19">
                  <c:v>4.7453292870471002E-2</c:v>
                </c:pt>
                <c:pt idx="20">
                  <c:v>4.9111706322991132E-2</c:v>
                </c:pt>
                <c:pt idx="21">
                  <c:v>5.0765056479126748E-2</c:v>
                </c:pt>
                <c:pt idx="22">
                  <c:v>5.2260771271227413E-2</c:v>
                </c:pt>
                <c:pt idx="23">
                  <c:v>5.3534598435764823E-2</c:v>
                </c:pt>
                <c:pt idx="24">
                  <c:v>5.5896876020552405E-2</c:v>
                </c:pt>
                <c:pt idx="25">
                  <c:v>5.776098827154115E-2</c:v>
                </c:pt>
                <c:pt idx="26">
                  <c:v>5.8962741559428725E-2</c:v>
                </c:pt>
                <c:pt idx="27">
                  <c:v>5.9839637292566993E-2</c:v>
                </c:pt>
                <c:pt idx="28">
                  <c:v>5.9940376096368014E-2</c:v>
                </c:pt>
                <c:pt idx="29">
                  <c:v>5.9653631472778558E-2</c:v>
                </c:pt>
                <c:pt idx="30">
                  <c:v>5.8696626559123492E-2</c:v>
                </c:pt>
                <c:pt idx="31">
                  <c:v>5.7992252104343209E-2</c:v>
                </c:pt>
                <c:pt idx="32">
                  <c:v>5.7229374488455401E-2</c:v>
                </c:pt>
                <c:pt idx="33">
                  <c:v>5.63433726758596E-2</c:v>
                </c:pt>
                <c:pt idx="34">
                  <c:v>5.535478579443745E-2</c:v>
                </c:pt>
                <c:pt idx="35">
                  <c:v>5.4260814243400464E-2</c:v>
                </c:pt>
                <c:pt idx="36">
                  <c:v>5.3088199861105585E-2</c:v>
                </c:pt>
                <c:pt idx="37">
                  <c:v>5.1813633832636388E-2</c:v>
                </c:pt>
                <c:pt idx="38">
                  <c:v>5.0461172195139452E-2</c:v>
                </c:pt>
                <c:pt idx="39">
                  <c:v>4.9073208346540324E-2</c:v>
                </c:pt>
                <c:pt idx="40">
                  <c:v>4.7583250585727647E-2</c:v>
                </c:pt>
                <c:pt idx="41">
                  <c:v>4.6351118778325345E-2</c:v>
                </c:pt>
                <c:pt idx="42">
                  <c:v>4.5703924863905017E-2</c:v>
                </c:pt>
                <c:pt idx="43">
                  <c:v>4.4060553170356037E-2</c:v>
                </c:pt>
                <c:pt idx="44">
                  <c:v>4.3090685565046513E-2</c:v>
                </c:pt>
                <c:pt idx="45">
                  <c:v>4.198538653665234E-2</c:v>
                </c:pt>
                <c:pt idx="46">
                  <c:v>4.0904198851237451E-2</c:v>
                </c:pt>
                <c:pt idx="47">
                  <c:v>3.9596126132919122E-2</c:v>
                </c:pt>
                <c:pt idx="48">
                  <c:v>3.8540542292088496E-2</c:v>
                </c:pt>
                <c:pt idx="49">
                  <c:v>3.7773505820077789E-2</c:v>
                </c:pt>
                <c:pt idx="50">
                  <c:v>3.6856819149265238E-2</c:v>
                </c:pt>
                <c:pt idx="51">
                  <c:v>3.5986979877115369E-2</c:v>
                </c:pt>
                <c:pt idx="52">
                  <c:v>3.5107782823855231E-2</c:v>
                </c:pt>
                <c:pt idx="53">
                  <c:v>3.4241333653497498E-2</c:v>
                </c:pt>
                <c:pt idx="54">
                  <c:v>3.3368032429691413E-2</c:v>
                </c:pt>
                <c:pt idx="55">
                  <c:v>3.2643830552336162E-2</c:v>
                </c:pt>
                <c:pt idx="56">
                  <c:v>3.1898947638227919E-2</c:v>
                </c:pt>
                <c:pt idx="57">
                  <c:v>3.1134243157955304E-2</c:v>
                </c:pt>
                <c:pt idx="58">
                  <c:v>3.0334713880887754E-2</c:v>
                </c:pt>
                <c:pt idx="61">
                  <c:v>2.8275184654812886E-2</c:v>
                </c:pt>
                <c:pt idx="62">
                  <c:v>2.7562248487404333E-2</c:v>
                </c:pt>
                <c:pt idx="63">
                  <c:v>2.6895745637940078E-2</c:v>
                </c:pt>
                <c:pt idx="64">
                  <c:v>2.6273917243334576E-2</c:v>
                </c:pt>
                <c:pt idx="65">
                  <c:v>2.5726523705681362E-2</c:v>
                </c:pt>
                <c:pt idx="66">
                  <c:v>2.5212947738658387E-2</c:v>
                </c:pt>
                <c:pt idx="68">
                  <c:v>2.4474530428543351E-2</c:v>
                </c:pt>
                <c:pt idx="70">
                  <c:v>2.3466764493646528E-2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1882-4D78-AD3C-90457C5491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4807856"/>
        <c:axId val="274808248"/>
      </c:scatterChart>
      <c:valAx>
        <c:axId val="2748078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4808248"/>
        <c:crosses val="autoZero"/>
        <c:crossBetween val="midCat"/>
      </c:valAx>
      <c:valAx>
        <c:axId val="274808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48078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If vs efficiency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strRef>
              <c:f>'C6018'!$J$2</c:f>
              <c:strCache>
                <c:ptCount val="1"/>
                <c:pt idx="0">
                  <c:v>C6018 182C1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'C6018'!$B$3:$B$78</c:f>
              <c:numCache>
                <c:formatCode>0.00E+00</c:formatCode>
                <c:ptCount val="76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7.5431200000000004E-4</c:v>
                </c:pt>
                <c:pt idx="24">
                  <c:v>1.0985400000000001E-3</c:v>
                </c:pt>
                <c:pt idx="25">
                  <c:v>1.59986E-3</c:v>
                </c:pt>
                <c:pt idx="26">
                  <c:v>2.3299499999999999E-3</c:v>
                </c:pt>
                <c:pt idx="27">
                  <c:v>3.3932200000000002E-3</c:v>
                </c:pt>
                <c:pt idx="28">
                  <c:v>4.9417100000000002E-3</c:v>
                </c:pt>
                <c:pt idx="29">
                  <c:v>7.1968600000000002E-3</c:v>
                </c:pt>
                <c:pt idx="30">
                  <c:v>1.04811E-2</c:v>
                </c:pt>
                <c:pt idx="31">
                  <c:v>1.2648599999999999E-2</c:v>
                </c:pt>
                <c:pt idx="32">
                  <c:v>1.52642E-2</c:v>
                </c:pt>
                <c:pt idx="33">
                  <c:v>1.8420700000000002E-2</c:v>
                </c:pt>
                <c:pt idx="34">
                  <c:v>2.223E-2</c:v>
                </c:pt>
                <c:pt idx="35">
                  <c:v>2.6827E-2</c:v>
                </c:pt>
                <c:pt idx="36">
                  <c:v>3.2374600000000003E-2</c:v>
                </c:pt>
                <c:pt idx="37">
                  <c:v>3.9069399999999997E-2</c:v>
                </c:pt>
                <c:pt idx="38">
                  <c:v>4.7148700000000002E-2</c:v>
                </c:pt>
                <c:pt idx="39">
                  <c:v>5.6898700000000003E-2</c:v>
                </c:pt>
                <c:pt idx="40">
                  <c:v>6.8664900000000001E-2</c:v>
                </c:pt>
                <c:pt idx="41">
                  <c:v>7.9706600000000002E-2</c:v>
                </c:pt>
                <c:pt idx="42">
                  <c:v>8.6331099999999994E-2</c:v>
                </c:pt>
                <c:pt idx="43">
                  <c:v>0.10127700000000001</c:v>
                </c:pt>
                <c:pt idx="44">
                  <c:v>0.118812</c:v>
                </c:pt>
                <c:pt idx="45">
                  <c:v>0.139381</c:v>
                </c:pt>
                <c:pt idx="46">
                  <c:v>0.16351199999999999</c:v>
                </c:pt>
                <c:pt idx="47">
                  <c:v>0.19</c:v>
                </c:pt>
                <c:pt idx="48">
                  <c:v>0.22</c:v>
                </c:pt>
                <c:pt idx="49">
                  <c:v>0.25</c:v>
                </c:pt>
                <c:pt idx="50">
                  <c:v>0.28000000000000003</c:v>
                </c:pt>
                <c:pt idx="51">
                  <c:v>0.315</c:v>
                </c:pt>
                <c:pt idx="52">
                  <c:v>0.35499999999999998</c:v>
                </c:pt>
                <c:pt idx="53">
                  <c:v>0.4</c:v>
                </c:pt>
                <c:pt idx="54">
                  <c:v>0.44500000000000001</c:v>
                </c:pt>
                <c:pt idx="55">
                  <c:v>0.49</c:v>
                </c:pt>
                <c:pt idx="56">
                  <c:v>0.53259999999999996</c:v>
                </c:pt>
                <c:pt idx="57">
                  <c:v>0.59289999999999998</c:v>
                </c:pt>
                <c:pt idx="58">
                  <c:v>0.6532</c:v>
                </c:pt>
                <c:pt idx="59">
                  <c:v>0.71350000000000002</c:v>
                </c:pt>
                <c:pt idx="60">
                  <c:v>0.77380000000000004</c:v>
                </c:pt>
                <c:pt idx="61">
                  <c:v>0.85419999999999996</c:v>
                </c:pt>
                <c:pt idx="62">
                  <c:v>0.93459999999999999</c:v>
                </c:pt>
                <c:pt idx="63">
                  <c:v>1.0150999999999999</c:v>
                </c:pt>
                <c:pt idx="64">
                  <c:v>1.0954999999999999</c:v>
                </c:pt>
                <c:pt idx="65">
                  <c:v>1.1758999999999999</c:v>
                </c:pt>
                <c:pt idx="66">
                  <c:v>1.2563</c:v>
                </c:pt>
                <c:pt idx="67">
                  <c:v>1.3367</c:v>
                </c:pt>
                <c:pt idx="68">
                  <c:v>1.3769</c:v>
                </c:pt>
                <c:pt idx="69">
                  <c:v>1.4573</c:v>
                </c:pt>
                <c:pt idx="70">
                  <c:v>1.5578000000000001</c:v>
                </c:pt>
                <c:pt idx="71">
                  <c:v>1.6583000000000001</c:v>
                </c:pt>
                <c:pt idx="72">
                  <c:v>1.7587999999999999</c:v>
                </c:pt>
                <c:pt idx="73">
                  <c:v>1.8593</c:v>
                </c:pt>
                <c:pt idx="74">
                  <c:v>1.9598</c:v>
                </c:pt>
                <c:pt idx="75">
                  <c:v>1.9799</c:v>
                </c:pt>
              </c:numCache>
            </c:numRef>
          </c:xVal>
          <c:yVal>
            <c:numRef>
              <c:f>'C6018'!$J$3:$J$78</c:f>
              <c:numCache>
                <c:formatCode>0.00E+00</c:formatCode>
                <c:ptCount val="76"/>
                <c:pt idx="0">
                  <c:v>7.6052721544962142E-3</c:v>
                </c:pt>
                <c:pt idx="1">
                  <c:v>8.5158634489385134E-3</c:v>
                </c:pt>
                <c:pt idx="2">
                  <c:v>9.8437843659461635E-3</c:v>
                </c:pt>
                <c:pt idx="3">
                  <c:v>1.3945675634108583E-2</c:v>
                </c:pt>
                <c:pt idx="4">
                  <c:v>1.5698504540841172E-2</c:v>
                </c:pt>
                <c:pt idx="5">
                  <c:v>1.8201040043401426E-2</c:v>
                </c:pt>
                <c:pt idx="6">
                  <c:v>1.8830476972123956E-2</c:v>
                </c:pt>
                <c:pt idx="7">
                  <c:v>2.0304164352845443E-2</c:v>
                </c:pt>
                <c:pt idx="8">
                  <c:v>2.2642529300040931E-2</c:v>
                </c:pt>
                <c:pt idx="9">
                  <c:v>2.4081733043793636E-2</c:v>
                </c:pt>
                <c:pt idx="10">
                  <c:v>2.7066887952108841E-2</c:v>
                </c:pt>
                <c:pt idx="11">
                  <c:v>2.9284520691071847E-2</c:v>
                </c:pt>
                <c:pt idx="12">
                  <c:v>3.1540274681163126E-2</c:v>
                </c:pt>
                <c:pt idx="13">
                  <c:v>3.3509344644047895E-2</c:v>
                </c:pt>
                <c:pt idx="14">
                  <c:v>3.5554632967916548E-2</c:v>
                </c:pt>
                <c:pt idx="15">
                  <c:v>3.7076159375587774E-2</c:v>
                </c:pt>
                <c:pt idx="16">
                  <c:v>3.9124711399832326E-2</c:v>
                </c:pt>
                <c:pt idx="17">
                  <c:v>4.108423092839969E-2</c:v>
                </c:pt>
                <c:pt idx="18">
                  <c:v>4.3158663663818729E-2</c:v>
                </c:pt>
                <c:pt idx="19">
                  <c:v>4.4971801080947699E-2</c:v>
                </c:pt>
                <c:pt idx="20">
                  <c:v>4.6469139128139512E-2</c:v>
                </c:pt>
                <c:pt idx="21">
                  <c:v>4.798448940793483E-2</c:v>
                </c:pt>
                <c:pt idx="22">
                  <c:v>4.9358145849920369E-2</c:v>
                </c:pt>
                <c:pt idx="23">
                  <c:v>5.062491949641286E-2</c:v>
                </c:pt>
                <c:pt idx="24">
                  <c:v>5.3123100989662879E-2</c:v>
                </c:pt>
                <c:pt idx="25">
                  <c:v>5.4652865094368105E-2</c:v>
                </c:pt>
                <c:pt idx="26">
                  <c:v>5.5910361470175529E-2</c:v>
                </c:pt>
                <c:pt idx="27">
                  <c:v>5.6553116117106714E-2</c:v>
                </c:pt>
                <c:pt idx="28">
                  <c:v>5.6508470501866498E-2</c:v>
                </c:pt>
                <c:pt idx="29">
                  <c:v>5.5999573413363597E-2</c:v>
                </c:pt>
                <c:pt idx="30">
                  <c:v>5.5059470376573529E-2</c:v>
                </c:pt>
                <c:pt idx="31">
                  <c:v>5.4398180532323114E-2</c:v>
                </c:pt>
                <c:pt idx="32">
                  <c:v>5.3643660665497091E-2</c:v>
                </c:pt>
                <c:pt idx="33">
                  <c:v>5.2796568024324905E-2</c:v>
                </c:pt>
                <c:pt idx="34">
                  <c:v>5.183831667986151E-2</c:v>
                </c:pt>
                <c:pt idx="35">
                  <c:v>5.0759557892001816E-2</c:v>
                </c:pt>
                <c:pt idx="36">
                  <c:v>4.9638727453058737E-2</c:v>
                </c:pt>
                <c:pt idx="37">
                  <c:v>4.8402653793352804E-2</c:v>
                </c:pt>
                <c:pt idx="38">
                  <c:v>4.7117158484468395E-2</c:v>
                </c:pt>
                <c:pt idx="39">
                  <c:v>4.5779501432991629E-2</c:v>
                </c:pt>
                <c:pt idx="40">
                  <c:v>4.4369151077122033E-2</c:v>
                </c:pt>
                <c:pt idx="41">
                  <c:v>4.3099477908714393E-2</c:v>
                </c:pt>
                <c:pt idx="42">
                  <c:v>4.2497461122349901E-2</c:v>
                </c:pt>
                <c:pt idx="43">
                  <c:v>4.1255275986991254E-2</c:v>
                </c:pt>
                <c:pt idx="44">
                  <c:v>4.0125005387631488E-2</c:v>
                </c:pt>
                <c:pt idx="45">
                  <c:v>3.8903619900158941E-2</c:v>
                </c:pt>
                <c:pt idx="46">
                  <c:v>3.790458949227838E-2</c:v>
                </c:pt>
                <c:pt idx="47">
                  <c:v>3.6763624160316206E-2</c:v>
                </c:pt>
                <c:pt idx="48">
                  <c:v>3.5781804812017634E-2</c:v>
                </c:pt>
                <c:pt idx="49">
                  <c:v>3.4954074563660321E-2</c:v>
                </c:pt>
                <c:pt idx="50">
                  <c:v>3.4321023645299917E-2</c:v>
                </c:pt>
                <c:pt idx="51">
                  <c:v>3.3389940806914431E-2</c:v>
                </c:pt>
                <c:pt idx="52">
                  <c:v>3.2669874058979392E-2</c:v>
                </c:pt>
                <c:pt idx="53">
                  <c:v>3.1810425671055728E-2</c:v>
                </c:pt>
                <c:pt idx="54">
                  <c:v>3.1044711618150474E-2</c:v>
                </c:pt>
                <c:pt idx="55">
                  <c:v>3.0341575578143379E-2</c:v>
                </c:pt>
                <c:pt idx="56">
                  <c:v>2.9654378298984131E-2</c:v>
                </c:pt>
                <c:pt idx="57">
                  <c:v>2.8913047060056627E-2</c:v>
                </c:pt>
                <c:pt idx="58">
                  <c:v>2.8143094490330312E-2</c:v>
                </c:pt>
                <c:pt idx="59">
                  <c:v>2.7631937902837588E-2</c:v>
                </c:pt>
                <c:pt idx="60">
                  <c:v>2.7001954797213755E-2</c:v>
                </c:pt>
                <c:pt idx="61">
                  <c:v>2.6322040087635518E-2</c:v>
                </c:pt>
                <c:pt idx="62">
                  <c:v>2.5657616681180013E-2</c:v>
                </c:pt>
                <c:pt idx="63">
                  <c:v>2.508024448285158E-2</c:v>
                </c:pt>
                <c:pt idx="64">
                  <c:v>2.4512480766521013E-2</c:v>
                </c:pt>
                <c:pt idx="65">
                  <c:v>2.3996114872120573E-2</c:v>
                </c:pt>
                <c:pt idx="66">
                  <c:v>2.3514108749687204E-2</c:v>
                </c:pt>
                <c:pt idx="67">
                  <c:v>2.3069283419776328E-2</c:v>
                </c:pt>
                <c:pt idx="68">
                  <c:v>2.2863255031471619E-2</c:v>
                </c:pt>
                <c:pt idx="69">
                  <c:v>2.2433747193583924E-2</c:v>
                </c:pt>
                <c:pt idx="70">
                  <c:v>2.1969876073204688E-2</c:v>
                </c:pt>
                <c:pt idx="71">
                  <c:v>2.1492004944810451E-2</c:v>
                </c:pt>
                <c:pt idx="72">
                  <c:v>2.1122232560367309E-2</c:v>
                </c:pt>
                <c:pt idx="73">
                  <c:v>2.064470413431652E-2</c:v>
                </c:pt>
                <c:pt idx="74">
                  <c:v>2.029362179445349E-2</c:v>
                </c:pt>
                <c:pt idx="75">
                  <c:v>2.0212888357453544E-2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FEB8-4B47-8592-228794FCB8DD}"/>
            </c:ext>
          </c:extLst>
        </c:ser>
        <c:ser>
          <c:idx val="2"/>
          <c:order val="1"/>
          <c:tx>
            <c:strRef>
              <c:f>'C6018'!$U$2</c:f>
              <c:strCache>
                <c:ptCount val="1"/>
                <c:pt idx="0">
                  <c:v>C6018 182C5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'C6018'!$M$3:$M$78</c:f>
              <c:numCache>
                <c:formatCode>0.00E+00</c:formatCode>
                <c:ptCount val="76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7.5431200000000004E-4</c:v>
                </c:pt>
                <c:pt idx="24">
                  <c:v>1.0985400000000001E-3</c:v>
                </c:pt>
                <c:pt idx="25">
                  <c:v>1.59986E-3</c:v>
                </c:pt>
                <c:pt idx="26">
                  <c:v>2.3299499999999999E-3</c:v>
                </c:pt>
                <c:pt idx="27">
                  <c:v>3.3932200000000002E-3</c:v>
                </c:pt>
                <c:pt idx="28">
                  <c:v>4.9417100000000002E-3</c:v>
                </c:pt>
                <c:pt idx="29">
                  <c:v>7.1968600000000002E-3</c:v>
                </c:pt>
                <c:pt idx="30">
                  <c:v>1.04811E-2</c:v>
                </c:pt>
                <c:pt idx="31">
                  <c:v>1.2648599999999999E-2</c:v>
                </c:pt>
                <c:pt idx="32">
                  <c:v>1.52642E-2</c:v>
                </c:pt>
                <c:pt idx="33">
                  <c:v>1.8420700000000002E-2</c:v>
                </c:pt>
                <c:pt idx="34">
                  <c:v>2.223E-2</c:v>
                </c:pt>
                <c:pt idx="35">
                  <c:v>2.6827E-2</c:v>
                </c:pt>
                <c:pt idx="36">
                  <c:v>3.2374600000000003E-2</c:v>
                </c:pt>
                <c:pt idx="37">
                  <c:v>3.9069399999999997E-2</c:v>
                </c:pt>
                <c:pt idx="38">
                  <c:v>4.7148700000000002E-2</c:v>
                </c:pt>
                <c:pt idx="39">
                  <c:v>5.6898700000000003E-2</c:v>
                </c:pt>
                <c:pt idx="40">
                  <c:v>6.8664900000000001E-2</c:v>
                </c:pt>
                <c:pt idx="41">
                  <c:v>7.9706600000000002E-2</c:v>
                </c:pt>
                <c:pt idx="42">
                  <c:v>8.6331099999999994E-2</c:v>
                </c:pt>
                <c:pt idx="43">
                  <c:v>0.10127700000000001</c:v>
                </c:pt>
                <c:pt idx="44">
                  <c:v>0.118812</c:v>
                </c:pt>
                <c:pt idx="45">
                  <c:v>0.139381</c:v>
                </c:pt>
                <c:pt idx="46">
                  <c:v>0.16351199999999999</c:v>
                </c:pt>
                <c:pt idx="47">
                  <c:v>0.19</c:v>
                </c:pt>
                <c:pt idx="48">
                  <c:v>0.22</c:v>
                </c:pt>
                <c:pt idx="49">
                  <c:v>0.25</c:v>
                </c:pt>
                <c:pt idx="50">
                  <c:v>0.28000000000000003</c:v>
                </c:pt>
                <c:pt idx="51">
                  <c:v>0.315</c:v>
                </c:pt>
                <c:pt idx="52">
                  <c:v>0.35499999999999998</c:v>
                </c:pt>
                <c:pt idx="53">
                  <c:v>0.4</c:v>
                </c:pt>
                <c:pt idx="54">
                  <c:v>0.44500000000000001</c:v>
                </c:pt>
                <c:pt idx="55">
                  <c:v>0.49</c:v>
                </c:pt>
                <c:pt idx="56">
                  <c:v>0.53349999999999997</c:v>
                </c:pt>
                <c:pt idx="57">
                  <c:v>0.59389999999999998</c:v>
                </c:pt>
                <c:pt idx="58">
                  <c:v>0.65429999999999999</c:v>
                </c:pt>
                <c:pt idx="59">
                  <c:v>0.7147</c:v>
                </c:pt>
                <c:pt idx="60">
                  <c:v>0.77510000000000001</c:v>
                </c:pt>
                <c:pt idx="61">
                  <c:v>0.85570000000000002</c:v>
                </c:pt>
                <c:pt idx="62">
                  <c:v>0.93620000000000003</c:v>
                </c:pt>
                <c:pt idx="63">
                  <c:v>1.0167999999999999</c:v>
                </c:pt>
                <c:pt idx="64">
                  <c:v>1.0972999999999999</c:v>
                </c:pt>
                <c:pt idx="65">
                  <c:v>1.1778</c:v>
                </c:pt>
                <c:pt idx="66">
                  <c:v>1.2584</c:v>
                </c:pt>
                <c:pt idx="67">
                  <c:v>1.3389</c:v>
                </c:pt>
                <c:pt idx="68">
                  <c:v>1.3792</c:v>
                </c:pt>
                <c:pt idx="69">
                  <c:v>1.4597</c:v>
                </c:pt>
              </c:numCache>
            </c:numRef>
          </c:xVal>
          <c:yVal>
            <c:numRef>
              <c:f>'C6018'!$U$3:$U$78</c:f>
              <c:numCache>
                <c:formatCode>0.00E+00</c:formatCode>
                <c:ptCount val="76"/>
                <c:pt idx="0">
                  <c:v>7.1698747573885327E-3</c:v>
                </c:pt>
                <c:pt idx="1">
                  <c:v>1.0653588315537881E-2</c:v>
                </c:pt>
                <c:pt idx="2">
                  <c:v>1.2531586515024729E-2</c:v>
                </c:pt>
                <c:pt idx="3">
                  <c:v>1.3875188731327655E-2</c:v>
                </c:pt>
                <c:pt idx="4">
                  <c:v>1.3975773402993771E-2</c:v>
                </c:pt>
                <c:pt idx="5">
                  <c:v>1.5532980458179845E-2</c:v>
                </c:pt>
                <c:pt idx="6">
                  <c:v>1.7898128236946077E-2</c:v>
                </c:pt>
                <c:pt idx="7">
                  <c:v>2.1044639913310716E-2</c:v>
                </c:pt>
                <c:pt idx="8">
                  <c:v>2.4089004332186695E-2</c:v>
                </c:pt>
                <c:pt idx="9">
                  <c:v>2.4859495269876294E-2</c:v>
                </c:pt>
                <c:pt idx="10">
                  <c:v>2.6610585799798872E-2</c:v>
                </c:pt>
                <c:pt idx="11">
                  <c:v>2.8328660913514263E-2</c:v>
                </c:pt>
                <c:pt idx="12">
                  <c:v>3.070743510952231E-2</c:v>
                </c:pt>
                <c:pt idx="13">
                  <c:v>3.3254527402828048E-2</c:v>
                </c:pt>
                <c:pt idx="14">
                  <c:v>3.5904213939850715E-2</c:v>
                </c:pt>
                <c:pt idx="15">
                  <c:v>3.7858910001886688E-2</c:v>
                </c:pt>
                <c:pt idx="16">
                  <c:v>3.9687841767677361E-2</c:v>
                </c:pt>
                <c:pt idx="17">
                  <c:v>4.1368576762064561E-2</c:v>
                </c:pt>
                <c:pt idx="18">
                  <c:v>4.3234128195319493E-2</c:v>
                </c:pt>
                <c:pt idx="19">
                  <c:v>4.4948216099562822E-2</c:v>
                </c:pt>
                <c:pt idx="20">
                  <c:v>4.6616899664920025E-2</c:v>
                </c:pt>
                <c:pt idx="21">
                  <c:v>4.829031021289043E-2</c:v>
                </c:pt>
                <c:pt idx="22">
                  <c:v>4.9827067428467445E-2</c:v>
                </c:pt>
                <c:pt idx="23">
                  <c:v>5.1122705382517029E-2</c:v>
                </c:pt>
                <c:pt idx="24">
                  <c:v>5.3417980704789578E-2</c:v>
                </c:pt>
                <c:pt idx="25">
                  <c:v>5.5168101200542177E-2</c:v>
                </c:pt>
                <c:pt idx="26">
                  <c:v>5.6609154477699132E-2</c:v>
                </c:pt>
                <c:pt idx="27">
                  <c:v>5.6992557754709017E-2</c:v>
                </c:pt>
                <c:pt idx="28">
                  <c:v>5.7029258675419497E-2</c:v>
                </c:pt>
                <c:pt idx="29">
                  <c:v>5.6531543221420268E-2</c:v>
                </c:pt>
                <c:pt idx="30">
                  <c:v>5.5562620886793007E-2</c:v>
                </c:pt>
                <c:pt idx="31">
                  <c:v>5.4905850538324502E-2</c:v>
                </c:pt>
                <c:pt idx="32">
                  <c:v>5.4131698524164593E-2</c:v>
                </c:pt>
                <c:pt idx="33">
                  <c:v>5.3277816500918396E-2</c:v>
                </c:pt>
                <c:pt idx="34">
                  <c:v>5.225781445823733E-2</c:v>
                </c:pt>
                <c:pt idx="35">
                  <c:v>5.1207180469691131E-2</c:v>
                </c:pt>
                <c:pt idx="36">
                  <c:v>5.0055202176768593E-2</c:v>
                </c:pt>
                <c:pt idx="37">
                  <c:v>4.8814670548379645E-2</c:v>
                </c:pt>
                <c:pt idx="38">
                  <c:v>4.7528295011110007E-2</c:v>
                </c:pt>
                <c:pt idx="39">
                  <c:v>4.6165900024038857E-2</c:v>
                </c:pt>
                <c:pt idx="40">
                  <c:v>4.4745807150334639E-2</c:v>
                </c:pt>
                <c:pt idx="41">
                  <c:v>4.3418894137147938E-2</c:v>
                </c:pt>
                <c:pt idx="42">
                  <c:v>4.2854240587075369E-2</c:v>
                </c:pt>
                <c:pt idx="43">
                  <c:v>4.1640775717153758E-2</c:v>
                </c:pt>
                <c:pt idx="44">
                  <c:v>4.0332621094230837E-2</c:v>
                </c:pt>
                <c:pt idx="45">
                  <c:v>3.9367699693253842E-2</c:v>
                </c:pt>
                <c:pt idx="46">
                  <c:v>3.8200733756971014E-2</c:v>
                </c:pt>
                <c:pt idx="47">
                  <c:v>3.7057486741915578E-2</c:v>
                </c:pt>
                <c:pt idx="48">
                  <c:v>3.6157098130595998E-2</c:v>
                </c:pt>
                <c:pt idx="49">
                  <c:v>3.5138210469626931E-2</c:v>
                </c:pt>
                <c:pt idx="50">
                  <c:v>3.4443091802185605E-2</c:v>
                </c:pt>
                <c:pt idx="51">
                  <c:v>3.3662883102338802E-2</c:v>
                </c:pt>
                <c:pt idx="52">
                  <c:v>3.2829337901835683E-2</c:v>
                </c:pt>
                <c:pt idx="53">
                  <c:v>3.1982114927219328E-2</c:v>
                </c:pt>
                <c:pt idx="54">
                  <c:v>3.128191362866193E-2</c:v>
                </c:pt>
                <c:pt idx="55">
                  <c:v>3.0527850531878547E-2</c:v>
                </c:pt>
                <c:pt idx="56">
                  <c:v>2.9854397862005957E-2</c:v>
                </c:pt>
                <c:pt idx="57">
                  <c:v>2.9036629508133887E-2</c:v>
                </c:pt>
                <c:pt idx="58">
                  <c:v>2.8425562671444075E-2</c:v>
                </c:pt>
                <c:pt idx="59">
                  <c:v>2.7743742524627791E-2</c:v>
                </c:pt>
                <c:pt idx="60">
                  <c:v>2.7208709706013575E-2</c:v>
                </c:pt>
                <c:pt idx="61">
                  <c:v>2.646497418618636E-2</c:v>
                </c:pt>
                <c:pt idx="62">
                  <c:v>2.5840271484300667E-2</c:v>
                </c:pt>
                <c:pt idx="63">
                  <c:v>2.5224051283178141E-2</c:v>
                </c:pt>
                <c:pt idx="64">
                  <c:v>2.4688803586228453E-2</c:v>
                </c:pt>
                <c:pt idx="65">
                  <c:v>2.4147648583551794E-2</c:v>
                </c:pt>
                <c:pt idx="66">
                  <c:v>2.3664707835644044E-2</c:v>
                </c:pt>
                <c:pt idx="67">
                  <c:v>2.321177353218153E-2</c:v>
                </c:pt>
                <c:pt idx="68">
                  <c:v>2.2995040795463759E-2</c:v>
                </c:pt>
                <c:pt idx="69">
                  <c:v>2.2575887762953054E-2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FEB8-4B47-8592-228794FCB8DD}"/>
            </c:ext>
          </c:extLst>
        </c:ser>
        <c:ser>
          <c:idx val="3"/>
          <c:order val="2"/>
          <c:tx>
            <c:strRef>
              <c:f>'C6018'!$AF$2</c:f>
              <c:strCache>
                <c:ptCount val="1"/>
                <c:pt idx="0">
                  <c:v>C6018 200C1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'C6018'!$X$3:$X$78</c:f>
              <c:numCache>
                <c:formatCode>0.00E+00</c:formatCode>
                <c:ptCount val="76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7.5431200000000004E-4</c:v>
                </c:pt>
                <c:pt idx="24">
                  <c:v>1.0985400000000001E-3</c:v>
                </c:pt>
                <c:pt idx="25">
                  <c:v>1.59986E-3</c:v>
                </c:pt>
                <c:pt idx="26">
                  <c:v>2.3299499999999999E-3</c:v>
                </c:pt>
                <c:pt idx="27">
                  <c:v>3.3932200000000002E-3</c:v>
                </c:pt>
                <c:pt idx="28">
                  <c:v>4.9417100000000002E-3</c:v>
                </c:pt>
                <c:pt idx="29">
                  <c:v>7.1968600000000002E-3</c:v>
                </c:pt>
                <c:pt idx="30">
                  <c:v>1.04811E-2</c:v>
                </c:pt>
                <c:pt idx="31">
                  <c:v>1.2648599999999999E-2</c:v>
                </c:pt>
                <c:pt idx="32">
                  <c:v>1.52642E-2</c:v>
                </c:pt>
                <c:pt idx="33">
                  <c:v>1.8420700000000002E-2</c:v>
                </c:pt>
                <c:pt idx="34">
                  <c:v>2.223E-2</c:v>
                </c:pt>
                <c:pt idx="35">
                  <c:v>2.6827E-2</c:v>
                </c:pt>
                <c:pt idx="36">
                  <c:v>3.2374600000000003E-2</c:v>
                </c:pt>
                <c:pt idx="37">
                  <c:v>3.9069399999999997E-2</c:v>
                </c:pt>
                <c:pt idx="38">
                  <c:v>4.7148700000000002E-2</c:v>
                </c:pt>
                <c:pt idx="39">
                  <c:v>5.6898700000000003E-2</c:v>
                </c:pt>
                <c:pt idx="40">
                  <c:v>6.8664900000000001E-2</c:v>
                </c:pt>
                <c:pt idx="41">
                  <c:v>7.9706600000000002E-2</c:v>
                </c:pt>
                <c:pt idx="42">
                  <c:v>8.6331099999999994E-2</c:v>
                </c:pt>
                <c:pt idx="43">
                  <c:v>0.10127700000000001</c:v>
                </c:pt>
                <c:pt idx="44">
                  <c:v>0.118812</c:v>
                </c:pt>
                <c:pt idx="45">
                  <c:v>0.139381</c:v>
                </c:pt>
                <c:pt idx="46">
                  <c:v>0.16351199999999999</c:v>
                </c:pt>
                <c:pt idx="47">
                  <c:v>0.19</c:v>
                </c:pt>
                <c:pt idx="48">
                  <c:v>0.22</c:v>
                </c:pt>
                <c:pt idx="49">
                  <c:v>0.25</c:v>
                </c:pt>
                <c:pt idx="50">
                  <c:v>0.28000000000000003</c:v>
                </c:pt>
                <c:pt idx="51">
                  <c:v>0.315</c:v>
                </c:pt>
                <c:pt idx="52">
                  <c:v>0.35499999999999998</c:v>
                </c:pt>
                <c:pt idx="53">
                  <c:v>0.4</c:v>
                </c:pt>
                <c:pt idx="54">
                  <c:v>0.44500000000000001</c:v>
                </c:pt>
                <c:pt idx="55">
                  <c:v>0.49</c:v>
                </c:pt>
                <c:pt idx="56">
                  <c:v>0.53349999999999997</c:v>
                </c:pt>
                <c:pt idx="57">
                  <c:v>0.59389999999999998</c:v>
                </c:pt>
                <c:pt idx="58">
                  <c:v>0.65429999999999999</c:v>
                </c:pt>
                <c:pt idx="59">
                  <c:v>0.7147</c:v>
                </c:pt>
                <c:pt idx="60">
                  <c:v>0.77510000000000001</c:v>
                </c:pt>
                <c:pt idx="61">
                  <c:v>0.85570000000000002</c:v>
                </c:pt>
                <c:pt idx="62">
                  <c:v>0.93620000000000003</c:v>
                </c:pt>
                <c:pt idx="63">
                  <c:v>1.0167999999999999</c:v>
                </c:pt>
                <c:pt idx="64">
                  <c:v>1.0972999999999999</c:v>
                </c:pt>
                <c:pt idx="65">
                  <c:v>1.1778</c:v>
                </c:pt>
                <c:pt idx="66">
                  <c:v>1.2584</c:v>
                </c:pt>
                <c:pt idx="67">
                  <c:v>1.3389</c:v>
                </c:pt>
                <c:pt idx="68">
                  <c:v>1.3792</c:v>
                </c:pt>
                <c:pt idx="69">
                  <c:v>1.4597</c:v>
                </c:pt>
              </c:numCache>
            </c:numRef>
          </c:xVal>
          <c:yVal>
            <c:numRef>
              <c:f>'C6018'!$AF$3:$AF$78</c:f>
              <c:numCache>
                <c:formatCode>0.00E+00</c:formatCode>
                <c:ptCount val="76"/>
                <c:pt idx="0">
                  <c:v>1.9305569045965469E-3</c:v>
                </c:pt>
                <c:pt idx="1">
                  <c:v>3.4109633110799426E-3</c:v>
                </c:pt>
                <c:pt idx="2">
                  <c:v>3.9993293360988478E-3</c:v>
                </c:pt>
                <c:pt idx="3">
                  <c:v>6.2971191768681637E-3</c:v>
                </c:pt>
                <c:pt idx="4">
                  <c:v>8.6238976332823278E-3</c:v>
                </c:pt>
                <c:pt idx="5">
                  <c:v>1.2010321551931737E-2</c:v>
                </c:pt>
                <c:pt idx="6">
                  <c:v>1.4209467830077347E-2</c:v>
                </c:pt>
                <c:pt idx="7">
                  <c:v>1.7093589674730722E-2</c:v>
                </c:pt>
                <c:pt idx="8">
                  <c:v>2.0117291286209694E-2</c:v>
                </c:pt>
                <c:pt idx="9">
                  <c:v>2.2024280079386296E-2</c:v>
                </c:pt>
                <c:pt idx="10">
                  <c:v>2.4747933202373857E-2</c:v>
                </c:pt>
                <c:pt idx="11">
                  <c:v>2.6913352529982941E-2</c:v>
                </c:pt>
                <c:pt idx="12">
                  <c:v>2.9480864327470782E-2</c:v>
                </c:pt>
                <c:pt idx="13">
                  <c:v>3.1653539151778133E-2</c:v>
                </c:pt>
                <c:pt idx="14">
                  <c:v>3.4208727849747891E-2</c:v>
                </c:pt>
                <c:pt idx="15">
                  <c:v>3.611742360943361E-2</c:v>
                </c:pt>
                <c:pt idx="16">
                  <c:v>3.8169135597135022E-2</c:v>
                </c:pt>
                <c:pt idx="17">
                  <c:v>4.0062688966643382E-2</c:v>
                </c:pt>
                <c:pt idx="18">
                  <c:v>4.2200960529359358E-2</c:v>
                </c:pt>
                <c:pt idx="19">
                  <c:v>4.4081680845586654E-2</c:v>
                </c:pt>
                <c:pt idx="20">
                  <c:v>4.5757065558356784E-2</c:v>
                </c:pt>
                <c:pt idx="21">
                  <c:v>4.7468352393454115E-2</c:v>
                </c:pt>
                <c:pt idx="22">
                  <c:v>4.9020366692120065E-2</c:v>
                </c:pt>
                <c:pt idx="23">
                  <c:v>5.0399608659908827E-2</c:v>
                </c:pt>
                <c:pt idx="24">
                  <c:v>5.3145861564278994E-2</c:v>
                </c:pt>
                <c:pt idx="25">
                  <c:v>5.4774447366601857E-2</c:v>
                </c:pt>
                <c:pt idx="26">
                  <c:v>5.6366312371281813E-2</c:v>
                </c:pt>
                <c:pt idx="27">
                  <c:v>5.7082219479179012E-2</c:v>
                </c:pt>
                <c:pt idx="28">
                  <c:v>5.7229762673274905E-2</c:v>
                </c:pt>
                <c:pt idx="29">
                  <c:v>5.6870564596505184E-2</c:v>
                </c:pt>
                <c:pt idx="30">
                  <c:v>5.6006764267313179E-2</c:v>
                </c:pt>
                <c:pt idx="31">
                  <c:v>5.5342834189526596E-2</c:v>
                </c:pt>
                <c:pt idx="32">
                  <c:v>5.4654753169166986E-2</c:v>
                </c:pt>
                <c:pt idx="33">
                  <c:v>5.3839518700150406E-2</c:v>
                </c:pt>
                <c:pt idx="34">
                  <c:v>5.2892767340690004E-2</c:v>
                </c:pt>
                <c:pt idx="35">
                  <c:v>5.1883803196508656E-2</c:v>
                </c:pt>
                <c:pt idx="36">
                  <c:v>5.074671785871511E-2</c:v>
                </c:pt>
                <c:pt idx="37">
                  <c:v>4.9570840581271126E-2</c:v>
                </c:pt>
                <c:pt idx="38">
                  <c:v>4.8292948842639925E-2</c:v>
                </c:pt>
                <c:pt idx="39">
                  <c:v>4.6957678348841937E-2</c:v>
                </c:pt>
                <c:pt idx="40">
                  <c:v>4.5558841027934491E-2</c:v>
                </c:pt>
                <c:pt idx="41">
                  <c:v>4.4356795223042783E-2</c:v>
                </c:pt>
                <c:pt idx="42">
                  <c:v>4.3710428993933639E-2</c:v>
                </c:pt>
                <c:pt idx="43">
                  <c:v>4.2180762744243067E-2</c:v>
                </c:pt>
                <c:pt idx="44">
                  <c:v>4.1241295925257028E-2</c:v>
                </c:pt>
                <c:pt idx="45">
                  <c:v>4.0221019042344951E-2</c:v>
                </c:pt>
                <c:pt idx="46">
                  <c:v>3.9198139815339379E-2</c:v>
                </c:pt>
                <c:pt idx="47">
                  <c:v>3.7994174280113549E-2</c:v>
                </c:pt>
                <c:pt idx="48">
                  <c:v>3.6976748500638867E-2</c:v>
                </c:pt>
                <c:pt idx="49">
                  <c:v>3.6116829875253408E-2</c:v>
                </c:pt>
                <c:pt idx="50">
                  <c:v>3.5329195276841023E-2</c:v>
                </c:pt>
                <c:pt idx="51">
                  <c:v>3.4505981206249252E-2</c:v>
                </c:pt>
                <c:pt idx="52">
                  <c:v>3.3686350229409141E-2</c:v>
                </c:pt>
                <c:pt idx="53">
                  <c:v>3.2859879966585737E-2</c:v>
                </c:pt>
                <c:pt idx="54">
                  <c:v>3.2040343306617695E-2</c:v>
                </c:pt>
                <c:pt idx="55">
                  <c:v>3.1386633446285665E-2</c:v>
                </c:pt>
                <c:pt idx="56">
                  <c:v>3.0647008841633707E-2</c:v>
                </c:pt>
                <c:pt idx="57">
                  <c:v>2.9869155304716306E-2</c:v>
                </c:pt>
                <c:pt idx="58">
                  <c:v>2.91729186847016E-2</c:v>
                </c:pt>
                <c:pt idx="59">
                  <c:v>2.8536173716665104E-2</c:v>
                </c:pt>
                <c:pt idx="60">
                  <c:v>2.7932073789557695E-2</c:v>
                </c:pt>
                <c:pt idx="61">
                  <c:v>2.7171832055010257E-2</c:v>
                </c:pt>
                <c:pt idx="62">
                  <c:v>2.6515742007970019E-2</c:v>
                </c:pt>
                <c:pt idx="63">
                  <c:v>2.590616723285585E-2</c:v>
                </c:pt>
                <c:pt idx="64">
                  <c:v>2.5315615312336635E-2</c:v>
                </c:pt>
                <c:pt idx="65">
                  <c:v>2.4807107826760558E-2</c:v>
                </c:pt>
                <c:pt idx="66">
                  <c:v>2.4280298331770693E-2</c:v>
                </c:pt>
                <c:pt idx="67">
                  <c:v>2.3824624099093094E-2</c:v>
                </c:pt>
                <c:pt idx="68">
                  <c:v>2.3594460125878344E-2</c:v>
                </c:pt>
                <c:pt idx="69">
                  <c:v>2.3170091458929912E-2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FEB8-4B47-8592-228794FCB8DD}"/>
            </c:ext>
          </c:extLst>
        </c:ser>
        <c:ser>
          <c:idx val="4"/>
          <c:order val="3"/>
          <c:tx>
            <c:strRef>
              <c:f>'C6018'!$AQ$2</c:f>
              <c:strCache>
                <c:ptCount val="1"/>
                <c:pt idx="0">
                  <c:v>C6018 200C3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'C6018'!$AI$3:$AI$78</c:f>
              <c:numCache>
                <c:formatCode>0.00E+00</c:formatCode>
                <c:ptCount val="76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7.5431200000000004E-4</c:v>
                </c:pt>
                <c:pt idx="24">
                  <c:v>1.0985400000000001E-3</c:v>
                </c:pt>
                <c:pt idx="25">
                  <c:v>1.59986E-3</c:v>
                </c:pt>
                <c:pt idx="26">
                  <c:v>2.3299499999999999E-3</c:v>
                </c:pt>
                <c:pt idx="27">
                  <c:v>3.3932200000000002E-3</c:v>
                </c:pt>
                <c:pt idx="28">
                  <c:v>4.9417100000000002E-3</c:v>
                </c:pt>
                <c:pt idx="29">
                  <c:v>7.1968600000000002E-3</c:v>
                </c:pt>
                <c:pt idx="30">
                  <c:v>1.04811E-2</c:v>
                </c:pt>
                <c:pt idx="31">
                  <c:v>1.2648599999999999E-2</c:v>
                </c:pt>
                <c:pt idx="32">
                  <c:v>1.52642E-2</c:v>
                </c:pt>
                <c:pt idx="33">
                  <c:v>1.8420700000000002E-2</c:v>
                </c:pt>
                <c:pt idx="34">
                  <c:v>2.223E-2</c:v>
                </c:pt>
                <c:pt idx="35">
                  <c:v>2.6827E-2</c:v>
                </c:pt>
                <c:pt idx="36">
                  <c:v>3.2374600000000003E-2</c:v>
                </c:pt>
                <c:pt idx="37">
                  <c:v>3.9069399999999997E-2</c:v>
                </c:pt>
                <c:pt idx="38">
                  <c:v>4.7148700000000002E-2</c:v>
                </c:pt>
                <c:pt idx="39">
                  <c:v>5.6898700000000003E-2</c:v>
                </c:pt>
                <c:pt idx="40">
                  <c:v>6.8664900000000001E-2</c:v>
                </c:pt>
                <c:pt idx="41">
                  <c:v>7.9706600000000002E-2</c:v>
                </c:pt>
                <c:pt idx="42">
                  <c:v>8.6331099999999994E-2</c:v>
                </c:pt>
                <c:pt idx="43">
                  <c:v>0.10127700000000001</c:v>
                </c:pt>
                <c:pt idx="44">
                  <c:v>0.118812</c:v>
                </c:pt>
                <c:pt idx="45">
                  <c:v>0.139381</c:v>
                </c:pt>
                <c:pt idx="46">
                  <c:v>0.16351199999999999</c:v>
                </c:pt>
                <c:pt idx="47">
                  <c:v>0.19</c:v>
                </c:pt>
                <c:pt idx="48">
                  <c:v>0.22</c:v>
                </c:pt>
                <c:pt idx="49">
                  <c:v>0.25</c:v>
                </c:pt>
                <c:pt idx="50">
                  <c:v>0.28000000000000003</c:v>
                </c:pt>
                <c:pt idx="51">
                  <c:v>0.315</c:v>
                </c:pt>
                <c:pt idx="52">
                  <c:v>0.35499999999999998</c:v>
                </c:pt>
                <c:pt idx="53">
                  <c:v>0.4</c:v>
                </c:pt>
                <c:pt idx="54">
                  <c:v>0.44500000000000001</c:v>
                </c:pt>
                <c:pt idx="55">
                  <c:v>0.49</c:v>
                </c:pt>
                <c:pt idx="56">
                  <c:v>0.53259999999999996</c:v>
                </c:pt>
                <c:pt idx="57">
                  <c:v>0.59289999999999998</c:v>
                </c:pt>
                <c:pt idx="58">
                  <c:v>0.6532</c:v>
                </c:pt>
                <c:pt idx="59">
                  <c:v>0.71350000000000002</c:v>
                </c:pt>
                <c:pt idx="60">
                  <c:v>0.77380000000000004</c:v>
                </c:pt>
                <c:pt idx="61">
                  <c:v>0.85419999999999996</c:v>
                </c:pt>
                <c:pt idx="62">
                  <c:v>0.93459999999999999</c:v>
                </c:pt>
                <c:pt idx="63">
                  <c:v>1.0150999999999999</c:v>
                </c:pt>
                <c:pt idx="64">
                  <c:v>1.0954999999999999</c:v>
                </c:pt>
                <c:pt idx="65">
                  <c:v>1.1758999999999999</c:v>
                </c:pt>
                <c:pt idx="66">
                  <c:v>1.2563</c:v>
                </c:pt>
                <c:pt idx="67">
                  <c:v>1.3367</c:v>
                </c:pt>
                <c:pt idx="68">
                  <c:v>1.3769</c:v>
                </c:pt>
                <c:pt idx="69">
                  <c:v>1.4573</c:v>
                </c:pt>
                <c:pt idx="70">
                  <c:v>1.5578000000000001</c:v>
                </c:pt>
                <c:pt idx="71">
                  <c:v>1.6583000000000001</c:v>
                </c:pt>
                <c:pt idx="72">
                  <c:v>1.7587999999999999</c:v>
                </c:pt>
                <c:pt idx="73">
                  <c:v>1.8593</c:v>
                </c:pt>
                <c:pt idx="74">
                  <c:v>1.9598</c:v>
                </c:pt>
                <c:pt idx="75">
                  <c:v>1.9799</c:v>
                </c:pt>
              </c:numCache>
            </c:numRef>
          </c:xVal>
          <c:yVal>
            <c:numRef>
              <c:f>'C6018'!$AQ$3:$AQ$78</c:f>
              <c:numCache>
                <c:formatCode>0.00E+00</c:formatCode>
                <c:ptCount val="76"/>
                <c:pt idx="0">
                  <c:v>1.1552318843620145E-2</c:v>
                </c:pt>
                <c:pt idx="1">
                  <c:v>1.1464382479044024E-2</c:v>
                </c:pt>
                <c:pt idx="2">
                  <c:v>1.1791689179139081E-2</c:v>
                </c:pt>
                <c:pt idx="3">
                  <c:v>1.3706758950854381E-2</c:v>
                </c:pt>
                <c:pt idx="4">
                  <c:v>1.4260582022863875E-2</c:v>
                </c:pt>
                <c:pt idx="5">
                  <c:v>1.6451780656652017E-2</c:v>
                </c:pt>
                <c:pt idx="6">
                  <c:v>1.7350198576925255E-2</c:v>
                </c:pt>
                <c:pt idx="7">
                  <c:v>2.0060155988675787E-2</c:v>
                </c:pt>
                <c:pt idx="8">
                  <c:v>2.3638420711821432E-2</c:v>
                </c:pt>
                <c:pt idx="9">
                  <c:v>2.5847192999840399E-2</c:v>
                </c:pt>
                <c:pt idx="10">
                  <c:v>2.8776204720380269E-2</c:v>
                </c:pt>
                <c:pt idx="11">
                  <c:v>3.0820481574153236E-2</c:v>
                </c:pt>
                <c:pt idx="12">
                  <c:v>3.2892775757301485E-2</c:v>
                </c:pt>
                <c:pt idx="13">
                  <c:v>3.4556920559185376E-2</c:v>
                </c:pt>
                <c:pt idx="14">
                  <c:v>3.6684072278601765E-2</c:v>
                </c:pt>
                <c:pt idx="15">
                  <c:v>3.8500884877479345E-2</c:v>
                </c:pt>
                <c:pt idx="16">
                  <c:v>4.0617224320208464E-2</c:v>
                </c:pt>
                <c:pt idx="17">
                  <c:v>4.2508624412183088E-2</c:v>
                </c:pt>
                <c:pt idx="18">
                  <c:v>4.4703472480901521E-2</c:v>
                </c:pt>
                <c:pt idx="19">
                  <c:v>4.6595947929598459E-2</c:v>
                </c:pt>
                <c:pt idx="20">
                  <c:v>4.8186885315379284E-2</c:v>
                </c:pt>
                <c:pt idx="21">
                  <c:v>4.975339898098978E-2</c:v>
                </c:pt>
                <c:pt idx="22">
                  <c:v>5.1135912600297623E-2</c:v>
                </c:pt>
                <c:pt idx="23">
                  <c:v>5.2386137526442257E-2</c:v>
                </c:pt>
                <c:pt idx="24">
                  <c:v>5.4548724687255988E-2</c:v>
                </c:pt>
                <c:pt idx="25">
                  <c:v>5.68987613249336E-2</c:v>
                </c:pt>
                <c:pt idx="26">
                  <c:v>5.7954362831284766E-2</c:v>
                </c:pt>
                <c:pt idx="27">
                  <c:v>5.8458156036502409E-2</c:v>
                </c:pt>
                <c:pt idx="28">
                  <c:v>5.8820064978123927E-2</c:v>
                </c:pt>
                <c:pt idx="29">
                  <c:v>5.8422689760189488E-2</c:v>
                </c:pt>
                <c:pt idx="30">
                  <c:v>5.7574454725909038E-2</c:v>
                </c:pt>
                <c:pt idx="31">
                  <c:v>5.6851593527799921E-2</c:v>
                </c:pt>
                <c:pt idx="32">
                  <c:v>5.6148250823727819E-2</c:v>
                </c:pt>
                <c:pt idx="33">
                  <c:v>5.5221834432311476E-2</c:v>
                </c:pt>
                <c:pt idx="34">
                  <c:v>5.429685834572337E-2</c:v>
                </c:pt>
                <c:pt idx="35">
                  <c:v>5.3259434067183045E-2</c:v>
                </c:pt>
                <c:pt idx="36">
                  <c:v>5.2087762488316022E-2</c:v>
                </c:pt>
                <c:pt idx="37">
                  <c:v>5.0879534600398152E-2</c:v>
                </c:pt>
                <c:pt idx="38">
                  <c:v>4.9567468165520268E-2</c:v>
                </c:pt>
                <c:pt idx="39">
                  <c:v>4.8193765116600173E-2</c:v>
                </c:pt>
                <c:pt idx="40">
                  <c:v>4.6758279978304174E-2</c:v>
                </c:pt>
                <c:pt idx="41">
                  <c:v>4.5465607483155944E-2</c:v>
                </c:pt>
                <c:pt idx="42">
                  <c:v>4.4864429374896465E-2</c:v>
                </c:pt>
                <c:pt idx="43">
                  <c:v>4.3228873260063201E-2</c:v>
                </c:pt>
                <c:pt idx="44">
                  <c:v>4.231347401232536E-2</c:v>
                </c:pt>
                <c:pt idx="45">
                  <c:v>4.1236914139198777E-2</c:v>
                </c:pt>
                <c:pt idx="46">
                  <c:v>4.0184805718952249E-2</c:v>
                </c:pt>
                <c:pt idx="47">
                  <c:v>3.8833756567375796E-2</c:v>
                </c:pt>
                <c:pt idx="48">
                  <c:v>3.7843075577592179E-2</c:v>
                </c:pt>
                <c:pt idx="49">
                  <c:v>3.702929592298871E-2</c:v>
                </c:pt>
                <c:pt idx="50">
                  <c:v>3.6208736294297397E-2</c:v>
                </c:pt>
                <c:pt idx="51">
                  <c:v>3.53868534591818E-2</c:v>
                </c:pt>
                <c:pt idx="52">
                  <c:v>3.4519524890243881E-2</c:v>
                </c:pt>
                <c:pt idx="53">
                  <c:v>3.3687938362127835E-2</c:v>
                </c:pt>
                <c:pt idx="54">
                  <c:v>3.2871751391963168E-2</c:v>
                </c:pt>
                <c:pt idx="55">
                  <c:v>3.2104318151858866E-2</c:v>
                </c:pt>
                <c:pt idx="56">
                  <c:v>3.1314644799277695E-2</c:v>
                </c:pt>
                <c:pt idx="57">
                  <c:v>3.0572781109779144E-2</c:v>
                </c:pt>
                <c:pt idx="58">
                  <c:v>2.9867080872226358E-2</c:v>
                </c:pt>
                <c:pt idx="59">
                  <c:v>2.9168419516151373E-2</c:v>
                </c:pt>
                <c:pt idx="60">
                  <c:v>2.8539457435091717E-2</c:v>
                </c:pt>
                <c:pt idx="61">
                  <c:v>2.7866347398381237E-2</c:v>
                </c:pt>
                <c:pt idx="62">
                  <c:v>2.7137103467143854E-2</c:v>
                </c:pt>
                <c:pt idx="63">
                  <c:v>2.6530678056210729E-2</c:v>
                </c:pt>
                <c:pt idx="64">
                  <c:v>2.5933059103944271E-2</c:v>
                </c:pt>
                <c:pt idx="65">
                  <c:v>2.540658221033703E-2</c:v>
                </c:pt>
                <c:pt idx="66">
                  <c:v>2.4890227265778268E-2</c:v>
                </c:pt>
                <c:pt idx="67">
                  <c:v>2.4395011661321037E-2</c:v>
                </c:pt>
                <c:pt idx="68">
                  <c:v>2.4194145635340284E-2</c:v>
                </c:pt>
                <c:pt idx="69">
                  <c:v>2.3725490673985366E-2</c:v>
                </c:pt>
                <c:pt idx="70">
                  <c:v>2.3242471718317687E-2</c:v>
                </c:pt>
                <c:pt idx="71">
                  <c:v>2.2741473267729156E-2</c:v>
                </c:pt>
                <c:pt idx="72">
                  <c:v>2.2302733710513403E-2</c:v>
                </c:pt>
                <c:pt idx="73">
                  <c:v>2.1840743651787745E-2</c:v>
                </c:pt>
                <c:pt idx="74">
                  <c:v>2.1491139544556385E-2</c:v>
                </c:pt>
                <c:pt idx="75">
                  <c:v>2.1410325193138319E-2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3-FEB8-4B47-8592-228794FCB8DD}"/>
            </c:ext>
          </c:extLst>
        </c:ser>
        <c:ser>
          <c:idx val="5"/>
          <c:order val="4"/>
          <c:tx>
            <c:strRef>
              <c:f>'C6018'!$BB$2</c:f>
              <c:strCache>
                <c:ptCount val="1"/>
                <c:pt idx="0">
                  <c:v>C6018 200C5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'C6018'!$AT$3:$AT$72</c:f>
              <c:numCache>
                <c:formatCode>0.00E+00</c:formatCode>
                <c:ptCount val="70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7.5431200000000004E-4</c:v>
                </c:pt>
                <c:pt idx="24">
                  <c:v>1.0985400000000001E-3</c:v>
                </c:pt>
                <c:pt idx="25">
                  <c:v>1.59986E-3</c:v>
                </c:pt>
                <c:pt idx="26">
                  <c:v>2.3299499999999999E-3</c:v>
                </c:pt>
                <c:pt idx="27">
                  <c:v>3.3932200000000002E-3</c:v>
                </c:pt>
                <c:pt idx="28">
                  <c:v>4.9417100000000002E-3</c:v>
                </c:pt>
                <c:pt idx="29">
                  <c:v>7.1968600000000002E-3</c:v>
                </c:pt>
                <c:pt idx="30">
                  <c:v>1.04811E-2</c:v>
                </c:pt>
                <c:pt idx="31">
                  <c:v>1.2648599999999999E-2</c:v>
                </c:pt>
                <c:pt idx="32">
                  <c:v>1.52642E-2</c:v>
                </c:pt>
                <c:pt idx="33">
                  <c:v>1.8420700000000002E-2</c:v>
                </c:pt>
                <c:pt idx="34">
                  <c:v>2.223E-2</c:v>
                </c:pt>
                <c:pt idx="35">
                  <c:v>2.6827E-2</c:v>
                </c:pt>
                <c:pt idx="36">
                  <c:v>3.2374600000000003E-2</c:v>
                </c:pt>
                <c:pt idx="37">
                  <c:v>3.9069399999999997E-2</c:v>
                </c:pt>
                <c:pt idx="38">
                  <c:v>4.7148700000000002E-2</c:v>
                </c:pt>
                <c:pt idx="39">
                  <c:v>5.6898700000000003E-2</c:v>
                </c:pt>
                <c:pt idx="40">
                  <c:v>6.8664900000000001E-2</c:v>
                </c:pt>
                <c:pt idx="41">
                  <c:v>7.9706600000000002E-2</c:v>
                </c:pt>
                <c:pt idx="42">
                  <c:v>8.6331099999999994E-2</c:v>
                </c:pt>
                <c:pt idx="43">
                  <c:v>0.10127700000000001</c:v>
                </c:pt>
                <c:pt idx="44">
                  <c:v>0.118812</c:v>
                </c:pt>
                <c:pt idx="45">
                  <c:v>0.139381</c:v>
                </c:pt>
                <c:pt idx="46">
                  <c:v>0.16351199999999999</c:v>
                </c:pt>
                <c:pt idx="47">
                  <c:v>0.19</c:v>
                </c:pt>
                <c:pt idx="48">
                  <c:v>0.22</c:v>
                </c:pt>
                <c:pt idx="49">
                  <c:v>0.25</c:v>
                </c:pt>
                <c:pt idx="50">
                  <c:v>0.28000000000000003</c:v>
                </c:pt>
                <c:pt idx="51">
                  <c:v>0.315</c:v>
                </c:pt>
                <c:pt idx="52">
                  <c:v>0.35499999999999998</c:v>
                </c:pt>
                <c:pt idx="53">
                  <c:v>0.4</c:v>
                </c:pt>
                <c:pt idx="54">
                  <c:v>0.44500000000000001</c:v>
                </c:pt>
                <c:pt idx="55">
                  <c:v>0.49</c:v>
                </c:pt>
                <c:pt idx="56">
                  <c:v>0.53349999999999997</c:v>
                </c:pt>
                <c:pt idx="57">
                  <c:v>0.59389999999999998</c:v>
                </c:pt>
                <c:pt idx="58">
                  <c:v>0.65429999999999999</c:v>
                </c:pt>
                <c:pt idx="59">
                  <c:v>0.7147</c:v>
                </c:pt>
                <c:pt idx="60">
                  <c:v>0.77510000000000001</c:v>
                </c:pt>
                <c:pt idx="61">
                  <c:v>0.85570000000000002</c:v>
                </c:pt>
                <c:pt idx="62">
                  <c:v>0.93620000000000003</c:v>
                </c:pt>
                <c:pt idx="63">
                  <c:v>1.0167999999999999</c:v>
                </c:pt>
                <c:pt idx="64">
                  <c:v>1.0972999999999999</c:v>
                </c:pt>
                <c:pt idx="65">
                  <c:v>1.1778</c:v>
                </c:pt>
                <c:pt idx="66">
                  <c:v>1.2584</c:v>
                </c:pt>
                <c:pt idx="67">
                  <c:v>1.3389</c:v>
                </c:pt>
                <c:pt idx="68">
                  <c:v>1.3792</c:v>
                </c:pt>
                <c:pt idx="69">
                  <c:v>1.4597</c:v>
                </c:pt>
              </c:numCache>
            </c:numRef>
          </c:xVal>
          <c:yVal>
            <c:numRef>
              <c:f>'C6018'!$BB$3:$BB$72</c:f>
              <c:numCache>
                <c:formatCode>0.00E+00</c:formatCode>
                <c:ptCount val="70"/>
                <c:pt idx="0">
                  <c:v>1.0018327291534934E-2</c:v>
                </c:pt>
                <c:pt idx="1">
                  <c:v>9.77066662145952E-3</c:v>
                </c:pt>
                <c:pt idx="2">
                  <c:v>1.0341953463933424E-2</c:v>
                </c:pt>
                <c:pt idx="3">
                  <c:v>1.378982598591025E-2</c:v>
                </c:pt>
                <c:pt idx="4">
                  <c:v>1.5873994584767639E-2</c:v>
                </c:pt>
                <c:pt idx="5">
                  <c:v>1.8499939742532067E-2</c:v>
                </c:pt>
                <c:pt idx="6">
                  <c:v>2.014999759300316E-2</c:v>
                </c:pt>
                <c:pt idx="7">
                  <c:v>2.1979758805098944E-2</c:v>
                </c:pt>
                <c:pt idx="8">
                  <c:v>2.4346858622749129E-2</c:v>
                </c:pt>
                <c:pt idx="9">
                  <c:v>2.581228187439966E-2</c:v>
                </c:pt>
                <c:pt idx="10">
                  <c:v>2.8715598708971311E-2</c:v>
                </c:pt>
                <c:pt idx="11">
                  <c:v>3.0899030467984753E-2</c:v>
                </c:pt>
                <c:pt idx="12">
                  <c:v>3.3268982178604349E-2</c:v>
                </c:pt>
                <c:pt idx="13">
                  <c:v>3.5260643224110474E-2</c:v>
                </c:pt>
                <c:pt idx="14">
                  <c:v>3.7440345564557519E-2</c:v>
                </c:pt>
                <c:pt idx="15">
                  <c:v>3.9293249120207215E-2</c:v>
                </c:pt>
                <c:pt idx="16">
                  <c:v>4.133287172802854E-2</c:v>
                </c:pt>
                <c:pt idx="17">
                  <c:v>4.329684377184366E-2</c:v>
                </c:pt>
                <c:pt idx="18">
                  <c:v>4.538765827148198E-2</c:v>
                </c:pt>
                <c:pt idx="19">
                  <c:v>4.7124693485808916E-2</c:v>
                </c:pt>
                <c:pt idx="20">
                  <c:v>4.8693503879604617E-2</c:v>
                </c:pt>
                <c:pt idx="21">
                  <c:v>5.0286212855372478E-2</c:v>
                </c:pt>
                <c:pt idx="22">
                  <c:v>5.1782836777574143E-2</c:v>
                </c:pt>
                <c:pt idx="23">
                  <c:v>5.3138462932482138E-2</c:v>
                </c:pt>
                <c:pt idx="24">
                  <c:v>5.5535365824961859E-2</c:v>
                </c:pt>
                <c:pt idx="25">
                  <c:v>5.7618884363993476E-2</c:v>
                </c:pt>
                <c:pt idx="26">
                  <c:v>5.89611155424416E-2</c:v>
                </c:pt>
                <c:pt idx="27">
                  <c:v>5.9663804923306349E-2</c:v>
                </c:pt>
                <c:pt idx="28">
                  <c:v>5.9717648284408981E-2</c:v>
                </c:pt>
                <c:pt idx="29">
                  <c:v>5.9408648673716716E-2</c:v>
                </c:pt>
                <c:pt idx="30">
                  <c:v>5.8431977309505799E-2</c:v>
                </c:pt>
                <c:pt idx="31">
                  <c:v>5.7810706093665794E-2</c:v>
                </c:pt>
                <c:pt idx="32">
                  <c:v>5.704653523243064E-2</c:v>
                </c:pt>
                <c:pt idx="33">
                  <c:v>5.6220496392227953E-2</c:v>
                </c:pt>
                <c:pt idx="34">
                  <c:v>5.5248133191769508E-2</c:v>
                </c:pt>
                <c:pt idx="35">
                  <c:v>5.4137782039473961E-2</c:v>
                </c:pt>
                <c:pt idx="36">
                  <c:v>5.3002889716360926E-2</c:v>
                </c:pt>
                <c:pt idx="37">
                  <c:v>5.1742072595074691E-2</c:v>
                </c:pt>
                <c:pt idx="38">
                  <c:v>5.0413956426891018E-2</c:v>
                </c:pt>
                <c:pt idx="39">
                  <c:v>4.9021442690090261E-2</c:v>
                </c:pt>
                <c:pt idx="40">
                  <c:v>4.7544479938656799E-2</c:v>
                </c:pt>
                <c:pt idx="41">
                  <c:v>4.6300907072780763E-2</c:v>
                </c:pt>
                <c:pt idx="42">
                  <c:v>4.565110085318197E-2</c:v>
                </c:pt>
                <c:pt idx="43">
                  <c:v>4.4048160221591984E-2</c:v>
                </c:pt>
                <c:pt idx="44">
                  <c:v>4.3093836202116313E-2</c:v>
                </c:pt>
                <c:pt idx="45">
                  <c:v>4.1786383942786373E-2</c:v>
                </c:pt>
                <c:pt idx="46">
                  <c:v>4.0584430001632948E-2</c:v>
                </c:pt>
                <c:pt idx="47">
                  <c:v>3.9423882369084624E-2</c:v>
                </c:pt>
                <c:pt idx="48">
                  <c:v>3.8283580870958282E-2</c:v>
                </c:pt>
                <c:pt idx="49">
                  <c:v>3.7346394053052755E-2</c:v>
                </c:pt>
                <c:pt idx="50">
                  <c:v>3.6521204813656893E-2</c:v>
                </c:pt>
                <c:pt idx="51">
                  <c:v>3.5750020089776791E-2</c:v>
                </c:pt>
                <c:pt idx="52">
                  <c:v>3.479877573810608E-2</c:v>
                </c:pt>
                <c:pt idx="53">
                  <c:v>3.394632513420117E-2</c:v>
                </c:pt>
                <c:pt idx="54">
                  <c:v>3.3179409009447838E-2</c:v>
                </c:pt>
                <c:pt idx="55">
                  <c:v>3.2355757573068959E-2</c:v>
                </c:pt>
                <c:pt idx="56">
                  <c:v>3.1617693939580242E-2</c:v>
                </c:pt>
                <c:pt idx="57">
                  <c:v>3.08717717313962E-2</c:v>
                </c:pt>
                <c:pt idx="58">
                  <c:v>3.0090361167792654E-2</c:v>
                </c:pt>
                <c:pt idx="59">
                  <c:v>2.9438970336500097E-2</c:v>
                </c:pt>
                <c:pt idx="60">
                  <c:v>2.8833142583906197E-2</c:v>
                </c:pt>
                <c:pt idx="61">
                  <c:v>2.7963123435583805E-2</c:v>
                </c:pt>
                <c:pt idx="62">
                  <c:v>2.7412927512199925E-2</c:v>
                </c:pt>
                <c:pt idx="63">
                  <c:v>2.6732287741125502E-2</c:v>
                </c:pt>
                <c:pt idx="64">
                  <c:v>2.6157741332845531E-2</c:v>
                </c:pt>
                <c:pt idx="65">
                  <c:v>2.5588875322727151E-2</c:v>
                </c:pt>
                <c:pt idx="66">
                  <c:v>2.5072974413733264E-2</c:v>
                </c:pt>
                <c:pt idx="67">
                  <c:v>2.4617749538661349E-2</c:v>
                </c:pt>
                <c:pt idx="68">
                  <c:v>2.4385677445852925E-2</c:v>
                </c:pt>
                <c:pt idx="69">
                  <c:v>2.3913674453747095E-2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4-FEB8-4B47-8592-228794FCB8DD}"/>
            </c:ext>
          </c:extLst>
        </c:ser>
        <c:ser>
          <c:idx val="6"/>
          <c:order val="5"/>
          <c:tx>
            <c:strRef>
              <c:f>'C6018'!$BM$2</c:f>
              <c:strCache>
                <c:ptCount val="1"/>
                <c:pt idx="0">
                  <c:v>C6018 200C6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'C6018'!$BE$3:$BE$72</c:f>
              <c:numCache>
                <c:formatCode>0.00E+00</c:formatCode>
                <c:ptCount val="70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7.5431200000000004E-4</c:v>
                </c:pt>
                <c:pt idx="24">
                  <c:v>1.0985400000000001E-3</c:v>
                </c:pt>
                <c:pt idx="25">
                  <c:v>1.59986E-3</c:v>
                </c:pt>
                <c:pt idx="26">
                  <c:v>2.3299499999999999E-3</c:v>
                </c:pt>
                <c:pt idx="27">
                  <c:v>3.3932200000000002E-3</c:v>
                </c:pt>
                <c:pt idx="28">
                  <c:v>4.9417100000000002E-3</c:v>
                </c:pt>
                <c:pt idx="29">
                  <c:v>7.1968600000000002E-3</c:v>
                </c:pt>
                <c:pt idx="30">
                  <c:v>1.04811E-2</c:v>
                </c:pt>
                <c:pt idx="31">
                  <c:v>1.2648599999999999E-2</c:v>
                </c:pt>
                <c:pt idx="32">
                  <c:v>1.52642E-2</c:v>
                </c:pt>
                <c:pt idx="33">
                  <c:v>1.8420700000000002E-2</c:v>
                </c:pt>
                <c:pt idx="34">
                  <c:v>2.223E-2</c:v>
                </c:pt>
                <c:pt idx="35">
                  <c:v>2.6827E-2</c:v>
                </c:pt>
                <c:pt idx="36">
                  <c:v>3.2374600000000003E-2</c:v>
                </c:pt>
                <c:pt idx="37">
                  <c:v>3.9069399999999997E-2</c:v>
                </c:pt>
                <c:pt idx="38">
                  <c:v>4.7148700000000002E-2</c:v>
                </c:pt>
                <c:pt idx="39">
                  <c:v>5.6898700000000003E-2</c:v>
                </c:pt>
                <c:pt idx="40">
                  <c:v>6.8664900000000001E-2</c:v>
                </c:pt>
                <c:pt idx="41">
                  <c:v>7.9706600000000002E-2</c:v>
                </c:pt>
                <c:pt idx="42">
                  <c:v>8.6331099999999994E-2</c:v>
                </c:pt>
                <c:pt idx="43">
                  <c:v>0.10127700000000001</c:v>
                </c:pt>
                <c:pt idx="44">
                  <c:v>0.118812</c:v>
                </c:pt>
                <c:pt idx="45">
                  <c:v>0.139381</c:v>
                </c:pt>
                <c:pt idx="46">
                  <c:v>0.16351199999999999</c:v>
                </c:pt>
                <c:pt idx="47">
                  <c:v>0.19</c:v>
                </c:pt>
                <c:pt idx="48">
                  <c:v>0.22</c:v>
                </c:pt>
                <c:pt idx="49">
                  <c:v>0.25</c:v>
                </c:pt>
                <c:pt idx="50">
                  <c:v>0.28000000000000003</c:v>
                </c:pt>
                <c:pt idx="51">
                  <c:v>0.315</c:v>
                </c:pt>
                <c:pt idx="52">
                  <c:v>0.35499999999999998</c:v>
                </c:pt>
                <c:pt idx="53">
                  <c:v>0.4</c:v>
                </c:pt>
                <c:pt idx="54">
                  <c:v>0.44500000000000001</c:v>
                </c:pt>
                <c:pt idx="55">
                  <c:v>0.49</c:v>
                </c:pt>
                <c:pt idx="56">
                  <c:v>0.53349999999999997</c:v>
                </c:pt>
                <c:pt idx="57">
                  <c:v>0.59389999999999998</c:v>
                </c:pt>
                <c:pt idx="58">
                  <c:v>0.65429999999999999</c:v>
                </c:pt>
                <c:pt idx="59">
                  <c:v>0.7147</c:v>
                </c:pt>
                <c:pt idx="60">
                  <c:v>0.77510000000000001</c:v>
                </c:pt>
                <c:pt idx="61">
                  <c:v>0.85570000000000002</c:v>
                </c:pt>
                <c:pt idx="62">
                  <c:v>0.93620000000000003</c:v>
                </c:pt>
                <c:pt idx="63">
                  <c:v>1.0167999999999999</c:v>
                </c:pt>
                <c:pt idx="64">
                  <c:v>1.0972999999999999</c:v>
                </c:pt>
                <c:pt idx="65">
                  <c:v>1.1778</c:v>
                </c:pt>
                <c:pt idx="66">
                  <c:v>1.2584</c:v>
                </c:pt>
                <c:pt idx="67">
                  <c:v>1.3389</c:v>
                </c:pt>
                <c:pt idx="68">
                  <c:v>1.3792</c:v>
                </c:pt>
                <c:pt idx="69">
                  <c:v>1.4597</c:v>
                </c:pt>
              </c:numCache>
            </c:numRef>
          </c:xVal>
          <c:yVal>
            <c:numRef>
              <c:f>'C6018'!$BM$3:$BM$72</c:f>
              <c:numCache>
                <c:formatCode>0.00E+00</c:formatCode>
                <c:ptCount val="70"/>
                <c:pt idx="0">
                  <c:v>9.917694008599983E-3</c:v>
                </c:pt>
                <c:pt idx="1">
                  <c:v>1.0224119821704972E-2</c:v>
                </c:pt>
                <c:pt idx="2">
                  <c:v>1.0919112461067972E-2</c:v>
                </c:pt>
                <c:pt idx="3">
                  <c:v>1.3428196741505314E-2</c:v>
                </c:pt>
                <c:pt idx="4">
                  <c:v>1.4439946327685421E-2</c:v>
                </c:pt>
                <c:pt idx="5">
                  <c:v>1.6930299775647552E-2</c:v>
                </c:pt>
                <c:pt idx="6">
                  <c:v>1.8524234139468271E-2</c:v>
                </c:pt>
                <c:pt idx="7">
                  <c:v>2.1027149582482023E-2</c:v>
                </c:pt>
                <c:pt idx="8">
                  <c:v>2.3750059570010036E-2</c:v>
                </c:pt>
                <c:pt idx="9">
                  <c:v>2.5297040817136764E-2</c:v>
                </c:pt>
                <c:pt idx="10">
                  <c:v>2.7642075008644771E-2</c:v>
                </c:pt>
                <c:pt idx="11">
                  <c:v>2.9612794650943214E-2</c:v>
                </c:pt>
                <c:pt idx="12">
                  <c:v>3.1804212134404618E-2</c:v>
                </c:pt>
                <c:pt idx="13">
                  <c:v>3.3977482229652509E-2</c:v>
                </c:pt>
                <c:pt idx="14">
                  <c:v>3.6519041408579721E-2</c:v>
                </c:pt>
                <c:pt idx="15">
                  <c:v>3.8331012460312536E-2</c:v>
                </c:pt>
                <c:pt idx="16">
                  <c:v>4.0331656540962491E-2</c:v>
                </c:pt>
                <c:pt idx="17">
                  <c:v>4.2111030271377664E-2</c:v>
                </c:pt>
                <c:pt idx="18">
                  <c:v>4.3995560958927954E-2</c:v>
                </c:pt>
                <c:pt idx="19">
                  <c:v>4.5796550102923078E-2</c:v>
                </c:pt>
                <c:pt idx="20">
                  <c:v>4.7361578208635048E-2</c:v>
                </c:pt>
                <c:pt idx="21">
                  <c:v>4.897413749761844E-2</c:v>
                </c:pt>
                <c:pt idx="22">
                  <c:v>5.0445750316311266E-2</c:v>
                </c:pt>
                <c:pt idx="23">
                  <c:v>5.1710090625494441E-2</c:v>
                </c:pt>
                <c:pt idx="24">
                  <c:v>5.4119885933092422E-2</c:v>
                </c:pt>
                <c:pt idx="25">
                  <c:v>5.603215492753915E-2</c:v>
                </c:pt>
                <c:pt idx="26">
                  <c:v>5.7270181142865507E-2</c:v>
                </c:pt>
                <c:pt idx="27">
                  <c:v>5.7973657196538256E-2</c:v>
                </c:pt>
                <c:pt idx="28">
                  <c:v>5.8104332121329663E-2</c:v>
                </c:pt>
                <c:pt idx="29">
                  <c:v>5.7675769546189325E-2</c:v>
                </c:pt>
                <c:pt idx="30">
                  <c:v>5.6785495189193E-2</c:v>
                </c:pt>
                <c:pt idx="31">
                  <c:v>5.6136557107066269E-2</c:v>
                </c:pt>
                <c:pt idx="32">
                  <c:v>5.5347035910426008E-2</c:v>
                </c:pt>
                <c:pt idx="33">
                  <c:v>5.4541278721711058E-2</c:v>
                </c:pt>
                <c:pt idx="34">
                  <c:v>5.360813443317311E-2</c:v>
                </c:pt>
                <c:pt idx="35">
                  <c:v>5.2569509745724836E-2</c:v>
                </c:pt>
                <c:pt idx="36">
                  <c:v>5.1421894058899111E-2</c:v>
                </c:pt>
                <c:pt idx="37">
                  <c:v>5.0208554049600861E-2</c:v>
                </c:pt>
                <c:pt idx="38">
                  <c:v>4.8915418754788997E-2</c:v>
                </c:pt>
                <c:pt idx="39">
                  <c:v>4.7557415804184489E-2</c:v>
                </c:pt>
                <c:pt idx="40">
                  <c:v>4.6130537775568331E-2</c:v>
                </c:pt>
                <c:pt idx="41">
                  <c:v>4.4989852229534416E-2</c:v>
                </c:pt>
                <c:pt idx="42">
                  <c:v>4.4396976716969731E-2</c:v>
                </c:pt>
                <c:pt idx="43">
                  <c:v>4.2657866893883144E-2</c:v>
                </c:pt>
                <c:pt idx="44">
                  <c:v>4.1874958824344825E-2</c:v>
                </c:pt>
                <c:pt idx="45">
                  <c:v>4.1105471827270236E-2</c:v>
                </c:pt>
                <c:pt idx="46">
                  <c:v>3.9849106505219292E-2</c:v>
                </c:pt>
                <c:pt idx="47">
                  <c:v>3.8571572710110469E-2</c:v>
                </c:pt>
                <c:pt idx="48">
                  <c:v>3.7479658710565147E-2</c:v>
                </c:pt>
                <c:pt idx="49">
                  <c:v>3.6731611964153088E-2</c:v>
                </c:pt>
                <c:pt idx="50">
                  <c:v>3.5893374547906788E-2</c:v>
                </c:pt>
                <c:pt idx="51">
                  <c:v>3.5131864122806583E-2</c:v>
                </c:pt>
                <c:pt idx="52">
                  <c:v>3.4299786518155601E-2</c:v>
                </c:pt>
                <c:pt idx="53">
                  <c:v>3.3366480803170465E-2</c:v>
                </c:pt>
                <c:pt idx="54">
                  <c:v>3.2646502064876182E-2</c:v>
                </c:pt>
                <c:pt idx="55">
                  <c:v>3.1869530347947449E-2</c:v>
                </c:pt>
                <c:pt idx="56">
                  <c:v>3.1152255028262032E-2</c:v>
                </c:pt>
                <c:pt idx="57">
                  <c:v>3.0358068534759391E-2</c:v>
                </c:pt>
                <c:pt idx="58">
                  <c:v>2.9637272247084654E-2</c:v>
                </c:pt>
                <c:pt idx="59">
                  <c:v>2.8976674227486753E-2</c:v>
                </c:pt>
                <c:pt idx="60">
                  <c:v>2.8376784592878932E-2</c:v>
                </c:pt>
                <c:pt idx="61">
                  <c:v>2.7660627337427655E-2</c:v>
                </c:pt>
                <c:pt idx="62">
                  <c:v>2.6935775965875888E-2</c:v>
                </c:pt>
                <c:pt idx="63">
                  <c:v>2.6316797720789886E-2</c:v>
                </c:pt>
                <c:pt idx="64">
                  <c:v>2.574231252879431E-2</c:v>
                </c:pt>
                <c:pt idx="65">
                  <c:v>2.5205697168342093E-2</c:v>
                </c:pt>
                <c:pt idx="66">
                  <c:v>2.4711414379659274E-2</c:v>
                </c:pt>
                <c:pt idx="67">
                  <c:v>2.4233222574574952E-2</c:v>
                </c:pt>
                <c:pt idx="68">
                  <c:v>2.4017042103592033E-2</c:v>
                </c:pt>
                <c:pt idx="69">
                  <c:v>2.3563419658932296E-2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5-FEB8-4B47-8592-228794FCB8DD}"/>
            </c:ext>
          </c:extLst>
        </c:ser>
        <c:ser>
          <c:idx val="7"/>
          <c:order val="6"/>
          <c:tx>
            <c:strRef>
              <c:f>'C6018'!$BX$2</c:f>
              <c:strCache>
                <c:ptCount val="1"/>
                <c:pt idx="0">
                  <c:v>C6018 200C7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'C6018'!$BP$3:$BP$78</c:f>
              <c:numCache>
                <c:formatCode>0.00E+00</c:formatCode>
                <c:ptCount val="76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7.5431200000000004E-4</c:v>
                </c:pt>
                <c:pt idx="24">
                  <c:v>1.0985400000000001E-3</c:v>
                </c:pt>
                <c:pt idx="25">
                  <c:v>1.59986E-3</c:v>
                </c:pt>
                <c:pt idx="26">
                  <c:v>2.3299499999999999E-3</c:v>
                </c:pt>
                <c:pt idx="27">
                  <c:v>3.3932200000000002E-3</c:v>
                </c:pt>
                <c:pt idx="28">
                  <c:v>4.9417100000000002E-3</c:v>
                </c:pt>
                <c:pt idx="29">
                  <c:v>7.1968600000000002E-3</c:v>
                </c:pt>
                <c:pt idx="30">
                  <c:v>1.04811E-2</c:v>
                </c:pt>
                <c:pt idx="31">
                  <c:v>1.2648599999999999E-2</c:v>
                </c:pt>
                <c:pt idx="32">
                  <c:v>1.52642E-2</c:v>
                </c:pt>
                <c:pt idx="33">
                  <c:v>1.8420700000000002E-2</c:v>
                </c:pt>
                <c:pt idx="34">
                  <c:v>2.223E-2</c:v>
                </c:pt>
                <c:pt idx="35">
                  <c:v>2.6827E-2</c:v>
                </c:pt>
                <c:pt idx="36">
                  <c:v>3.2374600000000003E-2</c:v>
                </c:pt>
                <c:pt idx="37">
                  <c:v>3.9069399999999997E-2</c:v>
                </c:pt>
                <c:pt idx="38">
                  <c:v>4.7148700000000002E-2</c:v>
                </c:pt>
                <c:pt idx="39">
                  <c:v>5.6898700000000003E-2</c:v>
                </c:pt>
                <c:pt idx="40">
                  <c:v>6.8664900000000001E-2</c:v>
                </c:pt>
                <c:pt idx="41">
                  <c:v>7.9706600000000002E-2</c:v>
                </c:pt>
                <c:pt idx="42">
                  <c:v>8.6331099999999994E-2</c:v>
                </c:pt>
                <c:pt idx="43">
                  <c:v>0.10127700000000001</c:v>
                </c:pt>
                <c:pt idx="44">
                  <c:v>0.118812</c:v>
                </c:pt>
                <c:pt idx="45">
                  <c:v>0.139381</c:v>
                </c:pt>
                <c:pt idx="46">
                  <c:v>0.16351199999999999</c:v>
                </c:pt>
                <c:pt idx="47">
                  <c:v>0.19</c:v>
                </c:pt>
                <c:pt idx="48">
                  <c:v>0.22</c:v>
                </c:pt>
                <c:pt idx="49">
                  <c:v>0.25</c:v>
                </c:pt>
                <c:pt idx="50">
                  <c:v>0.28000000000000003</c:v>
                </c:pt>
                <c:pt idx="51">
                  <c:v>0.315</c:v>
                </c:pt>
                <c:pt idx="52">
                  <c:v>0.35499999999999998</c:v>
                </c:pt>
                <c:pt idx="53">
                  <c:v>0.4</c:v>
                </c:pt>
                <c:pt idx="54">
                  <c:v>0.44500000000000001</c:v>
                </c:pt>
                <c:pt idx="55">
                  <c:v>0.49</c:v>
                </c:pt>
                <c:pt idx="56">
                  <c:v>0.53259999999999996</c:v>
                </c:pt>
                <c:pt idx="57">
                  <c:v>0.59289999999999998</c:v>
                </c:pt>
                <c:pt idx="58">
                  <c:v>0.6532</c:v>
                </c:pt>
                <c:pt idx="59">
                  <c:v>0.71350000000000002</c:v>
                </c:pt>
                <c:pt idx="60">
                  <c:v>0.77380000000000004</c:v>
                </c:pt>
                <c:pt idx="61">
                  <c:v>0.85419999999999996</c:v>
                </c:pt>
                <c:pt idx="62">
                  <c:v>0.93459999999999999</c:v>
                </c:pt>
                <c:pt idx="63">
                  <c:v>1.0150999999999999</c:v>
                </c:pt>
                <c:pt idx="64">
                  <c:v>1.0954999999999999</c:v>
                </c:pt>
                <c:pt idx="65">
                  <c:v>1.1758999999999999</c:v>
                </c:pt>
                <c:pt idx="66">
                  <c:v>1.2563</c:v>
                </c:pt>
                <c:pt idx="67">
                  <c:v>1.3367</c:v>
                </c:pt>
                <c:pt idx="68">
                  <c:v>1.3769</c:v>
                </c:pt>
                <c:pt idx="69">
                  <c:v>1.4573</c:v>
                </c:pt>
                <c:pt idx="70">
                  <c:v>1.5578000000000001</c:v>
                </c:pt>
                <c:pt idx="71">
                  <c:v>1.6583000000000001</c:v>
                </c:pt>
                <c:pt idx="72">
                  <c:v>1.7587999999999999</c:v>
                </c:pt>
                <c:pt idx="73">
                  <c:v>1.8593</c:v>
                </c:pt>
                <c:pt idx="74">
                  <c:v>1.9598</c:v>
                </c:pt>
                <c:pt idx="75">
                  <c:v>1.9799</c:v>
                </c:pt>
              </c:numCache>
            </c:numRef>
          </c:xVal>
          <c:yVal>
            <c:numRef>
              <c:f>'C6018'!$BX$3:$BX$78</c:f>
              <c:numCache>
                <c:formatCode>0.00E+00</c:formatCode>
                <c:ptCount val="76"/>
                <c:pt idx="0">
                  <c:v>1.1511320418165624E-2</c:v>
                </c:pt>
                <c:pt idx="1">
                  <c:v>1.3784189585776992E-2</c:v>
                </c:pt>
                <c:pt idx="2">
                  <c:v>1.3884527762331029E-2</c:v>
                </c:pt>
                <c:pt idx="3">
                  <c:v>1.3924933210250243E-2</c:v>
                </c:pt>
                <c:pt idx="4">
                  <c:v>1.3954365307244912E-2</c:v>
                </c:pt>
                <c:pt idx="5">
                  <c:v>1.6754032756369306E-2</c:v>
                </c:pt>
                <c:pt idx="6">
                  <c:v>1.9456467800913247E-2</c:v>
                </c:pt>
                <c:pt idx="7">
                  <c:v>2.2967154601517679E-2</c:v>
                </c:pt>
                <c:pt idx="8">
                  <c:v>2.6404118263542792E-2</c:v>
                </c:pt>
                <c:pt idx="9">
                  <c:v>2.7655384367604091E-2</c:v>
                </c:pt>
                <c:pt idx="10">
                  <c:v>2.8986870028396953E-2</c:v>
                </c:pt>
                <c:pt idx="11">
                  <c:v>3.0359134091394062E-2</c:v>
                </c:pt>
                <c:pt idx="12">
                  <c:v>3.2467377120490026E-2</c:v>
                </c:pt>
                <c:pt idx="13">
                  <c:v>3.5154816321788102E-2</c:v>
                </c:pt>
                <c:pt idx="14">
                  <c:v>3.8218092543789328E-2</c:v>
                </c:pt>
                <c:pt idx="15">
                  <c:v>4.0279856297303442E-2</c:v>
                </c:pt>
                <c:pt idx="16">
                  <c:v>4.2126010586318867E-2</c:v>
                </c:pt>
                <c:pt idx="17">
                  <c:v>4.3684219943338487E-2</c:v>
                </c:pt>
                <c:pt idx="18">
                  <c:v>4.5446394987788977E-2</c:v>
                </c:pt>
                <c:pt idx="19">
                  <c:v>4.7266190123427115E-2</c:v>
                </c:pt>
                <c:pt idx="20">
                  <c:v>4.8908813050884008E-2</c:v>
                </c:pt>
                <c:pt idx="21">
                  <c:v>5.0714568323525847E-2</c:v>
                </c:pt>
                <c:pt idx="22">
                  <c:v>5.2245884366588821E-2</c:v>
                </c:pt>
                <c:pt idx="23">
                  <c:v>5.3554705236087984E-2</c:v>
                </c:pt>
                <c:pt idx="24">
                  <c:v>5.5741878845364058E-2</c:v>
                </c:pt>
                <c:pt idx="25">
                  <c:v>5.7700716024785062E-2</c:v>
                </c:pt>
                <c:pt idx="26">
                  <c:v>5.9060364904691354E-2</c:v>
                </c:pt>
                <c:pt idx="27">
                  <c:v>5.9635989854216073E-2</c:v>
                </c:pt>
                <c:pt idx="28">
                  <c:v>5.9904915428875945E-2</c:v>
                </c:pt>
                <c:pt idx="29">
                  <c:v>5.9528358697277815E-2</c:v>
                </c:pt>
                <c:pt idx="30">
                  <c:v>5.8525640610026672E-2</c:v>
                </c:pt>
                <c:pt idx="31">
                  <c:v>5.7925548416298087E-2</c:v>
                </c:pt>
                <c:pt idx="32">
                  <c:v>5.7203731936642188E-2</c:v>
                </c:pt>
                <c:pt idx="33">
                  <c:v>5.6285169847372155E-2</c:v>
                </c:pt>
                <c:pt idx="34">
                  <c:v>5.5313987168667061E-2</c:v>
                </c:pt>
                <c:pt idx="35">
                  <c:v>5.4213832805018791E-2</c:v>
                </c:pt>
                <c:pt idx="36">
                  <c:v>5.3064616589139066E-2</c:v>
                </c:pt>
                <c:pt idx="37">
                  <c:v>5.1788676854636638E-2</c:v>
                </c:pt>
                <c:pt idx="38">
                  <c:v>5.0460814977238803E-2</c:v>
                </c:pt>
                <c:pt idx="39">
                  <c:v>4.9060308321322188E-2</c:v>
                </c:pt>
                <c:pt idx="40">
                  <c:v>4.7571433528841592E-2</c:v>
                </c:pt>
                <c:pt idx="41">
                  <c:v>4.6349950613086235E-2</c:v>
                </c:pt>
                <c:pt idx="42">
                  <c:v>4.5711186071543237E-2</c:v>
                </c:pt>
                <c:pt idx="43">
                  <c:v>4.4058877404431269E-2</c:v>
                </c:pt>
                <c:pt idx="44">
                  <c:v>4.3181580489293131E-2</c:v>
                </c:pt>
                <c:pt idx="45">
                  <c:v>4.2039185684087918E-2</c:v>
                </c:pt>
                <c:pt idx="46">
                  <c:v>4.0969736166512991E-2</c:v>
                </c:pt>
                <c:pt idx="47">
                  <c:v>4.0004674764871385E-2</c:v>
                </c:pt>
                <c:pt idx="48">
                  <c:v>3.8768136693660978E-2</c:v>
                </c:pt>
                <c:pt idx="49">
                  <c:v>3.7944997665928758E-2</c:v>
                </c:pt>
                <c:pt idx="50">
                  <c:v>3.7018839863007205E-2</c:v>
                </c:pt>
                <c:pt idx="51">
                  <c:v>3.6306360460049973E-2</c:v>
                </c:pt>
                <c:pt idx="52">
                  <c:v>3.5380166847589663E-2</c:v>
                </c:pt>
                <c:pt idx="53">
                  <c:v>3.448140955195933E-2</c:v>
                </c:pt>
                <c:pt idx="54">
                  <c:v>3.3694003000597793E-2</c:v>
                </c:pt>
                <c:pt idx="55">
                  <c:v>3.2895269973546255E-2</c:v>
                </c:pt>
                <c:pt idx="56">
                  <c:v>3.2101383267470522E-2</c:v>
                </c:pt>
                <c:pt idx="57">
                  <c:v>3.1248742789401547E-2</c:v>
                </c:pt>
                <c:pt idx="58">
                  <c:v>3.0567903531319447E-2</c:v>
                </c:pt>
                <c:pt idx="59">
                  <c:v>2.9880825271519265E-2</c:v>
                </c:pt>
                <c:pt idx="60">
                  <c:v>2.921823601320531E-2</c:v>
                </c:pt>
                <c:pt idx="61">
                  <c:v>2.8475274417960609E-2</c:v>
                </c:pt>
                <c:pt idx="62">
                  <c:v>2.7766458931918682E-2</c:v>
                </c:pt>
                <c:pt idx="63">
                  <c:v>2.7121276277319539E-2</c:v>
                </c:pt>
                <c:pt idx="64">
                  <c:v>2.6512442696285405E-2</c:v>
                </c:pt>
                <c:pt idx="65">
                  <c:v>2.5936309905479512E-2</c:v>
                </c:pt>
                <c:pt idx="66">
                  <c:v>2.5418016552382613E-2</c:v>
                </c:pt>
                <c:pt idx="67">
                  <c:v>2.491184465039515E-2</c:v>
                </c:pt>
                <c:pt idx="68">
                  <c:v>2.4675662988978095E-2</c:v>
                </c:pt>
                <c:pt idx="69">
                  <c:v>2.4251727211641119E-2</c:v>
                </c:pt>
                <c:pt idx="70">
                  <c:v>2.367830128175287E-2</c:v>
                </c:pt>
                <c:pt idx="71">
                  <c:v>2.3247649933668027E-2</c:v>
                </c:pt>
                <c:pt idx="72">
                  <c:v>2.275252248016987E-2</c:v>
                </c:pt>
                <c:pt idx="73">
                  <c:v>2.2286600629292205E-2</c:v>
                </c:pt>
                <c:pt idx="74">
                  <c:v>2.1887295439794448E-2</c:v>
                </c:pt>
                <c:pt idx="75">
                  <c:v>2.1782375942419597E-2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6-FEB8-4B47-8592-228794FCB8DD}"/>
            </c:ext>
          </c:extLst>
        </c:ser>
        <c:ser>
          <c:idx val="0"/>
          <c:order val="7"/>
          <c:tx>
            <c:strRef>
              <c:f>'C6018'!$CI$2</c:f>
              <c:strCache>
                <c:ptCount val="1"/>
                <c:pt idx="0">
                  <c:v>C6018 200C8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'C6018'!$CA$3:$CA$78</c:f>
              <c:numCache>
                <c:formatCode>0.00E+00</c:formatCode>
                <c:ptCount val="76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7.5431200000000004E-4</c:v>
                </c:pt>
                <c:pt idx="24">
                  <c:v>1.0985400000000001E-3</c:v>
                </c:pt>
                <c:pt idx="25">
                  <c:v>1.59986E-3</c:v>
                </c:pt>
                <c:pt idx="26">
                  <c:v>2.3299499999999999E-3</c:v>
                </c:pt>
                <c:pt idx="27">
                  <c:v>3.3932200000000002E-3</c:v>
                </c:pt>
                <c:pt idx="28">
                  <c:v>4.9417100000000002E-3</c:v>
                </c:pt>
                <c:pt idx="29">
                  <c:v>7.1968600000000002E-3</c:v>
                </c:pt>
                <c:pt idx="30">
                  <c:v>1.04811E-2</c:v>
                </c:pt>
                <c:pt idx="31">
                  <c:v>1.2648599999999999E-2</c:v>
                </c:pt>
                <c:pt idx="32">
                  <c:v>1.52642E-2</c:v>
                </c:pt>
                <c:pt idx="33">
                  <c:v>1.8420700000000002E-2</c:v>
                </c:pt>
                <c:pt idx="34">
                  <c:v>2.223E-2</c:v>
                </c:pt>
                <c:pt idx="35">
                  <c:v>2.6827E-2</c:v>
                </c:pt>
                <c:pt idx="36">
                  <c:v>3.2374600000000003E-2</c:v>
                </c:pt>
                <c:pt idx="37">
                  <c:v>3.9069399999999997E-2</c:v>
                </c:pt>
                <c:pt idx="38">
                  <c:v>4.7148700000000002E-2</c:v>
                </c:pt>
                <c:pt idx="39">
                  <c:v>5.6898700000000003E-2</c:v>
                </c:pt>
                <c:pt idx="40">
                  <c:v>6.8664900000000001E-2</c:v>
                </c:pt>
                <c:pt idx="41">
                  <c:v>7.9706600000000002E-2</c:v>
                </c:pt>
                <c:pt idx="42">
                  <c:v>8.6331099999999994E-2</c:v>
                </c:pt>
                <c:pt idx="43">
                  <c:v>0.10127700000000001</c:v>
                </c:pt>
                <c:pt idx="44">
                  <c:v>0.118812</c:v>
                </c:pt>
                <c:pt idx="45">
                  <c:v>0.139381</c:v>
                </c:pt>
                <c:pt idx="46">
                  <c:v>0.16351199999999999</c:v>
                </c:pt>
                <c:pt idx="47">
                  <c:v>0.19</c:v>
                </c:pt>
                <c:pt idx="48">
                  <c:v>0.22</c:v>
                </c:pt>
                <c:pt idx="49">
                  <c:v>0.25</c:v>
                </c:pt>
                <c:pt idx="50">
                  <c:v>0.28000000000000003</c:v>
                </c:pt>
                <c:pt idx="51">
                  <c:v>0.315</c:v>
                </c:pt>
                <c:pt idx="52">
                  <c:v>0.35499999999999998</c:v>
                </c:pt>
                <c:pt idx="53">
                  <c:v>0.4</c:v>
                </c:pt>
                <c:pt idx="54">
                  <c:v>0.44500000000000001</c:v>
                </c:pt>
                <c:pt idx="55">
                  <c:v>0.49</c:v>
                </c:pt>
                <c:pt idx="56">
                  <c:v>0.53259999999999996</c:v>
                </c:pt>
                <c:pt idx="57">
                  <c:v>0.59289999999999998</c:v>
                </c:pt>
                <c:pt idx="58">
                  <c:v>0.6532</c:v>
                </c:pt>
                <c:pt idx="59">
                  <c:v>0.71350000000000002</c:v>
                </c:pt>
                <c:pt idx="60">
                  <c:v>0.77380000000000004</c:v>
                </c:pt>
                <c:pt idx="61">
                  <c:v>0.85419999999999996</c:v>
                </c:pt>
                <c:pt idx="62">
                  <c:v>0.93459999999999999</c:v>
                </c:pt>
                <c:pt idx="63">
                  <c:v>1.0150999999999999</c:v>
                </c:pt>
                <c:pt idx="64">
                  <c:v>1.0954999999999999</c:v>
                </c:pt>
                <c:pt idx="65">
                  <c:v>1.1758999999999999</c:v>
                </c:pt>
                <c:pt idx="66">
                  <c:v>1.2563</c:v>
                </c:pt>
                <c:pt idx="67">
                  <c:v>1.3367</c:v>
                </c:pt>
                <c:pt idx="68">
                  <c:v>1.3769</c:v>
                </c:pt>
                <c:pt idx="69">
                  <c:v>1.4573</c:v>
                </c:pt>
                <c:pt idx="70">
                  <c:v>1.5578000000000001</c:v>
                </c:pt>
              </c:numCache>
            </c:numRef>
          </c:xVal>
          <c:yVal>
            <c:numRef>
              <c:f>'C6018'!$CI$3:$CI$78</c:f>
              <c:numCache>
                <c:formatCode>0.00E+00</c:formatCode>
                <c:ptCount val="76"/>
                <c:pt idx="0">
                  <c:v>1.2416254494733693E-2</c:v>
                </c:pt>
                <c:pt idx="1">
                  <c:v>1.3218125629877715E-2</c:v>
                </c:pt>
                <c:pt idx="2">
                  <c:v>1.3650175856616879E-2</c:v>
                </c:pt>
                <c:pt idx="3">
                  <c:v>1.6004450395359998E-2</c:v>
                </c:pt>
                <c:pt idx="4">
                  <c:v>1.6989909223536066E-2</c:v>
                </c:pt>
                <c:pt idx="5">
                  <c:v>1.9376368897144131E-2</c:v>
                </c:pt>
                <c:pt idx="6">
                  <c:v>2.0971311698568668E-2</c:v>
                </c:pt>
                <c:pt idx="7">
                  <c:v>2.2875432479222125E-2</c:v>
                </c:pt>
                <c:pt idx="8">
                  <c:v>2.4836216237498137E-2</c:v>
                </c:pt>
                <c:pt idx="9">
                  <c:v>2.5780426709293418E-2</c:v>
                </c:pt>
                <c:pt idx="10">
                  <c:v>2.813909496583436E-2</c:v>
                </c:pt>
                <c:pt idx="11">
                  <c:v>3.007145004594363E-2</c:v>
                </c:pt>
                <c:pt idx="12">
                  <c:v>3.2445848207580251E-2</c:v>
                </c:pt>
                <c:pt idx="13">
                  <c:v>3.4760563582923815E-2</c:v>
                </c:pt>
                <c:pt idx="14">
                  <c:v>3.7343861420164742E-2</c:v>
                </c:pt>
                <c:pt idx="15">
                  <c:v>3.931449024576561E-2</c:v>
                </c:pt>
                <c:pt idx="16">
                  <c:v>4.1557885966908591E-2</c:v>
                </c:pt>
                <c:pt idx="17">
                  <c:v>4.3519725496045374E-2</c:v>
                </c:pt>
                <c:pt idx="18">
                  <c:v>4.5530958059938037E-2</c:v>
                </c:pt>
                <c:pt idx="19">
                  <c:v>4.7453292870471002E-2</c:v>
                </c:pt>
                <c:pt idx="20">
                  <c:v>4.9111706322991132E-2</c:v>
                </c:pt>
                <c:pt idx="21">
                  <c:v>5.0765056479126748E-2</c:v>
                </c:pt>
                <c:pt idx="22">
                  <c:v>5.2260771271227413E-2</c:v>
                </c:pt>
                <c:pt idx="23">
                  <c:v>5.3534598435764823E-2</c:v>
                </c:pt>
                <c:pt idx="24">
                  <c:v>5.5896876020552405E-2</c:v>
                </c:pt>
                <c:pt idx="25">
                  <c:v>5.776098827154115E-2</c:v>
                </c:pt>
                <c:pt idx="26">
                  <c:v>5.8962741559428725E-2</c:v>
                </c:pt>
                <c:pt idx="27">
                  <c:v>5.9839637292566993E-2</c:v>
                </c:pt>
                <c:pt idx="28">
                  <c:v>5.9940376096368014E-2</c:v>
                </c:pt>
                <c:pt idx="29">
                  <c:v>5.9653631472778558E-2</c:v>
                </c:pt>
                <c:pt idx="30">
                  <c:v>5.8696626559123492E-2</c:v>
                </c:pt>
                <c:pt idx="31">
                  <c:v>5.7992252104343209E-2</c:v>
                </c:pt>
                <c:pt idx="32">
                  <c:v>5.7229374488455401E-2</c:v>
                </c:pt>
                <c:pt idx="33">
                  <c:v>5.63433726758596E-2</c:v>
                </c:pt>
                <c:pt idx="34">
                  <c:v>5.535478579443745E-2</c:v>
                </c:pt>
                <c:pt idx="35">
                  <c:v>5.4260814243400464E-2</c:v>
                </c:pt>
                <c:pt idx="36">
                  <c:v>5.3088199861105585E-2</c:v>
                </c:pt>
                <c:pt idx="37">
                  <c:v>5.1813633832636388E-2</c:v>
                </c:pt>
                <c:pt idx="38">
                  <c:v>5.0461172195139452E-2</c:v>
                </c:pt>
                <c:pt idx="39">
                  <c:v>4.9073208346540324E-2</c:v>
                </c:pt>
                <c:pt idx="40">
                  <c:v>4.7583250585727647E-2</c:v>
                </c:pt>
                <c:pt idx="41">
                  <c:v>4.6351118778325345E-2</c:v>
                </c:pt>
                <c:pt idx="42">
                  <c:v>4.5703924863905017E-2</c:v>
                </c:pt>
                <c:pt idx="43">
                  <c:v>4.4060553170356037E-2</c:v>
                </c:pt>
                <c:pt idx="44">
                  <c:v>4.3090685565046513E-2</c:v>
                </c:pt>
                <c:pt idx="45">
                  <c:v>4.198538653665234E-2</c:v>
                </c:pt>
                <c:pt idx="46">
                  <c:v>4.0904198851237451E-2</c:v>
                </c:pt>
                <c:pt idx="47">
                  <c:v>3.9596126132919122E-2</c:v>
                </c:pt>
                <c:pt idx="48">
                  <c:v>3.8540542292088496E-2</c:v>
                </c:pt>
                <c:pt idx="49">
                  <c:v>3.7773505820077789E-2</c:v>
                </c:pt>
                <c:pt idx="50">
                  <c:v>3.6856819149265238E-2</c:v>
                </c:pt>
                <c:pt idx="51">
                  <c:v>3.5986979877115369E-2</c:v>
                </c:pt>
                <c:pt idx="52">
                  <c:v>3.5107782823855231E-2</c:v>
                </c:pt>
                <c:pt idx="53">
                  <c:v>3.4241333653497498E-2</c:v>
                </c:pt>
                <c:pt idx="54">
                  <c:v>3.3368032429691413E-2</c:v>
                </c:pt>
                <c:pt idx="55">
                  <c:v>3.2643830552336162E-2</c:v>
                </c:pt>
                <c:pt idx="56">
                  <c:v>3.1898947638227919E-2</c:v>
                </c:pt>
                <c:pt idx="57">
                  <c:v>3.1134243157955304E-2</c:v>
                </c:pt>
                <c:pt idx="58">
                  <c:v>3.0334713880887754E-2</c:v>
                </c:pt>
                <c:pt idx="61">
                  <c:v>2.8275184654812886E-2</c:v>
                </c:pt>
                <c:pt idx="62">
                  <c:v>2.7562248487404333E-2</c:v>
                </c:pt>
                <c:pt idx="63">
                  <c:v>2.6895745637940078E-2</c:v>
                </c:pt>
                <c:pt idx="64">
                  <c:v>2.6273917243334576E-2</c:v>
                </c:pt>
                <c:pt idx="65">
                  <c:v>2.5726523705681362E-2</c:v>
                </c:pt>
                <c:pt idx="66">
                  <c:v>2.5212947738658387E-2</c:v>
                </c:pt>
                <c:pt idx="68">
                  <c:v>2.4474530428543351E-2</c:v>
                </c:pt>
                <c:pt idx="70">
                  <c:v>2.3466764493646528E-2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7-FEB8-4B47-8592-228794FCB8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4808640"/>
        <c:axId val="274809032"/>
      </c:scatterChart>
      <c:valAx>
        <c:axId val="2748086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4809032"/>
        <c:crosses val="autoZero"/>
        <c:crossBetween val="midCat"/>
      </c:valAx>
      <c:valAx>
        <c:axId val="274809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48086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800" b="0" i="0" baseline="0">
                <a:effectLst/>
                <a:latin typeface="Calibri" panose="020F0502020204030204" pitchFamily="34" charset="0"/>
              </a:rPr>
              <a:t>√P</a:t>
            </a:r>
            <a:r>
              <a:rPr lang="en-GB" sz="1800" b="0" i="0" baseline="-25000">
                <a:effectLst/>
                <a:latin typeface="Calibri" panose="020F0502020204030204" pitchFamily="34" charset="0"/>
              </a:rPr>
              <a:t>l</a:t>
            </a:r>
            <a:r>
              <a:rPr lang="en-GB" sz="1800" b="0" i="0" baseline="-25000">
                <a:effectLst/>
              </a:rPr>
              <a:t> </a:t>
            </a:r>
            <a:r>
              <a:rPr lang="en-GB" sz="1800" b="0" i="0" baseline="0">
                <a:effectLst/>
              </a:rPr>
              <a:t>vs efficiency</a:t>
            </a:r>
            <a:endParaRPr lang="en-GB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strRef>
              <c:f>'C6018'!$J$2</c:f>
              <c:strCache>
                <c:ptCount val="1"/>
                <c:pt idx="0">
                  <c:v>C6018 182C1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'C6018'!$I$3:$I$78</c:f>
              <c:numCache>
                <c:formatCode>0.00E+00</c:formatCode>
                <c:ptCount val="76"/>
                <c:pt idx="0">
                  <c:v>2.7577657903629551E-4</c:v>
                </c:pt>
                <c:pt idx="1">
                  <c:v>3.2057540223080918E-4</c:v>
                </c:pt>
                <c:pt idx="2">
                  <c:v>3.7862904486245767E-4</c:v>
                </c:pt>
                <c:pt idx="3">
                  <c:v>4.9507236222296001E-4</c:v>
                </c:pt>
                <c:pt idx="4">
                  <c:v>5.7702463730673656E-4</c:v>
                </c:pt>
                <c:pt idx="5">
                  <c:v>6.8254283413635012E-4</c:v>
                </c:pt>
                <c:pt idx="6">
                  <c:v>7.6265542999820934E-4</c:v>
                </c:pt>
                <c:pt idx="7">
                  <c:v>8.6997471227630036E-4</c:v>
                </c:pt>
                <c:pt idx="8">
                  <c:v>1.0092365088480654E-3</c:v>
                </c:pt>
                <c:pt idx="9">
                  <c:v>1.1433810499574567E-3</c:v>
                </c:pt>
                <c:pt idx="10">
                  <c:v>1.3316269461518535E-3</c:v>
                </c:pt>
                <c:pt idx="11">
                  <c:v>1.5215932175336538E-3</c:v>
                </c:pt>
                <c:pt idx="12">
                  <c:v>1.7347166446403958E-3</c:v>
                </c:pt>
                <c:pt idx="13">
                  <c:v>1.9642469148036541E-3</c:v>
                </c:pt>
                <c:pt idx="14">
                  <c:v>2.2226822199522818E-3</c:v>
                </c:pt>
                <c:pt idx="15">
                  <c:v>2.4933996134949335E-3</c:v>
                </c:pt>
                <c:pt idx="16">
                  <c:v>2.8137586026805265E-3</c:v>
                </c:pt>
                <c:pt idx="17">
                  <c:v>3.1674871134496894E-3</c:v>
                </c:pt>
                <c:pt idx="18">
                  <c:v>3.5663810754104361E-3</c:v>
                </c:pt>
                <c:pt idx="19">
                  <c:v>3.999266321569106E-3</c:v>
                </c:pt>
                <c:pt idx="20">
                  <c:v>4.4658962403781371E-3</c:v>
                </c:pt>
                <c:pt idx="21">
                  <c:v>4.9853206853091832E-3</c:v>
                </c:pt>
                <c:pt idx="22">
                  <c:v>5.5544176881309514E-3</c:v>
                </c:pt>
                <c:pt idx="23">
                  <c:v>6.1795618190271535E-3</c:v>
                </c:pt>
                <c:pt idx="24">
                  <c:v>7.6392310713306912E-3</c:v>
                </c:pt>
                <c:pt idx="25">
                  <c:v>9.350771772954132E-3</c:v>
                </c:pt>
                <c:pt idx="26">
                  <c:v>1.1413515966056886E-2</c:v>
                </c:pt>
                <c:pt idx="27">
                  <c:v>1.3852695213238789E-2</c:v>
                </c:pt>
                <c:pt idx="28">
                  <c:v>1.6710729300774958E-2</c:v>
                </c:pt>
                <c:pt idx="29">
                  <c:v>2.0075385174778089E-2</c:v>
                </c:pt>
                <c:pt idx="30">
                  <c:v>2.4022568866878178E-2</c:v>
                </c:pt>
                <c:pt idx="31">
                  <c:v>2.6230913561695525E-2</c:v>
                </c:pt>
                <c:pt idx="32">
                  <c:v>2.8615163202929329E-2</c:v>
                </c:pt>
                <c:pt idx="33">
                  <c:v>3.1185729759069001E-2</c:v>
                </c:pt>
                <c:pt idx="34">
                  <c:v>3.3946513514546986E-2</c:v>
                </c:pt>
                <c:pt idx="35">
                  <c:v>3.69015807191065E-2</c:v>
                </c:pt>
                <c:pt idx="36">
                  <c:v>4.008782790077052E-2</c:v>
                </c:pt>
                <c:pt idx="37">
                  <c:v>4.3486350066590067E-2</c:v>
                </c:pt>
                <c:pt idx="38">
                  <c:v>4.7132926603773023E-2</c:v>
                </c:pt>
                <c:pt idx="39">
                  <c:v>5.1037183681952522E-2</c:v>
                </c:pt>
                <c:pt idx="40">
                  <c:v>5.5196044439755614E-2</c:v>
                </c:pt>
                <c:pt idx="41">
                  <c:v>5.8611541916918843E-2</c:v>
                </c:pt>
                <c:pt idx="42">
                  <c:v>6.0571053861557513E-2</c:v>
                </c:pt>
                <c:pt idx="43">
                  <c:v>6.4639079403519609E-2</c:v>
                </c:pt>
                <c:pt idx="44">
                  <c:v>6.9045869826625209E-2</c:v>
                </c:pt>
                <c:pt idx="45">
                  <c:v>7.3637120023151731E-2</c:v>
                </c:pt>
                <c:pt idx="46">
                  <c:v>7.8726458303809282E-2</c:v>
                </c:pt>
                <c:pt idx="47">
                  <c:v>8.3576842429348097E-2</c:v>
                </c:pt>
                <c:pt idx="48">
                  <c:v>8.8724275475451919E-2</c:v>
                </c:pt>
                <c:pt idx="49">
                  <c:v>9.348004407848276E-2</c:v>
                </c:pt>
                <c:pt idx="50">
                  <c:v>9.8030029178226702E-2</c:v>
                </c:pt>
                <c:pt idx="51">
                  <c:v>0.10255647885032933</c:v>
                </c:pt>
                <c:pt idx="52">
                  <c:v>0.10769310697968411</c:v>
                </c:pt>
                <c:pt idx="53">
                  <c:v>0.11280146394627284</c:v>
                </c:pt>
                <c:pt idx="54">
                  <c:v>0.11753678858160521</c:v>
                </c:pt>
                <c:pt idx="55">
                  <c:v>0.12193183355174421</c:v>
                </c:pt>
                <c:pt idx="56">
                  <c:v>0.12567387111901562</c:v>
                </c:pt>
                <c:pt idx="57">
                  <c:v>0.13092954441953725</c:v>
                </c:pt>
                <c:pt idx="58">
                  <c:v>0.13558417798948283</c:v>
                </c:pt>
                <c:pt idx="59">
                  <c:v>0.14041149416509541</c:v>
                </c:pt>
                <c:pt idx="60">
                  <c:v>0.14454795959156258</c:v>
                </c:pt>
                <c:pt idx="61">
                  <c:v>0.1499476129948665</c:v>
                </c:pt>
                <c:pt idx="62">
                  <c:v>0.15485350674179399</c:v>
                </c:pt>
                <c:pt idx="63">
                  <c:v>0.15955862927006687</c:v>
                </c:pt>
                <c:pt idx="64">
                  <c:v>0.16387013968299341</c:v>
                </c:pt>
                <c:pt idx="65">
                  <c:v>0.16797925907125136</c:v>
                </c:pt>
                <c:pt idx="66">
                  <c:v>0.17187429948142927</c:v>
                </c:pt>
                <c:pt idx="67">
                  <c:v>0.17560384718796743</c:v>
                </c:pt>
                <c:pt idx="68">
                  <c:v>0.17742721283059507</c:v>
                </c:pt>
                <c:pt idx="69">
                  <c:v>0.1808112269335338</c:v>
                </c:pt>
                <c:pt idx="70">
                  <c:v>0.18499911607042416</c:v>
                </c:pt>
                <c:pt idx="71">
                  <c:v>0.18878610065356818</c:v>
                </c:pt>
                <c:pt idx="72">
                  <c:v>0.19274278878125123</c:v>
                </c:pt>
                <c:pt idx="73">
                  <c:v>0.19592013269935968</c:v>
                </c:pt>
                <c:pt idx="74">
                  <c:v>0.19942778139659967</c:v>
                </c:pt>
                <c:pt idx="75">
                  <c:v>0.2000487382087732</c:v>
                </c:pt>
              </c:numCache>
            </c:numRef>
          </c:xVal>
          <c:yVal>
            <c:numRef>
              <c:f>'C6018'!$J$3:$J$78</c:f>
              <c:numCache>
                <c:formatCode>0.00E+00</c:formatCode>
                <c:ptCount val="76"/>
                <c:pt idx="0">
                  <c:v>7.6052721544962142E-3</c:v>
                </c:pt>
                <c:pt idx="1">
                  <c:v>8.5158634489385134E-3</c:v>
                </c:pt>
                <c:pt idx="2">
                  <c:v>9.8437843659461635E-3</c:v>
                </c:pt>
                <c:pt idx="3">
                  <c:v>1.3945675634108583E-2</c:v>
                </c:pt>
                <c:pt idx="4">
                  <c:v>1.5698504540841172E-2</c:v>
                </c:pt>
                <c:pt idx="5">
                  <c:v>1.8201040043401426E-2</c:v>
                </c:pt>
                <c:pt idx="6">
                  <c:v>1.8830476972123956E-2</c:v>
                </c:pt>
                <c:pt idx="7">
                  <c:v>2.0304164352845443E-2</c:v>
                </c:pt>
                <c:pt idx="8">
                  <c:v>2.2642529300040931E-2</c:v>
                </c:pt>
                <c:pt idx="9">
                  <c:v>2.4081733043793636E-2</c:v>
                </c:pt>
                <c:pt idx="10">
                  <c:v>2.7066887952108841E-2</c:v>
                </c:pt>
                <c:pt idx="11">
                  <c:v>2.9284520691071847E-2</c:v>
                </c:pt>
                <c:pt idx="12">
                  <c:v>3.1540274681163126E-2</c:v>
                </c:pt>
                <c:pt idx="13">
                  <c:v>3.3509344644047895E-2</c:v>
                </c:pt>
                <c:pt idx="14">
                  <c:v>3.5554632967916548E-2</c:v>
                </c:pt>
                <c:pt idx="15">
                  <c:v>3.7076159375587774E-2</c:v>
                </c:pt>
                <c:pt idx="16">
                  <c:v>3.9124711399832326E-2</c:v>
                </c:pt>
                <c:pt idx="17">
                  <c:v>4.108423092839969E-2</c:v>
                </c:pt>
                <c:pt idx="18">
                  <c:v>4.3158663663818729E-2</c:v>
                </c:pt>
                <c:pt idx="19">
                  <c:v>4.4971801080947699E-2</c:v>
                </c:pt>
                <c:pt idx="20">
                  <c:v>4.6469139128139512E-2</c:v>
                </c:pt>
                <c:pt idx="21">
                  <c:v>4.798448940793483E-2</c:v>
                </c:pt>
                <c:pt idx="22">
                  <c:v>4.9358145849920369E-2</c:v>
                </c:pt>
                <c:pt idx="23">
                  <c:v>5.062491949641286E-2</c:v>
                </c:pt>
                <c:pt idx="24">
                  <c:v>5.3123100989662879E-2</c:v>
                </c:pt>
                <c:pt idx="25">
                  <c:v>5.4652865094368105E-2</c:v>
                </c:pt>
                <c:pt idx="26">
                  <c:v>5.5910361470175529E-2</c:v>
                </c:pt>
                <c:pt idx="27">
                  <c:v>5.6553116117106714E-2</c:v>
                </c:pt>
                <c:pt idx="28">
                  <c:v>5.6508470501866498E-2</c:v>
                </c:pt>
                <c:pt idx="29">
                  <c:v>5.5999573413363597E-2</c:v>
                </c:pt>
                <c:pt idx="30">
                  <c:v>5.5059470376573529E-2</c:v>
                </c:pt>
                <c:pt idx="31">
                  <c:v>5.4398180532323114E-2</c:v>
                </c:pt>
                <c:pt idx="32">
                  <c:v>5.3643660665497091E-2</c:v>
                </c:pt>
                <c:pt idx="33">
                  <c:v>5.2796568024324905E-2</c:v>
                </c:pt>
                <c:pt idx="34">
                  <c:v>5.183831667986151E-2</c:v>
                </c:pt>
                <c:pt idx="35">
                  <c:v>5.0759557892001816E-2</c:v>
                </c:pt>
                <c:pt idx="36">
                  <c:v>4.9638727453058737E-2</c:v>
                </c:pt>
                <c:pt idx="37">
                  <c:v>4.8402653793352804E-2</c:v>
                </c:pt>
                <c:pt idx="38">
                  <c:v>4.7117158484468395E-2</c:v>
                </c:pt>
                <c:pt idx="39">
                  <c:v>4.5779501432991629E-2</c:v>
                </c:pt>
                <c:pt idx="40">
                  <c:v>4.4369151077122033E-2</c:v>
                </c:pt>
                <c:pt idx="41">
                  <c:v>4.3099477908714393E-2</c:v>
                </c:pt>
                <c:pt idx="42">
                  <c:v>4.2497461122349901E-2</c:v>
                </c:pt>
                <c:pt idx="43">
                  <c:v>4.1255275986991254E-2</c:v>
                </c:pt>
                <c:pt idx="44">
                  <c:v>4.0125005387631488E-2</c:v>
                </c:pt>
                <c:pt idx="45">
                  <c:v>3.8903619900158941E-2</c:v>
                </c:pt>
                <c:pt idx="46">
                  <c:v>3.790458949227838E-2</c:v>
                </c:pt>
                <c:pt idx="47">
                  <c:v>3.6763624160316206E-2</c:v>
                </c:pt>
                <c:pt idx="48">
                  <c:v>3.5781804812017634E-2</c:v>
                </c:pt>
                <c:pt idx="49">
                  <c:v>3.4954074563660321E-2</c:v>
                </c:pt>
                <c:pt idx="50">
                  <c:v>3.4321023645299917E-2</c:v>
                </c:pt>
                <c:pt idx="51">
                  <c:v>3.3389940806914431E-2</c:v>
                </c:pt>
                <c:pt idx="52">
                  <c:v>3.2669874058979392E-2</c:v>
                </c:pt>
                <c:pt idx="53">
                  <c:v>3.1810425671055728E-2</c:v>
                </c:pt>
                <c:pt idx="54">
                  <c:v>3.1044711618150474E-2</c:v>
                </c:pt>
                <c:pt idx="55">
                  <c:v>3.0341575578143379E-2</c:v>
                </c:pt>
                <c:pt idx="56">
                  <c:v>2.9654378298984131E-2</c:v>
                </c:pt>
                <c:pt idx="57">
                  <c:v>2.8913047060056627E-2</c:v>
                </c:pt>
                <c:pt idx="58">
                  <c:v>2.8143094490330312E-2</c:v>
                </c:pt>
                <c:pt idx="59">
                  <c:v>2.7631937902837588E-2</c:v>
                </c:pt>
                <c:pt idx="60">
                  <c:v>2.7001954797213755E-2</c:v>
                </c:pt>
                <c:pt idx="61">
                  <c:v>2.6322040087635518E-2</c:v>
                </c:pt>
                <c:pt idx="62">
                  <c:v>2.5657616681180013E-2</c:v>
                </c:pt>
                <c:pt idx="63">
                  <c:v>2.508024448285158E-2</c:v>
                </c:pt>
                <c:pt idx="64">
                  <c:v>2.4512480766521013E-2</c:v>
                </c:pt>
                <c:pt idx="65">
                  <c:v>2.3996114872120573E-2</c:v>
                </c:pt>
                <c:pt idx="66">
                  <c:v>2.3514108749687204E-2</c:v>
                </c:pt>
                <c:pt idx="67">
                  <c:v>2.3069283419776328E-2</c:v>
                </c:pt>
                <c:pt idx="68">
                  <c:v>2.2863255031471619E-2</c:v>
                </c:pt>
                <c:pt idx="69">
                  <c:v>2.2433747193583924E-2</c:v>
                </c:pt>
                <c:pt idx="70">
                  <c:v>2.1969876073204688E-2</c:v>
                </c:pt>
                <c:pt idx="71">
                  <c:v>2.1492004944810451E-2</c:v>
                </c:pt>
                <c:pt idx="72">
                  <c:v>2.1122232560367309E-2</c:v>
                </c:pt>
                <c:pt idx="73">
                  <c:v>2.064470413431652E-2</c:v>
                </c:pt>
                <c:pt idx="74">
                  <c:v>2.029362179445349E-2</c:v>
                </c:pt>
                <c:pt idx="75">
                  <c:v>2.0212888357453544E-2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9C7A-4D7C-82E7-E0ED29CD81DD}"/>
            </c:ext>
          </c:extLst>
        </c:ser>
        <c:ser>
          <c:idx val="2"/>
          <c:order val="1"/>
          <c:tx>
            <c:strRef>
              <c:f>'C6018'!$U$2</c:f>
              <c:strCache>
                <c:ptCount val="1"/>
                <c:pt idx="0">
                  <c:v>C6018 182C5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'C6018'!$T$3:$T$78</c:f>
              <c:numCache>
                <c:formatCode>0.00E+00</c:formatCode>
                <c:ptCount val="76"/>
                <c:pt idx="0">
                  <c:v>2.6776621813418759E-4</c:v>
                </c:pt>
                <c:pt idx="1">
                  <c:v>3.5856162431732654E-4</c:v>
                </c:pt>
                <c:pt idx="2">
                  <c:v>4.272045882379573E-4</c:v>
                </c:pt>
                <c:pt idx="3">
                  <c:v>4.9381963252989115E-4</c:v>
                </c:pt>
                <c:pt idx="4">
                  <c:v>5.444439052747275E-4</c:v>
                </c:pt>
                <c:pt idx="5">
                  <c:v>6.3053501196788609E-4</c:v>
                </c:pt>
                <c:pt idx="6">
                  <c:v>7.4353516677698927E-4</c:v>
                </c:pt>
                <c:pt idx="7">
                  <c:v>8.8569627578791307E-4</c:v>
                </c:pt>
                <c:pt idx="8">
                  <c:v>1.0409740619152746E-3</c:v>
                </c:pt>
                <c:pt idx="9">
                  <c:v>1.1616980880662239E-3</c:v>
                </c:pt>
                <c:pt idx="10">
                  <c:v>1.3203547426520054E-3</c:v>
                </c:pt>
                <c:pt idx="11">
                  <c:v>1.4965544638558274E-3</c:v>
                </c:pt>
                <c:pt idx="12">
                  <c:v>1.7116603138712916E-3</c:v>
                </c:pt>
                <c:pt idx="13">
                  <c:v>1.9567642385227768E-3</c:v>
                </c:pt>
                <c:pt idx="14">
                  <c:v>2.2335824423876226E-3</c:v>
                </c:pt>
                <c:pt idx="15">
                  <c:v>2.5195824268807649E-3</c:v>
                </c:pt>
                <c:pt idx="16">
                  <c:v>2.8339357741955663E-3</c:v>
                </c:pt>
                <c:pt idx="17">
                  <c:v>3.178429374420639E-3</c:v>
                </c:pt>
                <c:pt idx="18">
                  <c:v>3.5694976887233909E-3</c:v>
                </c:pt>
                <c:pt idx="19">
                  <c:v>3.9982174977578845E-3</c:v>
                </c:pt>
                <c:pt idx="20">
                  <c:v>4.4729908358821869E-3</c:v>
                </c:pt>
                <c:pt idx="21">
                  <c:v>5.0011819906734005E-3</c:v>
                </c:pt>
                <c:pt idx="22">
                  <c:v>5.5807398820855933E-3</c:v>
                </c:pt>
                <c:pt idx="23">
                  <c:v>6.2098687701510396E-3</c:v>
                </c:pt>
                <c:pt idx="24">
                  <c:v>7.6604039399655382E-3</c:v>
                </c:pt>
                <c:pt idx="25">
                  <c:v>9.3947452539544368E-3</c:v>
                </c:pt>
                <c:pt idx="26">
                  <c:v>1.1484620127601743E-2</c:v>
                </c:pt>
                <c:pt idx="27">
                  <c:v>1.3906411716342708E-2</c:v>
                </c:pt>
                <c:pt idx="28">
                  <c:v>1.6787556638442277E-2</c:v>
                </c:pt>
                <c:pt idx="29">
                  <c:v>2.0170513185055819E-2</c:v>
                </c:pt>
                <c:pt idx="30">
                  <c:v>2.4132082085401713E-2</c:v>
                </c:pt>
                <c:pt idx="31">
                  <c:v>2.6353029069142154E-2</c:v>
                </c:pt>
                <c:pt idx="32">
                  <c:v>2.8745035616825267E-2</c:v>
                </c:pt>
                <c:pt idx="33">
                  <c:v>3.1327538594956156E-2</c:v>
                </c:pt>
                <c:pt idx="34">
                  <c:v>3.4083591586078717E-2</c:v>
                </c:pt>
                <c:pt idx="35">
                  <c:v>3.7063931664900365E-2</c:v>
                </c:pt>
                <c:pt idx="36">
                  <c:v>4.0255647409922657E-2</c:v>
                </c:pt>
                <c:pt idx="37">
                  <c:v>4.367104177281398E-2</c:v>
                </c:pt>
                <c:pt idx="38">
                  <c:v>4.733811701990609E-2</c:v>
                </c:pt>
                <c:pt idx="39">
                  <c:v>5.1252118938613457E-2</c:v>
                </c:pt>
                <c:pt idx="40">
                  <c:v>5.5429832882636525E-2</c:v>
                </c:pt>
                <c:pt idx="41">
                  <c:v>5.8828330143154632E-2</c:v>
                </c:pt>
                <c:pt idx="42">
                  <c:v>6.0824778910793111E-2</c:v>
                </c:pt>
                <c:pt idx="43">
                  <c:v>6.4940379135836446E-2</c:v>
                </c:pt>
                <c:pt idx="44">
                  <c:v>6.9224268702874389E-2</c:v>
                </c:pt>
                <c:pt idx="45">
                  <c:v>7.4075025149812901E-2</c:v>
                </c:pt>
                <c:pt idx="46">
                  <c:v>7.9033400395464734E-2</c:v>
                </c:pt>
                <c:pt idx="47">
                  <c:v>8.3910204867846436E-2</c:v>
                </c:pt>
                <c:pt idx="48">
                  <c:v>8.9188348951705118E-2</c:v>
                </c:pt>
                <c:pt idx="49">
                  <c:v>9.3725944206536183E-2</c:v>
                </c:pt>
                <c:pt idx="50">
                  <c:v>9.8204204108642765E-2</c:v>
                </c:pt>
                <c:pt idx="51">
                  <c:v>0.10297479389266445</c:v>
                </c:pt>
                <c:pt idx="52">
                  <c:v>0.10795561567214403</c:v>
                </c:pt>
                <c:pt idx="53">
                  <c:v>0.11310546393029706</c:v>
                </c:pt>
                <c:pt idx="54">
                  <c:v>0.1179849632993737</c:v>
                </c:pt>
                <c:pt idx="55">
                  <c:v>0.12230554672875833</c:v>
                </c:pt>
                <c:pt idx="56">
                  <c:v>0.12620349147064108</c:v>
                </c:pt>
                <c:pt idx="57">
                  <c:v>0.13131966442570858</c:v>
                </c:pt>
                <c:pt idx="58">
                  <c:v>0.13637758487348958</c:v>
                </c:pt>
                <c:pt idx="59">
                  <c:v>0.14081353905910995</c:v>
                </c:pt>
                <c:pt idx="60">
                  <c:v>0.14522214326035518</c:v>
                </c:pt>
                <c:pt idx="61">
                  <c:v>0.15048614026254933</c:v>
                </c:pt>
                <c:pt idx="62">
                  <c:v>0.15553669073116569</c:v>
                </c:pt>
                <c:pt idx="63">
                  <c:v>0.16014935324482435</c:v>
                </c:pt>
                <c:pt idx="64">
                  <c:v>0.16459351194736832</c:v>
                </c:pt>
                <c:pt idx="65">
                  <c:v>0.16864489468023425</c:v>
                </c:pt>
                <c:pt idx="66">
                  <c:v>0.17256786589737519</c:v>
                </c:pt>
                <c:pt idx="67">
                  <c:v>0.17629022543022019</c:v>
                </c:pt>
                <c:pt idx="68">
                  <c:v>0.17808638427769713</c:v>
                </c:pt>
                <c:pt idx="69">
                  <c:v>0.18153243062214139</c:v>
                </c:pt>
              </c:numCache>
            </c:numRef>
          </c:xVal>
          <c:yVal>
            <c:numRef>
              <c:f>'C6018'!$U$3:$U$78</c:f>
              <c:numCache>
                <c:formatCode>0.00E+00</c:formatCode>
                <c:ptCount val="76"/>
                <c:pt idx="0">
                  <c:v>7.1698747573885327E-3</c:v>
                </c:pt>
                <c:pt idx="1">
                  <c:v>1.0653588315537881E-2</c:v>
                </c:pt>
                <c:pt idx="2">
                  <c:v>1.2531586515024729E-2</c:v>
                </c:pt>
                <c:pt idx="3">
                  <c:v>1.3875188731327655E-2</c:v>
                </c:pt>
                <c:pt idx="4">
                  <c:v>1.3975773402993771E-2</c:v>
                </c:pt>
                <c:pt idx="5">
                  <c:v>1.5532980458179845E-2</c:v>
                </c:pt>
                <c:pt idx="6">
                  <c:v>1.7898128236946077E-2</c:v>
                </c:pt>
                <c:pt idx="7">
                  <c:v>2.1044639913310716E-2</c:v>
                </c:pt>
                <c:pt idx="8">
                  <c:v>2.4089004332186695E-2</c:v>
                </c:pt>
                <c:pt idx="9">
                  <c:v>2.4859495269876294E-2</c:v>
                </c:pt>
                <c:pt idx="10">
                  <c:v>2.6610585799798872E-2</c:v>
                </c:pt>
                <c:pt idx="11">
                  <c:v>2.8328660913514263E-2</c:v>
                </c:pt>
                <c:pt idx="12">
                  <c:v>3.070743510952231E-2</c:v>
                </c:pt>
                <c:pt idx="13">
                  <c:v>3.3254527402828048E-2</c:v>
                </c:pt>
                <c:pt idx="14">
                  <c:v>3.5904213939850715E-2</c:v>
                </c:pt>
                <c:pt idx="15">
                  <c:v>3.7858910001886688E-2</c:v>
                </c:pt>
                <c:pt idx="16">
                  <c:v>3.9687841767677361E-2</c:v>
                </c:pt>
                <c:pt idx="17">
                  <c:v>4.1368576762064561E-2</c:v>
                </c:pt>
                <c:pt idx="18">
                  <c:v>4.3234128195319493E-2</c:v>
                </c:pt>
                <c:pt idx="19">
                  <c:v>4.4948216099562822E-2</c:v>
                </c:pt>
                <c:pt idx="20">
                  <c:v>4.6616899664920025E-2</c:v>
                </c:pt>
                <c:pt idx="21">
                  <c:v>4.829031021289043E-2</c:v>
                </c:pt>
                <c:pt idx="22">
                  <c:v>4.9827067428467445E-2</c:v>
                </c:pt>
                <c:pt idx="23">
                  <c:v>5.1122705382517029E-2</c:v>
                </c:pt>
                <c:pt idx="24">
                  <c:v>5.3417980704789578E-2</c:v>
                </c:pt>
                <c:pt idx="25">
                  <c:v>5.5168101200542177E-2</c:v>
                </c:pt>
                <c:pt idx="26">
                  <c:v>5.6609154477699132E-2</c:v>
                </c:pt>
                <c:pt idx="27">
                  <c:v>5.6992557754709017E-2</c:v>
                </c:pt>
                <c:pt idx="28">
                  <c:v>5.7029258675419497E-2</c:v>
                </c:pt>
                <c:pt idx="29">
                  <c:v>5.6531543221420268E-2</c:v>
                </c:pt>
                <c:pt idx="30">
                  <c:v>5.5562620886793007E-2</c:v>
                </c:pt>
                <c:pt idx="31">
                  <c:v>5.4905850538324502E-2</c:v>
                </c:pt>
                <c:pt idx="32">
                  <c:v>5.4131698524164593E-2</c:v>
                </c:pt>
                <c:pt idx="33">
                  <c:v>5.3277816500918396E-2</c:v>
                </c:pt>
                <c:pt idx="34">
                  <c:v>5.225781445823733E-2</c:v>
                </c:pt>
                <c:pt idx="35">
                  <c:v>5.1207180469691131E-2</c:v>
                </c:pt>
                <c:pt idx="36">
                  <c:v>5.0055202176768593E-2</c:v>
                </c:pt>
                <c:pt idx="37">
                  <c:v>4.8814670548379645E-2</c:v>
                </c:pt>
                <c:pt idx="38">
                  <c:v>4.7528295011110007E-2</c:v>
                </c:pt>
                <c:pt idx="39">
                  <c:v>4.6165900024038857E-2</c:v>
                </c:pt>
                <c:pt idx="40">
                  <c:v>4.4745807150334639E-2</c:v>
                </c:pt>
                <c:pt idx="41">
                  <c:v>4.3418894137147938E-2</c:v>
                </c:pt>
                <c:pt idx="42">
                  <c:v>4.2854240587075369E-2</c:v>
                </c:pt>
                <c:pt idx="43">
                  <c:v>4.1640775717153758E-2</c:v>
                </c:pt>
                <c:pt idx="44">
                  <c:v>4.0332621094230837E-2</c:v>
                </c:pt>
                <c:pt idx="45">
                  <c:v>3.9367699693253842E-2</c:v>
                </c:pt>
                <c:pt idx="46">
                  <c:v>3.8200733756971014E-2</c:v>
                </c:pt>
                <c:pt idx="47">
                  <c:v>3.7057486741915578E-2</c:v>
                </c:pt>
                <c:pt idx="48">
                  <c:v>3.6157098130595998E-2</c:v>
                </c:pt>
                <c:pt idx="49">
                  <c:v>3.5138210469626931E-2</c:v>
                </c:pt>
                <c:pt idx="50">
                  <c:v>3.4443091802185605E-2</c:v>
                </c:pt>
                <c:pt idx="51">
                  <c:v>3.3662883102338802E-2</c:v>
                </c:pt>
                <c:pt idx="52">
                  <c:v>3.2829337901835683E-2</c:v>
                </c:pt>
                <c:pt idx="53">
                  <c:v>3.1982114927219328E-2</c:v>
                </c:pt>
                <c:pt idx="54">
                  <c:v>3.128191362866193E-2</c:v>
                </c:pt>
                <c:pt idx="55">
                  <c:v>3.0527850531878547E-2</c:v>
                </c:pt>
                <c:pt idx="56">
                  <c:v>2.9854397862005957E-2</c:v>
                </c:pt>
                <c:pt idx="57">
                  <c:v>2.9036629508133887E-2</c:v>
                </c:pt>
                <c:pt idx="58">
                  <c:v>2.8425562671444075E-2</c:v>
                </c:pt>
                <c:pt idx="59">
                  <c:v>2.7743742524627791E-2</c:v>
                </c:pt>
                <c:pt idx="60">
                  <c:v>2.7208709706013575E-2</c:v>
                </c:pt>
                <c:pt idx="61">
                  <c:v>2.646497418618636E-2</c:v>
                </c:pt>
                <c:pt idx="62">
                  <c:v>2.5840271484300667E-2</c:v>
                </c:pt>
                <c:pt idx="63">
                  <c:v>2.5224051283178141E-2</c:v>
                </c:pt>
                <c:pt idx="64">
                  <c:v>2.4688803586228453E-2</c:v>
                </c:pt>
                <c:pt idx="65">
                  <c:v>2.4147648583551794E-2</c:v>
                </c:pt>
                <c:pt idx="66">
                  <c:v>2.3664707835644044E-2</c:v>
                </c:pt>
                <c:pt idx="67">
                  <c:v>2.321177353218153E-2</c:v>
                </c:pt>
                <c:pt idx="68">
                  <c:v>2.2995040795463759E-2</c:v>
                </c:pt>
                <c:pt idx="69">
                  <c:v>2.2575887762953054E-2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9C7A-4D7C-82E7-E0ED29CD81DD}"/>
            </c:ext>
          </c:extLst>
        </c:ser>
        <c:ser>
          <c:idx val="3"/>
          <c:order val="2"/>
          <c:tx>
            <c:strRef>
              <c:f>'C6018'!$AF$2</c:f>
              <c:strCache>
                <c:ptCount val="1"/>
                <c:pt idx="0">
                  <c:v>C6018 200C1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'C6018'!$AE$3:$AE$78</c:f>
              <c:numCache>
                <c:formatCode>0.00E+00</c:formatCode>
                <c:ptCount val="76"/>
                <c:pt idx="0">
                  <c:v>1.3894448188382823E-4</c:v>
                </c:pt>
                <c:pt idx="1">
                  <c:v>2.0288707238703415E-4</c:v>
                </c:pt>
                <c:pt idx="2">
                  <c:v>2.4133841962330733E-4</c:v>
                </c:pt>
                <c:pt idx="3">
                  <c:v>3.3267476496628908E-4</c:v>
                </c:pt>
                <c:pt idx="4">
                  <c:v>4.2767809957151365E-4</c:v>
                </c:pt>
                <c:pt idx="5">
                  <c:v>5.5444583620266167E-4</c:v>
                </c:pt>
                <c:pt idx="6">
                  <c:v>6.6250111405382641E-4</c:v>
                </c:pt>
                <c:pt idx="7">
                  <c:v>7.9823488983900911E-4</c:v>
                </c:pt>
                <c:pt idx="8">
                  <c:v>9.5129504697871877E-4</c:v>
                </c:pt>
                <c:pt idx="9">
                  <c:v>1.0934476154867356E-3</c:v>
                </c:pt>
                <c:pt idx="10">
                  <c:v>1.2733062762327837E-3</c:v>
                </c:pt>
                <c:pt idx="11">
                  <c:v>1.4586913369049202E-3</c:v>
                </c:pt>
                <c:pt idx="12">
                  <c:v>1.6771268661171174E-3</c:v>
                </c:pt>
                <c:pt idx="13">
                  <c:v>1.9090805373099728E-3</c:v>
                </c:pt>
                <c:pt idx="14">
                  <c:v>2.1802070394167771E-3</c:v>
                </c:pt>
                <c:pt idx="15">
                  <c:v>2.4609506177696162E-3</c:v>
                </c:pt>
                <c:pt idx="16">
                  <c:v>2.7791847923987791E-3</c:v>
                </c:pt>
                <c:pt idx="17">
                  <c:v>3.1278601246058219E-3</c:v>
                </c:pt>
                <c:pt idx="18">
                  <c:v>3.5265895809981703E-3</c:v>
                </c:pt>
                <c:pt idx="19">
                  <c:v>3.9594900718869343E-3</c:v>
                </c:pt>
                <c:pt idx="20">
                  <c:v>4.4315473864314963E-3</c:v>
                </c:pt>
                <c:pt idx="21">
                  <c:v>4.9584363177449789E-3</c:v>
                </c:pt>
                <c:pt idx="22">
                  <c:v>5.5353794181377579E-3</c:v>
                </c:pt>
                <c:pt idx="23">
                  <c:v>6.1657951318117238E-3</c:v>
                </c:pt>
                <c:pt idx="24">
                  <c:v>7.6408674090591997E-3</c:v>
                </c:pt>
                <c:pt idx="25">
                  <c:v>9.3611669872901877E-3</c:v>
                </c:pt>
                <c:pt idx="26">
                  <c:v>1.145996027521335E-2</c:v>
                </c:pt>
                <c:pt idx="27">
                  <c:v>1.3917346326837592E-2</c:v>
                </c:pt>
                <c:pt idx="28">
                  <c:v>1.6817041669097133E-2</c:v>
                </c:pt>
                <c:pt idx="29">
                  <c:v>2.023090436737825E-2</c:v>
                </c:pt>
                <c:pt idx="30">
                  <c:v>2.4228340780213079E-2</c:v>
                </c:pt>
                <c:pt idx="31">
                  <c:v>2.6457690234214438E-2</c:v>
                </c:pt>
                <c:pt idx="32">
                  <c:v>2.8883578090755979E-2</c:v>
                </c:pt>
                <c:pt idx="33">
                  <c:v>3.1492247016049218E-2</c:v>
                </c:pt>
                <c:pt idx="34">
                  <c:v>3.4290030883385607E-2</c:v>
                </c:pt>
                <c:pt idx="35">
                  <c:v>3.7307998986179057E-2</c:v>
                </c:pt>
                <c:pt idx="36">
                  <c:v>4.0532760724983422E-2</c:v>
                </c:pt>
                <c:pt idx="37">
                  <c:v>4.4007987899992815E-2</c:v>
                </c:pt>
                <c:pt idx="38">
                  <c:v>4.7717394701481522E-2</c:v>
                </c:pt>
                <c:pt idx="39">
                  <c:v>5.1689755784558054E-2</c:v>
                </c:pt>
                <c:pt idx="40">
                  <c:v>5.5931147523531281E-2</c:v>
                </c:pt>
                <c:pt idx="41">
                  <c:v>5.9460317305956092E-2</c:v>
                </c:pt>
                <c:pt idx="42">
                  <c:v>6.1429385610782275E-2</c:v>
                </c:pt>
                <c:pt idx="43">
                  <c:v>6.5360088038868988E-2</c:v>
                </c:pt>
                <c:pt idx="44">
                  <c:v>6.9999720367096022E-2</c:v>
                </c:pt>
                <c:pt idx="45">
                  <c:v>7.4873532407260454E-2</c:v>
                </c:pt>
                <c:pt idx="46">
                  <c:v>8.0058517582364541E-2</c:v>
                </c:pt>
                <c:pt idx="47">
                  <c:v>8.4964069542492929E-2</c:v>
                </c:pt>
                <c:pt idx="48">
                  <c:v>9.0193595505116381E-2</c:v>
                </c:pt>
                <c:pt idx="49">
                  <c:v>9.5022141992344877E-2</c:v>
                </c:pt>
                <c:pt idx="50">
                  <c:v>9.9459412211793649E-2</c:v>
                </c:pt>
                <c:pt idx="51">
                  <c:v>0.10425633832035593</c:v>
                </c:pt>
                <c:pt idx="52">
                  <c:v>0.10935563237181817</c:v>
                </c:pt>
                <c:pt idx="53">
                  <c:v>0.11464707578754155</c:v>
                </c:pt>
                <c:pt idx="54">
                  <c:v>0.11940666971088706</c:v>
                </c:pt>
                <c:pt idx="55">
                  <c:v>0.12401391207715357</c:v>
                </c:pt>
                <c:pt idx="56">
                  <c:v>0.12786781931749513</c:v>
                </c:pt>
                <c:pt idx="57">
                  <c:v>0.13318893097953377</c:v>
                </c:pt>
                <c:pt idx="58">
                  <c:v>0.13815875178721129</c:v>
                </c:pt>
                <c:pt idx="59">
                  <c:v>0.14281037551697898</c:v>
                </c:pt>
                <c:pt idx="60">
                  <c:v>0.14713990075532254</c:v>
                </c:pt>
                <c:pt idx="61">
                  <c:v>0.15248257831461362</c:v>
                </c:pt>
                <c:pt idx="62">
                  <c:v>0.1575564586675568</c:v>
                </c:pt>
                <c:pt idx="63">
                  <c:v>0.16230031066627021</c:v>
                </c:pt>
                <c:pt idx="64">
                  <c:v>0.16666980735042261</c:v>
                </c:pt>
                <c:pt idx="65">
                  <c:v>0.17093218420870479</c:v>
                </c:pt>
                <c:pt idx="66">
                  <c:v>0.1747979617178079</c:v>
                </c:pt>
                <c:pt idx="67">
                  <c:v>0.17860232139106072</c:v>
                </c:pt>
                <c:pt idx="68">
                  <c:v>0.18039257026166963</c:v>
                </c:pt>
                <c:pt idx="69">
                  <c:v>0.18390590665500658</c:v>
                </c:pt>
              </c:numCache>
            </c:numRef>
          </c:xVal>
          <c:yVal>
            <c:numRef>
              <c:f>'C6018'!$AF$3:$AF$78</c:f>
              <c:numCache>
                <c:formatCode>0.00E+00</c:formatCode>
                <c:ptCount val="76"/>
                <c:pt idx="0">
                  <c:v>1.9305569045965469E-3</c:v>
                </c:pt>
                <c:pt idx="1">
                  <c:v>3.4109633110799426E-3</c:v>
                </c:pt>
                <c:pt idx="2">
                  <c:v>3.9993293360988478E-3</c:v>
                </c:pt>
                <c:pt idx="3">
                  <c:v>6.2971191768681637E-3</c:v>
                </c:pt>
                <c:pt idx="4">
                  <c:v>8.6238976332823278E-3</c:v>
                </c:pt>
                <c:pt idx="5">
                  <c:v>1.2010321551931737E-2</c:v>
                </c:pt>
                <c:pt idx="6">
                  <c:v>1.4209467830077347E-2</c:v>
                </c:pt>
                <c:pt idx="7">
                  <c:v>1.7093589674730722E-2</c:v>
                </c:pt>
                <c:pt idx="8">
                  <c:v>2.0117291286209694E-2</c:v>
                </c:pt>
                <c:pt idx="9">
                  <c:v>2.2024280079386296E-2</c:v>
                </c:pt>
                <c:pt idx="10">
                  <c:v>2.4747933202373857E-2</c:v>
                </c:pt>
                <c:pt idx="11">
                  <c:v>2.6913352529982941E-2</c:v>
                </c:pt>
                <c:pt idx="12">
                  <c:v>2.9480864327470782E-2</c:v>
                </c:pt>
                <c:pt idx="13">
                  <c:v>3.1653539151778133E-2</c:v>
                </c:pt>
                <c:pt idx="14">
                  <c:v>3.4208727849747891E-2</c:v>
                </c:pt>
                <c:pt idx="15">
                  <c:v>3.611742360943361E-2</c:v>
                </c:pt>
                <c:pt idx="16">
                  <c:v>3.8169135597135022E-2</c:v>
                </c:pt>
                <c:pt idx="17">
                  <c:v>4.0062688966643382E-2</c:v>
                </c:pt>
                <c:pt idx="18">
                  <c:v>4.2200960529359358E-2</c:v>
                </c:pt>
                <c:pt idx="19">
                  <c:v>4.4081680845586654E-2</c:v>
                </c:pt>
                <c:pt idx="20">
                  <c:v>4.5757065558356784E-2</c:v>
                </c:pt>
                <c:pt idx="21">
                  <c:v>4.7468352393454115E-2</c:v>
                </c:pt>
                <c:pt idx="22">
                  <c:v>4.9020366692120065E-2</c:v>
                </c:pt>
                <c:pt idx="23">
                  <c:v>5.0399608659908827E-2</c:v>
                </c:pt>
                <c:pt idx="24">
                  <c:v>5.3145861564278994E-2</c:v>
                </c:pt>
                <c:pt idx="25">
                  <c:v>5.4774447366601857E-2</c:v>
                </c:pt>
                <c:pt idx="26">
                  <c:v>5.6366312371281813E-2</c:v>
                </c:pt>
                <c:pt idx="27">
                  <c:v>5.7082219479179012E-2</c:v>
                </c:pt>
                <c:pt idx="28">
                  <c:v>5.7229762673274905E-2</c:v>
                </c:pt>
                <c:pt idx="29">
                  <c:v>5.6870564596505184E-2</c:v>
                </c:pt>
                <c:pt idx="30">
                  <c:v>5.6006764267313179E-2</c:v>
                </c:pt>
                <c:pt idx="31">
                  <c:v>5.5342834189526596E-2</c:v>
                </c:pt>
                <c:pt idx="32">
                  <c:v>5.4654753169166986E-2</c:v>
                </c:pt>
                <c:pt idx="33">
                  <c:v>5.3839518700150406E-2</c:v>
                </c:pt>
                <c:pt idx="34">
                  <c:v>5.2892767340690004E-2</c:v>
                </c:pt>
                <c:pt idx="35">
                  <c:v>5.1883803196508656E-2</c:v>
                </c:pt>
                <c:pt idx="36">
                  <c:v>5.074671785871511E-2</c:v>
                </c:pt>
                <c:pt idx="37">
                  <c:v>4.9570840581271126E-2</c:v>
                </c:pt>
                <c:pt idx="38">
                  <c:v>4.8292948842639925E-2</c:v>
                </c:pt>
                <c:pt idx="39">
                  <c:v>4.6957678348841937E-2</c:v>
                </c:pt>
                <c:pt idx="40">
                  <c:v>4.5558841027934491E-2</c:v>
                </c:pt>
                <c:pt idx="41">
                  <c:v>4.4356795223042783E-2</c:v>
                </c:pt>
                <c:pt idx="42">
                  <c:v>4.3710428993933639E-2</c:v>
                </c:pt>
                <c:pt idx="43">
                  <c:v>4.2180762744243067E-2</c:v>
                </c:pt>
                <c:pt idx="44">
                  <c:v>4.1241295925257028E-2</c:v>
                </c:pt>
                <c:pt idx="45">
                  <c:v>4.0221019042344951E-2</c:v>
                </c:pt>
                <c:pt idx="46">
                  <c:v>3.9198139815339379E-2</c:v>
                </c:pt>
                <c:pt idx="47">
                  <c:v>3.7994174280113549E-2</c:v>
                </c:pt>
                <c:pt idx="48">
                  <c:v>3.6976748500638867E-2</c:v>
                </c:pt>
                <c:pt idx="49">
                  <c:v>3.6116829875253408E-2</c:v>
                </c:pt>
                <c:pt idx="50">
                  <c:v>3.5329195276841023E-2</c:v>
                </c:pt>
                <c:pt idx="51">
                  <c:v>3.4505981206249252E-2</c:v>
                </c:pt>
                <c:pt idx="52">
                  <c:v>3.3686350229409141E-2</c:v>
                </c:pt>
                <c:pt idx="53">
                  <c:v>3.2859879966585737E-2</c:v>
                </c:pt>
                <c:pt idx="54">
                  <c:v>3.2040343306617695E-2</c:v>
                </c:pt>
                <c:pt idx="55">
                  <c:v>3.1386633446285665E-2</c:v>
                </c:pt>
                <c:pt idx="56">
                  <c:v>3.0647008841633707E-2</c:v>
                </c:pt>
                <c:pt idx="57">
                  <c:v>2.9869155304716306E-2</c:v>
                </c:pt>
                <c:pt idx="58">
                  <c:v>2.91729186847016E-2</c:v>
                </c:pt>
                <c:pt idx="59">
                  <c:v>2.8536173716665104E-2</c:v>
                </c:pt>
                <c:pt idx="60">
                  <c:v>2.7932073789557695E-2</c:v>
                </c:pt>
                <c:pt idx="61">
                  <c:v>2.7171832055010257E-2</c:v>
                </c:pt>
                <c:pt idx="62">
                  <c:v>2.6515742007970019E-2</c:v>
                </c:pt>
                <c:pt idx="63">
                  <c:v>2.590616723285585E-2</c:v>
                </c:pt>
                <c:pt idx="64">
                  <c:v>2.5315615312336635E-2</c:v>
                </c:pt>
                <c:pt idx="65">
                  <c:v>2.4807107826760558E-2</c:v>
                </c:pt>
                <c:pt idx="66">
                  <c:v>2.4280298331770693E-2</c:v>
                </c:pt>
                <c:pt idx="67">
                  <c:v>2.3824624099093094E-2</c:v>
                </c:pt>
                <c:pt idx="68">
                  <c:v>2.3594460125878344E-2</c:v>
                </c:pt>
                <c:pt idx="69">
                  <c:v>2.3170091458929912E-2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9C7A-4D7C-82E7-E0ED29CD81DD}"/>
            </c:ext>
          </c:extLst>
        </c:ser>
        <c:ser>
          <c:idx val="4"/>
          <c:order val="3"/>
          <c:tx>
            <c:strRef>
              <c:f>'C6018'!$AQ$2</c:f>
              <c:strCache>
                <c:ptCount val="1"/>
                <c:pt idx="0">
                  <c:v>C6018 200C3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'C6018'!$AP$3:$AP$78</c:f>
              <c:numCache>
                <c:formatCode>0.00E+00</c:formatCode>
                <c:ptCount val="76"/>
                <c:pt idx="0">
                  <c:v>3.3988702304766131E-4</c:v>
                </c:pt>
                <c:pt idx="1">
                  <c:v>3.719556711744766E-4</c:v>
                </c:pt>
                <c:pt idx="2">
                  <c:v>4.144010923735506E-4</c:v>
                </c:pt>
                <c:pt idx="3">
                  <c:v>4.9081326310233386E-4</c:v>
                </c:pt>
                <c:pt idx="4">
                  <c:v>5.4996346643566374E-4</c:v>
                </c:pt>
                <c:pt idx="5">
                  <c:v>6.4891567387245059E-4</c:v>
                </c:pt>
                <c:pt idx="6">
                  <c:v>7.3206548458693097E-4</c:v>
                </c:pt>
                <c:pt idx="7">
                  <c:v>8.6473138523953199E-4</c:v>
                </c:pt>
                <c:pt idx="8">
                  <c:v>1.0311924208540272E-3</c:v>
                </c:pt>
                <c:pt idx="9">
                  <c:v>1.1845511373274418E-3</c:v>
                </c:pt>
                <c:pt idx="10">
                  <c:v>1.3730304520387742E-3</c:v>
                </c:pt>
                <c:pt idx="11">
                  <c:v>1.5609867396762808E-3</c:v>
                </c:pt>
                <c:pt idx="12">
                  <c:v>1.7715200503003786E-3</c:v>
                </c:pt>
                <c:pt idx="13">
                  <c:v>1.9947139727751959E-3</c:v>
                </c:pt>
                <c:pt idx="14">
                  <c:v>2.2577094239763706E-3</c:v>
                </c:pt>
                <c:pt idx="15">
                  <c:v>2.5408549503878352E-3</c:v>
                </c:pt>
                <c:pt idx="16">
                  <c:v>2.8669253384441431E-3</c:v>
                </c:pt>
                <c:pt idx="17">
                  <c:v>3.2219277807823644E-3</c:v>
                </c:pt>
                <c:pt idx="18">
                  <c:v>3.6296469328963776E-3</c:v>
                </c:pt>
                <c:pt idx="19">
                  <c:v>4.070842135144255E-3</c:v>
                </c:pt>
                <c:pt idx="20">
                  <c:v>4.5476888492028108E-3</c:v>
                </c:pt>
                <c:pt idx="21">
                  <c:v>5.0763789990510679E-3</c:v>
                </c:pt>
                <c:pt idx="22">
                  <c:v>5.6535615191115624E-3</c:v>
                </c:pt>
                <c:pt idx="23">
                  <c:v>6.286134915020971E-3</c:v>
                </c:pt>
                <c:pt idx="24">
                  <c:v>7.7410565181981585E-3</c:v>
                </c:pt>
                <c:pt idx="25">
                  <c:v>9.54096705231227E-3</c:v>
                </c:pt>
                <c:pt idx="26">
                  <c:v>1.162027399327365E-2</c:v>
                </c:pt>
                <c:pt idx="27">
                  <c:v>1.4084082654762457E-2</c:v>
                </c:pt>
                <c:pt idx="28">
                  <c:v>1.7049096847136649E-2</c:v>
                </c:pt>
                <c:pt idx="29">
                  <c:v>2.050511933707086E-2</c:v>
                </c:pt>
                <c:pt idx="30">
                  <c:v>2.4565089404024673E-2</c:v>
                </c:pt>
                <c:pt idx="31">
                  <c:v>2.6815910685556252E-2</c:v>
                </c:pt>
                <c:pt idx="32">
                  <c:v>2.9275555165078359E-2</c:v>
                </c:pt>
                <c:pt idx="33">
                  <c:v>3.1893962524704896E-2</c:v>
                </c:pt>
                <c:pt idx="34">
                  <c:v>3.4742181293428175E-2</c:v>
                </c:pt>
                <c:pt idx="35">
                  <c:v>3.7799349699701446E-2</c:v>
                </c:pt>
                <c:pt idx="36">
                  <c:v>4.1064832587680622E-2</c:v>
                </c:pt>
                <c:pt idx="37">
                  <c:v>4.458511959294037E-2</c:v>
                </c:pt>
                <c:pt idx="38">
                  <c:v>4.8342959014686569E-2</c:v>
                </c:pt>
                <c:pt idx="39">
                  <c:v>5.2365662253426135E-2</c:v>
                </c:pt>
                <c:pt idx="40">
                  <c:v>5.6662621002582104E-2</c:v>
                </c:pt>
                <c:pt idx="41">
                  <c:v>6.0198911862399285E-2</c:v>
                </c:pt>
                <c:pt idx="42">
                  <c:v>6.2235002521146603E-2</c:v>
                </c:pt>
                <c:pt idx="43">
                  <c:v>6.6167141370618549E-2</c:v>
                </c:pt>
                <c:pt idx="44">
                  <c:v>7.0903797319695094E-2</c:v>
                </c:pt>
                <c:pt idx="45">
                  <c:v>7.5813206828597254E-2</c:v>
                </c:pt>
                <c:pt idx="46">
                  <c:v>8.1059841800470586E-2</c:v>
                </c:pt>
                <c:pt idx="47">
                  <c:v>8.5897693495235378E-2</c:v>
                </c:pt>
                <c:pt idx="48">
                  <c:v>9.1244049817345782E-2</c:v>
                </c:pt>
                <c:pt idx="49">
                  <c:v>9.621498833730209E-2</c:v>
                </c:pt>
                <c:pt idx="50">
                  <c:v>0.1006898513376759</c:v>
                </c:pt>
                <c:pt idx="51">
                  <c:v>0.1055786855366284</c:v>
                </c:pt>
                <c:pt idx="52">
                  <c:v>0.11069973503146509</c:v>
                </c:pt>
                <c:pt idx="53">
                  <c:v>0.11608262292372247</c:v>
                </c:pt>
                <c:pt idx="54">
                  <c:v>0.12094597707002747</c:v>
                </c:pt>
                <c:pt idx="55">
                  <c:v>0.12542374533720019</c:v>
                </c:pt>
                <c:pt idx="56">
                  <c:v>0.12914402742711448</c:v>
                </c:pt>
                <c:pt idx="57">
                  <c:v>0.13463506942839246</c:v>
                </c:pt>
                <c:pt idx="58">
                  <c:v>0.13967525631169703</c:v>
                </c:pt>
                <c:pt idx="59">
                  <c:v>0.14426249451875567</c:v>
                </c:pt>
                <c:pt idx="60">
                  <c:v>0.14860629920455584</c:v>
                </c:pt>
                <c:pt idx="61">
                  <c:v>0.15428361529241286</c:v>
                </c:pt>
                <c:pt idx="62">
                  <c:v>0.15925557101838744</c:v>
                </c:pt>
                <c:pt idx="63">
                  <c:v>0.16410756013925595</c:v>
                </c:pt>
                <c:pt idx="64">
                  <c:v>0.16855167233928872</c:v>
                </c:pt>
                <c:pt idx="65">
                  <c:v>0.17284559589742318</c:v>
                </c:pt>
                <c:pt idx="66">
                  <c:v>0.17683210261148069</c:v>
                </c:pt>
                <c:pt idx="67">
                  <c:v>0.18057910202370547</c:v>
                </c:pt>
                <c:pt idx="68">
                  <c:v>0.18251827066159715</c:v>
                </c:pt>
                <c:pt idx="69">
                  <c:v>0.18594396349222761</c:v>
                </c:pt>
                <c:pt idx="70">
                  <c:v>0.1902816923479379</c:v>
                </c:pt>
                <c:pt idx="71">
                  <c:v>0.19419625413451019</c:v>
                </c:pt>
                <c:pt idx="72">
                  <c:v>0.19805566906819649</c:v>
                </c:pt>
                <c:pt idx="73">
                  <c:v>0.20151549486768741</c:v>
                </c:pt>
                <c:pt idx="74">
                  <c:v>0.20522752076517808</c:v>
                </c:pt>
                <c:pt idx="75">
                  <c:v>0.20588905471125599</c:v>
                </c:pt>
              </c:numCache>
            </c:numRef>
          </c:xVal>
          <c:yVal>
            <c:numRef>
              <c:f>'C6018'!$AQ$3:$AQ$78</c:f>
              <c:numCache>
                <c:formatCode>0.00E+00</c:formatCode>
                <c:ptCount val="76"/>
                <c:pt idx="0">
                  <c:v>1.1552318843620145E-2</c:v>
                </c:pt>
                <c:pt idx="1">
                  <c:v>1.1464382479044024E-2</c:v>
                </c:pt>
                <c:pt idx="2">
                  <c:v>1.1791689179139081E-2</c:v>
                </c:pt>
                <c:pt idx="3">
                  <c:v>1.3706758950854381E-2</c:v>
                </c:pt>
                <c:pt idx="4">
                  <c:v>1.4260582022863875E-2</c:v>
                </c:pt>
                <c:pt idx="5">
                  <c:v>1.6451780656652017E-2</c:v>
                </c:pt>
                <c:pt idx="6">
                  <c:v>1.7350198576925255E-2</c:v>
                </c:pt>
                <c:pt idx="7">
                  <c:v>2.0060155988675787E-2</c:v>
                </c:pt>
                <c:pt idx="8">
                  <c:v>2.3638420711821432E-2</c:v>
                </c:pt>
                <c:pt idx="9">
                  <c:v>2.5847192999840399E-2</c:v>
                </c:pt>
                <c:pt idx="10">
                  <c:v>2.8776204720380269E-2</c:v>
                </c:pt>
                <c:pt idx="11">
                  <c:v>3.0820481574153236E-2</c:v>
                </c:pt>
                <c:pt idx="12">
                  <c:v>3.2892775757301485E-2</c:v>
                </c:pt>
                <c:pt idx="13">
                  <c:v>3.4556920559185376E-2</c:v>
                </c:pt>
                <c:pt idx="14">
                  <c:v>3.6684072278601765E-2</c:v>
                </c:pt>
                <c:pt idx="15">
                  <c:v>3.8500884877479345E-2</c:v>
                </c:pt>
                <c:pt idx="16">
                  <c:v>4.0617224320208464E-2</c:v>
                </c:pt>
                <c:pt idx="17">
                  <c:v>4.2508624412183088E-2</c:v>
                </c:pt>
                <c:pt idx="18">
                  <c:v>4.4703472480901521E-2</c:v>
                </c:pt>
                <c:pt idx="19">
                  <c:v>4.6595947929598459E-2</c:v>
                </c:pt>
                <c:pt idx="20">
                  <c:v>4.8186885315379284E-2</c:v>
                </c:pt>
                <c:pt idx="21">
                  <c:v>4.975339898098978E-2</c:v>
                </c:pt>
                <c:pt idx="22">
                  <c:v>5.1135912600297623E-2</c:v>
                </c:pt>
                <c:pt idx="23">
                  <c:v>5.2386137526442257E-2</c:v>
                </c:pt>
                <c:pt idx="24">
                  <c:v>5.4548724687255988E-2</c:v>
                </c:pt>
                <c:pt idx="25">
                  <c:v>5.68987613249336E-2</c:v>
                </c:pt>
                <c:pt idx="26">
                  <c:v>5.7954362831284766E-2</c:v>
                </c:pt>
                <c:pt idx="27">
                  <c:v>5.8458156036502409E-2</c:v>
                </c:pt>
                <c:pt idx="28">
                  <c:v>5.8820064978123927E-2</c:v>
                </c:pt>
                <c:pt idx="29">
                  <c:v>5.8422689760189488E-2</c:v>
                </c:pt>
                <c:pt idx="30">
                  <c:v>5.7574454725909038E-2</c:v>
                </c:pt>
                <c:pt idx="31">
                  <c:v>5.6851593527799921E-2</c:v>
                </c:pt>
                <c:pt idx="32">
                  <c:v>5.6148250823727819E-2</c:v>
                </c:pt>
                <c:pt idx="33">
                  <c:v>5.5221834432311476E-2</c:v>
                </c:pt>
                <c:pt idx="34">
                  <c:v>5.429685834572337E-2</c:v>
                </c:pt>
                <c:pt idx="35">
                  <c:v>5.3259434067183045E-2</c:v>
                </c:pt>
                <c:pt idx="36">
                  <c:v>5.2087762488316022E-2</c:v>
                </c:pt>
                <c:pt idx="37">
                  <c:v>5.0879534600398152E-2</c:v>
                </c:pt>
                <c:pt idx="38">
                  <c:v>4.9567468165520268E-2</c:v>
                </c:pt>
                <c:pt idx="39">
                  <c:v>4.8193765116600173E-2</c:v>
                </c:pt>
                <c:pt idx="40">
                  <c:v>4.6758279978304174E-2</c:v>
                </c:pt>
                <c:pt idx="41">
                  <c:v>4.5465607483155944E-2</c:v>
                </c:pt>
                <c:pt idx="42">
                  <c:v>4.4864429374896465E-2</c:v>
                </c:pt>
                <c:pt idx="43">
                  <c:v>4.3228873260063201E-2</c:v>
                </c:pt>
                <c:pt idx="44">
                  <c:v>4.231347401232536E-2</c:v>
                </c:pt>
                <c:pt idx="45">
                  <c:v>4.1236914139198777E-2</c:v>
                </c:pt>
                <c:pt idx="46">
                  <c:v>4.0184805718952249E-2</c:v>
                </c:pt>
                <c:pt idx="47">
                  <c:v>3.8833756567375796E-2</c:v>
                </c:pt>
                <c:pt idx="48">
                  <c:v>3.7843075577592179E-2</c:v>
                </c:pt>
                <c:pt idx="49">
                  <c:v>3.702929592298871E-2</c:v>
                </c:pt>
                <c:pt idx="50">
                  <c:v>3.6208736294297397E-2</c:v>
                </c:pt>
                <c:pt idx="51">
                  <c:v>3.53868534591818E-2</c:v>
                </c:pt>
                <c:pt idx="52">
                  <c:v>3.4519524890243881E-2</c:v>
                </c:pt>
                <c:pt idx="53">
                  <c:v>3.3687938362127835E-2</c:v>
                </c:pt>
                <c:pt idx="54">
                  <c:v>3.2871751391963168E-2</c:v>
                </c:pt>
                <c:pt idx="55">
                  <c:v>3.2104318151858866E-2</c:v>
                </c:pt>
                <c:pt idx="56">
                  <c:v>3.1314644799277695E-2</c:v>
                </c:pt>
                <c:pt idx="57">
                  <c:v>3.0572781109779144E-2</c:v>
                </c:pt>
                <c:pt idx="58">
                  <c:v>2.9867080872226358E-2</c:v>
                </c:pt>
                <c:pt idx="59">
                  <c:v>2.9168419516151373E-2</c:v>
                </c:pt>
                <c:pt idx="60">
                  <c:v>2.8539457435091717E-2</c:v>
                </c:pt>
                <c:pt idx="61">
                  <c:v>2.7866347398381237E-2</c:v>
                </c:pt>
                <c:pt idx="62">
                  <c:v>2.7137103467143854E-2</c:v>
                </c:pt>
                <c:pt idx="63">
                  <c:v>2.6530678056210729E-2</c:v>
                </c:pt>
                <c:pt idx="64">
                  <c:v>2.5933059103944271E-2</c:v>
                </c:pt>
                <c:pt idx="65">
                  <c:v>2.540658221033703E-2</c:v>
                </c:pt>
                <c:pt idx="66">
                  <c:v>2.4890227265778268E-2</c:v>
                </c:pt>
                <c:pt idx="67">
                  <c:v>2.4395011661321037E-2</c:v>
                </c:pt>
                <c:pt idx="68">
                  <c:v>2.4194145635340284E-2</c:v>
                </c:pt>
                <c:pt idx="69">
                  <c:v>2.3725490673985366E-2</c:v>
                </c:pt>
                <c:pt idx="70">
                  <c:v>2.3242471718317687E-2</c:v>
                </c:pt>
                <c:pt idx="71">
                  <c:v>2.2741473267729156E-2</c:v>
                </c:pt>
                <c:pt idx="72">
                  <c:v>2.2302733710513403E-2</c:v>
                </c:pt>
                <c:pt idx="73">
                  <c:v>2.1840743651787745E-2</c:v>
                </c:pt>
                <c:pt idx="74">
                  <c:v>2.1491139544556385E-2</c:v>
                </c:pt>
                <c:pt idx="75">
                  <c:v>2.1410325193138319E-2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3-9C7A-4D7C-82E7-E0ED29CD81DD}"/>
            </c:ext>
          </c:extLst>
        </c:ser>
        <c:ser>
          <c:idx val="5"/>
          <c:order val="4"/>
          <c:tx>
            <c:strRef>
              <c:f>'C6018'!$BB$2</c:f>
              <c:strCache>
                <c:ptCount val="1"/>
                <c:pt idx="0">
                  <c:v>C6018 200C5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'C6018'!$BA$3:$BA$72</c:f>
              <c:numCache>
                <c:formatCode>0.00E+00</c:formatCode>
                <c:ptCount val="70"/>
                <c:pt idx="0">
                  <c:v>3.1651741328929969E-4</c:v>
                </c:pt>
                <c:pt idx="1">
                  <c:v>3.4338233460839442E-4</c:v>
                </c:pt>
                <c:pt idx="2">
                  <c:v>3.8809153465644468E-4</c:v>
                </c:pt>
                <c:pt idx="3">
                  <c:v>4.9229825379029245E-4</c:v>
                </c:pt>
                <c:pt idx="4">
                  <c:v>5.8024088803326269E-4</c:v>
                </c:pt>
                <c:pt idx="5">
                  <c:v>6.8812441293706434E-4</c:v>
                </c:pt>
                <c:pt idx="6">
                  <c:v>7.8892406836888855E-4</c:v>
                </c:pt>
                <c:pt idx="7">
                  <c:v>9.0516036769347551E-4</c:v>
                </c:pt>
                <c:pt idx="8">
                  <c:v>1.0465306456780583E-3</c:v>
                </c:pt>
                <c:pt idx="9">
                  <c:v>1.1837508959486195E-3</c:v>
                </c:pt>
                <c:pt idx="10">
                  <c:v>1.3715838095650467E-3</c:v>
                </c:pt>
                <c:pt idx="11">
                  <c:v>1.5629746346025779E-3</c:v>
                </c:pt>
                <c:pt idx="12">
                  <c:v>1.7816220012027105E-3</c:v>
                </c:pt>
                <c:pt idx="13">
                  <c:v>2.0149219490650451E-3</c:v>
                </c:pt>
                <c:pt idx="14">
                  <c:v>2.2808629981205066E-3</c:v>
                </c:pt>
                <c:pt idx="15">
                  <c:v>2.5668677200478612E-3</c:v>
                </c:pt>
                <c:pt idx="16">
                  <c:v>2.8920716778828509E-3</c:v>
                </c:pt>
                <c:pt idx="17">
                  <c:v>3.2516619955498269E-3</c:v>
                </c:pt>
                <c:pt idx="18">
                  <c:v>3.6573172997290096E-3</c:v>
                </c:pt>
                <c:pt idx="19">
                  <c:v>4.0938738364586875E-3</c:v>
                </c:pt>
                <c:pt idx="20">
                  <c:v>4.5715326763131796E-3</c:v>
                </c:pt>
                <c:pt idx="21">
                  <c:v>5.1034883256260719E-3</c:v>
                </c:pt>
                <c:pt idx="22">
                  <c:v>5.6892109331616991E-3</c:v>
                </c:pt>
                <c:pt idx="23">
                  <c:v>6.3311120864763138E-3</c:v>
                </c:pt>
                <c:pt idx="24">
                  <c:v>7.8107503335693431E-3</c:v>
                </c:pt>
                <c:pt idx="25">
                  <c:v>9.601153490002054E-3</c:v>
                </c:pt>
                <c:pt idx="26">
                  <c:v>1.1720770075302723E-2</c:v>
                </c:pt>
                <c:pt idx="27">
                  <c:v>1.4228577446177167E-2</c:v>
                </c:pt>
                <c:pt idx="28">
                  <c:v>1.7178687368467553E-2</c:v>
                </c:pt>
                <c:pt idx="29">
                  <c:v>2.067742071182779E-2</c:v>
                </c:pt>
                <c:pt idx="30">
                  <c:v>2.4747351320467837E-2</c:v>
                </c:pt>
                <c:pt idx="31">
                  <c:v>2.704116301301298E-2</c:v>
                </c:pt>
                <c:pt idx="32">
                  <c:v>2.9508807551218801E-2</c:v>
                </c:pt>
                <c:pt idx="33">
                  <c:v>3.2181064275320567E-2</c:v>
                </c:pt>
                <c:pt idx="34">
                  <c:v>3.5045199398106387E-2</c:v>
                </c:pt>
                <c:pt idx="35">
                  <c:v>3.8109766186280494E-2</c:v>
                </c:pt>
                <c:pt idx="36">
                  <c:v>4.1423994899228378E-2</c:v>
                </c:pt>
                <c:pt idx="37">
                  <c:v>4.4961447163609079E-2</c:v>
                </c:pt>
                <c:pt idx="38">
                  <c:v>4.8753999911643725E-2</c:v>
                </c:pt>
                <c:pt idx="39">
                  <c:v>5.281341080815212E-2</c:v>
                </c:pt>
                <c:pt idx="40">
                  <c:v>5.7137001676145688E-2</c:v>
                </c:pt>
                <c:pt idx="41">
                  <c:v>6.0749385837943308E-2</c:v>
                </c:pt>
                <c:pt idx="42">
                  <c:v>6.2778258600140677E-2</c:v>
                </c:pt>
                <c:pt idx="43">
                  <c:v>6.6791208424179391E-2</c:v>
                </c:pt>
                <c:pt idx="44">
                  <c:v>7.15546285494226E-2</c:v>
                </c:pt>
                <c:pt idx="45">
                  <c:v>7.6316629775754027E-2</c:v>
                </c:pt>
                <c:pt idx="46">
                  <c:v>8.1461901023895875E-2</c:v>
                </c:pt>
                <c:pt idx="47">
                  <c:v>8.6547892233872908E-2</c:v>
                </c:pt>
                <c:pt idx="48">
                  <c:v>9.1773568044458326E-2</c:v>
                </c:pt>
                <c:pt idx="49">
                  <c:v>9.6626075741816142E-2</c:v>
                </c:pt>
                <c:pt idx="50">
                  <c:v>0.10112337686125761</c:v>
                </c:pt>
                <c:pt idx="51">
                  <c:v>0.10611906675183159</c:v>
                </c:pt>
                <c:pt idx="52">
                  <c:v>0.11114659413147872</c:v>
                </c:pt>
                <c:pt idx="53">
                  <c:v>0.11652694990293219</c:v>
                </c:pt>
                <c:pt idx="54">
                  <c:v>0.12151064566203361</c:v>
                </c:pt>
                <c:pt idx="55">
                  <c:v>0.12591394367107953</c:v>
                </c:pt>
                <c:pt idx="56">
                  <c:v>0.1298770176619638</c:v>
                </c:pt>
                <c:pt idx="57">
                  <c:v>0.13540585375557515</c:v>
                </c:pt>
                <c:pt idx="58">
                  <c:v>0.14031437314860773</c:v>
                </c:pt>
                <c:pt idx="59">
                  <c:v>0.14505182556416385</c:v>
                </c:pt>
                <c:pt idx="60">
                  <c:v>0.1494943772079261</c:v>
                </c:pt>
                <c:pt idx="61">
                  <c:v>0.15468692486383281</c:v>
                </c:pt>
                <c:pt idx="62">
                  <c:v>0.16019982127618485</c:v>
                </c:pt>
                <c:pt idx="63">
                  <c:v>0.16486779605240195</c:v>
                </c:pt>
                <c:pt idx="64">
                  <c:v>0.16941927152638628</c:v>
                </c:pt>
                <c:pt idx="65">
                  <c:v>0.173604658218344</c:v>
                </c:pt>
                <c:pt idx="66">
                  <c:v>0.17762835078399489</c:v>
                </c:pt>
                <c:pt idx="67">
                  <c:v>0.18155083270895145</c:v>
                </c:pt>
                <c:pt idx="68">
                  <c:v>0.18339227446465772</c:v>
                </c:pt>
                <c:pt idx="69">
                  <c:v>0.18683359066328153</c:v>
                </c:pt>
              </c:numCache>
            </c:numRef>
          </c:xVal>
          <c:yVal>
            <c:numRef>
              <c:f>'C6018'!$BB$3:$BB$72</c:f>
              <c:numCache>
                <c:formatCode>0.00E+00</c:formatCode>
                <c:ptCount val="70"/>
                <c:pt idx="0">
                  <c:v>1.0018327291534934E-2</c:v>
                </c:pt>
                <c:pt idx="1">
                  <c:v>9.77066662145952E-3</c:v>
                </c:pt>
                <c:pt idx="2">
                  <c:v>1.0341953463933424E-2</c:v>
                </c:pt>
                <c:pt idx="3">
                  <c:v>1.378982598591025E-2</c:v>
                </c:pt>
                <c:pt idx="4">
                  <c:v>1.5873994584767639E-2</c:v>
                </c:pt>
                <c:pt idx="5">
                  <c:v>1.8499939742532067E-2</c:v>
                </c:pt>
                <c:pt idx="6">
                  <c:v>2.014999759300316E-2</c:v>
                </c:pt>
                <c:pt idx="7">
                  <c:v>2.1979758805098944E-2</c:v>
                </c:pt>
                <c:pt idx="8">
                  <c:v>2.4346858622749129E-2</c:v>
                </c:pt>
                <c:pt idx="9">
                  <c:v>2.581228187439966E-2</c:v>
                </c:pt>
                <c:pt idx="10">
                  <c:v>2.8715598708971311E-2</c:v>
                </c:pt>
                <c:pt idx="11">
                  <c:v>3.0899030467984753E-2</c:v>
                </c:pt>
                <c:pt idx="12">
                  <c:v>3.3268982178604349E-2</c:v>
                </c:pt>
                <c:pt idx="13">
                  <c:v>3.5260643224110474E-2</c:v>
                </c:pt>
                <c:pt idx="14">
                  <c:v>3.7440345564557519E-2</c:v>
                </c:pt>
                <c:pt idx="15">
                  <c:v>3.9293249120207215E-2</c:v>
                </c:pt>
                <c:pt idx="16">
                  <c:v>4.133287172802854E-2</c:v>
                </c:pt>
                <c:pt idx="17">
                  <c:v>4.329684377184366E-2</c:v>
                </c:pt>
                <c:pt idx="18">
                  <c:v>4.538765827148198E-2</c:v>
                </c:pt>
                <c:pt idx="19">
                  <c:v>4.7124693485808916E-2</c:v>
                </c:pt>
                <c:pt idx="20">
                  <c:v>4.8693503879604617E-2</c:v>
                </c:pt>
                <c:pt idx="21">
                  <c:v>5.0286212855372478E-2</c:v>
                </c:pt>
                <c:pt idx="22">
                  <c:v>5.1782836777574143E-2</c:v>
                </c:pt>
                <c:pt idx="23">
                  <c:v>5.3138462932482138E-2</c:v>
                </c:pt>
                <c:pt idx="24">
                  <c:v>5.5535365824961859E-2</c:v>
                </c:pt>
                <c:pt idx="25">
                  <c:v>5.7618884363993476E-2</c:v>
                </c:pt>
                <c:pt idx="26">
                  <c:v>5.89611155424416E-2</c:v>
                </c:pt>
                <c:pt idx="27">
                  <c:v>5.9663804923306349E-2</c:v>
                </c:pt>
                <c:pt idx="28">
                  <c:v>5.9717648284408981E-2</c:v>
                </c:pt>
                <c:pt idx="29">
                  <c:v>5.9408648673716716E-2</c:v>
                </c:pt>
                <c:pt idx="30">
                  <c:v>5.8431977309505799E-2</c:v>
                </c:pt>
                <c:pt idx="31">
                  <c:v>5.7810706093665794E-2</c:v>
                </c:pt>
                <c:pt idx="32">
                  <c:v>5.704653523243064E-2</c:v>
                </c:pt>
                <c:pt idx="33">
                  <c:v>5.6220496392227953E-2</c:v>
                </c:pt>
                <c:pt idx="34">
                  <c:v>5.5248133191769508E-2</c:v>
                </c:pt>
                <c:pt idx="35">
                  <c:v>5.4137782039473961E-2</c:v>
                </c:pt>
                <c:pt idx="36">
                  <c:v>5.3002889716360926E-2</c:v>
                </c:pt>
                <c:pt idx="37">
                  <c:v>5.1742072595074691E-2</c:v>
                </c:pt>
                <c:pt idx="38">
                  <c:v>5.0413956426891018E-2</c:v>
                </c:pt>
                <c:pt idx="39">
                  <c:v>4.9021442690090261E-2</c:v>
                </c:pt>
                <c:pt idx="40">
                  <c:v>4.7544479938656799E-2</c:v>
                </c:pt>
                <c:pt idx="41">
                  <c:v>4.6300907072780763E-2</c:v>
                </c:pt>
                <c:pt idx="42">
                  <c:v>4.565110085318197E-2</c:v>
                </c:pt>
                <c:pt idx="43">
                  <c:v>4.4048160221591984E-2</c:v>
                </c:pt>
                <c:pt idx="44">
                  <c:v>4.3093836202116313E-2</c:v>
                </c:pt>
                <c:pt idx="45">
                  <c:v>4.1786383942786373E-2</c:v>
                </c:pt>
                <c:pt idx="46">
                  <c:v>4.0584430001632948E-2</c:v>
                </c:pt>
                <c:pt idx="47">
                  <c:v>3.9423882369084624E-2</c:v>
                </c:pt>
                <c:pt idx="48">
                  <c:v>3.8283580870958282E-2</c:v>
                </c:pt>
                <c:pt idx="49">
                  <c:v>3.7346394053052755E-2</c:v>
                </c:pt>
                <c:pt idx="50">
                  <c:v>3.6521204813656893E-2</c:v>
                </c:pt>
                <c:pt idx="51">
                  <c:v>3.5750020089776791E-2</c:v>
                </c:pt>
                <c:pt idx="52">
                  <c:v>3.479877573810608E-2</c:v>
                </c:pt>
                <c:pt idx="53">
                  <c:v>3.394632513420117E-2</c:v>
                </c:pt>
                <c:pt idx="54">
                  <c:v>3.3179409009447838E-2</c:v>
                </c:pt>
                <c:pt idx="55">
                  <c:v>3.2355757573068959E-2</c:v>
                </c:pt>
                <c:pt idx="56">
                  <c:v>3.1617693939580242E-2</c:v>
                </c:pt>
                <c:pt idx="57">
                  <c:v>3.08717717313962E-2</c:v>
                </c:pt>
                <c:pt idx="58">
                  <c:v>3.0090361167792654E-2</c:v>
                </c:pt>
                <c:pt idx="59">
                  <c:v>2.9438970336500097E-2</c:v>
                </c:pt>
                <c:pt idx="60">
                  <c:v>2.8833142583906197E-2</c:v>
                </c:pt>
                <c:pt idx="61">
                  <c:v>2.7963123435583805E-2</c:v>
                </c:pt>
                <c:pt idx="62">
                  <c:v>2.7412927512199925E-2</c:v>
                </c:pt>
                <c:pt idx="63">
                  <c:v>2.6732287741125502E-2</c:v>
                </c:pt>
                <c:pt idx="64">
                  <c:v>2.6157741332845531E-2</c:v>
                </c:pt>
                <c:pt idx="65">
                  <c:v>2.5588875322727151E-2</c:v>
                </c:pt>
                <c:pt idx="66">
                  <c:v>2.5072974413733264E-2</c:v>
                </c:pt>
                <c:pt idx="67">
                  <c:v>2.4617749538661349E-2</c:v>
                </c:pt>
                <c:pt idx="68">
                  <c:v>2.4385677445852925E-2</c:v>
                </c:pt>
                <c:pt idx="69">
                  <c:v>2.3913674453747095E-2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4-9C7A-4D7C-82E7-E0ED29CD81DD}"/>
            </c:ext>
          </c:extLst>
        </c:ser>
        <c:ser>
          <c:idx val="6"/>
          <c:order val="5"/>
          <c:tx>
            <c:strRef>
              <c:f>'C6018'!$BM$2</c:f>
              <c:strCache>
                <c:ptCount val="1"/>
                <c:pt idx="0">
                  <c:v>C6018 200C6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'C6018'!$BL$3:$BL$72</c:f>
              <c:numCache>
                <c:formatCode>0.00E+00</c:formatCode>
                <c:ptCount val="70"/>
                <c:pt idx="0">
                  <c:v>3.149237051826995E-4</c:v>
                </c:pt>
                <c:pt idx="1">
                  <c:v>3.5126009678919325E-4</c:v>
                </c:pt>
                <c:pt idx="2">
                  <c:v>3.9877373826113901E-4</c:v>
                </c:pt>
                <c:pt idx="3">
                  <c:v>4.8580026816751558E-4</c:v>
                </c:pt>
                <c:pt idx="4">
                  <c:v>5.534112771140862E-4</c:v>
                </c:pt>
                <c:pt idx="5">
                  <c:v>6.5828526332251049E-4</c:v>
                </c:pt>
                <c:pt idx="6">
                  <c:v>7.5642841947771349E-4</c:v>
                </c:pt>
                <c:pt idx="7">
                  <c:v>8.8532814544757456E-4</c:v>
                </c:pt>
                <c:pt idx="8">
                  <c:v>1.0336245956415716E-3</c:v>
                </c:pt>
                <c:pt idx="9">
                  <c:v>1.1718768687160525E-3</c:v>
                </c:pt>
                <c:pt idx="10">
                  <c:v>1.3457014883821166E-3</c:v>
                </c:pt>
                <c:pt idx="11">
                  <c:v>1.5300978368135258E-3</c:v>
                </c:pt>
                <c:pt idx="12">
                  <c:v>1.7419598094208367E-3</c:v>
                </c:pt>
                <c:pt idx="13">
                  <c:v>1.9779199437596532E-3</c:v>
                </c:pt>
                <c:pt idx="14">
                  <c:v>2.2526253136556356E-3</c:v>
                </c:pt>
                <c:pt idx="15">
                  <c:v>2.5352434128467008E-3</c:v>
                </c:pt>
                <c:pt idx="16">
                  <c:v>2.8568293064116777E-3</c:v>
                </c:pt>
                <c:pt idx="17">
                  <c:v>3.2068246206211188E-3</c:v>
                </c:pt>
                <c:pt idx="18">
                  <c:v>3.6007932171121491E-3</c:v>
                </c:pt>
                <c:pt idx="19">
                  <c:v>4.0357714815143324E-3</c:v>
                </c:pt>
                <c:pt idx="20">
                  <c:v>4.5085760319749186E-3</c:v>
                </c:pt>
                <c:pt idx="21">
                  <c:v>5.0364677696257505E-3</c:v>
                </c:pt>
                <c:pt idx="22">
                  <c:v>5.61527990967164E-3</c:v>
                </c:pt>
                <c:pt idx="23">
                  <c:v>6.2454416881352727E-3</c:v>
                </c:pt>
                <c:pt idx="24">
                  <c:v>7.7105680395765496E-3</c:v>
                </c:pt>
                <c:pt idx="25">
                  <c:v>9.4680305968228035E-3</c:v>
                </c:pt>
                <c:pt idx="26">
                  <c:v>1.1551478630626449E-2</c:v>
                </c:pt>
                <c:pt idx="27">
                  <c:v>1.402559706652225E-2</c:v>
                </c:pt>
                <c:pt idx="28">
                  <c:v>1.6945051168034166E-2</c:v>
                </c:pt>
                <c:pt idx="29">
                  <c:v>2.037362115128747E-2</c:v>
                </c:pt>
                <c:pt idx="30">
                  <c:v>2.4396197523947269E-2</c:v>
                </c:pt>
                <c:pt idx="31">
                  <c:v>2.6646741943893222E-2</c:v>
                </c:pt>
                <c:pt idx="32">
                  <c:v>2.9065928946860182E-2</c:v>
                </c:pt>
                <c:pt idx="33">
                  <c:v>3.169682212697391E-2</c:v>
                </c:pt>
                <c:pt idx="34">
                  <c:v>3.4521135966961436E-2</c:v>
                </c:pt>
                <c:pt idx="35">
                  <c:v>3.7553724688086002E-2</c:v>
                </c:pt>
                <c:pt idx="36">
                  <c:v>4.0801510405856736E-2</c:v>
                </c:pt>
                <c:pt idx="37">
                  <c:v>4.4290157841053987E-2</c:v>
                </c:pt>
                <c:pt idx="38">
                  <c:v>4.8023935742959677E-2</c:v>
                </c:pt>
                <c:pt idx="39">
                  <c:v>5.2018795974316363E-2</c:v>
                </c:pt>
                <c:pt idx="40">
                  <c:v>5.6280980475695533E-2</c:v>
                </c:pt>
                <c:pt idx="41">
                  <c:v>5.9883120791410061E-2</c:v>
                </c:pt>
                <c:pt idx="42">
                  <c:v>6.190993326317179E-2</c:v>
                </c:pt>
                <c:pt idx="43">
                  <c:v>6.5728690732524131E-2</c:v>
                </c:pt>
                <c:pt idx="44">
                  <c:v>7.0535435121916248E-2</c:v>
                </c:pt>
                <c:pt idx="45">
                  <c:v>7.5692283416189471E-2</c:v>
                </c:pt>
                <c:pt idx="46">
                  <c:v>8.0720549446107071E-2</c:v>
                </c:pt>
                <c:pt idx="47">
                  <c:v>8.5607235762644437E-2</c:v>
                </c:pt>
                <c:pt idx="48">
                  <c:v>9.0804872756500982E-2</c:v>
                </c:pt>
                <c:pt idx="49">
                  <c:v>9.5827464701088022E-2</c:v>
                </c:pt>
                <c:pt idx="50">
                  <c:v>0.10025041083912774</c:v>
                </c:pt>
                <c:pt idx="51">
                  <c:v>0.10519761023276182</c:v>
                </c:pt>
                <c:pt idx="52">
                  <c:v>0.11034683599426509</c:v>
                </c:pt>
                <c:pt idx="53">
                  <c:v>0.11552745267367487</c:v>
                </c:pt>
                <c:pt idx="54">
                  <c:v>0.12053088159832691</c:v>
                </c:pt>
                <c:pt idx="55">
                  <c:v>0.12496427437669635</c:v>
                </c:pt>
                <c:pt idx="56">
                  <c:v>0.12891752424545622</c:v>
                </c:pt>
                <c:pt idx="57">
                  <c:v>0.13427455791323092</c:v>
                </c:pt>
                <c:pt idx="58">
                  <c:v>0.13925396666259632</c:v>
                </c:pt>
                <c:pt idx="59">
                  <c:v>0.14390840514155101</c:v>
                </c:pt>
                <c:pt idx="60">
                  <c:v>0.14830659371026111</c:v>
                </c:pt>
                <c:pt idx="61">
                  <c:v>0.15384797305339074</c:v>
                </c:pt>
                <c:pt idx="62">
                  <c:v>0.15879947562650518</c:v>
                </c:pt>
                <c:pt idx="63">
                  <c:v>0.16358153906385389</c:v>
                </c:pt>
                <c:pt idx="64">
                  <c:v>0.16806855606521404</c:v>
                </c:pt>
                <c:pt idx="65">
                  <c:v>0.17229994232405685</c:v>
                </c:pt>
                <c:pt idx="66">
                  <c:v>0.17634297223128351</c:v>
                </c:pt>
                <c:pt idx="67">
                  <c:v>0.18012734857621815</c:v>
                </c:pt>
                <c:pt idx="68">
                  <c:v>0.1820008364521277</c:v>
                </c:pt>
                <c:pt idx="69">
                  <c:v>0.18546030215693995</c:v>
                </c:pt>
              </c:numCache>
            </c:numRef>
          </c:xVal>
          <c:yVal>
            <c:numRef>
              <c:f>'C6018'!$BM$3:$BM$72</c:f>
              <c:numCache>
                <c:formatCode>0.00E+00</c:formatCode>
                <c:ptCount val="70"/>
                <c:pt idx="0">
                  <c:v>9.917694008599983E-3</c:v>
                </c:pt>
                <c:pt idx="1">
                  <c:v>1.0224119821704972E-2</c:v>
                </c:pt>
                <c:pt idx="2">
                  <c:v>1.0919112461067972E-2</c:v>
                </c:pt>
                <c:pt idx="3">
                  <c:v>1.3428196741505314E-2</c:v>
                </c:pt>
                <c:pt idx="4">
                  <c:v>1.4439946327685421E-2</c:v>
                </c:pt>
                <c:pt idx="5">
                  <c:v>1.6930299775647552E-2</c:v>
                </c:pt>
                <c:pt idx="6">
                  <c:v>1.8524234139468271E-2</c:v>
                </c:pt>
                <c:pt idx="7">
                  <c:v>2.1027149582482023E-2</c:v>
                </c:pt>
                <c:pt idx="8">
                  <c:v>2.3750059570010036E-2</c:v>
                </c:pt>
                <c:pt idx="9">
                  <c:v>2.5297040817136764E-2</c:v>
                </c:pt>
                <c:pt idx="10">
                  <c:v>2.7642075008644771E-2</c:v>
                </c:pt>
                <c:pt idx="11">
                  <c:v>2.9612794650943214E-2</c:v>
                </c:pt>
                <c:pt idx="12">
                  <c:v>3.1804212134404618E-2</c:v>
                </c:pt>
                <c:pt idx="13">
                  <c:v>3.3977482229652509E-2</c:v>
                </c:pt>
                <c:pt idx="14">
                  <c:v>3.6519041408579721E-2</c:v>
                </c:pt>
                <c:pt idx="15">
                  <c:v>3.8331012460312536E-2</c:v>
                </c:pt>
                <c:pt idx="16">
                  <c:v>4.0331656540962491E-2</c:v>
                </c:pt>
                <c:pt idx="17">
                  <c:v>4.2111030271377664E-2</c:v>
                </c:pt>
                <c:pt idx="18">
                  <c:v>4.3995560958927954E-2</c:v>
                </c:pt>
                <c:pt idx="19">
                  <c:v>4.5796550102923078E-2</c:v>
                </c:pt>
                <c:pt idx="20">
                  <c:v>4.7361578208635048E-2</c:v>
                </c:pt>
                <c:pt idx="21">
                  <c:v>4.897413749761844E-2</c:v>
                </c:pt>
                <c:pt idx="22">
                  <c:v>5.0445750316311266E-2</c:v>
                </c:pt>
                <c:pt idx="23">
                  <c:v>5.1710090625494441E-2</c:v>
                </c:pt>
                <c:pt idx="24">
                  <c:v>5.4119885933092422E-2</c:v>
                </c:pt>
                <c:pt idx="25">
                  <c:v>5.603215492753915E-2</c:v>
                </c:pt>
                <c:pt idx="26">
                  <c:v>5.7270181142865507E-2</c:v>
                </c:pt>
                <c:pt idx="27">
                  <c:v>5.7973657196538256E-2</c:v>
                </c:pt>
                <c:pt idx="28">
                  <c:v>5.8104332121329663E-2</c:v>
                </c:pt>
                <c:pt idx="29">
                  <c:v>5.7675769546189325E-2</c:v>
                </c:pt>
                <c:pt idx="30">
                  <c:v>5.6785495189193E-2</c:v>
                </c:pt>
                <c:pt idx="31">
                  <c:v>5.6136557107066269E-2</c:v>
                </c:pt>
                <c:pt idx="32">
                  <c:v>5.5347035910426008E-2</c:v>
                </c:pt>
                <c:pt idx="33">
                  <c:v>5.4541278721711058E-2</c:v>
                </c:pt>
                <c:pt idx="34">
                  <c:v>5.360813443317311E-2</c:v>
                </c:pt>
                <c:pt idx="35">
                  <c:v>5.2569509745724836E-2</c:v>
                </c:pt>
                <c:pt idx="36">
                  <c:v>5.1421894058899111E-2</c:v>
                </c:pt>
                <c:pt idx="37">
                  <c:v>5.0208554049600861E-2</c:v>
                </c:pt>
                <c:pt idx="38">
                  <c:v>4.8915418754788997E-2</c:v>
                </c:pt>
                <c:pt idx="39">
                  <c:v>4.7557415804184489E-2</c:v>
                </c:pt>
                <c:pt idx="40">
                  <c:v>4.6130537775568331E-2</c:v>
                </c:pt>
                <c:pt idx="41">
                  <c:v>4.4989852229534416E-2</c:v>
                </c:pt>
                <c:pt idx="42">
                  <c:v>4.4396976716969731E-2</c:v>
                </c:pt>
                <c:pt idx="43">
                  <c:v>4.2657866893883144E-2</c:v>
                </c:pt>
                <c:pt idx="44">
                  <c:v>4.1874958824344825E-2</c:v>
                </c:pt>
                <c:pt idx="45">
                  <c:v>4.1105471827270236E-2</c:v>
                </c:pt>
                <c:pt idx="46">
                  <c:v>3.9849106505219292E-2</c:v>
                </c:pt>
                <c:pt idx="47">
                  <c:v>3.8571572710110469E-2</c:v>
                </c:pt>
                <c:pt idx="48">
                  <c:v>3.7479658710565147E-2</c:v>
                </c:pt>
                <c:pt idx="49">
                  <c:v>3.6731611964153088E-2</c:v>
                </c:pt>
                <c:pt idx="50">
                  <c:v>3.5893374547906788E-2</c:v>
                </c:pt>
                <c:pt idx="51">
                  <c:v>3.5131864122806583E-2</c:v>
                </c:pt>
                <c:pt idx="52">
                  <c:v>3.4299786518155601E-2</c:v>
                </c:pt>
                <c:pt idx="53">
                  <c:v>3.3366480803170465E-2</c:v>
                </c:pt>
                <c:pt idx="54">
                  <c:v>3.2646502064876182E-2</c:v>
                </c:pt>
                <c:pt idx="55">
                  <c:v>3.1869530347947449E-2</c:v>
                </c:pt>
                <c:pt idx="56">
                  <c:v>3.1152255028262032E-2</c:v>
                </c:pt>
                <c:pt idx="57">
                  <c:v>3.0358068534759391E-2</c:v>
                </c:pt>
                <c:pt idx="58">
                  <c:v>2.9637272247084654E-2</c:v>
                </c:pt>
                <c:pt idx="59">
                  <c:v>2.8976674227486753E-2</c:v>
                </c:pt>
                <c:pt idx="60">
                  <c:v>2.8376784592878932E-2</c:v>
                </c:pt>
                <c:pt idx="61">
                  <c:v>2.7660627337427655E-2</c:v>
                </c:pt>
                <c:pt idx="62">
                  <c:v>2.6935775965875888E-2</c:v>
                </c:pt>
                <c:pt idx="63">
                  <c:v>2.6316797720789886E-2</c:v>
                </c:pt>
                <c:pt idx="64">
                  <c:v>2.574231252879431E-2</c:v>
                </c:pt>
                <c:pt idx="65">
                  <c:v>2.5205697168342093E-2</c:v>
                </c:pt>
                <c:pt idx="66">
                  <c:v>2.4711414379659274E-2</c:v>
                </c:pt>
                <c:pt idx="67">
                  <c:v>2.4233222574574952E-2</c:v>
                </c:pt>
                <c:pt idx="68">
                  <c:v>2.4017042103592033E-2</c:v>
                </c:pt>
                <c:pt idx="69">
                  <c:v>2.3563419658932296E-2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5-9C7A-4D7C-82E7-E0ED29CD81DD}"/>
            </c:ext>
          </c:extLst>
        </c:ser>
        <c:ser>
          <c:idx val="7"/>
          <c:order val="6"/>
          <c:tx>
            <c:strRef>
              <c:f>'C6018'!$BX$2</c:f>
              <c:strCache>
                <c:ptCount val="1"/>
                <c:pt idx="0">
                  <c:v>C6018 200C7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'C6018'!$BW$3:$BW$78</c:f>
              <c:numCache>
                <c:formatCode>0.00E+00</c:formatCode>
                <c:ptCount val="76"/>
                <c:pt idx="0">
                  <c:v>3.3928336856034697E-4</c:v>
                </c:pt>
                <c:pt idx="1">
                  <c:v>4.0785563806596832E-4</c:v>
                </c:pt>
                <c:pt idx="2">
                  <c:v>4.4967468248357942E-4</c:v>
                </c:pt>
                <c:pt idx="3">
                  <c:v>4.947040465404231E-4</c:v>
                </c:pt>
                <c:pt idx="4">
                  <c:v>5.4402675576115827E-4</c:v>
                </c:pt>
                <c:pt idx="5">
                  <c:v>6.5484948302312225E-4</c:v>
                </c:pt>
                <c:pt idx="6">
                  <c:v>7.7522845666405248E-4</c:v>
                </c:pt>
                <c:pt idx="7">
                  <c:v>9.2526826283554806E-4</c:v>
                </c:pt>
                <c:pt idx="8">
                  <c:v>1.0898489699048618E-3</c:v>
                </c:pt>
                <c:pt idx="9">
                  <c:v>1.2252845873866405E-3</c:v>
                </c:pt>
                <c:pt idx="10">
                  <c:v>1.3780471390643235E-3</c:v>
                </c:pt>
                <c:pt idx="11">
                  <c:v>1.5492595924890224E-3</c:v>
                </c:pt>
                <c:pt idx="12">
                  <c:v>1.7600273342699519E-3</c:v>
                </c:pt>
                <c:pt idx="13">
                  <c:v>2.0118960090647533E-3</c:v>
                </c:pt>
                <c:pt idx="14">
                  <c:v>2.3044313743219879E-3</c:v>
                </c:pt>
                <c:pt idx="15">
                  <c:v>2.598893445969021E-3</c:v>
                </c:pt>
                <c:pt idx="16">
                  <c:v>2.9196878902096536E-3</c:v>
                </c:pt>
                <c:pt idx="17">
                  <c:v>3.2661758879862818E-3</c:v>
                </c:pt>
                <c:pt idx="18">
                  <c:v>3.6596830238254719E-3</c:v>
                </c:pt>
                <c:pt idx="19">
                  <c:v>4.1000153639976292E-3</c:v>
                </c:pt>
                <c:pt idx="20">
                  <c:v>4.5816285532273415E-3</c:v>
                </c:pt>
                <c:pt idx="21">
                  <c:v>5.1251788768261778E-3</c:v>
                </c:pt>
                <c:pt idx="22">
                  <c:v>5.7145910835997857E-3</c:v>
                </c:pt>
                <c:pt idx="23">
                  <c:v>6.3558600374806875E-3</c:v>
                </c:pt>
                <c:pt idx="24">
                  <c:v>7.8252593303216617E-3</c:v>
                </c:pt>
                <c:pt idx="25">
                  <c:v>9.6079689601607596E-3</c:v>
                </c:pt>
                <c:pt idx="26">
                  <c:v>1.173063072514371E-2</c:v>
                </c:pt>
                <c:pt idx="27">
                  <c:v>1.4225260401592763E-2</c:v>
                </c:pt>
                <c:pt idx="28">
                  <c:v>1.7205601402567439E-2</c:v>
                </c:pt>
                <c:pt idx="29">
                  <c:v>2.0698243006933965E-2</c:v>
                </c:pt>
                <c:pt idx="30">
                  <c:v>2.4767177711595451E-2</c:v>
                </c:pt>
                <c:pt idx="31">
                  <c:v>2.7068008639321586E-2</c:v>
                </c:pt>
                <c:pt idx="32">
                  <c:v>2.9549436627917185E-2</c:v>
                </c:pt>
                <c:pt idx="33">
                  <c:v>3.2199568758098117E-2</c:v>
                </c:pt>
                <c:pt idx="34">
                  <c:v>3.5066079546471528E-2</c:v>
                </c:pt>
                <c:pt idx="35">
                  <c:v>3.813652439145758E-2</c:v>
                </c:pt>
                <c:pt idx="36">
                  <c:v>4.1448108958392078E-2</c:v>
                </c:pt>
                <c:pt idx="37">
                  <c:v>4.4981691069862419E-2</c:v>
                </c:pt>
                <c:pt idx="38">
                  <c:v>4.8776652479617121E-2</c:v>
                </c:pt>
                <c:pt idx="39">
                  <c:v>5.2834342667269128E-2</c:v>
                </c:pt>
                <c:pt idx="40">
                  <c:v>5.7153195239763761E-2</c:v>
                </c:pt>
                <c:pt idx="41">
                  <c:v>6.0781551259712185E-2</c:v>
                </c:pt>
                <c:pt idx="42">
                  <c:v>6.2819558863947828E-2</c:v>
                </c:pt>
                <c:pt idx="43">
                  <c:v>6.6799333281767015E-2</c:v>
                </c:pt>
                <c:pt idx="44">
                  <c:v>7.1627438465255031E-2</c:v>
                </c:pt>
                <c:pt idx="45">
                  <c:v>7.6547134105947157E-2</c:v>
                </c:pt>
                <c:pt idx="46">
                  <c:v>8.1847684756863298E-2</c:v>
                </c:pt>
                <c:pt idx="47">
                  <c:v>8.7183072928898098E-2</c:v>
                </c:pt>
                <c:pt idx="48">
                  <c:v>9.2352531489967374E-2</c:v>
                </c:pt>
                <c:pt idx="49">
                  <c:v>9.7397378899445691E-2</c:v>
                </c:pt>
                <c:pt idx="50">
                  <c:v>0.10180999539162162</c:v>
                </c:pt>
                <c:pt idx="51">
                  <c:v>0.10694158940709522</c:v>
                </c:pt>
                <c:pt idx="52">
                  <c:v>0.11207122391985522</c:v>
                </c:pt>
                <c:pt idx="53">
                  <c:v>0.11744174649920587</c:v>
                </c:pt>
                <c:pt idx="54">
                  <c:v>0.1224493010811659</c:v>
                </c:pt>
                <c:pt idx="55">
                  <c:v>0.12695937258445184</c:v>
                </c:pt>
                <c:pt idx="56">
                  <c:v>0.13075624928948826</c:v>
                </c:pt>
                <c:pt idx="57">
                  <c:v>0.13611531728588144</c:v>
                </c:pt>
                <c:pt idx="58">
                  <c:v>0.14130447475808353</c:v>
                </c:pt>
                <c:pt idx="59">
                  <c:v>0.1460135912551602</c:v>
                </c:pt>
                <c:pt idx="60">
                  <c:v>0.1503631305440874</c:v>
                </c:pt>
                <c:pt idx="61">
                  <c:v>0.15596018532889075</c:v>
                </c:pt>
                <c:pt idx="62">
                  <c:v>0.16109168978495197</c:v>
                </c:pt>
                <c:pt idx="63">
                  <c:v>0.16592410177278966</c:v>
                </c:pt>
                <c:pt idx="64">
                  <c:v>0.17042412086844003</c:v>
                </c:pt>
                <c:pt idx="65">
                  <c:v>0.17463821694535636</c:v>
                </c:pt>
                <c:pt idx="66">
                  <c:v>0.1786971018085024</c:v>
                </c:pt>
                <c:pt idx="67">
                  <c:v>0.18248195183136109</c:v>
                </c:pt>
                <c:pt idx="68">
                  <c:v>0.18432558251508102</c:v>
                </c:pt>
                <c:pt idx="69">
                  <c:v>0.18799479265534086</c:v>
                </c:pt>
                <c:pt idx="70">
                  <c:v>0.19205743343259229</c:v>
                </c:pt>
                <c:pt idx="71">
                  <c:v>0.19634555733451595</c:v>
                </c:pt>
                <c:pt idx="72">
                  <c:v>0.20004283675783735</c:v>
                </c:pt>
                <c:pt idx="73">
                  <c:v>0.20356197225916975</c:v>
                </c:pt>
                <c:pt idx="74">
                  <c:v>0.20711040920945803</c:v>
                </c:pt>
                <c:pt idx="75">
                  <c:v>0.20767023409337354</c:v>
                </c:pt>
              </c:numCache>
            </c:numRef>
          </c:xVal>
          <c:yVal>
            <c:numRef>
              <c:f>'C6018'!$BX$3:$BX$78</c:f>
              <c:numCache>
                <c:formatCode>0.00E+00</c:formatCode>
                <c:ptCount val="76"/>
                <c:pt idx="0">
                  <c:v>1.1511320418165624E-2</c:v>
                </c:pt>
                <c:pt idx="1">
                  <c:v>1.3784189585776992E-2</c:v>
                </c:pt>
                <c:pt idx="2">
                  <c:v>1.3884527762331029E-2</c:v>
                </c:pt>
                <c:pt idx="3">
                  <c:v>1.3924933210250243E-2</c:v>
                </c:pt>
                <c:pt idx="4">
                  <c:v>1.3954365307244912E-2</c:v>
                </c:pt>
                <c:pt idx="5">
                  <c:v>1.6754032756369306E-2</c:v>
                </c:pt>
                <c:pt idx="6">
                  <c:v>1.9456467800913247E-2</c:v>
                </c:pt>
                <c:pt idx="7">
                  <c:v>2.2967154601517679E-2</c:v>
                </c:pt>
                <c:pt idx="8">
                  <c:v>2.6404118263542792E-2</c:v>
                </c:pt>
                <c:pt idx="9">
                  <c:v>2.7655384367604091E-2</c:v>
                </c:pt>
                <c:pt idx="10">
                  <c:v>2.8986870028396953E-2</c:v>
                </c:pt>
                <c:pt idx="11">
                  <c:v>3.0359134091394062E-2</c:v>
                </c:pt>
                <c:pt idx="12">
                  <c:v>3.2467377120490026E-2</c:v>
                </c:pt>
                <c:pt idx="13">
                  <c:v>3.5154816321788102E-2</c:v>
                </c:pt>
                <c:pt idx="14">
                  <c:v>3.8218092543789328E-2</c:v>
                </c:pt>
                <c:pt idx="15">
                  <c:v>4.0279856297303442E-2</c:v>
                </c:pt>
                <c:pt idx="16">
                  <c:v>4.2126010586318867E-2</c:v>
                </c:pt>
                <c:pt idx="17">
                  <c:v>4.3684219943338487E-2</c:v>
                </c:pt>
                <c:pt idx="18">
                  <c:v>4.5446394987788977E-2</c:v>
                </c:pt>
                <c:pt idx="19">
                  <c:v>4.7266190123427115E-2</c:v>
                </c:pt>
                <c:pt idx="20">
                  <c:v>4.8908813050884008E-2</c:v>
                </c:pt>
                <c:pt idx="21">
                  <c:v>5.0714568323525847E-2</c:v>
                </c:pt>
                <c:pt idx="22">
                  <c:v>5.2245884366588821E-2</c:v>
                </c:pt>
                <c:pt idx="23">
                  <c:v>5.3554705236087984E-2</c:v>
                </c:pt>
                <c:pt idx="24">
                  <c:v>5.5741878845364058E-2</c:v>
                </c:pt>
                <c:pt idx="25">
                  <c:v>5.7700716024785062E-2</c:v>
                </c:pt>
                <c:pt idx="26">
                  <c:v>5.9060364904691354E-2</c:v>
                </c:pt>
                <c:pt idx="27">
                  <c:v>5.9635989854216073E-2</c:v>
                </c:pt>
                <c:pt idx="28">
                  <c:v>5.9904915428875945E-2</c:v>
                </c:pt>
                <c:pt idx="29">
                  <c:v>5.9528358697277815E-2</c:v>
                </c:pt>
                <c:pt idx="30">
                  <c:v>5.8525640610026672E-2</c:v>
                </c:pt>
                <c:pt idx="31">
                  <c:v>5.7925548416298087E-2</c:v>
                </c:pt>
                <c:pt idx="32">
                  <c:v>5.7203731936642188E-2</c:v>
                </c:pt>
                <c:pt idx="33">
                  <c:v>5.6285169847372155E-2</c:v>
                </c:pt>
                <c:pt idx="34">
                  <c:v>5.5313987168667061E-2</c:v>
                </c:pt>
                <c:pt idx="35">
                  <c:v>5.4213832805018791E-2</c:v>
                </c:pt>
                <c:pt idx="36">
                  <c:v>5.3064616589139066E-2</c:v>
                </c:pt>
                <c:pt idx="37">
                  <c:v>5.1788676854636638E-2</c:v>
                </c:pt>
                <c:pt idx="38">
                  <c:v>5.0460814977238803E-2</c:v>
                </c:pt>
                <c:pt idx="39">
                  <c:v>4.9060308321322188E-2</c:v>
                </c:pt>
                <c:pt idx="40">
                  <c:v>4.7571433528841592E-2</c:v>
                </c:pt>
                <c:pt idx="41">
                  <c:v>4.6349950613086235E-2</c:v>
                </c:pt>
                <c:pt idx="42">
                  <c:v>4.5711186071543237E-2</c:v>
                </c:pt>
                <c:pt idx="43">
                  <c:v>4.4058877404431269E-2</c:v>
                </c:pt>
                <c:pt idx="44">
                  <c:v>4.3181580489293131E-2</c:v>
                </c:pt>
                <c:pt idx="45">
                  <c:v>4.2039185684087918E-2</c:v>
                </c:pt>
                <c:pt idx="46">
                  <c:v>4.0969736166512991E-2</c:v>
                </c:pt>
                <c:pt idx="47">
                  <c:v>4.0004674764871385E-2</c:v>
                </c:pt>
                <c:pt idx="48">
                  <c:v>3.8768136693660978E-2</c:v>
                </c:pt>
                <c:pt idx="49">
                  <c:v>3.7944997665928758E-2</c:v>
                </c:pt>
                <c:pt idx="50">
                  <c:v>3.7018839863007205E-2</c:v>
                </c:pt>
                <c:pt idx="51">
                  <c:v>3.6306360460049973E-2</c:v>
                </c:pt>
                <c:pt idx="52">
                  <c:v>3.5380166847589663E-2</c:v>
                </c:pt>
                <c:pt idx="53">
                  <c:v>3.448140955195933E-2</c:v>
                </c:pt>
                <c:pt idx="54">
                  <c:v>3.3694003000597793E-2</c:v>
                </c:pt>
                <c:pt idx="55">
                  <c:v>3.2895269973546255E-2</c:v>
                </c:pt>
                <c:pt idx="56">
                  <c:v>3.2101383267470522E-2</c:v>
                </c:pt>
                <c:pt idx="57">
                  <c:v>3.1248742789401547E-2</c:v>
                </c:pt>
                <c:pt idx="58">
                  <c:v>3.0567903531319447E-2</c:v>
                </c:pt>
                <c:pt idx="59">
                  <c:v>2.9880825271519265E-2</c:v>
                </c:pt>
                <c:pt idx="60">
                  <c:v>2.921823601320531E-2</c:v>
                </c:pt>
                <c:pt idx="61">
                  <c:v>2.8475274417960609E-2</c:v>
                </c:pt>
                <c:pt idx="62">
                  <c:v>2.7766458931918682E-2</c:v>
                </c:pt>
                <c:pt idx="63">
                  <c:v>2.7121276277319539E-2</c:v>
                </c:pt>
                <c:pt idx="64">
                  <c:v>2.6512442696285405E-2</c:v>
                </c:pt>
                <c:pt idx="65">
                  <c:v>2.5936309905479512E-2</c:v>
                </c:pt>
                <c:pt idx="66">
                  <c:v>2.5418016552382613E-2</c:v>
                </c:pt>
                <c:pt idx="67">
                  <c:v>2.491184465039515E-2</c:v>
                </c:pt>
                <c:pt idx="68">
                  <c:v>2.4675662988978095E-2</c:v>
                </c:pt>
                <c:pt idx="69">
                  <c:v>2.4251727211641119E-2</c:v>
                </c:pt>
                <c:pt idx="70">
                  <c:v>2.367830128175287E-2</c:v>
                </c:pt>
                <c:pt idx="71">
                  <c:v>2.3247649933668027E-2</c:v>
                </c:pt>
                <c:pt idx="72">
                  <c:v>2.275252248016987E-2</c:v>
                </c:pt>
                <c:pt idx="73">
                  <c:v>2.2286600629292205E-2</c:v>
                </c:pt>
                <c:pt idx="74">
                  <c:v>2.1887295439794448E-2</c:v>
                </c:pt>
                <c:pt idx="75">
                  <c:v>2.1782375942419597E-2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6-9C7A-4D7C-82E7-E0ED29CD81DD}"/>
            </c:ext>
          </c:extLst>
        </c:ser>
        <c:ser>
          <c:idx val="0"/>
          <c:order val="7"/>
          <c:tx>
            <c:strRef>
              <c:f>'C6018'!$CI$2</c:f>
              <c:strCache>
                <c:ptCount val="1"/>
                <c:pt idx="0">
                  <c:v>C6018 200C8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'C6018'!$CH$3:$CH$78</c:f>
              <c:numCache>
                <c:formatCode>0.00E+00</c:formatCode>
                <c:ptCount val="76"/>
                <c:pt idx="0">
                  <c:v>3.5236705996352289E-4</c:v>
                </c:pt>
                <c:pt idx="1">
                  <c:v>3.9939331277426428E-4</c:v>
                </c:pt>
                <c:pt idx="2">
                  <c:v>4.4586358461735795E-4</c:v>
                </c:pt>
                <c:pt idx="3">
                  <c:v>5.303581960745884E-4</c:v>
                </c:pt>
                <c:pt idx="4">
                  <c:v>6.0028949655694308E-4</c:v>
                </c:pt>
                <c:pt idx="5">
                  <c:v>7.0423564955691682E-4</c:v>
                </c:pt>
                <c:pt idx="6">
                  <c:v>8.0484176349768807E-4</c:v>
                </c:pt>
                <c:pt idx="7">
                  <c:v>9.2341882889198008E-4</c:v>
                </c:pt>
                <c:pt idx="8">
                  <c:v>1.0569956490414176E-3</c:v>
                </c:pt>
                <c:pt idx="9">
                  <c:v>1.1830202317298171E-3</c:v>
                </c:pt>
                <c:pt idx="10">
                  <c:v>1.3577458210531196E-3</c:v>
                </c:pt>
                <c:pt idx="11">
                  <c:v>1.5419017054314201E-3</c:v>
                </c:pt>
                <c:pt idx="12">
                  <c:v>1.7594437059937802E-3</c:v>
                </c:pt>
                <c:pt idx="13">
                  <c:v>2.0005827378386147E-3</c:v>
                </c:pt>
                <c:pt idx="14">
                  <c:v>2.2779221989198601E-3</c:v>
                </c:pt>
                <c:pt idx="15">
                  <c:v>2.5675614243637315E-3</c:v>
                </c:pt>
                <c:pt idx="16">
                  <c:v>2.8999331451565664E-3</c:v>
                </c:pt>
                <c:pt idx="17">
                  <c:v>3.2600206387018104E-3</c:v>
                </c:pt>
                <c:pt idx="18">
                  <c:v>3.6630862663953245E-3</c:v>
                </c:pt>
                <c:pt idx="19">
                  <c:v>4.1081222843042629E-3</c:v>
                </c:pt>
                <c:pt idx="20">
                  <c:v>4.5911219295378704E-3</c:v>
                </c:pt>
                <c:pt idx="21">
                  <c:v>5.1277293910847385E-3</c:v>
                </c:pt>
                <c:pt idx="22">
                  <c:v>5.7154051813442805E-3</c:v>
                </c:pt>
                <c:pt idx="23">
                  <c:v>6.3546667902635648E-3</c:v>
                </c:pt>
                <c:pt idx="24">
                  <c:v>7.8361313276142618E-3</c:v>
                </c:pt>
                <c:pt idx="25">
                  <c:v>9.6129857326487187E-3</c:v>
                </c:pt>
                <c:pt idx="26">
                  <c:v>1.172093169062899E-2</c:v>
                </c:pt>
                <c:pt idx="27">
                  <c:v>1.4249528204606782E-2</c:v>
                </c:pt>
                <c:pt idx="28">
                  <c:v>1.7210693070274154E-2</c:v>
                </c:pt>
                <c:pt idx="29">
                  <c:v>2.0720010477825079E-2</c:v>
                </c:pt>
                <c:pt idx="30">
                  <c:v>2.4803330676117456E-2</c:v>
                </c:pt>
                <c:pt idx="31">
                  <c:v>2.7083589126387874E-2</c:v>
                </c:pt>
                <c:pt idx="32">
                  <c:v>2.9556058906198588E-2</c:v>
                </c:pt>
                <c:pt idx="33">
                  <c:v>3.2216212767024729E-2</c:v>
                </c:pt>
                <c:pt idx="34">
                  <c:v>3.5079009225038614E-2</c:v>
                </c:pt>
                <c:pt idx="35">
                  <c:v>3.8153045274364458E-2</c:v>
                </c:pt>
                <c:pt idx="36">
                  <c:v>4.1457318234822536E-2</c:v>
                </c:pt>
                <c:pt idx="37">
                  <c:v>4.4992528109240586E-2</c:v>
                </c:pt>
                <c:pt idx="38">
                  <c:v>4.8776825127072092E-2</c:v>
                </c:pt>
                <c:pt idx="39">
                  <c:v>5.2841288399766463E-2</c:v>
                </c:pt>
                <c:pt idx="40">
                  <c:v>5.7160293413731966E-2</c:v>
                </c:pt>
                <c:pt idx="41">
                  <c:v>6.0782317198478597E-2</c:v>
                </c:pt>
                <c:pt idx="42">
                  <c:v>6.2814569232131731E-2</c:v>
                </c:pt>
                <c:pt idx="43">
                  <c:v>6.680060361579189E-2</c:v>
                </c:pt>
                <c:pt idx="44">
                  <c:v>7.155201278338931E-2</c:v>
                </c:pt>
                <c:pt idx="45">
                  <c:v>7.6498138283654593E-2</c:v>
                </c:pt>
                <c:pt idx="46">
                  <c:v>8.1782194654848539E-2</c:v>
                </c:pt>
                <c:pt idx="47">
                  <c:v>8.6736750949379202E-2</c:v>
                </c:pt>
                <c:pt idx="48">
                  <c:v>9.208104747590283E-2</c:v>
                </c:pt>
                <c:pt idx="49">
                  <c:v>9.7177036665147626E-2</c:v>
                </c:pt>
                <c:pt idx="50">
                  <c:v>0.10158695468313965</c:v>
                </c:pt>
                <c:pt idx="51">
                  <c:v>0.10647017733286322</c:v>
                </c:pt>
                <c:pt idx="52">
                  <c:v>0.11163898468934857</c:v>
                </c:pt>
                <c:pt idx="53">
                  <c:v>0.11703218985133534</c:v>
                </c:pt>
                <c:pt idx="54">
                  <c:v>0.12185554739613901</c:v>
                </c:pt>
                <c:pt idx="55">
                  <c:v>0.12647322629965885</c:v>
                </c:pt>
                <c:pt idx="56">
                  <c:v>0.13034331402922125</c:v>
                </c:pt>
                <c:pt idx="57">
                  <c:v>0.13586571594170363</c:v>
                </c:pt>
                <c:pt idx="58">
                  <c:v>0.14076446677693871</c:v>
                </c:pt>
                <c:pt idx="59">
                  <c:v>4.7120863298064815E-3</c:v>
                </c:pt>
                <c:pt idx="60">
                  <c:v>9.0600764993756383E-3</c:v>
                </c:pt>
                <c:pt idx="61">
                  <c:v>0.15541126964329571</c:v>
                </c:pt>
                <c:pt idx="62">
                  <c:v>0.16049821630263711</c:v>
                </c:pt>
                <c:pt idx="63">
                  <c:v>0.16523277942670145</c:v>
                </c:pt>
                <c:pt idx="64">
                  <c:v>0.16965575834634386</c:v>
                </c:pt>
                <c:pt idx="65">
                  <c:v>0.17393050113626049</c:v>
                </c:pt>
                <c:pt idx="66">
                  <c:v>0.17797479103535011</c:v>
                </c:pt>
                <c:pt idx="67">
                  <c:v>1.1570706022944082E-2</c:v>
                </c:pt>
                <c:pt idx="68">
                  <c:v>0.18357282191833665</c:v>
                </c:pt>
                <c:pt idx="69">
                  <c:v>1.1964605071381813E-2</c:v>
                </c:pt>
                <c:pt idx="70">
                  <c:v>0.19119760910691996</c:v>
                </c:pt>
              </c:numCache>
            </c:numRef>
          </c:xVal>
          <c:yVal>
            <c:numRef>
              <c:f>'C6018'!$CI$3:$CI$78</c:f>
              <c:numCache>
                <c:formatCode>0.00E+00</c:formatCode>
                <c:ptCount val="76"/>
                <c:pt idx="0">
                  <c:v>1.2416254494733693E-2</c:v>
                </c:pt>
                <c:pt idx="1">
                  <c:v>1.3218125629877715E-2</c:v>
                </c:pt>
                <c:pt idx="2">
                  <c:v>1.3650175856616879E-2</c:v>
                </c:pt>
                <c:pt idx="3">
                  <c:v>1.6004450395359998E-2</c:v>
                </c:pt>
                <c:pt idx="4">
                  <c:v>1.6989909223536066E-2</c:v>
                </c:pt>
                <c:pt idx="5">
                  <c:v>1.9376368897144131E-2</c:v>
                </c:pt>
                <c:pt idx="6">
                  <c:v>2.0971311698568668E-2</c:v>
                </c:pt>
                <c:pt idx="7">
                  <c:v>2.2875432479222125E-2</c:v>
                </c:pt>
                <c:pt idx="8">
                  <c:v>2.4836216237498137E-2</c:v>
                </c:pt>
                <c:pt idx="9">
                  <c:v>2.5780426709293418E-2</c:v>
                </c:pt>
                <c:pt idx="10">
                  <c:v>2.813909496583436E-2</c:v>
                </c:pt>
                <c:pt idx="11">
                  <c:v>3.007145004594363E-2</c:v>
                </c:pt>
                <c:pt idx="12">
                  <c:v>3.2445848207580251E-2</c:v>
                </c:pt>
                <c:pt idx="13">
                  <c:v>3.4760563582923815E-2</c:v>
                </c:pt>
                <c:pt idx="14">
                  <c:v>3.7343861420164742E-2</c:v>
                </c:pt>
                <c:pt idx="15">
                  <c:v>3.931449024576561E-2</c:v>
                </c:pt>
                <c:pt idx="16">
                  <c:v>4.1557885966908591E-2</c:v>
                </c:pt>
                <c:pt idx="17">
                  <c:v>4.3519725496045374E-2</c:v>
                </c:pt>
                <c:pt idx="18">
                  <c:v>4.5530958059938037E-2</c:v>
                </c:pt>
                <c:pt idx="19">
                  <c:v>4.7453292870471002E-2</c:v>
                </c:pt>
                <c:pt idx="20">
                  <c:v>4.9111706322991132E-2</c:v>
                </c:pt>
                <c:pt idx="21">
                  <c:v>5.0765056479126748E-2</c:v>
                </c:pt>
                <c:pt idx="22">
                  <c:v>5.2260771271227413E-2</c:v>
                </c:pt>
                <c:pt idx="23">
                  <c:v>5.3534598435764823E-2</c:v>
                </c:pt>
                <c:pt idx="24">
                  <c:v>5.5896876020552405E-2</c:v>
                </c:pt>
                <c:pt idx="25">
                  <c:v>5.776098827154115E-2</c:v>
                </c:pt>
                <c:pt idx="26">
                  <c:v>5.8962741559428725E-2</c:v>
                </c:pt>
                <c:pt idx="27">
                  <c:v>5.9839637292566993E-2</c:v>
                </c:pt>
                <c:pt idx="28">
                  <c:v>5.9940376096368014E-2</c:v>
                </c:pt>
                <c:pt idx="29">
                  <c:v>5.9653631472778558E-2</c:v>
                </c:pt>
                <c:pt idx="30">
                  <c:v>5.8696626559123492E-2</c:v>
                </c:pt>
                <c:pt idx="31">
                  <c:v>5.7992252104343209E-2</c:v>
                </c:pt>
                <c:pt idx="32">
                  <c:v>5.7229374488455401E-2</c:v>
                </c:pt>
                <c:pt idx="33">
                  <c:v>5.63433726758596E-2</c:v>
                </c:pt>
                <c:pt idx="34">
                  <c:v>5.535478579443745E-2</c:v>
                </c:pt>
                <c:pt idx="35">
                  <c:v>5.4260814243400464E-2</c:v>
                </c:pt>
                <c:pt idx="36">
                  <c:v>5.3088199861105585E-2</c:v>
                </c:pt>
                <c:pt idx="37">
                  <c:v>5.1813633832636388E-2</c:v>
                </c:pt>
                <c:pt idx="38">
                  <c:v>5.0461172195139452E-2</c:v>
                </c:pt>
                <c:pt idx="39">
                  <c:v>4.9073208346540324E-2</c:v>
                </c:pt>
                <c:pt idx="40">
                  <c:v>4.7583250585727647E-2</c:v>
                </c:pt>
                <c:pt idx="41">
                  <c:v>4.6351118778325345E-2</c:v>
                </c:pt>
                <c:pt idx="42">
                  <c:v>4.5703924863905017E-2</c:v>
                </c:pt>
                <c:pt idx="43">
                  <c:v>4.4060553170356037E-2</c:v>
                </c:pt>
                <c:pt idx="44">
                  <c:v>4.3090685565046513E-2</c:v>
                </c:pt>
                <c:pt idx="45">
                  <c:v>4.198538653665234E-2</c:v>
                </c:pt>
                <c:pt idx="46">
                  <c:v>4.0904198851237451E-2</c:v>
                </c:pt>
                <c:pt idx="47">
                  <c:v>3.9596126132919122E-2</c:v>
                </c:pt>
                <c:pt idx="48">
                  <c:v>3.8540542292088496E-2</c:v>
                </c:pt>
                <c:pt idx="49">
                  <c:v>3.7773505820077789E-2</c:v>
                </c:pt>
                <c:pt idx="50">
                  <c:v>3.6856819149265238E-2</c:v>
                </c:pt>
                <c:pt idx="51">
                  <c:v>3.5986979877115369E-2</c:v>
                </c:pt>
                <c:pt idx="52">
                  <c:v>3.5107782823855231E-2</c:v>
                </c:pt>
                <c:pt idx="53">
                  <c:v>3.4241333653497498E-2</c:v>
                </c:pt>
                <c:pt idx="54">
                  <c:v>3.3368032429691413E-2</c:v>
                </c:pt>
                <c:pt idx="55">
                  <c:v>3.2643830552336162E-2</c:v>
                </c:pt>
                <c:pt idx="56">
                  <c:v>3.1898947638227919E-2</c:v>
                </c:pt>
                <c:pt idx="57">
                  <c:v>3.1134243157955304E-2</c:v>
                </c:pt>
                <c:pt idx="58">
                  <c:v>3.0334713880887754E-2</c:v>
                </c:pt>
                <c:pt idx="61">
                  <c:v>2.8275184654812886E-2</c:v>
                </c:pt>
                <c:pt idx="62">
                  <c:v>2.7562248487404333E-2</c:v>
                </c:pt>
                <c:pt idx="63">
                  <c:v>2.6895745637940078E-2</c:v>
                </c:pt>
                <c:pt idx="64">
                  <c:v>2.6273917243334576E-2</c:v>
                </c:pt>
                <c:pt idx="65">
                  <c:v>2.5726523705681362E-2</c:v>
                </c:pt>
                <c:pt idx="66">
                  <c:v>2.5212947738658387E-2</c:v>
                </c:pt>
                <c:pt idx="68">
                  <c:v>2.4474530428543351E-2</c:v>
                </c:pt>
                <c:pt idx="70">
                  <c:v>2.3466764493646528E-2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7-9C7A-4D7C-82E7-E0ED29CD81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4809816"/>
        <c:axId val="274810208"/>
      </c:scatterChart>
      <c:valAx>
        <c:axId val="2748098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4810208"/>
        <c:crosses val="autoZero"/>
        <c:crossBetween val="midCat"/>
      </c:valAx>
      <c:valAx>
        <c:axId val="274810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48098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800" b="0" i="0" baseline="0">
                <a:effectLst/>
                <a:latin typeface="Calibri" panose="020F0502020204030204" pitchFamily="34" charset="0"/>
              </a:rPr>
              <a:t>√P</a:t>
            </a:r>
            <a:r>
              <a:rPr lang="en-GB" sz="1800" b="0" i="0" baseline="-25000">
                <a:effectLst/>
                <a:latin typeface="Calibri" panose="020F0502020204030204" pitchFamily="34" charset="0"/>
              </a:rPr>
              <a:t>l</a:t>
            </a:r>
            <a:r>
              <a:rPr lang="en-GB" sz="1800" b="0" i="0" baseline="-25000">
                <a:effectLst/>
              </a:rPr>
              <a:t> </a:t>
            </a:r>
            <a:r>
              <a:rPr lang="en-GB" sz="1800" b="0" i="0" baseline="0">
                <a:effectLst/>
              </a:rPr>
              <a:t>vs efficiency</a:t>
            </a:r>
            <a:endParaRPr lang="en-GB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strRef>
              <c:f>'C6018'!$J$2</c:f>
              <c:strCache>
                <c:ptCount val="1"/>
                <c:pt idx="0">
                  <c:v>C6018 182C1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'C6018'!$I$3:$I$78</c:f>
              <c:numCache>
                <c:formatCode>0.00E+00</c:formatCode>
                <c:ptCount val="76"/>
                <c:pt idx="0">
                  <c:v>2.7577657903629551E-4</c:v>
                </c:pt>
                <c:pt idx="1">
                  <c:v>3.2057540223080918E-4</c:v>
                </c:pt>
                <c:pt idx="2">
                  <c:v>3.7862904486245767E-4</c:v>
                </c:pt>
                <c:pt idx="3">
                  <c:v>4.9507236222296001E-4</c:v>
                </c:pt>
                <c:pt idx="4">
                  <c:v>5.7702463730673656E-4</c:v>
                </c:pt>
                <c:pt idx="5">
                  <c:v>6.8254283413635012E-4</c:v>
                </c:pt>
                <c:pt idx="6">
                  <c:v>7.6265542999820934E-4</c:v>
                </c:pt>
                <c:pt idx="7">
                  <c:v>8.6997471227630036E-4</c:v>
                </c:pt>
                <c:pt idx="8">
                  <c:v>1.0092365088480654E-3</c:v>
                </c:pt>
                <c:pt idx="9">
                  <c:v>1.1433810499574567E-3</c:v>
                </c:pt>
                <c:pt idx="10">
                  <c:v>1.3316269461518535E-3</c:v>
                </c:pt>
                <c:pt idx="11">
                  <c:v>1.5215932175336538E-3</c:v>
                </c:pt>
                <c:pt idx="12">
                  <c:v>1.7347166446403958E-3</c:v>
                </c:pt>
                <c:pt idx="13">
                  <c:v>1.9642469148036541E-3</c:v>
                </c:pt>
                <c:pt idx="14">
                  <c:v>2.2226822199522818E-3</c:v>
                </c:pt>
                <c:pt idx="15">
                  <c:v>2.4933996134949335E-3</c:v>
                </c:pt>
                <c:pt idx="16">
                  <c:v>2.8137586026805265E-3</c:v>
                </c:pt>
                <c:pt idx="17">
                  <c:v>3.1674871134496894E-3</c:v>
                </c:pt>
                <c:pt idx="18">
                  <c:v>3.5663810754104361E-3</c:v>
                </c:pt>
                <c:pt idx="19">
                  <c:v>3.999266321569106E-3</c:v>
                </c:pt>
                <c:pt idx="20">
                  <c:v>4.4658962403781371E-3</c:v>
                </c:pt>
                <c:pt idx="21">
                  <c:v>4.9853206853091832E-3</c:v>
                </c:pt>
                <c:pt idx="22">
                  <c:v>5.5544176881309514E-3</c:v>
                </c:pt>
                <c:pt idx="23">
                  <c:v>6.1795618190271535E-3</c:v>
                </c:pt>
                <c:pt idx="24">
                  <c:v>7.6392310713306912E-3</c:v>
                </c:pt>
                <c:pt idx="25">
                  <c:v>9.350771772954132E-3</c:v>
                </c:pt>
                <c:pt idx="26">
                  <c:v>1.1413515966056886E-2</c:v>
                </c:pt>
                <c:pt idx="27">
                  <c:v>1.3852695213238789E-2</c:v>
                </c:pt>
                <c:pt idx="28">
                  <c:v>1.6710729300774958E-2</c:v>
                </c:pt>
                <c:pt idx="29">
                  <c:v>2.0075385174778089E-2</c:v>
                </c:pt>
                <c:pt idx="30">
                  <c:v>2.4022568866878178E-2</c:v>
                </c:pt>
                <c:pt idx="31">
                  <c:v>2.6230913561695525E-2</c:v>
                </c:pt>
                <c:pt idx="32">
                  <c:v>2.8615163202929329E-2</c:v>
                </c:pt>
                <c:pt idx="33">
                  <c:v>3.1185729759069001E-2</c:v>
                </c:pt>
                <c:pt idx="34">
                  <c:v>3.3946513514546986E-2</c:v>
                </c:pt>
                <c:pt idx="35">
                  <c:v>3.69015807191065E-2</c:v>
                </c:pt>
                <c:pt idx="36">
                  <c:v>4.008782790077052E-2</c:v>
                </c:pt>
                <c:pt idx="37">
                  <c:v>4.3486350066590067E-2</c:v>
                </c:pt>
                <c:pt idx="38">
                  <c:v>4.7132926603773023E-2</c:v>
                </c:pt>
                <c:pt idx="39">
                  <c:v>5.1037183681952522E-2</c:v>
                </c:pt>
                <c:pt idx="40">
                  <c:v>5.5196044439755614E-2</c:v>
                </c:pt>
                <c:pt idx="41">
                  <c:v>5.8611541916918843E-2</c:v>
                </c:pt>
                <c:pt idx="42">
                  <c:v>6.0571053861557513E-2</c:v>
                </c:pt>
                <c:pt idx="43">
                  <c:v>6.4639079403519609E-2</c:v>
                </c:pt>
                <c:pt idx="44">
                  <c:v>6.9045869826625209E-2</c:v>
                </c:pt>
                <c:pt idx="45">
                  <c:v>7.3637120023151731E-2</c:v>
                </c:pt>
                <c:pt idx="46">
                  <c:v>7.8726458303809282E-2</c:v>
                </c:pt>
                <c:pt idx="47">
                  <c:v>8.3576842429348097E-2</c:v>
                </c:pt>
                <c:pt idx="48">
                  <c:v>8.8724275475451919E-2</c:v>
                </c:pt>
                <c:pt idx="49">
                  <c:v>9.348004407848276E-2</c:v>
                </c:pt>
                <c:pt idx="50">
                  <c:v>9.8030029178226702E-2</c:v>
                </c:pt>
                <c:pt idx="51">
                  <c:v>0.10255647885032933</c:v>
                </c:pt>
                <c:pt idx="52">
                  <c:v>0.10769310697968411</c:v>
                </c:pt>
                <c:pt idx="53">
                  <c:v>0.11280146394627284</c:v>
                </c:pt>
                <c:pt idx="54">
                  <c:v>0.11753678858160521</c:v>
                </c:pt>
                <c:pt idx="55">
                  <c:v>0.12193183355174421</c:v>
                </c:pt>
                <c:pt idx="56">
                  <c:v>0.12567387111901562</c:v>
                </c:pt>
                <c:pt idx="57">
                  <c:v>0.13092954441953725</c:v>
                </c:pt>
                <c:pt idx="58">
                  <c:v>0.13558417798948283</c:v>
                </c:pt>
                <c:pt idx="59">
                  <c:v>0.14041149416509541</c:v>
                </c:pt>
                <c:pt idx="60">
                  <c:v>0.14454795959156258</c:v>
                </c:pt>
                <c:pt idx="61">
                  <c:v>0.1499476129948665</c:v>
                </c:pt>
                <c:pt idx="62">
                  <c:v>0.15485350674179399</c:v>
                </c:pt>
                <c:pt idx="63">
                  <c:v>0.15955862927006687</c:v>
                </c:pt>
                <c:pt idx="64">
                  <c:v>0.16387013968299341</c:v>
                </c:pt>
                <c:pt idx="65">
                  <c:v>0.16797925907125136</c:v>
                </c:pt>
                <c:pt idx="66">
                  <c:v>0.17187429948142927</c:v>
                </c:pt>
                <c:pt idx="67">
                  <c:v>0.17560384718796743</c:v>
                </c:pt>
                <c:pt idx="68">
                  <c:v>0.17742721283059507</c:v>
                </c:pt>
                <c:pt idx="69">
                  <c:v>0.1808112269335338</c:v>
                </c:pt>
                <c:pt idx="70">
                  <c:v>0.18499911607042416</c:v>
                </c:pt>
                <c:pt idx="71">
                  <c:v>0.18878610065356818</c:v>
                </c:pt>
                <c:pt idx="72">
                  <c:v>0.19274278878125123</c:v>
                </c:pt>
                <c:pt idx="73">
                  <c:v>0.19592013269935968</c:v>
                </c:pt>
                <c:pt idx="74">
                  <c:v>0.19942778139659967</c:v>
                </c:pt>
                <c:pt idx="75">
                  <c:v>0.2000487382087732</c:v>
                </c:pt>
              </c:numCache>
            </c:numRef>
          </c:xVal>
          <c:yVal>
            <c:numRef>
              <c:f>'C6018'!$K$3:$K$78</c:f>
              <c:numCache>
                <c:formatCode>0.00E+00</c:formatCode>
                <c:ptCount val="76"/>
                <c:pt idx="0">
                  <c:v>131.48773373071245</c:v>
                </c:pt>
                <c:pt idx="1">
                  <c:v>117.42790452149021</c:v>
                </c:pt>
                <c:pt idx="2">
                  <c:v>101.58694693266801</c:v>
                </c:pt>
                <c:pt idx="3">
                  <c:v>71.706816237298838</c:v>
                </c:pt>
                <c:pt idx="4">
                  <c:v>63.70033511143712</c:v>
                </c:pt>
                <c:pt idx="5">
                  <c:v>54.941915276019529</c:v>
                </c:pt>
                <c:pt idx="6">
                  <c:v>53.1053993735989</c:v>
                </c:pt>
                <c:pt idx="7">
                  <c:v>49.250980371416226</c:v>
                </c:pt>
                <c:pt idx="8">
                  <c:v>44.16467730918172</c:v>
                </c:pt>
                <c:pt idx="9">
                  <c:v>41.525250619689963</c:v>
                </c:pt>
                <c:pt idx="10">
                  <c:v>36.945510757253047</c:v>
                </c:pt>
                <c:pt idx="11">
                  <c:v>34.147733218829025</c:v>
                </c:pt>
                <c:pt idx="12">
                  <c:v>31.705494327772371</c:v>
                </c:pt>
                <c:pt idx="13">
                  <c:v>29.842421886267037</c:v>
                </c:pt>
                <c:pt idx="14">
                  <c:v>28.125729800174579</c:v>
                </c:pt>
                <c:pt idx="15">
                  <c:v>26.971509909368731</c:v>
                </c:pt>
                <c:pt idx="16">
                  <c:v>25.559293965917551</c:v>
                </c:pt>
                <c:pt idx="17">
                  <c:v>24.340239001741779</c:v>
                </c:pt>
                <c:pt idx="18">
                  <c:v>23.170318890997812</c:v>
                </c:pt>
                <c:pt idx="19">
                  <c:v>22.236156346063044</c:v>
                </c:pt>
                <c:pt idx="20">
                  <c:v>21.519658396134293</c:v>
                </c:pt>
                <c:pt idx="21">
                  <c:v>20.840067537212089</c:v>
                </c:pt>
                <c:pt idx="22">
                  <c:v>20.260080332851754</c:v>
                </c:pt>
                <c:pt idx="23">
                  <c:v>19.753117831048744</c:v>
                </c:pt>
                <c:pt idx="24">
                  <c:v>18.824202303148457</c:v>
                </c:pt>
                <c:pt idx="25">
                  <c:v>18.29730240625662</c:v>
                </c:pt>
                <c:pt idx="26">
                  <c:v>17.885772398975345</c:v>
                </c:pt>
                <c:pt idx="27">
                  <c:v>17.682491587718378</c:v>
                </c:pt>
                <c:pt idx="28">
                  <c:v>17.696461983818331</c:v>
                </c:pt>
                <c:pt idx="29">
                  <c:v>17.857278887080994</c:v>
                </c:pt>
                <c:pt idx="30">
                  <c:v>18.162179787793161</c:v>
                </c:pt>
                <c:pt idx="31">
                  <c:v>18.382967779700007</c:v>
                </c:pt>
                <c:pt idx="32">
                  <c:v>18.641531685088506</c:v>
                </c:pt>
                <c:pt idx="33">
                  <c:v>18.940625071297646</c:v>
                </c:pt>
                <c:pt idx="34">
                  <c:v>19.29074985547296</c:v>
                </c:pt>
                <c:pt idx="35">
                  <c:v>19.700723204241502</c:v>
                </c:pt>
                <c:pt idx="36">
                  <c:v>20.145560760913099</c:v>
                </c:pt>
                <c:pt idx="37">
                  <c:v>20.660024226550387</c:v>
                </c:pt>
                <c:pt idx="38">
                  <c:v>21.223690735289946</c:v>
                </c:pt>
                <c:pt idx="39">
                  <c:v>21.843837715526892</c:v>
                </c:pt>
                <c:pt idx="40">
                  <c:v>22.538181951279835</c:v>
                </c:pt>
                <c:pt idx="41">
                  <c:v>23.202137207277108</c:v>
                </c:pt>
                <c:pt idx="42">
                  <c:v>23.530817455682982</c:v>
                </c:pt>
                <c:pt idx="43">
                  <c:v>24.239323967080555</c:v>
                </c:pt>
                <c:pt idx="44">
                  <c:v>24.922115033740269</c:v>
                </c:pt>
                <c:pt idx="45">
                  <c:v>25.704548897155828</c:v>
                </c:pt>
                <c:pt idx="46">
                  <c:v>26.382029548261219</c:v>
                </c:pt>
                <c:pt idx="47">
                  <c:v>27.200800324779486</c:v>
                </c:pt>
                <c:pt idx="48">
                  <c:v>27.94716491394367</c:v>
                </c:pt>
                <c:pt idx="49">
                  <c:v>28.608967981078827</c:v>
                </c:pt>
                <c:pt idx="50">
                  <c:v>29.136660093089755</c:v>
                </c:pt>
                <c:pt idx="51">
                  <c:v>29.949139646061269</c:v>
                </c:pt>
                <c:pt idx="52">
                  <c:v>30.609239515116759</c:v>
                </c:pt>
                <c:pt idx="53">
                  <c:v>31.436234470445925</c:v>
                </c:pt>
                <c:pt idx="54">
                  <c:v>32.211605387094146</c:v>
                </c:pt>
                <c:pt idx="55">
                  <c:v>32.958077520547491</c:v>
                </c:pt>
                <c:pt idx="56">
                  <c:v>33.721833245590481</c:v>
                </c:pt>
                <c:pt idx="57">
                  <c:v>34.586461880785301</c:v>
                </c:pt>
                <c:pt idx="58">
                  <c:v>35.532695252954149</c:v>
                </c:pt>
                <c:pt idx="59">
                  <c:v>36.190006054454386</c:v>
                </c:pt>
                <c:pt idx="60">
                  <c:v>37.034355753502219</c:v>
                </c:pt>
                <c:pt idx="61">
                  <c:v>37.990976256803847</c:v>
                </c:pt>
                <c:pt idx="62">
                  <c:v>38.974781345669761</c:v>
                </c:pt>
                <c:pt idx="63">
                  <c:v>39.87201961622592</c:v>
                </c:pt>
                <c:pt idx="64">
                  <c:v>40.79554450342674</c:v>
                </c:pt>
                <c:pt idx="65">
                  <c:v>41.673412772408042</c:v>
                </c:pt>
                <c:pt idx="66">
                  <c:v>42.527659059725259</c:v>
                </c:pt>
                <c:pt idx="67">
                  <c:v>43.347683662455765</c:v>
                </c:pt>
                <c:pt idx="68">
                  <c:v>43.738304043911718</c:v>
                </c:pt>
                <c:pt idx="69">
                  <c:v>44.575700678574158</c:v>
                </c:pt>
                <c:pt idx="70">
                  <c:v>45.516870312238069</c:v>
                </c:pt>
                <c:pt idx="71">
                  <c:v>46.528930296075714</c:v>
                </c:pt>
                <c:pt idx="72">
                  <c:v>47.343480247270335</c:v>
                </c:pt>
                <c:pt idx="73">
                  <c:v>48.438572599243834</c:v>
                </c:pt>
                <c:pt idx="74">
                  <c:v>49.276566308795253</c:v>
                </c:pt>
                <c:pt idx="75">
                  <c:v>49.473384620523468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1497-49D7-9DCA-989A8220CEAD}"/>
            </c:ext>
          </c:extLst>
        </c:ser>
        <c:ser>
          <c:idx val="2"/>
          <c:order val="1"/>
          <c:tx>
            <c:strRef>
              <c:f>'C6018'!$U$2</c:f>
              <c:strCache>
                <c:ptCount val="1"/>
                <c:pt idx="0">
                  <c:v>C6018 182C5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'C6018'!$T$3:$T$78</c:f>
              <c:numCache>
                <c:formatCode>0.00E+00</c:formatCode>
                <c:ptCount val="76"/>
                <c:pt idx="0">
                  <c:v>2.6776621813418759E-4</c:v>
                </c:pt>
                <c:pt idx="1">
                  <c:v>3.5856162431732654E-4</c:v>
                </c:pt>
                <c:pt idx="2">
                  <c:v>4.272045882379573E-4</c:v>
                </c:pt>
                <c:pt idx="3">
                  <c:v>4.9381963252989115E-4</c:v>
                </c:pt>
                <c:pt idx="4">
                  <c:v>5.444439052747275E-4</c:v>
                </c:pt>
                <c:pt idx="5">
                  <c:v>6.3053501196788609E-4</c:v>
                </c:pt>
                <c:pt idx="6">
                  <c:v>7.4353516677698927E-4</c:v>
                </c:pt>
                <c:pt idx="7">
                  <c:v>8.8569627578791307E-4</c:v>
                </c:pt>
                <c:pt idx="8">
                  <c:v>1.0409740619152746E-3</c:v>
                </c:pt>
                <c:pt idx="9">
                  <c:v>1.1616980880662239E-3</c:v>
                </c:pt>
                <c:pt idx="10">
                  <c:v>1.3203547426520054E-3</c:v>
                </c:pt>
                <c:pt idx="11">
                  <c:v>1.4965544638558274E-3</c:v>
                </c:pt>
                <c:pt idx="12">
                  <c:v>1.7116603138712916E-3</c:v>
                </c:pt>
                <c:pt idx="13">
                  <c:v>1.9567642385227768E-3</c:v>
                </c:pt>
                <c:pt idx="14">
                  <c:v>2.2335824423876226E-3</c:v>
                </c:pt>
                <c:pt idx="15">
                  <c:v>2.5195824268807649E-3</c:v>
                </c:pt>
                <c:pt idx="16">
                  <c:v>2.8339357741955663E-3</c:v>
                </c:pt>
                <c:pt idx="17">
                  <c:v>3.178429374420639E-3</c:v>
                </c:pt>
                <c:pt idx="18">
                  <c:v>3.5694976887233909E-3</c:v>
                </c:pt>
                <c:pt idx="19">
                  <c:v>3.9982174977578845E-3</c:v>
                </c:pt>
                <c:pt idx="20">
                  <c:v>4.4729908358821869E-3</c:v>
                </c:pt>
                <c:pt idx="21">
                  <c:v>5.0011819906734005E-3</c:v>
                </c:pt>
                <c:pt idx="22">
                  <c:v>5.5807398820855933E-3</c:v>
                </c:pt>
                <c:pt idx="23">
                  <c:v>6.2098687701510396E-3</c:v>
                </c:pt>
                <c:pt idx="24">
                  <c:v>7.6604039399655382E-3</c:v>
                </c:pt>
                <c:pt idx="25">
                  <c:v>9.3947452539544368E-3</c:v>
                </c:pt>
                <c:pt idx="26">
                  <c:v>1.1484620127601743E-2</c:v>
                </c:pt>
                <c:pt idx="27">
                  <c:v>1.3906411716342708E-2</c:v>
                </c:pt>
                <c:pt idx="28">
                  <c:v>1.6787556638442277E-2</c:v>
                </c:pt>
                <c:pt idx="29">
                  <c:v>2.0170513185055819E-2</c:v>
                </c:pt>
                <c:pt idx="30">
                  <c:v>2.4132082085401713E-2</c:v>
                </c:pt>
                <c:pt idx="31">
                  <c:v>2.6353029069142154E-2</c:v>
                </c:pt>
                <c:pt idx="32">
                  <c:v>2.8745035616825267E-2</c:v>
                </c:pt>
                <c:pt idx="33">
                  <c:v>3.1327538594956156E-2</c:v>
                </c:pt>
                <c:pt idx="34">
                  <c:v>3.4083591586078717E-2</c:v>
                </c:pt>
                <c:pt idx="35">
                  <c:v>3.7063931664900365E-2</c:v>
                </c:pt>
                <c:pt idx="36">
                  <c:v>4.0255647409922657E-2</c:v>
                </c:pt>
                <c:pt idx="37">
                  <c:v>4.367104177281398E-2</c:v>
                </c:pt>
                <c:pt idx="38">
                  <c:v>4.733811701990609E-2</c:v>
                </c:pt>
                <c:pt idx="39">
                  <c:v>5.1252118938613457E-2</c:v>
                </c:pt>
                <c:pt idx="40">
                  <c:v>5.5429832882636525E-2</c:v>
                </c:pt>
                <c:pt idx="41">
                  <c:v>5.8828330143154632E-2</c:v>
                </c:pt>
                <c:pt idx="42">
                  <c:v>6.0824778910793111E-2</c:v>
                </c:pt>
                <c:pt idx="43">
                  <c:v>6.4940379135836446E-2</c:v>
                </c:pt>
                <c:pt idx="44">
                  <c:v>6.9224268702874389E-2</c:v>
                </c:pt>
                <c:pt idx="45">
                  <c:v>7.4075025149812901E-2</c:v>
                </c:pt>
                <c:pt idx="46">
                  <c:v>7.9033400395464734E-2</c:v>
                </c:pt>
                <c:pt idx="47">
                  <c:v>8.3910204867846436E-2</c:v>
                </c:pt>
                <c:pt idx="48">
                  <c:v>8.9188348951705118E-2</c:v>
                </c:pt>
                <c:pt idx="49">
                  <c:v>9.3725944206536183E-2</c:v>
                </c:pt>
                <c:pt idx="50">
                  <c:v>9.8204204108642765E-2</c:v>
                </c:pt>
                <c:pt idx="51">
                  <c:v>0.10297479389266445</c:v>
                </c:pt>
                <c:pt idx="52">
                  <c:v>0.10795561567214403</c:v>
                </c:pt>
                <c:pt idx="53">
                  <c:v>0.11310546393029706</c:v>
                </c:pt>
                <c:pt idx="54">
                  <c:v>0.1179849632993737</c:v>
                </c:pt>
                <c:pt idx="55">
                  <c:v>0.12230554672875833</c:v>
                </c:pt>
                <c:pt idx="56">
                  <c:v>0.12620349147064108</c:v>
                </c:pt>
                <c:pt idx="57">
                  <c:v>0.13131966442570858</c:v>
                </c:pt>
                <c:pt idx="58">
                  <c:v>0.13637758487348958</c:v>
                </c:pt>
                <c:pt idx="59">
                  <c:v>0.14081353905910995</c:v>
                </c:pt>
                <c:pt idx="60">
                  <c:v>0.14522214326035518</c:v>
                </c:pt>
                <c:pt idx="61">
                  <c:v>0.15048614026254933</c:v>
                </c:pt>
                <c:pt idx="62">
                  <c:v>0.15553669073116569</c:v>
                </c:pt>
                <c:pt idx="63">
                  <c:v>0.16014935324482435</c:v>
                </c:pt>
                <c:pt idx="64">
                  <c:v>0.16459351194736832</c:v>
                </c:pt>
                <c:pt idx="65">
                  <c:v>0.16864489468023425</c:v>
                </c:pt>
                <c:pt idx="66">
                  <c:v>0.17256786589737519</c:v>
                </c:pt>
                <c:pt idx="67">
                  <c:v>0.17629022543022019</c:v>
                </c:pt>
                <c:pt idx="68">
                  <c:v>0.17808638427769713</c:v>
                </c:pt>
                <c:pt idx="69">
                  <c:v>0.18153243062214139</c:v>
                </c:pt>
              </c:numCache>
            </c:numRef>
          </c:xVal>
          <c:yVal>
            <c:numRef>
              <c:f>'C6018'!$V$3:$V$78</c:f>
              <c:numCache>
                <c:formatCode>0.00E+00</c:formatCode>
                <c:ptCount val="76"/>
                <c:pt idx="0">
                  <c:v>139.47245019440587</c:v>
                </c:pt>
                <c:pt idx="1">
                  <c:v>93.865087553790246</c:v>
                </c:pt>
                <c:pt idx="2">
                  <c:v>79.798355842737976</c:v>
                </c:pt>
                <c:pt idx="3">
                  <c:v>72.071091742498737</c:v>
                </c:pt>
                <c:pt idx="4">
                  <c:v>71.552390781163396</c:v>
                </c:pt>
                <c:pt idx="5">
                  <c:v>64.37914492278837</c:v>
                </c:pt>
                <c:pt idx="6">
                  <c:v>55.871764173404316</c:v>
                </c:pt>
                <c:pt idx="7">
                  <c:v>47.51803804290806</c:v>
                </c:pt>
                <c:pt idx="8">
                  <c:v>41.512716184115703</c:v>
                </c:pt>
                <c:pt idx="9">
                  <c:v>40.226078170290066</c:v>
                </c:pt>
                <c:pt idx="10">
                  <c:v>37.579029921526875</c:v>
                </c:pt>
                <c:pt idx="11">
                  <c:v>35.29993892238469</c:v>
                </c:pt>
                <c:pt idx="12">
                  <c:v>32.565403018303606</c:v>
                </c:pt>
                <c:pt idx="13">
                  <c:v>30.071093414936264</c:v>
                </c:pt>
                <c:pt idx="14">
                  <c:v>27.851883950871919</c:v>
                </c:pt>
                <c:pt idx="15">
                  <c:v>26.413861359192996</c:v>
                </c:pt>
                <c:pt idx="16">
                  <c:v>25.196633413672338</c:v>
                </c:pt>
                <c:pt idx="17">
                  <c:v>24.17293700364889</c:v>
                </c:pt>
                <c:pt idx="18">
                  <c:v>23.129875441972242</c:v>
                </c:pt>
                <c:pt idx="19">
                  <c:v>22.24782398004281</c:v>
                </c:pt>
                <c:pt idx="20">
                  <c:v>21.45144801966563</c:v>
                </c:pt>
                <c:pt idx="21">
                  <c:v>20.708088135931334</c:v>
                </c:pt>
                <c:pt idx="22">
                  <c:v>20.069413104345674</c:v>
                </c:pt>
                <c:pt idx="23">
                  <c:v>19.560780137077419</c:v>
                </c:pt>
                <c:pt idx="24">
                  <c:v>18.720288315023065</c:v>
                </c:pt>
                <c:pt idx="25">
                  <c:v>18.126416864790922</c:v>
                </c:pt>
                <c:pt idx="26">
                  <c:v>17.664987389874273</c:v>
                </c:pt>
                <c:pt idx="27">
                  <c:v>17.546150574675249</c:v>
                </c:pt>
                <c:pt idx="28">
                  <c:v>17.53485882907006</c:v>
                </c:pt>
                <c:pt idx="29">
                  <c:v>17.689239370014079</c:v>
                </c:pt>
                <c:pt idx="30">
                  <c:v>17.997711123769104</c:v>
                </c:pt>
                <c:pt idx="31">
                  <c:v>18.212995340123108</c:v>
                </c:pt>
                <c:pt idx="32">
                  <c:v>18.473464296591327</c:v>
                </c:pt>
                <c:pt idx="33">
                  <c:v>18.769537974266683</c:v>
                </c:pt>
                <c:pt idx="34">
                  <c:v>19.135894035506709</c:v>
                </c:pt>
                <c:pt idx="35">
                  <c:v>19.528511252282033</c:v>
                </c:pt>
                <c:pt idx="36">
                  <c:v>19.977943480650165</c:v>
                </c:pt>
                <c:pt idx="37">
                  <c:v>20.485644761422936</c:v>
                </c:pt>
                <c:pt idx="38">
                  <c:v>21.040098319669248</c:v>
                </c:pt>
                <c:pt idx="39">
                  <c:v>21.66100952173128</c:v>
                </c:pt>
                <c:pt idx="40">
                  <c:v>22.348462653500739</c:v>
                </c:pt>
                <c:pt idx="41">
                  <c:v>23.031447941563975</c:v>
                </c:pt>
                <c:pt idx="42">
                  <c:v>23.334913565160576</c:v>
                </c:pt>
                <c:pt idx="43">
                  <c:v>24.014922459478914</c:v>
                </c:pt>
                <c:pt idx="44">
                  <c:v>24.793826259485019</c:v>
                </c:pt>
                <c:pt idx="45">
                  <c:v>25.401534958654512</c:v>
                </c:pt>
                <c:pt idx="46">
                  <c:v>26.177507645845054</c:v>
                </c:pt>
                <c:pt idx="47">
                  <c:v>26.985100391843464</c:v>
                </c:pt>
                <c:pt idx="48">
                  <c:v>27.657086760339425</c:v>
                </c:pt>
                <c:pt idx="49">
                  <c:v>28.459047476660448</c:v>
                </c:pt>
                <c:pt idx="50">
                  <c:v>29.033398213587333</c:v>
                </c:pt>
                <c:pt idx="51">
                  <c:v>29.706308784066177</c:v>
                </c:pt>
                <c:pt idx="52">
                  <c:v>30.460559484633531</c:v>
                </c:pt>
                <c:pt idx="53">
                  <c:v>31.267475658681981</c:v>
                </c:pt>
                <c:pt idx="54">
                  <c:v>31.967353783745313</c:v>
                </c:pt>
                <c:pt idx="55">
                  <c:v>32.756973798589435</c:v>
                </c:pt>
                <c:pt idx="56">
                  <c:v>33.495902500604267</c:v>
                </c:pt>
                <c:pt idx="57">
                  <c:v>34.439258858190648</c:v>
                </c:pt>
                <c:pt idx="58">
                  <c:v>35.179602654078195</c:v>
                </c:pt>
                <c:pt idx="59">
                  <c:v>36.044163800623217</c:v>
                </c:pt>
                <c:pt idx="60">
                  <c:v>36.752937232410673</c:v>
                </c:pt>
                <c:pt idx="61">
                  <c:v>37.785791626502295</c:v>
                </c:pt>
                <c:pt idx="62">
                  <c:v>38.699283813931793</c:v>
                </c:pt>
                <c:pt idx="63">
                  <c:v>39.644702144532097</c:v>
                </c:pt>
                <c:pt idx="64">
                  <c:v>40.504190351200549</c:v>
                </c:pt>
                <c:pt idx="65">
                  <c:v>41.41189965308471</c:v>
                </c:pt>
                <c:pt idx="66">
                  <c:v>42.257018634888404</c:v>
                </c:pt>
                <c:pt idx="67">
                  <c:v>43.081585240075199</c:v>
                </c:pt>
                <c:pt idx="68">
                  <c:v>43.487637569108834</c:v>
                </c:pt>
                <c:pt idx="69">
                  <c:v>44.295046578013036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1497-49D7-9DCA-989A8220CEAD}"/>
            </c:ext>
          </c:extLst>
        </c:ser>
        <c:ser>
          <c:idx val="3"/>
          <c:order val="2"/>
          <c:tx>
            <c:strRef>
              <c:f>'C6018'!$AF$2</c:f>
              <c:strCache>
                <c:ptCount val="1"/>
                <c:pt idx="0">
                  <c:v>C6018 200C1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'C6018'!$AE$3:$AE$78</c:f>
              <c:numCache>
                <c:formatCode>0.00E+00</c:formatCode>
                <c:ptCount val="76"/>
                <c:pt idx="0">
                  <c:v>1.3894448188382823E-4</c:v>
                </c:pt>
                <c:pt idx="1">
                  <c:v>2.0288707238703415E-4</c:v>
                </c:pt>
                <c:pt idx="2">
                  <c:v>2.4133841962330733E-4</c:v>
                </c:pt>
                <c:pt idx="3">
                  <c:v>3.3267476496628908E-4</c:v>
                </c:pt>
                <c:pt idx="4">
                  <c:v>4.2767809957151365E-4</c:v>
                </c:pt>
                <c:pt idx="5">
                  <c:v>5.5444583620266167E-4</c:v>
                </c:pt>
                <c:pt idx="6">
                  <c:v>6.6250111405382641E-4</c:v>
                </c:pt>
                <c:pt idx="7">
                  <c:v>7.9823488983900911E-4</c:v>
                </c:pt>
                <c:pt idx="8">
                  <c:v>9.5129504697871877E-4</c:v>
                </c:pt>
                <c:pt idx="9">
                  <c:v>1.0934476154867356E-3</c:v>
                </c:pt>
                <c:pt idx="10">
                  <c:v>1.2733062762327837E-3</c:v>
                </c:pt>
                <c:pt idx="11">
                  <c:v>1.4586913369049202E-3</c:v>
                </c:pt>
                <c:pt idx="12">
                  <c:v>1.6771268661171174E-3</c:v>
                </c:pt>
                <c:pt idx="13">
                  <c:v>1.9090805373099728E-3</c:v>
                </c:pt>
                <c:pt idx="14">
                  <c:v>2.1802070394167771E-3</c:v>
                </c:pt>
                <c:pt idx="15">
                  <c:v>2.4609506177696162E-3</c:v>
                </c:pt>
                <c:pt idx="16">
                  <c:v>2.7791847923987791E-3</c:v>
                </c:pt>
                <c:pt idx="17">
                  <c:v>3.1278601246058219E-3</c:v>
                </c:pt>
                <c:pt idx="18">
                  <c:v>3.5265895809981703E-3</c:v>
                </c:pt>
                <c:pt idx="19">
                  <c:v>3.9594900718869343E-3</c:v>
                </c:pt>
                <c:pt idx="20">
                  <c:v>4.4315473864314963E-3</c:v>
                </c:pt>
                <c:pt idx="21">
                  <c:v>4.9584363177449789E-3</c:v>
                </c:pt>
                <c:pt idx="22">
                  <c:v>5.5353794181377579E-3</c:v>
                </c:pt>
                <c:pt idx="23">
                  <c:v>6.1657951318117238E-3</c:v>
                </c:pt>
                <c:pt idx="24">
                  <c:v>7.6408674090591997E-3</c:v>
                </c:pt>
                <c:pt idx="25">
                  <c:v>9.3611669872901877E-3</c:v>
                </c:pt>
                <c:pt idx="26">
                  <c:v>1.145996027521335E-2</c:v>
                </c:pt>
                <c:pt idx="27">
                  <c:v>1.3917346326837592E-2</c:v>
                </c:pt>
                <c:pt idx="28">
                  <c:v>1.6817041669097133E-2</c:v>
                </c:pt>
                <c:pt idx="29">
                  <c:v>2.023090436737825E-2</c:v>
                </c:pt>
                <c:pt idx="30">
                  <c:v>2.4228340780213079E-2</c:v>
                </c:pt>
                <c:pt idx="31">
                  <c:v>2.6457690234214438E-2</c:v>
                </c:pt>
                <c:pt idx="32">
                  <c:v>2.8883578090755979E-2</c:v>
                </c:pt>
                <c:pt idx="33">
                  <c:v>3.1492247016049218E-2</c:v>
                </c:pt>
                <c:pt idx="34">
                  <c:v>3.4290030883385607E-2</c:v>
                </c:pt>
                <c:pt idx="35">
                  <c:v>3.7307998986179057E-2</c:v>
                </c:pt>
                <c:pt idx="36">
                  <c:v>4.0532760724983422E-2</c:v>
                </c:pt>
                <c:pt idx="37">
                  <c:v>4.4007987899992815E-2</c:v>
                </c:pt>
                <c:pt idx="38">
                  <c:v>4.7717394701481522E-2</c:v>
                </c:pt>
                <c:pt idx="39">
                  <c:v>5.1689755784558054E-2</c:v>
                </c:pt>
                <c:pt idx="40">
                  <c:v>5.5931147523531281E-2</c:v>
                </c:pt>
                <c:pt idx="41">
                  <c:v>5.9460317305956092E-2</c:v>
                </c:pt>
                <c:pt idx="42">
                  <c:v>6.1429385610782275E-2</c:v>
                </c:pt>
                <c:pt idx="43">
                  <c:v>6.5360088038868988E-2</c:v>
                </c:pt>
                <c:pt idx="44">
                  <c:v>6.9999720367096022E-2</c:v>
                </c:pt>
                <c:pt idx="45">
                  <c:v>7.4873532407260454E-2</c:v>
                </c:pt>
                <c:pt idx="46">
                  <c:v>8.0058517582364541E-2</c:v>
                </c:pt>
                <c:pt idx="47">
                  <c:v>8.4964069542492929E-2</c:v>
                </c:pt>
                <c:pt idx="48">
                  <c:v>9.0193595505116381E-2</c:v>
                </c:pt>
                <c:pt idx="49">
                  <c:v>9.5022141992344877E-2</c:v>
                </c:pt>
                <c:pt idx="50">
                  <c:v>9.9459412211793649E-2</c:v>
                </c:pt>
                <c:pt idx="51">
                  <c:v>0.10425633832035593</c:v>
                </c:pt>
                <c:pt idx="52">
                  <c:v>0.10935563237181817</c:v>
                </c:pt>
                <c:pt idx="53">
                  <c:v>0.11464707578754155</c:v>
                </c:pt>
                <c:pt idx="54">
                  <c:v>0.11940666971088706</c:v>
                </c:pt>
                <c:pt idx="55">
                  <c:v>0.12401391207715357</c:v>
                </c:pt>
                <c:pt idx="56">
                  <c:v>0.12786781931749513</c:v>
                </c:pt>
                <c:pt idx="57">
                  <c:v>0.13318893097953377</c:v>
                </c:pt>
                <c:pt idx="58">
                  <c:v>0.13815875178721129</c:v>
                </c:pt>
                <c:pt idx="59">
                  <c:v>0.14281037551697898</c:v>
                </c:pt>
                <c:pt idx="60">
                  <c:v>0.14713990075532254</c:v>
                </c:pt>
                <c:pt idx="61">
                  <c:v>0.15248257831461362</c:v>
                </c:pt>
                <c:pt idx="62">
                  <c:v>0.1575564586675568</c:v>
                </c:pt>
                <c:pt idx="63">
                  <c:v>0.16230031066627021</c:v>
                </c:pt>
                <c:pt idx="64">
                  <c:v>0.16666980735042261</c:v>
                </c:pt>
                <c:pt idx="65">
                  <c:v>0.17093218420870479</c:v>
                </c:pt>
                <c:pt idx="66">
                  <c:v>0.1747979617178079</c:v>
                </c:pt>
                <c:pt idx="67">
                  <c:v>0.17860232139106072</c:v>
                </c:pt>
                <c:pt idx="68">
                  <c:v>0.18039257026166963</c:v>
                </c:pt>
                <c:pt idx="69">
                  <c:v>0.18390590665500658</c:v>
                </c:pt>
              </c:numCache>
            </c:numRef>
          </c:xVal>
          <c:yVal>
            <c:numRef>
              <c:f>'C6018'!$AG$3:$AG$78</c:f>
              <c:numCache>
                <c:formatCode>0.00E+00</c:formatCode>
                <c:ptCount val="76"/>
                <c:pt idx="0">
                  <c:v>517.98524955107848</c:v>
                </c:pt>
                <c:pt idx="1">
                  <c:v>293.17231198344103</c:v>
                </c:pt>
                <c:pt idx="2">
                  <c:v>250.04192352297039</c:v>
                </c:pt>
                <c:pt idx="3">
                  <c:v>158.8027750329706</c:v>
                </c:pt>
                <c:pt idx="4">
                  <c:v>115.95684950395122</c:v>
                </c:pt>
                <c:pt idx="5">
                  <c:v>83.26171748825162</c:v>
                </c:pt>
                <c:pt idx="6">
                  <c:v>70.375612370456849</c:v>
                </c:pt>
                <c:pt idx="7">
                  <c:v>58.501462772227988</c:v>
                </c:pt>
                <c:pt idx="8">
                  <c:v>49.708481413971235</c:v>
                </c:pt>
                <c:pt idx="9">
                  <c:v>45.404435304832212</c:v>
                </c:pt>
                <c:pt idx="10">
                  <c:v>40.407414705001649</c:v>
                </c:pt>
                <c:pt idx="11">
                  <c:v>37.156277683575297</c:v>
                </c:pt>
                <c:pt idx="12">
                  <c:v>33.920308064651365</c:v>
                </c:pt>
                <c:pt idx="13">
                  <c:v>31.592043948230199</c:v>
                </c:pt>
                <c:pt idx="14">
                  <c:v>29.232305989050971</c:v>
                </c:pt>
                <c:pt idx="15">
                  <c:v>27.687467711257433</c:v>
                </c:pt>
                <c:pt idx="16">
                  <c:v>26.199178586456124</c:v>
                </c:pt>
                <c:pt idx="17">
                  <c:v>24.96088070455307</c:v>
                </c:pt>
                <c:pt idx="18">
                  <c:v>23.696143108029414</c:v>
                </c:pt>
                <c:pt idx="19">
                  <c:v>22.68516038448923</c:v>
                </c:pt>
                <c:pt idx="20">
                  <c:v>21.854548315049591</c:v>
                </c:pt>
                <c:pt idx="21">
                  <c:v>21.066667570663355</c:v>
                </c:pt>
                <c:pt idx="22">
                  <c:v>20.399684202296026</c:v>
                </c:pt>
                <c:pt idx="23">
                  <c:v>19.841423903663483</c:v>
                </c:pt>
                <c:pt idx="24">
                  <c:v>18.816140534113224</c:v>
                </c:pt>
                <c:pt idx="25">
                  <c:v>18.256688074040515</c:v>
                </c:pt>
                <c:pt idx="26">
                  <c:v>17.74109318014375</c:v>
                </c:pt>
                <c:pt idx="27">
                  <c:v>17.518590011461527</c:v>
                </c:pt>
                <c:pt idx="28">
                  <c:v>17.473425596904999</c:v>
                </c:pt>
                <c:pt idx="29">
                  <c:v>17.583788856238154</c:v>
                </c:pt>
                <c:pt idx="30">
                  <c:v>17.854986144657936</c:v>
                </c:pt>
                <c:pt idx="31">
                  <c:v>18.069186637160804</c:v>
                </c:pt>
                <c:pt idx="32">
                  <c:v>18.296670317123333</c:v>
                </c:pt>
                <c:pt idx="33">
                  <c:v>18.573717301770873</c:v>
                </c:pt>
                <c:pt idx="34">
                  <c:v>18.906176596109155</c:v>
                </c:pt>
                <c:pt idx="35">
                  <c:v>19.273837660136905</c:v>
                </c:pt>
                <c:pt idx="36">
                  <c:v>19.705707919556861</c:v>
                </c:pt>
                <c:pt idx="37">
                  <c:v>20.17314994609594</c:v>
                </c:pt>
                <c:pt idx="38">
                  <c:v>20.706956687578725</c:v>
                </c:pt>
                <c:pt idx="39">
                  <c:v>21.295771749428106</c:v>
                </c:pt>
                <c:pt idx="40">
                  <c:v>21.949636501658329</c:v>
                </c:pt>
                <c:pt idx="41">
                  <c:v>22.544460098427329</c:v>
                </c:pt>
                <c:pt idx="42">
                  <c:v>22.877835404882099</c:v>
                </c:pt>
                <c:pt idx="43">
                  <c:v>23.70748974036707</c:v>
                </c:pt>
                <c:pt idx="44">
                  <c:v>24.247540664394574</c:v>
                </c:pt>
                <c:pt idx="45">
                  <c:v>24.862622176409641</c:v>
                </c:pt>
                <c:pt idx="46">
                  <c:v>25.511414692405143</c:v>
                </c:pt>
                <c:pt idx="47">
                  <c:v>26.319824524345773</c:v>
                </c:pt>
                <c:pt idx="48">
                  <c:v>27.04402200162955</c:v>
                </c:pt>
                <c:pt idx="49">
                  <c:v>27.687922872909223</c:v>
                </c:pt>
                <c:pt idx="50">
                  <c:v>28.305201750675582</c:v>
                </c:pt>
                <c:pt idx="51">
                  <c:v>28.980482949399324</c:v>
                </c:pt>
                <c:pt idx="52">
                  <c:v>29.685614297478022</c:v>
                </c:pt>
                <c:pt idx="53">
                  <c:v>30.432247501112943</c:v>
                </c:pt>
                <c:pt idx="54">
                  <c:v>31.210651846962495</c:v>
                </c:pt>
                <c:pt idx="55">
                  <c:v>31.860696423889365</c:v>
                </c:pt>
                <c:pt idx="56">
                  <c:v>32.629611756482682</c:v>
                </c:pt>
                <c:pt idx="57">
                  <c:v>33.479353192224394</c:v>
                </c:pt>
                <c:pt idx="58">
                  <c:v>34.278366549741357</c:v>
                </c:pt>
                <c:pt idx="59">
                  <c:v>35.043240552464141</c:v>
                </c:pt>
                <c:pt idx="60">
                  <c:v>35.801136984460008</c:v>
                </c:pt>
                <c:pt idx="61">
                  <c:v>36.802818373655022</c:v>
                </c:pt>
                <c:pt idx="62">
                  <c:v>37.713445835286194</c:v>
                </c:pt>
                <c:pt idx="63">
                  <c:v>38.600847088323292</c:v>
                </c:pt>
                <c:pt idx="64">
                  <c:v>39.501311252454002</c:v>
                </c:pt>
                <c:pt idx="65">
                  <c:v>40.311027266195637</c:v>
                </c:pt>
                <c:pt idx="66">
                  <c:v>41.185655395819545</c:v>
                </c:pt>
                <c:pt idx="67">
                  <c:v>41.973379971945327</c:v>
                </c:pt>
                <c:pt idx="68">
                  <c:v>42.382830319698755</c:v>
                </c:pt>
                <c:pt idx="69">
                  <c:v>43.159087298923595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1497-49D7-9DCA-989A8220CEAD}"/>
            </c:ext>
          </c:extLst>
        </c:ser>
        <c:ser>
          <c:idx val="4"/>
          <c:order val="3"/>
          <c:tx>
            <c:strRef>
              <c:f>'C6018'!$AQ$2</c:f>
              <c:strCache>
                <c:ptCount val="1"/>
                <c:pt idx="0">
                  <c:v>C6018 200C3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'C6018'!$AP$3:$AP$78</c:f>
              <c:numCache>
                <c:formatCode>0.00E+00</c:formatCode>
                <c:ptCount val="76"/>
                <c:pt idx="0">
                  <c:v>3.3988702304766131E-4</c:v>
                </c:pt>
                <c:pt idx="1">
                  <c:v>3.719556711744766E-4</c:v>
                </c:pt>
                <c:pt idx="2">
                  <c:v>4.144010923735506E-4</c:v>
                </c:pt>
                <c:pt idx="3">
                  <c:v>4.9081326310233386E-4</c:v>
                </c:pt>
                <c:pt idx="4">
                  <c:v>5.4996346643566374E-4</c:v>
                </c:pt>
                <c:pt idx="5">
                  <c:v>6.4891567387245059E-4</c:v>
                </c:pt>
                <c:pt idx="6">
                  <c:v>7.3206548458693097E-4</c:v>
                </c:pt>
                <c:pt idx="7">
                  <c:v>8.6473138523953199E-4</c:v>
                </c:pt>
                <c:pt idx="8">
                  <c:v>1.0311924208540272E-3</c:v>
                </c:pt>
                <c:pt idx="9">
                  <c:v>1.1845511373274418E-3</c:v>
                </c:pt>
                <c:pt idx="10">
                  <c:v>1.3730304520387742E-3</c:v>
                </c:pt>
                <c:pt idx="11">
                  <c:v>1.5609867396762808E-3</c:v>
                </c:pt>
                <c:pt idx="12">
                  <c:v>1.7715200503003786E-3</c:v>
                </c:pt>
                <c:pt idx="13">
                  <c:v>1.9947139727751959E-3</c:v>
                </c:pt>
                <c:pt idx="14">
                  <c:v>2.2577094239763706E-3</c:v>
                </c:pt>
                <c:pt idx="15">
                  <c:v>2.5408549503878352E-3</c:v>
                </c:pt>
                <c:pt idx="16">
                  <c:v>2.8669253384441431E-3</c:v>
                </c:pt>
                <c:pt idx="17">
                  <c:v>3.2219277807823644E-3</c:v>
                </c:pt>
                <c:pt idx="18">
                  <c:v>3.6296469328963776E-3</c:v>
                </c:pt>
                <c:pt idx="19">
                  <c:v>4.070842135144255E-3</c:v>
                </c:pt>
                <c:pt idx="20">
                  <c:v>4.5476888492028108E-3</c:v>
                </c:pt>
                <c:pt idx="21">
                  <c:v>5.0763789990510679E-3</c:v>
                </c:pt>
                <c:pt idx="22">
                  <c:v>5.6535615191115624E-3</c:v>
                </c:pt>
                <c:pt idx="23">
                  <c:v>6.286134915020971E-3</c:v>
                </c:pt>
                <c:pt idx="24">
                  <c:v>7.7410565181981585E-3</c:v>
                </c:pt>
                <c:pt idx="25">
                  <c:v>9.54096705231227E-3</c:v>
                </c:pt>
                <c:pt idx="26">
                  <c:v>1.162027399327365E-2</c:v>
                </c:pt>
                <c:pt idx="27">
                  <c:v>1.4084082654762457E-2</c:v>
                </c:pt>
                <c:pt idx="28">
                  <c:v>1.7049096847136649E-2</c:v>
                </c:pt>
                <c:pt idx="29">
                  <c:v>2.050511933707086E-2</c:v>
                </c:pt>
                <c:pt idx="30">
                  <c:v>2.4565089404024673E-2</c:v>
                </c:pt>
                <c:pt idx="31">
                  <c:v>2.6815910685556252E-2</c:v>
                </c:pt>
                <c:pt idx="32">
                  <c:v>2.9275555165078359E-2</c:v>
                </c:pt>
                <c:pt idx="33">
                  <c:v>3.1893962524704896E-2</c:v>
                </c:pt>
                <c:pt idx="34">
                  <c:v>3.4742181293428175E-2</c:v>
                </c:pt>
                <c:pt idx="35">
                  <c:v>3.7799349699701446E-2</c:v>
                </c:pt>
                <c:pt idx="36">
                  <c:v>4.1064832587680622E-2</c:v>
                </c:pt>
                <c:pt idx="37">
                  <c:v>4.458511959294037E-2</c:v>
                </c:pt>
                <c:pt idx="38">
                  <c:v>4.8342959014686569E-2</c:v>
                </c:pt>
                <c:pt idx="39">
                  <c:v>5.2365662253426135E-2</c:v>
                </c:pt>
                <c:pt idx="40">
                  <c:v>5.6662621002582104E-2</c:v>
                </c:pt>
                <c:pt idx="41">
                  <c:v>6.0198911862399285E-2</c:v>
                </c:pt>
                <c:pt idx="42">
                  <c:v>6.2235002521146603E-2</c:v>
                </c:pt>
                <c:pt idx="43">
                  <c:v>6.6167141370618549E-2</c:v>
                </c:pt>
                <c:pt idx="44">
                  <c:v>7.0903797319695094E-2</c:v>
                </c:pt>
                <c:pt idx="45">
                  <c:v>7.5813206828597254E-2</c:v>
                </c:pt>
                <c:pt idx="46">
                  <c:v>8.1059841800470586E-2</c:v>
                </c:pt>
                <c:pt idx="47">
                  <c:v>8.5897693495235378E-2</c:v>
                </c:pt>
                <c:pt idx="48">
                  <c:v>9.1244049817345782E-2</c:v>
                </c:pt>
                <c:pt idx="49">
                  <c:v>9.621498833730209E-2</c:v>
                </c:pt>
                <c:pt idx="50">
                  <c:v>0.1006898513376759</c:v>
                </c:pt>
                <c:pt idx="51">
                  <c:v>0.1055786855366284</c:v>
                </c:pt>
                <c:pt idx="52">
                  <c:v>0.11069973503146509</c:v>
                </c:pt>
                <c:pt idx="53">
                  <c:v>0.11608262292372247</c:v>
                </c:pt>
                <c:pt idx="54">
                  <c:v>0.12094597707002747</c:v>
                </c:pt>
                <c:pt idx="55">
                  <c:v>0.12542374533720019</c:v>
                </c:pt>
                <c:pt idx="56">
                  <c:v>0.12914402742711448</c:v>
                </c:pt>
                <c:pt idx="57">
                  <c:v>0.13463506942839246</c:v>
                </c:pt>
                <c:pt idx="58">
                  <c:v>0.13967525631169703</c:v>
                </c:pt>
                <c:pt idx="59">
                  <c:v>0.14426249451875567</c:v>
                </c:pt>
                <c:pt idx="60">
                  <c:v>0.14860629920455584</c:v>
                </c:pt>
                <c:pt idx="61">
                  <c:v>0.15428361529241286</c:v>
                </c:pt>
                <c:pt idx="62">
                  <c:v>0.15925557101838744</c:v>
                </c:pt>
                <c:pt idx="63">
                  <c:v>0.16410756013925595</c:v>
                </c:pt>
                <c:pt idx="64">
                  <c:v>0.16855167233928872</c:v>
                </c:pt>
                <c:pt idx="65">
                  <c:v>0.17284559589742318</c:v>
                </c:pt>
                <c:pt idx="66">
                  <c:v>0.17683210261148069</c:v>
                </c:pt>
                <c:pt idx="67">
                  <c:v>0.18057910202370547</c:v>
                </c:pt>
                <c:pt idx="68">
                  <c:v>0.18251827066159715</c:v>
                </c:pt>
                <c:pt idx="69">
                  <c:v>0.18594396349222761</c:v>
                </c:pt>
                <c:pt idx="70">
                  <c:v>0.1902816923479379</c:v>
                </c:pt>
                <c:pt idx="71">
                  <c:v>0.19419625413451019</c:v>
                </c:pt>
                <c:pt idx="72">
                  <c:v>0.19805566906819649</c:v>
                </c:pt>
                <c:pt idx="73">
                  <c:v>0.20151549486768741</c:v>
                </c:pt>
                <c:pt idx="74">
                  <c:v>0.20522752076517808</c:v>
                </c:pt>
                <c:pt idx="75">
                  <c:v>0.20588905471125599</c:v>
                </c:pt>
              </c:numCache>
            </c:numRef>
          </c:xVal>
          <c:yVal>
            <c:numRef>
              <c:f>'C6018'!$AR$3:$AR$78</c:f>
              <c:numCache>
                <c:formatCode>0.00E+00</c:formatCode>
                <c:ptCount val="76"/>
                <c:pt idx="0">
                  <c:v>86.562707759079686</c:v>
                </c:pt>
                <c:pt idx="1">
                  <c:v>87.226678089981746</c:v>
                </c:pt>
                <c:pt idx="2">
                  <c:v>84.805491800879594</c:v>
                </c:pt>
                <c:pt idx="3">
                  <c:v>72.956707240967944</c:v>
                </c:pt>
                <c:pt idx="4">
                  <c:v>70.123365119088973</c:v>
                </c:pt>
                <c:pt idx="5">
                  <c:v>60.783693927724833</c:v>
                </c:pt>
                <c:pt idx="6">
                  <c:v>57.636227940926354</c:v>
                </c:pt>
                <c:pt idx="7">
                  <c:v>49.850061014705602</c:v>
                </c:pt>
                <c:pt idx="8">
                  <c:v>42.304010584764065</c:v>
                </c:pt>
                <c:pt idx="9">
                  <c:v>38.688920688841328</c:v>
                </c:pt>
                <c:pt idx="10">
                  <c:v>34.750934312465695</c:v>
                </c:pt>
                <c:pt idx="11">
                  <c:v>32.445956355160362</c:v>
                </c:pt>
                <c:pt idx="12">
                  <c:v>30.401812464185898</c:v>
                </c:pt>
                <c:pt idx="13">
                  <c:v>28.937763661183514</c:v>
                </c:pt>
                <c:pt idx="14">
                  <c:v>27.259787092484586</c:v>
                </c:pt>
                <c:pt idx="15">
                  <c:v>25.973429005132779</c:v>
                </c:pt>
                <c:pt idx="16">
                  <c:v>24.62009693514349</c:v>
                </c:pt>
                <c:pt idx="17">
                  <c:v>23.524637972368666</c:v>
                </c:pt>
                <c:pt idx="18">
                  <c:v>22.369626888095233</c:v>
                </c:pt>
                <c:pt idx="19">
                  <c:v>21.461093602192491</c:v>
                </c:pt>
                <c:pt idx="20">
                  <c:v>20.752534500934861</c:v>
                </c:pt>
                <c:pt idx="21">
                  <c:v>20.099129315407957</c:v>
                </c:pt>
                <c:pt idx="22">
                  <c:v>19.555728042177929</c:v>
                </c:pt>
                <c:pt idx="23">
                  <c:v>19.089019485264462</c:v>
                </c:pt>
                <c:pt idx="24">
                  <c:v>18.332234268230771</c:v>
                </c:pt>
                <c:pt idx="25">
                  <c:v>17.575075040549084</c:v>
                </c:pt>
                <c:pt idx="26">
                  <c:v>17.254956333678862</c:v>
                </c:pt>
                <c:pt idx="27">
                  <c:v>17.106252878992294</c:v>
                </c:pt>
                <c:pt idx="28">
                  <c:v>17.001001280292961</c:v>
                </c:pt>
                <c:pt idx="29">
                  <c:v>17.116637458917925</c:v>
                </c:pt>
                <c:pt idx="30">
                  <c:v>17.36881408188119</c:v>
                </c:pt>
                <c:pt idx="31">
                  <c:v>17.589656471300298</c:v>
                </c:pt>
                <c:pt idx="32">
                  <c:v>17.809993816893893</c:v>
                </c:pt>
                <c:pt idx="33">
                  <c:v>18.108779077698994</c:v>
                </c:pt>
                <c:pt idx="34">
                  <c:v>18.417271836111009</c:v>
                </c:pt>
                <c:pt idx="35">
                  <c:v>18.776016259177108</c:v>
                </c:pt>
                <c:pt idx="36">
                  <c:v>19.198367375145232</c:v>
                </c:pt>
                <c:pt idx="37">
                  <c:v>19.65426782799571</c:v>
                </c:pt>
                <c:pt idx="38">
                  <c:v>20.174522464224069</c:v>
                </c:pt>
                <c:pt idx="39">
                  <c:v>20.749572015811513</c:v>
                </c:pt>
                <c:pt idx="40">
                  <c:v>21.386586513960729</c:v>
                </c:pt>
                <c:pt idx="41">
                  <c:v>21.994647280815045</c:v>
                </c:pt>
                <c:pt idx="42">
                  <c:v>22.289372982854477</c:v>
                </c:pt>
                <c:pt idx="43">
                  <c:v>23.132687127514043</c:v>
                </c:pt>
                <c:pt idx="44">
                  <c:v>23.633133968359893</c:v>
                </c:pt>
                <c:pt idx="45">
                  <c:v>24.250117179583647</c:v>
                </c:pt>
                <c:pt idx="46">
                  <c:v>24.885027614513831</c:v>
                </c:pt>
                <c:pt idx="47">
                  <c:v>25.750792310422501</c:v>
                </c:pt>
                <c:pt idx="48">
                  <c:v>26.424913534039625</c:v>
                </c:pt>
                <c:pt idx="49">
                  <c:v>27.005644451888568</c:v>
                </c:pt>
                <c:pt idx="50">
                  <c:v>27.617644313024325</c:v>
                </c:pt>
                <c:pt idx="51">
                  <c:v>28.259082180151587</c:v>
                </c:pt>
                <c:pt idx="52">
                  <c:v>28.969112500231024</c:v>
                </c:pt>
                <c:pt idx="53">
                  <c:v>29.684214844212772</c:v>
                </c:pt>
                <c:pt idx="54">
                  <c:v>30.421257087156317</c:v>
                </c:pt>
                <c:pt idx="55">
                  <c:v>31.148457826446602</c:v>
                </c:pt>
                <c:pt idx="56">
                  <c:v>31.933940378690359</c:v>
                </c:pt>
                <c:pt idx="57">
                  <c:v>32.708833272617639</c:v>
                </c:pt>
                <c:pt idx="58">
                  <c:v>33.481678516828481</c:v>
                </c:pt>
                <c:pt idx="59">
                  <c:v>34.283653917082205</c:v>
                </c:pt>
                <c:pt idx="60">
                  <c:v>35.039208515940949</c:v>
                </c:pt>
                <c:pt idx="61">
                  <c:v>35.885578605041374</c:v>
                </c:pt>
                <c:pt idx="62">
                  <c:v>36.849916617326024</c:v>
                </c:pt>
                <c:pt idx="63">
                  <c:v>37.692214193745563</c:v>
                </c:pt>
                <c:pt idx="64">
                  <c:v>38.560819068503399</c:v>
                </c:pt>
                <c:pt idx="65">
                  <c:v>39.359878936929022</c:v>
                </c:pt>
                <c:pt idx="66">
                  <c:v>40.17641097937689</c:v>
                </c:pt>
                <c:pt idx="67">
                  <c:v>40.991986963692561</c:v>
                </c:pt>
                <c:pt idx="68">
                  <c:v>41.332312993078141</c:v>
                </c:pt>
                <c:pt idx="69">
                  <c:v>42.148759481568263</c:v>
                </c:pt>
                <c:pt idx="70">
                  <c:v>43.024683954412957</c:v>
                </c:pt>
                <c:pt idx="71">
                  <c:v>43.97252492075922</c:v>
                </c:pt>
                <c:pt idx="72">
                  <c:v>44.837552785226713</c:v>
                </c:pt>
                <c:pt idx="73">
                  <c:v>45.785986775141069</c:v>
                </c:pt>
                <c:pt idx="74">
                  <c:v>46.530803912317239</c:v>
                </c:pt>
                <c:pt idx="75">
                  <c:v>46.706436776611163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3-1497-49D7-9DCA-989A8220CEAD}"/>
            </c:ext>
          </c:extLst>
        </c:ser>
        <c:ser>
          <c:idx val="5"/>
          <c:order val="4"/>
          <c:tx>
            <c:strRef>
              <c:f>'C6018'!$BB$2</c:f>
              <c:strCache>
                <c:ptCount val="1"/>
                <c:pt idx="0">
                  <c:v>C6018 200C5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'C6018'!$BA$3:$BA$72</c:f>
              <c:numCache>
                <c:formatCode>0.00E+00</c:formatCode>
                <c:ptCount val="70"/>
                <c:pt idx="0">
                  <c:v>3.1651741328929969E-4</c:v>
                </c:pt>
                <c:pt idx="1">
                  <c:v>3.4338233460839442E-4</c:v>
                </c:pt>
                <c:pt idx="2">
                  <c:v>3.8809153465644468E-4</c:v>
                </c:pt>
                <c:pt idx="3">
                  <c:v>4.9229825379029245E-4</c:v>
                </c:pt>
                <c:pt idx="4">
                  <c:v>5.8024088803326269E-4</c:v>
                </c:pt>
                <c:pt idx="5">
                  <c:v>6.8812441293706434E-4</c:v>
                </c:pt>
                <c:pt idx="6">
                  <c:v>7.8892406836888855E-4</c:v>
                </c:pt>
                <c:pt idx="7">
                  <c:v>9.0516036769347551E-4</c:v>
                </c:pt>
                <c:pt idx="8">
                  <c:v>1.0465306456780583E-3</c:v>
                </c:pt>
                <c:pt idx="9">
                  <c:v>1.1837508959486195E-3</c:v>
                </c:pt>
                <c:pt idx="10">
                  <c:v>1.3715838095650467E-3</c:v>
                </c:pt>
                <c:pt idx="11">
                  <c:v>1.5629746346025779E-3</c:v>
                </c:pt>
                <c:pt idx="12">
                  <c:v>1.7816220012027105E-3</c:v>
                </c:pt>
                <c:pt idx="13">
                  <c:v>2.0149219490650451E-3</c:v>
                </c:pt>
                <c:pt idx="14">
                  <c:v>2.2808629981205066E-3</c:v>
                </c:pt>
                <c:pt idx="15">
                  <c:v>2.5668677200478612E-3</c:v>
                </c:pt>
                <c:pt idx="16">
                  <c:v>2.8920716778828509E-3</c:v>
                </c:pt>
                <c:pt idx="17">
                  <c:v>3.2516619955498269E-3</c:v>
                </c:pt>
                <c:pt idx="18">
                  <c:v>3.6573172997290096E-3</c:v>
                </c:pt>
                <c:pt idx="19">
                  <c:v>4.0938738364586875E-3</c:v>
                </c:pt>
                <c:pt idx="20">
                  <c:v>4.5715326763131796E-3</c:v>
                </c:pt>
                <c:pt idx="21">
                  <c:v>5.1034883256260719E-3</c:v>
                </c:pt>
                <c:pt idx="22">
                  <c:v>5.6892109331616991E-3</c:v>
                </c:pt>
                <c:pt idx="23">
                  <c:v>6.3311120864763138E-3</c:v>
                </c:pt>
                <c:pt idx="24">
                  <c:v>7.8107503335693431E-3</c:v>
                </c:pt>
                <c:pt idx="25">
                  <c:v>9.601153490002054E-3</c:v>
                </c:pt>
                <c:pt idx="26">
                  <c:v>1.1720770075302723E-2</c:v>
                </c:pt>
                <c:pt idx="27">
                  <c:v>1.4228577446177167E-2</c:v>
                </c:pt>
                <c:pt idx="28">
                  <c:v>1.7178687368467553E-2</c:v>
                </c:pt>
                <c:pt idx="29">
                  <c:v>2.067742071182779E-2</c:v>
                </c:pt>
                <c:pt idx="30">
                  <c:v>2.4747351320467837E-2</c:v>
                </c:pt>
                <c:pt idx="31">
                  <c:v>2.704116301301298E-2</c:v>
                </c:pt>
                <c:pt idx="32">
                  <c:v>2.9508807551218801E-2</c:v>
                </c:pt>
                <c:pt idx="33">
                  <c:v>3.2181064275320567E-2</c:v>
                </c:pt>
                <c:pt idx="34">
                  <c:v>3.5045199398106387E-2</c:v>
                </c:pt>
                <c:pt idx="35">
                  <c:v>3.8109766186280494E-2</c:v>
                </c:pt>
                <c:pt idx="36">
                  <c:v>4.1423994899228378E-2</c:v>
                </c:pt>
                <c:pt idx="37">
                  <c:v>4.4961447163609079E-2</c:v>
                </c:pt>
                <c:pt idx="38">
                  <c:v>4.8753999911643725E-2</c:v>
                </c:pt>
                <c:pt idx="39">
                  <c:v>5.281341080815212E-2</c:v>
                </c:pt>
                <c:pt idx="40">
                  <c:v>5.7137001676145688E-2</c:v>
                </c:pt>
                <c:pt idx="41">
                  <c:v>6.0749385837943308E-2</c:v>
                </c:pt>
                <c:pt idx="42">
                  <c:v>6.2778258600140677E-2</c:v>
                </c:pt>
                <c:pt idx="43">
                  <c:v>6.6791208424179391E-2</c:v>
                </c:pt>
                <c:pt idx="44">
                  <c:v>7.15546285494226E-2</c:v>
                </c:pt>
                <c:pt idx="45">
                  <c:v>7.6316629775754027E-2</c:v>
                </c:pt>
                <c:pt idx="46">
                  <c:v>8.1461901023895875E-2</c:v>
                </c:pt>
                <c:pt idx="47">
                  <c:v>8.6547892233872908E-2</c:v>
                </c:pt>
                <c:pt idx="48">
                  <c:v>9.1773568044458326E-2</c:v>
                </c:pt>
                <c:pt idx="49">
                  <c:v>9.6626075741816142E-2</c:v>
                </c:pt>
                <c:pt idx="50">
                  <c:v>0.10112337686125761</c:v>
                </c:pt>
                <c:pt idx="51">
                  <c:v>0.10611906675183159</c:v>
                </c:pt>
                <c:pt idx="52">
                  <c:v>0.11114659413147872</c:v>
                </c:pt>
                <c:pt idx="53">
                  <c:v>0.11652694990293219</c:v>
                </c:pt>
                <c:pt idx="54">
                  <c:v>0.12151064566203361</c:v>
                </c:pt>
                <c:pt idx="55">
                  <c:v>0.12591394367107953</c:v>
                </c:pt>
                <c:pt idx="56">
                  <c:v>0.1298770176619638</c:v>
                </c:pt>
                <c:pt idx="57">
                  <c:v>0.13540585375557515</c:v>
                </c:pt>
                <c:pt idx="58">
                  <c:v>0.14031437314860773</c:v>
                </c:pt>
                <c:pt idx="59">
                  <c:v>0.14505182556416385</c:v>
                </c:pt>
                <c:pt idx="60">
                  <c:v>0.1494943772079261</c:v>
                </c:pt>
                <c:pt idx="61">
                  <c:v>0.15468692486383281</c:v>
                </c:pt>
                <c:pt idx="62">
                  <c:v>0.16019982127618485</c:v>
                </c:pt>
                <c:pt idx="63">
                  <c:v>0.16486779605240195</c:v>
                </c:pt>
                <c:pt idx="64">
                  <c:v>0.16941927152638628</c:v>
                </c:pt>
                <c:pt idx="65">
                  <c:v>0.173604658218344</c:v>
                </c:pt>
                <c:pt idx="66">
                  <c:v>0.17762835078399489</c:v>
                </c:pt>
                <c:pt idx="67">
                  <c:v>0.18155083270895145</c:v>
                </c:pt>
                <c:pt idx="68">
                  <c:v>0.18339227446465772</c:v>
                </c:pt>
                <c:pt idx="69">
                  <c:v>0.18683359066328153</c:v>
                </c:pt>
              </c:numCache>
            </c:numRef>
          </c:xVal>
          <c:yVal>
            <c:numRef>
              <c:f>'C6018'!$BC$3:$BC$72</c:f>
              <c:numCache>
                <c:formatCode>0.00E+00</c:formatCode>
                <c:ptCount val="70"/>
                <c:pt idx="0">
                  <c:v>99.817062359797134</c:v>
                </c:pt>
                <c:pt idx="1">
                  <c:v>102.34716204559462</c:v>
                </c:pt>
                <c:pt idx="2">
                  <c:v>96.69353120640163</c:v>
                </c:pt>
                <c:pt idx="3">
                  <c:v>72.517231255981741</c:v>
                </c:pt>
                <c:pt idx="4">
                  <c:v>62.996115732556667</c:v>
                </c:pt>
                <c:pt idx="5">
                  <c:v>54.054230117353399</c:v>
                </c:pt>
                <c:pt idx="6">
                  <c:v>49.627797491511252</c:v>
                </c:pt>
                <c:pt idx="7">
                  <c:v>45.496404617871256</c:v>
                </c:pt>
                <c:pt idx="8">
                  <c:v>41.073060615122792</c:v>
                </c:pt>
                <c:pt idx="9">
                  <c:v>38.741247475365171</c:v>
                </c:pt>
                <c:pt idx="10">
                  <c:v>34.824278265442558</c:v>
                </c:pt>
                <c:pt idx="11">
                  <c:v>32.363474997577178</c:v>
                </c:pt>
                <c:pt idx="12">
                  <c:v>30.058028064444699</c:v>
                </c:pt>
                <c:pt idx="13">
                  <c:v>28.360231367425008</c:v>
                </c:pt>
                <c:pt idx="14">
                  <c:v>26.709155188637968</c:v>
                </c:pt>
                <c:pt idx="15">
                  <c:v>25.449664316146695</c:v>
                </c:pt>
                <c:pt idx="16">
                  <c:v>24.193818580524194</c:v>
                </c:pt>
                <c:pt idx="17">
                  <c:v>23.09637176487006</c:v>
                </c:pt>
                <c:pt idx="18">
                  <c:v>22.032421104842967</c:v>
                </c:pt>
                <c:pt idx="19">
                  <c:v>21.220297173946374</c:v>
                </c:pt>
                <c:pt idx="20">
                  <c:v>20.536620294824424</c:v>
                </c:pt>
                <c:pt idx="21">
                  <c:v>19.886166470242788</c:v>
                </c:pt>
                <c:pt idx="22">
                  <c:v>19.311417879544891</c:v>
                </c:pt>
                <c:pt idx="23">
                  <c:v>18.818760363290945</c:v>
                </c:pt>
                <c:pt idx="24">
                  <c:v>18.006543850846899</c:v>
                </c:pt>
                <c:pt idx="25">
                  <c:v>17.355421074846571</c:v>
                </c:pt>
                <c:pt idx="26">
                  <c:v>16.960330394023437</c:v>
                </c:pt>
                <c:pt idx="27">
                  <c:v>16.760580410274372</c:v>
                </c:pt>
                <c:pt idx="28">
                  <c:v>16.745468529461146</c:v>
                </c:pt>
                <c:pt idx="29">
                  <c:v>16.832566003852147</c:v>
                </c:pt>
                <c:pt idx="30">
                  <c:v>17.113916831928236</c:v>
                </c:pt>
                <c:pt idx="31">
                  <c:v>17.297834044437799</c:v>
                </c:pt>
                <c:pt idx="32">
                  <c:v>17.529548392826943</c:v>
                </c:pt>
                <c:pt idx="33">
                  <c:v>17.787107268199826</c:v>
                </c:pt>
                <c:pt idx="34">
                  <c:v>18.100159086442638</c:v>
                </c:pt>
                <c:pt idx="35">
                  <c:v>18.471388415411276</c:v>
                </c:pt>
                <c:pt idx="36">
                  <c:v>18.86689584947894</c:v>
                </c:pt>
                <c:pt idx="37">
                  <c:v>19.326632078035267</c:v>
                </c:pt>
                <c:pt idx="38">
                  <c:v>19.835777052137804</c:v>
                </c:pt>
                <c:pt idx="39">
                  <c:v>20.399236438672808</c:v>
                </c:pt>
                <c:pt idx="40">
                  <c:v>21.032935922113936</c:v>
                </c:pt>
                <c:pt idx="41">
                  <c:v>21.59784901034643</c:v>
                </c:pt>
                <c:pt idx="42">
                  <c:v>21.905276790938505</c:v>
                </c:pt>
                <c:pt idx="43">
                  <c:v>22.702423778185626</c:v>
                </c:pt>
                <c:pt idx="44">
                  <c:v>23.205174756544199</c:v>
                </c:pt>
                <c:pt idx="45">
                  <c:v>23.931240410014734</c:v>
                </c:pt>
                <c:pt idx="46">
                  <c:v>24.639991246883699</c:v>
                </c:pt>
                <c:pt idx="47">
                  <c:v>25.36533542379324</c:v>
                </c:pt>
                <c:pt idx="48">
                  <c:v>26.120858531250786</c:v>
                </c:pt>
                <c:pt idx="49">
                  <c:v>26.776346829614688</c:v>
                </c:pt>
                <c:pt idx="50">
                  <c:v>27.381352972946164</c:v>
                </c:pt>
                <c:pt idx="51">
                  <c:v>27.972012253105383</c:v>
                </c:pt>
                <c:pt idx="52">
                  <c:v>28.736643137274488</c:v>
                </c:pt>
                <c:pt idx="53">
                  <c:v>29.458269666795029</c:v>
                </c:pt>
                <c:pt idx="54">
                  <c:v>30.139174562007717</c:v>
                </c:pt>
                <c:pt idx="55">
                  <c:v>30.906400437130902</c:v>
                </c:pt>
                <c:pt idx="56">
                  <c:v>31.627860080844215</c:v>
                </c:pt>
                <c:pt idx="57">
                  <c:v>32.392050858001539</c:v>
                </c:pt>
                <c:pt idx="58">
                  <c:v>33.233233540259207</c:v>
                </c:pt>
                <c:pt idx="59">
                  <c:v>33.968579354833736</c:v>
                </c:pt>
                <c:pt idx="60">
                  <c:v>34.682310368699468</c:v>
                </c:pt>
                <c:pt idx="61">
                  <c:v>35.761384178116309</c:v>
                </c:pt>
                <c:pt idx="62">
                  <c:v>36.479139251178381</c:v>
                </c:pt>
                <c:pt idx="63">
                  <c:v>37.407946887447999</c:v>
                </c:pt>
                <c:pt idx="64">
                  <c:v>38.229600456532097</c:v>
                </c:pt>
                <c:pt idx="65">
                  <c:v>39.079482290174539</c:v>
                </c:pt>
                <c:pt idx="66">
                  <c:v>39.883580763049331</c:v>
                </c:pt>
                <c:pt idx="67">
                  <c:v>40.621097327744501</c:v>
                </c:pt>
                <c:pt idx="68">
                  <c:v>41.007677650967288</c:v>
                </c:pt>
                <c:pt idx="69">
                  <c:v>41.817078422396413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4-1497-49D7-9DCA-989A8220CEAD}"/>
            </c:ext>
          </c:extLst>
        </c:ser>
        <c:ser>
          <c:idx val="6"/>
          <c:order val="5"/>
          <c:tx>
            <c:strRef>
              <c:f>'C6018'!$BM$2</c:f>
              <c:strCache>
                <c:ptCount val="1"/>
                <c:pt idx="0">
                  <c:v>C6018 200C6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'C6018'!$BL$3:$BL$72</c:f>
              <c:numCache>
                <c:formatCode>0.00E+00</c:formatCode>
                <c:ptCount val="70"/>
                <c:pt idx="0">
                  <c:v>3.149237051826995E-4</c:v>
                </c:pt>
                <c:pt idx="1">
                  <c:v>3.5126009678919325E-4</c:v>
                </c:pt>
                <c:pt idx="2">
                  <c:v>3.9877373826113901E-4</c:v>
                </c:pt>
                <c:pt idx="3">
                  <c:v>4.8580026816751558E-4</c:v>
                </c:pt>
                <c:pt idx="4">
                  <c:v>5.534112771140862E-4</c:v>
                </c:pt>
                <c:pt idx="5">
                  <c:v>6.5828526332251049E-4</c:v>
                </c:pt>
                <c:pt idx="6">
                  <c:v>7.5642841947771349E-4</c:v>
                </c:pt>
                <c:pt idx="7">
                  <c:v>8.8532814544757456E-4</c:v>
                </c:pt>
                <c:pt idx="8">
                  <c:v>1.0336245956415716E-3</c:v>
                </c:pt>
                <c:pt idx="9">
                  <c:v>1.1718768687160525E-3</c:v>
                </c:pt>
                <c:pt idx="10">
                  <c:v>1.3457014883821166E-3</c:v>
                </c:pt>
                <c:pt idx="11">
                  <c:v>1.5300978368135258E-3</c:v>
                </c:pt>
                <c:pt idx="12">
                  <c:v>1.7419598094208367E-3</c:v>
                </c:pt>
                <c:pt idx="13">
                  <c:v>1.9779199437596532E-3</c:v>
                </c:pt>
                <c:pt idx="14">
                  <c:v>2.2526253136556356E-3</c:v>
                </c:pt>
                <c:pt idx="15">
                  <c:v>2.5352434128467008E-3</c:v>
                </c:pt>
                <c:pt idx="16">
                  <c:v>2.8568293064116777E-3</c:v>
                </c:pt>
                <c:pt idx="17">
                  <c:v>3.2068246206211188E-3</c:v>
                </c:pt>
                <c:pt idx="18">
                  <c:v>3.6007932171121491E-3</c:v>
                </c:pt>
                <c:pt idx="19">
                  <c:v>4.0357714815143324E-3</c:v>
                </c:pt>
                <c:pt idx="20">
                  <c:v>4.5085760319749186E-3</c:v>
                </c:pt>
                <c:pt idx="21">
                  <c:v>5.0364677696257505E-3</c:v>
                </c:pt>
                <c:pt idx="22">
                  <c:v>5.61527990967164E-3</c:v>
                </c:pt>
                <c:pt idx="23">
                  <c:v>6.2454416881352727E-3</c:v>
                </c:pt>
                <c:pt idx="24">
                  <c:v>7.7105680395765496E-3</c:v>
                </c:pt>
                <c:pt idx="25">
                  <c:v>9.4680305968228035E-3</c:v>
                </c:pt>
                <c:pt idx="26">
                  <c:v>1.1551478630626449E-2</c:v>
                </c:pt>
                <c:pt idx="27">
                  <c:v>1.402559706652225E-2</c:v>
                </c:pt>
                <c:pt idx="28">
                  <c:v>1.6945051168034166E-2</c:v>
                </c:pt>
                <c:pt idx="29">
                  <c:v>2.037362115128747E-2</c:v>
                </c:pt>
                <c:pt idx="30">
                  <c:v>2.4396197523947269E-2</c:v>
                </c:pt>
                <c:pt idx="31">
                  <c:v>2.6646741943893222E-2</c:v>
                </c:pt>
                <c:pt idx="32">
                  <c:v>2.9065928946860182E-2</c:v>
                </c:pt>
                <c:pt idx="33">
                  <c:v>3.169682212697391E-2</c:v>
                </c:pt>
                <c:pt idx="34">
                  <c:v>3.4521135966961436E-2</c:v>
                </c:pt>
                <c:pt idx="35">
                  <c:v>3.7553724688086002E-2</c:v>
                </c:pt>
                <c:pt idx="36">
                  <c:v>4.0801510405856736E-2</c:v>
                </c:pt>
                <c:pt idx="37">
                  <c:v>4.4290157841053987E-2</c:v>
                </c:pt>
                <c:pt idx="38">
                  <c:v>4.8023935742959677E-2</c:v>
                </c:pt>
                <c:pt idx="39">
                  <c:v>5.2018795974316363E-2</c:v>
                </c:pt>
                <c:pt idx="40">
                  <c:v>5.6280980475695533E-2</c:v>
                </c:pt>
                <c:pt idx="41">
                  <c:v>5.9883120791410061E-2</c:v>
                </c:pt>
                <c:pt idx="42">
                  <c:v>6.190993326317179E-2</c:v>
                </c:pt>
                <c:pt idx="43">
                  <c:v>6.5728690732524131E-2</c:v>
                </c:pt>
                <c:pt idx="44">
                  <c:v>7.0535435121916248E-2</c:v>
                </c:pt>
                <c:pt idx="45">
                  <c:v>7.5692283416189471E-2</c:v>
                </c:pt>
                <c:pt idx="46">
                  <c:v>8.0720549446107071E-2</c:v>
                </c:pt>
                <c:pt idx="47">
                  <c:v>8.5607235762644437E-2</c:v>
                </c:pt>
                <c:pt idx="48">
                  <c:v>9.0804872756500982E-2</c:v>
                </c:pt>
                <c:pt idx="49">
                  <c:v>9.5827464701088022E-2</c:v>
                </c:pt>
                <c:pt idx="50">
                  <c:v>0.10025041083912774</c:v>
                </c:pt>
                <c:pt idx="51">
                  <c:v>0.10519761023276182</c:v>
                </c:pt>
                <c:pt idx="52">
                  <c:v>0.11034683599426509</c:v>
                </c:pt>
                <c:pt idx="53">
                  <c:v>0.11552745267367487</c:v>
                </c:pt>
                <c:pt idx="54">
                  <c:v>0.12053088159832691</c:v>
                </c:pt>
                <c:pt idx="55">
                  <c:v>0.12496427437669635</c:v>
                </c:pt>
                <c:pt idx="56">
                  <c:v>0.12891752424545622</c:v>
                </c:pt>
                <c:pt idx="57">
                  <c:v>0.13427455791323092</c:v>
                </c:pt>
                <c:pt idx="58">
                  <c:v>0.13925396666259632</c:v>
                </c:pt>
                <c:pt idx="59">
                  <c:v>0.14390840514155101</c:v>
                </c:pt>
                <c:pt idx="60">
                  <c:v>0.14830659371026111</c:v>
                </c:pt>
                <c:pt idx="61">
                  <c:v>0.15384797305339074</c:v>
                </c:pt>
                <c:pt idx="62">
                  <c:v>0.15879947562650518</c:v>
                </c:pt>
                <c:pt idx="63">
                  <c:v>0.16358153906385389</c:v>
                </c:pt>
                <c:pt idx="64">
                  <c:v>0.16806855606521404</c:v>
                </c:pt>
                <c:pt idx="65">
                  <c:v>0.17229994232405685</c:v>
                </c:pt>
                <c:pt idx="66">
                  <c:v>0.17634297223128351</c:v>
                </c:pt>
                <c:pt idx="67">
                  <c:v>0.18012734857621815</c:v>
                </c:pt>
                <c:pt idx="68">
                  <c:v>0.1820008364521277</c:v>
                </c:pt>
                <c:pt idx="69">
                  <c:v>0.18546030215693995</c:v>
                </c:pt>
              </c:numCache>
            </c:numRef>
          </c:xVal>
          <c:yVal>
            <c:numRef>
              <c:f>'C6018'!$BN$3:$BN$72</c:f>
              <c:numCache>
                <c:formatCode>0.00E+00</c:formatCode>
                <c:ptCount val="70"/>
                <c:pt idx="0">
                  <c:v>100.82989040928916</c:v>
                </c:pt>
                <c:pt idx="1">
                  <c:v>97.807930407572258</c:v>
                </c:pt>
                <c:pt idx="2">
                  <c:v>91.582535079246952</c:v>
                </c:pt>
                <c:pt idx="3">
                  <c:v>74.470162989874325</c:v>
                </c:pt>
                <c:pt idx="4">
                  <c:v>69.252334967666741</c:v>
                </c:pt>
                <c:pt idx="5">
                  <c:v>59.065699559460512</c:v>
                </c:pt>
                <c:pt idx="6">
                  <c:v>53.983338391808111</c:v>
                </c:pt>
                <c:pt idx="7">
                  <c:v>47.557563429001917</c:v>
                </c:pt>
                <c:pt idx="8">
                  <c:v>42.105157549277564</c:v>
                </c:pt>
                <c:pt idx="9">
                  <c:v>39.530315313504111</c:v>
                </c:pt>
                <c:pt idx="10">
                  <c:v>36.17673418827134</c:v>
                </c:pt>
                <c:pt idx="11">
                  <c:v>33.769186994586761</c:v>
                </c:pt>
                <c:pt idx="12">
                  <c:v>31.442376115905638</c:v>
                </c:pt>
                <c:pt idx="13">
                  <c:v>29.431256655247086</c:v>
                </c:pt>
                <c:pt idx="14">
                  <c:v>27.382975057090675</c:v>
                </c:pt>
                <c:pt idx="15">
                  <c:v>26.088536039463811</c:v>
                </c:pt>
                <c:pt idx="16">
                  <c:v>24.794419217181392</c:v>
                </c:pt>
                <c:pt idx="17">
                  <c:v>23.746747433051702</c:v>
                </c:pt>
                <c:pt idx="18">
                  <c:v>22.729565851735583</c:v>
                </c:pt>
                <c:pt idx="19">
                  <c:v>21.835705915677096</c:v>
                </c:pt>
                <c:pt idx="20">
                  <c:v>21.114161263690285</c:v>
                </c:pt>
                <c:pt idx="21">
                  <c:v>20.418940508112652</c:v>
                </c:pt>
                <c:pt idx="22">
                  <c:v>19.823275374628679</c:v>
                </c:pt>
                <c:pt idx="23">
                  <c:v>19.338585330325714</c:v>
                </c:pt>
                <c:pt idx="24">
                  <c:v>18.477496446246846</c:v>
                </c:pt>
                <c:pt idx="25">
                  <c:v>17.846895256718241</c:v>
                </c:pt>
                <c:pt idx="26">
                  <c:v>17.461093714814904</c:v>
                </c:pt>
                <c:pt idx="27">
                  <c:v>17.249213666301397</c:v>
                </c:pt>
                <c:pt idx="28">
                  <c:v>17.210420694826428</c:v>
                </c:pt>
                <c:pt idx="29">
                  <c:v>17.338303552224914</c:v>
                </c:pt>
                <c:pt idx="30">
                  <c:v>17.610130838311552</c:v>
                </c:pt>
                <c:pt idx="31">
                  <c:v>17.813703788295268</c:v>
                </c:pt>
                <c:pt idx="32">
                  <c:v>18.067814898315536</c:v>
                </c:pt>
                <c:pt idx="33">
                  <c:v>18.334736981550332</c:v>
                </c:pt>
                <c:pt idx="34">
                  <c:v>18.653885470433245</c:v>
                </c:pt>
                <c:pt idx="35">
                  <c:v>19.022433437879339</c:v>
                </c:pt>
                <c:pt idx="36">
                  <c:v>19.446969395071111</c:v>
                </c:pt>
                <c:pt idx="37">
                  <c:v>19.916924893158711</c:v>
                </c:pt>
                <c:pt idx="38">
                  <c:v>20.443451685714056</c:v>
                </c:pt>
                <c:pt idx="39">
                  <c:v>21.027214853671925</c:v>
                </c:pt>
                <c:pt idx="40">
                  <c:v>21.677614184017173</c:v>
                </c:pt>
                <c:pt idx="41">
                  <c:v>22.227234597217272</c:v>
                </c:pt>
                <c:pt idx="42">
                  <c:v>22.524056229661529</c:v>
                </c:pt>
                <c:pt idx="43">
                  <c:v>23.442334856724713</c:v>
                </c:pt>
                <c:pt idx="44">
                  <c:v>23.880620496721072</c:v>
                </c:pt>
                <c:pt idx="45">
                  <c:v>24.32766139267568</c:v>
                </c:pt>
                <c:pt idx="46">
                  <c:v>25.09466554460948</c:v>
                </c:pt>
                <c:pt idx="47">
                  <c:v>25.925829042948973</c:v>
                </c:pt>
                <c:pt idx="48">
                  <c:v>26.68113943412483</c:v>
                </c:pt>
                <c:pt idx="49">
                  <c:v>27.224506263866516</c:v>
                </c:pt>
                <c:pt idx="50">
                  <c:v>27.860294903877115</c:v>
                </c:pt>
                <c:pt idx="51">
                  <c:v>28.464188421781728</c:v>
                </c:pt>
                <c:pt idx="52">
                  <c:v>29.15470040814041</c:v>
                </c:pt>
                <c:pt idx="53">
                  <c:v>29.970196914053357</c:v>
                </c:pt>
                <c:pt idx="54">
                  <c:v>30.631153010290895</c:v>
                </c:pt>
                <c:pt idx="55">
                  <c:v>31.377933376555227</c:v>
                </c:pt>
                <c:pt idx="56">
                  <c:v>32.10040490143578</c:v>
                </c:pt>
                <c:pt idx="57">
                  <c:v>32.940172028896363</c:v>
                </c:pt>
                <c:pt idx="58">
                  <c:v>33.741296825937397</c:v>
                </c:pt>
                <c:pt idx="59">
                  <c:v>34.510516705585829</c:v>
                </c:pt>
                <c:pt idx="60">
                  <c:v>35.240074389927429</c:v>
                </c:pt>
                <c:pt idx="61">
                  <c:v>36.152470000089181</c:v>
                </c:pt>
                <c:pt idx="62">
                  <c:v>37.125345906754994</c:v>
                </c:pt>
                <c:pt idx="63">
                  <c:v>37.998544146958068</c:v>
                </c:pt>
                <c:pt idx="64">
                  <c:v>38.846548804869045</c:v>
                </c:pt>
                <c:pt idx="65">
                  <c:v>39.67357035678355</c:v>
                </c:pt>
                <c:pt idx="66">
                  <c:v>40.467129264083354</c:v>
                </c:pt>
                <c:pt idx="67">
                  <c:v>41.265663158195949</c:v>
                </c:pt>
                <c:pt idx="68">
                  <c:v>41.637100675708858</c:v>
                </c:pt>
                <c:pt idx="69">
                  <c:v>42.438661895194201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5-1497-49D7-9DCA-989A8220CEAD}"/>
            </c:ext>
          </c:extLst>
        </c:ser>
        <c:ser>
          <c:idx val="7"/>
          <c:order val="6"/>
          <c:tx>
            <c:strRef>
              <c:f>'C6018'!$BX$2</c:f>
              <c:strCache>
                <c:ptCount val="1"/>
                <c:pt idx="0">
                  <c:v>C6018 200C7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'C6018'!$BW$3:$BW$78</c:f>
              <c:numCache>
                <c:formatCode>0.00E+00</c:formatCode>
                <c:ptCount val="76"/>
                <c:pt idx="0">
                  <c:v>3.3928336856034697E-4</c:v>
                </c:pt>
                <c:pt idx="1">
                  <c:v>4.0785563806596832E-4</c:v>
                </c:pt>
                <c:pt idx="2">
                  <c:v>4.4967468248357942E-4</c:v>
                </c:pt>
                <c:pt idx="3">
                  <c:v>4.947040465404231E-4</c:v>
                </c:pt>
                <c:pt idx="4">
                  <c:v>5.4402675576115827E-4</c:v>
                </c:pt>
                <c:pt idx="5">
                  <c:v>6.5484948302312225E-4</c:v>
                </c:pt>
                <c:pt idx="6">
                  <c:v>7.7522845666405248E-4</c:v>
                </c:pt>
                <c:pt idx="7">
                  <c:v>9.2526826283554806E-4</c:v>
                </c:pt>
                <c:pt idx="8">
                  <c:v>1.0898489699048618E-3</c:v>
                </c:pt>
                <c:pt idx="9">
                  <c:v>1.2252845873866405E-3</c:v>
                </c:pt>
                <c:pt idx="10">
                  <c:v>1.3780471390643235E-3</c:v>
                </c:pt>
                <c:pt idx="11">
                  <c:v>1.5492595924890224E-3</c:v>
                </c:pt>
                <c:pt idx="12">
                  <c:v>1.7600273342699519E-3</c:v>
                </c:pt>
                <c:pt idx="13">
                  <c:v>2.0118960090647533E-3</c:v>
                </c:pt>
                <c:pt idx="14">
                  <c:v>2.3044313743219879E-3</c:v>
                </c:pt>
                <c:pt idx="15">
                  <c:v>2.598893445969021E-3</c:v>
                </c:pt>
                <c:pt idx="16">
                  <c:v>2.9196878902096536E-3</c:v>
                </c:pt>
                <c:pt idx="17">
                  <c:v>3.2661758879862818E-3</c:v>
                </c:pt>
                <c:pt idx="18">
                  <c:v>3.6596830238254719E-3</c:v>
                </c:pt>
                <c:pt idx="19">
                  <c:v>4.1000153639976292E-3</c:v>
                </c:pt>
                <c:pt idx="20">
                  <c:v>4.5816285532273415E-3</c:v>
                </c:pt>
                <c:pt idx="21">
                  <c:v>5.1251788768261778E-3</c:v>
                </c:pt>
                <c:pt idx="22">
                  <c:v>5.7145910835997857E-3</c:v>
                </c:pt>
                <c:pt idx="23">
                  <c:v>6.3558600374806875E-3</c:v>
                </c:pt>
                <c:pt idx="24">
                  <c:v>7.8252593303216617E-3</c:v>
                </c:pt>
                <c:pt idx="25">
                  <c:v>9.6079689601607596E-3</c:v>
                </c:pt>
                <c:pt idx="26">
                  <c:v>1.173063072514371E-2</c:v>
                </c:pt>
                <c:pt idx="27">
                  <c:v>1.4225260401592763E-2</c:v>
                </c:pt>
                <c:pt idx="28">
                  <c:v>1.7205601402567439E-2</c:v>
                </c:pt>
                <c:pt idx="29">
                  <c:v>2.0698243006933965E-2</c:v>
                </c:pt>
                <c:pt idx="30">
                  <c:v>2.4767177711595451E-2</c:v>
                </c:pt>
                <c:pt idx="31">
                  <c:v>2.7068008639321586E-2</c:v>
                </c:pt>
                <c:pt idx="32">
                  <c:v>2.9549436627917185E-2</c:v>
                </c:pt>
                <c:pt idx="33">
                  <c:v>3.2199568758098117E-2</c:v>
                </c:pt>
                <c:pt idx="34">
                  <c:v>3.5066079546471528E-2</c:v>
                </c:pt>
                <c:pt idx="35">
                  <c:v>3.813652439145758E-2</c:v>
                </c:pt>
                <c:pt idx="36">
                  <c:v>4.1448108958392078E-2</c:v>
                </c:pt>
                <c:pt idx="37">
                  <c:v>4.4981691069862419E-2</c:v>
                </c:pt>
                <c:pt idx="38">
                  <c:v>4.8776652479617121E-2</c:v>
                </c:pt>
                <c:pt idx="39">
                  <c:v>5.2834342667269128E-2</c:v>
                </c:pt>
                <c:pt idx="40">
                  <c:v>5.7153195239763761E-2</c:v>
                </c:pt>
                <c:pt idx="41">
                  <c:v>6.0781551259712185E-2</c:v>
                </c:pt>
                <c:pt idx="42">
                  <c:v>6.2819558863947828E-2</c:v>
                </c:pt>
                <c:pt idx="43">
                  <c:v>6.6799333281767015E-2</c:v>
                </c:pt>
                <c:pt idx="44">
                  <c:v>7.1627438465255031E-2</c:v>
                </c:pt>
                <c:pt idx="45">
                  <c:v>7.6547134105947157E-2</c:v>
                </c:pt>
                <c:pt idx="46">
                  <c:v>8.1847684756863298E-2</c:v>
                </c:pt>
                <c:pt idx="47">
                  <c:v>8.7183072928898098E-2</c:v>
                </c:pt>
                <c:pt idx="48">
                  <c:v>9.2352531489967374E-2</c:v>
                </c:pt>
                <c:pt idx="49">
                  <c:v>9.7397378899445691E-2</c:v>
                </c:pt>
                <c:pt idx="50">
                  <c:v>0.10180999539162162</c:v>
                </c:pt>
                <c:pt idx="51">
                  <c:v>0.10694158940709522</c:v>
                </c:pt>
                <c:pt idx="52">
                  <c:v>0.11207122391985522</c:v>
                </c:pt>
                <c:pt idx="53">
                  <c:v>0.11744174649920587</c:v>
                </c:pt>
                <c:pt idx="54">
                  <c:v>0.1224493010811659</c:v>
                </c:pt>
                <c:pt idx="55">
                  <c:v>0.12695937258445184</c:v>
                </c:pt>
                <c:pt idx="56">
                  <c:v>0.13075624928948826</c:v>
                </c:pt>
                <c:pt idx="57">
                  <c:v>0.13611531728588144</c:v>
                </c:pt>
                <c:pt idx="58">
                  <c:v>0.14130447475808353</c:v>
                </c:pt>
                <c:pt idx="59">
                  <c:v>0.1460135912551602</c:v>
                </c:pt>
                <c:pt idx="60">
                  <c:v>0.1503631305440874</c:v>
                </c:pt>
                <c:pt idx="61">
                  <c:v>0.15596018532889075</c:v>
                </c:pt>
                <c:pt idx="62">
                  <c:v>0.16109168978495197</c:v>
                </c:pt>
                <c:pt idx="63">
                  <c:v>0.16592410177278966</c:v>
                </c:pt>
                <c:pt idx="64">
                  <c:v>0.17042412086844003</c:v>
                </c:pt>
                <c:pt idx="65">
                  <c:v>0.17463821694535636</c:v>
                </c:pt>
                <c:pt idx="66">
                  <c:v>0.1786971018085024</c:v>
                </c:pt>
                <c:pt idx="67">
                  <c:v>0.18248195183136109</c:v>
                </c:pt>
                <c:pt idx="68">
                  <c:v>0.18432558251508102</c:v>
                </c:pt>
                <c:pt idx="69">
                  <c:v>0.18799479265534086</c:v>
                </c:pt>
                <c:pt idx="70">
                  <c:v>0.19205743343259229</c:v>
                </c:pt>
                <c:pt idx="71">
                  <c:v>0.19634555733451595</c:v>
                </c:pt>
                <c:pt idx="72">
                  <c:v>0.20004283675783735</c:v>
                </c:pt>
                <c:pt idx="73">
                  <c:v>0.20356197225916975</c:v>
                </c:pt>
                <c:pt idx="74">
                  <c:v>0.20711040920945803</c:v>
                </c:pt>
                <c:pt idx="75">
                  <c:v>0.20767023409337354</c:v>
                </c:pt>
              </c:numCache>
            </c:numRef>
          </c:xVal>
          <c:yVal>
            <c:numRef>
              <c:f>'C6018'!$BY$3:$BY$78</c:f>
              <c:numCache>
                <c:formatCode>0.00E+00</c:formatCode>
                <c:ptCount val="76"/>
                <c:pt idx="0">
                  <c:v>86.871007293128073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6-1497-49D7-9DCA-989A8220CEAD}"/>
            </c:ext>
          </c:extLst>
        </c:ser>
        <c:ser>
          <c:idx val="0"/>
          <c:order val="7"/>
          <c:tx>
            <c:strRef>
              <c:f>'C6018'!$CI$2</c:f>
              <c:strCache>
                <c:ptCount val="1"/>
                <c:pt idx="0">
                  <c:v>C6018 200C8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'C6018'!$CH$3:$CH$78</c:f>
              <c:numCache>
                <c:formatCode>0.00E+00</c:formatCode>
                <c:ptCount val="76"/>
                <c:pt idx="0">
                  <c:v>3.5236705996352289E-4</c:v>
                </c:pt>
                <c:pt idx="1">
                  <c:v>3.9939331277426428E-4</c:v>
                </c:pt>
                <c:pt idx="2">
                  <c:v>4.4586358461735795E-4</c:v>
                </c:pt>
                <c:pt idx="3">
                  <c:v>5.303581960745884E-4</c:v>
                </c:pt>
                <c:pt idx="4">
                  <c:v>6.0028949655694308E-4</c:v>
                </c:pt>
                <c:pt idx="5">
                  <c:v>7.0423564955691682E-4</c:v>
                </c:pt>
                <c:pt idx="6">
                  <c:v>8.0484176349768807E-4</c:v>
                </c:pt>
                <c:pt idx="7">
                  <c:v>9.2341882889198008E-4</c:v>
                </c:pt>
                <c:pt idx="8">
                  <c:v>1.0569956490414176E-3</c:v>
                </c:pt>
                <c:pt idx="9">
                  <c:v>1.1830202317298171E-3</c:v>
                </c:pt>
                <c:pt idx="10">
                  <c:v>1.3577458210531196E-3</c:v>
                </c:pt>
                <c:pt idx="11">
                  <c:v>1.5419017054314201E-3</c:v>
                </c:pt>
                <c:pt idx="12">
                  <c:v>1.7594437059937802E-3</c:v>
                </c:pt>
                <c:pt idx="13">
                  <c:v>2.0005827378386147E-3</c:v>
                </c:pt>
                <c:pt idx="14">
                  <c:v>2.2779221989198601E-3</c:v>
                </c:pt>
                <c:pt idx="15">
                  <c:v>2.5675614243637315E-3</c:v>
                </c:pt>
                <c:pt idx="16">
                  <c:v>2.8999331451565664E-3</c:v>
                </c:pt>
                <c:pt idx="17">
                  <c:v>3.2600206387018104E-3</c:v>
                </c:pt>
                <c:pt idx="18">
                  <c:v>3.6630862663953245E-3</c:v>
                </c:pt>
                <c:pt idx="19">
                  <c:v>4.1081222843042629E-3</c:v>
                </c:pt>
                <c:pt idx="20">
                  <c:v>4.5911219295378704E-3</c:v>
                </c:pt>
                <c:pt idx="21">
                  <c:v>5.1277293910847385E-3</c:v>
                </c:pt>
                <c:pt idx="22">
                  <c:v>5.7154051813442805E-3</c:v>
                </c:pt>
                <c:pt idx="23">
                  <c:v>6.3546667902635648E-3</c:v>
                </c:pt>
                <c:pt idx="24">
                  <c:v>7.8361313276142618E-3</c:v>
                </c:pt>
                <c:pt idx="25">
                  <c:v>9.6129857326487187E-3</c:v>
                </c:pt>
                <c:pt idx="26">
                  <c:v>1.172093169062899E-2</c:v>
                </c:pt>
                <c:pt idx="27">
                  <c:v>1.4249528204606782E-2</c:v>
                </c:pt>
                <c:pt idx="28">
                  <c:v>1.7210693070274154E-2</c:v>
                </c:pt>
                <c:pt idx="29">
                  <c:v>2.0720010477825079E-2</c:v>
                </c:pt>
                <c:pt idx="30">
                  <c:v>2.4803330676117456E-2</c:v>
                </c:pt>
                <c:pt idx="31">
                  <c:v>2.7083589126387874E-2</c:v>
                </c:pt>
                <c:pt idx="32">
                  <c:v>2.9556058906198588E-2</c:v>
                </c:pt>
                <c:pt idx="33">
                  <c:v>3.2216212767024729E-2</c:v>
                </c:pt>
                <c:pt idx="34">
                  <c:v>3.5079009225038614E-2</c:v>
                </c:pt>
                <c:pt idx="35">
                  <c:v>3.8153045274364458E-2</c:v>
                </c:pt>
                <c:pt idx="36">
                  <c:v>4.1457318234822536E-2</c:v>
                </c:pt>
                <c:pt idx="37">
                  <c:v>4.4992528109240586E-2</c:v>
                </c:pt>
                <c:pt idx="38">
                  <c:v>4.8776825127072092E-2</c:v>
                </c:pt>
                <c:pt idx="39">
                  <c:v>5.2841288399766463E-2</c:v>
                </c:pt>
                <c:pt idx="40">
                  <c:v>5.7160293413731966E-2</c:v>
                </c:pt>
                <c:pt idx="41">
                  <c:v>6.0782317198478597E-2</c:v>
                </c:pt>
                <c:pt idx="42">
                  <c:v>6.2814569232131731E-2</c:v>
                </c:pt>
                <c:pt idx="43">
                  <c:v>6.680060361579189E-2</c:v>
                </c:pt>
                <c:pt idx="44">
                  <c:v>7.155201278338931E-2</c:v>
                </c:pt>
                <c:pt idx="45">
                  <c:v>7.6498138283654593E-2</c:v>
                </c:pt>
                <c:pt idx="46">
                  <c:v>8.1782194654848539E-2</c:v>
                </c:pt>
                <c:pt idx="47">
                  <c:v>8.6736750949379202E-2</c:v>
                </c:pt>
                <c:pt idx="48">
                  <c:v>9.208104747590283E-2</c:v>
                </c:pt>
                <c:pt idx="49">
                  <c:v>9.7177036665147626E-2</c:v>
                </c:pt>
                <c:pt idx="50">
                  <c:v>0.10158695468313965</c:v>
                </c:pt>
                <c:pt idx="51">
                  <c:v>0.10647017733286322</c:v>
                </c:pt>
                <c:pt idx="52">
                  <c:v>0.11163898468934857</c:v>
                </c:pt>
                <c:pt idx="53">
                  <c:v>0.11703218985133534</c:v>
                </c:pt>
                <c:pt idx="54">
                  <c:v>0.12185554739613901</c:v>
                </c:pt>
                <c:pt idx="55">
                  <c:v>0.12647322629965885</c:v>
                </c:pt>
                <c:pt idx="56">
                  <c:v>0.13034331402922125</c:v>
                </c:pt>
                <c:pt idx="57">
                  <c:v>0.13586571594170363</c:v>
                </c:pt>
                <c:pt idx="58">
                  <c:v>0.14076446677693871</c:v>
                </c:pt>
                <c:pt idx="59">
                  <c:v>4.7120863298064815E-3</c:v>
                </c:pt>
                <c:pt idx="60">
                  <c:v>9.0600764993756383E-3</c:v>
                </c:pt>
                <c:pt idx="61">
                  <c:v>0.15541126964329571</c:v>
                </c:pt>
                <c:pt idx="62">
                  <c:v>0.16049821630263711</c:v>
                </c:pt>
                <c:pt idx="63">
                  <c:v>0.16523277942670145</c:v>
                </c:pt>
                <c:pt idx="64">
                  <c:v>0.16965575834634386</c:v>
                </c:pt>
                <c:pt idx="65">
                  <c:v>0.17393050113626049</c:v>
                </c:pt>
                <c:pt idx="66">
                  <c:v>0.17797479103535011</c:v>
                </c:pt>
                <c:pt idx="67">
                  <c:v>1.1570706022944082E-2</c:v>
                </c:pt>
                <c:pt idx="68">
                  <c:v>0.18357282191833665</c:v>
                </c:pt>
                <c:pt idx="69">
                  <c:v>1.1964605071381813E-2</c:v>
                </c:pt>
                <c:pt idx="70">
                  <c:v>0.19119760910691996</c:v>
                </c:pt>
              </c:numCache>
            </c:numRef>
          </c:xVal>
          <c:yVal>
            <c:numRef>
              <c:f>'C6018'!$CJ$3:$CJ$78</c:f>
              <c:numCache>
                <c:formatCode>0.00E+00</c:formatCode>
                <c:ptCount val="76"/>
                <c:pt idx="0">
                  <c:v>80.539586267674053</c:v>
                </c:pt>
                <c:pt idx="1">
                  <c:v>75.653691605082088</c:v>
                </c:pt>
                <c:pt idx="2">
                  <c:v>73.259129443028627</c:v>
                </c:pt>
                <c:pt idx="3">
                  <c:v>62.482620477234228</c:v>
                </c:pt>
                <c:pt idx="4">
                  <c:v>58.85846633098565</c:v>
                </c:pt>
                <c:pt idx="5">
                  <c:v>51.609256889581062</c:v>
                </c:pt>
                <c:pt idx="6">
                  <c:v>47.684189447637266</c:v>
                </c:pt>
                <c:pt idx="7">
                  <c:v>43.715020509811353</c:v>
                </c:pt>
                <c:pt idx="8">
                  <c:v>40.263782149318828</c:v>
                </c:pt>
                <c:pt idx="9">
                  <c:v>38.789117467924477</c:v>
                </c:pt>
                <c:pt idx="10">
                  <c:v>35.537745660056579</c:v>
                </c:pt>
                <c:pt idx="11">
                  <c:v>33.254133022258138</c:v>
                </c:pt>
                <c:pt idx="12">
                  <c:v>30.820584304107427</c:v>
                </c:pt>
                <c:pt idx="13">
                  <c:v>28.768233219649282</c:v>
                </c:pt>
                <c:pt idx="14">
                  <c:v>26.778162781528138</c:v>
                </c:pt>
                <c:pt idx="15">
                  <c:v>25.435914181990587</c:v>
                </c:pt>
                <c:pt idx="16">
                  <c:v>24.062821693968569</c:v>
                </c:pt>
                <c:pt idx="17">
                  <c:v>22.978086111569564</c:v>
                </c:pt>
                <c:pt idx="18">
                  <c:v>21.96307836710961</c:v>
                </c:pt>
                <c:pt idx="19">
                  <c:v>21.073353175502707</c:v>
                </c:pt>
                <c:pt idx="20">
                  <c:v>20.361744172017506</c:v>
                </c:pt>
                <c:pt idx="21">
                  <c:v>19.698589332037354</c:v>
                </c:pt>
                <c:pt idx="22">
                  <c:v>19.134811363768716</c:v>
                </c:pt>
                <c:pt idx="23">
                  <c:v>18.679508751707207</c:v>
                </c:pt>
                <c:pt idx="24">
                  <c:v>17.890087446609996</c:v>
                </c:pt>
                <c:pt idx="25">
                  <c:v>17.312723170505382</c:v>
                </c:pt>
                <c:pt idx="26">
                  <c:v>16.959862678571298</c:v>
                </c:pt>
                <c:pt idx="27">
                  <c:v>16.71133123870414</c:v>
                </c:pt>
                <c:pt idx="28">
                  <c:v>16.683245336870574</c:v>
                </c:pt>
                <c:pt idx="29">
                  <c:v>16.763438793434144</c:v>
                </c:pt>
                <c:pt idx="30">
                  <c:v>17.036754216066022</c:v>
                </c:pt>
                <c:pt idx="31">
                  <c:v>17.243682797500927</c:v>
                </c:pt>
                <c:pt idx="32">
                  <c:v>17.473544118531734</c:v>
                </c:pt>
                <c:pt idx="33">
                  <c:v>17.748316306035608</c:v>
                </c:pt>
                <c:pt idx="34">
                  <c:v>18.06528533438005</c:v>
                </c:pt>
                <c:pt idx="35">
                  <c:v>18.429505969340042</c:v>
                </c:pt>
                <c:pt idx="36">
                  <c:v>18.83657766916745</c:v>
                </c:pt>
                <c:pt idx="37">
                  <c:v>19.29993953387071</c:v>
                </c:pt>
                <c:pt idx="38">
                  <c:v>19.817217010593396</c:v>
                </c:pt>
                <c:pt idx="39">
                  <c:v>20.377717978785878</c:v>
                </c:pt>
                <c:pt idx="40">
                  <c:v>21.015798367922869</c:v>
                </c:pt>
                <c:pt idx="41">
                  <c:v>21.574452275521313</c:v>
                </c:pt>
                <c:pt idx="42">
                  <c:v>21.879958952710357</c:v>
                </c:pt>
                <c:pt idx="43">
                  <c:v>22.696038248398583</c:v>
                </c:pt>
                <c:pt idx="44">
                  <c:v>23.206871436066479</c:v>
                </c:pt>
                <c:pt idx="45">
                  <c:v>23.817810969229054</c:v>
                </c:pt>
                <c:pt idx="46">
                  <c:v>24.447367949604704</c:v>
                </c:pt>
                <c:pt idx="47">
                  <c:v>25.254995820629727</c:v>
                </c:pt>
                <c:pt idx="48">
                  <c:v>25.946702888124058</c:v>
                </c:pt>
                <c:pt idx="49">
                  <c:v>26.473581900583582</c:v>
                </c:pt>
                <c:pt idx="50">
                  <c:v>27.13202124008945</c:v>
                </c:pt>
                <c:pt idx="51">
                  <c:v>27.787827803686138</c:v>
                </c:pt>
                <c:pt idx="52">
                  <c:v>28.483712714564088</c:v>
                </c:pt>
                <c:pt idx="53">
                  <c:v>29.204469957841653</c:v>
                </c:pt>
                <c:pt idx="54">
                  <c:v>29.968803288208981</c:v>
                </c:pt>
                <c:pt idx="55">
                  <c:v>30.633659808910963</c:v>
                </c:pt>
                <c:pt idx="56">
                  <c:v>31.348996566946088</c:v>
                </c:pt>
                <c:pt idx="57">
                  <c:v>32.118975718363778</c:v>
                </c:pt>
                <c:pt idx="58">
                  <c:v>32.965532621359102</c:v>
                </c:pt>
                <c:pt idx="61">
                  <c:v>35.366700950254767</c:v>
                </c:pt>
                <c:pt idx="62">
                  <c:v>36.281510213398946</c:v>
                </c:pt>
                <c:pt idx="63">
                  <c:v>37.180601477334207</c:v>
                </c:pt>
                <c:pt idx="64">
                  <c:v>38.060559860128578</c:v>
                </c:pt>
                <c:pt idx="65">
                  <c:v>38.870389619689007</c:v>
                </c:pt>
                <c:pt idx="66">
                  <c:v>39.662161297654414</c:v>
                </c:pt>
                <c:pt idx="68">
                  <c:v>40.858802293250655</c:v>
                </c:pt>
                <c:pt idx="70">
                  <c:v>42.613458718211596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7-1497-49D7-9DCA-989A8220C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6775488"/>
        <c:axId val="316775880"/>
      </c:scatterChart>
      <c:valAx>
        <c:axId val="316775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6775880"/>
        <c:crosses val="autoZero"/>
        <c:crossBetween val="midCat"/>
      </c:valAx>
      <c:valAx>
        <c:axId val="31677588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67754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'C6020'!$J$1</c:f>
              <c:strCache>
                <c:ptCount val="1"/>
                <c:pt idx="0">
                  <c:v> 6020 182C1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'C6020'!$B$2:$B$78</c:f>
              <c:numCache>
                <c:formatCode>0.00E+00</c:formatCode>
                <c:ptCount val="77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9.1029800000000003E-4</c:v>
                </c:pt>
                <c:pt idx="24">
                  <c:v>1.0985400000000001E-3</c:v>
                </c:pt>
                <c:pt idx="25">
                  <c:v>1.3257099999999999E-3</c:v>
                </c:pt>
                <c:pt idx="26">
                  <c:v>1.9307E-3</c:v>
                </c:pt>
                <c:pt idx="27">
                  <c:v>2.8117699999999999E-3</c:v>
                </c:pt>
                <c:pt idx="28">
                  <c:v>4.0949100000000002E-3</c:v>
                </c:pt>
                <c:pt idx="29">
                  <c:v>5.9636200000000002E-3</c:v>
                </c:pt>
                <c:pt idx="30">
                  <c:v>7.1968600000000002E-3</c:v>
                </c:pt>
                <c:pt idx="31">
                  <c:v>8.6851099999999994E-3</c:v>
                </c:pt>
                <c:pt idx="32">
                  <c:v>1.04811E-2</c:v>
                </c:pt>
                <c:pt idx="33">
                  <c:v>1.2648599999999999E-2</c:v>
                </c:pt>
                <c:pt idx="34">
                  <c:v>1.52642E-2</c:v>
                </c:pt>
                <c:pt idx="35">
                  <c:v>1.8420700000000002E-2</c:v>
                </c:pt>
                <c:pt idx="36">
                  <c:v>2.223E-2</c:v>
                </c:pt>
                <c:pt idx="37">
                  <c:v>2.6827E-2</c:v>
                </c:pt>
                <c:pt idx="38">
                  <c:v>3.2374600000000003E-2</c:v>
                </c:pt>
                <c:pt idx="39">
                  <c:v>3.9069399999999997E-2</c:v>
                </c:pt>
                <c:pt idx="40">
                  <c:v>4.7148700000000002E-2</c:v>
                </c:pt>
                <c:pt idx="41">
                  <c:v>5.6898700000000003E-2</c:v>
                </c:pt>
                <c:pt idx="42">
                  <c:v>6.8664900000000001E-2</c:v>
                </c:pt>
                <c:pt idx="43">
                  <c:v>7.9706600000000002E-2</c:v>
                </c:pt>
                <c:pt idx="44">
                  <c:v>9.3506099999999995E-2</c:v>
                </c:pt>
                <c:pt idx="45">
                  <c:v>0.10127700000000001</c:v>
                </c:pt>
                <c:pt idx="46">
                  <c:v>0.118812</c:v>
                </c:pt>
                <c:pt idx="47">
                  <c:v>0.12868599999999999</c:v>
                </c:pt>
                <c:pt idx="48">
                  <c:v>0.15096499999999999</c:v>
                </c:pt>
                <c:pt idx="49">
                  <c:v>0.16351199999999999</c:v>
                </c:pt>
                <c:pt idx="50">
                  <c:v>0.17710200000000001</c:v>
                </c:pt>
                <c:pt idx="51">
                  <c:v>0.19182099999999999</c:v>
                </c:pt>
                <c:pt idx="52">
                  <c:v>0.207763</c:v>
                </c:pt>
                <c:pt idx="53">
                  <c:v>0.22</c:v>
                </c:pt>
                <c:pt idx="54">
                  <c:v>0.245</c:v>
                </c:pt>
                <c:pt idx="55">
                  <c:v>0.27500000000000002</c:v>
                </c:pt>
                <c:pt idx="56">
                  <c:v>0.30499999999999999</c:v>
                </c:pt>
                <c:pt idx="57">
                  <c:v>0.34</c:v>
                </c:pt>
                <c:pt idx="58">
                  <c:v>0.375</c:v>
                </c:pt>
                <c:pt idx="59">
                  <c:v>0.41</c:v>
                </c:pt>
                <c:pt idx="60">
                  <c:v>0.45</c:v>
                </c:pt>
                <c:pt idx="61">
                  <c:v>0.49</c:v>
                </c:pt>
                <c:pt idx="62">
                  <c:v>0.53349999999999997</c:v>
                </c:pt>
                <c:pt idx="63">
                  <c:v>0.59389999999999998</c:v>
                </c:pt>
                <c:pt idx="64">
                  <c:v>0.65429999999999999</c:v>
                </c:pt>
                <c:pt idx="65">
                  <c:v>0.7147</c:v>
                </c:pt>
                <c:pt idx="66">
                  <c:v>0.77510000000000001</c:v>
                </c:pt>
                <c:pt idx="67">
                  <c:v>0.83550000000000002</c:v>
                </c:pt>
                <c:pt idx="68">
                  <c:v>0.89590000000000003</c:v>
                </c:pt>
                <c:pt idx="69">
                  <c:v>0.95640000000000003</c:v>
                </c:pt>
                <c:pt idx="70">
                  <c:v>1.0167999999999999</c:v>
                </c:pt>
                <c:pt idx="71">
                  <c:v>1.0771999999999999</c:v>
                </c:pt>
                <c:pt idx="72">
                  <c:v>1.1577</c:v>
                </c:pt>
                <c:pt idx="73">
                  <c:v>1.2382</c:v>
                </c:pt>
                <c:pt idx="74">
                  <c:v>1.3188</c:v>
                </c:pt>
                <c:pt idx="75">
                  <c:v>1.3993</c:v>
                </c:pt>
                <c:pt idx="76">
                  <c:v>1.4799</c:v>
                </c:pt>
              </c:numCache>
            </c:numRef>
          </c:xVal>
          <c:yVal>
            <c:numRef>
              <c:f>'C6020'!$J$2:$J$78</c:f>
              <c:numCache>
                <c:formatCode>0.00E+00</c:formatCode>
                <c:ptCount val="77"/>
                <c:pt idx="0">
                  <c:v>1.0865948762776429E-2</c:v>
                </c:pt>
                <c:pt idx="1">
                  <c:v>1.3114011324112248E-2</c:v>
                </c:pt>
                <c:pt idx="2">
                  <c:v>1.4597107780803194E-2</c:v>
                </c:pt>
                <c:pt idx="3">
                  <c:v>1.7364271538521797E-2</c:v>
                </c:pt>
                <c:pt idx="4">
                  <c:v>1.934076107477653E-2</c:v>
                </c:pt>
                <c:pt idx="5">
                  <c:v>2.2590993986108969E-2</c:v>
                </c:pt>
                <c:pt idx="6">
                  <c:v>2.4638655070832835E-2</c:v>
                </c:pt>
                <c:pt idx="7">
                  <c:v>2.7433303602993651E-2</c:v>
                </c:pt>
                <c:pt idx="8">
                  <c:v>3.0317955498001599E-2</c:v>
                </c:pt>
                <c:pt idx="9">
                  <c:v>3.1924779090965291E-2</c:v>
                </c:pt>
                <c:pt idx="10">
                  <c:v>3.4590204054610343E-2</c:v>
                </c:pt>
                <c:pt idx="11">
                  <c:v>3.6763336039846634E-2</c:v>
                </c:pt>
                <c:pt idx="12">
                  <c:v>3.8899903481775203E-2</c:v>
                </c:pt>
                <c:pt idx="13">
                  <c:v>4.0866019741905416E-2</c:v>
                </c:pt>
                <c:pt idx="14">
                  <c:v>4.2928016014190142E-2</c:v>
                </c:pt>
                <c:pt idx="15">
                  <c:v>4.4555022987379143E-2</c:v>
                </c:pt>
                <c:pt idx="16">
                  <c:v>4.6178988490219633E-2</c:v>
                </c:pt>
                <c:pt idx="17">
                  <c:v>4.7736197930406898E-2</c:v>
                </c:pt>
                <c:pt idx="18">
                  <c:v>4.9252214850242775E-2</c:v>
                </c:pt>
                <c:pt idx="19">
                  <c:v>5.0727651312380759E-2</c:v>
                </c:pt>
                <c:pt idx="20">
                  <c:v>5.1832990181985693E-2</c:v>
                </c:pt>
                <c:pt idx="21">
                  <c:v>5.3031078941749264E-2</c:v>
                </c:pt>
                <c:pt idx="22">
                  <c:v>5.4049143746534946E-2</c:v>
                </c:pt>
                <c:pt idx="23">
                  <c:v>5.5692007978733776E-2</c:v>
                </c:pt>
                <c:pt idx="24">
                  <c:v>5.6524973662968513E-2</c:v>
                </c:pt>
                <c:pt idx="25">
                  <c:v>5.6939222481933831E-2</c:v>
                </c:pt>
                <c:pt idx="26">
                  <c:v>5.7860542764187735E-2</c:v>
                </c:pt>
                <c:pt idx="27">
                  <c:v>5.8314327428817529E-2</c:v>
                </c:pt>
                <c:pt idx="28">
                  <c:v>5.8313610946799689E-2</c:v>
                </c:pt>
                <c:pt idx="29">
                  <c:v>5.7680604856400433E-2</c:v>
                </c:pt>
                <c:pt idx="30">
                  <c:v>5.7325878016330455E-2</c:v>
                </c:pt>
                <c:pt idx="31">
                  <c:v>5.6821882340280926E-2</c:v>
                </c:pt>
                <c:pt idx="32">
                  <c:v>5.6176402713776712E-2</c:v>
                </c:pt>
                <c:pt idx="33">
                  <c:v>5.544898953611143E-2</c:v>
                </c:pt>
                <c:pt idx="34">
                  <c:v>5.4737396010918794E-2</c:v>
                </c:pt>
                <c:pt idx="35">
                  <c:v>5.384294536354204E-2</c:v>
                </c:pt>
                <c:pt idx="36">
                  <c:v>5.2921363614216274E-2</c:v>
                </c:pt>
                <c:pt idx="37">
                  <c:v>5.1930880765619657E-2</c:v>
                </c:pt>
                <c:pt idx="38">
                  <c:v>5.0835301031734829E-2</c:v>
                </c:pt>
                <c:pt idx="39">
                  <c:v>4.9664794716582215E-2</c:v>
                </c:pt>
                <c:pt idx="40">
                  <c:v>4.8409976929112974E-2</c:v>
                </c:pt>
                <c:pt idx="41">
                  <c:v>4.7102157229050909E-2</c:v>
                </c:pt>
                <c:pt idx="42">
                  <c:v>4.5730979628430285E-2</c:v>
                </c:pt>
                <c:pt idx="43">
                  <c:v>4.4418299718513438E-2</c:v>
                </c:pt>
                <c:pt idx="44">
                  <c:v>4.2870779708798136E-2</c:v>
                </c:pt>
                <c:pt idx="45">
                  <c:v>4.27106676145418E-2</c:v>
                </c:pt>
                <c:pt idx="46">
                  <c:v>4.1348547509045493E-2</c:v>
                </c:pt>
                <c:pt idx="47">
                  <c:v>4.0829628592774093E-2</c:v>
                </c:pt>
                <c:pt idx="48">
                  <c:v>3.9814940493963211E-2</c:v>
                </c:pt>
                <c:pt idx="49">
                  <c:v>3.9230063091127261E-2</c:v>
                </c:pt>
                <c:pt idx="50">
                  <c:v>3.8655610853210329E-2</c:v>
                </c:pt>
                <c:pt idx="51">
                  <c:v>3.8050696285625026E-2</c:v>
                </c:pt>
                <c:pt idx="52">
                  <c:v>3.749399241061515E-2</c:v>
                </c:pt>
                <c:pt idx="53">
                  <c:v>3.7176701649036421E-2</c:v>
                </c:pt>
                <c:pt idx="54">
                  <c:v>3.6477970062997286E-2</c:v>
                </c:pt>
                <c:pt idx="55">
                  <c:v>3.5756288385111024E-2</c:v>
                </c:pt>
                <c:pt idx="56">
                  <c:v>3.4937081759996588E-2</c:v>
                </c:pt>
                <c:pt idx="57">
                  <c:v>3.422557833759076E-2</c:v>
                </c:pt>
                <c:pt idx="58">
                  <c:v>3.3472685128191328E-2</c:v>
                </c:pt>
                <c:pt idx="59">
                  <c:v>3.2887322228150162E-2</c:v>
                </c:pt>
                <c:pt idx="60">
                  <c:v>3.2121233590903166E-2</c:v>
                </c:pt>
                <c:pt idx="61">
                  <c:v>3.1472917961808865E-2</c:v>
                </c:pt>
                <c:pt idx="62">
                  <c:v>3.0786267364302743E-2</c:v>
                </c:pt>
                <c:pt idx="63">
                  <c:v>3.0053468968036505E-2</c:v>
                </c:pt>
                <c:pt idx="64">
                  <c:v>2.9340290840789113E-2</c:v>
                </c:pt>
                <c:pt idx="65">
                  <c:v>2.8661625003953958E-2</c:v>
                </c:pt>
                <c:pt idx="66">
                  <c:v>2.8060779541917793E-2</c:v>
                </c:pt>
                <c:pt idx="67">
                  <c:v>2.7506783406288451E-2</c:v>
                </c:pt>
                <c:pt idx="68">
                  <c:v>2.6980238153238065E-2</c:v>
                </c:pt>
                <c:pt idx="69">
                  <c:v>2.6463132994460441E-2</c:v>
                </c:pt>
                <c:pt idx="70">
                  <c:v>2.5986879004499572E-2</c:v>
                </c:pt>
                <c:pt idx="71">
                  <c:v>2.5560421638186111E-2</c:v>
                </c:pt>
                <c:pt idx="72">
                  <c:v>2.5015556039270727E-2</c:v>
                </c:pt>
                <c:pt idx="73">
                  <c:v>2.4482905485285505E-2</c:v>
                </c:pt>
                <c:pt idx="74">
                  <c:v>2.399669547551871E-2</c:v>
                </c:pt>
                <c:pt idx="75">
                  <c:v>2.3071870002694044E-2</c:v>
                </c:pt>
                <c:pt idx="76">
                  <c:v>2.2058541105083311E-2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9E1D-4B23-9C19-04CEF55874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6776664"/>
        <c:axId val="316777056"/>
      </c:scatterChart>
      <c:valAx>
        <c:axId val="3167766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6777056"/>
        <c:crosses val="autoZero"/>
        <c:crossBetween val="midCat"/>
      </c:valAx>
      <c:valAx>
        <c:axId val="316777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67766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'C6020'!$J$1</c:f>
              <c:strCache>
                <c:ptCount val="1"/>
                <c:pt idx="0">
                  <c:v> 6020 182C1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'C6020'!$I$2:$I$78</c:f>
              <c:numCache>
                <c:formatCode>0.00E+00</c:formatCode>
                <c:ptCount val="77"/>
                <c:pt idx="0">
                  <c:v>3.2963538588532071E-4</c:v>
                </c:pt>
                <c:pt idx="1">
                  <c:v>3.9781726616406959E-4</c:v>
                </c:pt>
                <c:pt idx="2">
                  <c:v>4.6106938649809241E-4</c:v>
                </c:pt>
                <c:pt idx="3">
                  <c:v>5.5242991294523005E-4</c:v>
                </c:pt>
                <c:pt idx="4">
                  <c:v>6.4047472394738016E-4</c:v>
                </c:pt>
                <c:pt idx="5">
                  <c:v>7.6041290531621839E-4</c:v>
                </c:pt>
                <c:pt idx="6">
                  <c:v>8.7238101382934336E-4</c:v>
                </c:pt>
                <c:pt idx="7">
                  <c:v>1.0112374012934998E-3</c:v>
                </c:pt>
                <c:pt idx="8">
                  <c:v>1.1678321820830051E-3</c:v>
                </c:pt>
                <c:pt idx="9">
                  <c:v>1.3164703177646713E-3</c:v>
                </c:pt>
                <c:pt idx="10">
                  <c:v>1.5053586214617705E-3</c:v>
                </c:pt>
                <c:pt idx="11">
                  <c:v>1.704853088287871E-3</c:v>
                </c:pt>
                <c:pt idx="12">
                  <c:v>1.9265046953600791E-3</c:v>
                </c:pt>
                <c:pt idx="13">
                  <c:v>2.1691734631151538E-3</c:v>
                </c:pt>
                <c:pt idx="14">
                  <c:v>2.4423037946110881E-3</c:v>
                </c:pt>
                <c:pt idx="15">
                  <c:v>2.7333349446404653E-3</c:v>
                </c:pt>
                <c:pt idx="16">
                  <c:v>3.0569157547914783E-3</c:v>
                </c:pt>
                <c:pt idx="17">
                  <c:v>3.4142961522977203E-3</c:v>
                </c:pt>
                <c:pt idx="18">
                  <c:v>3.8098391012535942E-3</c:v>
                </c:pt>
                <c:pt idx="19">
                  <c:v>4.2474919345356727E-3</c:v>
                </c:pt>
                <c:pt idx="20">
                  <c:v>4.7166043458379018E-3</c:v>
                </c:pt>
                <c:pt idx="21">
                  <c:v>5.2409243692923303E-3</c:v>
                </c:pt>
                <c:pt idx="22">
                  <c:v>5.8123736583680164E-3</c:v>
                </c:pt>
                <c:pt idx="23">
                  <c:v>7.1201350744929974E-3</c:v>
                </c:pt>
                <c:pt idx="24">
                  <c:v>7.8800345537134182E-3</c:v>
                </c:pt>
                <c:pt idx="25">
                  <c:v>8.6882044541161958E-3</c:v>
                </c:pt>
                <c:pt idx="26">
                  <c:v>1.0569359011539785E-2</c:v>
                </c:pt>
                <c:pt idx="27">
                  <c:v>1.2804939532638421E-2</c:v>
                </c:pt>
                <c:pt idx="28">
                  <c:v>1.5452798730397012E-2</c:v>
                </c:pt>
                <c:pt idx="29">
                  <c:v>1.8546838240889651E-2</c:v>
                </c:pt>
                <c:pt idx="30">
                  <c:v>2.0311728593613295E-2</c:v>
                </c:pt>
                <c:pt idx="31">
                  <c:v>2.2214956640344747E-2</c:v>
                </c:pt>
                <c:pt idx="32">
                  <c:v>2.426500555292261E-2</c:v>
                </c:pt>
                <c:pt idx="33">
                  <c:v>2.6483052864925884E-2</c:v>
                </c:pt>
                <c:pt idx="34">
                  <c:v>2.8905407109913999E-2</c:v>
                </c:pt>
                <c:pt idx="35">
                  <c:v>3.1493249175945613E-2</c:v>
                </c:pt>
                <c:pt idx="36">
                  <c:v>3.4299299018260239E-2</c:v>
                </c:pt>
                <c:pt idx="37">
                  <c:v>3.7324921142572805E-2</c:v>
                </c:pt>
                <c:pt idx="38">
                  <c:v>4.0568122174707601E-2</c:v>
                </c:pt>
                <c:pt idx="39">
                  <c:v>4.4049673446009074E-2</c:v>
                </c:pt>
                <c:pt idx="40">
                  <c:v>4.7775176391486707E-2</c:v>
                </c:pt>
                <c:pt idx="41">
                  <c:v>5.1769213955096892E-2</c:v>
                </c:pt>
                <c:pt idx="42">
                  <c:v>5.6036712457889631E-2</c:v>
                </c:pt>
                <c:pt idx="43">
                  <c:v>5.9501526437089523E-2</c:v>
                </c:pt>
                <c:pt idx="44">
                  <c:v>6.331413281826459E-2</c:v>
                </c:pt>
                <c:pt idx="45">
                  <c:v>6.5769356724830072E-2</c:v>
                </c:pt>
                <c:pt idx="46">
                  <c:v>7.0090681453704756E-2</c:v>
                </c:pt>
                <c:pt idx="47">
                  <c:v>7.2485871623991158E-2</c:v>
                </c:pt>
                <c:pt idx="48">
                  <c:v>7.7528462461673747E-2</c:v>
                </c:pt>
                <c:pt idx="49">
                  <c:v>8.0091111093281764E-2</c:v>
                </c:pt>
                <c:pt idx="50">
                  <c:v>8.274047373157381E-2</c:v>
                </c:pt>
                <c:pt idx="51">
                  <c:v>8.5433732285350131E-2</c:v>
                </c:pt>
                <c:pt idx="52">
                  <c:v>8.8260208164306048E-2</c:v>
                </c:pt>
                <c:pt idx="53">
                  <c:v>9.0437129337391134E-2</c:v>
                </c:pt>
                <c:pt idx="54">
                  <c:v>9.4536250536153249E-2</c:v>
                </c:pt>
                <c:pt idx="55">
                  <c:v>9.9161380112952904E-2</c:v>
                </c:pt>
                <c:pt idx="56">
                  <c:v>0.10322698260047591</c:v>
                </c:pt>
                <c:pt idx="57">
                  <c:v>0.10787352147205012</c:v>
                </c:pt>
                <c:pt idx="58">
                  <c:v>0.11203685519984817</c:v>
                </c:pt>
                <c:pt idx="59">
                  <c:v>0.11611977486001929</c:v>
                </c:pt>
                <c:pt idx="60">
                  <c:v>0.1202270980931771</c:v>
                </c:pt>
                <c:pt idx="61">
                  <c:v>0.12418425746158948</c:v>
                </c:pt>
                <c:pt idx="62">
                  <c:v>0.12815800263290433</c:v>
                </c:pt>
                <c:pt idx="63">
                  <c:v>0.13359923360602366</c:v>
                </c:pt>
                <c:pt idx="64">
                  <c:v>0.13855451020132226</c:v>
                </c:pt>
                <c:pt idx="65">
                  <c:v>0.14312394415444921</c:v>
                </c:pt>
                <c:pt idx="66">
                  <c:v>0.14747850766447457</c:v>
                </c:pt>
                <c:pt idx="67">
                  <c:v>0.15159788104044858</c:v>
                </c:pt>
                <c:pt idx="68">
                  <c:v>0.15547216908979555</c:v>
                </c:pt>
                <c:pt idx="69">
                  <c:v>0.15908909577938385</c:v>
                </c:pt>
                <c:pt idx="70">
                  <c:v>0.16255294082782742</c:v>
                </c:pt>
                <c:pt idx="71">
                  <c:v>0.16593277611326243</c:v>
                </c:pt>
                <c:pt idx="72">
                  <c:v>0.17017787525605002</c:v>
                </c:pt>
                <c:pt idx="73">
                  <c:v>0.1741112677912619</c:v>
                </c:pt>
                <c:pt idx="74">
                  <c:v>0.17789559295585169</c:v>
                </c:pt>
                <c:pt idx="75">
                  <c:v>0.17967879033088399</c:v>
                </c:pt>
                <c:pt idx="76">
                  <c:v>0.18067771025063603</c:v>
                </c:pt>
              </c:numCache>
            </c:numRef>
          </c:xVal>
          <c:yVal>
            <c:numRef>
              <c:f>'C6020'!$J$2:$J$78</c:f>
              <c:numCache>
                <c:formatCode>0.00E+00</c:formatCode>
                <c:ptCount val="77"/>
                <c:pt idx="0">
                  <c:v>1.0865948762776429E-2</c:v>
                </c:pt>
                <c:pt idx="1">
                  <c:v>1.3114011324112248E-2</c:v>
                </c:pt>
                <c:pt idx="2">
                  <c:v>1.4597107780803194E-2</c:v>
                </c:pt>
                <c:pt idx="3">
                  <c:v>1.7364271538521797E-2</c:v>
                </c:pt>
                <c:pt idx="4">
                  <c:v>1.934076107477653E-2</c:v>
                </c:pt>
                <c:pt idx="5">
                  <c:v>2.2590993986108969E-2</c:v>
                </c:pt>
                <c:pt idx="6">
                  <c:v>2.4638655070832835E-2</c:v>
                </c:pt>
                <c:pt idx="7">
                  <c:v>2.7433303602993651E-2</c:v>
                </c:pt>
                <c:pt idx="8">
                  <c:v>3.0317955498001599E-2</c:v>
                </c:pt>
                <c:pt idx="9">
                  <c:v>3.1924779090965291E-2</c:v>
                </c:pt>
                <c:pt idx="10">
                  <c:v>3.4590204054610343E-2</c:v>
                </c:pt>
                <c:pt idx="11">
                  <c:v>3.6763336039846634E-2</c:v>
                </c:pt>
                <c:pt idx="12">
                  <c:v>3.8899903481775203E-2</c:v>
                </c:pt>
                <c:pt idx="13">
                  <c:v>4.0866019741905416E-2</c:v>
                </c:pt>
                <c:pt idx="14">
                  <c:v>4.2928016014190142E-2</c:v>
                </c:pt>
                <c:pt idx="15">
                  <c:v>4.4555022987379143E-2</c:v>
                </c:pt>
                <c:pt idx="16">
                  <c:v>4.6178988490219633E-2</c:v>
                </c:pt>
                <c:pt idx="17">
                  <c:v>4.7736197930406898E-2</c:v>
                </c:pt>
                <c:pt idx="18">
                  <c:v>4.9252214850242775E-2</c:v>
                </c:pt>
                <c:pt idx="19">
                  <c:v>5.0727651312380759E-2</c:v>
                </c:pt>
                <c:pt idx="20">
                  <c:v>5.1832990181985693E-2</c:v>
                </c:pt>
                <c:pt idx="21">
                  <c:v>5.3031078941749264E-2</c:v>
                </c:pt>
                <c:pt idx="22">
                  <c:v>5.4049143746534946E-2</c:v>
                </c:pt>
                <c:pt idx="23">
                  <c:v>5.5692007978733776E-2</c:v>
                </c:pt>
                <c:pt idx="24">
                  <c:v>5.6524973662968513E-2</c:v>
                </c:pt>
                <c:pt idx="25">
                  <c:v>5.6939222481933831E-2</c:v>
                </c:pt>
                <c:pt idx="26">
                  <c:v>5.7860542764187735E-2</c:v>
                </c:pt>
                <c:pt idx="27">
                  <c:v>5.8314327428817529E-2</c:v>
                </c:pt>
                <c:pt idx="28">
                  <c:v>5.8313610946799689E-2</c:v>
                </c:pt>
                <c:pt idx="29">
                  <c:v>5.7680604856400433E-2</c:v>
                </c:pt>
                <c:pt idx="30">
                  <c:v>5.7325878016330455E-2</c:v>
                </c:pt>
                <c:pt idx="31">
                  <c:v>5.6821882340280926E-2</c:v>
                </c:pt>
                <c:pt idx="32">
                  <c:v>5.6176402713776712E-2</c:v>
                </c:pt>
                <c:pt idx="33">
                  <c:v>5.544898953611143E-2</c:v>
                </c:pt>
                <c:pt idx="34">
                  <c:v>5.4737396010918794E-2</c:v>
                </c:pt>
                <c:pt idx="35">
                  <c:v>5.384294536354204E-2</c:v>
                </c:pt>
                <c:pt idx="36">
                  <c:v>5.2921363614216274E-2</c:v>
                </c:pt>
                <c:pt idx="37">
                  <c:v>5.1930880765619657E-2</c:v>
                </c:pt>
                <c:pt idx="38">
                  <c:v>5.0835301031734829E-2</c:v>
                </c:pt>
                <c:pt idx="39">
                  <c:v>4.9664794716582215E-2</c:v>
                </c:pt>
                <c:pt idx="40">
                  <c:v>4.8409976929112974E-2</c:v>
                </c:pt>
                <c:pt idx="41">
                  <c:v>4.7102157229050909E-2</c:v>
                </c:pt>
                <c:pt idx="42">
                  <c:v>4.5730979628430285E-2</c:v>
                </c:pt>
                <c:pt idx="43">
                  <c:v>4.4418299718513438E-2</c:v>
                </c:pt>
                <c:pt idx="44">
                  <c:v>4.2870779708798136E-2</c:v>
                </c:pt>
                <c:pt idx="45">
                  <c:v>4.27106676145418E-2</c:v>
                </c:pt>
                <c:pt idx="46">
                  <c:v>4.1348547509045493E-2</c:v>
                </c:pt>
                <c:pt idx="47">
                  <c:v>4.0829628592774093E-2</c:v>
                </c:pt>
                <c:pt idx="48">
                  <c:v>3.9814940493963211E-2</c:v>
                </c:pt>
                <c:pt idx="49">
                  <c:v>3.9230063091127261E-2</c:v>
                </c:pt>
                <c:pt idx="50">
                  <c:v>3.8655610853210329E-2</c:v>
                </c:pt>
                <c:pt idx="51">
                  <c:v>3.8050696285625026E-2</c:v>
                </c:pt>
                <c:pt idx="52">
                  <c:v>3.749399241061515E-2</c:v>
                </c:pt>
                <c:pt idx="53">
                  <c:v>3.7176701649036421E-2</c:v>
                </c:pt>
                <c:pt idx="54">
                  <c:v>3.6477970062997286E-2</c:v>
                </c:pt>
                <c:pt idx="55">
                  <c:v>3.5756288385111024E-2</c:v>
                </c:pt>
                <c:pt idx="56">
                  <c:v>3.4937081759996588E-2</c:v>
                </c:pt>
                <c:pt idx="57">
                  <c:v>3.422557833759076E-2</c:v>
                </c:pt>
                <c:pt idx="58">
                  <c:v>3.3472685128191328E-2</c:v>
                </c:pt>
                <c:pt idx="59">
                  <c:v>3.2887322228150162E-2</c:v>
                </c:pt>
                <c:pt idx="60">
                  <c:v>3.2121233590903166E-2</c:v>
                </c:pt>
                <c:pt idx="61">
                  <c:v>3.1472917961808865E-2</c:v>
                </c:pt>
                <c:pt idx="62">
                  <c:v>3.0786267364302743E-2</c:v>
                </c:pt>
                <c:pt idx="63">
                  <c:v>3.0053468968036505E-2</c:v>
                </c:pt>
                <c:pt idx="64">
                  <c:v>2.9340290840789113E-2</c:v>
                </c:pt>
                <c:pt idx="65">
                  <c:v>2.8661625003953958E-2</c:v>
                </c:pt>
                <c:pt idx="66">
                  <c:v>2.8060779541917793E-2</c:v>
                </c:pt>
                <c:pt idx="67">
                  <c:v>2.7506783406288451E-2</c:v>
                </c:pt>
                <c:pt idx="68">
                  <c:v>2.6980238153238065E-2</c:v>
                </c:pt>
                <c:pt idx="69">
                  <c:v>2.6463132994460441E-2</c:v>
                </c:pt>
                <c:pt idx="70">
                  <c:v>2.5986879004499572E-2</c:v>
                </c:pt>
                <c:pt idx="71">
                  <c:v>2.5560421638186111E-2</c:v>
                </c:pt>
                <c:pt idx="72">
                  <c:v>2.5015556039270727E-2</c:v>
                </c:pt>
                <c:pt idx="73">
                  <c:v>2.4482905485285505E-2</c:v>
                </c:pt>
                <c:pt idx="74">
                  <c:v>2.399669547551871E-2</c:v>
                </c:pt>
                <c:pt idx="75">
                  <c:v>2.3071870002694044E-2</c:v>
                </c:pt>
                <c:pt idx="76">
                  <c:v>2.2058541105083311E-2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21A9-4021-88FC-0A51FABB89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6777840"/>
        <c:axId val="316778232"/>
      </c:scatterChart>
      <c:valAx>
        <c:axId val="3167778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6778232"/>
        <c:crosses val="autoZero"/>
        <c:crossBetween val="midCat"/>
      </c:valAx>
      <c:valAx>
        <c:axId val="316778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67778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'C6020'!$T$1</c:f>
              <c:strCache>
                <c:ptCount val="1"/>
                <c:pt idx="0">
                  <c:v>C6020 182C2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'C6020'!$M$2:$M$78</c:f>
              <c:numCache>
                <c:formatCode>0.00E+00</c:formatCode>
                <c:ptCount val="77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9.1029800000000003E-4</c:v>
                </c:pt>
                <c:pt idx="24">
                  <c:v>1.0985400000000001E-3</c:v>
                </c:pt>
                <c:pt idx="25">
                  <c:v>1.3257099999999999E-3</c:v>
                </c:pt>
                <c:pt idx="26">
                  <c:v>1.9307E-3</c:v>
                </c:pt>
                <c:pt idx="27">
                  <c:v>2.8117699999999999E-3</c:v>
                </c:pt>
                <c:pt idx="28">
                  <c:v>4.0949100000000002E-3</c:v>
                </c:pt>
                <c:pt idx="29">
                  <c:v>5.9636200000000002E-3</c:v>
                </c:pt>
                <c:pt idx="30">
                  <c:v>7.1968600000000002E-3</c:v>
                </c:pt>
                <c:pt idx="31">
                  <c:v>8.6851099999999994E-3</c:v>
                </c:pt>
                <c:pt idx="32">
                  <c:v>1.04811E-2</c:v>
                </c:pt>
                <c:pt idx="33">
                  <c:v>1.2648599999999999E-2</c:v>
                </c:pt>
                <c:pt idx="34">
                  <c:v>1.52642E-2</c:v>
                </c:pt>
                <c:pt idx="35">
                  <c:v>1.8420700000000002E-2</c:v>
                </c:pt>
                <c:pt idx="36">
                  <c:v>2.223E-2</c:v>
                </c:pt>
                <c:pt idx="37">
                  <c:v>2.6827E-2</c:v>
                </c:pt>
                <c:pt idx="38">
                  <c:v>3.2374600000000003E-2</c:v>
                </c:pt>
                <c:pt idx="39">
                  <c:v>3.9069399999999997E-2</c:v>
                </c:pt>
                <c:pt idx="40">
                  <c:v>4.7148700000000002E-2</c:v>
                </c:pt>
                <c:pt idx="41">
                  <c:v>5.6898700000000003E-2</c:v>
                </c:pt>
                <c:pt idx="42">
                  <c:v>6.8664900000000001E-2</c:v>
                </c:pt>
                <c:pt idx="43">
                  <c:v>7.9706600000000002E-2</c:v>
                </c:pt>
                <c:pt idx="44">
                  <c:v>9.3506099999999995E-2</c:v>
                </c:pt>
                <c:pt idx="45">
                  <c:v>0.10127700000000001</c:v>
                </c:pt>
                <c:pt idx="46">
                  <c:v>0.118812</c:v>
                </c:pt>
                <c:pt idx="47">
                  <c:v>0.12868599999999999</c:v>
                </c:pt>
                <c:pt idx="48">
                  <c:v>0.15096499999999999</c:v>
                </c:pt>
                <c:pt idx="49">
                  <c:v>0.16351199999999999</c:v>
                </c:pt>
                <c:pt idx="50">
                  <c:v>0.17710200000000001</c:v>
                </c:pt>
                <c:pt idx="51">
                  <c:v>0.19182099999999999</c:v>
                </c:pt>
                <c:pt idx="52">
                  <c:v>0.207763</c:v>
                </c:pt>
                <c:pt idx="53">
                  <c:v>0.22</c:v>
                </c:pt>
                <c:pt idx="54">
                  <c:v>0.245</c:v>
                </c:pt>
                <c:pt idx="55">
                  <c:v>0.27500000000000002</c:v>
                </c:pt>
                <c:pt idx="56">
                  <c:v>0.30499999999999999</c:v>
                </c:pt>
                <c:pt idx="57">
                  <c:v>0.34</c:v>
                </c:pt>
                <c:pt idx="58">
                  <c:v>0.375</c:v>
                </c:pt>
                <c:pt idx="59">
                  <c:v>0.41</c:v>
                </c:pt>
                <c:pt idx="60">
                  <c:v>0.45</c:v>
                </c:pt>
                <c:pt idx="61">
                  <c:v>0.49</c:v>
                </c:pt>
                <c:pt idx="62">
                  <c:v>0.53349999999999997</c:v>
                </c:pt>
                <c:pt idx="63">
                  <c:v>0.59389999999999998</c:v>
                </c:pt>
                <c:pt idx="64">
                  <c:v>0.65429999999999999</c:v>
                </c:pt>
                <c:pt idx="65">
                  <c:v>0.7147</c:v>
                </c:pt>
                <c:pt idx="66">
                  <c:v>0.77510000000000001</c:v>
                </c:pt>
                <c:pt idx="67">
                  <c:v>0.83550000000000002</c:v>
                </c:pt>
                <c:pt idx="68">
                  <c:v>0.89590000000000003</c:v>
                </c:pt>
                <c:pt idx="69">
                  <c:v>0.95640000000000003</c:v>
                </c:pt>
                <c:pt idx="70">
                  <c:v>1.0167999999999999</c:v>
                </c:pt>
                <c:pt idx="71">
                  <c:v>1.0771999999999999</c:v>
                </c:pt>
                <c:pt idx="72">
                  <c:v>1.1577</c:v>
                </c:pt>
                <c:pt idx="73">
                  <c:v>1.2382</c:v>
                </c:pt>
                <c:pt idx="74">
                  <c:v>1.3188</c:v>
                </c:pt>
                <c:pt idx="75">
                  <c:v>1.3993</c:v>
                </c:pt>
                <c:pt idx="76">
                  <c:v>1.4799</c:v>
                </c:pt>
              </c:numCache>
            </c:numRef>
          </c:xVal>
          <c:yVal>
            <c:numRef>
              <c:f>'C6020'!$T$2:$T$78</c:f>
              <c:numCache>
                <c:formatCode>0.00E+00</c:formatCode>
                <c:ptCount val="77"/>
                <c:pt idx="0">
                  <c:v>1.2156663221170582E-2</c:v>
                </c:pt>
                <c:pt idx="1">
                  <c:v>1.3387607957328646E-2</c:v>
                </c:pt>
                <c:pt idx="2">
                  <c:v>1.4743935798755046E-2</c:v>
                </c:pt>
                <c:pt idx="3">
                  <c:v>1.8655620410215977E-2</c:v>
                </c:pt>
                <c:pt idx="4">
                  <c:v>2.0217741674527136E-2</c:v>
                </c:pt>
                <c:pt idx="5">
                  <c:v>2.3641657237465297E-2</c:v>
                </c:pt>
                <c:pt idx="6">
                  <c:v>2.6033351122563653E-2</c:v>
                </c:pt>
                <c:pt idx="7">
                  <c:v>2.8826942706769349E-2</c:v>
                </c:pt>
                <c:pt idx="8">
                  <c:v>3.1422651452902614E-2</c:v>
                </c:pt>
                <c:pt idx="9">
                  <c:v>3.2396367649604942E-2</c:v>
                </c:pt>
                <c:pt idx="10">
                  <c:v>3.4872559091122017E-2</c:v>
                </c:pt>
                <c:pt idx="11">
                  <c:v>3.6592232362814163E-2</c:v>
                </c:pt>
                <c:pt idx="12">
                  <c:v>3.879040403210645E-2</c:v>
                </c:pt>
                <c:pt idx="13">
                  <c:v>4.065162254256538E-2</c:v>
                </c:pt>
                <c:pt idx="14">
                  <c:v>4.2857607607881716E-2</c:v>
                </c:pt>
                <c:pt idx="15">
                  <c:v>4.4353626494416508E-2</c:v>
                </c:pt>
                <c:pt idx="16">
                  <c:v>4.6054163165943747E-2</c:v>
                </c:pt>
                <c:pt idx="17">
                  <c:v>4.7511574976302907E-2</c:v>
                </c:pt>
                <c:pt idx="18">
                  <c:v>4.9177768836603519E-2</c:v>
                </c:pt>
                <c:pt idx="19">
                  <c:v>5.0579019942054056E-2</c:v>
                </c:pt>
                <c:pt idx="20">
                  <c:v>5.1786825458682607E-2</c:v>
                </c:pt>
                <c:pt idx="21">
                  <c:v>5.3029810120981381E-2</c:v>
                </c:pt>
                <c:pt idx="22">
                  <c:v>5.4114266876254771E-2</c:v>
                </c:pt>
                <c:pt idx="23">
                  <c:v>5.5912565178692517E-2</c:v>
                </c:pt>
                <c:pt idx="24">
                  <c:v>5.6281868170658243E-2</c:v>
                </c:pt>
                <c:pt idx="25">
                  <c:v>5.7182498599745259E-2</c:v>
                </c:pt>
                <c:pt idx="26">
                  <c:v>5.7989683529004611E-2</c:v>
                </c:pt>
                <c:pt idx="27">
                  <c:v>5.8368898132646549E-2</c:v>
                </c:pt>
                <c:pt idx="28">
                  <c:v>5.8353994040379817E-2</c:v>
                </c:pt>
                <c:pt idx="29">
                  <c:v>5.775065578476974E-2</c:v>
                </c:pt>
                <c:pt idx="30">
                  <c:v>5.731926517120213E-2</c:v>
                </c:pt>
                <c:pt idx="31">
                  <c:v>5.676774088367912E-2</c:v>
                </c:pt>
                <c:pt idx="32">
                  <c:v>5.6172341240303632E-2</c:v>
                </c:pt>
                <c:pt idx="33">
                  <c:v>5.5427734572246153E-2</c:v>
                </c:pt>
                <c:pt idx="34">
                  <c:v>5.465012295861011E-2</c:v>
                </c:pt>
                <c:pt idx="35">
                  <c:v>5.3774187030968749E-2</c:v>
                </c:pt>
                <c:pt idx="36">
                  <c:v>5.2830974092102884E-2</c:v>
                </c:pt>
                <c:pt idx="37">
                  <c:v>5.1822026174715624E-2</c:v>
                </c:pt>
                <c:pt idx="38">
                  <c:v>5.0726395774484859E-2</c:v>
                </c:pt>
                <c:pt idx="39">
                  <c:v>4.9544402474500378E-2</c:v>
                </c:pt>
                <c:pt idx="40">
                  <c:v>4.8305639598498956E-2</c:v>
                </c:pt>
                <c:pt idx="41">
                  <c:v>4.6990198057573845E-2</c:v>
                </c:pt>
                <c:pt idx="42">
                  <c:v>4.5612142899887929E-2</c:v>
                </c:pt>
                <c:pt idx="43">
                  <c:v>4.4317683541710652E-2</c:v>
                </c:pt>
                <c:pt idx="44">
                  <c:v>4.2727878639966084E-2</c:v>
                </c:pt>
                <c:pt idx="45">
                  <c:v>4.2525291102637863E-2</c:v>
                </c:pt>
                <c:pt idx="46">
                  <c:v>4.1231475472354388E-2</c:v>
                </c:pt>
                <c:pt idx="47">
                  <c:v>4.0808531607749728E-2</c:v>
                </c:pt>
                <c:pt idx="48">
                  <c:v>3.9786894682132187E-2</c:v>
                </c:pt>
                <c:pt idx="49">
                  <c:v>3.9211164628529159E-2</c:v>
                </c:pt>
                <c:pt idx="50">
                  <c:v>3.8562842155913733E-2</c:v>
                </c:pt>
                <c:pt idx="51">
                  <c:v>3.7951409692933223E-2</c:v>
                </c:pt>
                <c:pt idx="52">
                  <c:v>3.7280346276685923E-2</c:v>
                </c:pt>
                <c:pt idx="53">
                  <c:v>3.717344653112651E-2</c:v>
                </c:pt>
                <c:pt idx="54">
                  <c:v>3.6425277384951063E-2</c:v>
                </c:pt>
                <c:pt idx="55">
                  <c:v>3.5696206953721658E-2</c:v>
                </c:pt>
                <c:pt idx="56">
                  <c:v>3.4960668771716809E-2</c:v>
                </c:pt>
                <c:pt idx="57">
                  <c:v>3.4183196344726427E-2</c:v>
                </c:pt>
                <c:pt idx="58">
                  <c:v>3.3495772392333083E-2</c:v>
                </c:pt>
                <c:pt idx="59">
                  <c:v>3.2797466156488556E-2</c:v>
                </c:pt>
                <c:pt idx="60">
                  <c:v>3.2164631974958127E-2</c:v>
                </c:pt>
                <c:pt idx="61">
                  <c:v>3.1518732220675132E-2</c:v>
                </c:pt>
                <c:pt idx="62">
                  <c:v>3.0810728952214702E-2</c:v>
                </c:pt>
                <c:pt idx="63">
                  <c:v>3.0085256055871874E-2</c:v>
                </c:pt>
                <c:pt idx="64">
                  <c:v>2.9372515823154772E-2</c:v>
                </c:pt>
                <c:pt idx="65">
                  <c:v>2.8683014276344971E-2</c:v>
                </c:pt>
                <c:pt idx="66">
                  <c:v>2.8022230640553456E-2</c:v>
                </c:pt>
                <c:pt idx="67">
                  <c:v>2.7523373219471944E-2</c:v>
                </c:pt>
                <c:pt idx="68">
                  <c:v>2.6972087516372246E-2</c:v>
                </c:pt>
                <c:pt idx="69">
                  <c:v>2.6473067463516086E-2</c:v>
                </c:pt>
                <c:pt idx="70">
                  <c:v>2.6002705800117293E-2</c:v>
                </c:pt>
                <c:pt idx="71">
                  <c:v>2.5573334031133002E-2</c:v>
                </c:pt>
                <c:pt idx="72">
                  <c:v>2.5040241818616683E-2</c:v>
                </c:pt>
                <c:pt idx="73">
                  <c:v>2.4504822871822384E-2</c:v>
                </c:pt>
                <c:pt idx="74">
                  <c:v>2.4049019515757605E-2</c:v>
                </c:pt>
                <c:pt idx="75">
                  <c:v>2.3563308236827393E-2</c:v>
                </c:pt>
                <c:pt idx="76">
                  <c:v>2.2888735978539788E-2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0A0C-49AE-B22E-A588264235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6779016"/>
        <c:axId val="316779408"/>
      </c:scatterChart>
      <c:valAx>
        <c:axId val="3167790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6779408"/>
        <c:crosses val="autoZero"/>
        <c:crossBetween val="midCat"/>
      </c:valAx>
      <c:valAx>
        <c:axId val="316779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67790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'C6020'!$T$1</c:f>
              <c:strCache>
                <c:ptCount val="1"/>
                <c:pt idx="0">
                  <c:v>C6020 182C2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'C6020'!$S$2:$S$78</c:f>
              <c:numCache>
                <c:formatCode>0.00E+00</c:formatCode>
                <c:ptCount val="77"/>
                <c:pt idx="0">
                  <c:v>3.4866406785286297E-4</c:v>
                </c:pt>
                <c:pt idx="1">
                  <c:v>4.0194566059138689E-4</c:v>
                </c:pt>
                <c:pt idx="2">
                  <c:v>4.6338246514641566E-4</c:v>
                </c:pt>
                <c:pt idx="3">
                  <c:v>5.7260317347320637E-4</c:v>
                </c:pt>
                <c:pt idx="4">
                  <c:v>6.5483447683050669E-4</c:v>
                </c:pt>
                <c:pt idx="5">
                  <c:v>7.7789461871229256E-4</c:v>
                </c:pt>
                <c:pt idx="6">
                  <c:v>8.9673215778971328E-4</c:v>
                </c:pt>
                <c:pt idx="7">
                  <c:v>1.0366051483777531E-3</c:v>
                </c:pt>
                <c:pt idx="8">
                  <c:v>1.1889179869750508E-3</c:v>
                </c:pt>
                <c:pt idx="9">
                  <c:v>1.3261580340670465E-3</c:v>
                </c:pt>
                <c:pt idx="10">
                  <c:v>1.511490150970481E-3</c:v>
                </c:pt>
                <c:pt idx="11">
                  <c:v>1.7008811032806007E-3</c:v>
                </c:pt>
                <c:pt idx="12">
                  <c:v>1.9237913227533958E-3</c:v>
                </c:pt>
                <c:pt idx="13">
                  <c:v>2.163475865257336E-3</c:v>
                </c:pt>
                <c:pt idx="14">
                  <c:v>2.4403000998064078E-3</c:v>
                </c:pt>
                <c:pt idx="15">
                  <c:v>2.7271503719933088E-3</c:v>
                </c:pt>
                <c:pt idx="16">
                  <c:v>3.0527814209499525E-3</c:v>
                </c:pt>
                <c:pt idx="17">
                  <c:v>3.4062536850751517E-3</c:v>
                </c:pt>
                <c:pt idx="18">
                  <c:v>3.8069586765541912E-3</c:v>
                </c:pt>
                <c:pt idx="19">
                  <c:v>4.2412648212946623E-3</c:v>
                </c:pt>
                <c:pt idx="20">
                  <c:v>4.7145034711078924E-3</c:v>
                </c:pt>
                <c:pt idx="21">
                  <c:v>5.2408616717799323E-3</c:v>
                </c:pt>
                <c:pt idx="22">
                  <c:v>5.8158742319910448E-3</c:v>
                </c:pt>
                <c:pt idx="23">
                  <c:v>7.1342200875101581E-3</c:v>
                </c:pt>
                <c:pt idx="24">
                  <c:v>7.8630708670464691E-3</c:v>
                </c:pt>
                <c:pt idx="25">
                  <c:v>8.7067450989832176E-3</c:v>
                </c:pt>
                <c:pt idx="26">
                  <c:v>1.0581147479808095E-2</c:v>
                </c:pt>
                <c:pt idx="27">
                  <c:v>1.2810929579949754E-2</c:v>
                </c:pt>
                <c:pt idx="28">
                  <c:v>1.5458148457557642E-2</c:v>
                </c:pt>
                <c:pt idx="29">
                  <c:v>1.8558097042831966E-2</c:v>
                </c:pt>
                <c:pt idx="30">
                  <c:v>2.0310557026827644E-2</c:v>
                </c:pt>
                <c:pt idx="31">
                  <c:v>2.2204370606397524E-2</c:v>
                </c:pt>
                <c:pt idx="32">
                  <c:v>2.4264128374490324E-2</c:v>
                </c:pt>
                <c:pt idx="33">
                  <c:v>2.6477976575080518E-2</c:v>
                </c:pt>
                <c:pt idx="34">
                  <c:v>2.8882354593502524E-2</c:v>
                </c:pt>
                <c:pt idx="35">
                  <c:v>3.1473134051780829E-2</c:v>
                </c:pt>
                <c:pt idx="36">
                  <c:v>3.4269994952836613E-2</c:v>
                </c:pt>
                <c:pt idx="37">
                  <c:v>3.7285781421194542E-2</c:v>
                </c:pt>
                <c:pt idx="38">
                  <c:v>4.0524644016211142E-2</c:v>
                </c:pt>
                <c:pt idx="39">
                  <c:v>4.3996250727047694E-2</c:v>
                </c:pt>
                <c:pt idx="40">
                  <c:v>4.7723664043509355E-2</c:v>
                </c:pt>
                <c:pt idx="41">
                  <c:v>5.1707651099411556E-2</c:v>
                </c:pt>
                <c:pt idx="42">
                  <c:v>5.5963856470105017E-2</c:v>
                </c:pt>
                <c:pt idx="43">
                  <c:v>5.9434096905612306E-2</c:v>
                </c:pt>
                <c:pt idx="44">
                  <c:v>6.3208522312236767E-2</c:v>
                </c:pt>
                <c:pt idx="45">
                  <c:v>6.5626472608253564E-2</c:v>
                </c:pt>
                <c:pt idx="46">
                  <c:v>6.9991385640101239E-2</c:v>
                </c:pt>
                <c:pt idx="47">
                  <c:v>7.2467142198895079E-2</c:v>
                </c:pt>
                <c:pt idx="48">
                  <c:v>7.7501151963619772E-2</c:v>
                </c:pt>
                <c:pt idx="49">
                  <c:v>8.007181745620652E-2</c:v>
                </c:pt>
                <c:pt idx="50">
                  <c:v>8.2641130628135981E-2</c:v>
                </c:pt>
                <c:pt idx="51">
                  <c:v>8.5322197338723899E-2</c:v>
                </c:pt>
                <c:pt idx="52">
                  <c:v>8.8008389278994861E-2</c:v>
                </c:pt>
                <c:pt idx="53">
                  <c:v>9.0433170003311469E-2</c:v>
                </c:pt>
                <c:pt idx="54">
                  <c:v>9.4467946729634225E-2</c:v>
                </c:pt>
                <c:pt idx="55">
                  <c:v>9.907803445907401E-2</c:v>
                </c:pt>
                <c:pt idx="56">
                  <c:v>0.10326182244844231</c:v>
                </c:pt>
                <c:pt idx="57">
                  <c:v>0.10780671016781371</c:v>
                </c:pt>
                <c:pt idx="58">
                  <c:v>0.11207548637915835</c:v>
                </c:pt>
                <c:pt idx="59">
                  <c:v>0.11596103278326002</c:v>
                </c:pt>
                <c:pt idx="60">
                  <c:v>0.12030828894440798</c:v>
                </c:pt>
                <c:pt idx="61">
                  <c:v>0.12427461039219079</c:v>
                </c:pt>
                <c:pt idx="62">
                  <c:v>0.12820890724129327</c:v>
                </c:pt>
                <c:pt idx="63">
                  <c:v>0.13366986785204177</c:v>
                </c:pt>
                <c:pt idx="64">
                  <c:v>0.13863057780695487</c:v>
                </c:pt>
                <c:pt idx="65">
                  <c:v>0.14317733865142121</c:v>
                </c:pt>
                <c:pt idx="66">
                  <c:v>0.14737717248438778</c:v>
                </c:pt>
                <c:pt idx="67">
                  <c:v>0.15164358979155304</c:v>
                </c:pt>
                <c:pt idx="68">
                  <c:v>0.15544868351297766</c:v>
                </c:pt>
                <c:pt idx="69">
                  <c:v>0.15911895462862616</c:v>
                </c:pt>
                <c:pt idx="70">
                  <c:v>0.1626024331231217</c:v>
                </c:pt>
                <c:pt idx="71">
                  <c:v>0.16597468306442542</c:v>
                </c:pt>
                <c:pt idx="72">
                  <c:v>0.1702618217728582</c:v>
                </c:pt>
                <c:pt idx="73">
                  <c:v>0.17418918359040114</c:v>
                </c:pt>
                <c:pt idx="74">
                  <c:v>0.17808943522113019</c:v>
                </c:pt>
                <c:pt idx="75">
                  <c:v>0.18158231526168117</c:v>
                </c:pt>
                <c:pt idx="76">
                  <c:v>0.18404629954074336</c:v>
                </c:pt>
              </c:numCache>
            </c:numRef>
          </c:xVal>
          <c:yVal>
            <c:numRef>
              <c:f>'C6020'!$T$2:$T$78</c:f>
              <c:numCache>
                <c:formatCode>0.00E+00</c:formatCode>
                <c:ptCount val="77"/>
                <c:pt idx="0">
                  <c:v>1.2156663221170582E-2</c:v>
                </c:pt>
                <c:pt idx="1">
                  <c:v>1.3387607957328646E-2</c:v>
                </c:pt>
                <c:pt idx="2">
                  <c:v>1.4743935798755046E-2</c:v>
                </c:pt>
                <c:pt idx="3">
                  <c:v>1.8655620410215977E-2</c:v>
                </c:pt>
                <c:pt idx="4">
                  <c:v>2.0217741674527136E-2</c:v>
                </c:pt>
                <c:pt idx="5">
                  <c:v>2.3641657237465297E-2</c:v>
                </c:pt>
                <c:pt idx="6">
                  <c:v>2.6033351122563653E-2</c:v>
                </c:pt>
                <c:pt idx="7">
                  <c:v>2.8826942706769349E-2</c:v>
                </c:pt>
                <c:pt idx="8">
                  <c:v>3.1422651452902614E-2</c:v>
                </c:pt>
                <c:pt idx="9">
                  <c:v>3.2396367649604942E-2</c:v>
                </c:pt>
                <c:pt idx="10">
                  <c:v>3.4872559091122017E-2</c:v>
                </c:pt>
                <c:pt idx="11">
                  <c:v>3.6592232362814163E-2</c:v>
                </c:pt>
                <c:pt idx="12">
                  <c:v>3.879040403210645E-2</c:v>
                </c:pt>
                <c:pt idx="13">
                  <c:v>4.065162254256538E-2</c:v>
                </c:pt>
                <c:pt idx="14">
                  <c:v>4.2857607607881716E-2</c:v>
                </c:pt>
                <c:pt idx="15">
                  <c:v>4.4353626494416508E-2</c:v>
                </c:pt>
                <c:pt idx="16">
                  <c:v>4.6054163165943747E-2</c:v>
                </c:pt>
                <c:pt idx="17">
                  <c:v>4.7511574976302907E-2</c:v>
                </c:pt>
                <c:pt idx="18">
                  <c:v>4.9177768836603519E-2</c:v>
                </c:pt>
                <c:pt idx="19">
                  <c:v>5.0579019942054056E-2</c:v>
                </c:pt>
                <c:pt idx="20">
                  <c:v>5.1786825458682607E-2</c:v>
                </c:pt>
                <c:pt idx="21">
                  <c:v>5.3029810120981381E-2</c:v>
                </c:pt>
                <c:pt idx="22">
                  <c:v>5.4114266876254771E-2</c:v>
                </c:pt>
                <c:pt idx="23">
                  <c:v>5.5912565178692517E-2</c:v>
                </c:pt>
                <c:pt idx="24">
                  <c:v>5.6281868170658243E-2</c:v>
                </c:pt>
                <c:pt idx="25">
                  <c:v>5.7182498599745259E-2</c:v>
                </c:pt>
                <c:pt idx="26">
                  <c:v>5.7989683529004611E-2</c:v>
                </c:pt>
                <c:pt idx="27">
                  <c:v>5.8368898132646549E-2</c:v>
                </c:pt>
                <c:pt idx="28">
                  <c:v>5.8353994040379817E-2</c:v>
                </c:pt>
                <c:pt idx="29">
                  <c:v>5.775065578476974E-2</c:v>
                </c:pt>
                <c:pt idx="30">
                  <c:v>5.731926517120213E-2</c:v>
                </c:pt>
                <c:pt idx="31">
                  <c:v>5.676774088367912E-2</c:v>
                </c:pt>
                <c:pt idx="32">
                  <c:v>5.6172341240303632E-2</c:v>
                </c:pt>
                <c:pt idx="33">
                  <c:v>5.5427734572246153E-2</c:v>
                </c:pt>
                <c:pt idx="34">
                  <c:v>5.465012295861011E-2</c:v>
                </c:pt>
                <c:pt idx="35">
                  <c:v>5.3774187030968749E-2</c:v>
                </c:pt>
                <c:pt idx="36">
                  <c:v>5.2830974092102884E-2</c:v>
                </c:pt>
                <c:pt idx="37">
                  <c:v>5.1822026174715624E-2</c:v>
                </c:pt>
                <c:pt idx="38">
                  <c:v>5.0726395774484859E-2</c:v>
                </c:pt>
                <c:pt idx="39">
                  <c:v>4.9544402474500378E-2</c:v>
                </c:pt>
                <c:pt idx="40">
                  <c:v>4.8305639598498956E-2</c:v>
                </c:pt>
                <c:pt idx="41">
                  <c:v>4.6990198057573845E-2</c:v>
                </c:pt>
                <c:pt idx="42">
                  <c:v>4.5612142899887929E-2</c:v>
                </c:pt>
                <c:pt idx="43">
                  <c:v>4.4317683541710652E-2</c:v>
                </c:pt>
                <c:pt idx="44">
                  <c:v>4.2727878639966084E-2</c:v>
                </c:pt>
                <c:pt idx="45">
                  <c:v>4.2525291102637863E-2</c:v>
                </c:pt>
                <c:pt idx="46">
                  <c:v>4.1231475472354388E-2</c:v>
                </c:pt>
                <c:pt idx="47">
                  <c:v>4.0808531607749728E-2</c:v>
                </c:pt>
                <c:pt idx="48">
                  <c:v>3.9786894682132187E-2</c:v>
                </c:pt>
                <c:pt idx="49">
                  <c:v>3.9211164628529159E-2</c:v>
                </c:pt>
                <c:pt idx="50">
                  <c:v>3.8562842155913733E-2</c:v>
                </c:pt>
                <c:pt idx="51">
                  <c:v>3.7951409692933223E-2</c:v>
                </c:pt>
                <c:pt idx="52">
                  <c:v>3.7280346276685923E-2</c:v>
                </c:pt>
                <c:pt idx="53">
                  <c:v>3.717344653112651E-2</c:v>
                </c:pt>
                <c:pt idx="54">
                  <c:v>3.6425277384951063E-2</c:v>
                </c:pt>
                <c:pt idx="55">
                  <c:v>3.5696206953721658E-2</c:v>
                </c:pt>
                <c:pt idx="56">
                  <c:v>3.4960668771716809E-2</c:v>
                </c:pt>
                <c:pt idx="57">
                  <c:v>3.4183196344726427E-2</c:v>
                </c:pt>
                <c:pt idx="58">
                  <c:v>3.3495772392333083E-2</c:v>
                </c:pt>
                <c:pt idx="59">
                  <c:v>3.2797466156488556E-2</c:v>
                </c:pt>
                <c:pt idx="60">
                  <c:v>3.2164631974958127E-2</c:v>
                </c:pt>
                <c:pt idx="61">
                  <c:v>3.1518732220675132E-2</c:v>
                </c:pt>
                <c:pt idx="62">
                  <c:v>3.0810728952214702E-2</c:v>
                </c:pt>
                <c:pt idx="63">
                  <c:v>3.0085256055871874E-2</c:v>
                </c:pt>
                <c:pt idx="64">
                  <c:v>2.9372515823154772E-2</c:v>
                </c:pt>
                <c:pt idx="65">
                  <c:v>2.8683014276344971E-2</c:v>
                </c:pt>
                <c:pt idx="66">
                  <c:v>2.8022230640553456E-2</c:v>
                </c:pt>
                <c:pt idx="67">
                  <c:v>2.7523373219471944E-2</c:v>
                </c:pt>
                <c:pt idx="68">
                  <c:v>2.6972087516372246E-2</c:v>
                </c:pt>
                <c:pt idx="69">
                  <c:v>2.6473067463516086E-2</c:v>
                </c:pt>
                <c:pt idx="70">
                  <c:v>2.6002705800117293E-2</c:v>
                </c:pt>
                <c:pt idx="71">
                  <c:v>2.5573334031133002E-2</c:v>
                </c:pt>
                <c:pt idx="72">
                  <c:v>2.5040241818616683E-2</c:v>
                </c:pt>
                <c:pt idx="73">
                  <c:v>2.4504822871822384E-2</c:v>
                </c:pt>
                <c:pt idx="74">
                  <c:v>2.4049019515757605E-2</c:v>
                </c:pt>
                <c:pt idx="75">
                  <c:v>2.3563308236827393E-2</c:v>
                </c:pt>
                <c:pt idx="76">
                  <c:v>2.2888735978539788E-2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ABA2-45A1-A339-5ED420B97E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6780192"/>
        <c:axId val="316780584"/>
      </c:scatterChart>
      <c:valAx>
        <c:axId val="3167801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6780584"/>
        <c:crosses val="autoZero"/>
        <c:crossBetween val="midCat"/>
      </c:valAx>
      <c:valAx>
        <c:axId val="316780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67801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l-GR" sz="1200"/>
              <a:t>γ</a:t>
            </a:r>
            <a:r>
              <a:rPr lang="en-GB" sz="1200"/>
              <a:t> </a:t>
            </a:r>
            <a:r>
              <a:rPr lang="en-GB" sz="1200" b="0" i="0" baseline="0">
                <a:effectLst/>
              </a:rPr>
              <a:t> vs 1/√N: long pulses only (light from front)</a:t>
            </a:r>
            <a:endParaRPr lang="en-GB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'[1]ABC analysis'!$L$46</c:f>
              <c:strCache>
                <c:ptCount val="1"/>
                <c:pt idx="0">
                  <c:v>γ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backward val="0.25"/>
            <c:intercept val="0"/>
            <c:dispRSqr val="0"/>
            <c:dispEq val="0"/>
          </c:trendline>
          <c:xVal>
            <c:numRef>
              <c:f>'[1]ABC analysis'!$H$47:$H$51</c:f>
              <c:numCache>
                <c:formatCode>General</c:formatCode>
                <c:ptCount val="5"/>
                <c:pt idx="0">
                  <c:v>0.57735026918962584</c:v>
                </c:pt>
                <c:pt idx="1">
                  <c:v>0.44721359549995793</c:v>
                </c:pt>
                <c:pt idx="2">
                  <c:v>0.3779644730092272</c:v>
                </c:pt>
                <c:pt idx="3">
                  <c:v>0.31622776601683794</c:v>
                </c:pt>
                <c:pt idx="4">
                  <c:v>0.2581988897471611</c:v>
                </c:pt>
              </c:numCache>
            </c:numRef>
          </c:xVal>
          <c:yVal>
            <c:numRef>
              <c:f>'[1]ABC analysis'!$L$47:$L$51</c:f>
              <c:numCache>
                <c:formatCode>General</c:formatCode>
                <c:ptCount val="5"/>
                <c:pt idx="0">
                  <c:v>77.933333333333323</c:v>
                </c:pt>
                <c:pt idx="1">
                  <c:v>78.263333333333335</c:v>
                </c:pt>
                <c:pt idx="2">
                  <c:v>62.790500000000002</c:v>
                </c:pt>
                <c:pt idx="3">
                  <c:v>47.827500000000001</c:v>
                </c:pt>
                <c:pt idx="4">
                  <c:v>40.496666666666663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8A6-4385-A47D-AA9ACB865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0203520"/>
        <c:axId val="270203912"/>
      </c:scatterChart>
      <c:valAx>
        <c:axId val="2702035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0203912"/>
        <c:crosses val="autoZero"/>
        <c:crossBetween val="midCat"/>
      </c:valAx>
      <c:valAx>
        <c:axId val="270203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02035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'C6020'!$AD$1</c:f>
              <c:strCache>
                <c:ptCount val="1"/>
                <c:pt idx="0">
                  <c:v>C6020 182C5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'C6020'!$W$2:$W$78</c:f>
              <c:numCache>
                <c:formatCode>0.00E+00</c:formatCode>
                <c:ptCount val="77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9.1029800000000003E-4</c:v>
                </c:pt>
                <c:pt idx="24">
                  <c:v>1.0985400000000001E-3</c:v>
                </c:pt>
                <c:pt idx="25">
                  <c:v>1.3257099999999999E-3</c:v>
                </c:pt>
                <c:pt idx="26">
                  <c:v>1.9307E-3</c:v>
                </c:pt>
                <c:pt idx="27">
                  <c:v>2.8117699999999999E-3</c:v>
                </c:pt>
                <c:pt idx="28">
                  <c:v>4.0949100000000002E-3</c:v>
                </c:pt>
                <c:pt idx="29">
                  <c:v>5.9636200000000002E-3</c:v>
                </c:pt>
                <c:pt idx="30">
                  <c:v>7.1968600000000002E-3</c:v>
                </c:pt>
                <c:pt idx="31">
                  <c:v>8.6851099999999994E-3</c:v>
                </c:pt>
                <c:pt idx="32">
                  <c:v>1.04811E-2</c:v>
                </c:pt>
                <c:pt idx="33">
                  <c:v>1.2648599999999999E-2</c:v>
                </c:pt>
                <c:pt idx="34">
                  <c:v>1.52642E-2</c:v>
                </c:pt>
                <c:pt idx="35">
                  <c:v>1.8420700000000002E-2</c:v>
                </c:pt>
                <c:pt idx="36">
                  <c:v>2.223E-2</c:v>
                </c:pt>
                <c:pt idx="37">
                  <c:v>2.6827E-2</c:v>
                </c:pt>
                <c:pt idx="38">
                  <c:v>3.2374600000000003E-2</c:v>
                </c:pt>
                <c:pt idx="39">
                  <c:v>3.9069399999999997E-2</c:v>
                </c:pt>
                <c:pt idx="40">
                  <c:v>4.7148700000000002E-2</c:v>
                </c:pt>
                <c:pt idx="41">
                  <c:v>5.6898700000000003E-2</c:v>
                </c:pt>
                <c:pt idx="42">
                  <c:v>6.8664900000000001E-2</c:v>
                </c:pt>
                <c:pt idx="43">
                  <c:v>7.9706600000000002E-2</c:v>
                </c:pt>
                <c:pt idx="44">
                  <c:v>9.3506099999999995E-2</c:v>
                </c:pt>
                <c:pt idx="45">
                  <c:v>0.10127700000000001</c:v>
                </c:pt>
                <c:pt idx="46">
                  <c:v>0.118812</c:v>
                </c:pt>
                <c:pt idx="47">
                  <c:v>0.12868599999999999</c:v>
                </c:pt>
                <c:pt idx="48">
                  <c:v>0.15096499999999999</c:v>
                </c:pt>
                <c:pt idx="49">
                  <c:v>0.16351199999999999</c:v>
                </c:pt>
                <c:pt idx="50">
                  <c:v>0.17710200000000001</c:v>
                </c:pt>
                <c:pt idx="51">
                  <c:v>0.19182099999999999</c:v>
                </c:pt>
                <c:pt idx="52">
                  <c:v>0.207763</c:v>
                </c:pt>
                <c:pt idx="53">
                  <c:v>0.22</c:v>
                </c:pt>
                <c:pt idx="54">
                  <c:v>0.245</c:v>
                </c:pt>
                <c:pt idx="55">
                  <c:v>0.27500000000000002</c:v>
                </c:pt>
                <c:pt idx="56">
                  <c:v>0.30499999999999999</c:v>
                </c:pt>
                <c:pt idx="57">
                  <c:v>0.34</c:v>
                </c:pt>
                <c:pt idx="58">
                  <c:v>0.375</c:v>
                </c:pt>
                <c:pt idx="59">
                  <c:v>0.41</c:v>
                </c:pt>
                <c:pt idx="60">
                  <c:v>0.45</c:v>
                </c:pt>
                <c:pt idx="61">
                  <c:v>0.49</c:v>
                </c:pt>
                <c:pt idx="62">
                  <c:v>0.53349999999999997</c:v>
                </c:pt>
                <c:pt idx="63">
                  <c:v>0.59389999999999998</c:v>
                </c:pt>
                <c:pt idx="64">
                  <c:v>0.65429999999999999</c:v>
                </c:pt>
                <c:pt idx="65">
                  <c:v>0.7147</c:v>
                </c:pt>
                <c:pt idx="66">
                  <c:v>0.77510000000000001</c:v>
                </c:pt>
                <c:pt idx="67">
                  <c:v>0.83550000000000002</c:v>
                </c:pt>
                <c:pt idx="68">
                  <c:v>0.89590000000000003</c:v>
                </c:pt>
                <c:pt idx="69">
                  <c:v>0.95640000000000003</c:v>
                </c:pt>
                <c:pt idx="70">
                  <c:v>1.0167999999999999</c:v>
                </c:pt>
                <c:pt idx="71">
                  <c:v>1.0771999999999999</c:v>
                </c:pt>
                <c:pt idx="72">
                  <c:v>1.1577</c:v>
                </c:pt>
                <c:pt idx="73">
                  <c:v>1.2382</c:v>
                </c:pt>
                <c:pt idx="74">
                  <c:v>1.3188</c:v>
                </c:pt>
                <c:pt idx="75">
                  <c:v>1.3993</c:v>
                </c:pt>
                <c:pt idx="76">
                  <c:v>1.4799</c:v>
                </c:pt>
              </c:numCache>
            </c:numRef>
          </c:xVal>
          <c:yVal>
            <c:numRef>
              <c:f>'C6020'!$AD$2:$AD$78</c:f>
              <c:numCache>
                <c:formatCode>0.00E+00</c:formatCode>
                <c:ptCount val="77"/>
                <c:pt idx="0">
                  <c:v>1.1734092500171765E-2</c:v>
                </c:pt>
                <c:pt idx="1">
                  <c:v>1.2403052340464796E-2</c:v>
                </c:pt>
                <c:pt idx="2">
                  <c:v>1.2906165667211205E-2</c:v>
                </c:pt>
                <c:pt idx="3">
                  <c:v>1.6028371430917274E-2</c:v>
                </c:pt>
                <c:pt idx="4">
                  <c:v>1.7944709688836824E-2</c:v>
                </c:pt>
                <c:pt idx="5">
                  <c:v>2.1334087188269346E-2</c:v>
                </c:pt>
                <c:pt idx="6">
                  <c:v>2.3474907716392848E-2</c:v>
                </c:pt>
                <c:pt idx="7">
                  <c:v>2.6342992959955965E-2</c:v>
                </c:pt>
                <c:pt idx="8">
                  <c:v>2.9424666978412721E-2</c:v>
                </c:pt>
                <c:pt idx="9">
                  <c:v>3.0725652071767248E-2</c:v>
                </c:pt>
                <c:pt idx="10">
                  <c:v>3.339631506130001E-2</c:v>
                </c:pt>
                <c:pt idx="11">
                  <c:v>3.5640951746863749E-2</c:v>
                </c:pt>
                <c:pt idx="12">
                  <c:v>3.8072430467260526E-2</c:v>
                </c:pt>
                <c:pt idx="13">
                  <c:v>4.0198527200100052E-2</c:v>
                </c:pt>
                <c:pt idx="14">
                  <c:v>4.2549790614239615E-2</c:v>
                </c:pt>
                <c:pt idx="15">
                  <c:v>4.4082676384611892E-2</c:v>
                </c:pt>
                <c:pt idx="16">
                  <c:v>4.5783256730709161E-2</c:v>
                </c:pt>
                <c:pt idx="17">
                  <c:v>4.7393614790850455E-2</c:v>
                </c:pt>
                <c:pt idx="18">
                  <c:v>4.900298913646442E-2</c:v>
                </c:pt>
                <c:pt idx="19">
                  <c:v>5.0399916543739195E-2</c:v>
                </c:pt>
                <c:pt idx="20">
                  <c:v>5.1580382535546213E-2</c:v>
                </c:pt>
                <c:pt idx="21">
                  <c:v>5.2808562819992168E-2</c:v>
                </c:pt>
                <c:pt idx="22">
                  <c:v>5.3853605632462165E-2</c:v>
                </c:pt>
                <c:pt idx="23">
                  <c:v>5.5476720404417028E-2</c:v>
                </c:pt>
                <c:pt idx="24">
                  <c:v>5.6233811811955706E-2</c:v>
                </c:pt>
                <c:pt idx="25">
                  <c:v>5.706122564034033E-2</c:v>
                </c:pt>
                <c:pt idx="26">
                  <c:v>5.7821548852606125E-2</c:v>
                </c:pt>
                <c:pt idx="27">
                  <c:v>5.8214608748086975E-2</c:v>
                </c:pt>
                <c:pt idx="28">
                  <c:v>5.8185869278069499E-2</c:v>
                </c:pt>
                <c:pt idx="29">
                  <c:v>5.7633987729654952E-2</c:v>
                </c:pt>
                <c:pt idx="30">
                  <c:v>5.7285392598276974E-2</c:v>
                </c:pt>
                <c:pt idx="31">
                  <c:v>5.6754136979935636E-2</c:v>
                </c:pt>
                <c:pt idx="32">
                  <c:v>5.6169965995927024E-2</c:v>
                </c:pt>
                <c:pt idx="33">
                  <c:v>5.5544298355160969E-2</c:v>
                </c:pt>
                <c:pt idx="34">
                  <c:v>5.4755854873715676E-2</c:v>
                </c:pt>
                <c:pt idx="35">
                  <c:v>5.3919497614310107E-2</c:v>
                </c:pt>
                <c:pt idx="36">
                  <c:v>5.2962519884177064E-2</c:v>
                </c:pt>
                <c:pt idx="37">
                  <c:v>5.195250937074726E-2</c:v>
                </c:pt>
                <c:pt idx="38">
                  <c:v>5.0884599903724154E-2</c:v>
                </c:pt>
                <c:pt idx="39">
                  <c:v>4.9704786263513358E-2</c:v>
                </c:pt>
                <c:pt idx="40">
                  <c:v>4.8478285174927215E-2</c:v>
                </c:pt>
                <c:pt idx="41">
                  <c:v>4.7160017607188326E-2</c:v>
                </c:pt>
                <c:pt idx="42">
                  <c:v>4.5768291103976545E-2</c:v>
                </c:pt>
                <c:pt idx="43">
                  <c:v>4.4487918453046525E-2</c:v>
                </c:pt>
                <c:pt idx="44">
                  <c:v>4.2939188648033103E-2</c:v>
                </c:pt>
                <c:pt idx="45">
                  <c:v>4.2654250890928648E-2</c:v>
                </c:pt>
                <c:pt idx="46">
                  <c:v>4.1438727580658689E-2</c:v>
                </c:pt>
                <c:pt idx="47">
                  <c:v>4.0917522983639071E-2</c:v>
                </c:pt>
                <c:pt idx="48">
                  <c:v>3.991099246840351E-2</c:v>
                </c:pt>
                <c:pt idx="49">
                  <c:v>3.9300828586132867E-2</c:v>
                </c:pt>
                <c:pt idx="50">
                  <c:v>3.8722727009479534E-2</c:v>
                </c:pt>
                <c:pt idx="51">
                  <c:v>3.8090904773784691E-2</c:v>
                </c:pt>
                <c:pt idx="52">
                  <c:v>3.7499540604034369E-2</c:v>
                </c:pt>
                <c:pt idx="53">
                  <c:v>3.7219018181865196E-2</c:v>
                </c:pt>
                <c:pt idx="54">
                  <c:v>3.6510171144025536E-2</c:v>
                </c:pt>
                <c:pt idx="55">
                  <c:v>3.5792859691174107E-2</c:v>
                </c:pt>
                <c:pt idx="56">
                  <c:v>3.5010201496329281E-2</c:v>
                </c:pt>
                <c:pt idx="57">
                  <c:v>3.4287032227244045E-2</c:v>
                </c:pt>
                <c:pt idx="58">
                  <c:v>3.3565034184758362E-2</c:v>
                </c:pt>
                <c:pt idx="59">
                  <c:v>3.2970130764779497E-2</c:v>
                </c:pt>
                <c:pt idx="60">
                  <c:v>3.2290005084450249E-2</c:v>
                </c:pt>
                <c:pt idx="61">
                  <c:v>3.1564546479541405E-2</c:v>
                </c:pt>
                <c:pt idx="62">
                  <c:v>3.0988754953129485E-2</c:v>
                </c:pt>
                <c:pt idx="63">
                  <c:v>3.0190397961788851E-2</c:v>
                </c:pt>
                <c:pt idx="64">
                  <c:v>2.9478080420559515E-2</c:v>
                </c:pt>
                <c:pt idx="65">
                  <c:v>2.8817461131374171E-2</c:v>
                </c:pt>
                <c:pt idx="66">
                  <c:v>2.8237540357929875E-2</c:v>
                </c:pt>
                <c:pt idx="67">
                  <c:v>2.7658711169126729E-2</c:v>
                </c:pt>
                <c:pt idx="68">
                  <c:v>2.7136730381061815E-2</c:v>
                </c:pt>
                <c:pt idx="69">
                  <c:v>2.6599158801530066E-2</c:v>
                </c:pt>
                <c:pt idx="70">
                  <c:v>2.6142988761274379E-2</c:v>
                </c:pt>
                <c:pt idx="71">
                  <c:v>2.5714690753920025E-2</c:v>
                </c:pt>
                <c:pt idx="72">
                  <c:v>2.5163670715346469E-2</c:v>
                </c:pt>
                <c:pt idx="73">
                  <c:v>2.4644620256219742E-2</c:v>
                </c:pt>
                <c:pt idx="74">
                  <c:v>2.4162573815850526E-2</c:v>
                </c:pt>
                <c:pt idx="75">
                  <c:v>2.3702444061662151E-2</c:v>
                </c:pt>
                <c:pt idx="76">
                  <c:v>2.3284208820712953E-2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A85B-422A-88A9-862A7984C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6781368"/>
        <c:axId val="316781760"/>
      </c:scatterChart>
      <c:valAx>
        <c:axId val="3167813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6781760"/>
        <c:crosses val="autoZero"/>
        <c:crossBetween val="midCat"/>
      </c:valAx>
      <c:valAx>
        <c:axId val="316781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67813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'C6020'!$AD$1</c:f>
              <c:strCache>
                <c:ptCount val="1"/>
                <c:pt idx="0">
                  <c:v>C6020 182C5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'C6020'!$AC$2:$AC$78</c:f>
              <c:numCache>
                <c:formatCode>0.00E+00</c:formatCode>
                <c:ptCount val="77"/>
                <c:pt idx="0">
                  <c:v>3.4255061670024426E-4</c:v>
                </c:pt>
                <c:pt idx="1">
                  <c:v>3.8688343895738821E-4</c:v>
                </c:pt>
                <c:pt idx="2">
                  <c:v>4.3354232053448993E-4</c:v>
                </c:pt>
                <c:pt idx="3">
                  <c:v>5.3075439775428538E-4</c:v>
                </c:pt>
                <c:pt idx="4">
                  <c:v>6.1692651113838884E-4</c:v>
                </c:pt>
                <c:pt idx="5">
                  <c:v>7.3895644569037223E-4</c:v>
                </c:pt>
                <c:pt idx="6">
                  <c:v>8.5152941200350137E-4</c:v>
                </c:pt>
                <c:pt idx="7">
                  <c:v>9.9093832869458763E-4</c:v>
                </c:pt>
                <c:pt idx="8">
                  <c:v>1.1504990424841784E-3</c:v>
                </c:pt>
                <c:pt idx="9">
                  <c:v>1.2915097091735757E-3</c:v>
                </c:pt>
                <c:pt idx="10">
                  <c:v>1.4791515977003308E-3</c:v>
                </c:pt>
                <c:pt idx="11">
                  <c:v>1.6786267904116588E-3</c:v>
                </c:pt>
                <c:pt idx="12">
                  <c:v>1.9059043928450589E-3</c:v>
                </c:pt>
                <c:pt idx="13">
                  <c:v>2.1513852332438093E-3</c:v>
                </c:pt>
                <c:pt idx="14">
                  <c:v>2.4315208010314438E-3</c:v>
                </c:pt>
                <c:pt idx="15">
                  <c:v>2.7188077210793843E-3</c:v>
                </c:pt>
                <c:pt idx="16">
                  <c:v>3.0437894225405237E-3</c:v>
                </c:pt>
                <c:pt idx="17">
                  <c:v>3.4020225895780931E-3</c:v>
                </c:pt>
                <c:pt idx="18">
                  <c:v>3.8001876155608089E-3</c:v>
                </c:pt>
                <c:pt idx="19">
                  <c:v>4.2337488729195733E-3</c:v>
                </c:pt>
                <c:pt idx="20">
                  <c:v>4.7050971426293303E-3</c:v>
                </c:pt>
                <c:pt idx="21">
                  <c:v>5.2299174646380881E-3</c:v>
                </c:pt>
                <c:pt idx="22">
                  <c:v>5.8018501763315673E-3</c:v>
                </c:pt>
                <c:pt idx="23">
                  <c:v>7.1063596609445548E-3</c:v>
                </c:pt>
                <c:pt idx="24">
                  <c:v>7.8597132026496878E-3</c:v>
                </c:pt>
                <c:pt idx="25">
                  <c:v>8.6975075420292428E-3</c:v>
                </c:pt>
                <c:pt idx="26">
                  <c:v>1.0565796911247474E-2</c:v>
                </c:pt>
                <c:pt idx="27">
                  <c:v>1.2793986495209712E-2</c:v>
                </c:pt>
                <c:pt idx="28">
                  <c:v>1.543586401745816E-2</c:v>
                </c:pt>
                <c:pt idx="29">
                  <c:v>1.8539342003003365E-2</c:v>
                </c:pt>
                <c:pt idx="30">
                  <c:v>2.030455492186016E-2</c:v>
                </c:pt>
                <c:pt idx="31">
                  <c:v>2.2201709903199095E-2</c:v>
                </c:pt>
                <c:pt idx="32">
                  <c:v>2.4263615365396615E-2</c:v>
                </c:pt>
                <c:pt idx="33">
                  <c:v>2.6505803367849256E-2</c:v>
                </c:pt>
                <c:pt idx="34">
                  <c:v>2.8910280523775117E-2</c:v>
                </c:pt>
                <c:pt idx="35">
                  <c:v>3.1515629292525993E-2</c:v>
                </c:pt>
                <c:pt idx="36">
                  <c:v>3.4312633490090151E-2</c:v>
                </c:pt>
                <c:pt idx="37">
                  <c:v>3.7332693030225357E-2</c:v>
                </c:pt>
                <c:pt idx="38">
                  <c:v>4.0587788410347124E-2</c:v>
                </c:pt>
                <c:pt idx="39">
                  <c:v>4.4067404920686087E-2</c:v>
                </c:pt>
                <c:pt idx="40">
                  <c:v>4.7808870769210719E-2</c:v>
                </c:pt>
                <c:pt idx="41">
                  <c:v>5.1801000895987777E-2</c:v>
                </c:pt>
                <c:pt idx="42">
                  <c:v>5.6059567709940819E-2</c:v>
                </c:pt>
                <c:pt idx="43">
                  <c:v>5.9548137846364251E-2</c:v>
                </c:pt>
                <c:pt idx="44">
                  <c:v>6.3364627890029057E-2</c:v>
                </c:pt>
                <c:pt idx="45">
                  <c:v>6.5725904843376495E-2</c:v>
                </c:pt>
                <c:pt idx="46">
                  <c:v>7.0167072771444725E-2</c:v>
                </c:pt>
                <c:pt idx="47">
                  <c:v>7.2563850247024358E-2</c:v>
                </c:pt>
                <c:pt idx="48">
                  <c:v>7.7621923307739135E-2</c:v>
                </c:pt>
                <c:pt idx="49">
                  <c:v>8.0163315074763208E-2</c:v>
                </c:pt>
                <c:pt idx="50">
                  <c:v>8.2812272030375084E-2</c:v>
                </c:pt>
                <c:pt idx="51">
                  <c:v>8.5478859635655838E-2</c:v>
                </c:pt>
                <c:pt idx="52">
                  <c:v>8.8266738098311939E-2</c:v>
                </c:pt>
                <c:pt idx="53">
                  <c:v>9.0488584915503809E-2</c:v>
                </c:pt>
                <c:pt idx="54">
                  <c:v>9.4577967467514623E-2</c:v>
                </c:pt>
                <c:pt idx="55">
                  <c:v>9.9212077969735524E-2</c:v>
                </c:pt>
                <c:pt idx="56">
                  <c:v>0.10333494789460355</c:v>
                </c:pt>
                <c:pt idx="57">
                  <c:v>0.10797032442881227</c:v>
                </c:pt>
                <c:pt idx="58">
                  <c:v>0.11219130010515248</c:v>
                </c:pt>
                <c:pt idx="59">
                  <c:v>0.11626587467335199</c:v>
                </c:pt>
                <c:pt idx="60">
                  <c:v>0.12054253310762393</c:v>
                </c:pt>
                <c:pt idx="61">
                  <c:v>0.12436489768007405</c:v>
                </c:pt>
                <c:pt idx="62">
                  <c:v>0.1285787726162238</c:v>
                </c:pt>
                <c:pt idx="63">
                  <c:v>0.13390323875659765</c:v>
                </c:pt>
                <c:pt idx="64">
                  <c:v>0.13887947299429132</c:v>
                </c:pt>
                <c:pt idx="65">
                  <c:v>0.14351250632120227</c:v>
                </c:pt>
                <c:pt idx="66">
                  <c:v>0.14794227770124213</c:v>
                </c:pt>
                <c:pt idx="67">
                  <c:v>0.15201596357555802</c:v>
                </c:pt>
                <c:pt idx="68">
                  <c:v>0.15592240617817979</c:v>
                </c:pt>
                <c:pt idx="69">
                  <c:v>0.15949744661838119</c:v>
                </c:pt>
                <c:pt idx="70">
                  <c:v>0.16304045808468456</c:v>
                </c:pt>
                <c:pt idx="71">
                  <c:v>0.16643276384210728</c:v>
                </c:pt>
                <c:pt idx="72">
                  <c:v>0.17068093504301118</c:v>
                </c:pt>
                <c:pt idx="73">
                  <c:v>0.17468534226216945</c:v>
                </c:pt>
                <c:pt idx="74">
                  <c:v>0.17850939008450978</c:v>
                </c:pt>
                <c:pt idx="75">
                  <c:v>0.18211762675667573</c:v>
                </c:pt>
                <c:pt idx="76">
                  <c:v>0.18562947135024951</c:v>
                </c:pt>
              </c:numCache>
            </c:numRef>
          </c:xVal>
          <c:yVal>
            <c:numRef>
              <c:f>'C6020'!$AD$2:$AD$78</c:f>
              <c:numCache>
                <c:formatCode>0.00E+00</c:formatCode>
                <c:ptCount val="77"/>
                <c:pt idx="0">
                  <c:v>1.1734092500171765E-2</c:v>
                </c:pt>
                <c:pt idx="1">
                  <c:v>1.2403052340464796E-2</c:v>
                </c:pt>
                <c:pt idx="2">
                  <c:v>1.2906165667211205E-2</c:v>
                </c:pt>
                <c:pt idx="3">
                  <c:v>1.6028371430917274E-2</c:v>
                </c:pt>
                <c:pt idx="4">
                  <c:v>1.7944709688836824E-2</c:v>
                </c:pt>
                <c:pt idx="5">
                  <c:v>2.1334087188269346E-2</c:v>
                </c:pt>
                <c:pt idx="6">
                  <c:v>2.3474907716392848E-2</c:v>
                </c:pt>
                <c:pt idx="7">
                  <c:v>2.6342992959955965E-2</c:v>
                </c:pt>
                <c:pt idx="8">
                  <c:v>2.9424666978412721E-2</c:v>
                </c:pt>
                <c:pt idx="9">
                  <c:v>3.0725652071767248E-2</c:v>
                </c:pt>
                <c:pt idx="10">
                  <c:v>3.339631506130001E-2</c:v>
                </c:pt>
                <c:pt idx="11">
                  <c:v>3.5640951746863749E-2</c:v>
                </c:pt>
                <c:pt idx="12">
                  <c:v>3.8072430467260526E-2</c:v>
                </c:pt>
                <c:pt idx="13">
                  <c:v>4.0198527200100052E-2</c:v>
                </c:pt>
                <c:pt idx="14">
                  <c:v>4.2549790614239615E-2</c:v>
                </c:pt>
                <c:pt idx="15">
                  <c:v>4.4082676384611892E-2</c:v>
                </c:pt>
                <c:pt idx="16">
                  <c:v>4.5783256730709161E-2</c:v>
                </c:pt>
                <c:pt idx="17">
                  <c:v>4.7393614790850455E-2</c:v>
                </c:pt>
                <c:pt idx="18">
                  <c:v>4.900298913646442E-2</c:v>
                </c:pt>
                <c:pt idx="19">
                  <c:v>5.0399916543739195E-2</c:v>
                </c:pt>
                <c:pt idx="20">
                  <c:v>5.1580382535546213E-2</c:v>
                </c:pt>
                <c:pt idx="21">
                  <c:v>5.2808562819992168E-2</c:v>
                </c:pt>
                <c:pt idx="22">
                  <c:v>5.3853605632462165E-2</c:v>
                </c:pt>
                <c:pt idx="23">
                  <c:v>5.5476720404417028E-2</c:v>
                </c:pt>
                <c:pt idx="24">
                  <c:v>5.6233811811955706E-2</c:v>
                </c:pt>
                <c:pt idx="25">
                  <c:v>5.706122564034033E-2</c:v>
                </c:pt>
                <c:pt idx="26">
                  <c:v>5.7821548852606125E-2</c:v>
                </c:pt>
                <c:pt idx="27">
                  <c:v>5.8214608748086975E-2</c:v>
                </c:pt>
                <c:pt idx="28">
                  <c:v>5.8185869278069499E-2</c:v>
                </c:pt>
                <c:pt idx="29">
                  <c:v>5.7633987729654952E-2</c:v>
                </c:pt>
                <c:pt idx="30">
                  <c:v>5.7285392598276974E-2</c:v>
                </c:pt>
                <c:pt idx="31">
                  <c:v>5.6754136979935636E-2</c:v>
                </c:pt>
                <c:pt idx="32">
                  <c:v>5.6169965995927024E-2</c:v>
                </c:pt>
                <c:pt idx="33">
                  <c:v>5.5544298355160969E-2</c:v>
                </c:pt>
                <c:pt idx="34">
                  <c:v>5.4755854873715676E-2</c:v>
                </c:pt>
                <c:pt idx="35">
                  <c:v>5.3919497614310107E-2</c:v>
                </c:pt>
                <c:pt idx="36">
                  <c:v>5.2962519884177064E-2</c:v>
                </c:pt>
                <c:pt idx="37">
                  <c:v>5.195250937074726E-2</c:v>
                </c:pt>
                <c:pt idx="38">
                  <c:v>5.0884599903724154E-2</c:v>
                </c:pt>
                <c:pt idx="39">
                  <c:v>4.9704786263513358E-2</c:v>
                </c:pt>
                <c:pt idx="40">
                  <c:v>4.8478285174927215E-2</c:v>
                </c:pt>
                <c:pt idx="41">
                  <c:v>4.7160017607188326E-2</c:v>
                </c:pt>
                <c:pt idx="42">
                  <c:v>4.5768291103976545E-2</c:v>
                </c:pt>
                <c:pt idx="43">
                  <c:v>4.4487918453046525E-2</c:v>
                </c:pt>
                <c:pt idx="44">
                  <c:v>4.2939188648033103E-2</c:v>
                </c:pt>
                <c:pt idx="45">
                  <c:v>4.2654250890928648E-2</c:v>
                </c:pt>
                <c:pt idx="46">
                  <c:v>4.1438727580658689E-2</c:v>
                </c:pt>
                <c:pt idx="47">
                  <c:v>4.0917522983639071E-2</c:v>
                </c:pt>
                <c:pt idx="48">
                  <c:v>3.991099246840351E-2</c:v>
                </c:pt>
                <c:pt idx="49">
                  <c:v>3.9300828586132867E-2</c:v>
                </c:pt>
                <c:pt idx="50">
                  <c:v>3.8722727009479534E-2</c:v>
                </c:pt>
                <c:pt idx="51">
                  <c:v>3.8090904773784691E-2</c:v>
                </c:pt>
                <c:pt idx="52">
                  <c:v>3.7499540604034369E-2</c:v>
                </c:pt>
                <c:pt idx="53">
                  <c:v>3.7219018181865196E-2</c:v>
                </c:pt>
                <c:pt idx="54">
                  <c:v>3.6510171144025536E-2</c:v>
                </c:pt>
                <c:pt idx="55">
                  <c:v>3.5792859691174107E-2</c:v>
                </c:pt>
                <c:pt idx="56">
                  <c:v>3.5010201496329281E-2</c:v>
                </c:pt>
                <c:pt idx="57">
                  <c:v>3.4287032227244045E-2</c:v>
                </c:pt>
                <c:pt idx="58">
                  <c:v>3.3565034184758362E-2</c:v>
                </c:pt>
                <c:pt idx="59">
                  <c:v>3.2970130764779497E-2</c:v>
                </c:pt>
                <c:pt idx="60">
                  <c:v>3.2290005084450249E-2</c:v>
                </c:pt>
                <c:pt idx="61">
                  <c:v>3.1564546479541405E-2</c:v>
                </c:pt>
                <c:pt idx="62">
                  <c:v>3.0988754953129485E-2</c:v>
                </c:pt>
                <c:pt idx="63">
                  <c:v>3.0190397961788851E-2</c:v>
                </c:pt>
                <c:pt idx="64">
                  <c:v>2.9478080420559515E-2</c:v>
                </c:pt>
                <c:pt idx="65">
                  <c:v>2.8817461131374171E-2</c:v>
                </c:pt>
                <c:pt idx="66">
                  <c:v>2.8237540357929875E-2</c:v>
                </c:pt>
                <c:pt idx="67">
                  <c:v>2.7658711169126729E-2</c:v>
                </c:pt>
                <c:pt idx="68">
                  <c:v>2.7136730381061815E-2</c:v>
                </c:pt>
                <c:pt idx="69">
                  <c:v>2.6599158801530066E-2</c:v>
                </c:pt>
                <c:pt idx="70">
                  <c:v>2.6142988761274379E-2</c:v>
                </c:pt>
                <c:pt idx="71">
                  <c:v>2.5714690753920025E-2</c:v>
                </c:pt>
                <c:pt idx="72">
                  <c:v>2.5163670715346469E-2</c:v>
                </c:pt>
                <c:pt idx="73">
                  <c:v>2.4644620256219742E-2</c:v>
                </c:pt>
                <c:pt idx="74">
                  <c:v>2.4162573815850526E-2</c:v>
                </c:pt>
                <c:pt idx="75">
                  <c:v>2.3702444061662151E-2</c:v>
                </c:pt>
                <c:pt idx="76">
                  <c:v>2.3284208820712953E-2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60B5-4B38-952F-D1D69518B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6782544"/>
        <c:axId val="316782936"/>
      </c:scatterChart>
      <c:valAx>
        <c:axId val="3167825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6782936"/>
        <c:crosses val="autoZero"/>
        <c:crossBetween val="midCat"/>
      </c:valAx>
      <c:valAx>
        <c:axId val="316782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67825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'C6020'!$AN$1</c:f>
              <c:strCache>
                <c:ptCount val="1"/>
                <c:pt idx="0">
                  <c:v> 6020 182C6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'C6020'!$AG$2:$AG$78</c:f>
              <c:numCache>
                <c:formatCode>0.00E+00</c:formatCode>
                <c:ptCount val="77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9.1029800000000003E-4</c:v>
                </c:pt>
                <c:pt idx="24">
                  <c:v>1.0985400000000001E-3</c:v>
                </c:pt>
                <c:pt idx="25">
                  <c:v>1.3257099999999999E-3</c:v>
                </c:pt>
                <c:pt idx="26">
                  <c:v>1.9307E-3</c:v>
                </c:pt>
                <c:pt idx="27">
                  <c:v>2.8117699999999999E-3</c:v>
                </c:pt>
                <c:pt idx="28">
                  <c:v>4.0949100000000002E-3</c:v>
                </c:pt>
                <c:pt idx="29">
                  <c:v>5.9636200000000002E-3</c:v>
                </c:pt>
                <c:pt idx="30">
                  <c:v>7.1968600000000002E-3</c:v>
                </c:pt>
                <c:pt idx="31">
                  <c:v>8.6851099999999994E-3</c:v>
                </c:pt>
                <c:pt idx="32">
                  <c:v>1.04811E-2</c:v>
                </c:pt>
                <c:pt idx="33">
                  <c:v>1.2648599999999999E-2</c:v>
                </c:pt>
                <c:pt idx="34">
                  <c:v>1.52642E-2</c:v>
                </c:pt>
                <c:pt idx="35">
                  <c:v>1.8420700000000002E-2</c:v>
                </c:pt>
                <c:pt idx="36">
                  <c:v>2.223E-2</c:v>
                </c:pt>
                <c:pt idx="37">
                  <c:v>2.6827E-2</c:v>
                </c:pt>
                <c:pt idx="38">
                  <c:v>3.2374600000000003E-2</c:v>
                </c:pt>
                <c:pt idx="39">
                  <c:v>3.9069399999999997E-2</c:v>
                </c:pt>
                <c:pt idx="40">
                  <c:v>4.7148700000000002E-2</c:v>
                </c:pt>
                <c:pt idx="41">
                  <c:v>5.6898700000000003E-2</c:v>
                </c:pt>
                <c:pt idx="42">
                  <c:v>6.8664900000000001E-2</c:v>
                </c:pt>
                <c:pt idx="43">
                  <c:v>7.9706600000000002E-2</c:v>
                </c:pt>
                <c:pt idx="44">
                  <c:v>9.3506099999999995E-2</c:v>
                </c:pt>
                <c:pt idx="45">
                  <c:v>0.10127700000000001</c:v>
                </c:pt>
                <c:pt idx="46">
                  <c:v>0.118812</c:v>
                </c:pt>
                <c:pt idx="47">
                  <c:v>0.12868599999999999</c:v>
                </c:pt>
                <c:pt idx="48">
                  <c:v>0.15096499999999999</c:v>
                </c:pt>
                <c:pt idx="49">
                  <c:v>0.16351199999999999</c:v>
                </c:pt>
                <c:pt idx="50">
                  <c:v>0.17710200000000001</c:v>
                </c:pt>
                <c:pt idx="51">
                  <c:v>0.19182099999999999</c:v>
                </c:pt>
                <c:pt idx="52">
                  <c:v>0.207763</c:v>
                </c:pt>
                <c:pt idx="53">
                  <c:v>0.22</c:v>
                </c:pt>
                <c:pt idx="54">
                  <c:v>0.245</c:v>
                </c:pt>
                <c:pt idx="55">
                  <c:v>0.27500000000000002</c:v>
                </c:pt>
                <c:pt idx="56">
                  <c:v>0.30499999999999999</c:v>
                </c:pt>
                <c:pt idx="57">
                  <c:v>0.34</c:v>
                </c:pt>
                <c:pt idx="58">
                  <c:v>0.375</c:v>
                </c:pt>
                <c:pt idx="59">
                  <c:v>0.41</c:v>
                </c:pt>
                <c:pt idx="60">
                  <c:v>0.45</c:v>
                </c:pt>
                <c:pt idx="61">
                  <c:v>0.49</c:v>
                </c:pt>
                <c:pt idx="62">
                  <c:v>0.53349999999999997</c:v>
                </c:pt>
                <c:pt idx="63">
                  <c:v>0.59389999999999998</c:v>
                </c:pt>
                <c:pt idx="64">
                  <c:v>0.65429999999999999</c:v>
                </c:pt>
                <c:pt idx="65">
                  <c:v>0.7147</c:v>
                </c:pt>
                <c:pt idx="66">
                  <c:v>0.77510000000000001</c:v>
                </c:pt>
                <c:pt idx="67">
                  <c:v>0.83550000000000002</c:v>
                </c:pt>
                <c:pt idx="68">
                  <c:v>0.89590000000000003</c:v>
                </c:pt>
                <c:pt idx="69">
                  <c:v>0.95640000000000003</c:v>
                </c:pt>
                <c:pt idx="70">
                  <c:v>1.0167999999999999</c:v>
                </c:pt>
                <c:pt idx="71">
                  <c:v>1.0771999999999999</c:v>
                </c:pt>
                <c:pt idx="72">
                  <c:v>1.1577</c:v>
                </c:pt>
                <c:pt idx="73">
                  <c:v>1.2382</c:v>
                </c:pt>
                <c:pt idx="74">
                  <c:v>1.3188</c:v>
                </c:pt>
                <c:pt idx="75">
                  <c:v>1.3993</c:v>
                </c:pt>
                <c:pt idx="76">
                  <c:v>1.4799</c:v>
                </c:pt>
              </c:numCache>
            </c:numRef>
          </c:xVal>
          <c:yVal>
            <c:numRef>
              <c:f>'C6020'!$AN$2:$AN$78</c:f>
              <c:numCache>
                <c:formatCode>0.00E+00</c:formatCode>
                <c:ptCount val="77"/>
                <c:pt idx="0">
                  <c:v>1.2394894152572675E-2</c:v>
                </c:pt>
                <c:pt idx="1">
                  <c:v>1.3808287724004628E-2</c:v>
                </c:pt>
                <c:pt idx="2">
                  <c:v>1.4852989680675418E-2</c:v>
                </c:pt>
                <c:pt idx="3">
                  <c:v>1.7210836942074988E-2</c:v>
                </c:pt>
                <c:pt idx="4">
                  <c:v>1.9177618211177885E-2</c:v>
                </c:pt>
                <c:pt idx="5">
                  <c:v>2.2097858481927905E-2</c:v>
                </c:pt>
                <c:pt idx="6">
                  <c:v>2.4086050303996159E-2</c:v>
                </c:pt>
                <c:pt idx="7">
                  <c:v>2.6902509537190429E-2</c:v>
                </c:pt>
                <c:pt idx="8">
                  <c:v>3.0138532318123589E-2</c:v>
                </c:pt>
                <c:pt idx="9">
                  <c:v>3.1355661964403113E-2</c:v>
                </c:pt>
                <c:pt idx="10">
                  <c:v>3.3883483133430509E-2</c:v>
                </c:pt>
                <c:pt idx="11">
                  <c:v>3.622033551273407E-2</c:v>
                </c:pt>
                <c:pt idx="12">
                  <c:v>3.8511957167345387E-2</c:v>
                </c:pt>
                <c:pt idx="13">
                  <c:v>4.0636626515067283E-2</c:v>
                </c:pt>
                <c:pt idx="14">
                  <c:v>4.3094967994681266E-2</c:v>
                </c:pt>
                <c:pt idx="15">
                  <c:v>4.4737883203363187E-2</c:v>
                </c:pt>
                <c:pt idx="16">
                  <c:v>4.6531953589630283E-2</c:v>
                </c:pt>
                <c:pt idx="17">
                  <c:v>4.8087553209952616E-2</c:v>
                </c:pt>
                <c:pt idx="18">
                  <c:v>4.9760498657970595E-2</c:v>
                </c:pt>
                <c:pt idx="19">
                  <c:v>5.117347227800146E-2</c:v>
                </c:pt>
                <c:pt idx="20">
                  <c:v>5.2373681622586613E-2</c:v>
                </c:pt>
                <c:pt idx="21">
                  <c:v>5.3607676877955486E-2</c:v>
                </c:pt>
                <c:pt idx="22">
                  <c:v>5.4629081737671177E-2</c:v>
                </c:pt>
                <c:pt idx="23">
                  <c:v>5.6436433650771285E-2</c:v>
                </c:pt>
                <c:pt idx="24">
                  <c:v>5.6934150614767934E-2</c:v>
                </c:pt>
                <c:pt idx="25">
                  <c:v>5.7653190646720212E-2</c:v>
                </c:pt>
                <c:pt idx="26">
                  <c:v>5.8576101378116259E-2</c:v>
                </c:pt>
                <c:pt idx="27">
                  <c:v>5.8988282573592975E-2</c:v>
                </c:pt>
                <c:pt idx="28">
                  <c:v>5.8888735113203097E-2</c:v>
                </c:pt>
                <c:pt idx="29">
                  <c:v>5.8241970693444417E-2</c:v>
                </c:pt>
                <c:pt idx="30">
                  <c:v>5.7917732634868054E-2</c:v>
                </c:pt>
                <c:pt idx="31">
                  <c:v>5.7428862087630282E-2</c:v>
                </c:pt>
                <c:pt idx="32">
                  <c:v>5.6821445095946471E-2</c:v>
                </c:pt>
                <c:pt idx="33">
                  <c:v>5.6102366498620403E-2</c:v>
                </c:pt>
                <c:pt idx="34">
                  <c:v>5.5333108372396654E-2</c:v>
                </c:pt>
                <c:pt idx="35">
                  <c:v>5.446522540947546E-2</c:v>
                </c:pt>
                <c:pt idx="36">
                  <c:v>5.352624904702144E-2</c:v>
                </c:pt>
                <c:pt idx="37">
                  <c:v>5.2490159555112839E-2</c:v>
                </c:pt>
                <c:pt idx="38">
                  <c:v>5.1406132866879332E-2</c:v>
                </c:pt>
                <c:pt idx="39">
                  <c:v>5.0204638046519132E-2</c:v>
                </c:pt>
                <c:pt idx="40">
                  <c:v>4.8941166222617016E-2</c:v>
                </c:pt>
                <c:pt idx="41">
                  <c:v>4.7601250710203213E-2</c:v>
                </c:pt>
                <c:pt idx="42">
                  <c:v>4.6206648505739654E-2</c:v>
                </c:pt>
                <c:pt idx="43">
                  <c:v>4.4878130807672341E-2</c:v>
                </c:pt>
                <c:pt idx="44">
                  <c:v>4.3274694506765632E-2</c:v>
                </c:pt>
                <c:pt idx="45">
                  <c:v>4.2984890185610726E-2</c:v>
                </c:pt>
                <c:pt idx="46">
                  <c:v>4.1778852989442353E-2</c:v>
                </c:pt>
                <c:pt idx="47">
                  <c:v>4.1264131722325556E-2</c:v>
                </c:pt>
                <c:pt idx="48">
                  <c:v>4.0228384454597796E-2</c:v>
                </c:pt>
                <c:pt idx="49">
                  <c:v>3.9598502506212878E-2</c:v>
                </c:pt>
                <c:pt idx="50">
                  <c:v>3.9050042946870707E-2</c:v>
                </c:pt>
                <c:pt idx="51">
                  <c:v>3.8484668255910681E-2</c:v>
                </c:pt>
                <c:pt idx="52">
                  <c:v>3.7729130810014652E-2</c:v>
                </c:pt>
                <c:pt idx="53">
                  <c:v>3.7398049666910023E-2</c:v>
                </c:pt>
                <c:pt idx="54">
                  <c:v>3.6694595517187303E-2</c:v>
                </c:pt>
                <c:pt idx="55">
                  <c:v>3.6025348708289454E-2</c:v>
                </c:pt>
                <c:pt idx="56">
                  <c:v>3.5194180187747032E-2</c:v>
                </c:pt>
                <c:pt idx="57">
                  <c:v>3.4479870294776747E-2</c:v>
                </c:pt>
                <c:pt idx="58">
                  <c:v>3.3774743500712655E-2</c:v>
                </c:pt>
                <c:pt idx="59">
                  <c:v>3.3095224511602524E-2</c:v>
                </c:pt>
                <c:pt idx="60">
                  <c:v>3.2473242706015648E-2</c:v>
                </c:pt>
                <c:pt idx="61">
                  <c:v>3.1767015946143951E-2</c:v>
                </c:pt>
                <c:pt idx="62">
                  <c:v>3.11545501600883E-2</c:v>
                </c:pt>
                <c:pt idx="63">
                  <c:v>3.0334662437349353E-2</c:v>
                </c:pt>
                <c:pt idx="64">
                  <c:v>2.9629204475791579E-2</c:v>
                </c:pt>
                <c:pt idx="65">
                  <c:v>2.8952926523183906E-2</c:v>
                </c:pt>
                <c:pt idx="66">
                  <c:v>2.8336263154106835E-2</c:v>
                </c:pt>
                <c:pt idx="67">
                  <c:v>2.7742533383106466E-2</c:v>
                </c:pt>
                <c:pt idx="68">
                  <c:v>2.7240243469257731E-2</c:v>
                </c:pt>
                <c:pt idx="69">
                  <c:v>2.6731363658962899E-2</c:v>
                </c:pt>
                <c:pt idx="70">
                  <c:v>2.6258092729403274E-2</c:v>
                </c:pt>
                <c:pt idx="71">
                  <c:v>2.5771777122737861E-2</c:v>
                </c:pt>
                <c:pt idx="72">
                  <c:v>2.5275706175455038E-2</c:v>
                </c:pt>
                <c:pt idx="73">
                  <c:v>2.4728143269779186E-2</c:v>
                </c:pt>
                <c:pt idx="74">
                  <c:v>2.426443870269859E-2</c:v>
                </c:pt>
                <c:pt idx="75">
                  <c:v>2.3801676782015994E-2</c:v>
                </c:pt>
                <c:pt idx="76">
                  <c:v>2.3363700849290476E-2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EA9B-4A57-BA70-1494F63FD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6825040"/>
        <c:axId val="316825432"/>
      </c:scatterChart>
      <c:valAx>
        <c:axId val="3168250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6825432"/>
        <c:crosses val="autoZero"/>
        <c:crossBetween val="midCat"/>
      </c:valAx>
      <c:valAx>
        <c:axId val="316825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68250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'C6020'!$AX$1</c:f>
              <c:strCache>
                <c:ptCount val="1"/>
                <c:pt idx="0">
                  <c:v> 6020 182C8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'C6020'!$AQ$2:$AQ$78</c:f>
              <c:numCache>
                <c:formatCode>0.00E+00</c:formatCode>
                <c:ptCount val="77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9.1029800000000003E-4</c:v>
                </c:pt>
                <c:pt idx="24">
                  <c:v>1.0985400000000001E-3</c:v>
                </c:pt>
                <c:pt idx="25">
                  <c:v>1.3257099999999999E-3</c:v>
                </c:pt>
                <c:pt idx="26">
                  <c:v>1.9307E-3</c:v>
                </c:pt>
                <c:pt idx="27">
                  <c:v>2.8117699999999999E-3</c:v>
                </c:pt>
                <c:pt idx="28">
                  <c:v>4.0949100000000002E-3</c:v>
                </c:pt>
                <c:pt idx="29">
                  <c:v>5.9636200000000002E-3</c:v>
                </c:pt>
                <c:pt idx="30">
                  <c:v>7.1968600000000002E-3</c:v>
                </c:pt>
                <c:pt idx="31">
                  <c:v>8.6851099999999994E-3</c:v>
                </c:pt>
                <c:pt idx="32">
                  <c:v>1.04811E-2</c:v>
                </c:pt>
                <c:pt idx="33">
                  <c:v>1.2648599999999999E-2</c:v>
                </c:pt>
                <c:pt idx="34">
                  <c:v>1.52642E-2</c:v>
                </c:pt>
                <c:pt idx="35">
                  <c:v>1.8420700000000002E-2</c:v>
                </c:pt>
                <c:pt idx="36">
                  <c:v>2.223E-2</c:v>
                </c:pt>
                <c:pt idx="37">
                  <c:v>2.6827E-2</c:v>
                </c:pt>
                <c:pt idx="38">
                  <c:v>3.2374600000000003E-2</c:v>
                </c:pt>
                <c:pt idx="39">
                  <c:v>3.9069399999999997E-2</c:v>
                </c:pt>
                <c:pt idx="40">
                  <c:v>4.7148700000000002E-2</c:v>
                </c:pt>
                <c:pt idx="41">
                  <c:v>5.6898700000000003E-2</c:v>
                </c:pt>
                <c:pt idx="42">
                  <c:v>6.8664900000000001E-2</c:v>
                </c:pt>
                <c:pt idx="43">
                  <c:v>7.9706600000000002E-2</c:v>
                </c:pt>
                <c:pt idx="44">
                  <c:v>9.3506099999999995E-2</c:v>
                </c:pt>
                <c:pt idx="45">
                  <c:v>0.10127700000000001</c:v>
                </c:pt>
                <c:pt idx="46">
                  <c:v>0.118812</c:v>
                </c:pt>
                <c:pt idx="47">
                  <c:v>0.12868599999999999</c:v>
                </c:pt>
                <c:pt idx="48">
                  <c:v>0.15096499999999999</c:v>
                </c:pt>
                <c:pt idx="49">
                  <c:v>0.16351199999999999</c:v>
                </c:pt>
                <c:pt idx="50">
                  <c:v>0.17710200000000001</c:v>
                </c:pt>
                <c:pt idx="51">
                  <c:v>0.19182099999999999</c:v>
                </c:pt>
                <c:pt idx="52">
                  <c:v>0.207763</c:v>
                </c:pt>
                <c:pt idx="53">
                  <c:v>0.22</c:v>
                </c:pt>
                <c:pt idx="54">
                  <c:v>0.245</c:v>
                </c:pt>
                <c:pt idx="55">
                  <c:v>0.27500000000000002</c:v>
                </c:pt>
                <c:pt idx="56">
                  <c:v>0.30499999999999999</c:v>
                </c:pt>
                <c:pt idx="57">
                  <c:v>0.34</c:v>
                </c:pt>
                <c:pt idx="58">
                  <c:v>0.375</c:v>
                </c:pt>
                <c:pt idx="59">
                  <c:v>0.41</c:v>
                </c:pt>
                <c:pt idx="60">
                  <c:v>0.45</c:v>
                </c:pt>
                <c:pt idx="61">
                  <c:v>0.49</c:v>
                </c:pt>
                <c:pt idx="62">
                  <c:v>0.53349999999999997</c:v>
                </c:pt>
                <c:pt idx="63">
                  <c:v>0.59389999999999998</c:v>
                </c:pt>
                <c:pt idx="64">
                  <c:v>0.65429999999999999</c:v>
                </c:pt>
                <c:pt idx="65">
                  <c:v>0.7147</c:v>
                </c:pt>
                <c:pt idx="66">
                  <c:v>0.77510000000000001</c:v>
                </c:pt>
                <c:pt idx="67">
                  <c:v>0.83550000000000002</c:v>
                </c:pt>
                <c:pt idx="68">
                  <c:v>0.89590000000000003</c:v>
                </c:pt>
                <c:pt idx="69">
                  <c:v>0.95640000000000003</c:v>
                </c:pt>
                <c:pt idx="70">
                  <c:v>1.0167999999999999</c:v>
                </c:pt>
                <c:pt idx="71">
                  <c:v>1.0771999999999999</c:v>
                </c:pt>
                <c:pt idx="72">
                  <c:v>1.1577</c:v>
                </c:pt>
                <c:pt idx="73">
                  <c:v>1.2382</c:v>
                </c:pt>
                <c:pt idx="74">
                  <c:v>1.3188</c:v>
                </c:pt>
                <c:pt idx="75">
                  <c:v>1.3993</c:v>
                </c:pt>
                <c:pt idx="76">
                  <c:v>1.4799</c:v>
                </c:pt>
              </c:numCache>
            </c:numRef>
          </c:xVal>
          <c:yVal>
            <c:numRef>
              <c:f>'C6020'!$AX$2:$AX$78</c:f>
              <c:numCache>
                <c:formatCode>0.00E+00</c:formatCode>
                <c:ptCount val="77"/>
                <c:pt idx="0">
                  <c:v>1.1920590604324287E-2</c:v>
                </c:pt>
                <c:pt idx="1">
                  <c:v>1.2613759774784232E-2</c:v>
                </c:pt>
                <c:pt idx="2">
                  <c:v>1.3336804761543355E-2</c:v>
                </c:pt>
                <c:pt idx="3">
                  <c:v>1.5770015428805868E-2</c:v>
                </c:pt>
                <c:pt idx="4">
                  <c:v>1.6955732143081367E-2</c:v>
                </c:pt>
                <c:pt idx="5">
                  <c:v>2.0748106896507756E-2</c:v>
                </c:pt>
                <c:pt idx="6">
                  <c:v>2.2933874521210863E-2</c:v>
                </c:pt>
                <c:pt idx="7">
                  <c:v>2.6276869780511577E-2</c:v>
                </c:pt>
                <c:pt idx="8">
                  <c:v>2.9585845777169176E-2</c:v>
                </c:pt>
                <c:pt idx="9">
                  <c:v>3.0994831004733703E-2</c:v>
                </c:pt>
                <c:pt idx="10">
                  <c:v>3.3682722194919745E-2</c:v>
                </c:pt>
                <c:pt idx="11">
                  <c:v>3.564109653602876E-2</c:v>
                </c:pt>
                <c:pt idx="12">
                  <c:v>3.79110714862936E-2</c:v>
                </c:pt>
                <c:pt idx="13">
                  <c:v>3.9921168924068468E-2</c:v>
                </c:pt>
                <c:pt idx="14">
                  <c:v>4.2157716991266608E-2</c:v>
                </c:pt>
                <c:pt idx="15">
                  <c:v>4.3665716163553553E-2</c:v>
                </c:pt>
                <c:pt idx="16">
                  <c:v>4.5338139026521306E-2</c:v>
                </c:pt>
                <c:pt idx="17">
                  <c:v>4.692135217364337E-2</c:v>
                </c:pt>
                <c:pt idx="18">
                  <c:v>4.8627128788198956E-2</c:v>
                </c:pt>
                <c:pt idx="19">
                  <c:v>5.0116458551423486E-2</c:v>
                </c:pt>
                <c:pt idx="20">
                  <c:v>5.1393817377850023E-2</c:v>
                </c:pt>
                <c:pt idx="21">
                  <c:v>5.2589933980748002E-2</c:v>
                </c:pt>
                <c:pt idx="22">
                  <c:v>5.3728550476187478E-2</c:v>
                </c:pt>
                <c:pt idx="23">
                  <c:v>5.539929397212498E-2</c:v>
                </c:pt>
                <c:pt idx="24">
                  <c:v>5.6469579965723812E-2</c:v>
                </c:pt>
                <c:pt idx="25">
                  <c:v>5.705433202909764E-2</c:v>
                </c:pt>
                <c:pt idx="26">
                  <c:v>5.7755050334266998E-2</c:v>
                </c:pt>
                <c:pt idx="27">
                  <c:v>5.8079023660824687E-2</c:v>
                </c:pt>
                <c:pt idx="28">
                  <c:v>5.8003130082762817E-2</c:v>
                </c:pt>
                <c:pt idx="29">
                  <c:v>5.7548062290508191E-2</c:v>
                </c:pt>
                <c:pt idx="30">
                  <c:v>5.7092615879891076E-2</c:v>
                </c:pt>
                <c:pt idx="31">
                  <c:v>5.6603221062195737E-2</c:v>
                </c:pt>
                <c:pt idx="32">
                  <c:v>5.5969398508143135E-2</c:v>
                </c:pt>
                <c:pt idx="33">
                  <c:v>5.5252309903314555E-2</c:v>
                </c:pt>
                <c:pt idx="34">
                  <c:v>5.4522899791227375E-2</c:v>
                </c:pt>
                <c:pt idx="35">
                  <c:v>5.3640734267308463E-2</c:v>
                </c:pt>
                <c:pt idx="36">
                  <c:v>5.270576523982079E-2</c:v>
                </c:pt>
                <c:pt idx="37">
                  <c:v>5.1697128529059715E-2</c:v>
                </c:pt>
                <c:pt idx="38">
                  <c:v>5.0612493321170418E-2</c:v>
                </c:pt>
                <c:pt idx="39">
                  <c:v>4.9451423796579137E-2</c:v>
                </c:pt>
                <c:pt idx="40">
                  <c:v>4.8209126117551973E-2</c:v>
                </c:pt>
                <c:pt idx="41">
                  <c:v>4.6889504118178223E-2</c:v>
                </c:pt>
                <c:pt idx="42">
                  <c:v>4.5505822388214281E-2</c:v>
                </c:pt>
                <c:pt idx="43">
                  <c:v>4.4289396805076327E-2</c:v>
                </c:pt>
                <c:pt idx="44">
                  <c:v>4.2583309052418868E-2</c:v>
                </c:pt>
                <c:pt idx="45">
                  <c:v>4.2468154908990662E-2</c:v>
                </c:pt>
                <c:pt idx="46">
                  <c:v>4.1170211684978163E-2</c:v>
                </c:pt>
                <c:pt idx="47">
                  <c:v>4.0628222861041272E-2</c:v>
                </c:pt>
                <c:pt idx="48">
                  <c:v>3.961683750308341E-2</c:v>
                </c:pt>
                <c:pt idx="49">
                  <c:v>3.9011623905217944E-2</c:v>
                </c:pt>
                <c:pt idx="50">
                  <c:v>3.8435660534632078E-2</c:v>
                </c:pt>
                <c:pt idx="51">
                  <c:v>3.7808887852690369E-2</c:v>
                </c:pt>
                <c:pt idx="52">
                  <c:v>3.7194297631960097E-2</c:v>
                </c:pt>
                <c:pt idx="53">
                  <c:v>3.6789342617757605E-2</c:v>
                </c:pt>
                <c:pt idx="54">
                  <c:v>3.5836875813434935E-2</c:v>
                </c:pt>
                <c:pt idx="55">
                  <c:v>3.5312208240059227E-2</c:v>
                </c:pt>
                <c:pt idx="56">
                  <c:v>3.4496004640828387E-2</c:v>
                </c:pt>
                <c:pt idx="57">
                  <c:v>3.3738185419650957E-2</c:v>
                </c:pt>
                <c:pt idx="58">
                  <c:v>3.3001320151963782E-2</c:v>
                </c:pt>
                <c:pt idx="59">
                  <c:v>3.2418661148503322E-2</c:v>
                </c:pt>
                <c:pt idx="60">
                  <c:v>3.1741899567311639E-2</c:v>
                </c:pt>
                <c:pt idx="61">
                  <c:v>3.1090147218377776E-2</c:v>
                </c:pt>
                <c:pt idx="62">
                  <c:v>3.0472343652765979E-2</c:v>
                </c:pt>
                <c:pt idx="63">
                  <c:v>2.9690362618532529E-2</c:v>
                </c:pt>
                <c:pt idx="64">
                  <c:v>2.8944701402093421E-2</c:v>
                </c:pt>
                <c:pt idx="65">
                  <c:v>2.8312266888234124E-2</c:v>
                </c:pt>
                <c:pt idx="66">
                  <c:v>2.7741105725725728E-2</c:v>
                </c:pt>
                <c:pt idx="67">
                  <c:v>2.7169748254244924E-2</c:v>
                </c:pt>
                <c:pt idx="68">
                  <c:v>2.6646062041739436E-2</c:v>
                </c:pt>
                <c:pt idx="69">
                  <c:v>2.6135295515624102E-2</c:v>
                </c:pt>
                <c:pt idx="70">
                  <c:v>2.5686889287563651E-2</c:v>
                </c:pt>
                <c:pt idx="71">
                  <c:v>2.5247126209316795E-2</c:v>
                </c:pt>
                <c:pt idx="72">
                  <c:v>2.4707300281796858E-2</c:v>
                </c:pt>
                <c:pt idx="73">
                  <c:v>2.4200941269297605E-2</c:v>
                </c:pt>
                <c:pt idx="74">
                  <c:v>2.3754557629732338E-2</c:v>
                </c:pt>
                <c:pt idx="75">
                  <c:v>2.3285036587157863E-2</c:v>
                </c:pt>
                <c:pt idx="76">
                  <c:v>2.2871843922467067E-2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5C25-4637-AA5B-F63BD6C05B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6826216"/>
        <c:axId val="316826608"/>
      </c:scatterChart>
      <c:valAx>
        <c:axId val="316826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6826608"/>
        <c:crosses val="autoZero"/>
        <c:crossBetween val="midCat"/>
      </c:valAx>
      <c:valAx>
        <c:axId val="316826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68262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'C6020'!$BH$1</c:f>
              <c:strCache>
                <c:ptCount val="1"/>
                <c:pt idx="0">
                  <c:v> 6020 163C2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'C6020'!$BA$2:$BA$78</c:f>
              <c:numCache>
                <c:formatCode>0.00E+00</c:formatCode>
                <c:ptCount val="77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9.1029800000000003E-4</c:v>
                </c:pt>
                <c:pt idx="24">
                  <c:v>1.0985400000000001E-3</c:v>
                </c:pt>
                <c:pt idx="25">
                  <c:v>1.3257099999999999E-3</c:v>
                </c:pt>
                <c:pt idx="26">
                  <c:v>1.9307E-3</c:v>
                </c:pt>
                <c:pt idx="27">
                  <c:v>2.8117699999999999E-3</c:v>
                </c:pt>
                <c:pt idx="28">
                  <c:v>4.0949100000000002E-3</c:v>
                </c:pt>
                <c:pt idx="29">
                  <c:v>5.9636200000000002E-3</c:v>
                </c:pt>
                <c:pt idx="30">
                  <c:v>7.1968600000000002E-3</c:v>
                </c:pt>
                <c:pt idx="31">
                  <c:v>8.6851099999999994E-3</c:v>
                </c:pt>
                <c:pt idx="32">
                  <c:v>1.04811E-2</c:v>
                </c:pt>
                <c:pt idx="33">
                  <c:v>1.2648599999999999E-2</c:v>
                </c:pt>
                <c:pt idx="34">
                  <c:v>1.52642E-2</c:v>
                </c:pt>
                <c:pt idx="35">
                  <c:v>1.8420700000000002E-2</c:v>
                </c:pt>
                <c:pt idx="36">
                  <c:v>2.223E-2</c:v>
                </c:pt>
                <c:pt idx="37">
                  <c:v>2.6827E-2</c:v>
                </c:pt>
                <c:pt idx="38">
                  <c:v>3.2374600000000003E-2</c:v>
                </c:pt>
                <c:pt idx="39">
                  <c:v>3.9069399999999997E-2</c:v>
                </c:pt>
                <c:pt idx="40">
                  <c:v>4.7148700000000002E-2</c:v>
                </c:pt>
                <c:pt idx="41">
                  <c:v>5.6898700000000003E-2</c:v>
                </c:pt>
                <c:pt idx="42">
                  <c:v>6.8664900000000001E-2</c:v>
                </c:pt>
                <c:pt idx="43">
                  <c:v>7.9706600000000002E-2</c:v>
                </c:pt>
                <c:pt idx="44">
                  <c:v>9.3506099999999995E-2</c:v>
                </c:pt>
                <c:pt idx="45">
                  <c:v>0.10127700000000001</c:v>
                </c:pt>
                <c:pt idx="46">
                  <c:v>0.118812</c:v>
                </c:pt>
                <c:pt idx="47">
                  <c:v>0.12868599999999999</c:v>
                </c:pt>
                <c:pt idx="48">
                  <c:v>0.15096499999999999</c:v>
                </c:pt>
                <c:pt idx="49">
                  <c:v>0.16351199999999999</c:v>
                </c:pt>
                <c:pt idx="50">
                  <c:v>0.17710200000000001</c:v>
                </c:pt>
                <c:pt idx="51">
                  <c:v>0.19182099999999999</c:v>
                </c:pt>
                <c:pt idx="52">
                  <c:v>0.207763</c:v>
                </c:pt>
                <c:pt idx="53">
                  <c:v>0.22</c:v>
                </c:pt>
                <c:pt idx="54">
                  <c:v>0.245</c:v>
                </c:pt>
                <c:pt idx="55">
                  <c:v>0.27500000000000002</c:v>
                </c:pt>
                <c:pt idx="56">
                  <c:v>0.30499999999999999</c:v>
                </c:pt>
                <c:pt idx="57">
                  <c:v>0.34</c:v>
                </c:pt>
                <c:pt idx="58">
                  <c:v>0.375</c:v>
                </c:pt>
                <c:pt idx="59">
                  <c:v>0.41</c:v>
                </c:pt>
                <c:pt idx="60">
                  <c:v>0.45</c:v>
                </c:pt>
                <c:pt idx="61">
                  <c:v>0.49</c:v>
                </c:pt>
                <c:pt idx="62">
                  <c:v>0.53349999999999997</c:v>
                </c:pt>
                <c:pt idx="63">
                  <c:v>0.59389999999999998</c:v>
                </c:pt>
                <c:pt idx="64">
                  <c:v>0.65429999999999999</c:v>
                </c:pt>
                <c:pt idx="65">
                  <c:v>0.7147</c:v>
                </c:pt>
                <c:pt idx="66">
                  <c:v>0.77510000000000001</c:v>
                </c:pt>
                <c:pt idx="67">
                  <c:v>0.83550000000000002</c:v>
                </c:pt>
                <c:pt idx="68">
                  <c:v>0.89590000000000003</c:v>
                </c:pt>
                <c:pt idx="69">
                  <c:v>0.95640000000000003</c:v>
                </c:pt>
                <c:pt idx="70">
                  <c:v>1.0167999999999999</c:v>
                </c:pt>
                <c:pt idx="71">
                  <c:v>1.0771999999999999</c:v>
                </c:pt>
                <c:pt idx="72">
                  <c:v>1.1577</c:v>
                </c:pt>
                <c:pt idx="73">
                  <c:v>1.2382</c:v>
                </c:pt>
                <c:pt idx="74">
                  <c:v>1.3188</c:v>
                </c:pt>
                <c:pt idx="75">
                  <c:v>1.3993</c:v>
                </c:pt>
                <c:pt idx="76">
                  <c:v>1.4799</c:v>
                </c:pt>
              </c:numCache>
            </c:numRef>
          </c:xVal>
          <c:yVal>
            <c:numRef>
              <c:f>'C6020'!$BH$2:$BH$78</c:f>
              <c:numCache>
                <c:formatCode>0.00E+00</c:formatCode>
                <c:ptCount val="77"/>
                <c:pt idx="0">
                  <c:v>1.6176488524423337E-2</c:v>
                </c:pt>
                <c:pt idx="1">
                  <c:v>1.6800851173457913E-2</c:v>
                </c:pt>
                <c:pt idx="2">
                  <c:v>1.6265412633310033E-2</c:v>
                </c:pt>
                <c:pt idx="3">
                  <c:v>1.8763017767853756E-2</c:v>
                </c:pt>
                <c:pt idx="4">
                  <c:v>1.9838828573974742E-2</c:v>
                </c:pt>
                <c:pt idx="5">
                  <c:v>2.2058882614783282E-2</c:v>
                </c:pt>
                <c:pt idx="6">
                  <c:v>2.4625963164280878E-2</c:v>
                </c:pt>
                <c:pt idx="7">
                  <c:v>2.7797601277192146E-2</c:v>
                </c:pt>
                <c:pt idx="8">
                  <c:v>3.1216970397487179E-2</c:v>
                </c:pt>
                <c:pt idx="9">
                  <c:v>3.298111747543301E-2</c:v>
                </c:pt>
                <c:pt idx="10">
                  <c:v>3.5637233130738959E-2</c:v>
                </c:pt>
                <c:pt idx="11">
                  <c:v>3.7617597679549607E-2</c:v>
                </c:pt>
                <c:pt idx="12">
                  <c:v>3.9385750407570863E-2</c:v>
                </c:pt>
                <c:pt idx="13">
                  <c:v>4.1179401236734692E-2</c:v>
                </c:pt>
                <c:pt idx="14">
                  <c:v>4.3324414511960424E-2</c:v>
                </c:pt>
                <c:pt idx="15">
                  <c:v>4.478081986038214E-2</c:v>
                </c:pt>
                <c:pt idx="16">
                  <c:v>4.6393706867766456E-2</c:v>
                </c:pt>
                <c:pt idx="17">
                  <c:v>4.7845820103894834E-2</c:v>
                </c:pt>
                <c:pt idx="18">
                  <c:v>4.9512452892393657E-2</c:v>
                </c:pt>
                <c:pt idx="19">
                  <c:v>5.0960708655496748E-2</c:v>
                </c:pt>
                <c:pt idx="20">
                  <c:v>5.2153762168117852E-2</c:v>
                </c:pt>
                <c:pt idx="21">
                  <c:v>5.3284951023023511E-2</c:v>
                </c:pt>
                <c:pt idx="22">
                  <c:v>5.4255847260770332E-2</c:v>
                </c:pt>
                <c:pt idx="23">
                  <c:v>5.5617433600215878E-2</c:v>
                </c:pt>
                <c:pt idx="24">
                  <c:v>5.6455504988517723E-2</c:v>
                </c:pt>
                <c:pt idx="25">
                  <c:v>5.680773868579031E-2</c:v>
                </c:pt>
                <c:pt idx="26">
                  <c:v>5.7805508451069694E-2</c:v>
                </c:pt>
                <c:pt idx="27">
                  <c:v>5.7909214563261743E-2</c:v>
                </c:pt>
                <c:pt idx="28">
                  <c:v>5.769219284622807E-2</c:v>
                </c:pt>
                <c:pt idx="29">
                  <c:v>5.7042323679463526E-2</c:v>
                </c:pt>
                <c:pt idx="30">
                  <c:v>5.6696906603221686E-2</c:v>
                </c:pt>
                <c:pt idx="31">
                  <c:v>5.6176075951981923E-2</c:v>
                </c:pt>
                <c:pt idx="32">
                  <c:v>5.549986803879238E-2</c:v>
                </c:pt>
                <c:pt idx="33">
                  <c:v>5.4755407463039946E-2</c:v>
                </c:pt>
                <c:pt idx="34">
                  <c:v>5.39723035845696E-2</c:v>
                </c:pt>
                <c:pt idx="35">
                  <c:v>5.3117602174226619E-2</c:v>
                </c:pt>
                <c:pt idx="36">
                  <c:v>5.2118381811309213E-2</c:v>
                </c:pt>
                <c:pt idx="37">
                  <c:v>5.108875133549632E-2</c:v>
                </c:pt>
                <c:pt idx="38">
                  <c:v>5.0017979163143156E-2</c:v>
                </c:pt>
                <c:pt idx="39">
                  <c:v>4.882112265496516E-2</c:v>
                </c:pt>
                <c:pt idx="40">
                  <c:v>4.7601637721143751E-2</c:v>
                </c:pt>
                <c:pt idx="41">
                  <c:v>4.6287946270029835E-2</c:v>
                </c:pt>
                <c:pt idx="42">
                  <c:v>4.4924301252062517E-2</c:v>
                </c:pt>
                <c:pt idx="43">
                  <c:v>4.3680329787778596E-2</c:v>
                </c:pt>
                <c:pt idx="44">
                  <c:v>4.2246121099113854E-2</c:v>
                </c:pt>
                <c:pt idx="45">
                  <c:v>4.1942146187484194E-2</c:v>
                </c:pt>
                <c:pt idx="46">
                  <c:v>4.066970153661368E-2</c:v>
                </c:pt>
                <c:pt idx="47">
                  <c:v>4.0064562524111197E-2</c:v>
                </c:pt>
                <c:pt idx="48">
                  <c:v>3.9066441599700866E-2</c:v>
                </c:pt>
                <c:pt idx="49">
                  <c:v>3.8565862883941537E-2</c:v>
                </c:pt>
                <c:pt idx="50">
                  <c:v>3.7955728376731092E-2</c:v>
                </c:pt>
                <c:pt idx="51">
                  <c:v>3.7359180228989701E-2</c:v>
                </c:pt>
                <c:pt idx="52">
                  <c:v>3.6721816533140002E-2</c:v>
                </c:pt>
                <c:pt idx="53">
                  <c:v>3.6612931571775836E-2</c:v>
                </c:pt>
                <c:pt idx="54">
                  <c:v>3.5939757598202997E-2</c:v>
                </c:pt>
                <c:pt idx="55">
                  <c:v>3.5213026425599911E-2</c:v>
                </c:pt>
                <c:pt idx="56">
                  <c:v>3.448383166728753E-2</c:v>
                </c:pt>
                <c:pt idx="57">
                  <c:v>3.3732695617616562E-2</c:v>
                </c:pt>
                <c:pt idx="58">
                  <c:v>3.3027704366704186E-2</c:v>
                </c:pt>
                <c:pt idx="59">
                  <c:v>3.2417348041154946E-2</c:v>
                </c:pt>
                <c:pt idx="60">
                  <c:v>3.1746924865005154E-2</c:v>
                </c:pt>
                <c:pt idx="61">
                  <c:v>3.1103192741737149E-2</c:v>
                </c:pt>
                <c:pt idx="62">
                  <c:v>3.0534481365122792E-2</c:v>
                </c:pt>
                <c:pt idx="63">
                  <c:v>2.9736293070694076E-2</c:v>
                </c:pt>
                <c:pt idx="64">
                  <c:v>2.9011817862057997E-2</c:v>
                </c:pt>
                <c:pt idx="65">
                  <c:v>2.8370140797062918E-2</c:v>
                </c:pt>
                <c:pt idx="66">
                  <c:v>2.7762979964283702E-2</c:v>
                </c:pt>
                <c:pt idx="67">
                  <c:v>2.7204132372298184E-2</c:v>
                </c:pt>
                <c:pt idx="68">
                  <c:v>2.6685294448726797E-2</c:v>
                </c:pt>
                <c:pt idx="69">
                  <c:v>2.6161410329310037E-2</c:v>
                </c:pt>
                <c:pt idx="70">
                  <c:v>2.5724861864683642E-2</c:v>
                </c:pt>
                <c:pt idx="71">
                  <c:v>2.5281498596128736E-2</c:v>
                </c:pt>
                <c:pt idx="72">
                  <c:v>2.4754674566502155E-2</c:v>
                </c:pt>
                <c:pt idx="73">
                  <c:v>2.4211700497064507E-2</c:v>
                </c:pt>
                <c:pt idx="74">
                  <c:v>2.3733128765595083E-2</c:v>
                </c:pt>
                <c:pt idx="75">
                  <c:v>2.3315358463452715E-2</c:v>
                </c:pt>
                <c:pt idx="76">
                  <c:v>2.2885072884544368E-2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5A20-4689-9941-7D1C739114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6827392"/>
        <c:axId val="316827784"/>
      </c:scatterChart>
      <c:valAx>
        <c:axId val="3168273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6827784"/>
        <c:crosses val="autoZero"/>
        <c:crossBetween val="midCat"/>
      </c:valAx>
      <c:valAx>
        <c:axId val="316827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68273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'C6020'!$BR$1</c:f>
              <c:strCache>
                <c:ptCount val="1"/>
                <c:pt idx="0">
                  <c:v> 6020 163C5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'C6020'!$BK$2:$BK$78</c:f>
              <c:numCache>
                <c:formatCode>0.00E+00</c:formatCode>
                <c:ptCount val="77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9.1029800000000003E-4</c:v>
                </c:pt>
                <c:pt idx="24">
                  <c:v>1.0985400000000001E-3</c:v>
                </c:pt>
                <c:pt idx="25">
                  <c:v>1.3257099999999999E-3</c:v>
                </c:pt>
                <c:pt idx="26">
                  <c:v>1.9307E-3</c:v>
                </c:pt>
                <c:pt idx="27">
                  <c:v>2.8117699999999999E-3</c:v>
                </c:pt>
                <c:pt idx="28">
                  <c:v>4.0949100000000002E-3</c:v>
                </c:pt>
                <c:pt idx="29">
                  <c:v>5.9636200000000002E-3</c:v>
                </c:pt>
                <c:pt idx="30">
                  <c:v>7.1968600000000002E-3</c:v>
                </c:pt>
                <c:pt idx="31">
                  <c:v>8.6851099999999994E-3</c:v>
                </c:pt>
                <c:pt idx="32">
                  <c:v>1.04811E-2</c:v>
                </c:pt>
                <c:pt idx="33">
                  <c:v>1.2648599999999999E-2</c:v>
                </c:pt>
                <c:pt idx="34">
                  <c:v>1.52642E-2</c:v>
                </c:pt>
                <c:pt idx="35">
                  <c:v>1.8420700000000002E-2</c:v>
                </c:pt>
                <c:pt idx="36">
                  <c:v>2.223E-2</c:v>
                </c:pt>
                <c:pt idx="37">
                  <c:v>2.6827E-2</c:v>
                </c:pt>
                <c:pt idx="38">
                  <c:v>3.2374600000000003E-2</c:v>
                </c:pt>
                <c:pt idx="39">
                  <c:v>3.9069399999999997E-2</c:v>
                </c:pt>
                <c:pt idx="40">
                  <c:v>4.7148700000000002E-2</c:v>
                </c:pt>
                <c:pt idx="41">
                  <c:v>5.6898700000000003E-2</c:v>
                </c:pt>
                <c:pt idx="42">
                  <c:v>6.8664900000000001E-2</c:v>
                </c:pt>
                <c:pt idx="43">
                  <c:v>7.9706600000000002E-2</c:v>
                </c:pt>
                <c:pt idx="44">
                  <c:v>9.3506099999999995E-2</c:v>
                </c:pt>
                <c:pt idx="45">
                  <c:v>0.10127700000000001</c:v>
                </c:pt>
                <c:pt idx="46">
                  <c:v>0.118812</c:v>
                </c:pt>
                <c:pt idx="47">
                  <c:v>0.12868599999999999</c:v>
                </c:pt>
                <c:pt idx="48">
                  <c:v>0.15096499999999999</c:v>
                </c:pt>
                <c:pt idx="49">
                  <c:v>0.16351199999999999</c:v>
                </c:pt>
                <c:pt idx="50">
                  <c:v>0.17710200000000001</c:v>
                </c:pt>
                <c:pt idx="51">
                  <c:v>0.19182099999999999</c:v>
                </c:pt>
                <c:pt idx="52">
                  <c:v>0.207763</c:v>
                </c:pt>
                <c:pt idx="53">
                  <c:v>0.22</c:v>
                </c:pt>
                <c:pt idx="54">
                  <c:v>0.245</c:v>
                </c:pt>
                <c:pt idx="55">
                  <c:v>0.27500000000000002</c:v>
                </c:pt>
                <c:pt idx="56">
                  <c:v>0.30499999999999999</c:v>
                </c:pt>
                <c:pt idx="57">
                  <c:v>0.34</c:v>
                </c:pt>
                <c:pt idx="58">
                  <c:v>0.375</c:v>
                </c:pt>
                <c:pt idx="59">
                  <c:v>0.41</c:v>
                </c:pt>
                <c:pt idx="60">
                  <c:v>0.45</c:v>
                </c:pt>
                <c:pt idx="61">
                  <c:v>0.49</c:v>
                </c:pt>
                <c:pt idx="62">
                  <c:v>0.53349999999999997</c:v>
                </c:pt>
                <c:pt idx="63">
                  <c:v>0.59389999999999998</c:v>
                </c:pt>
                <c:pt idx="64">
                  <c:v>0.65429999999999999</c:v>
                </c:pt>
                <c:pt idx="65">
                  <c:v>0.7147</c:v>
                </c:pt>
                <c:pt idx="66">
                  <c:v>0.77510000000000001</c:v>
                </c:pt>
                <c:pt idx="67">
                  <c:v>0.83550000000000002</c:v>
                </c:pt>
                <c:pt idx="68">
                  <c:v>0.89590000000000003</c:v>
                </c:pt>
                <c:pt idx="69">
                  <c:v>0.95640000000000003</c:v>
                </c:pt>
                <c:pt idx="70">
                  <c:v>1.0167999999999999</c:v>
                </c:pt>
                <c:pt idx="71">
                  <c:v>1.0771999999999999</c:v>
                </c:pt>
                <c:pt idx="72">
                  <c:v>1.1577</c:v>
                </c:pt>
                <c:pt idx="73">
                  <c:v>1.2382</c:v>
                </c:pt>
                <c:pt idx="74">
                  <c:v>1.3188</c:v>
                </c:pt>
                <c:pt idx="75">
                  <c:v>1.3993</c:v>
                </c:pt>
                <c:pt idx="76">
                  <c:v>1.4799</c:v>
                </c:pt>
              </c:numCache>
            </c:numRef>
          </c:xVal>
          <c:yVal>
            <c:numRef>
              <c:f>'C6020'!$BR$2:$BR$78</c:f>
              <c:numCache>
                <c:formatCode>0.00E+00</c:formatCode>
                <c:ptCount val="77"/>
                <c:pt idx="0">
                  <c:v>1.2663149326916746E-2</c:v>
                </c:pt>
                <c:pt idx="1">
                  <c:v>1.4081509261949305E-2</c:v>
                </c:pt>
                <c:pt idx="2">
                  <c:v>1.5210664492288724E-2</c:v>
                </c:pt>
                <c:pt idx="3">
                  <c:v>1.7558454768105785E-2</c:v>
                </c:pt>
                <c:pt idx="4">
                  <c:v>1.8566699167342628E-2</c:v>
                </c:pt>
                <c:pt idx="5">
                  <c:v>2.1511114739488427E-2</c:v>
                </c:pt>
                <c:pt idx="6">
                  <c:v>2.3670483324382357E-2</c:v>
                </c:pt>
                <c:pt idx="7">
                  <c:v>2.6114685603336109E-2</c:v>
                </c:pt>
                <c:pt idx="8">
                  <c:v>2.9378861349134325E-2</c:v>
                </c:pt>
                <c:pt idx="9">
                  <c:v>3.1195218559299291E-2</c:v>
                </c:pt>
                <c:pt idx="10">
                  <c:v>3.4069895851797913E-2</c:v>
                </c:pt>
                <c:pt idx="11">
                  <c:v>3.6309326423899814E-2</c:v>
                </c:pt>
                <c:pt idx="12">
                  <c:v>3.8604088990183603E-2</c:v>
                </c:pt>
                <c:pt idx="13">
                  <c:v>4.083954532212667E-2</c:v>
                </c:pt>
                <c:pt idx="14">
                  <c:v>4.3076046993752358E-2</c:v>
                </c:pt>
                <c:pt idx="15">
                  <c:v>4.4353182646899442E-2</c:v>
                </c:pt>
                <c:pt idx="16">
                  <c:v>4.6027719843662399E-2</c:v>
                </c:pt>
                <c:pt idx="17">
                  <c:v>4.7538193545983265E-2</c:v>
                </c:pt>
                <c:pt idx="18">
                  <c:v>4.9180020215290256E-2</c:v>
                </c:pt>
                <c:pt idx="19">
                  <c:v>5.0612365605496902E-2</c:v>
                </c:pt>
                <c:pt idx="20">
                  <c:v>5.1812140552791132E-2</c:v>
                </c:pt>
                <c:pt idx="21">
                  <c:v>5.3061888074553233E-2</c:v>
                </c:pt>
                <c:pt idx="22">
                  <c:v>5.4107393735133451E-2</c:v>
                </c:pt>
                <c:pt idx="23">
                  <c:v>5.5847763327302409E-2</c:v>
                </c:pt>
                <c:pt idx="24">
                  <c:v>5.6536776144767688E-2</c:v>
                </c:pt>
                <c:pt idx="25">
                  <c:v>5.6768349694776399E-2</c:v>
                </c:pt>
                <c:pt idx="26">
                  <c:v>5.7996061764455514E-2</c:v>
                </c:pt>
                <c:pt idx="27">
                  <c:v>5.8220855080302558E-2</c:v>
                </c:pt>
                <c:pt idx="28">
                  <c:v>5.7877185241201085E-2</c:v>
                </c:pt>
                <c:pt idx="29">
                  <c:v>5.7173301183268209E-2</c:v>
                </c:pt>
                <c:pt idx="30">
                  <c:v>5.689887504393068E-2</c:v>
                </c:pt>
                <c:pt idx="31">
                  <c:v>5.6362571194006783E-2</c:v>
                </c:pt>
                <c:pt idx="32">
                  <c:v>5.570492252994403E-2</c:v>
                </c:pt>
                <c:pt idx="33">
                  <c:v>5.4973593224786586E-2</c:v>
                </c:pt>
                <c:pt idx="34">
                  <c:v>5.4227413613552142E-2</c:v>
                </c:pt>
                <c:pt idx="35">
                  <c:v>5.3316884262051438E-2</c:v>
                </c:pt>
                <c:pt idx="36">
                  <c:v>5.234258179604228E-2</c:v>
                </c:pt>
                <c:pt idx="37">
                  <c:v>5.1330600490280591E-2</c:v>
                </c:pt>
                <c:pt idx="38">
                  <c:v>5.022145356480507E-2</c:v>
                </c:pt>
                <c:pt idx="39">
                  <c:v>4.9071305232179424E-2</c:v>
                </c:pt>
                <c:pt idx="40">
                  <c:v>4.7838262679286446E-2</c:v>
                </c:pt>
                <c:pt idx="41">
                  <c:v>4.6513193639925288E-2</c:v>
                </c:pt>
                <c:pt idx="42">
                  <c:v>4.5127761622819638E-2</c:v>
                </c:pt>
                <c:pt idx="43">
                  <c:v>4.3812776053848181E-2</c:v>
                </c:pt>
                <c:pt idx="44">
                  <c:v>4.2357700168788051E-2</c:v>
                </c:pt>
                <c:pt idx="45">
                  <c:v>4.2153404684129842E-2</c:v>
                </c:pt>
                <c:pt idx="46">
                  <c:v>4.0811616359977654E-2</c:v>
                </c:pt>
                <c:pt idx="47">
                  <c:v>4.0223253940747945E-2</c:v>
                </c:pt>
                <c:pt idx="48">
                  <c:v>3.9238205639314142E-2</c:v>
                </c:pt>
                <c:pt idx="49">
                  <c:v>3.869575779054777E-2</c:v>
                </c:pt>
                <c:pt idx="50">
                  <c:v>3.8153453166145088E-2</c:v>
                </c:pt>
                <c:pt idx="51">
                  <c:v>3.7526663485095424E-2</c:v>
                </c:pt>
                <c:pt idx="52">
                  <c:v>3.6887455087830902E-2</c:v>
                </c:pt>
                <c:pt idx="53">
                  <c:v>3.6612931571775836E-2</c:v>
                </c:pt>
                <c:pt idx="54">
                  <c:v>3.5939757598202997E-2</c:v>
                </c:pt>
                <c:pt idx="55">
                  <c:v>3.5213026425599911E-2</c:v>
                </c:pt>
                <c:pt idx="56">
                  <c:v>3.448383166728753E-2</c:v>
                </c:pt>
                <c:pt idx="57">
                  <c:v>3.3732695617616562E-2</c:v>
                </c:pt>
                <c:pt idx="58">
                  <c:v>3.3027704366704186E-2</c:v>
                </c:pt>
                <c:pt idx="59">
                  <c:v>3.2417348041154946E-2</c:v>
                </c:pt>
                <c:pt idx="60">
                  <c:v>3.1746924865005154E-2</c:v>
                </c:pt>
                <c:pt idx="61">
                  <c:v>3.1103192741737149E-2</c:v>
                </c:pt>
                <c:pt idx="62">
                  <c:v>3.0534481365122792E-2</c:v>
                </c:pt>
                <c:pt idx="63">
                  <c:v>2.9736293070694076E-2</c:v>
                </c:pt>
                <c:pt idx="64">
                  <c:v>2.9011817862057997E-2</c:v>
                </c:pt>
                <c:pt idx="65">
                  <c:v>2.8370140797062918E-2</c:v>
                </c:pt>
                <c:pt idx="66">
                  <c:v>2.7762979964283702E-2</c:v>
                </c:pt>
                <c:pt idx="67">
                  <c:v>2.7204132372298184E-2</c:v>
                </c:pt>
                <c:pt idx="68">
                  <c:v>2.6685294448726797E-2</c:v>
                </c:pt>
                <c:pt idx="69">
                  <c:v>2.6161410329310037E-2</c:v>
                </c:pt>
                <c:pt idx="70">
                  <c:v>2.5724861864683642E-2</c:v>
                </c:pt>
                <c:pt idx="71">
                  <c:v>2.5281498596128736E-2</c:v>
                </c:pt>
                <c:pt idx="72">
                  <c:v>2.4754674566502155E-2</c:v>
                </c:pt>
                <c:pt idx="73">
                  <c:v>2.4211700497064507E-2</c:v>
                </c:pt>
                <c:pt idx="74">
                  <c:v>2.3733128765595083E-2</c:v>
                </c:pt>
                <c:pt idx="75">
                  <c:v>2.3315358463452715E-2</c:v>
                </c:pt>
                <c:pt idx="76">
                  <c:v>2.2885072884544368E-2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1A8C-4A56-A322-A810A98D1A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6828568"/>
        <c:axId val="316828960"/>
      </c:scatterChart>
      <c:valAx>
        <c:axId val="3168285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6828960"/>
        <c:crosses val="autoZero"/>
        <c:crossBetween val="midCat"/>
      </c:valAx>
      <c:valAx>
        <c:axId val="316828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68285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'C6020'!$BR$1</c:f>
              <c:strCache>
                <c:ptCount val="1"/>
                <c:pt idx="0">
                  <c:v> 6020 163C5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'C6020'!$BQ$2:$BQ$78</c:f>
              <c:numCache>
                <c:formatCode>0.00E+00</c:formatCode>
                <c:ptCount val="77"/>
                <c:pt idx="0">
                  <c:v>3.5585319061260003E-4</c:v>
                </c:pt>
                <c:pt idx="1">
                  <c:v>4.1223081595421519E-4</c:v>
                </c:pt>
                <c:pt idx="2">
                  <c:v>4.7065965658153329E-4</c:v>
                </c:pt>
                <c:pt idx="3">
                  <c:v>5.5551021448298861E-4</c:v>
                </c:pt>
                <c:pt idx="4">
                  <c:v>6.2752721533791147E-4</c:v>
                </c:pt>
                <c:pt idx="5">
                  <c:v>7.4201599532259144E-4</c:v>
                </c:pt>
                <c:pt idx="6">
                  <c:v>8.5506921188688116E-4</c:v>
                </c:pt>
                <c:pt idx="7">
                  <c:v>9.8663489147779297E-4</c:v>
                </c:pt>
                <c:pt idx="8">
                  <c:v>1.1496031978851934E-3</c:v>
                </c:pt>
                <c:pt idx="9">
                  <c:v>1.3013410740021114E-3</c:v>
                </c:pt>
                <c:pt idx="10">
                  <c:v>1.4939938687790026E-3</c:v>
                </c:pt>
                <c:pt idx="11">
                  <c:v>1.694293324901001E-3</c:v>
                </c:pt>
                <c:pt idx="12">
                  <c:v>1.9191656594752112E-3</c:v>
                </c:pt>
                <c:pt idx="13">
                  <c:v>2.1684707165165189E-3</c:v>
                </c:pt>
                <c:pt idx="14">
                  <c:v>2.4465111342035395E-3</c:v>
                </c:pt>
                <c:pt idx="15">
                  <c:v>2.7271367266384059E-3</c:v>
                </c:pt>
                <c:pt idx="16">
                  <c:v>3.0519048739834076E-3</c:v>
                </c:pt>
                <c:pt idx="17">
                  <c:v>3.4072077358002174E-3</c:v>
                </c:pt>
                <c:pt idx="18">
                  <c:v>3.8070458176317121E-3</c:v>
                </c:pt>
                <c:pt idx="19">
                  <c:v>4.2426626784206828E-3</c:v>
                </c:pt>
                <c:pt idx="20">
                  <c:v>4.7156556320700612E-3</c:v>
                </c:pt>
                <c:pt idx="21">
                  <c:v>5.2424465416969802E-3</c:v>
                </c:pt>
                <c:pt idx="22">
                  <c:v>5.8155048784360799E-3</c:v>
                </c:pt>
                <c:pt idx="23">
                  <c:v>7.1300846601787789E-3</c:v>
                </c:pt>
                <c:pt idx="24">
                  <c:v>7.8808571910721163E-3</c:v>
                </c:pt>
                <c:pt idx="25">
                  <c:v>8.6751581469078718E-3</c:v>
                </c:pt>
                <c:pt idx="26">
                  <c:v>1.0581729369466707E-2</c:v>
                </c:pt>
                <c:pt idx="27">
                  <c:v>1.2794672863701608E-2</c:v>
                </c:pt>
                <c:pt idx="28">
                  <c:v>1.5394864878135395E-2</c:v>
                </c:pt>
                <c:pt idx="29">
                  <c:v>1.84650979526934E-2</c:v>
                </c:pt>
                <c:pt idx="30">
                  <c:v>2.0235939262823036E-2</c:v>
                </c:pt>
                <c:pt idx="31">
                  <c:v>2.212498882943854E-2</c:v>
                </c:pt>
                <c:pt idx="32">
                  <c:v>2.4162964709004489E-2</c:v>
                </c:pt>
                <c:pt idx="33">
                  <c:v>2.6369281204898922E-2</c:v>
                </c:pt>
                <c:pt idx="34">
                  <c:v>2.8770437724858874E-2</c:v>
                </c:pt>
                <c:pt idx="35">
                  <c:v>3.1339022478787865E-2</c:v>
                </c:pt>
                <c:pt idx="36">
                  <c:v>3.4111223861450941E-2</c:v>
                </c:pt>
                <c:pt idx="37">
                  <c:v>3.7108570699405242E-2</c:v>
                </c:pt>
                <c:pt idx="38">
                  <c:v>4.0322443757529608E-2</c:v>
                </c:pt>
                <c:pt idx="39">
                  <c:v>4.3785687760250047E-2</c:v>
                </c:pt>
                <c:pt idx="40">
                  <c:v>4.7492229844332143E-2</c:v>
                </c:pt>
                <c:pt idx="41">
                  <c:v>5.1444535676396355E-2</c:v>
                </c:pt>
                <c:pt idx="42">
                  <c:v>5.5665907331640146E-2</c:v>
                </c:pt>
                <c:pt idx="43">
                  <c:v>5.9094563335501983E-2</c:v>
                </c:pt>
                <c:pt idx="44">
                  <c:v>6.2934119106830375E-2</c:v>
                </c:pt>
                <c:pt idx="45">
                  <c:v>6.5338888620748811E-2</c:v>
                </c:pt>
                <c:pt idx="46">
                  <c:v>6.9634113500221029E-2</c:v>
                </c:pt>
                <c:pt idx="47">
                  <c:v>7.1945602065860079E-2</c:v>
                </c:pt>
                <c:pt idx="48">
                  <c:v>7.696489923555451E-2</c:v>
                </c:pt>
                <c:pt idx="49">
                  <c:v>7.9543829099736243E-2</c:v>
                </c:pt>
                <c:pt idx="50">
                  <c:v>8.2201294774660497E-2</c:v>
                </c:pt>
                <c:pt idx="51">
                  <c:v>8.4843397600370116E-2</c:v>
                </c:pt>
                <c:pt idx="52">
                  <c:v>8.75434082693438E-2</c:v>
                </c:pt>
                <c:pt idx="53">
                  <c:v>8.9748787990650239E-2</c:v>
                </c:pt>
                <c:pt idx="54">
                  <c:v>9.3836243592546553E-2</c:v>
                </c:pt>
                <c:pt idx="55">
                  <c:v>9.8405194309243535E-2</c:v>
                </c:pt>
                <c:pt idx="56">
                  <c:v>0.10255519810581371</c:v>
                </c:pt>
                <c:pt idx="57">
                  <c:v>0.10709396112755205</c:v>
                </c:pt>
                <c:pt idx="58">
                  <c:v>0.11128966321053393</c:v>
                </c:pt>
                <c:pt idx="59">
                  <c:v>0.11528708816200332</c:v>
                </c:pt>
                <c:pt idx="60">
                  <c:v>0.11952454220473852</c:v>
                </c:pt>
                <c:pt idx="61">
                  <c:v>0.12345268098932158</c:v>
                </c:pt>
                <c:pt idx="62">
                  <c:v>0.12763285552040668</c:v>
                </c:pt>
                <c:pt idx="63">
                  <c:v>0.13289237921974761</c:v>
                </c:pt>
                <c:pt idx="64">
                  <c:v>0.13777674849968172</c:v>
                </c:pt>
                <c:pt idx="65">
                  <c:v>0.14239431037671718</c:v>
                </c:pt>
                <c:pt idx="66">
                  <c:v>0.14669385048568429</c:v>
                </c:pt>
                <c:pt idx="67">
                  <c:v>0.15076157533355486</c:v>
                </c:pt>
                <c:pt idx="68">
                  <c:v>0.15462003523675172</c:v>
                </c:pt>
                <c:pt idx="69">
                  <c:v>0.15817955885307089</c:v>
                </c:pt>
                <c:pt idx="70">
                  <c:v>0.16173138082638858</c:v>
                </c:pt>
                <c:pt idx="71">
                  <c:v>0.16502493838129398</c:v>
                </c:pt>
                <c:pt idx="72">
                  <c:v>0.16928817662683812</c:v>
                </c:pt>
                <c:pt idx="73">
                  <c:v>0.17314423916337868</c:v>
                </c:pt>
                <c:pt idx="74">
                  <c:v>0.17691594110217088</c:v>
                </c:pt>
                <c:pt idx="75">
                  <c:v>0.1806244199932816</c:v>
                </c:pt>
                <c:pt idx="76">
                  <c:v>0.18403157164420786</c:v>
                </c:pt>
              </c:numCache>
            </c:numRef>
          </c:xVal>
          <c:yVal>
            <c:numRef>
              <c:f>'C6020'!$BR$2:$BR$78</c:f>
              <c:numCache>
                <c:formatCode>0.00E+00</c:formatCode>
                <c:ptCount val="77"/>
                <c:pt idx="0">
                  <c:v>1.2663149326916746E-2</c:v>
                </c:pt>
                <c:pt idx="1">
                  <c:v>1.4081509261949305E-2</c:v>
                </c:pt>
                <c:pt idx="2">
                  <c:v>1.5210664492288724E-2</c:v>
                </c:pt>
                <c:pt idx="3">
                  <c:v>1.7558454768105785E-2</c:v>
                </c:pt>
                <c:pt idx="4">
                  <c:v>1.8566699167342628E-2</c:v>
                </c:pt>
                <c:pt idx="5">
                  <c:v>2.1511114739488427E-2</c:v>
                </c:pt>
                <c:pt idx="6">
                  <c:v>2.3670483324382357E-2</c:v>
                </c:pt>
                <c:pt idx="7">
                  <c:v>2.6114685603336109E-2</c:v>
                </c:pt>
                <c:pt idx="8">
                  <c:v>2.9378861349134325E-2</c:v>
                </c:pt>
                <c:pt idx="9">
                  <c:v>3.1195218559299291E-2</c:v>
                </c:pt>
                <c:pt idx="10">
                  <c:v>3.4069895851797913E-2</c:v>
                </c:pt>
                <c:pt idx="11">
                  <c:v>3.6309326423899814E-2</c:v>
                </c:pt>
                <c:pt idx="12">
                  <c:v>3.8604088990183603E-2</c:v>
                </c:pt>
                <c:pt idx="13">
                  <c:v>4.083954532212667E-2</c:v>
                </c:pt>
                <c:pt idx="14">
                  <c:v>4.3076046993752358E-2</c:v>
                </c:pt>
                <c:pt idx="15">
                  <c:v>4.4353182646899442E-2</c:v>
                </c:pt>
                <c:pt idx="16">
                  <c:v>4.6027719843662399E-2</c:v>
                </c:pt>
                <c:pt idx="17">
                  <c:v>4.7538193545983265E-2</c:v>
                </c:pt>
                <c:pt idx="18">
                  <c:v>4.9180020215290256E-2</c:v>
                </c:pt>
                <c:pt idx="19">
                  <c:v>5.0612365605496902E-2</c:v>
                </c:pt>
                <c:pt idx="20">
                  <c:v>5.1812140552791132E-2</c:v>
                </c:pt>
                <c:pt idx="21">
                  <c:v>5.3061888074553233E-2</c:v>
                </c:pt>
                <c:pt idx="22">
                  <c:v>5.4107393735133451E-2</c:v>
                </c:pt>
                <c:pt idx="23">
                  <c:v>5.5847763327302409E-2</c:v>
                </c:pt>
                <c:pt idx="24">
                  <c:v>5.6536776144767688E-2</c:v>
                </c:pt>
                <c:pt idx="25">
                  <c:v>5.6768349694776399E-2</c:v>
                </c:pt>
                <c:pt idx="26">
                  <c:v>5.7996061764455514E-2</c:v>
                </c:pt>
                <c:pt idx="27">
                  <c:v>5.8220855080302558E-2</c:v>
                </c:pt>
                <c:pt idx="28">
                  <c:v>5.7877185241201085E-2</c:v>
                </c:pt>
                <c:pt idx="29">
                  <c:v>5.7173301183268209E-2</c:v>
                </c:pt>
                <c:pt idx="30">
                  <c:v>5.689887504393068E-2</c:v>
                </c:pt>
                <c:pt idx="31">
                  <c:v>5.6362571194006783E-2</c:v>
                </c:pt>
                <c:pt idx="32">
                  <c:v>5.570492252994403E-2</c:v>
                </c:pt>
                <c:pt idx="33">
                  <c:v>5.4973593224786586E-2</c:v>
                </c:pt>
                <c:pt idx="34">
                  <c:v>5.4227413613552142E-2</c:v>
                </c:pt>
                <c:pt idx="35">
                  <c:v>5.3316884262051438E-2</c:v>
                </c:pt>
                <c:pt idx="36">
                  <c:v>5.234258179604228E-2</c:v>
                </c:pt>
                <c:pt idx="37">
                  <c:v>5.1330600490280591E-2</c:v>
                </c:pt>
                <c:pt idx="38">
                  <c:v>5.022145356480507E-2</c:v>
                </c:pt>
                <c:pt idx="39">
                  <c:v>4.9071305232179424E-2</c:v>
                </c:pt>
                <c:pt idx="40">
                  <c:v>4.7838262679286446E-2</c:v>
                </c:pt>
                <c:pt idx="41">
                  <c:v>4.6513193639925288E-2</c:v>
                </c:pt>
                <c:pt idx="42">
                  <c:v>4.5127761622819638E-2</c:v>
                </c:pt>
                <c:pt idx="43">
                  <c:v>4.3812776053848181E-2</c:v>
                </c:pt>
                <c:pt idx="44">
                  <c:v>4.2357700168788051E-2</c:v>
                </c:pt>
                <c:pt idx="45">
                  <c:v>4.2153404684129842E-2</c:v>
                </c:pt>
                <c:pt idx="46">
                  <c:v>4.0811616359977654E-2</c:v>
                </c:pt>
                <c:pt idx="47">
                  <c:v>4.0223253940747945E-2</c:v>
                </c:pt>
                <c:pt idx="48">
                  <c:v>3.9238205639314142E-2</c:v>
                </c:pt>
                <c:pt idx="49">
                  <c:v>3.869575779054777E-2</c:v>
                </c:pt>
                <c:pt idx="50">
                  <c:v>3.8153453166145088E-2</c:v>
                </c:pt>
                <c:pt idx="51">
                  <c:v>3.7526663485095424E-2</c:v>
                </c:pt>
                <c:pt idx="52">
                  <c:v>3.6887455087830902E-2</c:v>
                </c:pt>
                <c:pt idx="53">
                  <c:v>3.6612931571775836E-2</c:v>
                </c:pt>
                <c:pt idx="54">
                  <c:v>3.5939757598202997E-2</c:v>
                </c:pt>
                <c:pt idx="55">
                  <c:v>3.5213026425599911E-2</c:v>
                </c:pt>
                <c:pt idx="56">
                  <c:v>3.448383166728753E-2</c:v>
                </c:pt>
                <c:pt idx="57">
                  <c:v>3.3732695617616562E-2</c:v>
                </c:pt>
                <c:pt idx="58">
                  <c:v>3.3027704366704186E-2</c:v>
                </c:pt>
                <c:pt idx="59">
                  <c:v>3.2417348041154946E-2</c:v>
                </c:pt>
                <c:pt idx="60">
                  <c:v>3.1746924865005154E-2</c:v>
                </c:pt>
                <c:pt idx="61">
                  <c:v>3.1103192741737149E-2</c:v>
                </c:pt>
                <c:pt idx="62">
                  <c:v>3.0534481365122792E-2</c:v>
                </c:pt>
                <c:pt idx="63">
                  <c:v>2.9736293070694076E-2</c:v>
                </c:pt>
                <c:pt idx="64">
                  <c:v>2.9011817862057997E-2</c:v>
                </c:pt>
                <c:pt idx="65">
                  <c:v>2.8370140797062918E-2</c:v>
                </c:pt>
                <c:pt idx="66">
                  <c:v>2.7762979964283702E-2</c:v>
                </c:pt>
                <c:pt idx="67">
                  <c:v>2.7204132372298184E-2</c:v>
                </c:pt>
                <c:pt idx="68">
                  <c:v>2.6685294448726797E-2</c:v>
                </c:pt>
                <c:pt idx="69">
                  <c:v>2.6161410329310037E-2</c:v>
                </c:pt>
                <c:pt idx="70">
                  <c:v>2.5724861864683642E-2</c:v>
                </c:pt>
                <c:pt idx="71">
                  <c:v>2.5281498596128736E-2</c:v>
                </c:pt>
                <c:pt idx="72">
                  <c:v>2.4754674566502155E-2</c:v>
                </c:pt>
                <c:pt idx="73">
                  <c:v>2.4211700497064507E-2</c:v>
                </c:pt>
                <c:pt idx="74">
                  <c:v>2.3733128765595083E-2</c:v>
                </c:pt>
                <c:pt idx="75">
                  <c:v>2.3315358463452715E-2</c:v>
                </c:pt>
                <c:pt idx="76">
                  <c:v>2.2885072884544368E-2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1D4A-4F65-ADC2-ED75D338A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6829744"/>
        <c:axId val="316830136"/>
      </c:scatterChart>
      <c:valAx>
        <c:axId val="3168297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6830136"/>
        <c:crosses val="autoZero"/>
        <c:crossBetween val="midCat"/>
      </c:valAx>
      <c:valAx>
        <c:axId val="316830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68297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'C6020'!$BH$1</c:f>
              <c:strCache>
                <c:ptCount val="1"/>
                <c:pt idx="0">
                  <c:v> 6020 163C2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'C6020'!$BG$2:$BG$78</c:f>
              <c:numCache>
                <c:formatCode>0.00E+00</c:formatCode>
                <c:ptCount val="77"/>
                <c:pt idx="0">
                  <c:v>4.0220005624593512E-4</c:v>
                </c:pt>
                <c:pt idx="1">
                  <c:v>4.5027879350039655E-4</c:v>
                </c:pt>
                <c:pt idx="2">
                  <c:v>4.8670456838333727E-4</c:v>
                </c:pt>
                <c:pt idx="3">
                  <c:v>5.7424899962630021E-4</c:v>
                </c:pt>
                <c:pt idx="4">
                  <c:v>6.4866912570255518E-4</c:v>
                </c:pt>
                <c:pt idx="5">
                  <c:v>7.5140410563603226E-4</c:v>
                </c:pt>
                <c:pt idx="6">
                  <c:v>8.7215629367881848E-4</c:v>
                </c:pt>
                <c:pt idx="7">
                  <c:v>1.0179295680195594E-3</c:v>
                </c:pt>
                <c:pt idx="8">
                  <c:v>1.1850204898868554E-3</c:v>
                </c:pt>
                <c:pt idx="9">
                  <c:v>1.3380729905970513E-3</c:v>
                </c:pt>
                <c:pt idx="10">
                  <c:v>1.5279720188441895E-3</c:v>
                </c:pt>
                <c:pt idx="11">
                  <c:v>1.7245469896712772E-3</c:v>
                </c:pt>
                <c:pt idx="12">
                  <c:v>1.93849806641924E-3</c:v>
                </c:pt>
                <c:pt idx="13">
                  <c:v>2.1774747434580343E-3</c:v>
                </c:pt>
                <c:pt idx="14">
                  <c:v>2.4535540337308451E-3</c:v>
                </c:pt>
                <c:pt idx="15">
                  <c:v>2.7402522177070593E-3</c:v>
                </c:pt>
                <c:pt idx="16">
                  <c:v>3.0640143811761643E-3</c:v>
                </c:pt>
                <c:pt idx="17">
                  <c:v>3.4182142265328599E-3</c:v>
                </c:pt>
                <c:pt idx="18">
                  <c:v>3.8198910232692335E-3</c:v>
                </c:pt>
                <c:pt idx="19">
                  <c:v>4.2572378500513814E-3</c:v>
                </c:pt>
                <c:pt idx="20">
                  <c:v>4.731176349093427E-3</c:v>
                </c:pt>
                <c:pt idx="21">
                  <c:v>5.2534541520338754E-3</c:v>
                </c:pt>
                <c:pt idx="22">
                  <c:v>5.8234773640481168E-3</c:v>
                </c:pt>
                <c:pt idx="23">
                  <c:v>7.1153663694436221E-3</c:v>
                </c:pt>
                <c:pt idx="24">
                  <c:v>7.8751908199158113E-3</c:v>
                </c:pt>
                <c:pt idx="25">
                  <c:v>8.6781672750148725E-3</c:v>
                </c:pt>
                <c:pt idx="26">
                  <c:v>1.0564331269251276E-2</c:v>
                </c:pt>
                <c:pt idx="27">
                  <c:v>1.2760383702402622E-2</c:v>
                </c:pt>
                <c:pt idx="28">
                  <c:v>1.5370241943702376E-2</c:v>
                </c:pt>
                <c:pt idx="29">
                  <c:v>1.8443935109984589E-2</c:v>
                </c:pt>
                <c:pt idx="30">
                  <c:v>2.0199992555851649E-2</c:v>
                </c:pt>
                <c:pt idx="31">
                  <c:v>2.2088354375356209E-2</c:v>
                </c:pt>
                <c:pt idx="32">
                  <c:v>2.4118450756659037E-2</c:v>
                </c:pt>
                <c:pt idx="33">
                  <c:v>2.6316900403296112E-2</c:v>
                </c:pt>
                <c:pt idx="34">
                  <c:v>2.8702683435100407E-2</c:v>
                </c:pt>
                <c:pt idx="35">
                  <c:v>3.1280399843524639E-2</c:v>
                </c:pt>
                <c:pt idx="36">
                  <c:v>3.4038090834613566E-2</c:v>
                </c:pt>
                <c:pt idx="37">
                  <c:v>3.7021047149930264E-2</c:v>
                </c:pt>
                <c:pt idx="38">
                  <c:v>4.024067678624571E-2</c:v>
                </c:pt>
                <c:pt idx="39">
                  <c:v>4.3673927799728472E-2</c:v>
                </c:pt>
                <c:pt idx="40">
                  <c:v>4.7374627559727482E-2</c:v>
                </c:pt>
                <c:pt idx="41">
                  <c:v>5.1319820424808059E-2</c:v>
                </c:pt>
                <c:pt idx="42">
                  <c:v>5.5540279554956759E-2</c:v>
                </c:pt>
                <c:pt idx="43">
                  <c:v>5.9005174131278974E-2</c:v>
                </c:pt>
                <c:pt idx="44">
                  <c:v>6.2851173609614078E-2</c:v>
                </c:pt>
                <c:pt idx="45">
                  <c:v>6.5174954847930941E-2</c:v>
                </c:pt>
                <c:pt idx="46">
                  <c:v>6.9512938212739531E-2</c:v>
                </c:pt>
                <c:pt idx="47">
                  <c:v>7.1803539557446422E-2</c:v>
                </c:pt>
                <c:pt idx="48">
                  <c:v>7.6796258737641898E-2</c:v>
                </c:pt>
                <c:pt idx="49">
                  <c:v>7.9410209493987916E-2</c:v>
                </c:pt>
                <c:pt idx="50">
                  <c:v>8.1988019899103731E-2</c:v>
                </c:pt>
                <c:pt idx="51">
                  <c:v>8.4653855852554249E-2</c:v>
                </c:pt>
                <c:pt idx="52">
                  <c:v>8.7346635701524108E-2</c:v>
                </c:pt>
                <c:pt idx="53">
                  <c:v>8.9748787990650239E-2</c:v>
                </c:pt>
                <c:pt idx="54">
                  <c:v>9.3836243592546553E-2</c:v>
                </c:pt>
                <c:pt idx="55">
                  <c:v>9.8405194309243535E-2</c:v>
                </c:pt>
                <c:pt idx="56">
                  <c:v>0.10255519810581371</c:v>
                </c:pt>
                <c:pt idx="57">
                  <c:v>0.10709396112755205</c:v>
                </c:pt>
                <c:pt idx="58">
                  <c:v>0.11128966321053393</c:v>
                </c:pt>
                <c:pt idx="59">
                  <c:v>0.11528708816200332</c:v>
                </c:pt>
                <c:pt idx="60">
                  <c:v>0.11952454220473852</c:v>
                </c:pt>
                <c:pt idx="61">
                  <c:v>0.12345268098932158</c:v>
                </c:pt>
                <c:pt idx="62">
                  <c:v>0.12763285552040668</c:v>
                </c:pt>
                <c:pt idx="63">
                  <c:v>0.13289237921974761</c:v>
                </c:pt>
                <c:pt idx="64">
                  <c:v>0.13777674849968172</c:v>
                </c:pt>
                <c:pt idx="65">
                  <c:v>0.14239431037671718</c:v>
                </c:pt>
                <c:pt idx="66">
                  <c:v>0.14669385048568429</c:v>
                </c:pt>
                <c:pt idx="67">
                  <c:v>0.15076157533355486</c:v>
                </c:pt>
                <c:pt idx="68">
                  <c:v>0.15462003523675172</c:v>
                </c:pt>
                <c:pt idx="69">
                  <c:v>0.15817955885307089</c:v>
                </c:pt>
                <c:pt idx="70">
                  <c:v>0.16173138082638858</c:v>
                </c:pt>
                <c:pt idx="71">
                  <c:v>0.16502493838129398</c:v>
                </c:pt>
                <c:pt idx="72">
                  <c:v>0.16928817662683812</c:v>
                </c:pt>
                <c:pt idx="73">
                  <c:v>0.17314423916337868</c:v>
                </c:pt>
                <c:pt idx="74">
                  <c:v>0.17691594110217088</c:v>
                </c:pt>
                <c:pt idx="75">
                  <c:v>0.1806244199932816</c:v>
                </c:pt>
                <c:pt idx="76">
                  <c:v>0.18403157164420786</c:v>
                </c:pt>
              </c:numCache>
            </c:numRef>
          </c:xVal>
          <c:yVal>
            <c:numRef>
              <c:f>'C6020'!$BH$2:$BH$78</c:f>
              <c:numCache>
                <c:formatCode>0.00E+00</c:formatCode>
                <c:ptCount val="77"/>
                <c:pt idx="0">
                  <c:v>1.6176488524423337E-2</c:v>
                </c:pt>
                <c:pt idx="1">
                  <c:v>1.6800851173457913E-2</c:v>
                </c:pt>
                <c:pt idx="2">
                  <c:v>1.6265412633310033E-2</c:v>
                </c:pt>
                <c:pt idx="3">
                  <c:v>1.8763017767853756E-2</c:v>
                </c:pt>
                <c:pt idx="4">
                  <c:v>1.9838828573974742E-2</c:v>
                </c:pt>
                <c:pt idx="5">
                  <c:v>2.2058882614783282E-2</c:v>
                </c:pt>
                <c:pt idx="6">
                  <c:v>2.4625963164280878E-2</c:v>
                </c:pt>
                <c:pt idx="7">
                  <c:v>2.7797601277192146E-2</c:v>
                </c:pt>
                <c:pt idx="8">
                  <c:v>3.1216970397487179E-2</c:v>
                </c:pt>
                <c:pt idx="9">
                  <c:v>3.298111747543301E-2</c:v>
                </c:pt>
                <c:pt idx="10">
                  <c:v>3.5637233130738959E-2</c:v>
                </c:pt>
                <c:pt idx="11">
                  <c:v>3.7617597679549607E-2</c:v>
                </c:pt>
                <c:pt idx="12">
                  <c:v>3.9385750407570863E-2</c:v>
                </c:pt>
                <c:pt idx="13">
                  <c:v>4.1179401236734692E-2</c:v>
                </c:pt>
                <c:pt idx="14">
                  <c:v>4.3324414511960424E-2</c:v>
                </c:pt>
                <c:pt idx="15">
                  <c:v>4.478081986038214E-2</c:v>
                </c:pt>
                <c:pt idx="16">
                  <c:v>4.6393706867766456E-2</c:v>
                </c:pt>
                <c:pt idx="17">
                  <c:v>4.7845820103894834E-2</c:v>
                </c:pt>
                <c:pt idx="18">
                  <c:v>4.9512452892393657E-2</c:v>
                </c:pt>
                <c:pt idx="19">
                  <c:v>5.0960708655496748E-2</c:v>
                </c:pt>
                <c:pt idx="20">
                  <c:v>5.2153762168117852E-2</c:v>
                </c:pt>
                <c:pt idx="21">
                  <c:v>5.3284951023023511E-2</c:v>
                </c:pt>
                <c:pt idx="22">
                  <c:v>5.4255847260770332E-2</c:v>
                </c:pt>
                <c:pt idx="23">
                  <c:v>5.5617433600215878E-2</c:v>
                </c:pt>
                <c:pt idx="24">
                  <c:v>5.6455504988517723E-2</c:v>
                </c:pt>
                <c:pt idx="25">
                  <c:v>5.680773868579031E-2</c:v>
                </c:pt>
                <c:pt idx="26">
                  <c:v>5.7805508451069694E-2</c:v>
                </c:pt>
                <c:pt idx="27">
                  <c:v>5.7909214563261743E-2</c:v>
                </c:pt>
                <c:pt idx="28">
                  <c:v>5.769219284622807E-2</c:v>
                </c:pt>
                <c:pt idx="29">
                  <c:v>5.7042323679463526E-2</c:v>
                </c:pt>
                <c:pt idx="30">
                  <c:v>5.6696906603221686E-2</c:v>
                </c:pt>
                <c:pt idx="31">
                  <c:v>5.6176075951981923E-2</c:v>
                </c:pt>
                <c:pt idx="32">
                  <c:v>5.549986803879238E-2</c:v>
                </c:pt>
                <c:pt idx="33">
                  <c:v>5.4755407463039946E-2</c:v>
                </c:pt>
                <c:pt idx="34">
                  <c:v>5.39723035845696E-2</c:v>
                </c:pt>
                <c:pt idx="35">
                  <c:v>5.3117602174226619E-2</c:v>
                </c:pt>
                <c:pt idx="36">
                  <c:v>5.2118381811309213E-2</c:v>
                </c:pt>
                <c:pt idx="37">
                  <c:v>5.108875133549632E-2</c:v>
                </c:pt>
                <c:pt idx="38">
                  <c:v>5.0017979163143156E-2</c:v>
                </c:pt>
                <c:pt idx="39">
                  <c:v>4.882112265496516E-2</c:v>
                </c:pt>
                <c:pt idx="40">
                  <c:v>4.7601637721143751E-2</c:v>
                </c:pt>
                <c:pt idx="41">
                  <c:v>4.6287946270029835E-2</c:v>
                </c:pt>
                <c:pt idx="42">
                  <c:v>4.4924301252062517E-2</c:v>
                </c:pt>
                <c:pt idx="43">
                  <c:v>4.3680329787778596E-2</c:v>
                </c:pt>
                <c:pt idx="44">
                  <c:v>4.2246121099113854E-2</c:v>
                </c:pt>
                <c:pt idx="45">
                  <c:v>4.1942146187484194E-2</c:v>
                </c:pt>
                <c:pt idx="46">
                  <c:v>4.066970153661368E-2</c:v>
                </c:pt>
                <c:pt idx="47">
                  <c:v>4.0064562524111197E-2</c:v>
                </c:pt>
                <c:pt idx="48">
                  <c:v>3.9066441599700866E-2</c:v>
                </c:pt>
                <c:pt idx="49">
                  <c:v>3.8565862883941537E-2</c:v>
                </c:pt>
                <c:pt idx="50">
                  <c:v>3.7955728376731092E-2</c:v>
                </c:pt>
                <c:pt idx="51">
                  <c:v>3.7359180228989701E-2</c:v>
                </c:pt>
                <c:pt idx="52">
                  <c:v>3.6721816533140002E-2</c:v>
                </c:pt>
                <c:pt idx="53">
                  <c:v>3.6612931571775836E-2</c:v>
                </c:pt>
                <c:pt idx="54">
                  <c:v>3.5939757598202997E-2</c:v>
                </c:pt>
                <c:pt idx="55">
                  <c:v>3.5213026425599911E-2</c:v>
                </c:pt>
                <c:pt idx="56">
                  <c:v>3.448383166728753E-2</c:v>
                </c:pt>
                <c:pt idx="57">
                  <c:v>3.3732695617616562E-2</c:v>
                </c:pt>
                <c:pt idx="58">
                  <c:v>3.3027704366704186E-2</c:v>
                </c:pt>
                <c:pt idx="59">
                  <c:v>3.2417348041154946E-2</c:v>
                </c:pt>
                <c:pt idx="60">
                  <c:v>3.1746924865005154E-2</c:v>
                </c:pt>
                <c:pt idx="61">
                  <c:v>3.1103192741737149E-2</c:v>
                </c:pt>
                <c:pt idx="62">
                  <c:v>3.0534481365122792E-2</c:v>
                </c:pt>
                <c:pt idx="63">
                  <c:v>2.9736293070694076E-2</c:v>
                </c:pt>
                <c:pt idx="64">
                  <c:v>2.9011817862057997E-2</c:v>
                </c:pt>
                <c:pt idx="65">
                  <c:v>2.8370140797062918E-2</c:v>
                </c:pt>
                <c:pt idx="66">
                  <c:v>2.7762979964283702E-2</c:v>
                </c:pt>
                <c:pt idx="67">
                  <c:v>2.7204132372298184E-2</c:v>
                </c:pt>
                <c:pt idx="68">
                  <c:v>2.6685294448726797E-2</c:v>
                </c:pt>
                <c:pt idx="69">
                  <c:v>2.6161410329310037E-2</c:v>
                </c:pt>
                <c:pt idx="70">
                  <c:v>2.5724861864683642E-2</c:v>
                </c:pt>
                <c:pt idx="71">
                  <c:v>2.5281498596128736E-2</c:v>
                </c:pt>
                <c:pt idx="72">
                  <c:v>2.4754674566502155E-2</c:v>
                </c:pt>
                <c:pt idx="73">
                  <c:v>2.4211700497064507E-2</c:v>
                </c:pt>
                <c:pt idx="74">
                  <c:v>2.3733128765595083E-2</c:v>
                </c:pt>
                <c:pt idx="75">
                  <c:v>2.3315358463452715E-2</c:v>
                </c:pt>
                <c:pt idx="76">
                  <c:v>2.2885072884544368E-2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F645-4CDE-96F3-B38670D19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6830920"/>
        <c:axId val="316831312"/>
      </c:scatterChart>
      <c:valAx>
        <c:axId val="316830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6831312"/>
        <c:crosses val="autoZero"/>
        <c:crossBetween val="midCat"/>
      </c:valAx>
      <c:valAx>
        <c:axId val="316831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6830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'C6020'!$AX$1</c:f>
              <c:strCache>
                <c:ptCount val="1"/>
                <c:pt idx="0">
                  <c:v> 6020 182C8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'C6020'!$AW$2:$AW$78</c:f>
              <c:numCache>
                <c:formatCode>0.00E+00</c:formatCode>
                <c:ptCount val="77"/>
                <c:pt idx="0">
                  <c:v>3.452620831241723E-4</c:v>
                </c:pt>
                <c:pt idx="1">
                  <c:v>3.9015585550664062E-4</c:v>
                </c:pt>
                <c:pt idx="2">
                  <c:v>4.4071595857733204E-4</c:v>
                </c:pt>
                <c:pt idx="3">
                  <c:v>5.2645949337323762E-4</c:v>
                </c:pt>
                <c:pt idx="4">
                  <c:v>5.9968541827251751E-4</c:v>
                </c:pt>
                <c:pt idx="5">
                  <c:v>7.2873738072749101E-4</c:v>
                </c:pt>
                <c:pt idx="6">
                  <c:v>8.4165948563594858E-4</c:v>
                </c:pt>
                <c:pt idx="7">
                  <c:v>9.8969387704045723E-4</c:v>
                </c:pt>
                <c:pt idx="8">
                  <c:v>1.1536457698071412E-3</c:v>
                </c:pt>
                <c:pt idx="9">
                  <c:v>1.2971546522245439E-3</c:v>
                </c:pt>
                <c:pt idx="10">
                  <c:v>1.48548066661386E-3</c:v>
                </c:pt>
                <c:pt idx="11">
                  <c:v>1.6786302000670215E-3</c:v>
                </c:pt>
                <c:pt idx="12">
                  <c:v>1.901861292253336E-3</c:v>
                </c:pt>
                <c:pt idx="13">
                  <c:v>2.1439504168513888E-3</c:v>
                </c:pt>
                <c:pt idx="14">
                  <c:v>2.4202922914260778E-3</c:v>
                </c:pt>
                <c:pt idx="15">
                  <c:v>2.7059191199023578E-3</c:v>
                </c:pt>
                <c:pt idx="16">
                  <c:v>3.0289569946217168E-3</c:v>
                </c:pt>
                <c:pt idx="17">
                  <c:v>3.3850301043808428E-3</c:v>
                </c:pt>
                <c:pt idx="18">
                  <c:v>3.7855855543794245E-3</c:v>
                </c:pt>
                <c:pt idx="19">
                  <c:v>4.221826411743697E-3</c:v>
                </c:pt>
                <c:pt idx="20">
                  <c:v>4.696580315703287E-3</c:v>
                </c:pt>
                <c:pt idx="21">
                  <c:v>5.2190802384641001E-3</c:v>
                </c:pt>
                <c:pt idx="22">
                  <c:v>5.7951099314761372E-3</c:v>
                </c:pt>
                <c:pt idx="23">
                  <c:v>7.1013989117805114E-3</c:v>
                </c:pt>
                <c:pt idx="24">
                  <c:v>7.8761724445028658E-3</c:v>
                </c:pt>
                <c:pt idx="25">
                  <c:v>8.6969821498204206E-3</c:v>
                </c:pt>
                <c:pt idx="26">
                  <c:v>1.0559719488716039E-2</c:v>
                </c:pt>
                <c:pt idx="27">
                  <c:v>1.2779078854080094E-2</c:v>
                </c:pt>
                <c:pt idx="28">
                  <c:v>1.5411605932128109E-2</c:v>
                </c:pt>
                <c:pt idx="29">
                  <c:v>1.8525516868279829E-2</c:v>
                </c:pt>
                <c:pt idx="30">
                  <c:v>2.0270361701788968E-2</c:v>
                </c:pt>
                <c:pt idx="31">
                  <c:v>2.217217177633907E-2</c:v>
                </c:pt>
                <c:pt idx="32">
                  <c:v>2.4220257279882453E-2</c:v>
                </c:pt>
                <c:pt idx="33">
                  <c:v>2.6436042953571257E-2</c:v>
                </c:pt>
                <c:pt idx="34">
                  <c:v>2.8848716557123524E-2</c:v>
                </c:pt>
                <c:pt idx="35">
                  <c:v>3.143405595397783E-2</c:v>
                </c:pt>
                <c:pt idx="36">
                  <c:v>3.4229361099518289E-2</c:v>
                </c:pt>
                <c:pt idx="37">
                  <c:v>3.7240822588244273E-2</c:v>
                </c:pt>
                <c:pt idx="38">
                  <c:v>4.0479120868363284E-2</c:v>
                </c:pt>
                <c:pt idx="39">
                  <c:v>4.3954948036348182E-2</c:v>
                </c:pt>
                <c:pt idx="40">
                  <c:v>4.7675964852099455E-2</c:v>
                </c:pt>
                <c:pt idx="41">
                  <c:v>5.1652219971352512E-2</c:v>
                </c:pt>
                <c:pt idx="42">
                  <c:v>5.5898593396475509E-2</c:v>
                </c:pt>
                <c:pt idx="43">
                  <c:v>5.9415126317996642E-2</c:v>
                </c:pt>
                <c:pt idx="44">
                  <c:v>6.3101498829951599E-2</c:v>
                </c:pt>
                <c:pt idx="45">
                  <c:v>6.558237053292483E-2</c:v>
                </c:pt>
                <c:pt idx="46">
                  <c:v>6.993936796051009E-2</c:v>
                </c:pt>
                <c:pt idx="47">
                  <c:v>7.230687026207093E-2</c:v>
                </c:pt>
                <c:pt idx="48">
                  <c:v>7.7335346858037599E-2</c:v>
                </c:pt>
                <c:pt idx="49">
                  <c:v>7.9867819852491251E-2</c:v>
                </c:pt>
                <c:pt idx="50">
                  <c:v>8.2504741391052253E-2</c:v>
                </c:pt>
                <c:pt idx="51">
                  <c:v>8.516183814826285E-2</c:v>
                </c:pt>
                <c:pt idx="52">
                  <c:v>8.7906762304779063E-2</c:v>
                </c:pt>
                <c:pt idx="53">
                  <c:v>8.9964745183358757E-2</c:v>
                </c:pt>
                <c:pt idx="54">
                  <c:v>9.3701838692159922E-2</c:v>
                </c:pt>
                <c:pt idx="55">
                  <c:v>9.8543682019783946E-2</c:v>
                </c:pt>
                <c:pt idx="56">
                  <c:v>0.10257329777019289</c:v>
                </c:pt>
                <c:pt idx="57">
                  <c:v>0.10710267523587506</c:v>
                </c:pt>
                <c:pt idx="58">
                  <c:v>0.1112452023998627</c:v>
                </c:pt>
                <c:pt idx="59">
                  <c:v>0.11528942306597931</c:v>
                </c:pt>
                <c:pt idx="60">
                  <c:v>0.11951508191559021</c:v>
                </c:pt>
                <c:pt idx="61">
                  <c:v>0.12342678857122188</c:v>
                </c:pt>
                <c:pt idx="62">
                  <c:v>0.12750292286355888</c:v>
                </c:pt>
                <c:pt idx="63">
                  <c:v>0.1327897072786384</c:v>
                </c:pt>
                <c:pt idx="64">
                  <c:v>0.13761728862097861</c:v>
                </c:pt>
                <c:pt idx="65">
                  <c:v>0.14224899699126503</c:v>
                </c:pt>
                <c:pt idx="66">
                  <c:v>0.14663604961949164</c:v>
                </c:pt>
                <c:pt idx="67">
                  <c:v>0.15066626917270379</c:v>
                </c:pt>
                <c:pt idx="68">
                  <c:v>0.15450633314914428</c:v>
                </c:pt>
                <c:pt idx="69">
                  <c:v>0.15810059023021669</c:v>
                </c:pt>
                <c:pt idx="70">
                  <c:v>0.16161197055786033</c:v>
                </c:pt>
                <c:pt idx="71">
                  <c:v>0.16491271737702962</c:v>
                </c:pt>
                <c:pt idx="72">
                  <c:v>0.16912611133777133</c:v>
                </c:pt>
                <c:pt idx="73">
                  <c:v>0.17310576385448376</c:v>
                </c:pt>
                <c:pt idx="74">
                  <c:v>0.17699579261126805</c:v>
                </c:pt>
                <c:pt idx="75">
                  <c:v>0.18050692977392863</c:v>
                </c:pt>
                <c:pt idx="76">
                  <c:v>0.18397837324223468</c:v>
                </c:pt>
              </c:numCache>
            </c:numRef>
          </c:xVal>
          <c:yVal>
            <c:numRef>
              <c:f>'C6020'!$AX$2:$AX$78</c:f>
              <c:numCache>
                <c:formatCode>0.00E+00</c:formatCode>
                <c:ptCount val="77"/>
                <c:pt idx="0">
                  <c:v>1.1920590604324287E-2</c:v>
                </c:pt>
                <c:pt idx="1">
                  <c:v>1.2613759774784232E-2</c:v>
                </c:pt>
                <c:pt idx="2">
                  <c:v>1.3336804761543355E-2</c:v>
                </c:pt>
                <c:pt idx="3">
                  <c:v>1.5770015428805868E-2</c:v>
                </c:pt>
                <c:pt idx="4">
                  <c:v>1.6955732143081367E-2</c:v>
                </c:pt>
                <c:pt idx="5">
                  <c:v>2.0748106896507756E-2</c:v>
                </c:pt>
                <c:pt idx="6">
                  <c:v>2.2933874521210863E-2</c:v>
                </c:pt>
                <c:pt idx="7">
                  <c:v>2.6276869780511577E-2</c:v>
                </c:pt>
                <c:pt idx="8">
                  <c:v>2.9585845777169176E-2</c:v>
                </c:pt>
                <c:pt idx="9">
                  <c:v>3.0994831004733703E-2</c:v>
                </c:pt>
                <c:pt idx="10">
                  <c:v>3.3682722194919745E-2</c:v>
                </c:pt>
                <c:pt idx="11">
                  <c:v>3.564109653602876E-2</c:v>
                </c:pt>
                <c:pt idx="12">
                  <c:v>3.79110714862936E-2</c:v>
                </c:pt>
                <c:pt idx="13">
                  <c:v>3.9921168924068468E-2</c:v>
                </c:pt>
                <c:pt idx="14">
                  <c:v>4.2157716991266608E-2</c:v>
                </c:pt>
                <c:pt idx="15">
                  <c:v>4.3665716163553553E-2</c:v>
                </c:pt>
                <c:pt idx="16">
                  <c:v>4.5338139026521306E-2</c:v>
                </c:pt>
                <c:pt idx="17">
                  <c:v>4.692135217364337E-2</c:v>
                </c:pt>
                <c:pt idx="18">
                  <c:v>4.8627128788198956E-2</c:v>
                </c:pt>
                <c:pt idx="19">
                  <c:v>5.0116458551423486E-2</c:v>
                </c:pt>
                <c:pt idx="20">
                  <c:v>5.1393817377850023E-2</c:v>
                </c:pt>
                <c:pt idx="21">
                  <c:v>5.2589933980748002E-2</c:v>
                </c:pt>
                <c:pt idx="22">
                  <c:v>5.3728550476187478E-2</c:v>
                </c:pt>
                <c:pt idx="23">
                  <c:v>5.539929397212498E-2</c:v>
                </c:pt>
                <c:pt idx="24">
                  <c:v>5.6469579965723812E-2</c:v>
                </c:pt>
                <c:pt idx="25">
                  <c:v>5.705433202909764E-2</c:v>
                </c:pt>
                <c:pt idx="26">
                  <c:v>5.7755050334266998E-2</c:v>
                </c:pt>
                <c:pt idx="27">
                  <c:v>5.8079023660824687E-2</c:v>
                </c:pt>
                <c:pt idx="28">
                  <c:v>5.8003130082762817E-2</c:v>
                </c:pt>
                <c:pt idx="29">
                  <c:v>5.7548062290508191E-2</c:v>
                </c:pt>
                <c:pt idx="30">
                  <c:v>5.7092615879891076E-2</c:v>
                </c:pt>
                <c:pt idx="31">
                  <c:v>5.6603221062195737E-2</c:v>
                </c:pt>
                <c:pt idx="32">
                  <c:v>5.5969398508143135E-2</c:v>
                </c:pt>
                <c:pt idx="33">
                  <c:v>5.5252309903314555E-2</c:v>
                </c:pt>
                <c:pt idx="34">
                  <c:v>5.4522899791227375E-2</c:v>
                </c:pt>
                <c:pt idx="35">
                  <c:v>5.3640734267308463E-2</c:v>
                </c:pt>
                <c:pt idx="36">
                  <c:v>5.270576523982079E-2</c:v>
                </c:pt>
                <c:pt idx="37">
                  <c:v>5.1697128529059715E-2</c:v>
                </c:pt>
                <c:pt idx="38">
                  <c:v>5.0612493321170418E-2</c:v>
                </c:pt>
                <c:pt idx="39">
                  <c:v>4.9451423796579137E-2</c:v>
                </c:pt>
                <c:pt idx="40">
                  <c:v>4.8209126117551973E-2</c:v>
                </c:pt>
                <c:pt idx="41">
                  <c:v>4.6889504118178223E-2</c:v>
                </c:pt>
                <c:pt idx="42">
                  <c:v>4.5505822388214281E-2</c:v>
                </c:pt>
                <c:pt idx="43">
                  <c:v>4.4289396805076327E-2</c:v>
                </c:pt>
                <c:pt idx="44">
                  <c:v>4.2583309052418868E-2</c:v>
                </c:pt>
                <c:pt idx="45">
                  <c:v>4.2468154908990662E-2</c:v>
                </c:pt>
                <c:pt idx="46">
                  <c:v>4.1170211684978163E-2</c:v>
                </c:pt>
                <c:pt idx="47">
                  <c:v>4.0628222861041272E-2</c:v>
                </c:pt>
                <c:pt idx="48">
                  <c:v>3.961683750308341E-2</c:v>
                </c:pt>
                <c:pt idx="49">
                  <c:v>3.9011623905217944E-2</c:v>
                </c:pt>
                <c:pt idx="50">
                  <c:v>3.8435660534632078E-2</c:v>
                </c:pt>
                <c:pt idx="51">
                  <c:v>3.7808887852690369E-2</c:v>
                </c:pt>
                <c:pt idx="52">
                  <c:v>3.7194297631960097E-2</c:v>
                </c:pt>
                <c:pt idx="53">
                  <c:v>3.6789342617757605E-2</c:v>
                </c:pt>
                <c:pt idx="54">
                  <c:v>3.5836875813434935E-2</c:v>
                </c:pt>
                <c:pt idx="55">
                  <c:v>3.5312208240059227E-2</c:v>
                </c:pt>
                <c:pt idx="56">
                  <c:v>3.4496004640828387E-2</c:v>
                </c:pt>
                <c:pt idx="57">
                  <c:v>3.3738185419650957E-2</c:v>
                </c:pt>
                <c:pt idx="58">
                  <c:v>3.3001320151963782E-2</c:v>
                </c:pt>
                <c:pt idx="59">
                  <c:v>3.2418661148503322E-2</c:v>
                </c:pt>
                <c:pt idx="60">
                  <c:v>3.1741899567311639E-2</c:v>
                </c:pt>
                <c:pt idx="61">
                  <c:v>3.1090147218377776E-2</c:v>
                </c:pt>
                <c:pt idx="62">
                  <c:v>3.0472343652765979E-2</c:v>
                </c:pt>
                <c:pt idx="63">
                  <c:v>2.9690362618532529E-2</c:v>
                </c:pt>
                <c:pt idx="64">
                  <c:v>2.8944701402093421E-2</c:v>
                </c:pt>
                <c:pt idx="65">
                  <c:v>2.8312266888234124E-2</c:v>
                </c:pt>
                <c:pt idx="66">
                  <c:v>2.7741105725725728E-2</c:v>
                </c:pt>
                <c:pt idx="67">
                  <c:v>2.7169748254244924E-2</c:v>
                </c:pt>
                <c:pt idx="68">
                  <c:v>2.6646062041739436E-2</c:v>
                </c:pt>
                <c:pt idx="69">
                  <c:v>2.6135295515624102E-2</c:v>
                </c:pt>
                <c:pt idx="70">
                  <c:v>2.5686889287563651E-2</c:v>
                </c:pt>
                <c:pt idx="71">
                  <c:v>2.5247126209316795E-2</c:v>
                </c:pt>
                <c:pt idx="72">
                  <c:v>2.4707300281796858E-2</c:v>
                </c:pt>
                <c:pt idx="73">
                  <c:v>2.4200941269297605E-2</c:v>
                </c:pt>
                <c:pt idx="74">
                  <c:v>2.3754557629732338E-2</c:v>
                </c:pt>
                <c:pt idx="75">
                  <c:v>2.3285036587157863E-2</c:v>
                </c:pt>
                <c:pt idx="76">
                  <c:v>2.2871843922467067E-2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4B40-4A28-97F9-E38ED7F238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6832096"/>
        <c:axId val="317561080"/>
      </c:scatterChart>
      <c:valAx>
        <c:axId val="3168320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561080"/>
        <c:crosses val="autoZero"/>
        <c:crossBetween val="midCat"/>
      </c:valAx>
      <c:valAx>
        <c:axId val="317561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68320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'C6020'!$AN$1</c:f>
              <c:strCache>
                <c:ptCount val="1"/>
                <c:pt idx="0">
                  <c:v> 6020 182C6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'C6020'!$AM$2:$AM$78</c:f>
              <c:numCache>
                <c:formatCode>0.00E+00</c:formatCode>
                <c:ptCount val="77"/>
                <c:pt idx="0">
                  <c:v>3.5206383160689306E-4</c:v>
                </c:pt>
                <c:pt idx="1">
                  <c:v>4.0821199813885365E-4</c:v>
                </c:pt>
                <c:pt idx="2">
                  <c:v>4.6509301780882118E-4</c:v>
                </c:pt>
                <c:pt idx="3">
                  <c:v>5.4998380007111308E-4</c:v>
                </c:pt>
                <c:pt idx="4">
                  <c:v>6.377677425599208E-4</c:v>
                </c:pt>
                <c:pt idx="5">
                  <c:v>7.5206764108967335E-4</c:v>
                </c:pt>
                <c:pt idx="6">
                  <c:v>8.6254249530672684E-4</c:v>
                </c:pt>
                <c:pt idx="7">
                  <c:v>1.0014066383130064E-3</c:v>
                </c:pt>
                <c:pt idx="8">
                  <c:v>1.164371409541718E-3</c:v>
                </c:pt>
                <c:pt idx="9">
                  <c:v>1.3046833140379923E-3</c:v>
                </c:pt>
                <c:pt idx="10">
                  <c:v>1.4899010846939201E-3</c:v>
                </c:pt>
                <c:pt idx="11">
                  <c:v>1.6922157704533311E-3</c:v>
                </c:pt>
                <c:pt idx="12">
                  <c:v>1.9168741683683464E-3</c:v>
                </c:pt>
                <c:pt idx="13">
                  <c:v>2.1630767848009572E-3</c:v>
                </c:pt>
                <c:pt idx="14">
                  <c:v>2.4470483858847094E-3</c:v>
                </c:pt>
                <c:pt idx="15">
                  <c:v>2.7389382010533842E-3</c:v>
                </c:pt>
                <c:pt idx="16">
                  <c:v>3.0685761513190436E-3</c:v>
                </c:pt>
                <c:pt idx="17">
                  <c:v>3.4268383287859492E-3</c:v>
                </c:pt>
                <c:pt idx="18">
                  <c:v>3.8294474480004585E-3</c:v>
                </c:pt>
                <c:pt idx="19">
                  <c:v>4.2661156886243329E-3</c:v>
                </c:pt>
                <c:pt idx="20">
                  <c:v>4.7411409530452499E-3</c:v>
                </c:pt>
                <c:pt idx="21">
                  <c:v>5.269339182089763E-3</c:v>
                </c:pt>
                <c:pt idx="22">
                  <c:v>5.8434733408769873E-3</c:v>
                </c:pt>
                <c:pt idx="23">
                  <c:v>7.1675639292181972E-3</c:v>
                </c:pt>
                <c:pt idx="24">
                  <c:v>7.9085043981999004E-3</c:v>
                </c:pt>
                <c:pt idx="25">
                  <c:v>8.7425060121376786E-3</c:v>
                </c:pt>
                <c:pt idx="26">
                  <c:v>1.0634513572831109E-2</c:v>
                </c:pt>
                <c:pt idx="27">
                  <c:v>1.2878722114090028E-2</c:v>
                </c:pt>
                <c:pt idx="28">
                  <c:v>1.5528814194986251E-2</c:v>
                </c:pt>
                <c:pt idx="29">
                  <c:v>1.8636871552565871E-2</c:v>
                </c:pt>
                <c:pt idx="30">
                  <c:v>2.0416312431253997E-2</c:v>
                </c:pt>
                <c:pt idx="31">
                  <c:v>2.2333293183180544E-2</c:v>
                </c:pt>
                <c:pt idx="32">
                  <c:v>2.4403918705714549E-2</c:v>
                </c:pt>
                <c:pt idx="33">
                  <c:v>2.6638625957328393E-2</c:v>
                </c:pt>
                <c:pt idx="34">
                  <c:v>2.9062271638981303E-2</c:v>
                </c:pt>
                <c:pt idx="35">
                  <c:v>3.1674715116324643E-2</c:v>
                </c:pt>
                <c:pt idx="36">
                  <c:v>3.4494760708189971E-2</c:v>
                </c:pt>
                <c:pt idx="37">
                  <c:v>3.7525371555589056E-2</c:v>
                </c:pt>
                <c:pt idx="38">
                  <c:v>4.0795256943817276E-2</c:v>
                </c:pt>
                <c:pt idx="39">
                  <c:v>4.4288430607718247E-2</c:v>
                </c:pt>
                <c:pt idx="40">
                  <c:v>4.8036573190437956E-2</c:v>
                </c:pt>
                <c:pt idx="41">
                  <c:v>5.2042763990632165E-2</c:v>
                </c:pt>
                <c:pt idx="42">
                  <c:v>5.6327390308639036E-2</c:v>
                </c:pt>
                <c:pt idx="43">
                  <c:v>5.9808721947846505E-2</c:v>
                </c:pt>
                <c:pt idx="44">
                  <c:v>6.3611696346026467E-2</c:v>
                </c:pt>
                <c:pt idx="45">
                  <c:v>6.5980154011097136E-2</c:v>
                </c:pt>
                <c:pt idx="46">
                  <c:v>7.0454446853137842E-2</c:v>
                </c:pt>
                <c:pt idx="47">
                  <c:v>7.2870543121478018E-2</c:v>
                </c:pt>
                <c:pt idx="48">
                  <c:v>7.7929956109241819E-2</c:v>
                </c:pt>
                <c:pt idx="49">
                  <c:v>8.0466330485463797E-2</c:v>
                </c:pt>
                <c:pt idx="50">
                  <c:v>8.3161533812073807E-2</c:v>
                </c:pt>
                <c:pt idx="51">
                  <c:v>8.5919541138887848E-2</c:v>
                </c:pt>
                <c:pt idx="52">
                  <c:v>8.8536531468547341E-2</c:v>
                </c:pt>
                <c:pt idx="53">
                  <c:v>9.0705958606478579E-2</c:v>
                </c:pt>
                <c:pt idx="54">
                  <c:v>9.4816538123424915E-2</c:v>
                </c:pt>
                <c:pt idx="55">
                  <c:v>9.953376761069381E-2</c:v>
                </c:pt>
                <c:pt idx="56">
                  <c:v>0.10360610482622558</c:v>
                </c:pt>
                <c:pt idx="57">
                  <c:v>0.10827352354211114</c:v>
                </c:pt>
                <c:pt idx="58">
                  <c:v>0.11254123161209516</c:v>
                </c:pt>
                <c:pt idx="59">
                  <c:v>0.11648623115955394</c:v>
                </c:pt>
                <c:pt idx="60">
                  <c:v>0.12088407346589145</c:v>
                </c:pt>
                <c:pt idx="61">
                  <c:v>0.1247631268188263</c:v>
                </c:pt>
                <c:pt idx="62">
                  <c:v>0.12892227313543267</c:v>
                </c:pt>
                <c:pt idx="63">
                  <c:v>0.13422278503123744</c:v>
                </c:pt>
                <c:pt idx="64">
                  <c:v>0.13923501171943223</c:v>
                </c:pt>
                <c:pt idx="65">
                  <c:v>0.14384942330826195</c:v>
                </c:pt>
                <c:pt idx="66">
                  <c:v>0.14820066656647737</c:v>
                </c:pt>
                <c:pt idx="67">
                  <c:v>0.15224613834703807</c:v>
                </c:pt>
                <c:pt idx="68">
                  <c:v>0.15621950622155992</c:v>
                </c:pt>
                <c:pt idx="69">
                  <c:v>0.15989332757633171</c:v>
                </c:pt>
                <c:pt idx="70">
                  <c:v>0.16339898618797255</c:v>
                </c:pt>
                <c:pt idx="71">
                  <c:v>0.16661740100185582</c:v>
                </c:pt>
                <c:pt idx="72">
                  <c:v>0.17106047187858536</c:v>
                </c:pt>
                <c:pt idx="73">
                  <c:v>0.17498110468459327</c:v>
                </c:pt>
                <c:pt idx="74">
                  <c:v>0.17888527541728777</c:v>
                </c:pt>
                <c:pt idx="75">
                  <c:v>0.18249845566764389</c:v>
                </c:pt>
                <c:pt idx="76">
                  <c:v>0.18594606983441456</c:v>
                </c:pt>
              </c:numCache>
            </c:numRef>
          </c:xVal>
          <c:yVal>
            <c:numRef>
              <c:f>'C6020'!$AN$2:$AN$78</c:f>
              <c:numCache>
                <c:formatCode>0.00E+00</c:formatCode>
                <c:ptCount val="77"/>
                <c:pt idx="0">
                  <c:v>1.2394894152572675E-2</c:v>
                </c:pt>
                <c:pt idx="1">
                  <c:v>1.3808287724004628E-2</c:v>
                </c:pt>
                <c:pt idx="2">
                  <c:v>1.4852989680675418E-2</c:v>
                </c:pt>
                <c:pt idx="3">
                  <c:v>1.7210836942074988E-2</c:v>
                </c:pt>
                <c:pt idx="4">
                  <c:v>1.9177618211177885E-2</c:v>
                </c:pt>
                <c:pt idx="5">
                  <c:v>2.2097858481927905E-2</c:v>
                </c:pt>
                <c:pt idx="6">
                  <c:v>2.4086050303996159E-2</c:v>
                </c:pt>
                <c:pt idx="7">
                  <c:v>2.6902509537190429E-2</c:v>
                </c:pt>
                <c:pt idx="8">
                  <c:v>3.0138532318123589E-2</c:v>
                </c:pt>
                <c:pt idx="9">
                  <c:v>3.1355661964403113E-2</c:v>
                </c:pt>
                <c:pt idx="10">
                  <c:v>3.3883483133430509E-2</c:v>
                </c:pt>
                <c:pt idx="11">
                  <c:v>3.622033551273407E-2</c:v>
                </c:pt>
                <c:pt idx="12">
                  <c:v>3.8511957167345387E-2</c:v>
                </c:pt>
                <c:pt idx="13">
                  <c:v>4.0636626515067283E-2</c:v>
                </c:pt>
                <c:pt idx="14">
                  <c:v>4.3094967994681266E-2</c:v>
                </c:pt>
                <c:pt idx="15">
                  <c:v>4.4737883203363187E-2</c:v>
                </c:pt>
                <c:pt idx="16">
                  <c:v>4.6531953589630283E-2</c:v>
                </c:pt>
                <c:pt idx="17">
                  <c:v>4.8087553209952616E-2</c:v>
                </c:pt>
                <c:pt idx="18">
                  <c:v>4.9760498657970595E-2</c:v>
                </c:pt>
                <c:pt idx="19">
                  <c:v>5.117347227800146E-2</c:v>
                </c:pt>
                <c:pt idx="20">
                  <c:v>5.2373681622586613E-2</c:v>
                </c:pt>
                <c:pt idx="21">
                  <c:v>5.3607676877955486E-2</c:v>
                </c:pt>
                <c:pt idx="22">
                  <c:v>5.4629081737671177E-2</c:v>
                </c:pt>
                <c:pt idx="23">
                  <c:v>5.6436433650771285E-2</c:v>
                </c:pt>
                <c:pt idx="24">
                  <c:v>5.6934150614767934E-2</c:v>
                </c:pt>
                <c:pt idx="25">
                  <c:v>5.7653190646720212E-2</c:v>
                </c:pt>
                <c:pt idx="26">
                  <c:v>5.8576101378116259E-2</c:v>
                </c:pt>
                <c:pt idx="27">
                  <c:v>5.8988282573592975E-2</c:v>
                </c:pt>
                <c:pt idx="28">
                  <c:v>5.8888735113203097E-2</c:v>
                </c:pt>
                <c:pt idx="29">
                  <c:v>5.8241970693444417E-2</c:v>
                </c:pt>
                <c:pt idx="30">
                  <c:v>5.7917732634868054E-2</c:v>
                </c:pt>
                <c:pt idx="31">
                  <c:v>5.7428862087630282E-2</c:v>
                </c:pt>
                <c:pt idx="32">
                  <c:v>5.6821445095946471E-2</c:v>
                </c:pt>
                <c:pt idx="33">
                  <c:v>5.6102366498620403E-2</c:v>
                </c:pt>
                <c:pt idx="34">
                  <c:v>5.5333108372396654E-2</c:v>
                </c:pt>
                <c:pt idx="35">
                  <c:v>5.446522540947546E-2</c:v>
                </c:pt>
                <c:pt idx="36">
                  <c:v>5.352624904702144E-2</c:v>
                </c:pt>
                <c:pt idx="37">
                  <c:v>5.2490159555112839E-2</c:v>
                </c:pt>
                <c:pt idx="38">
                  <c:v>5.1406132866879332E-2</c:v>
                </c:pt>
                <c:pt idx="39">
                  <c:v>5.0204638046519132E-2</c:v>
                </c:pt>
                <c:pt idx="40">
                  <c:v>4.8941166222617016E-2</c:v>
                </c:pt>
                <c:pt idx="41">
                  <c:v>4.7601250710203213E-2</c:v>
                </c:pt>
                <c:pt idx="42">
                  <c:v>4.6206648505739654E-2</c:v>
                </c:pt>
                <c:pt idx="43">
                  <c:v>4.4878130807672341E-2</c:v>
                </c:pt>
                <c:pt idx="44">
                  <c:v>4.3274694506765632E-2</c:v>
                </c:pt>
                <c:pt idx="45">
                  <c:v>4.2984890185610726E-2</c:v>
                </c:pt>
                <c:pt idx="46">
                  <c:v>4.1778852989442353E-2</c:v>
                </c:pt>
                <c:pt idx="47">
                  <c:v>4.1264131722325556E-2</c:v>
                </c:pt>
                <c:pt idx="48">
                  <c:v>4.0228384454597796E-2</c:v>
                </c:pt>
                <c:pt idx="49">
                  <c:v>3.9598502506212878E-2</c:v>
                </c:pt>
                <c:pt idx="50">
                  <c:v>3.9050042946870707E-2</c:v>
                </c:pt>
                <c:pt idx="51">
                  <c:v>3.8484668255910681E-2</c:v>
                </c:pt>
                <c:pt idx="52">
                  <c:v>3.7729130810014652E-2</c:v>
                </c:pt>
                <c:pt idx="53">
                  <c:v>3.7398049666910023E-2</c:v>
                </c:pt>
                <c:pt idx="54">
                  <c:v>3.6694595517187303E-2</c:v>
                </c:pt>
                <c:pt idx="55">
                  <c:v>3.6025348708289454E-2</c:v>
                </c:pt>
                <c:pt idx="56">
                  <c:v>3.5194180187747032E-2</c:v>
                </c:pt>
                <c:pt idx="57">
                  <c:v>3.4479870294776747E-2</c:v>
                </c:pt>
                <c:pt idx="58">
                  <c:v>3.3774743500712655E-2</c:v>
                </c:pt>
                <c:pt idx="59">
                  <c:v>3.3095224511602524E-2</c:v>
                </c:pt>
                <c:pt idx="60">
                  <c:v>3.2473242706015648E-2</c:v>
                </c:pt>
                <c:pt idx="61">
                  <c:v>3.1767015946143951E-2</c:v>
                </c:pt>
                <c:pt idx="62">
                  <c:v>3.11545501600883E-2</c:v>
                </c:pt>
                <c:pt idx="63">
                  <c:v>3.0334662437349353E-2</c:v>
                </c:pt>
                <c:pt idx="64">
                  <c:v>2.9629204475791579E-2</c:v>
                </c:pt>
                <c:pt idx="65">
                  <c:v>2.8952926523183906E-2</c:v>
                </c:pt>
                <c:pt idx="66">
                  <c:v>2.8336263154106835E-2</c:v>
                </c:pt>
                <c:pt idx="67">
                  <c:v>2.7742533383106466E-2</c:v>
                </c:pt>
                <c:pt idx="68">
                  <c:v>2.7240243469257731E-2</c:v>
                </c:pt>
                <c:pt idx="69">
                  <c:v>2.6731363658962899E-2</c:v>
                </c:pt>
                <c:pt idx="70">
                  <c:v>2.6258092729403274E-2</c:v>
                </c:pt>
                <c:pt idx="71">
                  <c:v>2.5771777122737861E-2</c:v>
                </c:pt>
                <c:pt idx="72">
                  <c:v>2.5275706175455038E-2</c:v>
                </c:pt>
                <c:pt idx="73">
                  <c:v>2.4728143269779186E-2</c:v>
                </c:pt>
                <c:pt idx="74">
                  <c:v>2.426443870269859E-2</c:v>
                </c:pt>
                <c:pt idx="75">
                  <c:v>2.3801676782015994E-2</c:v>
                </c:pt>
                <c:pt idx="76">
                  <c:v>2.3363700849290476E-2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4094-49AB-B6AE-7F845139AB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7561864"/>
        <c:axId val="317562256"/>
      </c:scatterChart>
      <c:valAx>
        <c:axId val="317561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562256"/>
        <c:crosses val="autoZero"/>
        <c:crossBetween val="midCat"/>
      </c:valAx>
      <c:valAx>
        <c:axId val="31756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5618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l-GR" sz="1400" b="0" i="0" baseline="0">
                <a:effectLst/>
              </a:rPr>
              <a:t>α</a:t>
            </a:r>
            <a:r>
              <a:rPr lang="en-GB" sz="1400" b="0" i="0" baseline="0">
                <a:effectLst/>
              </a:rPr>
              <a:t>: long to short pulse blue shift corrected</a:t>
            </a:r>
            <a:endParaRPr lang="en-GB" sz="1400" baseline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FDD-4D11-9390-367C30780275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FDD-4D11-9390-367C30780275}"/>
              </c:ext>
            </c:extLst>
          </c:dPt>
          <c:dPt>
            <c:idx val="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FDD-4D11-9390-367C30780275}"/>
              </c:ext>
            </c:extLst>
          </c:dPt>
          <c:dPt>
            <c:idx val="12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FDD-4D11-9390-367C30780275}"/>
              </c:ext>
            </c:extLst>
          </c:dPt>
          <c:dPt>
            <c:idx val="13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FDD-4D11-9390-367C30780275}"/>
              </c:ext>
            </c:extLst>
          </c:dPt>
          <c:dPt>
            <c:idx val="14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4FDD-4D11-9390-367C30780275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4FDD-4D11-9390-367C30780275}"/>
              </c:ext>
            </c:extLst>
          </c:dPt>
          <c:dPt>
            <c:idx val="2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4FDD-4D11-9390-367C30780275}"/>
              </c:ext>
            </c:extLst>
          </c:dPt>
          <c:dPt>
            <c:idx val="21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4FDD-4D11-9390-367C30780275}"/>
              </c:ext>
            </c:extLst>
          </c:dPt>
          <c:dPt>
            <c:idx val="2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4FDD-4D11-9390-367C30780275}"/>
              </c:ext>
            </c:extLst>
          </c:dPt>
          <c:dPt>
            <c:idx val="33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4FDD-4D11-9390-367C30780275}"/>
              </c:ext>
            </c:extLst>
          </c:dPt>
          <c:dPt>
            <c:idx val="34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4FDD-4D11-9390-367C30780275}"/>
              </c:ext>
            </c:extLst>
          </c:dPt>
          <c:dPt>
            <c:idx val="35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4FDD-4D11-9390-367C30780275}"/>
              </c:ext>
            </c:extLst>
          </c:dPt>
          <c:dPt>
            <c:idx val="37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4FDD-4D11-9390-367C30780275}"/>
              </c:ext>
            </c:extLst>
          </c:dPt>
          <c:dPt>
            <c:idx val="38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4FDD-4D11-9390-367C30780275}"/>
              </c:ext>
            </c:extLst>
          </c:dPt>
          <c:cat>
            <c:strRef>
              <c:f>'ABC '!$I$5:$I$43</c:f>
              <c:strCache>
                <c:ptCount val="39"/>
                <c:pt idx="0">
                  <c:v>182/162C1</c:v>
                </c:pt>
                <c:pt idx="1">
                  <c:v>182/162C5</c:v>
                </c:pt>
                <c:pt idx="2">
                  <c:v>182/162C7</c:v>
                </c:pt>
                <c:pt idx="3">
                  <c:v>200C1</c:v>
                </c:pt>
                <c:pt idx="4">
                  <c:v>200C3</c:v>
                </c:pt>
                <c:pt idx="5">
                  <c:v>200C5</c:v>
                </c:pt>
                <c:pt idx="6">
                  <c:v>200C6</c:v>
                </c:pt>
                <c:pt idx="7">
                  <c:v>200C7</c:v>
                </c:pt>
                <c:pt idx="8">
                  <c:v>200C8</c:v>
                </c:pt>
                <c:pt idx="9">
                  <c:v>182C1</c:v>
                </c:pt>
                <c:pt idx="10">
                  <c:v>182C2</c:v>
                </c:pt>
                <c:pt idx="11">
                  <c:v>182C5</c:v>
                </c:pt>
                <c:pt idx="12">
                  <c:v>182C6</c:v>
                </c:pt>
                <c:pt idx="13">
                  <c:v>182C8</c:v>
                </c:pt>
                <c:pt idx="14">
                  <c:v>163C2</c:v>
                </c:pt>
                <c:pt idx="15">
                  <c:v>163C3</c:v>
                </c:pt>
                <c:pt idx="16">
                  <c:v>163C5</c:v>
                </c:pt>
                <c:pt idx="17">
                  <c:v>144C2</c:v>
                </c:pt>
                <c:pt idx="18">
                  <c:v>143C1</c:v>
                </c:pt>
                <c:pt idx="19">
                  <c:v>143C2</c:v>
                </c:pt>
                <c:pt idx="20">
                  <c:v>162C4</c:v>
                </c:pt>
                <c:pt idx="21">
                  <c:v>162C7</c:v>
                </c:pt>
                <c:pt idx="22">
                  <c:v>162C8</c:v>
                </c:pt>
                <c:pt idx="23">
                  <c:v>163C1</c:v>
                </c:pt>
                <c:pt idx="24">
                  <c:v>163C2</c:v>
                </c:pt>
                <c:pt idx="25">
                  <c:v>163C3</c:v>
                </c:pt>
                <c:pt idx="26">
                  <c:v>163C8</c:v>
                </c:pt>
                <c:pt idx="27">
                  <c:v>162C1</c:v>
                </c:pt>
                <c:pt idx="28">
                  <c:v>162C2</c:v>
                </c:pt>
                <c:pt idx="29">
                  <c:v>162C3</c:v>
                </c:pt>
                <c:pt idx="30">
                  <c:v>162C4</c:v>
                </c:pt>
                <c:pt idx="31">
                  <c:v>182C2</c:v>
                </c:pt>
                <c:pt idx="32">
                  <c:v>182C6</c:v>
                </c:pt>
                <c:pt idx="33">
                  <c:v>144C4</c:v>
                </c:pt>
                <c:pt idx="34">
                  <c:v>144C7</c:v>
                </c:pt>
                <c:pt idx="35">
                  <c:v>164C2</c:v>
                </c:pt>
                <c:pt idx="36">
                  <c:v>163C3</c:v>
                </c:pt>
                <c:pt idx="37">
                  <c:v>163C7</c:v>
                </c:pt>
                <c:pt idx="38">
                  <c:v>162C1</c:v>
                </c:pt>
              </c:strCache>
            </c:strRef>
          </c:cat>
          <c:val>
            <c:numRef>
              <c:f>'ABC '!$J$5:$J$43</c:f>
              <c:numCache>
                <c:formatCode>General</c:formatCode>
                <c:ptCount val="39"/>
                <c:pt idx="0">
                  <c:v>3.2750000000000001E-2</c:v>
                </c:pt>
                <c:pt idx="4">
                  <c:v>3.2259999999999997E-2</c:v>
                </c:pt>
                <c:pt idx="7">
                  <c:v>3.107E-2</c:v>
                </c:pt>
                <c:pt idx="12">
                  <c:v>2.445E-2</c:v>
                </c:pt>
                <c:pt idx="13">
                  <c:v>2.5350000000000001E-2</c:v>
                </c:pt>
                <c:pt idx="14">
                  <c:v>2.274E-2</c:v>
                </c:pt>
                <c:pt idx="17">
                  <c:v>3.1460000000000002E-2</c:v>
                </c:pt>
                <c:pt idx="20">
                  <c:v>3.3119999999999997E-2</c:v>
                </c:pt>
                <c:pt idx="21">
                  <c:v>3.175E-2</c:v>
                </c:pt>
                <c:pt idx="22">
                  <c:v>3.5060000000000001E-2</c:v>
                </c:pt>
                <c:pt idx="27">
                  <c:v>3.9690000000000003E-2</c:v>
                </c:pt>
                <c:pt idx="29">
                  <c:v>3.6420000000000001E-2</c:v>
                </c:pt>
                <c:pt idx="30">
                  <c:v>4.002E-2</c:v>
                </c:pt>
                <c:pt idx="31">
                  <c:v>3.884E-2</c:v>
                </c:pt>
                <c:pt idx="33">
                  <c:v>4.0259999999999997E-2</c:v>
                </c:pt>
                <c:pt idx="35">
                  <c:v>3.6819999999999999E-2</c:v>
                </c:pt>
                <c:pt idx="38">
                  <c:v>4.7230000000000001E-2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E-4FDD-4D11-9390-367C307802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70201560"/>
        <c:axId val="270204696"/>
      </c:barChart>
      <c:catAx>
        <c:axId val="270201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0204696"/>
        <c:crosses val="autoZero"/>
        <c:auto val="1"/>
        <c:lblAlgn val="ctr"/>
        <c:lblOffset val="100"/>
        <c:noMultiLvlLbl val="0"/>
      </c:catAx>
      <c:valAx>
        <c:axId val="270204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0201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800" b="0" i="0" baseline="0">
                <a:effectLst/>
              </a:rPr>
              <a:t>If vs efficiency</a:t>
            </a:r>
            <a:endParaRPr lang="en-GB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strRef>
              <c:f>'C6020'!$J$1</c:f>
              <c:strCache>
                <c:ptCount val="1"/>
                <c:pt idx="0">
                  <c:v> 6020 182C1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'C6020'!$B$2:$B$78</c:f>
              <c:numCache>
                <c:formatCode>0.00E+00</c:formatCode>
                <c:ptCount val="77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9.1029800000000003E-4</c:v>
                </c:pt>
                <c:pt idx="24">
                  <c:v>1.0985400000000001E-3</c:v>
                </c:pt>
                <c:pt idx="25">
                  <c:v>1.3257099999999999E-3</c:v>
                </c:pt>
                <c:pt idx="26">
                  <c:v>1.9307E-3</c:v>
                </c:pt>
                <c:pt idx="27">
                  <c:v>2.8117699999999999E-3</c:v>
                </c:pt>
                <c:pt idx="28">
                  <c:v>4.0949100000000002E-3</c:v>
                </c:pt>
                <c:pt idx="29">
                  <c:v>5.9636200000000002E-3</c:v>
                </c:pt>
                <c:pt idx="30">
                  <c:v>7.1968600000000002E-3</c:v>
                </c:pt>
                <c:pt idx="31">
                  <c:v>8.6851099999999994E-3</c:v>
                </c:pt>
                <c:pt idx="32">
                  <c:v>1.04811E-2</c:v>
                </c:pt>
                <c:pt idx="33">
                  <c:v>1.2648599999999999E-2</c:v>
                </c:pt>
                <c:pt idx="34">
                  <c:v>1.52642E-2</c:v>
                </c:pt>
                <c:pt idx="35">
                  <c:v>1.8420700000000002E-2</c:v>
                </c:pt>
                <c:pt idx="36">
                  <c:v>2.223E-2</c:v>
                </c:pt>
                <c:pt idx="37">
                  <c:v>2.6827E-2</c:v>
                </c:pt>
                <c:pt idx="38">
                  <c:v>3.2374600000000003E-2</c:v>
                </c:pt>
                <c:pt idx="39">
                  <c:v>3.9069399999999997E-2</c:v>
                </c:pt>
                <c:pt idx="40">
                  <c:v>4.7148700000000002E-2</c:v>
                </c:pt>
                <c:pt idx="41">
                  <c:v>5.6898700000000003E-2</c:v>
                </c:pt>
                <c:pt idx="42">
                  <c:v>6.8664900000000001E-2</c:v>
                </c:pt>
                <c:pt idx="43">
                  <c:v>7.9706600000000002E-2</c:v>
                </c:pt>
                <c:pt idx="44">
                  <c:v>9.3506099999999995E-2</c:v>
                </c:pt>
                <c:pt idx="45">
                  <c:v>0.10127700000000001</c:v>
                </c:pt>
                <c:pt idx="46">
                  <c:v>0.118812</c:v>
                </c:pt>
                <c:pt idx="47">
                  <c:v>0.12868599999999999</c:v>
                </c:pt>
                <c:pt idx="48">
                  <c:v>0.15096499999999999</c:v>
                </c:pt>
                <c:pt idx="49">
                  <c:v>0.16351199999999999</c:v>
                </c:pt>
                <c:pt idx="50">
                  <c:v>0.17710200000000001</c:v>
                </c:pt>
                <c:pt idx="51">
                  <c:v>0.19182099999999999</c:v>
                </c:pt>
                <c:pt idx="52">
                  <c:v>0.207763</c:v>
                </c:pt>
                <c:pt idx="53">
                  <c:v>0.22</c:v>
                </c:pt>
                <c:pt idx="54">
                  <c:v>0.245</c:v>
                </c:pt>
                <c:pt idx="55">
                  <c:v>0.27500000000000002</c:v>
                </c:pt>
                <c:pt idx="56">
                  <c:v>0.30499999999999999</c:v>
                </c:pt>
                <c:pt idx="57">
                  <c:v>0.34</c:v>
                </c:pt>
                <c:pt idx="58">
                  <c:v>0.375</c:v>
                </c:pt>
                <c:pt idx="59">
                  <c:v>0.41</c:v>
                </c:pt>
                <c:pt idx="60">
                  <c:v>0.45</c:v>
                </c:pt>
                <c:pt idx="61">
                  <c:v>0.49</c:v>
                </c:pt>
                <c:pt idx="62">
                  <c:v>0.53349999999999997</c:v>
                </c:pt>
                <c:pt idx="63">
                  <c:v>0.59389999999999998</c:v>
                </c:pt>
                <c:pt idx="64">
                  <c:v>0.65429999999999999</c:v>
                </c:pt>
                <c:pt idx="65">
                  <c:v>0.7147</c:v>
                </c:pt>
                <c:pt idx="66">
                  <c:v>0.77510000000000001</c:v>
                </c:pt>
                <c:pt idx="67">
                  <c:v>0.83550000000000002</c:v>
                </c:pt>
                <c:pt idx="68">
                  <c:v>0.89590000000000003</c:v>
                </c:pt>
                <c:pt idx="69">
                  <c:v>0.95640000000000003</c:v>
                </c:pt>
                <c:pt idx="70">
                  <c:v>1.0167999999999999</c:v>
                </c:pt>
                <c:pt idx="71">
                  <c:v>1.0771999999999999</c:v>
                </c:pt>
                <c:pt idx="72">
                  <c:v>1.1577</c:v>
                </c:pt>
                <c:pt idx="73">
                  <c:v>1.2382</c:v>
                </c:pt>
                <c:pt idx="74">
                  <c:v>1.3188</c:v>
                </c:pt>
                <c:pt idx="75">
                  <c:v>1.3993</c:v>
                </c:pt>
                <c:pt idx="76">
                  <c:v>1.4799</c:v>
                </c:pt>
              </c:numCache>
            </c:numRef>
          </c:xVal>
          <c:yVal>
            <c:numRef>
              <c:f>'C6020'!$J$2:$J$78</c:f>
              <c:numCache>
                <c:formatCode>0.00E+00</c:formatCode>
                <c:ptCount val="77"/>
                <c:pt idx="0">
                  <c:v>1.0865948762776429E-2</c:v>
                </c:pt>
                <c:pt idx="1">
                  <c:v>1.3114011324112248E-2</c:v>
                </c:pt>
                <c:pt idx="2">
                  <c:v>1.4597107780803194E-2</c:v>
                </c:pt>
                <c:pt idx="3">
                  <c:v>1.7364271538521797E-2</c:v>
                </c:pt>
                <c:pt idx="4">
                  <c:v>1.934076107477653E-2</c:v>
                </c:pt>
                <c:pt idx="5">
                  <c:v>2.2590993986108969E-2</c:v>
                </c:pt>
                <c:pt idx="6">
                  <c:v>2.4638655070832835E-2</c:v>
                </c:pt>
                <c:pt idx="7">
                  <c:v>2.7433303602993651E-2</c:v>
                </c:pt>
                <c:pt idx="8">
                  <c:v>3.0317955498001599E-2</c:v>
                </c:pt>
                <c:pt idx="9">
                  <c:v>3.1924779090965291E-2</c:v>
                </c:pt>
                <c:pt idx="10">
                  <c:v>3.4590204054610343E-2</c:v>
                </c:pt>
                <c:pt idx="11">
                  <c:v>3.6763336039846634E-2</c:v>
                </c:pt>
                <c:pt idx="12">
                  <c:v>3.8899903481775203E-2</c:v>
                </c:pt>
                <c:pt idx="13">
                  <c:v>4.0866019741905416E-2</c:v>
                </c:pt>
                <c:pt idx="14">
                  <c:v>4.2928016014190142E-2</c:v>
                </c:pt>
                <c:pt idx="15">
                  <c:v>4.4555022987379143E-2</c:v>
                </c:pt>
                <c:pt idx="16">
                  <c:v>4.6178988490219633E-2</c:v>
                </c:pt>
                <c:pt idx="17">
                  <c:v>4.7736197930406898E-2</c:v>
                </c:pt>
                <c:pt idx="18">
                  <c:v>4.9252214850242775E-2</c:v>
                </c:pt>
                <c:pt idx="19">
                  <c:v>5.0727651312380759E-2</c:v>
                </c:pt>
                <c:pt idx="20">
                  <c:v>5.1832990181985693E-2</c:v>
                </c:pt>
                <c:pt idx="21">
                  <c:v>5.3031078941749264E-2</c:v>
                </c:pt>
                <c:pt idx="22">
                  <c:v>5.4049143746534946E-2</c:v>
                </c:pt>
                <c:pt idx="23">
                  <c:v>5.5692007978733776E-2</c:v>
                </c:pt>
                <c:pt idx="24">
                  <c:v>5.6524973662968513E-2</c:v>
                </c:pt>
                <c:pt idx="25">
                  <c:v>5.6939222481933831E-2</c:v>
                </c:pt>
                <c:pt idx="26">
                  <c:v>5.7860542764187735E-2</c:v>
                </c:pt>
                <c:pt idx="27">
                  <c:v>5.8314327428817529E-2</c:v>
                </c:pt>
                <c:pt idx="28">
                  <c:v>5.8313610946799689E-2</c:v>
                </c:pt>
                <c:pt idx="29">
                  <c:v>5.7680604856400433E-2</c:v>
                </c:pt>
                <c:pt idx="30">
                  <c:v>5.7325878016330455E-2</c:v>
                </c:pt>
                <c:pt idx="31">
                  <c:v>5.6821882340280926E-2</c:v>
                </c:pt>
                <c:pt idx="32">
                  <c:v>5.6176402713776712E-2</c:v>
                </c:pt>
                <c:pt idx="33">
                  <c:v>5.544898953611143E-2</c:v>
                </c:pt>
                <c:pt idx="34">
                  <c:v>5.4737396010918794E-2</c:v>
                </c:pt>
                <c:pt idx="35">
                  <c:v>5.384294536354204E-2</c:v>
                </c:pt>
                <c:pt idx="36">
                  <c:v>5.2921363614216274E-2</c:v>
                </c:pt>
                <c:pt idx="37">
                  <c:v>5.1930880765619657E-2</c:v>
                </c:pt>
                <c:pt idx="38">
                  <c:v>5.0835301031734829E-2</c:v>
                </c:pt>
                <c:pt idx="39">
                  <c:v>4.9664794716582215E-2</c:v>
                </c:pt>
                <c:pt idx="40">
                  <c:v>4.8409976929112974E-2</c:v>
                </c:pt>
                <c:pt idx="41">
                  <c:v>4.7102157229050909E-2</c:v>
                </c:pt>
                <c:pt idx="42">
                  <c:v>4.5730979628430285E-2</c:v>
                </c:pt>
                <c:pt idx="43">
                  <c:v>4.4418299718513438E-2</c:v>
                </c:pt>
                <c:pt idx="44">
                  <c:v>4.2870779708798136E-2</c:v>
                </c:pt>
                <c:pt idx="45">
                  <c:v>4.27106676145418E-2</c:v>
                </c:pt>
                <c:pt idx="46">
                  <c:v>4.1348547509045493E-2</c:v>
                </c:pt>
                <c:pt idx="47">
                  <c:v>4.0829628592774093E-2</c:v>
                </c:pt>
                <c:pt idx="48">
                  <c:v>3.9814940493963211E-2</c:v>
                </c:pt>
                <c:pt idx="49">
                  <c:v>3.9230063091127261E-2</c:v>
                </c:pt>
                <c:pt idx="50">
                  <c:v>3.8655610853210329E-2</c:v>
                </c:pt>
                <c:pt idx="51">
                  <c:v>3.8050696285625026E-2</c:v>
                </c:pt>
                <c:pt idx="52">
                  <c:v>3.749399241061515E-2</c:v>
                </c:pt>
                <c:pt idx="53">
                  <c:v>3.7176701649036421E-2</c:v>
                </c:pt>
                <c:pt idx="54">
                  <c:v>3.6477970062997286E-2</c:v>
                </c:pt>
                <c:pt idx="55">
                  <c:v>3.5756288385111024E-2</c:v>
                </c:pt>
                <c:pt idx="56">
                  <c:v>3.4937081759996588E-2</c:v>
                </c:pt>
                <c:pt idx="57">
                  <c:v>3.422557833759076E-2</c:v>
                </c:pt>
                <c:pt idx="58">
                  <c:v>3.3472685128191328E-2</c:v>
                </c:pt>
                <c:pt idx="59">
                  <c:v>3.2887322228150162E-2</c:v>
                </c:pt>
                <c:pt idx="60">
                  <c:v>3.2121233590903166E-2</c:v>
                </c:pt>
                <c:pt idx="61">
                  <c:v>3.1472917961808865E-2</c:v>
                </c:pt>
                <c:pt idx="62">
                  <c:v>3.0786267364302743E-2</c:v>
                </c:pt>
                <c:pt idx="63">
                  <c:v>3.0053468968036505E-2</c:v>
                </c:pt>
                <c:pt idx="64">
                  <c:v>2.9340290840789113E-2</c:v>
                </c:pt>
                <c:pt idx="65">
                  <c:v>2.8661625003953958E-2</c:v>
                </c:pt>
                <c:pt idx="66">
                  <c:v>2.8060779541917793E-2</c:v>
                </c:pt>
                <c:pt idx="67">
                  <c:v>2.7506783406288451E-2</c:v>
                </c:pt>
                <c:pt idx="68">
                  <c:v>2.6980238153238065E-2</c:v>
                </c:pt>
                <c:pt idx="69">
                  <c:v>2.6463132994460441E-2</c:v>
                </c:pt>
                <c:pt idx="70">
                  <c:v>2.5986879004499572E-2</c:v>
                </c:pt>
                <c:pt idx="71">
                  <c:v>2.5560421638186111E-2</c:v>
                </c:pt>
                <c:pt idx="72">
                  <c:v>2.5015556039270727E-2</c:v>
                </c:pt>
                <c:pt idx="73">
                  <c:v>2.4482905485285505E-2</c:v>
                </c:pt>
                <c:pt idx="74">
                  <c:v>2.399669547551871E-2</c:v>
                </c:pt>
                <c:pt idx="75">
                  <c:v>2.3071870002694044E-2</c:v>
                </c:pt>
                <c:pt idx="76">
                  <c:v>2.2058541105083311E-2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4D1D-4FEF-9C9E-D11E9FAF43FC}"/>
            </c:ext>
          </c:extLst>
        </c:ser>
        <c:ser>
          <c:idx val="2"/>
          <c:order val="1"/>
          <c:tx>
            <c:strRef>
              <c:f>'C6020'!$T$1</c:f>
              <c:strCache>
                <c:ptCount val="1"/>
                <c:pt idx="0">
                  <c:v>C6020 182C2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'C6020'!$M$2:$M$78</c:f>
              <c:numCache>
                <c:formatCode>0.00E+00</c:formatCode>
                <c:ptCount val="77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9.1029800000000003E-4</c:v>
                </c:pt>
                <c:pt idx="24">
                  <c:v>1.0985400000000001E-3</c:v>
                </c:pt>
                <c:pt idx="25">
                  <c:v>1.3257099999999999E-3</c:v>
                </c:pt>
                <c:pt idx="26">
                  <c:v>1.9307E-3</c:v>
                </c:pt>
                <c:pt idx="27">
                  <c:v>2.8117699999999999E-3</c:v>
                </c:pt>
                <c:pt idx="28">
                  <c:v>4.0949100000000002E-3</c:v>
                </c:pt>
                <c:pt idx="29">
                  <c:v>5.9636200000000002E-3</c:v>
                </c:pt>
                <c:pt idx="30">
                  <c:v>7.1968600000000002E-3</c:v>
                </c:pt>
                <c:pt idx="31">
                  <c:v>8.6851099999999994E-3</c:v>
                </c:pt>
                <c:pt idx="32">
                  <c:v>1.04811E-2</c:v>
                </c:pt>
                <c:pt idx="33">
                  <c:v>1.2648599999999999E-2</c:v>
                </c:pt>
                <c:pt idx="34">
                  <c:v>1.52642E-2</c:v>
                </c:pt>
                <c:pt idx="35">
                  <c:v>1.8420700000000002E-2</c:v>
                </c:pt>
                <c:pt idx="36">
                  <c:v>2.223E-2</c:v>
                </c:pt>
                <c:pt idx="37">
                  <c:v>2.6827E-2</c:v>
                </c:pt>
                <c:pt idx="38">
                  <c:v>3.2374600000000003E-2</c:v>
                </c:pt>
                <c:pt idx="39">
                  <c:v>3.9069399999999997E-2</c:v>
                </c:pt>
                <c:pt idx="40">
                  <c:v>4.7148700000000002E-2</c:v>
                </c:pt>
                <c:pt idx="41">
                  <c:v>5.6898700000000003E-2</c:v>
                </c:pt>
                <c:pt idx="42">
                  <c:v>6.8664900000000001E-2</c:v>
                </c:pt>
                <c:pt idx="43">
                  <c:v>7.9706600000000002E-2</c:v>
                </c:pt>
                <c:pt idx="44">
                  <c:v>9.3506099999999995E-2</c:v>
                </c:pt>
                <c:pt idx="45">
                  <c:v>0.10127700000000001</c:v>
                </c:pt>
                <c:pt idx="46">
                  <c:v>0.118812</c:v>
                </c:pt>
                <c:pt idx="47">
                  <c:v>0.12868599999999999</c:v>
                </c:pt>
                <c:pt idx="48">
                  <c:v>0.15096499999999999</c:v>
                </c:pt>
                <c:pt idx="49">
                  <c:v>0.16351199999999999</c:v>
                </c:pt>
                <c:pt idx="50">
                  <c:v>0.17710200000000001</c:v>
                </c:pt>
                <c:pt idx="51">
                  <c:v>0.19182099999999999</c:v>
                </c:pt>
                <c:pt idx="52">
                  <c:v>0.207763</c:v>
                </c:pt>
                <c:pt idx="53">
                  <c:v>0.22</c:v>
                </c:pt>
                <c:pt idx="54">
                  <c:v>0.245</c:v>
                </c:pt>
                <c:pt idx="55">
                  <c:v>0.27500000000000002</c:v>
                </c:pt>
                <c:pt idx="56">
                  <c:v>0.30499999999999999</c:v>
                </c:pt>
                <c:pt idx="57">
                  <c:v>0.34</c:v>
                </c:pt>
                <c:pt idx="58">
                  <c:v>0.375</c:v>
                </c:pt>
                <c:pt idx="59">
                  <c:v>0.41</c:v>
                </c:pt>
                <c:pt idx="60">
                  <c:v>0.45</c:v>
                </c:pt>
                <c:pt idx="61">
                  <c:v>0.49</c:v>
                </c:pt>
                <c:pt idx="62">
                  <c:v>0.53349999999999997</c:v>
                </c:pt>
                <c:pt idx="63">
                  <c:v>0.59389999999999998</c:v>
                </c:pt>
                <c:pt idx="64">
                  <c:v>0.65429999999999999</c:v>
                </c:pt>
                <c:pt idx="65">
                  <c:v>0.7147</c:v>
                </c:pt>
                <c:pt idx="66">
                  <c:v>0.77510000000000001</c:v>
                </c:pt>
                <c:pt idx="67">
                  <c:v>0.83550000000000002</c:v>
                </c:pt>
                <c:pt idx="68">
                  <c:v>0.89590000000000003</c:v>
                </c:pt>
                <c:pt idx="69">
                  <c:v>0.95640000000000003</c:v>
                </c:pt>
                <c:pt idx="70">
                  <c:v>1.0167999999999999</c:v>
                </c:pt>
                <c:pt idx="71">
                  <c:v>1.0771999999999999</c:v>
                </c:pt>
                <c:pt idx="72">
                  <c:v>1.1577</c:v>
                </c:pt>
                <c:pt idx="73">
                  <c:v>1.2382</c:v>
                </c:pt>
                <c:pt idx="74">
                  <c:v>1.3188</c:v>
                </c:pt>
                <c:pt idx="75">
                  <c:v>1.3993</c:v>
                </c:pt>
                <c:pt idx="76">
                  <c:v>1.4799</c:v>
                </c:pt>
              </c:numCache>
            </c:numRef>
          </c:xVal>
          <c:yVal>
            <c:numRef>
              <c:f>'C6020'!$T$2:$T$78</c:f>
              <c:numCache>
                <c:formatCode>0.00E+00</c:formatCode>
                <c:ptCount val="77"/>
                <c:pt idx="0">
                  <c:v>1.2156663221170582E-2</c:v>
                </c:pt>
                <c:pt idx="1">
                  <c:v>1.3387607957328646E-2</c:v>
                </c:pt>
                <c:pt idx="2">
                  <c:v>1.4743935798755046E-2</c:v>
                </c:pt>
                <c:pt idx="3">
                  <c:v>1.8655620410215977E-2</c:v>
                </c:pt>
                <c:pt idx="4">
                  <c:v>2.0217741674527136E-2</c:v>
                </c:pt>
                <c:pt idx="5">
                  <c:v>2.3641657237465297E-2</c:v>
                </c:pt>
                <c:pt idx="6">
                  <c:v>2.6033351122563653E-2</c:v>
                </c:pt>
                <c:pt idx="7">
                  <c:v>2.8826942706769349E-2</c:v>
                </c:pt>
                <c:pt idx="8">
                  <c:v>3.1422651452902614E-2</c:v>
                </c:pt>
                <c:pt idx="9">
                  <c:v>3.2396367649604942E-2</c:v>
                </c:pt>
                <c:pt idx="10">
                  <c:v>3.4872559091122017E-2</c:v>
                </c:pt>
                <c:pt idx="11">
                  <c:v>3.6592232362814163E-2</c:v>
                </c:pt>
                <c:pt idx="12">
                  <c:v>3.879040403210645E-2</c:v>
                </c:pt>
                <c:pt idx="13">
                  <c:v>4.065162254256538E-2</c:v>
                </c:pt>
                <c:pt idx="14">
                  <c:v>4.2857607607881716E-2</c:v>
                </c:pt>
                <c:pt idx="15">
                  <c:v>4.4353626494416508E-2</c:v>
                </c:pt>
                <c:pt idx="16">
                  <c:v>4.6054163165943747E-2</c:v>
                </c:pt>
                <c:pt idx="17">
                  <c:v>4.7511574976302907E-2</c:v>
                </c:pt>
                <c:pt idx="18">
                  <c:v>4.9177768836603519E-2</c:v>
                </c:pt>
                <c:pt idx="19">
                  <c:v>5.0579019942054056E-2</c:v>
                </c:pt>
                <c:pt idx="20">
                  <c:v>5.1786825458682607E-2</c:v>
                </c:pt>
                <c:pt idx="21">
                  <c:v>5.3029810120981381E-2</c:v>
                </c:pt>
                <c:pt idx="22">
                  <c:v>5.4114266876254771E-2</c:v>
                </c:pt>
                <c:pt idx="23">
                  <c:v>5.5912565178692517E-2</c:v>
                </c:pt>
                <c:pt idx="24">
                  <c:v>5.6281868170658243E-2</c:v>
                </c:pt>
                <c:pt idx="25">
                  <c:v>5.7182498599745259E-2</c:v>
                </c:pt>
                <c:pt idx="26">
                  <c:v>5.7989683529004611E-2</c:v>
                </c:pt>
                <c:pt idx="27">
                  <c:v>5.8368898132646549E-2</c:v>
                </c:pt>
                <c:pt idx="28">
                  <c:v>5.8353994040379817E-2</c:v>
                </c:pt>
                <c:pt idx="29">
                  <c:v>5.775065578476974E-2</c:v>
                </c:pt>
                <c:pt idx="30">
                  <c:v>5.731926517120213E-2</c:v>
                </c:pt>
                <c:pt idx="31">
                  <c:v>5.676774088367912E-2</c:v>
                </c:pt>
                <c:pt idx="32">
                  <c:v>5.6172341240303632E-2</c:v>
                </c:pt>
                <c:pt idx="33">
                  <c:v>5.5427734572246153E-2</c:v>
                </c:pt>
                <c:pt idx="34">
                  <c:v>5.465012295861011E-2</c:v>
                </c:pt>
                <c:pt idx="35">
                  <c:v>5.3774187030968749E-2</c:v>
                </c:pt>
                <c:pt idx="36">
                  <c:v>5.2830974092102884E-2</c:v>
                </c:pt>
                <c:pt idx="37">
                  <c:v>5.1822026174715624E-2</c:v>
                </c:pt>
                <c:pt idx="38">
                  <c:v>5.0726395774484859E-2</c:v>
                </c:pt>
                <c:pt idx="39">
                  <c:v>4.9544402474500378E-2</c:v>
                </c:pt>
                <c:pt idx="40">
                  <c:v>4.8305639598498956E-2</c:v>
                </c:pt>
                <c:pt idx="41">
                  <c:v>4.6990198057573845E-2</c:v>
                </c:pt>
                <c:pt idx="42">
                  <c:v>4.5612142899887929E-2</c:v>
                </c:pt>
                <c:pt idx="43">
                  <c:v>4.4317683541710652E-2</c:v>
                </c:pt>
                <c:pt idx="44">
                  <c:v>4.2727878639966084E-2</c:v>
                </c:pt>
                <c:pt idx="45">
                  <c:v>4.2525291102637863E-2</c:v>
                </c:pt>
                <c:pt idx="46">
                  <c:v>4.1231475472354388E-2</c:v>
                </c:pt>
                <c:pt idx="47">
                  <c:v>4.0808531607749728E-2</c:v>
                </c:pt>
                <c:pt idx="48">
                  <c:v>3.9786894682132187E-2</c:v>
                </c:pt>
                <c:pt idx="49">
                  <c:v>3.9211164628529159E-2</c:v>
                </c:pt>
                <c:pt idx="50">
                  <c:v>3.8562842155913733E-2</c:v>
                </c:pt>
                <c:pt idx="51">
                  <c:v>3.7951409692933223E-2</c:v>
                </c:pt>
                <c:pt idx="52">
                  <c:v>3.7280346276685923E-2</c:v>
                </c:pt>
                <c:pt idx="53">
                  <c:v>3.717344653112651E-2</c:v>
                </c:pt>
                <c:pt idx="54">
                  <c:v>3.6425277384951063E-2</c:v>
                </c:pt>
                <c:pt idx="55">
                  <c:v>3.5696206953721658E-2</c:v>
                </c:pt>
                <c:pt idx="56">
                  <c:v>3.4960668771716809E-2</c:v>
                </c:pt>
                <c:pt idx="57">
                  <c:v>3.4183196344726427E-2</c:v>
                </c:pt>
                <c:pt idx="58">
                  <c:v>3.3495772392333083E-2</c:v>
                </c:pt>
                <c:pt idx="59">
                  <c:v>3.2797466156488556E-2</c:v>
                </c:pt>
                <c:pt idx="60">
                  <c:v>3.2164631974958127E-2</c:v>
                </c:pt>
                <c:pt idx="61">
                  <c:v>3.1518732220675132E-2</c:v>
                </c:pt>
                <c:pt idx="62">
                  <c:v>3.0810728952214702E-2</c:v>
                </c:pt>
                <c:pt idx="63">
                  <c:v>3.0085256055871874E-2</c:v>
                </c:pt>
                <c:pt idx="64">
                  <c:v>2.9372515823154772E-2</c:v>
                </c:pt>
                <c:pt idx="65">
                  <c:v>2.8683014276344971E-2</c:v>
                </c:pt>
                <c:pt idx="66">
                  <c:v>2.8022230640553456E-2</c:v>
                </c:pt>
                <c:pt idx="67">
                  <c:v>2.7523373219471944E-2</c:v>
                </c:pt>
                <c:pt idx="68">
                  <c:v>2.6972087516372246E-2</c:v>
                </c:pt>
                <c:pt idx="69">
                  <c:v>2.6473067463516086E-2</c:v>
                </c:pt>
                <c:pt idx="70">
                  <c:v>2.6002705800117293E-2</c:v>
                </c:pt>
                <c:pt idx="71">
                  <c:v>2.5573334031133002E-2</c:v>
                </c:pt>
                <c:pt idx="72">
                  <c:v>2.5040241818616683E-2</c:v>
                </c:pt>
                <c:pt idx="73">
                  <c:v>2.4504822871822384E-2</c:v>
                </c:pt>
                <c:pt idx="74">
                  <c:v>2.4049019515757605E-2</c:v>
                </c:pt>
                <c:pt idx="75">
                  <c:v>2.3563308236827393E-2</c:v>
                </c:pt>
                <c:pt idx="76">
                  <c:v>2.2888735978539788E-2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4D1D-4FEF-9C9E-D11E9FAF43FC}"/>
            </c:ext>
          </c:extLst>
        </c:ser>
        <c:ser>
          <c:idx val="3"/>
          <c:order val="2"/>
          <c:tx>
            <c:strRef>
              <c:f>'C6020'!$AD$1</c:f>
              <c:strCache>
                <c:ptCount val="1"/>
                <c:pt idx="0">
                  <c:v>C6020 182C5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'C6020'!$W$2:$W$78</c:f>
              <c:numCache>
                <c:formatCode>0.00E+00</c:formatCode>
                <c:ptCount val="77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9.1029800000000003E-4</c:v>
                </c:pt>
                <c:pt idx="24">
                  <c:v>1.0985400000000001E-3</c:v>
                </c:pt>
                <c:pt idx="25">
                  <c:v>1.3257099999999999E-3</c:v>
                </c:pt>
                <c:pt idx="26">
                  <c:v>1.9307E-3</c:v>
                </c:pt>
                <c:pt idx="27">
                  <c:v>2.8117699999999999E-3</c:v>
                </c:pt>
                <c:pt idx="28">
                  <c:v>4.0949100000000002E-3</c:v>
                </c:pt>
                <c:pt idx="29">
                  <c:v>5.9636200000000002E-3</c:v>
                </c:pt>
                <c:pt idx="30">
                  <c:v>7.1968600000000002E-3</c:v>
                </c:pt>
                <c:pt idx="31">
                  <c:v>8.6851099999999994E-3</c:v>
                </c:pt>
                <c:pt idx="32">
                  <c:v>1.04811E-2</c:v>
                </c:pt>
                <c:pt idx="33">
                  <c:v>1.2648599999999999E-2</c:v>
                </c:pt>
                <c:pt idx="34">
                  <c:v>1.52642E-2</c:v>
                </c:pt>
                <c:pt idx="35">
                  <c:v>1.8420700000000002E-2</c:v>
                </c:pt>
                <c:pt idx="36">
                  <c:v>2.223E-2</c:v>
                </c:pt>
                <c:pt idx="37">
                  <c:v>2.6827E-2</c:v>
                </c:pt>
                <c:pt idx="38">
                  <c:v>3.2374600000000003E-2</c:v>
                </c:pt>
                <c:pt idx="39">
                  <c:v>3.9069399999999997E-2</c:v>
                </c:pt>
                <c:pt idx="40">
                  <c:v>4.7148700000000002E-2</c:v>
                </c:pt>
                <c:pt idx="41">
                  <c:v>5.6898700000000003E-2</c:v>
                </c:pt>
                <c:pt idx="42">
                  <c:v>6.8664900000000001E-2</c:v>
                </c:pt>
                <c:pt idx="43">
                  <c:v>7.9706600000000002E-2</c:v>
                </c:pt>
                <c:pt idx="44">
                  <c:v>9.3506099999999995E-2</c:v>
                </c:pt>
                <c:pt idx="45">
                  <c:v>0.10127700000000001</c:v>
                </c:pt>
                <c:pt idx="46">
                  <c:v>0.118812</c:v>
                </c:pt>
                <c:pt idx="47">
                  <c:v>0.12868599999999999</c:v>
                </c:pt>
                <c:pt idx="48">
                  <c:v>0.15096499999999999</c:v>
                </c:pt>
                <c:pt idx="49">
                  <c:v>0.16351199999999999</c:v>
                </c:pt>
                <c:pt idx="50">
                  <c:v>0.17710200000000001</c:v>
                </c:pt>
                <c:pt idx="51">
                  <c:v>0.19182099999999999</c:v>
                </c:pt>
                <c:pt idx="52">
                  <c:v>0.207763</c:v>
                </c:pt>
                <c:pt idx="53">
                  <c:v>0.22</c:v>
                </c:pt>
                <c:pt idx="54">
                  <c:v>0.245</c:v>
                </c:pt>
                <c:pt idx="55">
                  <c:v>0.27500000000000002</c:v>
                </c:pt>
                <c:pt idx="56">
                  <c:v>0.30499999999999999</c:v>
                </c:pt>
                <c:pt idx="57">
                  <c:v>0.34</c:v>
                </c:pt>
                <c:pt idx="58">
                  <c:v>0.375</c:v>
                </c:pt>
                <c:pt idx="59">
                  <c:v>0.41</c:v>
                </c:pt>
                <c:pt idx="60">
                  <c:v>0.45</c:v>
                </c:pt>
                <c:pt idx="61">
                  <c:v>0.49</c:v>
                </c:pt>
                <c:pt idx="62">
                  <c:v>0.53349999999999997</c:v>
                </c:pt>
                <c:pt idx="63">
                  <c:v>0.59389999999999998</c:v>
                </c:pt>
                <c:pt idx="64">
                  <c:v>0.65429999999999999</c:v>
                </c:pt>
                <c:pt idx="65">
                  <c:v>0.7147</c:v>
                </c:pt>
                <c:pt idx="66">
                  <c:v>0.77510000000000001</c:v>
                </c:pt>
                <c:pt idx="67">
                  <c:v>0.83550000000000002</c:v>
                </c:pt>
                <c:pt idx="68">
                  <c:v>0.89590000000000003</c:v>
                </c:pt>
                <c:pt idx="69">
                  <c:v>0.95640000000000003</c:v>
                </c:pt>
                <c:pt idx="70">
                  <c:v>1.0167999999999999</c:v>
                </c:pt>
                <c:pt idx="71">
                  <c:v>1.0771999999999999</c:v>
                </c:pt>
                <c:pt idx="72">
                  <c:v>1.1577</c:v>
                </c:pt>
                <c:pt idx="73">
                  <c:v>1.2382</c:v>
                </c:pt>
                <c:pt idx="74">
                  <c:v>1.3188</c:v>
                </c:pt>
                <c:pt idx="75">
                  <c:v>1.3993</c:v>
                </c:pt>
                <c:pt idx="76">
                  <c:v>1.4799</c:v>
                </c:pt>
              </c:numCache>
            </c:numRef>
          </c:xVal>
          <c:yVal>
            <c:numRef>
              <c:f>'C6020'!$AD$2:$AD$78</c:f>
              <c:numCache>
                <c:formatCode>0.00E+00</c:formatCode>
                <c:ptCount val="77"/>
                <c:pt idx="0">
                  <c:v>1.1734092500171765E-2</c:v>
                </c:pt>
                <c:pt idx="1">
                  <c:v>1.2403052340464796E-2</c:v>
                </c:pt>
                <c:pt idx="2">
                  <c:v>1.2906165667211205E-2</c:v>
                </c:pt>
                <c:pt idx="3">
                  <c:v>1.6028371430917274E-2</c:v>
                </c:pt>
                <c:pt idx="4">
                  <c:v>1.7944709688836824E-2</c:v>
                </c:pt>
                <c:pt idx="5">
                  <c:v>2.1334087188269346E-2</c:v>
                </c:pt>
                <c:pt idx="6">
                  <c:v>2.3474907716392848E-2</c:v>
                </c:pt>
                <c:pt idx="7">
                  <c:v>2.6342992959955965E-2</c:v>
                </c:pt>
                <c:pt idx="8">
                  <c:v>2.9424666978412721E-2</c:v>
                </c:pt>
                <c:pt idx="9">
                  <c:v>3.0725652071767248E-2</c:v>
                </c:pt>
                <c:pt idx="10">
                  <c:v>3.339631506130001E-2</c:v>
                </c:pt>
                <c:pt idx="11">
                  <c:v>3.5640951746863749E-2</c:v>
                </c:pt>
                <c:pt idx="12">
                  <c:v>3.8072430467260526E-2</c:v>
                </c:pt>
                <c:pt idx="13">
                  <c:v>4.0198527200100052E-2</c:v>
                </c:pt>
                <c:pt idx="14">
                  <c:v>4.2549790614239615E-2</c:v>
                </c:pt>
                <c:pt idx="15">
                  <c:v>4.4082676384611892E-2</c:v>
                </c:pt>
                <c:pt idx="16">
                  <c:v>4.5783256730709161E-2</c:v>
                </c:pt>
                <c:pt idx="17">
                  <c:v>4.7393614790850455E-2</c:v>
                </c:pt>
                <c:pt idx="18">
                  <c:v>4.900298913646442E-2</c:v>
                </c:pt>
                <c:pt idx="19">
                  <c:v>5.0399916543739195E-2</c:v>
                </c:pt>
                <c:pt idx="20">
                  <c:v>5.1580382535546213E-2</c:v>
                </c:pt>
                <c:pt idx="21">
                  <c:v>5.2808562819992168E-2</c:v>
                </c:pt>
                <c:pt idx="22">
                  <c:v>5.3853605632462165E-2</c:v>
                </c:pt>
                <c:pt idx="23">
                  <c:v>5.5476720404417028E-2</c:v>
                </c:pt>
                <c:pt idx="24">
                  <c:v>5.6233811811955706E-2</c:v>
                </c:pt>
                <c:pt idx="25">
                  <c:v>5.706122564034033E-2</c:v>
                </c:pt>
                <c:pt idx="26">
                  <c:v>5.7821548852606125E-2</c:v>
                </c:pt>
                <c:pt idx="27">
                  <c:v>5.8214608748086975E-2</c:v>
                </c:pt>
                <c:pt idx="28">
                  <c:v>5.8185869278069499E-2</c:v>
                </c:pt>
                <c:pt idx="29">
                  <c:v>5.7633987729654952E-2</c:v>
                </c:pt>
                <c:pt idx="30">
                  <c:v>5.7285392598276974E-2</c:v>
                </c:pt>
                <c:pt idx="31">
                  <c:v>5.6754136979935636E-2</c:v>
                </c:pt>
                <c:pt idx="32">
                  <c:v>5.6169965995927024E-2</c:v>
                </c:pt>
                <c:pt idx="33">
                  <c:v>5.5544298355160969E-2</c:v>
                </c:pt>
                <c:pt idx="34">
                  <c:v>5.4755854873715676E-2</c:v>
                </c:pt>
                <c:pt idx="35">
                  <c:v>5.3919497614310107E-2</c:v>
                </c:pt>
                <c:pt idx="36">
                  <c:v>5.2962519884177064E-2</c:v>
                </c:pt>
                <c:pt idx="37">
                  <c:v>5.195250937074726E-2</c:v>
                </c:pt>
                <c:pt idx="38">
                  <c:v>5.0884599903724154E-2</c:v>
                </c:pt>
                <c:pt idx="39">
                  <c:v>4.9704786263513358E-2</c:v>
                </c:pt>
                <c:pt idx="40">
                  <c:v>4.8478285174927215E-2</c:v>
                </c:pt>
                <c:pt idx="41">
                  <c:v>4.7160017607188326E-2</c:v>
                </c:pt>
                <c:pt idx="42">
                  <c:v>4.5768291103976545E-2</c:v>
                </c:pt>
                <c:pt idx="43">
                  <c:v>4.4487918453046525E-2</c:v>
                </c:pt>
                <c:pt idx="44">
                  <c:v>4.2939188648033103E-2</c:v>
                </c:pt>
                <c:pt idx="45">
                  <c:v>4.2654250890928648E-2</c:v>
                </c:pt>
                <c:pt idx="46">
                  <c:v>4.1438727580658689E-2</c:v>
                </c:pt>
                <c:pt idx="47">
                  <c:v>4.0917522983639071E-2</c:v>
                </c:pt>
                <c:pt idx="48">
                  <c:v>3.991099246840351E-2</c:v>
                </c:pt>
                <c:pt idx="49">
                  <c:v>3.9300828586132867E-2</c:v>
                </c:pt>
                <c:pt idx="50">
                  <c:v>3.8722727009479534E-2</c:v>
                </c:pt>
                <c:pt idx="51">
                  <c:v>3.8090904773784691E-2</c:v>
                </c:pt>
                <c:pt idx="52">
                  <c:v>3.7499540604034369E-2</c:v>
                </c:pt>
                <c:pt idx="53">
                  <c:v>3.7219018181865196E-2</c:v>
                </c:pt>
                <c:pt idx="54">
                  <c:v>3.6510171144025536E-2</c:v>
                </c:pt>
                <c:pt idx="55">
                  <c:v>3.5792859691174107E-2</c:v>
                </c:pt>
                <c:pt idx="56">
                  <c:v>3.5010201496329281E-2</c:v>
                </c:pt>
                <c:pt idx="57">
                  <c:v>3.4287032227244045E-2</c:v>
                </c:pt>
                <c:pt idx="58">
                  <c:v>3.3565034184758362E-2</c:v>
                </c:pt>
                <c:pt idx="59">
                  <c:v>3.2970130764779497E-2</c:v>
                </c:pt>
                <c:pt idx="60">
                  <c:v>3.2290005084450249E-2</c:v>
                </c:pt>
                <c:pt idx="61">
                  <c:v>3.1564546479541405E-2</c:v>
                </c:pt>
                <c:pt idx="62">
                  <c:v>3.0988754953129485E-2</c:v>
                </c:pt>
                <c:pt idx="63">
                  <c:v>3.0190397961788851E-2</c:v>
                </c:pt>
                <c:pt idx="64">
                  <c:v>2.9478080420559515E-2</c:v>
                </c:pt>
                <c:pt idx="65">
                  <c:v>2.8817461131374171E-2</c:v>
                </c:pt>
                <c:pt idx="66">
                  <c:v>2.8237540357929875E-2</c:v>
                </c:pt>
                <c:pt idx="67">
                  <c:v>2.7658711169126729E-2</c:v>
                </c:pt>
                <c:pt idx="68">
                  <c:v>2.7136730381061815E-2</c:v>
                </c:pt>
                <c:pt idx="69">
                  <c:v>2.6599158801530066E-2</c:v>
                </c:pt>
                <c:pt idx="70">
                  <c:v>2.6142988761274379E-2</c:v>
                </c:pt>
                <c:pt idx="71">
                  <c:v>2.5714690753920025E-2</c:v>
                </c:pt>
                <c:pt idx="72">
                  <c:v>2.5163670715346469E-2</c:v>
                </c:pt>
                <c:pt idx="73">
                  <c:v>2.4644620256219742E-2</c:v>
                </c:pt>
                <c:pt idx="74">
                  <c:v>2.4162573815850526E-2</c:v>
                </c:pt>
                <c:pt idx="75">
                  <c:v>2.3702444061662151E-2</c:v>
                </c:pt>
                <c:pt idx="76">
                  <c:v>2.3284208820712953E-2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4D1D-4FEF-9C9E-D11E9FAF43FC}"/>
            </c:ext>
          </c:extLst>
        </c:ser>
        <c:ser>
          <c:idx val="4"/>
          <c:order val="3"/>
          <c:tx>
            <c:strRef>
              <c:f>'C6020'!$AN$1</c:f>
              <c:strCache>
                <c:ptCount val="1"/>
                <c:pt idx="0">
                  <c:v> 6020 182C6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'C6020'!$AG$2:$AG$78</c:f>
              <c:numCache>
                <c:formatCode>0.00E+00</c:formatCode>
                <c:ptCount val="77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9.1029800000000003E-4</c:v>
                </c:pt>
                <c:pt idx="24">
                  <c:v>1.0985400000000001E-3</c:v>
                </c:pt>
                <c:pt idx="25">
                  <c:v>1.3257099999999999E-3</c:v>
                </c:pt>
                <c:pt idx="26">
                  <c:v>1.9307E-3</c:v>
                </c:pt>
                <c:pt idx="27">
                  <c:v>2.8117699999999999E-3</c:v>
                </c:pt>
                <c:pt idx="28">
                  <c:v>4.0949100000000002E-3</c:v>
                </c:pt>
                <c:pt idx="29">
                  <c:v>5.9636200000000002E-3</c:v>
                </c:pt>
                <c:pt idx="30">
                  <c:v>7.1968600000000002E-3</c:v>
                </c:pt>
                <c:pt idx="31">
                  <c:v>8.6851099999999994E-3</c:v>
                </c:pt>
                <c:pt idx="32">
                  <c:v>1.04811E-2</c:v>
                </c:pt>
                <c:pt idx="33">
                  <c:v>1.2648599999999999E-2</c:v>
                </c:pt>
                <c:pt idx="34">
                  <c:v>1.52642E-2</c:v>
                </c:pt>
                <c:pt idx="35">
                  <c:v>1.8420700000000002E-2</c:v>
                </c:pt>
                <c:pt idx="36">
                  <c:v>2.223E-2</c:v>
                </c:pt>
                <c:pt idx="37">
                  <c:v>2.6827E-2</c:v>
                </c:pt>
                <c:pt idx="38">
                  <c:v>3.2374600000000003E-2</c:v>
                </c:pt>
                <c:pt idx="39">
                  <c:v>3.9069399999999997E-2</c:v>
                </c:pt>
                <c:pt idx="40">
                  <c:v>4.7148700000000002E-2</c:v>
                </c:pt>
                <c:pt idx="41">
                  <c:v>5.6898700000000003E-2</c:v>
                </c:pt>
                <c:pt idx="42">
                  <c:v>6.8664900000000001E-2</c:v>
                </c:pt>
                <c:pt idx="43">
                  <c:v>7.9706600000000002E-2</c:v>
                </c:pt>
                <c:pt idx="44">
                  <c:v>9.3506099999999995E-2</c:v>
                </c:pt>
                <c:pt idx="45">
                  <c:v>0.10127700000000001</c:v>
                </c:pt>
                <c:pt idx="46">
                  <c:v>0.118812</c:v>
                </c:pt>
                <c:pt idx="47">
                  <c:v>0.12868599999999999</c:v>
                </c:pt>
                <c:pt idx="48">
                  <c:v>0.15096499999999999</c:v>
                </c:pt>
                <c:pt idx="49">
                  <c:v>0.16351199999999999</c:v>
                </c:pt>
                <c:pt idx="50">
                  <c:v>0.17710200000000001</c:v>
                </c:pt>
                <c:pt idx="51">
                  <c:v>0.19182099999999999</c:v>
                </c:pt>
                <c:pt idx="52">
                  <c:v>0.207763</c:v>
                </c:pt>
                <c:pt idx="53">
                  <c:v>0.22</c:v>
                </c:pt>
                <c:pt idx="54">
                  <c:v>0.245</c:v>
                </c:pt>
                <c:pt idx="55">
                  <c:v>0.27500000000000002</c:v>
                </c:pt>
                <c:pt idx="56">
                  <c:v>0.30499999999999999</c:v>
                </c:pt>
                <c:pt idx="57">
                  <c:v>0.34</c:v>
                </c:pt>
                <c:pt idx="58">
                  <c:v>0.375</c:v>
                </c:pt>
                <c:pt idx="59">
                  <c:v>0.41</c:v>
                </c:pt>
                <c:pt idx="60">
                  <c:v>0.45</c:v>
                </c:pt>
                <c:pt idx="61">
                  <c:v>0.49</c:v>
                </c:pt>
                <c:pt idx="62">
                  <c:v>0.53349999999999997</c:v>
                </c:pt>
                <c:pt idx="63">
                  <c:v>0.59389999999999998</c:v>
                </c:pt>
                <c:pt idx="64">
                  <c:v>0.65429999999999999</c:v>
                </c:pt>
                <c:pt idx="65">
                  <c:v>0.7147</c:v>
                </c:pt>
                <c:pt idx="66">
                  <c:v>0.77510000000000001</c:v>
                </c:pt>
                <c:pt idx="67">
                  <c:v>0.83550000000000002</c:v>
                </c:pt>
                <c:pt idx="68">
                  <c:v>0.89590000000000003</c:v>
                </c:pt>
                <c:pt idx="69">
                  <c:v>0.95640000000000003</c:v>
                </c:pt>
                <c:pt idx="70">
                  <c:v>1.0167999999999999</c:v>
                </c:pt>
                <c:pt idx="71">
                  <c:v>1.0771999999999999</c:v>
                </c:pt>
                <c:pt idx="72">
                  <c:v>1.1577</c:v>
                </c:pt>
                <c:pt idx="73">
                  <c:v>1.2382</c:v>
                </c:pt>
                <c:pt idx="74">
                  <c:v>1.3188</c:v>
                </c:pt>
                <c:pt idx="75">
                  <c:v>1.3993</c:v>
                </c:pt>
                <c:pt idx="76">
                  <c:v>1.4799</c:v>
                </c:pt>
              </c:numCache>
            </c:numRef>
          </c:xVal>
          <c:yVal>
            <c:numRef>
              <c:f>'C6020'!$AN$2:$AN$78</c:f>
              <c:numCache>
                <c:formatCode>0.00E+00</c:formatCode>
                <c:ptCount val="77"/>
                <c:pt idx="0">
                  <c:v>1.2394894152572675E-2</c:v>
                </c:pt>
                <c:pt idx="1">
                  <c:v>1.3808287724004628E-2</c:v>
                </c:pt>
                <c:pt idx="2">
                  <c:v>1.4852989680675418E-2</c:v>
                </c:pt>
                <c:pt idx="3">
                  <c:v>1.7210836942074988E-2</c:v>
                </c:pt>
                <c:pt idx="4">
                  <c:v>1.9177618211177885E-2</c:v>
                </c:pt>
                <c:pt idx="5">
                  <c:v>2.2097858481927905E-2</c:v>
                </c:pt>
                <c:pt idx="6">
                  <c:v>2.4086050303996159E-2</c:v>
                </c:pt>
                <c:pt idx="7">
                  <c:v>2.6902509537190429E-2</c:v>
                </c:pt>
                <c:pt idx="8">
                  <c:v>3.0138532318123589E-2</c:v>
                </c:pt>
                <c:pt idx="9">
                  <c:v>3.1355661964403113E-2</c:v>
                </c:pt>
                <c:pt idx="10">
                  <c:v>3.3883483133430509E-2</c:v>
                </c:pt>
                <c:pt idx="11">
                  <c:v>3.622033551273407E-2</c:v>
                </c:pt>
                <c:pt idx="12">
                  <c:v>3.8511957167345387E-2</c:v>
                </c:pt>
                <c:pt idx="13">
                  <c:v>4.0636626515067283E-2</c:v>
                </c:pt>
                <c:pt idx="14">
                  <c:v>4.3094967994681266E-2</c:v>
                </c:pt>
                <c:pt idx="15">
                  <c:v>4.4737883203363187E-2</c:v>
                </c:pt>
                <c:pt idx="16">
                  <c:v>4.6531953589630283E-2</c:v>
                </c:pt>
                <c:pt idx="17">
                  <c:v>4.8087553209952616E-2</c:v>
                </c:pt>
                <c:pt idx="18">
                  <c:v>4.9760498657970595E-2</c:v>
                </c:pt>
                <c:pt idx="19">
                  <c:v>5.117347227800146E-2</c:v>
                </c:pt>
                <c:pt idx="20">
                  <c:v>5.2373681622586613E-2</c:v>
                </c:pt>
                <c:pt idx="21">
                  <c:v>5.3607676877955486E-2</c:v>
                </c:pt>
                <c:pt idx="22">
                  <c:v>5.4629081737671177E-2</c:v>
                </c:pt>
                <c:pt idx="23">
                  <c:v>5.6436433650771285E-2</c:v>
                </c:pt>
                <c:pt idx="24">
                  <c:v>5.6934150614767934E-2</c:v>
                </c:pt>
                <c:pt idx="25">
                  <c:v>5.7653190646720212E-2</c:v>
                </c:pt>
                <c:pt idx="26">
                  <c:v>5.8576101378116259E-2</c:v>
                </c:pt>
                <c:pt idx="27">
                  <c:v>5.8988282573592975E-2</c:v>
                </c:pt>
                <c:pt idx="28">
                  <c:v>5.8888735113203097E-2</c:v>
                </c:pt>
                <c:pt idx="29">
                  <c:v>5.8241970693444417E-2</c:v>
                </c:pt>
                <c:pt idx="30">
                  <c:v>5.7917732634868054E-2</c:v>
                </c:pt>
                <c:pt idx="31">
                  <c:v>5.7428862087630282E-2</c:v>
                </c:pt>
                <c:pt idx="32">
                  <c:v>5.6821445095946471E-2</c:v>
                </c:pt>
                <c:pt idx="33">
                  <c:v>5.6102366498620403E-2</c:v>
                </c:pt>
                <c:pt idx="34">
                  <c:v>5.5333108372396654E-2</c:v>
                </c:pt>
                <c:pt idx="35">
                  <c:v>5.446522540947546E-2</c:v>
                </c:pt>
                <c:pt idx="36">
                  <c:v>5.352624904702144E-2</c:v>
                </c:pt>
                <c:pt idx="37">
                  <c:v>5.2490159555112839E-2</c:v>
                </c:pt>
                <c:pt idx="38">
                  <c:v>5.1406132866879332E-2</c:v>
                </c:pt>
                <c:pt idx="39">
                  <c:v>5.0204638046519132E-2</c:v>
                </c:pt>
                <c:pt idx="40">
                  <c:v>4.8941166222617016E-2</c:v>
                </c:pt>
                <c:pt idx="41">
                  <c:v>4.7601250710203213E-2</c:v>
                </c:pt>
                <c:pt idx="42">
                  <c:v>4.6206648505739654E-2</c:v>
                </c:pt>
                <c:pt idx="43">
                  <c:v>4.4878130807672341E-2</c:v>
                </c:pt>
                <c:pt idx="44">
                  <c:v>4.3274694506765632E-2</c:v>
                </c:pt>
                <c:pt idx="45">
                  <c:v>4.2984890185610726E-2</c:v>
                </c:pt>
                <c:pt idx="46">
                  <c:v>4.1778852989442353E-2</c:v>
                </c:pt>
                <c:pt idx="47">
                  <c:v>4.1264131722325556E-2</c:v>
                </c:pt>
                <c:pt idx="48">
                  <c:v>4.0228384454597796E-2</c:v>
                </c:pt>
                <c:pt idx="49">
                  <c:v>3.9598502506212878E-2</c:v>
                </c:pt>
                <c:pt idx="50">
                  <c:v>3.9050042946870707E-2</c:v>
                </c:pt>
                <c:pt idx="51">
                  <c:v>3.8484668255910681E-2</c:v>
                </c:pt>
                <c:pt idx="52">
                  <c:v>3.7729130810014652E-2</c:v>
                </c:pt>
                <c:pt idx="53">
                  <c:v>3.7398049666910023E-2</c:v>
                </c:pt>
                <c:pt idx="54">
                  <c:v>3.6694595517187303E-2</c:v>
                </c:pt>
                <c:pt idx="55">
                  <c:v>3.6025348708289454E-2</c:v>
                </c:pt>
                <c:pt idx="56">
                  <c:v>3.5194180187747032E-2</c:v>
                </c:pt>
                <c:pt idx="57">
                  <c:v>3.4479870294776747E-2</c:v>
                </c:pt>
                <c:pt idx="58">
                  <c:v>3.3774743500712655E-2</c:v>
                </c:pt>
                <c:pt idx="59">
                  <c:v>3.3095224511602524E-2</c:v>
                </c:pt>
                <c:pt idx="60">
                  <c:v>3.2473242706015648E-2</c:v>
                </c:pt>
                <c:pt idx="61">
                  <c:v>3.1767015946143951E-2</c:v>
                </c:pt>
                <c:pt idx="62">
                  <c:v>3.11545501600883E-2</c:v>
                </c:pt>
                <c:pt idx="63">
                  <c:v>3.0334662437349353E-2</c:v>
                </c:pt>
                <c:pt idx="64">
                  <c:v>2.9629204475791579E-2</c:v>
                </c:pt>
                <c:pt idx="65">
                  <c:v>2.8952926523183906E-2</c:v>
                </c:pt>
                <c:pt idx="66">
                  <c:v>2.8336263154106835E-2</c:v>
                </c:pt>
                <c:pt idx="67">
                  <c:v>2.7742533383106466E-2</c:v>
                </c:pt>
                <c:pt idx="68">
                  <c:v>2.7240243469257731E-2</c:v>
                </c:pt>
                <c:pt idx="69">
                  <c:v>2.6731363658962899E-2</c:v>
                </c:pt>
                <c:pt idx="70">
                  <c:v>2.6258092729403274E-2</c:v>
                </c:pt>
                <c:pt idx="71">
                  <c:v>2.5771777122737861E-2</c:v>
                </c:pt>
                <c:pt idx="72">
                  <c:v>2.5275706175455038E-2</c:v>
                </c:pt>
                <c:pt idx="73">
                  <c:v>2.4728143269779186E-2</c:v>
                </c:pt>
                <c:pt idx="74">
                  <c:v>2.426443870269859E-2</c:v>
                </c:pt>
                <c:pt idx="75">
                  <c:v>2.3801676782015994E-2</c:v>
                </c:pt>
                <c:pt idx="76">
                  <c:v>2.3363700849290476E-2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3-4D1D-4FEF-9C9E-D11E9FAF43FC}"/>
            </c:ext>
          </c:extLst>
        </c:ser>
        <c:ser>
          <c:idx val="5"/>
          <c:order val="4"/>
          <c:tx>
            <c:strRef>
              <c:f>'C6020'!$AX$1</c:f>
              <c:strCache>
                <c:ptCount val="1"/>
                <c:pt idx="0">
                  <c:v> 6020 182C8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'C6020'!$AQ$2:$AQ$78</c:f>
              <c:numCache>
                <c:formatCode>0.00E+00</c:formatCode>
                <c:ptCount val="77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9.1029800000000003E-4</c:v>
                </c:pt>
                <c:pt idx="24">
                  <c:v>1.0985400000000001E-3</c:v>
                </c:pt>
                <c:pt idx="25">
                  <c:v>1.3257099999999999E-3</c:v>
                </c:pt>
                <c:pt idx="26">
                  <c:v>1.9307E-3</c:v>
                </c:pt>
                <c:pt idx="27">
                  <c:v>2.8117699999999999E-3</c:v>
                </c:pt>
                <c:pt idx="28">
                  <c:v>4.0949100000000002E-3</c:v>
                </c:pt>
                <c:pt idx="29">
                  <c:v>5.9636200000000002E-3</c:v>
                </c:pt>
                <c:pt idx="30">
                  <c:v>7.1968600000000002E-3</c:v>
                </c:pt>
                <c:pt idx="31">
                  <c:v>8.6851099999999994E-3</c:v>
                </c:pt>
                <c:pt idx="32">
                  <c:v>1.04811E-2</c:v>
                </c:pt>
                <c:pt idx="33">
                  <c:v>1.2648599999999999E-2</c:v>
                </c:pt>
                <c:pt idx="34">
                  <c:v>1.52642E-2</c:v>
                </c:pt>
                <c:pt idx="35">
                  <c:v>1.8420700000000002E-2</c:v>
                </c:pt>
                <c:pt idx="36">
                  <c:v>2.223E-2</c:v>
                </c:pt>
                <c:pt idx="37">
                  <c:v>2.6827E-2</c:v>
                </c:pt>
                <c:pt idx="38">
                  <c:v>3.2374600000000003E-2</c:v>
                </c:pt>
                <c:pt idx="39">
                  <c:v>3.9069399999999997E-2</c:v>
                </c:pt>
                <c:pt idx="40">
                  <c:v>4.7148700000000002E-2</c:v>
                </c:pt>
                <c:pt idx="41">
                  <c:v>5.6898700000000003E-2</c:v>
                </c:pt>
                <c:pt idx="42">
                  <c:v>6.8664900000000001E-2</c:v>
                </c:pt>
                <c:pt idx="43">
                  <c:v>7.9706600000000002E-2</c:v>
                </c:pt>
                <c:pt idx="44">
                  <c:v>9.3506099999999995E-2</c:v>
                </c:pt>
                <c:pt idx="45">
                  <c:v>0.10127700000000001</c:v>
                </c:pt>
                <c:pt idx="46">
                  <c:v>0.118812</c:v>
                </c:pt>
                <c:pt idx="47">
                  <c:v>0.12868599999999999</c:v>
                </c:pt>
                <c:pt idx="48">
                  <c:v>0.15096499999999999</c:v>
                </c:pt>
                <c:pt idx="49">
                  <c:v>0.16351199999999999</c:v>
                </c:pt>
                <c:pt idx="50">
                  <c:v>0.17710200000000001</c:v>
                </c:pt>
                <c:pt idx="51">
                  <c:v>0.19182099999999999</c:v>
                </c:pt>
                <c:pt idx="52">
                  <c:v>0.207763</c:v>
                </c:pt>
                <c:pt idx="53">
                  <c:v>0.22</c:v>
                </c:pt>
                <c:pt idx="54">
                  <c:v>0.245</c:v>
                </c:pt>
                <c:pt idx="55">
                  <c:v>0.27500000000000002</c:v>
                </c:pt>
                <c:pt idx="56">
                  <c:v>0.30499999999999999</c:v>
                </c:pt>
                <c:pt idx="57">
                  <c:v>0.34</c:v>
                </c:pt>
                <c:pt idx="58">
                  <c:v>0.375</c:v>
                </c:pt>
                <c:pt idx="59">
                  <c:v>0.41</c:v>
                </c:pt>
                <c:pt idx="60">
                  <c:v>0.45</c:v>
                </c:pt>
                <c:pt idx="61">
                  <c:v>0.49</c:v>
                </c:pt>
                <c:pt idx="62">
                  <c:v>0.53349999999999997</c:v>
                </c:pt>
                <c:pt idx="63">
                  <c:v>0.59389999999999998</c:v>
                </c:pt>
                <c:pt idx="64">
                  <c:v>0.65429999999999999</c:v>
                </c:pt>
                <c:pt idx="65">
                  <c:v>0.7147</c:v>
                </c:pt>
                <c:pt idx="66">
                  <c:v>0.77510000000000001</c:v>
                </c:pt>
                <c:pt idx="67">
                  <c:v>0.83550000000000002</c:v>
                </c:pt>
                <c:pt idx="68">
                  <c:v>0.89590000000000003</c:v>
                </c:pt>
                <c:pt idx="69">
                  <c:v>0.95640000000000003</c:v>
                </c:pt>
                <c:pt idx="70">
                  <c:v>1.0167999999999999</c:v>
                </c:pt>
                <c:pt idx="71">
                  <c:v>1.0771999999999999</c:v>
                </c:pt>
                <c:pt idx="72">
                  <c:v>1.1577</c:v>
                </c:pt>
                <c:pt idx="73">
                  <c:v>1.2382</c:v>
                </c:pt>
                <c:pt idx="74">
                  <c:v>1.3188</c:v>
                </c:pt>
                <c:pt idx="75">
                  <c:v>1.3993</c:v>
                </c:pt>
                <c:pt idx="76">
                  <c:v>1.4799</c:v>
                </c:pt>
              </c:numCache>
            </c:numRef>
          </c:xVal>
          <c:yVal>
            <c:numRef>
              <c:f>'C6020'!$AX$2:$AX$78</c:f>
              <c:numCache>
                <c:formatCode>0.00E+00</c:formatCode>
                <c:ptCount val="77"/>
                <c:pt idx="0">
                  <c:v>1.1920590604324287E-2</c:v>
                </c:pt>
                <c:pt idx="1">
                  <c:v>1.2613759774784232E-2</c:v>
                </c:pt>
                <c:pt idx="2">
                  <c:v>1.3336804761543355E-2</c:v>
                </c:pt>
                <c:pt idx="3">
                  <c:v>1.5770015428805868E-2</c:v>
                </c:pt>
                <c:pt idx="4">
                  <c:v>1.6955732143081367E-2</c:v>
                </c:pt>
                <c:pt idx="5">
                  <c:v>2.0748106896507756E-2</c:v>
                </c:pt>
                <c:pt idx="6">
                  <c:v>2.2933874521210863E-2</c:v>
                </c:pt>
                <c:pt idx="7">
                  <c:v>2.6276869780511577E-2</c:v>
                </c:pt>
                <c:pt idx="8">
                  <c:v>2.9585845777169176E-2</c:v>
                </c:pt>
                <c:pt idx="9">
                  <c:v>3.0994831004733703E-2</c:v>
                </c:pt>
                <c:pt idx="10">
                  <c:v>3.3682722194919745E-2</c:v>
                </c:pt>
                <c:pt idx="11">
                  <c:v>3.564109653602876E-2</c:v>
                </c:pt>
                <c:pt idx="12">
                  <c:v>3.79110714862936E-2</c:v>
                </c:pt>
                <c:pt idx="13">
                  <c:v>3.9921168924068468E-2</c:v>
                </c:pt>
                <c:pt idx="14">
                  <c:v>4.2157716991266608E-2</c:v>
                </c:pt>
                <c:pt idx="15">
                  <c:v>4.3665716163553553E-2</c:v>
                </c:pt>
                <c:pt idx="16">
                  <c:v>4.5338139026521306E-2</c:v>
                </c:pt>
                <c:pt idx="17">
                  <c:v>4.692135217364337E-2</c:v>
                </c:pt>
                <c:pt idx="18">
                  <c:v>4.8627128788198956E-2</c:v>
                </c:pt>
                <c:pt idx="19">
                  <c:v>5.0116458551423486E-2</c:v>
                </c:pt>
                <c:pt idx="20">
                  <c:v>5.1393817377850023E-2</c:v>
                </c:pt>
                <c:pt idx="21">
                  <c:v>5.2589933980748002E-2</c:v>
                </c:pt>
                <c:pt idx="22">
                  <c:v>5.3728550476187478E-2</c:v>
                </c:pt>
                <c:pt idx="23">
                  <c:v>5.539929397212498E-2</c:v>
                </c:pt>
                <c:pt idx="24">
                  <c:v>5.6469579965723812E-2</c:v>
                </c:pt>
                <c:pt idx="25">
                  <c:v>5.705433202909764E-2</c:v>
                </c:pt>
                <c:pt idx="26">
                  <c:v>5.7755050334266998E-2</c:v>
                </c:pt>
                <c:pt idx="27">
                  <c:v>5.8079023660824687E-2</c:v>
                </c:pt>
                <c:pt idx="28">
                  <c:v>5.8003130082762817E-2</c:v>
                </c:pt>
                <c:pt idx="29">
                  <c:v>5.7548062290508191E-2</c:v>
                </c:pt>
                <c:pt idx="30">
                  <c:v>5.7092615879891076E-2</c:v>
                </c:pt>
                <c:pt idx="31">
                  <c:v>5.6603221062195737E-2</c:v>
                </c:pt>
                <c:pt idx="32">
                  <c:v>5.5969398508143135E-2</c:v>
                </c:pt>
                <c:pt idx="33">
                  <c:v>5.5252309903314555E-2</c:v>
                </c:pt>
                <c:pt idx="34">
                  <c:v>5.4522899791227375E-2</c:v>
                </c:pt>
                <c:pt idx="35">
                  <c:v>5.3640734267308463E-2</c:v>
                </c:pt>
                <c:pt idx="36">
                  <c:v>5.270576523982079E-2</c:v>
                </c:pt>
                <c:pt idx="37">
                  <c:v>5.1697128529059715E-2</c:v>
                </c:pt>
                <c:pt idx="38">
                  <c:v>5.0612493321170418E-2</c:v>
                </c:pt>
                <c:pt idx="39">
                  <c:v>4.9451423796579137E-2</c:v>
                </c:pt>
                <c:pt idx="40">
                  <c:v>4.8209126117551973E-2</c:v>
                </c:pt>
                <c:pt idx="41">
                  <c:v>4.6889504118178223E-2</c:v>
                </c:pt>
                <c:pt idx="42">
                  <c:v>4.5505822388214281E-2</c:v>
                </c:pt>
                <c:pt idx="43">
                  <c:v>4.4289396805076327E-2</c:v>
                </c:pt>
                <c:pt idx="44">
                  <c:v>4.2583309052418868E-2</c:v>
                </c:pt>
                <c:pt idx="45">
                  <c:v>4.2468154908990662E-2</c:v>
                </c:pt>
                <c:pt idx="46">
                  <c:v>4.1170211684978163E-2</c:v>
                </c:pt>
                <c:pt idx="47">
                  <c:v>4.0628222861041272E-2</c:v>
                </c:pt>
                <c:pt idx="48">
                  <c:v>3.961683750308341E-2</c:v>
                </c:pt>
                <c:pt idx="49">
                  <c:v>3.9011623905217944E-2</c:v>
                </c:pt>
                <c:pt idx="50">
                  <c:v>3.8435660534632078E-2</c:v>
                </c:pt>
                <c:pt idx="51">
                  <c:v>3.7808887852690369E-2</c:v>
                </c:pt>
                <c:pt idx="52">
                  <c:v>3.7194297631960097E-2</c:v>
                </c:pt>
                <c:pt idx="53">
                  <c:v>3.6789342617757605E-2</c:v>
                </c:pt>
                <c:pt idx="54">
                  <c:v>3.5836875813434935E-2</c:v>
                </c:pt>
                <c:pt idx="55">
                  <c:v>3.5312208240059227E-2</c:v>
                </c:pt>
                <c:pt idx="56">
                  <c:v>3.4496004640828387E-2</c:v>
                </c:pt>
                <c:pt idx="57">
                  <c:v>3.3738185419650957E-2</c:v>
                </c:pt>
                <c:pt idx="58">
                  <c:v>3.3001320151963782E-2</c:v>
                </c:pt>
                <c:pt idx="59">
                  <c:v>3.2418661148503322E-2</c:v>
                </c:pt>
                <c:pt idx="60">
                  <c:v>3.1741899567311639E-2</c:v>
                </c:pt>
                <c:pt idx="61">
                  <c:v>3.1090147218377776E-2</c:v>
                </c:pt>
                <c:pt idx="62">
                  <c:v>3.0472343652765979E-2</c:v>
                </c:pt>
                <c:pt idx="63">
                  <c:v>2.9690362618532529E-2</c:v>
                </c:pt>
                <c:pt idx="64">
                  <c:v>2.8944701402093421E-2</c:v>
                </c:pt>
                <c:pt idx="65">
                  <c:v>2.8312266888234124E-2</c:v>
                </c:pt>
                <c:pt idx="66">
                  <c:v>2.7741105725725728E-2</c:v>
                </c:pt>
                <c:pt idx="67">
                  <c:v>2.7169748254244924E-2</c:v>
                </c:pt>
                <c:pt idx="68">
                  <c:v>2.6646062041739436E-2</c:v>
                </c:pt>
                <c:pt idx="69">
                  <c:v>2.6135295515624102E-2</c:v>
                </c:pt>
                <c:pt idx="70">
                  <c:v>2.5686889287563651E-2</c:v>
                </c:pt>
                <c:pt idx="71">
                  <c:v>2.5247126209316795E-2</c:v>
                </c:pt>
                <c:pt idx="72">
                  <c:v>2.4707300281796858E-2</c:v>
                </c:pt>
                <c:pt idx="73">
                  <c:v>2.4200941269297605E-2</c:v>
                </c:pt>
                <c:pt idx="74">
                  <c:v>2.3754557629732338E-2</c:v>
                </c:pt>
                <c:pt idx="75">
                  <c:v>2.3285036587157863E-2</c:v>
                </c:pt>
                <c:pt idx="76">
                  <c:v>2.2871843922467067E-2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4-4D1D-4FEF-9C9E-D11E9FAF43FC}"/>
            </c:ext>
          </c:extLst>
        </c:ser>
        <c:ser>
          <c:idx val="6"/>
          <c:order val="5"/>
          <c:tx>
            <c:strRef>
              <c:f>'C6020'!$BH$1</c:f>
              <c:strCache>
                <c:ptCount val="1"/>
                <c:pt idx="0">
                  <c:v> 6020 163C2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'C6020'!$BA$2:$BA$78</c:f>
              <c:numCache>
                <c:formatCode>0.00E+00</c:formatCode>
                <c:ptCount val="77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9.1029800000000003E-4</c:v>
                </c:pt>
                <c:pt idx="24">
                  <c:v>1.0985400000000001E-3</c:v>
                </c:pt>
                <c:pt idx="25">
                  <c:v>1.3257099999999999E-3</c:v>
                </c:pt>
                <c:pt idx="26">
                  <c:v>1.9307E-3</c:v>
                </c:pt>
                <c:pt idx="27">
                  <c:v>2.8117699999999999E-3</c:v>
                </c:pt>
                <c:pt idx="28">
                  <c:v>4.0949100000000002E-3</c:v>
                </c:pt>
                <c:pt idx="29">
                  <c:v>5.9636200000000002E-3</c:v>
                </c:pt>
                <c:pt idx="30">
                  <c:v>7.1968600000000002E-3</c:v>
                </c:pt>
                <c:pt idx="31">
                  <c:v>8.6851099999999994E-3</c:v>
                </c:pt>
                <c:pt idx="32">
                  <c:v>1.04811E-2</c:v>
                </c:pt>
                <c:pt idx="33">
                  <c:v>1.2648599999999999E-2</c:v>
                </c:pt>
                <c:pt idx="34">
                  <c:v>1.52642E-2</c:v>
                </c:pt>
                <c:pt idx="35">
                  <c:v>1.8420700000000002E-2</c:v>
                </c:pt>
                <c:pt idx="36">
                  <c:v>2.223E-2</c:v>
                </c:pt>
                <c:pt idx="37">
                  <c:v>2.6827E-2</c:v>
                </c:pt>
                <c:pt idx="38">
                  <c:v>3.2374600000000003E-2</c:v>
                </c:pt>
                <c:pt idx="39">
                  <c:v>3.9069399999999997E-2</c:v>
                </c:pt>
                <c:pt idx="40">
                  <c:v>4.7148700000000002E-2</c:v>
                </c:pt>
                <c:pt idx="41">
                  <c:v>5.6898700000000003E-2</c:v>
                </c:pt>
                <c:pt idx="42">
                  <c:v>6.8664900000000001E-2</c:v>
                </c:pt>
                <c:pt idx="43">
                  <c:v>7.9706600000000002E-2</c:v>
                </c:pt>
                <c:pt idx="44">
                  <c:v>9.3506099999999995E-2</c:v>
                </c:pt>
                <c:pt idx="45">
                  <c:v>0.10127700000000001</c:v>
                </c:pt>
                <c:pt idx="46">
                  <c:v>0.118812</c:v>
                </c:pt>
                <c:pt idx="47">
                  <c:v>0.12868599999999999</c:v>
                </c:pt>
                <c:pt idx="48">
                  <c:v>0.15096499999999999</c:v>
                </c:pt>
                <c:pt idx="49">
                  <c:v>0.16351199999999999</c:v>
                </c:pt>
                <c:pt idx="50">
                  <c:v>0.17710200000000001</c:v>
                </c:pt>
                <c:pt idx="51">
                  <c:v>0.19182099999999999</c:v>
                </c:pt>
                <c:pt idx="52">
                  <c:v>0.207763</c:v>
                </c:pt>
                <c:pt idx="53">
                  <c:v>0.22</c:v>
                </c:pt>
                <c:pt idx="54">
                  <c:v>0.245</c:v>
                </c:pt>
                <c:pt idx="55">
                  <c:v>0.27500000000000002</c:v>
                </c:pt>
                <c:pt idx="56">
                  <c:v>0.30499999999999999</c:v>
                </c:pt>
                <c:pt idx="57">
                  <c:v>0.34</c:v>
                </c:pt>
                <c:pt idx="58">
                  <c:v>0.375</c:v>
                </c:pt>
                <c:pt idx="59">
                  <c:v>0.41</c:v>
                </c:pt>
                <c:pt idx="60">
                  <c:v>0.45</c:v>
                </c:pt>
                <c:pt idx="61">
                  <c:v>0.49</c:v>
                </c:pt>
                <c:pt idx="62">
                  <c:v>0.53349999999999997</c:v>
                </c:pt>
                <c:pt idx="63">
                  <c:v>0.59389999999999998</c:v>
                </c:pt>
                <c:pt idx="64">
                  <c:v>0.65429999999999999</c:v>
                </c:pt>
                <c:pt idx="65">
                  <c:v>0.7147</c:v>
                </c:pt>
                <c:pt idx="66">
                  <c:v>0.77510000000000001</c:v>
                </c:pt>
                <c:pt idx="67">
                  <c:v>0.83550000000000002</c:v>
                </c:pt>
                <c:pt idx="68">
                  <c:v>0.89590000000000003</c:v>
                </c:pt>
                <c:pt idx="69">
                  <c:v>0.95640000000000003</c:v>
                </c:pt>
                <c:pt idx="70">
                  <c:v>1.0167999999999999</c:v>
                </c:pt>
                <c:pt idx="71">
                  <c:v>1.0771999999999999</c:v>
                </c:pt>
                <c:pt idx="72">
                  <c:v>1.1577</c:v>
                </c:pt>
                <c:pt idx="73">
                  <c:v>1.2382</c:v>
                </c:pt>
                <c:pt idx="74">
                  <c:v>1.3188</c:v>
                </c:pt>
                <c:pt idx="75">
                  <c:v>1.3993</c:v>
                </c:pt>
                <c:pt idx="76">
                  <c:v>1.4799</c:v>
                </c:pt>
              </c:numCache>
            </c:numRef>
          </c:xVal>
          <c:yVal>
            <c:numRef>
              <c:f>'C6020'!$BH$2:$BH$78</c:f>
              <c:numCache>
                <c:formatCode>0.00E+00</c:formatCode>
                <c:ptCount val="77"/>
                <c:pt idx="0">
                  <c:v>1.6176488524423337E-2</c:v>
                </c:pt>
                <c:pt idx="1">
                  <c:v>1.6800851173457913E-2</c:v>
                </c:pt>
                <c:pt idx="2">
                  <c:v>1.6265412633310033E-2</c:v>
                </c:pt>
                <c:pt idx="3">
                  <c:v>1.8763017767853756E-2</c:v>
                </c:pt>
                <c:pt idx="4">
                  <c:v>1.9838828573974742E-2</c:v>
                </c:pt>
                <c:pt idx="5">
                  <c:v>2.2058882614783282E-2</c:v>
                </c:pt>
                <c:pt idx="6">
                  <c:v>2.4625963164280878E-2</c:v>
                </c:pt>
                <c:pt idx="7">
                  <c:v>2.7797601277192146E-2</c:v>
                </c:pt>
                <c:pt idx="8">
                  <c:v>3.1216970397487179E-2</c:v>
                </c:pt>
                <c:pt idx="9">
                  <c:v>3.298111747543301E-2</c:v>
                </c:pt>
                <c:pt idx="10">
                  <c:v>3.5637233130738959E-2</c:v>
                </c:pt>
                <c:pt idx="11">
                  <c:v>3.7617597679549607E-2</c:v>
                </c:pt>
                <c:pt idx="12">
                  <c:v>3.9385750407570863E-2</c:v>
                </c:pt>
                <c:pt idx="13">
                  <c:v>4.1179401236734692E-2</c:v>
                </c:pt>
                <c:pt idx="14">
                  <c:v>4.3324414511960424E-2</c:v>
                </c:pt>
                <c:pt idx="15">
                  <c:v>4.478081986038214E-2</c:v>
                </c:pt>
                <c:pt idx="16">
                  <c:v>4.6393706867766456E-2</c:v>
                </c:pt>
                <c:pt idx="17">
                  <c:v>4.7845820103894834E-2</c:v>
                </c:pt>
                <c:pt idx="18">
                  <c:v>4.9512452892393657E-2</c:v>
                </c:pt>
                <c:pt idx="19">
                  <c:v>5.0960708655496748E-2</c:v>
                </c:pt>
                <c:pt idx="20">
                  <c:v>5.2153762168117852E-2</c:v>
                </c:pt>
                <c:pt idx="21">
                  <c:v>5.3284951023023511E-2</c:v>
                </c:pt>
                <c:pt idx="22">
                  <c:v>5.4255847260770332E-2</c:v>
                </c:pt>
                <c:pt idx="23">
                  <c:v>5.5617433600215878E-2</c:v>
                </c:pt>
                <c:pt idx="24">
                  <c:v>5.6455504988517723E-2</c:v>
                </c:pt>
                <c:pt idx="25">
                  <c:v>5.680773868579031E-2</c:v>
                </c:pt>
                <c:pt idx="26">
                  <c:v>5.7805508451069694E-2</c:v>
                </c:pt>
                <c:pt idx="27">
                  <c:v>5.7909214563261743E-2</c:v>
                </c:pt>
                <c:pt idx="28">
                  <c:v>5.769219284622807E-2</c:v>
                </c:pt>
                <c:pt idx="29">
                  <c:v>5.7042323679463526E-2</c:v>
                </c:pt>
                <c:pt idx="30">
                  <c:v>5.6696906603221686E-2</c:v>
                </c:pt>
                <c:pt idx="31">
                  <c:v>5.6176075951981923E-2</c:v>
                </c:pt>
                <c:pt idx="32">
                  <c:v>5.549986803879238E-2</c:v>
                </c:pt>
                <c:pt idx="33">
                  <c:v>5.4755407463039946E-2</c:v>
                </c:pt>
                <c:pt idx="34">
                  <c:v>5.39723035845696E-2</c:v>
                </c:pt>
                <c:pt idx="35">
                  <c:v>5.3117602174226619E-2</c:v>
                </c:pt>
                <c:pt idx="36">
                  <c:v>5.2118381811309213E-2</c:v>
                </c:pt>
                <c:pt idx="37">
                  <c:v>5.108875133549632E-2</c:v>
                </c:pt>
                <c:pt idx="38">
                  <c:v>5.0017979163143156E-2</c:v>
                </c:pt>
                <c:pt idx="39">
                  <c:v>4.882112265496516E-2</c:v>
                </c:pt>
                <c:pt idx="40">
                  <c:v>4.7601637721143751E-2</c:v>
                </c:pt>
                <c:pt idx="41">
                  <c:v>4.6287946270029835E-2</c:v>
                </c:pt>
                <c:pt idx="42">
                  <c:v>4.4924301252062517E-2</c:v>
                </c:pt>
                <c:pt idx="43">
                  <c:v>4.3680329787778596E-2</c:v>
                </c:pt>
                <c:pt idx="44">
                  <c:v>4.2246121099113854E-2</c:v>
                </c:pt>
                <c:pt idx="45">
                  <c:v>4.1942146187484194E-2</c:v>
                </c:pt>
                <c:pt idx="46">
                  <c:v>4.066970153661368E-2</c:v>
                </c:pt>
                <c:pt idx="47">
                  <c:v>4.0064562524111197E-2</c:v>
                </c:pt>
                <c:pt idx="48">
                  <c:v>3.9066441599700866E-2</c:v>
                </c:pt>
                <c:pt idx="49">
                  <c:v>3.8565862883941537E-2</c:v>
                </c:pt>
                <c:pt idx="50">
                  <c:v>3.7955728376731092E-2</c:v>
                </c:pt>
                <c:pt idx="51">
                  <c:v>3.7359180228989701E-2</c:v>
                </c:pt>
                <c:pt idx="52">
                  <c:v>3.6721816533140002E-2</c:v>
                </c:pt>
                <c:pt idx="53">
                  <c:v>3.6612931571775836E-2</c:v>
                </c:pt>
                <c:pt idx="54">
                  <c:v>3.5939757598202997E-2</c:v>
                </c:pt>
                <c:pt idx="55">
                  <c:v>3.5213026425599911E-2</c:v>
                </c:pt>
                <c:pt idx="56">
                  <c:v>3.448383166728753E-2</c:v>
                </c:pt>
                <c:pt idx="57">
                  <c:v>3.3732695617616562E-2</c:v>
                </c:pt>
                <c:pt idx="58">
                  <c:v>3.3027704366704186E-2</c:v>
                </c:pt>
                <c:pt idx="59">
                  <c:v>3.2417348041154946E-2</c:v>
                </c:pt>
                <c:pt idx="60">
                  <c:v>3.1746924865005154E-2</c:v>
                </c:pt>
                <c:pt idx="61">
                  <c:v>3.1103192741737149E-2</c:v>
                </c:pt>
                <c:pt idx="62">
                  <c:v>3.0534481365122792E-2</c:v>
                </c:pt>
                <c:pt idx="63">
                  <c:v>2.9736293070694076E-2</c:v>
                </c:pt>
                <c:pt idx="64">
                  <c:v>2.9011817862057997E-2</c:v>
                </c:pt>
                <c:pt idx="65">
                  <c:v>2.8370140797062918E-2</c:v>
                </c:pt>
                <c:pt idx="66">
                  <c:v>2.7762979964283702E-2</c:v>
                </c:pt>
                <c:pt idx="67">
                  <c:v>2.7204132372298184E-2</c:v>
                </c:pt>
                <c:pt idx="68">
                  <c:v>2.6685294448726797E-2</c:v>
                </c:pt>
                <c:pt idx="69">
                  <c:v>2.6161410329310037E-2</c:v>
                </c:pt>
                <c:pt idx="70">
                  <c:v>2.5724861864683642E-2</c:v>
                </c:pt>
                <c:pt idx="71">
                  <c:v>2.5281498596128736E-2</c:v>
                </c:pt>
                <c:pt idx="72">
                  <c:v>2.4754674566502155E-2</c:v>
                </c:pt>
                <c:pt idx="73">
                  <c:v>2.4211700497064507E-2</c:v>
                </c:pt>
                <c:pt idx="74">
                  <c:v>2.3733128765595083E-2</c:v>
                </c:pt>
                <c:pt idx="75">
                  <c:v>2.3315358463452715E-2</c:v>
                </c:pt>
                <c:pt idx="76">
                  <c:v>2.2885072884544368E-2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5-4D1D-4FEF-9C9E-D11E9FAF43FC}"/>
            </c:ext>
          </c:extLst>
        </c:ser>
        <c:ser>
          <c:idx val="0"/>
          <c:order val="6"/>
          <c:tx>
            <c:strRef>
              <c:f>'C6020'!$BR$1</c:f>
              <c:strCache>
                <c:ptCount val="1"/>
                <c:pt idx="0">
                  <c:v> 6020 163C5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'C6020'!$BK$2:$BK$78</c:f>
              <c:numCache>
                <c:formatCode>0.00E+00</c:formatCode>
                <c:ptCount val="77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9.1029800000000003E-4</c:v>
                </c:pt>
                <c:pt idx="24">
                  <c:v>1.0985400000000001E-3</c:v>
                </c:pt>
                <c:pt idx="25">
                  <c:v>1.3257099999999999E-3</c:v>
                </c:pt>
                <c:pt idx="26">
                  <c:v>1.9307E-3</c:v>
                </c:pt>
                <c:pt idx="27">
                  <c:v>2.8117699999999999E-3</c:v>
                </c:pt>
                <c:pt idx="28">
                  <c:v>4.0949100000000002E-3</c:v>
                </c:pt>
                <c:pt idx="29">
                  <c:v>5.9636200000000002E-3</c:v>
                </c:pt>
                <c:pt idx="30">
                  <c:v>7.1968600000000002E-3</c:v>
                </c:pt>
                <c:pt idx="31">
                  <c:v>8.6851099999999994E-3</c:v>
                </c:pt>
                <c:pt idx="32">
                  <c:v>1.04811E-2</c:v>
                </c:pt>
                <c:pt idx="33">
                  <c:v>1.2648599999999999E-2</c:v>
                </c:pt>
                <c:pt idx="34">
                  <c:v>1.52642E-2</c:v>
                </c:pt>
                <c:pt idx="35">
                  <c:v>1.8420700000000002E-2</c:v>
                </c:pt>
                <c:pt idx="36">
                  <c:v>2.223E-2</c:v>
                </c:pt>
                <c:pt idx="37">
                  <c:v>2.6827E-2</c:v>
                </c:pt>
                <c:pt idx="38">
                  <c:v>3.2374600000000003E-2</c:v>
                </c:pt>
                <c:pt idx="39">
                  <c:v>3.9069399999999997E-2</c:v>
                </c:pt>
                <c:pt idx="40">
                  <c:v>4.7148700000000002E-2</c:v>
                </c:pt>
                <c:pt idx="41">
                  <c:v>5.6898700000000003E-2</c:v>
                </c:pt>
                <c:pt idx="42">
                  <c:v>6.8664900000000001E-2</c:v>
                </c:pt>
                <c:pt idx="43">
                  <c:v>7.9706600000000002E-2</c:v>
                </c:pt>
                <c:pt idx="44">
                  <c:v>9.3506099999999995E-2</c:v>
                </c:pt>
                <c:pt idx="45">
                  <c:v>0.10127700000000001</c:v>
                </c:pt>
                <c:pt idx="46">
                  <c:v>0.118812</c:v>
                </c:pt>
                <c:pt idx="47">
                  <c:v>0.12868599999999999</c:v>
                </c:pt>
                <c:pt idx="48">
                  <c:v>0.15096499999999999</c:v>
                </c:pt>
                <c:pt idx="49">
                  <c:v>0.16351199999999999</c:v>
                </c:pt>
                <c:pt idx="50">
                  <c:v>0.17710200000000001</c:v>
                </c:pt>
                <c:pt idx="51">
                  <c:v>0.19182099999999999</c:v>
                </c:pt>
                <c:pt idx="52">
                  <c:v>0.207763</c:v>
                </c:pt>
                <c:pt idx="53">
                  <c:v>0.22</c:v>
                </c:pt>
                <c:pt idx="54">
                  <c:v>0.245</c:v>
                </c:pt>
                <c:pt idx="55">
                  <c:v>0.27500000000000002</c:v>
                </c:pt>
                <c:pt idx="56">
                  <c:v>0.30499999999999999</c:v>
                </c:pt>
                <c:pt idx="57">
                  <c:v>0.34</c:v>
                </c:pt>
                <c:pt idx="58">
                  <c:v>0.375</c:v>
                </c:pt>
                <c:pt idx="59">
                  <c:v>0.41</c:v>
                </c:pt>
                <c:pt idx="60">
                  <c:v>0.45</c:v>
                </c:pt>
                <c:pt idx="61">
                  <c:v>0.49</c:v>
                </c:pt>
                <c:pt idx="62">
                  <c:v>0.53349999999999997</c:v>
                </c:pt>
                <c:pt idx="63">
                  <c:v>0.59389999999999998</c:v>
                </c:pt>
                <c:pt idx="64">
                  <c:v>0.65429999999999999</c:v>
                </c:pt>
                <c:pt idx="65">
                  <c:v>0.7147</c:v>
                </c:pt>
                <c:pt idx="66">
                  <c:v>0.77510000000000001</c:v>
                </c:pt>
                <c:pt idx="67">
                  <c:v>0.83550000000000002</c:v>
                </c:pt>
                <c:pt idx="68">
                  <c:v>0.89590000000000003</c:v>
                </c:pt>
                <c:pt idx="69">
                  <c:v>0.95640000000000003</c:v>
                </c:pt>
                <c:pt idx="70">
                  <c:v>1.0167999999999999</c:v>
                </c:pt>
                <c:pt idx="71">
                  <c:v>1.0771999999999999</c:v>
                </c:pt>
                <c:pt idx="72">
                  <c:v>1.1577</c:v>
                </c:pt>
                <c:pt idx="73">
                  <c:v>1.2382</c:v>
                </c:pt>
                <c:pt idx="74">
                  <c:v>1.3188</c:v>
                </c:pt>
                <c:pt idx="75">
                  <c:v>1.3993</c:v>
                </c:pt>
                <c:pt idx="76">
                  <c:v>1.4799</c:v>
                </c:pt>
              </c:numCache>
            </c:numRef>
          </c:xVal>
          <c:yVal>
            <c:numRef>
              <c:f>'C6020'!$BR$2:$BR$78</c:f>
              <c:numCache>
                <c:formatCode>0.00E+00</c:formatCode>
                <c:ptCount val="77"/>
                <c:pt idx="0">
                  <c:v>1.2663149326916746E-2</c:v>
                </c:pt>
                <c:pt idx="1">
                  <c:v>1.4081509261949305E-2</c:v>
                </c:pt>
                <c:pt idx="2">
                  <c:v>1.5210664492288724E-2</c:v>
                </c:pt>
                <c:pt idx="3">
                  <c:v>1.7558454768105785E-2</c:v>
                </c:pt>
                <c:pt idx="4">
                  <c:v>1.8566699167342628E-2</c:v>
                </c:pt>
                <c:pt idx="5">
                  <c:v>2.1511114739488427E-2</c:v>
                </c:pt>
                <c:pt idx="6">
                  <c:v>2.3670483324382357E-2</c:v>
                </c:pt>
                <c:pt idx="7">
                  <c:v>2.6114685603336109E-2</c:v>
                </c:pt>
                <c:pt idx="8">
                  <c:v>2.9378861349134325E-2</c:v>
                </c:pt>
                <c:pt idx="9">
                  <c:v>3.1195218559299291E-2</c:v>
                </c:pt>
                <c:pt idx="10">
                  <c:v>3.4069895851797913E-2</c:v>
                </c:pt>
                <c:pt idx="11">
                  <c:v>3.6309326423899814E-2</c:v>
                </c:pt>
                <c:pt idx="12">
                  <c:v>3.8604088990183603E-2</c:v>
                </c:pt>
                <c:pt idx="13">
                  <c:v>4.083954532212667E-2</c:v>
                </c:pt>
                <c:pt idx="14">
                  <c:v>4.3076046993752358E-2</c:v>
                </c:pt>
                <c:pt idx="15">
                  <c:v>4.4353182646899442E-2</c:v>
                </c:pt>
                <c:pt idx="16">
                  <c:v>4.6027719843662399E-2</c:v>
                </c:pt>
                <c:pt idx="17">
                  <c:v>4.7538193545983265E-2</c:v>
                </c:pt>
                <c:pt idx="18">
                  <c:v>4.9180020215290256E-2</c:v>
                </c:pt>
                <c:pt idx="19">
                  <c:v>5.0612365605496902E-2</c:v>
                </c:pt>
                <c:pt idx="20">
                  <c:v>5.1812140552791132E-2</c:v>
                </c:pt>
                <c:pt idx="21">
                  <c:v>5.3061888074553233E-2</c:v>
                </c:pt>
                <c:pt idx="22">
                  <c:v>5.4107393735133451E-2</c:v>
                </c:pt>
                <c:pt idx="23">
                  <c:v>5.5847763327302409E-2</c:v>
                </c:pt>
                <c:pt idx="24">
                  <c:v>5.6536776144767688E-2</c:v>
                </c:pt>
                <c:pt idx="25">
                  <c:v>5.6768349694776399E-2</c:v>
                </c:pt>
                <c:pt idx="26">
                  <c:v>5.7996061764455514E-2</c:v>
                </c:pt>
                <c:pt idx="27">
                  <c:v>5.8220855080302558E-2</c:v>
                </c:pt>
                <c:pt idx="28">
                  <c:v>5.7877185241201085E-2</c:v>
                </c:pt>
                <c:pt idx="29">
                  <c:v>5.7173301183268209E-2</c:v>
                </c:pt>
                <c:pt idx="30">
                  <c:v>5.689887504393068E-2</c:v>
                </c:pt>
                <c:pt idx="31">
                  <c:v>5.6362571194006783E-2</c:v>
                </c:pt>
                <c:pt idx="32">
                  <c:v>5.570492252994403E-2</c:v>
                </c:pt>
                <c:pt idx="33">
                  <c:v>5.4973593224786586E-2</c:v>
                </c:pt>
                <c:pt idx="34">
                  <c:v>5.4227413613552142E-2</c:v>
                </c:pt>
                <c:pt idx="35">
                  <c:v>5.3316884262051438E-2</c:v>
                </c:pt>
                <c:pt idx="36">
                  <c:v>5.234258179604228E-2</c:v>
                </c:pt>
                <c:pt idx="37">
                  <c:v>5.1330600490280591E-2</c:v>
                </c:pt>
                <c:pt idx="38">
                  <c:v>5.022145356480507E-2</c:v>
                </c:pt>
                <c:pt idx="39">
                  <c:v>4.9071305232179424E-2</c:v>
                </c:pt>
                <c:pt idx="40">
                  <c:v>4.7838262679286446E-2</c:v>
                </c:pt>
                <c:pt idx="41">
                  <c:v>4.6513193639925288E-2</c:v>
                </c:pt>
                <c:pt idx="42">
                  <c:v>4.5127761622819638E-2</c:v>
                </c:pt>
                <c:pt idx="43">
                  <c:v>4.3812776053848181E-2</c:v>
                </c:pt>
                <c:pt idx="44">
                  <c:v>4.2357700168788051E-2</c:v>
                </c:pt>
                <c:pt idx="45">
                  <c:v>4.2153404684129842E-2</c:v>
                </c:pt>
                <c:pt idx="46">
                  <c:v>4.0811616359977654E-2</c:v>
                </c:pt>
                <c:pt idx="47">
                  <c:v>4.0223253940747945E-2</c:v>
                </c:pt>
                <c:pt idx="48">
                  <c:v>3.9238205639314142E-2</c:v>
                </c:pt>
                <c:pt idx="49">
                  <c:v>3.869575779054777E-2</c:v>
                </c:pt>
                <c:pt idx="50">
                  <c:v>3.8153453166145088E-2</c:v>
                </c:pt>
                <c:pt idx="51">
                  <c:v>3.7526663485095424E-2</c:v>
                </c:pt>
                <c:pt idx="52">
                  <c:v>3.6887455087830902E-2</c:v>
                </c:pt>
                <c:pt idx="53">
                  <c:v>3.6612931571775836E-2</c:v>
                </c:pt>
                <c:pt idx="54">
                  <c:v>3.5939757598202997E-2</c:v>
                </c:pt>
                <c:pt idx="55">
                  <c:v>3.5213026425599911E-2</c:v>
                </c:pt>
                <c:pt idx="56">
                  <c:v>3.448383166728753E-2</c:v>
                </c:pt>
                <c:pt idx="57">
                  <c:v>3.3732695617616562E-2</c:v>
                </c:pt>
                <c:pt idx="58">
                  <c:v>3.3027704366704186E-2</c:v>
                </c:pt>
                <c:pt idx="59">
                  <c:v>3.2417348041154946E-2</c:v>
                </c:pt>
                <c:pt idx="60">
                  <c:v>3.1746924865005154E-2</c:v>
                </c:pt>
                <c:pt idx="61">
                  <c:v>3.1103192741737149E-2</c:v>
                </c:pt>
                <c:pt idx="62">
                  <c:v>3.0534481365122792E-2</c:v>
                </c:pt>
                <c:pt idx="63">
                  <c:v>2.9736293070694076E-2</c:v>
                </c:pt>
                <c:pt idx="64">
                  <c:v>2.9011817862057997E-2</c:v>
                </c:pt>
                <c:pt idx="65">
                  <c:v>2.8370140797062918E-2</c:v>
                </c:pt>
                <c:pt idx="66">
                  <c:v>2.7762979964283702E-2</c:v>
                </c:pt>
                <c:pt idx="67">
                  <c:v>2.7204132372298184E-2</c:v>
                </c:pt>
                <c:pt idx="68">
                  <c:v>2.6685294448726797E-2</c:v>
                </c:pt>
                <c:pt idx="69">
                  <c:v>2.6161410329310037E-2</c:v>
                </c:pt>
                <c:pt idx="70">
                  <c:v>2.5724861864683642E-2</c:v>
                </c:pt>
                <c:pt idx="71">
                  <c:v>2.5281498596128736E-2</c:v>
                </c:pt>
                <c:pt idx="72">
                  <c:v>2.4754674566502155E-2</c:v>
                </c:pt>
                <c:pt idx="73">
                  <c:v>2.4211700497064507E-2</c:v>
                </c:pt>
                <c:pt idx="74">
                  <c:v>2.3733128765595083E-2</c:v>
                </c:pt>
                <c:pt idx="75">
                  <c:v>2.3315358463452715E-2</c:v>
                </c:pt>
                <c:pt idx="76">
                  <c:v>2.2885072884544368E-2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6-4D1D-4FEF-9C9E-D11E9FAF4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7563040"/>
        <c:axId val="317563432"/>
      </c:scatterChart>
      <c:valAx>
        <c:axId val="3175630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563432"/>
        <c:crosses val="autoZero"/>
        <c:crossBetween val="midCat"/>
      </c:valAx>
      <c:valAx>
        <c:axId val="317563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5630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800" b="0" i="0" baseline="0">
                <a:effectLst/>
              </a:rPr>
              <a:t>√P</a:t>
            </a:r>
            <a:r>
              <a:rPr lang="en-GB" sz="1800" b="0" i="0" baseline="-25000">
                <a:effectLst/>
              </a:rPr>
              <a:t>l </a:t>
            </a:r>
            <a:r>
              <a:rPr lang="en-GB" sz="1800" b="0" i="0" baseline="0">
                <a:effectLst/>
              </a:rPr>
              <a:t>vs efficiency</a:t>
            </a:r>
            <a:endParaRPr lang="en-GB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strRef>
              <c:f>'C6020'!$J$1</c:f>
              <c:strCache>
                <c:ptCount val="1"/>
                <c:pt idx="0">
                  <c:v> 6020 182C1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'C6020'!$I$2:$I$78</c:f>
              <c:numCache>
                <c:formatCode>0.00E+00</c:formatCode>
                <c:ptCount val="77"/>
                <c:pt idx="0">
                  <c:v>3.2963538588532071E-4</c:v>
                </c:pt>
                <c:pt idx="1">
                  <c:v>3.9781726616406959E-4</c:v>
                </c:pt>
                <c:pt idx="2">
                  <c:v>4.6106938649809241E-4</c:v>
                </c:pt>
                <c:pt idx="3">
                  <c:v>5.5242991294523005E-4</c:v>
                </c:pt>
                <c:pt idx="4">
                  <c:v>6.4047472394738016E-4</c:v>
                </c:pt>
                <c:pt idx="5">
                  <c:v>7.6041290531621839E-4</c:v>
                </c:pt>
                <c:pt idx="6">
                  <c:v>8.7238101382934336E-4</c:v>
                </c:pt>
                <c:pt idx="7">
                  <c:v>1.0112374012934998E-3</c:v>
                </c:pt>
                <c:pt idx="8">
                  <c:v>1.1678321820830051E-3</c:v>
                </c:pt>
                <c:pt idx="9">
                  <c:v>1.3164703177646713E-3</c:v>
                </c:pt>
                <c:pt idx="10">
                  <c:v>1.5053586214617705E-3</c:v>
                </c:pt>
                <c:pt idx="11">
                  <c:v>1.704853088287871E-3</c:v>
                </c:pt>
                <c:pt idx="12">
                  <c:v>1.9265046953600791E-3</c:v>
                </c:pt>
                <c:pt idx="13">
                  <c:v>2.1691734631151538E-3</c:v>
                </c:pt>
                <c:pt idx="14">
                  <c:v>2.4423037946110881E-3</c:v>
                </c:pt>
                <c:pt idx="15">
                  <c:v>2.7333349446404653E-3</c:v>
                </c:pt>
                <c:pt idx="16">
                  <c:v>3.0569157547914783E-3</c:v>
                </c:pt>
                <c:pt idx="17">
                  <c:v>3.4142961522977203E-3</c:v>
                </c:pt>
                <c:pt idx="18">
                  <c:v>3.8098391012535942E-3</c:v>
                </c:pt>
                <c:pt idx="19">
                  <c:v>4.2474919345356727E-3</c:v>
                </c:pt>
                <c:pt idx="20">
                  <c:v>4.7166043458379018E-3</c:v>
                </c:pt>
                <c:pt idx="21">
                  <c:v>5.2409243692923303E-3</c:v>
                </c:pt>
                <c:pt idx="22">
                  <c:v>5.8123736583680164E-3</c:v>
                </c:pt>
                <c:pt idx="23">
                  <c:v>7.1201350744929974E-3</c:v>
                </c:pt>
                <c:pt idx="24">
                  <c:v>7.8800345537134182E-3</c:v>
                </c:pt>
                <c:pt idx="25">
                  <c:v>8.6882044541161958E-3</c:v>
                </c:pt>
                <c:pt idx="26">
                  <c:v>1.0569359011539785E-2</c:v>
                </c:pt>
                <c:pt idx="27">
                  <c:v>1.2804939532638421E-2</c:v>
                </c:pt>
                <c:pt idx="28">
                  <c:v>1.5452798730397012E-2</c:v>
                </c:pt>
                <c:pt idx="29">
                  <c:v>1.8546838240889651E-2</c:v>
                </c:pt>
                <c:pt idx="30">
                  <c:v>2.0311728593613295E-2</c:v>
                </c:pt>
                <c:pt idx="31">
                  <c:v>2.2214956640344747E-2</c:v>
                </c:pt>
                <c:pt idx="32">
                  <c:v>2.426500555292261E-2</c:v>
                </c:pt>
                <c:pt idx="33">
                  <c:v>2.6483052864925884E-2</c:v>
                </c:pt>
                <c:pt idx="34">
                  <c:v>2.8905407109913999E-2</c:v>
                </c:pt>
                <c:pt idx="35">
                  <c:v>3.1493249175945613E-2</c:v>
                </c:pt>
                <c:pt idx="36">
                  <c:v>3.4299299018260239E-2</c:v>
                </c:pt>
                <c:pt idx="37">
                  <c:v>3.7324921142572805E-2</c:v>
                </c:pt>
                <c:pt idx="38">
                  <c:v>4.0568122174707601E-2</c:v>
                </c:pt>
                <c:pt idx="39">
                  <c:v>4.4049673446009074E-2</c:v>
                </c:pt>
                <c:pt idx="40">
                  <c:v>4.7775176391486707E-2</c:v>
                </c:pt>
                <c:pt idx="41">
                  <c:v>5.1769213955096892E-2</c:v>
                </c:pt>
                <c:pt idx="42">
                  <c:v>5.6036712457889631E-2</c:v>
                </c:pt>
                <c:pt idx="43">
                  <c:v>5.9501526437089523E-2</c:v>
                </c:pt>
                <c:pt idx="44">
                  <c:v>6.331413281826459E-2</c:v>
                </c:pt>
                <c:pt idx="45">
                  <c:v>6.5769356724830072E-2</c:v>
                </c:pt>
                <c:pt idx="46">
                  <c:v>7.0090681453704756E-2</c:v>
                </c:pt>
                <c:pt idx="47">
                  <c:v>7.2485871623991158E-2</c:v>
                </c:pt>
                <c:pt idx="48">
                  <c:v>7.7528462461673747E-2</c:v>
                </c:pt>
                <c:pt idx="49">
                  <c:v>8.0091111093281764E-2</c:v>
                </c:pt>
                <c:pt idx="50">
                  <c:v>8.274047373157381E-2</c:v>
                </c:pt>
                <c:pt idx="51">
                  <c:v>8.5433732285350131E-2</c:v>
                </c:pt>
                <c:pt idx="52">
                  <c:v>8.8260208164306048E-2</c:v>
                </c:pt>
                <c:pt idx="53">
                  <c:v>9.0437129337391134E-2</c:v>
                </c:pt>
                <c:pt idx="54">
                  <c:v>9.4536250536153249E-2</c:v>
                </c:pt>
                <c:pt idx="55">
                  <c:v>9.9161380112952904E-2</c:v>
                </c:pt>
                <c:pt idx="56">
                  <c:v>0.10322698260047591</c:v>
                </c:pt>
                <c:pt idx="57">
                  <c:v>0.10787352147205012</c:v>
                </c:pt>
                <c:pt idx="58">
                  <c:v>0.11203685519984817</c:v>
                </c:pt>
                <c:pt idx="59">
                  <c:v>0.11611977486001929</c:v>
                </c:pt>
                <c:pt idx="60">
                  <c:v>0.1202270980931771</c:v>
                </c:pt>
                <c:pt idx="61">
                  <c:v>0.12418425746158948</c:v>
                </c:pt>
                <c:pt idx="62">
                  <c:v>0.12815800263290433</c:v>
                </c:pt>
                <c:pt idx="63">
                  <c:v>0.13359923360602366</c:v>
                </c:pt>
                <c:pt idx="64">
                  <c:v>0.13855451020132226</c:v>
                </c:pt>
                <c:pt idx="65">
                  <c:v>0.14312394415444921</c:v>
                </c:pt>
                <c:pt idx="66">
                  <c:v>0.14747850766447457</c:v>
                </c:pt>
                <c:pt idx="67">
                  <c:v>0.15159788104044858</c:v>
                </c:pt>
                <c:pt idx="68">
                  <c:v>0.15547216908979555</c:v>
                </c:pt>
                <c:pt idx="69">
                  <c:v>0.15908909577938385</c:v>
                </c:pt>
                <c:pt idx="70">
                  <c:v>0.16255294082782742</c:v>
                </c:pt>
                <c:pt idx="71">
                  <c:v>0.16593277611326243</c:v>
                </c:pt>
                <c:pt idx="72">
                  <c:v>0.17017787525605002</c:v>
                </c:pt>
                <c:pt idx="73">
                  <c:v>0.1741112677912619</c:v>
                </c:pt>
                <c:pt idx="74">
                  <c:v>0.17789559295585169</c:v>
                </c:pt>
                <c:pt idx="75">
                  <c:v>0.17967879033088399</c:v>
                </c:pt>
                <c:pt idx="76">
                  <c:v>0.18067771025063603</c:v>
                </c:pt>
              </c:numCache>
            </c:numRef>
          </c:xVal>
          <c:yVal>
            <c:numRef>
              <c:f>'C6020'!$J$2:$J$78</c:f>
              <c:numCache>
                <c:formatCode>0.00E+00</c:formatCode>
                <c:ptCount val="77"/>
                <c:pt idx="0">
                  <c:v>1.0865948762776429E-2</c:v>
                </c:pt>
                <c:pt idx="1">
                  <c:v>1.3114011324112248E-2</c:v>
                </c:pt>
                <c:pt idx="2">
                  <c:v>1.4597107780803194E-2</c:v>
                </c:pt>
                <c:pt idx="3">
                  <c:v>1.7364271538521797E-2</c:v>
                </c:pt>
                <c:pt idx="4">
                  <c:v>1.934076107477653E-2</c:v>
                </c:pt>
                <c:pt idx="5">
                  <c:v>2.2590993986108969E-2</c:v>
                </c:pt>
                <c:pt idx="6">
                  <c:v>2.4638655070832835E-2</c:v>
                </c:pt>
                <c:pt idx="7">
                  <c:v>2.7433303602993651E-2</c:v>
                </c:pt>
                <c:pt idx="8">
                  <c:v>3.0317955498001599E-2</c:v>
                </c:pt>
                <c:pt idx="9">
                  <c:v>3.1924779090965291E-2</c:v>
                </c:pt>
                <c:pt idx="10">
                  <c:v>3.4590204054610343E-2</c:v>
                </c:pt>
                <c:pt idx="11">
                  <c:v>3.6763336039846634E-2</c:v>
                </c:pt>
                <c:pt idx="12">
                  <c:v>3.8899903481775203E-2</c:v>
                </c:pt>
                <c:pt idx="13">
                  <c:v>4.0866019741905416E-2</c:v>
                </c:pt>
                <c:pt idx="14">
                  <c:v>4.2928016014190142E-2</c:v>
                </c:pt>
                <c:pt idx="15">
                  <c:v>4.4555022987379143E-2</c:v>
                </c:pt>
                <c:pt idx="16">
                  <c:v>4.6178988490219633E-2</c:v>
                </c:pt>
                <c:pt idx="17">
                  <c:v>4.7736197930406898E-2</c:v>
                </c:pt>
                <c:pt idx="18">
                  <c:v>4.9252214850242775E-2</c:v>
                </c:pt>
                <c:pt idx="19">
                  <c:v>5.0727651312380759E-2</c:v>
                </c:pt>
                <c:pt idx="20">
                  <c:v>5.1832990181985693E-2</c:v>
                </c:pt>
                <c:pt idx="21">
                  <c:v>5.3031078941749264E-2</c:v>
                </c:pt>
                <c:pt idx="22">
                  <c:v>5.4049143746534946E-2</c:v>
                </c:pt>
                <c:pt idx="23">
                  <c:v>5.5692007978733776E-2</c:v>
                </c:pt>
                <c:pt idx="24">
                  <c:v>5.6524973662968513E-2</c:v>
                </c:pt>
                <c:pt idx="25">
                  <c:v>5.6939222481933831E-2</c:v>
                </c:pt>
                <c:pt idx="26">
                  <c:v>5.7860542764187735E-2</c:v>
                </c:pt>
                <c:pt idx="27">
                  <c:v>5.8314327428817529E-2</c:v>
                </c:pt>
                <c:pt idx="28">
                  <c:v>5.8313610946799689E-2</c:v>
                </c:pt>
                <c:pt idx="29">
                  <c:v>5.7680604856400433E-2</c:v>
                </c:pt>
                <c:pt idx="30">
                  <c:v>5.7325878016330455E-2</c:v>
                </c:pt>
                <c:pt idx="31">
                  <c:v>5.6821882340280926E-2</c:v>
                </c:pt>
                <c:pt idx="32">
                  <c:v>5.6176402713776712E-2</c:v>
                </c:pt>
                <c:pt idx="33">
                  <c:v>5.544898953611143E-2</c:v>
                </c:pt>
                <c:pt idx="34">
                  <c:v>5.4737396010918794E-2</c:v>
                </c:pt>
                <c:pt idx="35">
                  <c:v>5.384294536354204E-2</c:v>
                </c:pt>
                <c:pt idx="36">
                  <c:v>5.2921363614216274E-2</c:v>
                </c:pt>
                <c:pt idx="37">
                  <c:v>5.1930880765619657E-2</c:v>
                </c:pt>
                <c:pt idx="38">
                  <c:v>5.0835301031734829E-2</c:v>
                </c:pt>
                <c:pt idx="39">
                  <c:v>4.9664794716582215E-2</c:v>
                </c:pt>
                <c:pt idx="40">
                  <c:v>4.8409976929112974E-2</c:v>
                </c:pt>
                <c:pt idx="41">
                  <c:v>4.7102157229050909E-2</c:v>
                </c:pt>
                <c:pt idx="42">
                  <c:v>4.5730979628430285E-2</c:v>
                </c:pt>
                <c:pt idx="43">
                  <c:v>4.4418299718513438E-2</c:v>
                </c:pt>
                <c:pt idx="44">
                  <c:v>4.2870779708798136E-2</c:v>
                </c:pt>
                <c:pt idx="45">
                  <c:v>4.27106676145418E-2</c:v>
                </c:pt>
                <c:pt idx="46">
                  <c:v>4.1348547509045493E-2</c:v>
                </c:pt>
                <c:pt idx="47">
                  <c:v>4.0829628592774093E-2</c:v>
                </c:pt>
                <c:pt idx="48">
                  <c:v>3.9814940493963211E-2</c:v>
                </c:pt>
                <c:pt idx="49">
                  <c:v>3.9230063091127261E-2</c:v>
                </c:pt>
                <c:pt idx="50">
                  <c:v>3.8655610853210329E-2</c:v>
                </c:pt>
                <c:pt idx="51">
                  <c:v>3.8050696285625026E-2</c:v>
                </c:pt>
                <c:pt idx="52">
                  <c:v>3.749399241061515E-2</c:v>
                </c:pt>
                <c:pt idx="53">
                  <c:v>3.7176701649036421E-2</c:v>
                </c:pt>
                <c:pt idx="54">
                  <c:v>3.6477970062997286E-2</c:v>
                </c:pt>
                <c:pt idx="55">
                  <c:v>3.5756288385111024E-2</c:v>
                </c:pt>
                <c:pt idx="56">
                  <c:v>3.4937081759996588E-2</c:v>
                </c:pt>
                <c:pt idx="57">
                  <c:v>3.422557833759076E-2</c:v>
                </c:pt>
                <c:pt idx="58">
                  <c:v>3.3472685128191328E-2</c:v>
                </c:pt>
                <c:pt idx="59">
                  <c:v>3.2887322228150162E-2</c:v>
                </c:pt>
                <c:pt idx="60">
                  <c:v>3.2121233590903166E-2</c:v>
                </c:pt>
                <c:pt idx="61">
                  <c:v>3.1472917961808865E-2</c:v>
                </c:pt>
                <c:pt idx="62">
                  <c:v>3.0786267364302743E-2</c:v>
                </c:pt>
                <c:pt idx="63">
                  <c:v>3.0053468968036505E-2</c:v>
                </c:pt>
                <c:pt idx="64">
                  <c:v>2.9340290840789113E-2</c:v>
                </c:pt>
                <c:pt idx="65">
                  <c:v>2.8661625003953958E-2</c:v>
                </c:pt>
                <c:pt idx="66">
                  <c:v>2.8060779541917793E-2</c:v>
                </c:pt>
                <c:pt idx="67">
                  <c:v>2.7506783406288451E-2</c:v>
                </c:pt>
                <c:pt idx="68">
                  <c:v>2.6980238153238065E-2</c:v>
                </c:pt>
                <c:pt idx="69">
                  <c:v>2.6463132994460441E-2</c:v>
                </c:pt>
                <c:pt idx="70">
                  <c:v>2.5986879004499572E-2</c:v>
                </c:pt>
                <c:pt idx="71">
                  <c:v>2.5560421638186111E-2</c:v>
                </c:pt>
                <c:pt idx="72">
                  <c:v>2.5015556039270727E-2</c:v>
                </c:pt>
                <c:pt idx="73">
                  <c:v>2.4482905485285505E-2</c:v>
                </c:pt>
                <c:pt idx="74">
                  <c:v>2.399669547551871E-2</c:v>
                </c:pt>
                <c:pt idx="75">
                  <c:v>2.3071870002694044E-2</c:v>
                </c:pt>
                <c:pt idx="76">
                  <c:v>2.2058541105083311E-2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2B53-4081-8731-2C84C40B2C8F}"/>
            </c:ext>
          </c:extLst>
        </c:ser>
        <c:ser>
          <c:idx val="2"/>
          <c:order val="1"/>
          <c:tx>
            <c:strRef>
              <c:f>'C6020'!$T$1</c:f>
              <c:strCache>
                <c:ptCount val="1"/>
                <c:pt idx="0">
                  <c:v>C6020 182C2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'C6020'!$S$2:$S$78</c:f>
              <c:numCache>
                <c:formatCode>0.00E+00</c:formatCode>
                <c:ptCount val="77"/>
                <c:pt idx="0">
                  <c:v>3.4866406785286297E-4</c:v>
                </c:pt>
                <c:pt idx="1">
                  <c:v>4.0194566059138689E-4</c:v>
                </c:pt>
                <c:pt idx="2">
                  <c:v>4.6338246514641566E-4</c:v>
                </c:pt>
                <c:pt idx="3">
                  <c:v>5.7260317347320637E-4</c:v>
                </c:pt>
                <c:pt idx="4">
                  <c:v>6.5483447683050669E-4</c:v>
                </c:pt>
                <c:pt idx="5">
                  <c:v>7.7789461871229256E-4</c:v>
                </c:pt>
                <c:pt idx="6">
                  <c:v>8.9673215778971328E-4</c:v>
                </c:pt>
                <c:pt idx="7">
                  <c:v>1.0366051483777531E-3</c:v>
                </c:pt>
                <c:pt idx="8">
                  <c:v>1.1889179869750508E-3</c:v>
                </c:pt>
                <c:pt idx="9">
                  <c:v>1.3261580340670465E-3</c:v>
                </c:pt>
                <c:pt idx="10">
                  <c:v>1.511490150970481E-3</c:v>
                </c:pt>
                <c:pt idx="11">
                  <c:v>1.7008811032806007E-3</c:v>
                </c:pt>
                <c:pt idx="12">
                  <c:v>1.9237913227533958E-3</c:v>
                </c:pt>
                <c:pt idx="13">
                  <c:v>2.163475865257336E-3</c:v>
                </c:pt>
                <c:pt idx="14">
                  <c:v>2.4403000998064078E-3</c:v>
                </c:pt>
                <c:pt idx="15">
                  <c:v>2.7271503719933088E-3</c:v>
                </c:pt>
                <c:pt idx="16">
                  <c:v>3.0527814209499525E-3</c:v>
                </c:pt>
                <c:pt idx="17">
                  <c:v>3.4062536850751517E-3</c:v>
                </c:pt>
                <c:pt idx="18">
                  <c:v>3.8069586765541912E-3</c:v>
                </c:pt>
                <c:pt idx="19">
                  <c:v>4.2412648212946623E-3</c:v>
                </c:pt>
                <c:pt idx="20">
                  <c:v>4.7145034711078924E-3</c:v>
                </c:pt>
                <c:pt idx="21">
                  <c:v>5.2408616717799323E-3</c:v>
                </c:pt>
                <c:pt idx="22">
                  <c:v>5.8158742319910448E-3</c:v>
                </c:pt>
                <c:pt idx="23">
                  <c:v>7.1342200875101581E-3</c:v>
                </c:pt>
                <c:pt idx="24">
                  <c:v>7.8630708670464691E-3</c:v>
                </c:pt>
                <c:pt idx="25">
                  <c:v>8.7067450989832176E-3</c:v>
                </c:pt>
                <c:pt idx="26">
                  <c:v>1.0581147479808095E-2</c:v>
                </c:pt>
                <c:pt idx="27">
                  <c:v>1.2810929579949754E-2</c:v>
                </c:pt>
                <c:pt idx="28">
                  <c:v>1.5458148457557642E-2</c:v>
                </c:pt>
                <c:pt idx="29">
                  <c:v>1.8558097042831966E-2</c:v>
                </c:pt>
                <c:pt idx="30">
                  <c:v>2.0310557026827644E-2</c:v>
                </c:pt>
                <c:pt idx="31">
                  <c:v>2.2204370606397524E-2</c:v>
                </c:pt>
                <c:pt idx="32">
                  <c:v>2.4264128374490324E-2</c:v>
                </c:pt>
                <c:pt idx="33">
                  <c:v>2.6477976575080518E-2</c:v>
                </c:pt>
                <c:pt idx="34">
                  <c:v>2.8882354593502524E-2</c:v>
                </c:pt>
                <c:pt idx="35">
                  <c:v>3.1473134051780829E-2</c:v>
                </c:pt>
                <c:pt idx="36">
                  <c:v>3.4269994952836613E-2</c:v>
                </c:pt>
                <c:pt idx="37">
                  <c:v>3.7285781421194542E-2</c:v>
                </c:pt>
                <c:pt idx="38">
                  <c:v>4.0524644016211142E-2</c:v>
                </c:pt>
                <c:pt idx="39">
                  <c:v>4.3996250727047694E-2</c:v>
                </c:pt>
                <c:pt idx="40">
                  <c:v>4.7723664043509355E-2</c:v>
                </c:pt>
                <c:pt idx="41">
                  <c:v>5.1707651099411556E-2</c:v>
                </c:pt>
                <c:pt idx="42">
                  <c:v>5.5963856470105017E-2</c:v>
                </c:pt>
                <c:pt idx="43">
                  <c:v>5.9434096905612306E-2</c:v>
                </c:pt>
                <c:pt idx="44">
                  <c:v>6.3208522312236767E-2</c:v>
                </c:pt>
                <c:pt idx="45">
                  <c:v>6.5626472608253564E-2</c:v>
                </c:pt>
                <c:pt idx="46">
                  <c:v>6.9991385640101239E-2</c:v>
                </c:pt>
                <c:pt idx="47">
                  <c:v>7.2467142198895079E-2</c:v>
                </c:pt>
                <c:pt idx="48">
                  <c:v>7.7501151963619772E-2</c:v>
                </c:pt>
                <c:pt idx="49">
                  <c:v>8.007181745620652E-2</c:v>
                </c:pt>
                <c:pt idx="50">
                  <c:v>8.2641130628135981E-2</c:v>
                </c:pt>
                <c:pt idx="51">
                  <c:v>8.5322197338723899E-2</c:v>
                </c:pt>
                <c:pt idx="52">
                  <c:v>8.8008389278994861E-2</c:v>
                </c:pt>
                <c:pt idx="53">
                  <c:v>9.0433170003311469E-2</c:v>
                </c:pt>
                <c:pt idx="54">
                  <c:v>9.4467946729634225E-2</c:v>
                </c:pt>
                <c:pt idx="55">
                  <c:v>9.907803445907401E-2</c:v>
                </c:pt>
                <c:pt idx="56">
                  <c:v>0.10326182244844231</c:v>
                </c:pt>
                <c:pt idx="57">
                  <c:v>0.10780671016781371</c:v>
                </c:pt>
                <c:pt idx="58">
                  <c:v>0.11207548637915835</c:v>
                </c:pt>
                <c:pt idx="59">
                  <c:v>0.11596103278326002</c:v>
                </c:pt>
                <c:pt idx="60">
                  <c:v>0.12030828894440798</c:v>
                </c:pt>
                <c:pt idx="61">
                  <c:v>0.12427461039219079</c:v>
                </c:pt>
                <c:pt idx="62">
                  <c:v>0.12820890724129327</c:v>
                </c:pt>
                <c:pt idx="63">
                  <c:v>0.13366986785204177</c:v>
                </c:pt>
                <c:pt idx="64">
                  <c:v>0.13863057780695487</c:v>
                </c:pt>
                <c:pt idx="65">
                  <c:v>0.14317733865142121</c:v>
                </c:pt>
                <c:pt idx="66">
                  <c:v>0.14737717248438778</c:v>
                </c:pt>
                <c:pt idx="67">
                  <c:v>0.15164358979155304</c:v>
                </c:pt>
                <c:pt idx="68">
                  <c:v>0.15544868351297766</c:v>
                </c:pt>
                <c:pt idx="69">
                  <c:v>0.15911895462862616</c:v>
                </c:pt>
                <c:pt idx="70">
                  <c:v>0.1626024331231217</c:v>
                </c:pt>
                <c:pt idx="71">
                  <c:v>0.16597468306442542</c:v>
                </c:pt>
                <c:pt idx="72">
                  <c:v>0.1702618217728582</c:v>
                </c:pt>
                <c:pt idx="73">
                  <c:v>0.17418918359040114</c:v>
                </c:pt>
                <c:pt idx="74">
                  <c:v>0.17808943522113019</c:v>
                </c:pt>
                <c:pt idx="75">
                  <c:v>0.18158231526168117</c:v>
                </c:pt>
                <c:pt idx="76">
                  <c:v>0.18404629954074336</c:v>
                </c:pt>
              </c:numCache>
            </c:numRef>
          </c:xVal>
          <c:yVal>
            <c:numRef>
              <c:f>'C6020'!$T$2:$T$78</c:f>
              <c:numCache>
                <c:formatCode>0.00E+00</c:formatCode>
                <c:ptCount val="77"/>
                <c:pt idx="0">
                  <c:v>1.2156663221170582E-2</c:v>
                </c:pt>
                <c:pt idx="1">
                  <c:v>1.3387607957328646E-2</c:v>
                </c:pt>
                <c:pt idx="2">
                  <c:v>1.4743935798755046E-2</c:v>
                </c:pt>
                <c:pt idx="3">
                  <c:v>1.8655620410215977E-2</c:v>
                </c:pt>
                <c:pt idx="4">
                  <c:v>2.0217741674527136E-2</c:v>
                </c:pt>
                <c:pt idx="5">
                  <c:v>2.3641657237465297E-2</c:v>
                </c:pt>
                <c:pt idx="6">
                  <c:v>2.6033351122563653E-2</c:v>
                </c:pt>
                <c:pt idx="7">
                  <c:v>2.8826942706769349E-2</c:v>
                </c:pt>
                <c:pt idx="8">
                  <c:v>3.1422651452902614E-2</c:v>
                </c:pt>
                <c:pt idx="9">
                  <c:v>3.2396367649604942E-2</c:v>
                </c:pt>
                <c:pt idx="10">
                  <c:v>3.4872559091122017E-2</c:v>
                </c:pt>
                <c:pt idx="11">
                  <c:v>3.6592232362814163E-2</c:v>
                </c:pt>
                <c:pt idx="12">
                  <c:v>3.879040403210645E-2</c:v>
                </c:pt>
                <c:pt idx="13">
                  <c:v>4.065162254256538E-2</c:v>
                </c:pt>
                <c:pt idx="14">
                  <c:v>4.2857607607881716E-2</c:v>
                </c:pt>
                <c:pt idx="15">
                  <c:v>4.4353626494416508E-2</c:v>
                </c:pt>
                <c:pt idx="16">
                  <c:v>4.6054163165943747E-2</c:v>
                </c:pt>
                <c:pt idx="17">
                  <c:v>4.7511574976302907E-2</c:v>
                </c:pt>
                <c:pt idx="18">
                  <c:v>4.9177768836603519E-2</c:v>
                </c:pt>
                <c:pt idx="19">
                  <c:v>5.0579019942054056E-2</c:v>
                </c:pt>
                <c:pt idx="20">
                  <c:v>5.1786825458682607E-2</c:v>
                </c:pt>
                <c:pt idx="21">
                  <c:v>5.3029810120981381E-2</c:v>
                </c:pt>
                <c:pt idx="22">
                  <c:v>5.4114266876254771E-2</c:v>
                </c:pt>
                <c:pt idx="23">
                  <c:v>5.5912565178692517E-2</c:v>
                </c:pt>
                <c:pt idx="24">
                  <c:v>5.6281868170658243E-2</c:v>
                </c:pt>
                <c:pt idx="25">
                  <c:v>5.7182498599745259E-2</c:v>
                </c:pt>
                <c:pt idx="26">
                  <c:v>5.7989683529004611E-2</c:v>
                </c:pt>
                <c:pt idx="27">
                  <c:v>5.8368898132646549E-2</c:v>
                </c:pt>
                <c:pt idx="28">
                  <c:v>5.8353994040379817E-2</c:v>
                </c:pt>
                <c:pt idx="29">
                  <c:v>5.775065578476974E-2</c:v>
                </c:pt>
                <c:pt idx="30">
                  <c:v>5.731926517120213E-2</c:v>
                </c:pt>
                <c:pt idx="31">
                  <c:v>5.676774088367912E-2</c:v>
                </c:pt>
                <c:pt idx="32">
                  <c:v>5.6172341240303632E-2</c:v>
                </c:pt>
                <c:pt idx="33">
                  <c:v>5.5427734572246153E-2</c:v>
                </c:pt>
                <c:pt idx="34">
                  <c:v>5.465012295861011E-2</c:v>
                </c:pt>
                <c:pt idx="35">
                  <c:v>5.3774187030968749E-2</c:v>
                </c:pt>
                <c:pt idx="36">
                  <c:v>5.2830974092102884E-2</c:v>
                </c:pt>
                <c:pt idx="37">
                  <c:v>5.1822026174715624E-2</c:v>
                </c:pt>
                <c:pt idx="38">
                  <c:v>5.0726395774484859E-2</c:v>
                </c:pt>
                <c:pt idx="39">
                  <c:v>4.9544402474500378E-2</c:v>
                </c:pt>
                <c:pt idx="40">
                  <c:v>4.8305639598498956E-2</c:v>
                </c:pt>
                <c:pt idx="41">
                  <c:v>4.6990198057573845E-2</c:v>
                </c:pt>
                <c:pt idx="42">
                  <c:v>4.5612142899887929E-2</c:v>
                </c:pt>
                <c:pt idx="43">
                  <c:v>4.4317683541710652E-2</c:v>
                </c:pt>
                <c:pt idx="44">
                  <c:v>4.2727878639966084E-2</c:v>
                </c:pt>
                <c:pt idx="45">
                  <c:v>4.2525291102637863E-2</c:v>
                </c:pt>
                <c:pt idx="46">
                  <c:v>4.1231475472354388E-2</c:v>
                </c:pt>
                <c:pt idx="47">
                  <c:v>4.0808531607749728E-2</c:v>
                </c:pt>
                <c:pt idx="48">
                  <c:v>3.9786894682132187E-2</c:v>
                </c:pt>
                <c:pt idx="49">
                  <c:v>3.9211164628529159E-2</c:v>
                </c:pt>
                <c:pt idx="50">
                  <c:v>3.8562842155913733E-2</c:v>
                </c:pt>
                <c:pt idx="51">
                  <c:v>3.7951409692933223E-2</c:v>
                </c:pt>
                <c:pt idx="52">
                  <c:v>3.7280346276685923E-2</c:v>
                </c:pt>
                <c:pt idx="53">
                  <c:v>3.717344653112651E-2</c:v>
                </c:pt>
                <c:pt idx="54">
                  <c:v>3.6425277384951063E-2</c:v>
                </c:pt>
                <c:pt idx="55">
                  <c:v>3.5696206953721658E-2</c:v>
                </c:pt>
                <c:pt idx="56">
                  <c:v>3.4960668771716809E-2</c:v>
                </c:pt>
                <c:pt idx="57">
                  <c:v>3.4183196344726427E-2</c:v>
                </c:pt>
                <c:pt idx="58">
                  <c:v>3.3495772392333083E-2</c:v>
                </c:pt>
                <c:pt idx="59">
                  <c:v>3.2797466156488556E-2</c:v>
                </c:pt>
                <c:pt idx="60">
                  <c:v>3.2164631974958127E-2</c:v>
                </c:pt>
                <c:pt idx="61">
                  <c:v>3.1518732220675132E-2</c:v>
                </c:pt>
                <c:pt idx="62">
                  <c:v>3.0810728952214702E-2</c:v>
                </c:pt>
                <c:pt idx="63">
                  <c:v>3.0085256055871874E-2</c:v>
                </c:pt>
                <c:pt idx="64">
                  <c:v>2.9372515823154772E-2</c:v>
                </c:pt>
                <c:pt idx="65">
                  <c:v>2.8683014276344971E-2</c:v>
                </c:pt>
                <c:pt idx="66">
                  <c:v>2.8022230640553456E-2</c:v>
                </c:pt>
                <c:pt idx="67">
                  <c:v>2.7523373219471944E-2</c:v>
                </c:pt>
                <c:pt idx="68">
                  <c:v>2.6972087516372246E-2</c:v>
                </c:pt>
                <c:pt idx="69">
                  <c:v>2.6473067463516086E-2</c:v>
                </c:pt>
                <c:pt idx="70">
                  <c:v>2.6002705800117293E-2</c:v>
                </c:pt>
                <c:pt idx="71">
                  <c:v>2.5573334031133002E-2</c:v>
                </c:pt>
                <c:pt idx="72">
                  <c:v>2.5040241818616683E-2</c:v>
                </c:pt>
                <c:pt idx="73">
                  <c:v>2.4504822871822384E-2</c:v>
                </c:pt>
                <c:pt idx="74">
                  <c:v>2.4049019515757605E-2</c:v>
                </c:pt>
                <c:pt idx="75">
                  <c:v>2.3563308236827393E-2</c:v>
                </c:pt>
                <c:pt idx="76">
                  <c:v>2.2888735978539788E-2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B53-4081-8731-2C84C40B2C8F}"/>
            </c:ext>
          </c:extLst>
        </c:ser>
        <c:ser>
          <c:idx val="3"/>
          <c:order val="2"/>
          <c:tx>
            <c:strRef>
              <c:f>'C6020'!$AD$1</c:f>
              <c:strCache>
                <c:ptCount val="1"/>
                <c:pt idx="0">
                  <c:v>C6020 182C5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'C6020'!$AC$2:$AC$78</c:f>
              <c:numCache>
                <c:formatCode>0.00E+00</c:formatCode>
                <c:ptCount val="77"/>
                <c:pt idx="0">
                  <c:v>3.4255061670024426E-4</c:v>
                </c:pt>
                <c:pt idx="1">
                  <c:v>3.8688343895738821E-4</c:v>
                </c:pt>
                <c:pt idx="2">
                  <c:v>4.3354232053448993E-4</c:v>
                </c:pt>
                <c:pt idx="3">
                  <c:v>5.3075439775428538E-4</c:v>
                </c:pt>
                <c:pt idx="4">
                  <c:v>6.1692651113838884E-4</c:v>
                </c:pt>
                <c:pt idx="5">
                  <c:v>7.3895644569037223E-4</c:v>
                </c:pt>
                <c:pt idx="6">
                  <c:v>8.5152941200350137E-4</c:v>
                </c:pt>
                <c:pt idx="7">
                  <c:v>9.9093832869458763E-4</c:v>
                </c:pt>
                <c:pt idx="8">
                  <c:v>1.1504990424841784E-3</c:v>
                </c:pt>
                <c:pt idx="9">
                  <c:v>1.2915097091735757E-3</c:v>
                </c:pt>
                <c:pt idx="10">
                  <c:v>1.4791515977003308E-3</c:v>
                </c:pt>
                <c:pt idx="11">
                  <c:v>1.6786267904116588E-3</c:v>
                </c:pt>
                <c:pt idx="12">
                  <c:v>1.9059043928450589E-3</c:v>
                </c:pt>
                <c:pt idx="13">
                  <c:v>2.1513852332438093E-3</c:v>
                </c:pt>
                <c:pt idx="14">
                  <c:v>2.4315208010314438E-3</c:v>
                </c:pt>
                <c:pt idx="15">
                  <c:v>2.7188077210793843E-3</c:v>
                </c:pt>
                <c:pt idx="16">
                  <c:v>3.0437894225405237E-3</c:v>
                </c:pt>
                <c:pt idx="17">
                  <c:v>3.4020225895780931E-3</c:v>
                </c:pt>
                <c:pt idx="18">
                  <c:v>3.8001876155608089E-3</c:v>
                </c:pt>
                <c:pt idx="19">
                  <c:v>4.2337488729195733E-3</c:v>
                </c:pt>
                <c:pt idx="20">
                  <c:v>4.7050971426293303E-3</c:v>
                </c:pt>
                <c:pt idx="21">
                  <c:v>5.2299174646380881E-3</c:v>
                </c:pt>
                <c:pt idx="22">
                  <c:v>5.8018501763315673E-3</c:v>
                </c:pt>
                <c:pt idx="23">
                  <c:v>7.1063596609445548E-3</c:v>
                </c:pt>
                <c:pt idx="24">
                  <c:v>7.8597132026496878E-3</c:v>
                </c:pt>
                <c:pt idx="25">
                  <c:v>8.6975075420292428E-3</c:v>
                </c:pt>
                <c:pt idx="26">
                  <c:v>1.0565796911247474E-2</c:v>
                </c:pt>
                <c:pt idx="27">
                  <c:v>1.2793986495209712E-2</c:v>
                </c:pt>
                <c:pt idx="28">
                  <c:v>1.543586401745816E-2</c:v>
                </c:pt>
                <c:pt idx="29">
                  <c:v>1.8539342003003365E-2</c:v>
                </c:pt>
                <c:pt idx="30">
                  <c:v>2.030455492186016E-2</c:v>
                </c:pt>
                <c:pt idx="31">
                  <c:v>2.2201709903199095E-2</c:v>
                </c:pt>
                <c:pt idx="32">
                  <c:v>2.4263615365396615E-2</c:v>
                </c:pt>
                <c:pt idx="33">
                  <c:v>2.6505803367849256E-2</c:v>
                </c:pt>
                <c:pt idx="34">
                  <c:v>2.8910280523775117E-2</c:v>
                </c:pt>
                <c:pt idx="35">
                  <c:v>3.1515629292525993E-2</c:v>
                </c:pt>
                <c:pt idx="36">
                  <c:v>3.4312633490090151E-2</c:v>
                </c:pt>
                <c:pt idx="37">
                  <c:v>3.7332693030225357E-2</c:v>
                </c:pt>
                <c:pt idx="38">
                  <c:v>4.0587788410347124E-2</c:v>
                </c:pt>
                <c:pt idx="39">
                  <c:v>4.4067404920686087E-2</c:v>
                </c:pt>
                <c:pt idx="40">
                  <c:v>4.7808870769210719E-2</c:v>
                </c:pt>
                <c:pt idx="41">
                  <c:v>5.1801000895987777E-2</c:v>
                </c:pt>
                <c:pt idx="42">
                  <c:v>5.6059567709940819E-2</c:v>
                </c:pt>
                <c:pt idx="43">
                  <c:v>5.9548137846364251E-2</c:v>
                </c:pt>
                <c:pt idx="44">
                  <c:v>6.3364627890029057E-2</c:v>
                </c:pt>
                <c:pt idx="45">
                  <c:v>6.5725904843376495E-2</c:v>
                </c:pt>
                <c:pt idx="46">
                  <c:v>7.0167072771444725E-2</c:v>
                </c:pt>
                <c:pt idx="47">
                  <c:v>7.2563850247024358E-2</c:v>
                </c:pt>
                <c:pt idx="48">
                  <c:v>7.7621923307739135E-2</c:v>
                </c:pt>
                <c:pt idx="49">
                  <c:v>8.0163315074763208E-2</c:v>
                </c:pt>
                <c:pt idx="50">
                  <c:v>8.2812272030375084E-2</c:v>
                </c:pt>
                <c:pt idx="51">
                  <c:v>8.5478859635655838E-2</c:v>
                </c:pt>
                <c:pt idx="52">
                  <c:v>8.8266738098311939E-2</c:v>
                </c:pt>
                <c:pt idx="53">
                  <c:v>9.0488584915503809E-2</c:v>
                </c:pt>
                <c:pt idx="54">
                  <c:v>9.4577967467514623E-2</c:v>
                </c:pt>
                <c:pt idx="55">
                  <c:v>9.9212077969735524E-2</c:v>
                </c:pt>
                <c:pt idx="56">
                  <c:v>0.10333494789460355</c:v>
                </c:pt>
                <c:pt idx="57">
                  <c:v>0.10797032442881227</c:v>
                </c:pt>
                <c:pt idx="58">
                  <c:v>0.11219130010515248</c:v>
                </c:pt>
                <c:pt idx="59">
                  <c:v>0.11626587467335199</c:v>
                </c:pt>
                <c:pt idx="60">
                  <c:v>0.12054253310762393</c:v>
                </c:pt>
                <c:pt idx="61">
                  <c:v>0.12436489768007405</c:v>
                </c:pt>
                <c:pt idx="62">
                  <c:v>0.1285787726162238</c:v>
                </c:pt>
                <c:pt idx="63">
                  <c:v>0.13390323875659765</c:v>
                </c:pt>
                <c:pt idx="64">
                  <c:v>0.13887947299429132</c:v>
                </c:pt>
                <c:pt idx="65">
                  <c:v>0.14351250632120227</c:v>
                </c:pt>
                <c:pt idx="66">
                  <c:v>0.14794227770124213</c:v>
                </c:pt>
                <c:pt idx="67">
                  <c:v>0.15201596357555802</c:v>
                </c:pt>
                <c:pt idx="68">
                  <c:v>0.15592240617817979</c:v>
                </c:pt>
                <c:pt idx="69">
                  <c:v>0.15949744661838119</c:v>
                </c:pt>
                <c:pt idx="70">
                  <c:v>0.16304045808468456</c:v>
                </c:pt>
                <c:pt idx="71">
                  <c:v>0.16643276384210728</c:v>
                </c:pt>
                <c:pt idx="72">
                  <c:v>0.17068093504301118</c:v>
                </c:pt>
                <c:pt idx="73">
                  <c:v>0.17468534226216945</c:v>
                </c:pt>
                <c:pt idx="74">
                  <c:v>0.17850939008450978</c:v>
                </c:pt>
                <c:pt idx="75">
                  <c:v>0.18211762675667573</c:v>
                </c:pt>
                <c:pt idx="76">
                  <c:v>0.18562947135024951</c:v>
                </c:pt>
              </c:numCache>
            </c:numRef>
          </c:xVal>
          <c:yVal>
            <c:numRef>
              <c:f>'C6020'!$AD$2:$AD$78</c:f>
              <c:numCache>
                <c:formatCode>0.00E+00</c:formatCode>
                <c:ptCount val="77"/>
                <c:pt idx="0">
                  <c:v>1.1734092500171765E-2</c:v>
                </c:pt>
                <c:pt idx="1">
                  <c:v>1.2403052340464796E-2</c:v>
                </c:pt>
                <c:pt idx="2">
                  <c:v>1.2906165667211205E-2</c:v>
                </c:pt>
                <c:pt idx="3">
                  <c:v>1.6028371430917274E-2</c:v>
                </c:pt>
                <c:pt idx="4">
                  <c:v>1.7944709688836824E-2</c:v>
                </c:pt>
                <c:pt idx="5">
                  <c:v>2.1334087188269346E-2</c:v>
                </c:pt>
                <c:pt idx="6">
                  <c:v>2.3474907716392848E-2</c:v>
                </c:pt>
                <c:pt idx="7">
                  <c:v>2.6342992959955965E-2</c:v>
                </c:pt>
                <c:pt idx="8">
                  <c:v>2.9424666978412721E-2</c:v>
                </c:pt>
                <c:pt idx="9">
                  <c:v>3.0725652071767248E-2</c:v>
                </c:pt>
                <c:pt idx="10">
                  <c:v>3.339631506130001E-2</c:v>
                </c:pt>
                <c:pt idx="11">
                  <c:v>3.5640951746863749E-2</c:v>
                </c:pt>
                <c:pt idx="12">
                  <c:v>3.8072430467260526E-2</c:v>
                </c:pt>
                <c:pt idx="13">
                  <c:v>4.0198527200100052E-2</c:v>
                </c:pt>
                <c:pt idx="14">
                  <c:v>4.2549790614239615E-2</c:v>
                </c:pt>
                <c:pt idx="15">
                  <c:v>4.4082676384611892E-2</c:v>
                </c:pt>
                <c:pt idx="16">
                  <c:v>4.5783256730709161E-2</c:v>
                </c:pt>
                <c:pt idx="17">
                  <c:v>4.7393614790850455E-2</c:v>
                </c:pt>
                <c:pt idx="18">
                  <c:v>4.900298913646442E-2</c:v>
                </c:pt>
                <c:pt idx="19">
                  <c:v>5.0399916543739195E-2</c:v>
                </c:pt>
                <c:pt idx="20">
                  <c:v>5.1580382535546213E-2</c:v>
                </c:pt>
                <c:pt idx="21">
                  <c:v>5.2808562819992168E-2</c:v>
                </c:pt>
                <c:pt idx="22">
                  <c:v>5.3853605632462165E-2</c:v>
                </c:pt>
                <c:pt idx="23">
                  <c:v>5.5476720404417028E-2</c:v>
                </c:pt>
                <c:pt idx="24">
                  <c:v>5.6233811811955706E-2</c:v>
                </c:pt>
                <c:pt idx="25">
                  <c:v>5.706122564034033E-2</c:v>
                </c:pt>
                <c:pt idx="26">
                  <c:v>5.7821548852606125E-2</c:v>
                </c:pt>
                <c:pt idx="27">
                  <c:v>5.8214608748086975E-2</c:v>
                </c:pt>
                <c:pt idx="28">
                  <c:v>5.8185869278069499E-2</c:v>
                </c:pt>
                <c:pt idx="29">
                  <c:v>5.7633987729654952E-2</c:v>
                </c:pt>
                <c:pt idx="30">
                  <c:v>5.7285392598276974E-2</c:v>
                </c:pt>
                <c:pt idx="31">
                  <c:v>5.6754136979935636E-2</c:v>
                </c:pt>
                <c:pt idx="32">
                  <c:v>5.6169965995927024E-2</c:v>
                </c:pt>
                <c:pt idx="33">
                  <c:v>5.5544298355160969E-2</c:v>
                </c:pt>
                <c:pt idx="34">
                  <c:v>5.4755854873715676E-2</c:v>
                </c:pt>
                <c:pt idx="35">
                  <c:v>5.3919497614310107E-2</c:v>
                </c:pt>
                <c:pt idx="36">
                  <c:v>5.2962519884177064E-2</c:v>
                </c:pt>
                <c:pt idx="37">
                  <c:v>5.195250937074726E-2</c:v>
                </c:pt>
                <c:pt idx="38">
                  <c:v>5.0884599903724154E-2</c:v>
                </c:pt>
                <c:pt idx="39">
                  <c:v>4.9704786263513358E-2</c:v>
                </c:pt>
                <c:pt idx="40">
                  <c:v>4.8478285174927215E-2</c:v>
                </c:pt>
                <c:pt idx="41">
                  <c:v>4.7160017607188326E-2</c:v>
                </c:pt>
                <c:pt idx="42">
                  <c:v>4.5768291103976545E-2</c:v>
                </c:pt>
                <c:pt idx="43">
                  <c:v>4.4487918453046525E-2</c:v>
                </c:pt>
                <c:pt idx="44">
                  <c:v>4.2939188648033103E-2</c:v>
                </c:pt>
                <c:pt idx="45">
                  <c:v>4.2654250890928648E-2</c:v>
                </c:pt>
                <c:pt idx="46">
                  <c:v>4.1438727580658689E-2</c:v>
                </c:pt>
                <c:pt idx="47">
                  <c:v>4.0917522983639071E-2</c:v>
                </c:pt>
                <c:pt idx="48">
                  <c:v>3.991099246840351E-2</c:v>
                </c:pt>
                <c:pt idx="49">
                  <c:v>3.9300828586132867E-2</c:v>
                </c:pt>
                <c:pt idx="50">
                  <c:v>3.8722727009479534E-2</c:v>
                </c:pt>
                <c:pt idx="51">
                  <c:v>3.8090904773784691E-2</c:v>
                </c:pt>
                <c:pt idx="52">
                  <c:v>3.7499540604034369E-2</c:v>
                </c:pt>
                <c:pt idx="53">
                  <c:v>3.7219018181865196E-2</c:v>
                </c:pt>
                <c:pt idx="54">
                  <c:v>3.6510171144025536E-2</c:v>
                </c:pt>
                <c:pt idx="55">
                  <c:v>3.5792859691174107E-2</c:v>
                </c:pt>
                <c:pt idx="56">
                  <c:v>3.5010201496329281E-2</c:v>
                </c:pt>
                <c:pt idx="57">
                  <c:v>3.4287032227244045E-2</c:v>
                </c:pt>
                <c:pt idx="58">
                  <c:v>3.3565034184758362E-2</c:v>
                </c:pt>
                <c:pt idx="59">
                  <c:v>3.2970130764779497E-2</c:v>
                </c:pt>
                <c:pt idx="60">
                  <c:v>3.2290005084450249E-2</c:v>
                </c:pt>
                <c:pt idx="61">
                  <c:v>3.1564546479541405E-2</c:v>
                </c:pt>
                <c:pt idx="62">
                  <c:v>3.0988754953129485E-2</c:v>
                </c:pt>
                <c:pt idx="63">
                  <c:v>3.0190397961788851E-2</c:v>
                </c:pt>
                <c:pt idx="64">
                  <c:v>2.9478080420559515E-2</c:v>
                </c:pt>
                <c:pt idx="65">
                  <c:v>2.8817461131374171E-2</c:v>
                </c:pt>
                <c:pt idx="66">
                  <c:v>2.8237540357929875E-2</c:v>
                </c:pt>
                <c:pt idx="67">
                  <c:v>2.7658711169126729E-2</c:v>
                </c:pt>
                <c:pt idx="68">
                  <c:v>2.7136730381061815E-2</c:v>
                </c:pt>
                <c:pt idx="69">
                  <c:v>2.6599158801530066E-2</c:v>
                </c:pt>
                <c:pt idx="70">
                  <c:v>2.6142988761274379E-2</c:v>
                </c:pt>
                <c:pt idx="71">
                  <c:v>2.5714690753920025E-2</c:v>
                </c:pt>
                <c:pt idx="72">
                  <c:v>2.5163670715346469E-2</c:v>
                </c:pt>
                <c:pt idx="73">
                  <c:v>2.4644620256219742E-2</c:v>
                </c:pt>
                <c:pt idx="74">
                  <c:v>2.4162573815850526E-2</c:v>
                </c:pt>
                <c:pt idx="75">
                  <c:v>2.3702444061662151E-2</c:v>
                </c:pt>
                <c:pt idx="76">
                  <c:v>2.3284208820712953E-2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2B53-4081-8731-2C84C40B2C8F}"/>
            </c:ext>
          </c:extLst>
        </c:ser>
        <c:ser>
          <c:idx val="4"/>
          <c:order val="3"/>
          <c:tx>
            <c:strRef>
              <c:f>'C6020'!$AN$1</c:f>
              <c:strCache>
                <c:ptCount val="1"/>
                <c:pt idx="0">
                  <c:v> 6020 182C6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'C6020'!$AM$2:$AM$78</c:f>
              <c:numCache>
                <c:formatCode>0.00E+00</c:formatCode>
                <c:ptCount val="77"/>
                <c:pt idx="0">
                  <c:v>3.5206383160689306E-4</c:v>
                </c:pt>
                <c:pt idx="1">
                  <c:v>4.0821199813885365E-4</c:v>
                </c:pt>
                <c:pt idx="2">
                  <c:v>4.6509301780882118E-4</c:v>
                </c:pt>
                <c:pt idx="3">
                  <c:v>5.4998380007111308E-4</c:v>
                </c:pt>
                <c:pt idx="4">
                  <c:v>6.377677425599208E-4</c:v>
                </c:pt>
                <c:pt idx="5">
                  <c:v>7.5206764108967335E-4</c:v>
                </c:pt>
                <c:pt idx="6">
                  <c:v>8.6254249530672684E-4</c:v>
                </c:pt>
                <c:pt idx="7">
                  <c:v>1.0014066383130064E-3</c:v>
                </c:pt>
                <c:pt idx="8">
                  <c:v>1.164371409541718E-3</c:v>
                </c:pt>
                <c:pt idx="9">
                  <c:v>1.3046833140379923E-3</c:v>
                </c:pt>
                <c:pt idx="10">
                  <c:v>1.4899010846939201E-3</c:v>
                </c:pt>
                <c:pt idx="11">
                  <c:v>1.6922157704533311E-3</c:v>
                </c:pt>
                <c:pt idx="12">
                  <c:v>1.9168741683683464E-3</c:v>
                </c:pt>
                <c:pt idx="13">
                  <c:v>2.1630767848009572E-3</c:v>
                </c:pt>
                <c:pt idx="14">
                  <c:v>2.4470483858847094E-3</c:v>
                </c:pt>
                <c:pt idx="15">
                  <c:v>2.7389382010533842E-3</c:v>
                </c:pt>
                <c:pt idx="16">
                  <c:v>3.0685761513190436E-3</c:v>
                </c:pt>
                <c:pt idx="17">
                  <c:v>3.4268383287859492E-3</c:v>
                </c:pt>
                <c:pt idx="18">
                  <c:v>3.8294474480004585E-3</c:v>
                </c:pt>
                <c:pt idx="19">
                  <c:v>4.2661156886243329E-3</c:v>
                </c:pt>
                <c:pt idx="20">
                  <c:v>4.7411409530452499E-3</c:v>
                </c:pt>
                <c:pt idx="21">
                  <c:v>5.269339182089763E-3</c:v>
                </c:pt>
                <c:pt idx="22">
                  <c:v>5.8434733408769873E-3</c:v>
                </c:pt>
                <c:pt idx="23">
                  <c:v>7.1675639292181972E-3</c:v>
                </c:pt>
                <c:pt idx="24">
                  <c:v>7.9085043981999004E-3</c:v>
                </c:pt>
                <c:pt idx="25">
                  <c:v>8.7425060121376786E-3</c:v>
                </c:pt>
                <c:pt idx="26">
                  <c:v>1.0634513572831109E-2</c:v>
                </c:pt>
                <c:pt idx="27">
                  <c:v>1.2878722114090028E-2</c:v>
                </c:pt>
                <c:pt idx="28">
                  <c:v>1.5528814194986251E-2</c:v>
                </c:pt>
                <c:pt idx="29">
                  <c:v>1.8636871552565871E-2</c:v>
                </c:pt>
                <c:pt idx="30">
                  <c:v>2.0416312431253997E-2</c:v>
                </c:pt>
                <c:pt idx="31">
                  <c:v>2.2333293183180544E-2</c:v>
                </c:pt>
                <c:pt idx="32">
                  <c:v>2.4403918705714549E-2</c:v>
                </c:pt>
                <c:pt idx="33">
                  <c:v>2.6638625957328393E-2</c:v>
                </c:pt>
                <c:pt idx="34">
                  <c:v>2.9062271638981303E-2</c:v>
                </c:pt>
                <c:pt idx="35">
                  <c:v>3.1674715116324643E-2</c:v>
                </c:pt>
                <c:pt idx="36">
                  <c:v>3.4494760708189971E-2</c:v>
                </c:pt>
                <c:pt idx="37">
                  <c:v>3.7525371555589056E-2</c:v>
                </c:pt>
                <c:pt idx="38">
                  <c:v>4.0795256943817276E-2</c:v>
                </c:pt>
                <c:pt idx="39">
                  <c:v>4.4288430607718247E-2</c:v>
                </c:pt>
                <c:pt idx="40">
                  <c:v>4.8036573190437956E-2</c:v>
                </c:pt>
                <c:pt idx="41">
                  <c:v>5.2042763990632165E-2</c:v>
                </c:pt>
                <c:pt idx="42">
                  <c:v>5.6327390308639036E-2</c:v>
                </c:pt>
                <c:pt idx="43">
                  <c:v>5.9808721947846505E-2</c:v>
                </c:pt>
                <c:pt idx="44">
                  <c:v>6.3611696346026467E-2</c:v>
                </c:pt>
                <c:pt idx="45">
                  <c:v>6.5980154011097136E-2</c:v>
                </c:pt>
                <c:pt idx="46">
                  <c:v>7.0454446853137842E-2</c:v>
                </c:pt>
                <c:pt idx="47">
                  <c:v>7.2870543121478018E-2</c:v>
                </c:pt>
                <c:pt idx="48">
                  <c:v>7.7929956109241819E-2</c:v>
                </c:pt>
                <c:pt idx="49">
                  <c:v>8.0466330485463797E-2</c:v>
                </c:pt>
                <c:pt idx="50">
                  <c:v>8.3161533812073807E-2</c:v>
                </c:pt>
                <c:pt idx="51">
                  <c:v>8.5919541138887848E-2</c:v>
                </c:pt>
                <c:pt idx="52">
                  <c:v>8.8536531468547341E-2</c:v>
                </c:pt>
                <c:pt idx="53">
                  <c:v>9.0705958606478579E-2</c:v>
                </c:pt>
                <c:pt idx="54">
                  <c:v>9.4816538123424915E-2</c:v>
                </c:pt>
                <c:pt idx="55">
                  <c:v>9.953376761069381E-2</c:v>
                </c:pt>
                <c:pt idx="56">
                  <c:v>0.10360610482622558</c:v>
                </c:pt>
                <c:pt idx="57">
                  <c:v>0.10827352354211114</c:v>
                </c:pt>
                <c:pt idx="58">
                  <c:v>0.11254123161209516</c:v>
                </c:pt>
                <c:pt idx="59">
                  <c:v>0.11648623115955394</c:v>
                </c:pt>
                <c:pt idx="60">
                  <c:v>0.12088407346589145</c:v>
                </c:pt>
                <c:pt idx="61">
                  <c:v>0.1247631268188263</c:v>
                </c:pt>
                <c:pt idx="62">
                  <c:v>0.12892227313543267</c:v>
                </c:pt>
                <c:pt idx="63">
                  <c:v>0.13422278503123744</c:v>
                </c:pt>
                <c:pt idx="64">
                  <c:v>0.13923501171943223</c:v>
                </c:pt>
                <c:pt idx="65">
                  <c:v>0.14384942330826195</c:v>
                </c:pt>
                <c:pt idx="66">
                  <c:v>0.14820066656647737</c:v>
                </c:pt>
                <c:pt idx="67">
                  <c:v>0.15224613834703807</c:v>
                </c:pt>
                <c:pt idx="68">
                  <c:v>0.15621950622155992</c:v>
                </c:pt>
                <c:pt idx="69">
                  <c:v>0.15989332757633171</c:v>
                </c:pt>
                <c:pt idx="70">
                  <c:v>0.16339898618797255</c:v>
                </c:pt>
                <c:pt idx="71">
                  <c:v>0.16661740100185582</c:v>
                </c:pt>
                <c:pt idx="72">
                  <c:v>0.17106047187858536</c:v>
                </c:pt>
                <c:pt idx="73">
                  <c:v>0.17498110468459327</c:v>
                </c:pt>
                <c:pt idx="74">
                  <c:v>0.17888527541728777</c:v>
                </c:pt>
                <c:pt idx="75">
                  <c:v>0.18249845566764389</c:v>
                </c:pt>
                <c:pt idx="76">
                  <c:v>0.18594606983441456</c:v>
                </c:pt>
              </c:numCache>
            </c:numRef>
          </c:xVal>
          <c:yVal>
            <c:numRef>
              <c:f>'C6020'!$AN$2:$AN$78</c:f>
              <c:numCache>
                <c:formatCode>0.00E+00</c:formatCode>
                <c:ptCount val="77"/>
                <c:pt idx="0">
                  <c:v>1.2394894152572675E-2</c:v>
                </c:pt>
                <c:pt idx="1">
                  <c:v>1.3808287724004628E-2</c:v>
                </c:pt>
                <c:pt idx="2">
                  <c:v>1.4852989680675418E-2</c:v>
                </c:pt>
                <c:pt idx="3">
                  <c:v>1.7210836942074988E-2</c:v>
                </c:pt>
                <c:pt idx="4">
                  <c:v>1.9177618211177885E-2</c:v>
                </c:pt>
                <c:pt idx="5">
                  <c:v>2.2097858481927905E-2</c:v>
                </c:pt>
                <c:pt idx="6">
                  <c:v>2.4086050303996159E-2</c:v>
                </c:pt>
                <c:pt idx="7">
                  <c:v>2.6902509537190429E-2</c:v>
                </c:pt>
                <c:pt idx="8">
                  <c:v>3.0138532318123589E-2</c:v>
                </c:pt>
                <c:pt idx="9">
                  <c:v>3.1355661964403113E-2</c:v>
                </c:pt>
                <c:pt idx="10">
                  <c:v>3.3883483133430509E-2</c:v>
                </c:pt>
                <c:pt idx="11">
                  <c:v>3.622033551273407E-2</c:v>
                </c:pt>
                <c:pt idx="12">
                  <c:v>3.8511957167345387E-2</c:v>
                </c:pt>
                <c:pt idx="13">
                  <c:v>4.0636626515067283E-2</c:v>
                </c:pt>
                <c:pt idx="14">
                  <c:v>4.3094967994681266E-2</c:v>
                </c:pt>
                <c:pt idx="15">
                  <c:v>4.4737883203363187E-2</c:v>
                </c:pt>
                <c:pt idx="16">
                  <c:v>4.6531953589630283E-2</c:v>
                </c:pt>
                <c:pt idx="17">
                  <c:v>4.8087553209952616E-2</c:v>
                </c:pt>
                <c:pt idx="18">
                  <c:v>4.9760498657970595E-2</c:v>
                </c:pt>
                <c:pt idx="19">
                  <c:v>5.117347227800146E-2</c:v>
                </c:pt>
                <c:pt idx="20">
                  <c:v>5.2373681622586613E-2</c:v>
                </c:pt>
                <c:pt idx="21">
                  <c:v>5.3607676877955486E-2</c:v>
                </c:pt>
                <c:pt idx="22">
                  <c:v>5.4629081737671177E-2</c:v>
                </c:pt>
                <c:pt idx="23">
                  <c:v>5.6436433650771285E-2</c:v>
                </c:pt>
                <c:pt idx="24">
                  <c:v>5.6934150614767934E-2</c:v>
                </c:pt>
                <c:pt idx="25">
                  <c:v>5.7653190646720212E-2</c:v>
                </c:pt>
                <c:pt idx="26">
                  <c:v>5.8576101378116259E-2</c:v>
                </c:pt>
                <c:pt idx="27">
                  <c:v>5.8988282573592975E-2</c:v>
                </c:pt>
                <c:pt idx="28">
                  <c:v>5.8888735113203097E-2</c:v>
                </c:pt>
                <c:pt idx="29">
                  <c:v>5.8241970693444417E-2</c:v>
                </c:pt>
                <c:pt idx="30">
                  <c:v>5.7917732634868054E-2</c:v>
                </c:pt>
                <c:pt idx="31">
                  <c:v>5.7428862087630282E-2</c:v>
                </c:pt>
                <c:pt idx="32">
                  <c:v>5.6821445095946471E-2</c:v>
                </c:pt>
                <c:pt idx="33">
                  <c:v>5.6102366498620403E-2</c:v>
                </c:pt>
                <c:pt idx="34">
                  <c:v>5.5333108372396654E-2</c:v>
                </c:pt>
                <c:pt idx="35">
                  <c:v>5.446522540947546E-2</c:v>
                </c:pt>
                <c:pt idx="36">
                  <c:v>5.352624904702144E-2</c:v>
                </c:pt>
                <c:pt idx="37">
                  <c:v>5.2490159555112839E-2</c:v>
                </c:pt>
                <c:pt idx="38">
                  <c:v>5.1406132866879332E-2</c:v>
                </c:pt>
                <c:pt idx="39">
                  <c:v>5.0204638046519132E-2</c:v>
                </c:pt>
                <c:pt idx="40">
                  <c:v>4.8941166222617016E-2</c:v>
                </c:pt>
                <c:pt idx="41">
                  <c:v>4.7601250710203213E-2</c:v>
                </c:pt>
                <c:pt idx="42">
                  <c:v>4.6206648505739654E-2</c:v>
                </c:pt>
                <c:pt idx="43">
                  <c:v>4.4878130807672341E-2</c:v>
                </c:pt>
                <c:pt idx="44">
                  <c:v>4.3274694506765632E-2</c:v>
                </c:pt>
                <c:pt idx="45">
                  <c:v>4.2984890185610726E-2</c:v>
                </c:pt>
                <c:pt idx="46">
                  <c:v>4.1778852989442353E-2</c:v>
                </c:pt>
                <c:pt idx="47">
                  <c:v>4.1264131722325556E-2</c:v>
                </c:pt>
                <c:pt idx="48">
                  <c:v>4.0228384454597796E-2</c:v>
                </c:pt>
                <c:pt idx="49">
                  <c:v>3.9598502506212878E-2</c:v>
                </c:pt>
                <c:pt idx="50">
                  <c:v>3.9050042946870707E-2</c:v>
                </c:pt>
                <c:pt idx="51">
                  <c:v>3.8484668255910681E-2</c:v>
                </c:pt>
                <c:pt idx="52">
                  <c:v>3.7729130810014652E-2</c:v>
                </c:pt>
                <c:pt idx="53">
                  <c:v>3.7398049666910023E-2</c:v>
                </c:pt>
                <c:pt idx="54">
                  <c:v>3.6694595517187303E-2</c:v>
                </c:pt>
                <c:pt idx="55">
                  <c:v>3.6025348708289454E-2</c:v>
                </c:pt>
                <c:pt idx="56">
                  <c:v>3.5194180187747032E-2</c:v>
                </c:pt>
                <c:pt idx="57">
                  <c:v>3.4479870294776747E-2</c:v>
                </c:pt>
                <c:pt idx="58">
                  <c:v>3.3774743500712655E-2</c:v>
                </c:pt>
                <c:pt idx="59">
                  <c:v>3.3095224511602524E-2</c:v>
                </c:pt>
                <c:pt idx="60">
                  <c:v>3.2473242706015648E-2</c:v>
                </c:pt>
                <c:pt idx="61">
                  <c:v>3.1767015946143951E-2</c:v>
                </c:pt>
                <c:pt idx="62">
                  <c:v>3.11545501600883E-2</c:v>
                </c:pt>
                <c:pt idx="63">
                  <c:v>3.0334662437349353E-2</c:v>
                </c:pt>
                <c:pt idx="64">
                  <c:v>2.9629204475791579E-2</c:v>
                </c:pt>
                <c:pt idx="65">
                  <c:v>2.8952926523183906E-2</c:v>
                </c:pt>
                <c:pt idx="66">
                  <c:v>2.8336263154106835E-2</c:v>
                </c:pt>
                <c:pt idx="67">
                  <c:v>2.7742533383106466E-2</c:v>
                </c:pt>
                <c:pt idx="68">
                  <c:v>2.7240243469257731E-2</c:v>
                </c:pt>
                <c:pt idx="69">
                  <c:v>2.6731363658962899E-2</c:v>
                </c:pt>
                <c:pt idx="70">
                  <c:v>2.6258092729403274E-2</c:v>
                </c:pt>
                <c:pt idx="71">
                  <c:v>2.5771777122737861E-2</c:v>
                </c:pt>
                <c:pt idx="72">
                  <c:v>2.5275706175455038E-2</c:v>
                </c:pt>
                <c:pt idx="73">
                  <c:v>2.4728143269779186E-2</c:v>
                </c:pt>
                <c:pt idx="74">
                  <c:v>2.426443870269859E-2</c:v>
                </c:pt>
                <c:pt idx="75">
                  <c:v>2.3801676782015994E-2</c:v>
                </c:pt>
                <c:pt idx="76">
                  <c:v>2.3363700849290476E-2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3-2B53-4081-8731-2C84C40B2C8F}"/>
            </c:ext>
          </c:extLst>
        </c:ser>
        <c:ser>
          <c:idx val="5"/>
          <c:order val="4"/>
          <c:tx>
            <c:strRef>
              <c:f>'C6020'!$AX$1</c:f>
              <c:strCache>
                <c:ptCount val="1"/>
                <c:pt idx="0">
                  <c:v> 6020 182C8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'C6020'!$AW$2:$AW$78</c:f>
              <c:numCache>
                <c:formatCode>0.00E+00</c:formatCode>
                <c:ptCount val="77"/>
                <c:pt idx="0">
                  <c:v>3.452620831241723E-4</c:v>
                </c:pt>
                <c:pt idx="1">
                  <c:v>3.9015585550664062E-4</c:v>
                </c:pt>
                <c:pt idx="2">
                  <c:v>4.4071595857733204E-4</c:v>
                </c:pt>
                <c:pt idx="3">
                  <c:v>5.2645949337323762E-4</c:v>
                </c:pt>
                <c:pt idx="4">
                  <c:v>5.9968541827251751E-4</c:v>
                </c:pt>
                <c:pt idx="5">
                  <c:v>7.2873738072749101E-4</c:v>
                </c:pt>
                <c:pt idx="6">
                  <c:v>8.4165948563594858E-4</c:v>
                </c:pt>
                <c:pt idx="7">
                  <c:v>9.8969387704045723E-4</c:v>
                </c:pt>
                <c:pt idx="8">
                  <c:v>1.1536457698071412E-3</c:v>
                </c:pt>
                <c:pt idx="9">
                  <c:v>1.2971546522245439E-3</c:v>
                </c:pt>
                <c:pt idx="10">
                  <c:v>1.48548066661386E-3</c:v>
                </c:pt>
                <c:pt idx="11">
                  <c:v>1.6786302000670215E-3</c:v>
                </c:pt>
                <c:pt idx="12">
                  <c:v>1.901861292253336E-3</c:v>
                </c:pt>
                <c:pt idx="13">
                  <c:v>2.1439504168513888E-3</c:v>
                </c:pt>
                <c:pt idx="14">
                  <c:v>2.4202922914260778E-3</c:v>
                </c:pt>
                <c:pt idx="15">
                  <c:v>2.7059191199023578E-3</c:v>
                </c:pt>
                <c:pt idx="16">
                  <c:v>3.0289569946217168E-3</c:v>
                </c:pt>
                <c:pt idx="17">
                  <c:v>3.3850301043808428E-3</c:v>
                </c:pt>
                <c:pt idx="18">
                  <c:v>3.7855855543794245E-3</c:v>
                </c:pt>
                <c:pt idx="19">
                  <c:v>4.221826411743697E-3</c:v>
                </c:pt>
                <c:pt idx="20">
                  <c:v>4.696580315703287E-3</c:v>
                </c:pt>
                <c:pt idx="21">
                  <c:v>5.2190802384641001E-3</c:v>
                </c:pt>
                <c:pt idx="22">
                  <c:v>5.7951099314761372E-3</c:v>
                </c:pt>
                <c:pt idx="23">
                  <c:v>7.1013989117805114E-3</c:v>
                </c:pt>
                <c:pt idx="24">
                  <c:v>7.8761724445028658E-3</c:v>
                </c:pt>
                <c:pt idx="25">
                  <c:v>8.6969821498204206E-3</c:v>
                </c:pt>
                <c:pt idx="26">
                  <c:v>1.0559719488716039E-2</c:v>
                </c:pt>
                <c:pt idx="27">
                  <c:v>1.2779078854080094E-2</c:v>
                </c:pt>
                <c:pt idx="28">
                  <c:v>1.5411605932128109E-2</c:v>
                </c:pt>
                <c:pt idx="29">
                  <c:v>1.8525516868279829E-2</c:v>
                </c:pt>
                <c:pt idx="30">
                  <c:v>2.0270361701788968E-2</c:v>
                </c:pt>
                <c:pt idx="31">
                  <c:v>2.217217177633907E-2</c:v>
                </c:pt>
                <c:pt idx="32">
                  <c:v>2.4220257279882453E-2</c:v>
                </c:pt>
                <c:pt idx="33">
                  <c:v>2.6436042953571257E-2</c:v>
                </c:pt>
                <c:pt idx="34">
                  <c:v>2.8848716557123524E-2</c:v>
                </c:pt>
                <c:pt idx="35">
                  <c:v>3.143405595397783E-2</c:v>
                </c:pt>
                <c:pt idx="36">
                  <c:v>3.4229361099518289E-2</c:v>
                </c:pt>
                <c:pt idx="37">
                  <c:v>3.7240822588244273E-2</c:v>
                </c:pt>
                <c:pt idx="38">
                  <c:v>4.0479120868363284E-2</c:v>
                </c:pt>
                <c:pt idx="39">
                  <c:v>4.3954948036348182E-2</c:v>
                </c:pt>
                <c:pt idx="40">
                  <c:v>4.7675964852099455E-2</c:v>
                </c:pt>
                <c:pt idx="41">
                  <c:v>5.1652219971352512E-2</c:v>
                </c:pt>
                <c:pt idx="42">
                  <c:v>5.5898593396475509E-2</c:v>
                </c:pt>
                <c:pt idx="43">
                  <c:v>5.9415126317996642E-2</c:v>
                </c:pt>
                <c:pt idx="44">
                  <c:v>6.3101498829951599E-2</c:v>
                </c:pt>
                <c:pt idx="45">
                  <c:v>6.558237053292483E-2</c:v>
                </c:pt>
                <c:pt idx="46">
                  <c:v>6.993936796051009E-2</c:v>
                </c:pt>
                <c:pt idx="47">
                  <c:v>7.230687026207093E-2</c:v>
                </c:pt>
                <c:pt idx="48">
                  <c:v>7.7335346858037599E-2</c:v>
                </c:pt>
                <c:pt idx="49">
                  <c:v>7.9867819852491251E-2</c:v>
                </c:pt>
                <c:pt idx="50">
                  <c:v>8.2504741391052253E-2</c:v>
                </c:pt>
                <c:pt idx="51">
                  <c:v>8.516183814826285E-2</c:v>
                </c:pt>
                <c:pt idx="52">
                  <c:v>8.7906762304779063E-2</c:v>
                </c:pt>
                <c:pt idx="53">
                  <c:v>8.9964745183358757E-2</c:v>
                </c:pt>
                <c:pt idx="54">
                  <c:v>9.3701838692159922E-2</c:v>
                </c:pt>
                <c:pt idx="55">
                  <c:v>9.8543682019783946E-2</c:v>
                </c:pt>
                <c:pt idx="56">
                  <c:v>0.10257329777019289</c:v>
                </c:pt>
                <c:pt idx="57">
                  <c:v>0.10710267523587506</c:v>
                </c:pt>
                <c:pt idx="58">
                  <c:v>0.1112452023998627</c:v>
                </c:pt>
                <c:pt idx="59">
                  <c:v>0.11528942306597931</c:v>
                </c:pt>
                <c:pt idx="60">
                  <c:v>0.11951508191559021</c:v>
                </c:pt>
                <c:pt idx="61">
                  <c:v>0.12342678857122188</c:v>
                </c:pt>
                <c:pt idx="62">
                  <c:v>0.12750292286355888</c:v>
                </c:pt>
                <c:pt idx="63">
                  <c:v>0.1327897072786384</c:v>
                </c:pt>
                <c:pt idx="64">
                  <c:v>0.13761728862097861</c:v>
                </c:pt>
                <c:pt idx="65">
                  <c:v>0.14224899699126503</c:v>
                </c:pt>
                <c:pt idx="66">
                  <c:v>0.14663604961949164</c:v>
                </c:pt>
                <c:pt idx="67">
                  <c:v>0.15066626917270379</c:v>
                </c:pt>
                <c:pt idx="68">
                  <c:v>0.15450633314914428</c:v>
                </c:pt>
                <c:pt idx="69">
                  <c:v>0.15810059023021669</c:v>
                </c:pt>
                <c:pt idx="70">
                  <c:v>0.16161197055786033</c:v>
                </c:pt>
                <c:pt idx="71">
                  <c:v>0.16491271737702962</c:v>
                </c:pt>
                <c:pt idx="72">
                  <c:v>0.16912611133777133</c:v>
                </c:pt>
                <c:pt idx="73">
                  <c:v>0.17310576385448376</c:v>
                </c:pt>
                <c:pt idx="74">
                  <c:v>0.17699579261126805</c:v>
                </c:pt>
                <c:pt idx="75">
                  <c:v>0.18050692977392863</c:v>
                </c:pt>
                <c:pt idx="76">
                  <c:v>0.18397837324223468</c:v>
                </c:pt>
              </c:numCache>
            </c:numRef>
          </c:xVal>
          <c:yVal>
            <c:numRef>
              <c:f>'C6020'!$AX$2:$AX$78</c:f>
              <c:numCache>
                <c:formatCode>0.00E+00</c:formatCode>
                <c:ptCount val="77"/>
                <c:pt idx="0">
                  <c:v>1.1920590604324287E-2</c:v>
                </c:pt>
                <c:pt idx="1">
                  <c:v>1.2613759774784232E-2</c:v>
                </c:pt>
                <c:pt idx="2">
                  <c:v>1.3336804761543355E-2</c:v>
                </c:pt>
                <c:pt idx="3">
                  <c:v>1.5770015428805868E-2</c:v>
                </c:pt>
                <c:pt idx="4">
                  <c:v>1.6955732143081367E-2</c:v>
                </c:pt>
                <c:pt idx="5">
                  <c:v>2.0748106896507756E-2</c:v>
                </c:pt>
                <c:pt idx="6">
                  <c:v>2.2933874521210863E-2</c:v>
                </c:pt>
                <c:pt idx="7">
                  <c:v>2.6276869780511577E-2</c:v>
                </c:pt>
                <c:pt idx="8">
                  <c:v>2.9585845777169176E-2</c:v>
                </c:pt>
                <c:pt idx="9">
                  <c:v>3.0994831004733703E-2</c:v>
                </c:pt>
                <c:pt idx="10">
                  <c:v>3.3682722194919745E-2</c:v>
                </c:pt>
                <c:pt idx="11">
                  <c:v>3.564109653602876E-2</c:v>
                </c:pt>
                <c:pt idx="12">
                  <c:v>3.79110714862936E-2</c:v>
                </c:pt>
                <c:pt idx="13">
                  <c:v>3.9921168924068468E-2</c:v>
                </c:pt>
                <c:pt idx="14">
                  <c:v>4.2157716991266608E-2</c:v>
                </c:pt>
                <c:pt idx="15">
                  <c:v>4.3665716163553553E-2</c:v>
                </c:pt>
                <c:pt idx="16">
                  <c:v>4.5338139026521306E-2</c:v>
                </c:pt>
                <c:pt idx="17">
                  <c:v>4.692135217364337E-2</c:v>
                </c:pt>
                <c:pt idx="18">
                  <c:v>4.8627128788198956E-2</c:v>
                </c:pt>
                <c:pt idx="19">
                  <c:v>5.0116458551423486E-2</c:v>
                </c:pt>
                <c:pt idx="20">
                  <c:v>5.1393817377850023E-2</c:v>
                </c:pt>
                <c:pt idx="21">
                  <c:v>5.2589933980748002E-2</c:v>
                </c:pt>
                <c:pt idx="22">
                  <c:v>5.3728550476187478E-2</c:v>
                </c:pt>
                <c:pt idx="23">
                  <c:v>5.539929397212498E-2</c:v>
                </c:pt>
                <c:pt idx="24">
                  <c:v>5.6469579965723812E-2</c:v>
                </c:pt>
                <c:pt idx="25">
                  <c:v>5.705433202909764E-2</c:v>
                </c:pt>
                <c:pt idx="26">
                  <c:v>5.7755050334266998E-2</c:v>
                </c:pt>
                <c:pt idx="27">
                  <c:v>5.8079023660824687E-2</c:v>
                </c:pt>
                <c:pt idx="28">
                  <c:v>5.8003130082762817E-2</c:v>
                </c:pt>
                <c:pt idx="29">
                  <c:v>5.7548062290508191E-2</c:v>
                </c:pt>
                <c:pt idx="30">
                  <c:v>5.7092615879891076E-2</c:v>
                </c:pt>
                <c:pt idx="31">
                  <c:v>5.6603221062195737E-2</c:v>
                </c:pt>
                <c:pt idx="32">
                  <c:v>5.5969398508143135E-2</c:v>
                </c:pt>
                <c:pt idx="33">
                  <c:v>5.5252309903314555E-2</c:v>
                </c:pt>
                <c:pt idx="34">
                  <c:v>5.4522899791227375E-2</c:v>
                </c:pt>
                <c:pt idx="35">
                  <c:v>5.3640734267308463E-2</c:v>
                </c:pt>
                <c:pt idx="36">
                  <c:v>5.270576523982079E-2</c:v>
                </c:pt>
                <c:pt idx="37">
                  <c:v>5.1697128529059715E-2</c:v>
                </c:pt>
                <c:pt idx="38">
                  <c:v>5.0612493321170418E-2</c:v>
                </c:pt>
                <c:pt idx="39">
                  <c:v>4.9451423796579137E-2</c:v>
                </c:pt>
                <c:pt idx="40">
                  <c:v>4.8209126117551973E-2</c:v>
                </c:pt>
                <c:pt idx="41">
                  <c:v>4.6889504118178223E-2</c:v>
                </c:pt>
                <c:pt idx="42">
                  <c:v>4.5505822388214281E-2</c:v>
                </c:pt>
                <c:pt idx="43">
                  <c:v>4.4289396805076327E-2</c:v>
                </c:pt>
                <c:pt idx="44">
                  <c:v>4.2583309052418868E-2</c:v>
                </c:pt>
                <c:pt idx="45">
                  <c:v>4.2468154908990662E-2</c:v>
                </c:pt>
                <c:pt idx="46">
                  <c:v>4.1170211684978163E-2</c:v>
                </c:pt>
                <c:pt idx="47">
                  <c:v>4.0628222861041272E-2</c:v>
                </c:pt>
                <c:pt idx="48">
                  <c:v>3.961683750308341E-2</c:v>
                </c:pt>
                <c:pt idx="49">
                  <c:v>3.9011623905217944E-2</c:v>
                </c:pt>
                <c:pt idx="50">
                  <c:v>3.8435660534632078E-2</c:v>
                </c:pt>
                <c:pt idx="51">
                  <c:v>3.7808887852690369E-2</c:v>
                </c:pt>
                <c:pt idx="52">
                  <c:v>3.7194297631960097E-2</c:v>
                </c:pt>
                <c:pt idx="53">
                  <c:v>3.6789342617757605E-2</c:v>
                </c:pt>
                <c:pt idx="54">
                  <c:v>3.5836875813434935E-2</c:v>
                </c:pt>
                <c:pt idx="55">
                  <c:v>3.5312208240059227E-2</c:v>
                </c:pt>
                <c:pt idx="56">
                  <c:v>3.4496004640828387E-2</c:v>
                </c:pt>
                <c:pt idx="57">
                  <c:v>3.3738185419650957E-2</c:v>
                </c:pt>
                <c:pt idx="58">
                  <c:v>3.3001320151963782E-2</c:v>
                </c:pt>
                <c:pt idx="59">
                  <c:v>3.2418661148503322E-2</c:v>
                </c:pt>
                <c:pt idx="60">
                  <c:v>3.1741899567311639E-2</c:v>
                </c:pt>
                <c:pt idx="61">
                  <c:v>3.1090147218377776E-2</c:v>
                </c:pt>
                <c:pt idx="62">
                  <c:v>3.0472343652765979E-2</c:v>
                </c:pt>
                <c:pt idx="63">
                  <c:v>2.9690362618532529E-2</c:v>
                </c:pt>
                <c:pt idx="64">
                  <c:v>2.8944701402093421E-2</c:v>
                </c:pt>
                <c:pt idx="65">
                  <c:v>2.8312266888234124E-2</c:v>
                </c:pt>
                <c:pt idx="66">
                  <c:v>2.7741105725725728E-2</c:v>
                </c:pt>
                <c:pt idx="67">
                  <c:v>2.7169748254244924E-2</c:v>
                </c:pt>
                <c:pt idx="68">
                  <c:v>2.6646062041739436E-2</c:v>
                </c:pt>
                <c:pt idx="69">
                  <c:v>2.6135295515624102E-2</c:v>
                </c:pt>
                <c:pt idx="70">
                  <c:v>2.5686889287563651E-2</c:v>
                </c:pt>
                <c:pt idx="71">
                  <c:v>2.5247126209316795E-2</c:v>
                </c:pt>
                <c:pt idx="72">
                  <c:v>2.4707300281796858E-2</c:v>
                </c:pt>
                <c:pt idx="73">
                  <c:v>2.4200941269297605E-2</c:v>
                </c:pt>
                <c:pt idx="74">
                  <c:v>2.3754557629732338E-2</c:v>
                </c:pt>
                <c:pt idx="75">
                  <c:v>2.3285036587157863E-2</c:v>
                </c:pt>
                <c:pt idx="76">
                  <c:v>2.2871843922467067E-2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4-2B53-4081-8731-2C84C40B2C8F}"/>
            </c:ext>
          </c:extLst>
        </c:ser>
        <c:ser>
          <c:idx val="6"/>
          <c:order val="5"/>
          <c:tx>
            <c:strRef>
              <c:f>'C6020'!$BH$1</c:f>
              <c:strCache>
                <c:ptCount val="1"/>
                <c:pt idx="0">
                  <c:v> 6020 163C2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'C6020'!$BG$2:$BG$78</c:f>
              <c:numCache>
                <c:formatCode>0.00E+00</c:formatCode>
                <c:ptCount val="77"/>
                <c:pt idx="0">
                  <c:v>4.0220005624593512E-4</c:v>
                </c:pt>
                <c:pt idx="1">
                  <c:v>4.5027879350039655E-4</c:v>
                </c:pt>
                <c:pt idx="2">
                  <c:v>4.8670456838333727E-4</c:v>
                </c:pt>
                <c:pt idx="3">
                  <c:v>5.7424899962630021E-4</c:v>
                </c:pt>
                <c:pt idx="4">
                  <c:v>6.4866912570255518E-4</c:v>
                </c:pt>
                <c:pt idx="5">
                  <c:v>7.5140410563603226E-4</c:v>
                </c:pt>
                <c:pt idx="6">
                  <c:v>8.7215629367881848E-4</c:v>
                </c:pt>
                <c:pt idx="7">
                  <c:v>1.0179295680195594E-3</c:v>
                </c:pt>
                <c:pt idx="8">
                  <c:v>1.1850204898868554E-3</c:v>
                </c:pt>
                <c:pt idx="9">
                  <c:v>1.3380729905970513E-3</c:v>
                </c:pt>
                <c:pt idx="10">
                  <c:v>1.5279720188441895E-3</c:v>
                </c:pt>
                <c:pt idx="11">
                  <c:v>1.7245469896712772E-3</c:v>
                </c:pt>
                <c:pt idx="12">
                  <c:v>1.93849806641924E-3</c:v>
                </c:pt>
                <c:pt idx="13">
                  <c:v>2.1774747434580343E-3</c:v>
                </c:pt>
                <c:pt idx="14">
                  <c:v>2.4535540337308451E-3</c:v>
                </c:pt>
                <c:pt idx="15">
                  <c:v>2.7402522177070593E-3</c:v>
                </c:pt>
                <c:pt idx="16">
                  <c:v>3.0640143811761643E-3</c:v>
                </c:pt>
                <c:pt idx="17">
                  <c:v>3.4182142265328599E-3</c:v>
                </c:pt>
                <c:pt idx="18">
                  <c:v>3.8198910232692335E-3</c:v>
                </c:pt>
                <c:pt idx="19">
                  <c:v>4.2572378500513814E-3</c:v>
                </c:pt>
                <c:pt idx="20">
                  <c:v>4.731176349093427E-3</c:v>
                </c:pt>
                <c:pt idx="21">
                  <c:v>5.2534541520338754E-3</c:v>
                </c:pt>
                <c:pt idx="22">
                  <c:v>5.8234773640481168E-3</c:v>
                </c:pt>
                <c:pt idx="23">
                  <c:v>7.1153663694436221E-3</c:v>
                </c:pt>
                <c:pt idx="24">
                  <c:v>7.8751908199158113E-3</c:v>
                </c:pt>
                <c:pt idx="25">
                  <c:v>8.6781672750148725E-3</c:v>
                </c:pt>
                <c:pt idx="26">
                  <c:v>1.0564331269251276E-2</c:v>
                </c:pt>
                <c:pt idx="27">
                  <c:v>1.2760383702402622E-2</c:v>
                </c:pt>
                <c:pt idx="28">
                  <c:v>1.5370241943702376E-2</c:v>
                </c:pt>
                <c:pt idx="29">
                  <c:v>1.8443935109984589E-2</c:v>
                </c:pt>
                <c:pt idx="30">
                  <c:v>2.0199992555851649E-2</c:v>
                </c:pt>
                <c:pt idx="31">
                  <c:v>2.2088354375356209E-2</c:v>
                </c:pt>
                <c:pt idx="32">
                  <c:v>2.4118450756659037E-2</c:v>
                </c:pt>
                <c:pt idx="33">
                  <c:v>2.6316900403296112E-2</c:v>
                </c:pt>
                <c:pt idx="34">
                  <c:v>2.8702683435100407E-2</c:v>
                </c:pt>
                <c:pt idx="35">
                  <c:v>3.1280399843524639E-2</c:v>
                </c:pt>
                <c:pt idx="36">
                  <c:v>3.4038090834613566E-2</c:v>
                </c:pt>
                <c:pt idx="37">
                  <c:v>3.7021047149930264E-2</c:v>
                </c:pt>
                <c:pt idx="38">
                  <c:v>4.024067678624571E-2</c:v>
                </c:pt>
                <c:pt idx="39">
                  <c:v>4.3673927799728472E-2</c:v>
                </c:pt>
                <c:pt idx="40">
                  <c:v>4.7374627559727482E-2</c:v>
                </c:pt>
                <c:pt idx="41">
                  <c:v>5.1319820424808059E-2</c:v>
                </c:pt>
                <c:pt idx="42">
                  <c:v>5.5540279554956759E-2</c:v>
                </c:pt>
                <c:pt idx="43">
                  <c:v>5.9005174131278974E-2</c:v>
                </c:pt>
                <c:pt idx="44">
                  <c:v>6.2851173609614078E-2</c:v>
                </c:pt>
                <c:pt idx="45">
                  <c:v>6.5174954847930941E-2</c:v>
                </c:pt>
                <c:pt idx="46">
                  <c:v>6.9512938212739531E-2</c:v>
                </c:pt>
                <c:pt idx="47">
                  <c:v>7.1803539557446422E-2</c:v>
                </c:pt>
                <c:pt idx="48">
                  <c:v>7.6796258737641898E-2</c:v>
                </c:pt>
                <c:pt idx="49">
                  <c:v>7.9410209493987916E-2</c:v>
                </c:pt>
                <c:pt idx="50">
                  <c:v>8.1988019899103731E-2</c:v>
                </c:pt>
                <c:pt idx="51">
                  <c:v>8.4653855852554249E-2</c:v>
                </c:pt>
                <c:pt idx="52">
                  <c:v>8.7346635701524108E-2</c:v>
                </c:pt>
                <c:pt idx="53">
                  <c:v>8.9748787990650239E-2</c:v>
                </c:pt>
                <c:pt idx="54">
                  <c:v>9.3836243592546553E-2</c:v>
                </c:pt>
                <c:pt idx="55">
                  <c:v>9.8405194309243535E-2</c:v>
                </c:pt>
                <c:pt idx="56">
                  <c:v>0.10255519810581371</c:v>
                </c:pt>
                <c:pt idx="57">
                  <c:v>0.10709396112755205</c:v>
                </c:pt>
                <c:pt idx="58">
                  <c:v>0.11128966321053393</c:v>
                </c:pt>
                <c:pt idx="59">
                  <c:v>0.11528708816200332</c:v>
                </c:pt>
                <c:pt idx="60">
                  <c:v>0.11952454220473852</c:v>
                </c:pt>
                <c:pt idx="61">
                  <c:v>0.12345268098932158</c:v>
                </c:pt>
                <c:pt idx="62">
                  <c:v>0.12763285552040668</c:v>
                </c:pt>
                <c:pt idx="63">
                  <c:v>0.13289237921974761</c:v>
                </c:pt>
                <c:pt idx="64">
                  <c:v>0.13777674849968172</c:v>
                </c:pt>
                <c:pt idx="65">
                  <c:v>0.14239431037671718</c:v>
                </c:pt>
                <c:pt idx="66">
                  <c:v>0.14669385048568429</c:v>
                </c:pt>
                <c:pt idx="67">
                  <c:v>0.15076157533355486</c:v>
                </c:pt>
                <c:pt idx="68">
                  <c:v>0.15462003523675172</c:v>
                </c:pt>
                <c:pt idx="69">
                  <c:v>0.15817955885307089</c:v>
                </c:pt>
                <c:pt idx="70">
                  <c:v>0.16173138082638858</c:v>
                </c:pt>
                <c:pt idx="71">
                  <c:v>0.16502493838129398</c:v>
                </c:pt>
                <c:pt idx="72">
                  <c:v>0.16928817662683812</c:v>
                </c:pt>
                <c:pt idx="73">
                  <c:v>0.17314423916337868</c:v>
                </c:pt>
                <c:pt idx="74">
                  <c:v>0.17691594110217088</c:v>
                </c:pt>
                <c:pt idx="75">
                  <c:v>0.1806244199932816</c:v>
                </c:pt>
                <c:pt idx="76">
                  <c:v>0.18403157164420786</c:v>
                </c:pt>
              </c:numCache>
            </c:numRef>
          </c:xVal>
          <c:yVal>
            <c:numRef>
              <c:f>'C6020'!$BH$2:$BH$78</c:f>
              <c:numCache>
                <c:formatCode>0.00E+00</c:formatCode>
                <c:ptCount val="77"/>
                <c:pt idx="0">
                  <c:v>1.6176488524423337E-2</c:v>
                </c:pt>
                <c:pt idx="1">
                  <c:v>1.6800851173457913E-2</c:v>
                </c:pt>
                <c:pt idx="2">
                  <c:v>1.6265412633310033E-2</c:v>
                </c:pt>
                <c:pt idx="3">
                  <c:v>1.8763017767853756E-2</c:v>
                </c:pt>
                <c:pt idx="4">
                  <c:v>1.9838828573974742E-2</c:v>
                </c:pt>
                <c:pt idx="5">
                  <c:v>2.2058882614783282E-2</c:v>
                </c:pt>
                <c:pt idx="6">
                  <c:v>2.4625963164280878E-2</c:v>
                </c:pt>
                <c:pt idx="7">
                  <c:v>2.7797601277192146E-2</c:v>
                </c:pt>
                <c:pt idx="8">
                  <c:v>3.1216970397487179E-2</c:v>
                </c:pt>
                <c:pt idx="9">
                  <c:v>3.298111747543301E-2</c:v>
                </c:pt>
                <c:pt idx="10">
                  <c:v>3.5637233130738959E-2</c:v>
                </c:pt>
                <c:pt idx="11">
                  <c:v>3.7617597679549607E-2</c:v>
                </c:pt>
                <c:pt idx="12">
                  <c:v>3.9385750407570863E-2</c:v>
                </c:pt>
                <c:pt idx="13">
                  <c:v>4.1179401236734692E-2</c:v>
                </c:pt>
                <c:pt idx="14">
                  <c:v>4.3324414511960424E-2</c:v>
                </c:pt>
                <c:pt idx="15">
                  <c:v>4.478081986038214E-2</c:v>
                </c:pt>
                <c:pt idx="16">
                  <c:v>4.6393706867766456E-2</c:v>
                </c:pt>
                <c:pt idx="17">
                  <c:v>4.7845820103894834E-2</c:v>
                </c:pt>
                <c:pt idx="18">
                  <c:v>4.9512452892393657E-2</c:v>
                </c:pt>
                <c:pt idx="19">
                  <c:v>5.0960708655496748E-2</c:v>
                </c:pt>
                <c:pt idx="20">
                  <c:v>5.2153762168117852E-2</c:v>
                </c:pt>
                <c:pt idx="21">
                  <c:v>5.3284951023023511E-2</c:v>
                </c:pt>
                <c:pt idx="22">
                  <c:v>5.4255847260770332E-2</c:v>
                </c:pt>
                <c:pt idx="23">
                  <c:v>5.5617433600215878E-2</c:v>
                </c:pt>
                <c:pt idx="24">
                  <c:v>5.6455504988517723E-2</c:v>
                </c:pt>
                <c:pt idx="25">
                  <c:v>5.680773868579031E-2</c:v>
                </c:pt>
                <c:pt idx="26">
                  <c:v>5.7805508451069694E-2</c:v>
                </c:pt>
                <c:pt idx="27">
                  <c:v>5.7909214563261743E-2</c:v>
                </c:pt>
                <c:pt idx="28">
                  <c:v>5.769219284622807E-2</c:v>
                </c:pt>
                <c:pt idx="29">
                  <c:v>5.7042323679463526E-2</c:v>
                </c:pt>
                <c:pt idx="30">
                  <c:v>5.6696906603221686E-2</c:v>
                </c:pt>
                <c:pt idx="31">
                  <c:v>5.6176075951981923E-2</c:v>
                </c:pt>
                <c:pt idx="32">
                  <c:v>5.549986803879238E-2</c:v>
                </c:pt>
                <c:pt idx="33">
                  <c:v>5.4755407463039946E-2</c:v>
                </c:pt>
                <c:pt idx="34">
                  <c:v>5.39723035845696E-2</c:v>
                </c:pt>
                <c:pt idx="35">
                  <c:v>5.3117602174226619E-2</c:v>
                </c:pt>
                <c:pt idx="36">
                  <c:v>5.2118381811309213E-2</c:v>
                </c:pt>
                <c:pt idx="37">
                  <c:v>5.108875133549632E-2</c:v>
                </c:pt>
                <c:pt idx="38">
                  <c:v>5.0017979163143156E-2</c:v>
                </c:pt>
                <c:pt idx="39">
                  <c:v>4.882112265496516E-2</c:v>
                </c:pt>
                <c:pt idx="40">
                  <c:v>4.7601637721143751E-2</c:v>
                </c:pt>
                <c:pt idx="41">
                  <c:v>4.6287946270029835E-2</c:v>
                </c:pt>
                <c:pt idx="42">
                  <c:v>4.4924301252062517E-2</c:v>
                </c:pt>
                <c:pt idx="43">
                  <c:v>4.3680329787778596E-2</c:v>
                </c:pt>
                <c:pt idx="44">
                  <c:v>4.2246121099113854E-2</c:v>
                </c:pt>
                <c:pt idx="45">
                  <c:v>4.1942146187484194E-2</c:v>
                </c:pt>
                <c:pt idx="46">
                  <c:v>4.066970153661368E-2</c:v>
                </c:pt>
                <c:pt idx="47">
                  <c:v>4.0064562524111197E-2</c:v>
                </c:pt>
                <c:pt idx="48">
                  <c:v>3.9066441599700866E-2</c:v>
                </c:pt>
                <c:pt idx="49">
                  <c:v>3.8565862883941537E-2</c:v>
                </c:pt>
                <c:pt idx="50">
                  <c:v>3.7955728376731092E-2</c:v>
                </c:pt>
                <c:pt idx="51">
                  <c:v>3.7359180228989701E-2</c:v>
                </c:pt>
                <c:pt idx="52">
                  <c:v>3.6721816533140002E-2</c:v>
                </c:pt>
                <c:pt idx="53">
                  <c:v>3.6612931571775836E-2</c:v>
                </c:pt>
                <c:pt idx="54">
                  <c:v>3.5939757598202997E-2</c:v>
                </c:pt>
                <c:pt idx="55">
                  <c:v>3.5213026425599911E-2</c:v>
                </c:pt>
                <c:pt idx="56">
                  <c:v>3.448383166728753E-2</c:v>
                </c:pt>
                <c:pt idx="57">
                  <c:v>3.3732695617616562E-2</c:v>
                </c:pt>
                <c:pt idx="58">
                  <c:v>3.3027704366704186E-2</c:v>
                </c:pt>
                <c:pt idx="59">
                  <c:v>3.2417348041154946E-2</c:v>
                </c:pt>
                <c:pt idx="60">
                  <c:v>3.1746924865005154E-2</c:v>
                </c:pt>
                <c:pt idx="61">
                  <c:v>3.1103192741737149E-2</c:v>
                </c:pt>
                <c:pt idx="62">
                  <c:v>3.0534481365122792E-2</c:v>
                </c:pt>
                <c:pt idx="63">
                  <c:v>2.9736293070694076E-2</c:v>
                </c:pt>
                <c:pt idx="64">
                  <c:v>2.9011817862057997E-2</c:v>
                </c:pt>
                <c:pt idx="65">
                  <c:v>2.8370140797062918E-2</c:v>
                </c:pt>
                <c:pt idx="66">
                  <c:v>2.7762979964283702E-2</c:v>
                </c:pt>
                <c:pt idx="67">
                  <c:v>2.7204132372298184E-2</c:v>
                </c:pt>
                <c:pt idx="68">
                  <c:v>2.6685294448726797E-2</c:v>
                </c:pt>
                <c:pt idx="69">
                  <c:v>2.6161410329310037E-2</c:v>
                </c:pt>
                <c:pt idx="70">
                  <c:v>2.5724861864683642E-2</c:v>
                </c:pt>
                <c:pt idx="71">
                  <c:v>2.5281498596128736E-2</c:v>
                </c:pt>
                <c:pt idx="72">
                  <c:v>2.4754674566502155E-2</c:v>
                </c:pt>
                <c:pt idx="73">
                  <c:v>2.4211700497064507E-2</c:v>
                </c:pt>
                <c:pt idx="74">
                  <c:v>2.3733128765595083E-2</c:v>
                </c:pt>
                <c:pt idx="75">
                  <c:v>2.3315358463452715E-2</c:v>
                </c:pt>
                <c:pt idx="76">
                  <c:v>2.2885072884544368E-2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5-2B53-4081-8731-2C84C40B2C8F}"/>
            </c:ext>
          </c:extLst>
        </c:ser>
        <c:ser>
          <c:idx val="0"/>
          <c:order val="6"/>
          <c:tx>
            <c:strRef>
              <c:f>'C6020'!$BR$1</c:f>
              <c:strCache>
                <c:ptCount val="1"/>
                <c:pt idx="0">
                  <c:v> 6020 163C5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'C6020'!$BQ$2:$BQ$78</c:f>
              <c:numCache>
                <c:formatCode>0.00E+00</c:formatCode>
                <c:ptCount val="77"/>
                <c:pt idx="0">
                  <c:v>3.5585319061260003E-4</c:v>
                </c:pt>
                <c:pt idx="1">
                  <c:v>4.1223081595421519E-4</c:v>
                </c:pt>
                <c:pt idx="2">
                  <c:v>4.7065965658153329E-4</c:v>
                </c:pt>
                <c:pt idx="3">
                  <c:v>5.5551021448298861E-4</c:v>
                </c:pt>
                <c:pt idx="4">
                  <c:v>6.2752721533791147E-4</c:v>
                </c:pt>
                <c:pt idx="5">
                  <c:v>7.4201599532259144E-4</c:v>
                </c:pt>
                <c:pt idx="6">
                  <c:v>8.5506921188688116E-4</c:v>
                </c:pt>
                <c:pt idx="7">
                  <c:v>9.8663489147779297E-4</c:v>
                </c:pt>
                <c:pt idx="8">
                  <c:v>1.1496031978851934E-3</c:v>
                </c:pt>
                <c:pt idx="9">
                  <c:v>1.3013410740021114E-3</c:v>
                </c:pt>
                <c:pt idx="10">
                  <c:v>1.4939938687790026E-3</c:v>
                </c:pt>
                <c:pt idx="11">
                  <c:v>1.694293324901001E-3</c:v>
                </c:pt>
                <c:pt idx="12">
                  <c:v>1.9191656594752112E-3</c:v>
                </c:pt>
                <c:pt idx="13">
                  <c:v>2.1684707165165189E-3</c:v>
                </c:pt>
                <c:pt idx="14">
                  <c:v>2.4465111342035395E-3</c:v>
                </c:pt>
                <c:pt idx="15">
                  <c:v>2.7271367266384059E-3</c:v>
                </c:pt>
                <c:pt idx="16">
                  <c:v>3.0519048739834076E-3</c:v>
                </c:pt>
                <c:pt idx="17">
                  <c:v>3.4072077358002174E-3</c:v>
                </c:pt>
                <c:pt idx="18">
                  <c:v>3.8070458176317121E-3</c:v>
                </c:pt>
                <c:pt idx="19">
                  <c:v>4.2426626784206828E-3</c:v>
                </c:pt>
                <c:pt idx="20">
                  <c:v>4.7156556320700612E-3</c:v>
                </c:pt>
                <c:pt idx="21">
                  <c:v>5.2424465416969802E-3</c:v>
                </c:pt>
                <c:pt idx="22">
                  <c:v>5.8155048784360799E-3</c:v>
                </c:pt>
                <c:pt idx="23">
                  <c:v>7.1300846601787789E-3</c:v>
                </c:pt>
                <c:pt idx="24">
                  <c:v>7.8808571910721163E-3</c:v>
                </c:pt>
                <c:pt idx="25">
                  <c:v>8.6751581469078718E-3</c:v>
                </c:pt>
                <c:pt idx="26">
                  <c:v>1.0581729369466707E-2</c:v>
                </c:pt>
                <c:pt idx="27">
                  <c:v>1.2794672863701608E-2</c:v>
                </c:pt>
                <c:pt idx="28">
                  <c:v>1.5394864878135395E-2</c:v>
                </c:pt>
                <c:pt idx="29">
                  <c:v>1.84650979526934E-2</c:v>
                </c:pt>
                <c:pt idx="30">
                  <c:v>2.0235939262823036E-2</c:v>
                </c:pt>
                <c:pt idx="31">
                  <c:v>2.212498882943854E-2</c:v>
                </c:pt>
                <c:pt idx="32">
                  <c:v>2.4162964709004489E-2</c:v>
                </c:pt>
                <c:pt idx="33">
                  <c:v>2.6369281204898922E-2</c:v>
                </c:pt>
                <c:pt idx="34">
                  <c:v>2.8770437724858874E-2</c:v>
                </c:pt>
                <c:pt idx="35">
                  <c:v>3.1339022478787865E-2</c:v>
                </c:pt>
                <c:pt idx="36">
                  <c:v>3.4111223861450941E-2</c:v>
                </c:pt>
                <c:pt idx="37">
                  <c:v>3.7108570699405242E-2</c:v>
                </c:pt>
                <c:pt idx="38">
                  <c:v>4.0322443757529608E-2</c:v>
                </c:pt>
                <c:pt idx="39">
                  <c:v>4.3785687760250047E-2</c:v>
                </c:pt>
                <c:pt idx="40">
                  <c:v>4.7492229844332143E-2</c:v>
                </c:pt>
                <c:pt idx="41">
                  <c:v>5.1444535676396355E-2</c:v>
                </c:pt>
                <c:pt idx="42">
                  <c:v>5.5665907331640146E-2</c:v>
                </c:pt>
                <c:pt idx="43">
                  <c:v>5.9094563335501983E-2</c:v>
                </c:pt>
                <c:pt idx="44">
                  <c:v>6.2934119106830375E-2</c:v>
                </c:pt>
                <c:pt idx="45">
                  <c:v>6.5338888620748811E-2</c:v>
                </c:pt>
                <c:pt idx="46">
                  <c:v>6.9634113500221029E-2</c:v>
                </c:pt>
                <c:pt idx="47">
                  <c:v>7.1945602065860079E-2</c:v>
                </c:pt>
                <c:pt idx="48">
                  <c:v>7.696489923555451E-2</c:v>
                </c:pt>
                <c:pt idx="49">
                  <c:v>7.9543829099736243E-2</c:v>
                </c:pt>
                <c:pt idx="50">
                  <c:v>8.2201294774660497E-2</c:v>
                </c:pt>
                <c:pt idx="51">
                  <c:v>8.4843397600370116E-2</c:v>
                </c:pt>
                <c:pt idx="52">
                  <c:v>8.75434082693438E-2</c:v>
                </c:pt>
                <c:pt idx="53">
                  <c:v>8.9748787990650239E-2</c:v>
                </c:pt>
                <c:pt idx="54">
                  <c:v>9.3836243592546553E-2</c:v>
                </c:pt>
                <c:pt idx="55">
                  <c:v>9.8405194309243535E-2</c:v>
                </c:pt>
                <c:pt idx="56">
                  <c:v>0.10255519810581371</c:v>
                </c:pt>
                <c:pt idx="57">
                  <c:v>0.10709396112755205</c:v>
                </c:pt>
                <c:pt idx="58">
                  <c:v>0.11128966321053393</c:v>
                </c:pt>
                <c:pt idx="59">
                  <c:v>0.11528708816200332</c:v>
                </c:pt>
                <c:pt idx="60">
                  <c:v>0.11952454220473852</c:v>
                </c:pt>
                <c:pt idx="61">
                  <c:v>0.12345268098932158</c:v>
                </c:pt>
                <c:pt idx="62">
                  <c:v>0.12763285552040668</c:v>
                </c:pt>
                <c:pt idx="63">
                  <c:v>0.13289237921974761</c:v>
                </c:pt>
                <c:pt idx="64">
                  <c:v>0.13777674849968172</c:v>
                </c:pt>
                <c:pt idx="65">
                  <c:v>0.14239431037671718</c:v>
                </c:pt>
                <c:pt idx="66">
                  <c:v>0.14669385048568429</c:v>
                </c:pt>
                <c:pt idx="67">
                  <c:v>0.15076157533355486</c:v>
                </c:pt>
                <c:pt idx="68">
                  <c:v>0.15462003523675172</c:v>
                </c:pt>
                <c:pt idx="69">
                  <c:v>0.15817955885307089</c:v>
                </c:pt>
                <c:pt idx="70">
                  <c:v>0.16173138082638858</c:v>
                </c:pt>
                <c:pt idx="71">
                  <c:v>0.16502493838129398</c:v>
                </c:pt>
                <c:pt idx="72">
                  <c:v>0.16928817662683812</c:v>
                </c:pt>
                <c:pt idx="73">
                  <c:v>0.17314423916337868</c:v>
                </c:pt>
                <c:pt idx="74">
                  <c:v>0.17691594110217088</c:v>
                </c:pt>
                <c:pt idx="75">
                  <c:v>0.1806244199932816</c:v>
                </c:pt>
                <c:pt idx="76">
                  <c:v>0.18403157164420786</c:v>
                </c:pt>
              </c:numCache>
            </c:numRef>
          </c:xVal>
          <c:yVal>
            <c:numRef>
              <c:f>'C6020'!$BR$2:$BR$78</c:f>
              <c:numCache>
                <c:formatCode>0.00E+00</c:formatCode>
                <c:ptCount val="77"/>
                <c:pt idx="0">
                  <c:v>1.2663149326916746E-2</c:v>
                </c:pt>
                <c:pt idx="1">
                  <c:v>1.4081509261949305E-2</c:v>
                </c:pt>
                <c:pt idx="2">
                  <c:v>1.5210664492288724E-2</c:v>
                </c:pt>
                <c:pt idx="3">
                  <c:v>1.7558454768105785E-2</c:v>
                </c:pt>
                <c:pt idx="4">
                  <c:v>1.8566699167342628E-2</c:v>
                </c:pt>
                <c:pt idx="5">
                  <c:v>2.1511114739488427E-2</c:v>
                </c:pt>
                <c:pt idx="6">
                  <c:v>2.3670483324382357E-2</c:v>
                </c:pt>
                <c:pt idx="7">
                  <c:v>2.6114685603336109E-2</c:v>
                </c:pt>
                <c:pt idx="8">
                  <c:v>2.9378861349134325E-2</c:v>
                </c:pt>
                <c:pt idx="9">
                  <c:v>3.1195218559299291E-2</c:v>
                </c:pt>
                <c:pt idx="10">
                  <c:v>3.4069895851797913E-2</c:v>
                </c:pt>
                <c:pt idx="11">
                  <c:v>3.6309326423899814E-2</c:v>
                </c:pt>
                <c:pt idx="12">
                  <c:v>3.8604088990183603E-2</c:v>
                </c:pt>
                <c:pt idx="13">
                  <c:v>4.083954532212667E-2</c:v>
                </c:pt>
                <c:pt idx="14">
                  <c:v>4.3076046993752358E-2</c:v>
                </c:pt>
                <c:pt idx="15">
                  <c:v>4.4353182646899442E-2</c:v>
                </c:pt>
                <c:pt idx="16">
                  <c:v>4.6027719843662399E-2</c:v>
                </c:pt>
                <c:pt idx="17">
                  <c:v>4.7538193545983265E-2</c:v>
                </c:pt>
                <c:pt idx="18">
                  <c:v>4.9180020215290256E-2</c:v>
                </c:pt>
                <c:pt idx="19">
                  <c:v>5.0612365605496902E-2</c:v>
                </c:pt>
                <c:pt idx="20">
                  <c:v>5.1812140552791132E-2</c:v>
                </c:pt>
                <c:pt idx="21">
                  <c:v>5.3061888074553233E-2</c:v>
                </c:pt>
                <c:pt idx="22">
                  <c:v>5.4107393735133451E-2</c:v>
                </c:pt>
                <c:pt idx="23">
                  <c:v>5.5847763327302409E-2</c:v>
                </c:pt>
                <c:pt idx="24">
                  <c:v>5.6536776144767688E-2</c:v>
                </c:pt>
                <c:pt idx="25">
                  <c:v>5.6768349694776399E-2</c:v>
                </c:pt>
                <c:pt idx="26">
                  <c:v>5.7996061764455514E-2</c:v>
                </c:pt>
                <c:pt idx="27">
                  <c:v>5.8220855080302558E-2</c:v>
                </c:pt>
                <c:pt idx="28">
                  <c:v>5.7877185241201085E-2</c:v>
                </c:pt>
                <c:pt idx="29">
                  <c:v>5.7173301183268209E-2</c:v>
                </c:pt>
                <c:pt idx="30">
                  <c:v>5.689887504393068E-2</c:v>
                </c:pt>
                <c:pt idx="31">
                  <c:v>5.6362571194006783E-2</c:v>
                </c:pt>
                <c:pt idx="32">
                  <c:v>5.570492252994403E-2</c:v>
                </c:pt>
                <c:pt idx="33">
                  <c:v>5.4973593224786586E-2</c:v>
                </c:pt>
                <c:pt idx="34">
                  <c:v>5.4227413613552142E-2</c:v>
                </c:pt>
                <c:pt idx="35">
                  <c:v>5.3316884262051438E-2</c:v>
                </c:pt>
                <c:pt idx="36">
                  <c:v>5.234258179604228E-2</c:v>
                </c:pt>
                <c:pt idx="37">
                  <c:v>5.1330600490280591E-2</c:v>
                </c:pt>
                <c:pt idx="38">
                  <c:v>5.022145356480507E-2</c:v>
                </c:pt>
                <c:pt idx="39">
                  <c:v>4.9071305232179424E-2</c:v>
                </c:pt>
                <c:pt idx="40">
                  <c:v>4.7838262679286446E-2</c:v>
                </c:pt>
                <c:pt idx="41">
                  <c:v>4.6513193639925288E-2</c:v>
                </c:pt>
                <c:pt idx="42">
                  <c:v>4.5127761622819638E-2</c:v>
                </c:pt>
                <c:pt idx="43">
                  <c:v>4.3812776053848181E-2</c:v>
                </c:pt>
                <c:pt idx="44">
                  <c:v>4.2357700168788051E-2</c:v>
                </c:pt>
                <c:pt idx="45">
                  <c:v>4.2153404684129842E-2</c:v>
                </c:pt>
                <c:pt idx="46">
                  <c:v>4.0811616359977654E-2</c:v>
                </c:pt>
                <c:pt idx="47">
                  <c:v>4.0223253940747945E-2</c:v>
                </c:pt>
                <c:pt idx="48">
                  <c:v>3.9238205639314142E-2</c:v>
                </c:pt>
                <c:pt idx="49">
                  <c:v>3.869575779054777E-2</c:v>
                </c:pt>
                <c:pt idx="50">
                  <c:v>3.8153453166145088E-2</c:v>
                </c:pt>
                <c:pt idx="51">
                  <c:v>3.7526663485095424E-2</c:v>
                </c:pt>
                <c:pt idx="52">
                  <c:v>3.6887455087830902E-2</c:v>
                </c:pt>
                <c:pt idx="53">
                  <c:v>3.6612931571775836E-2</c:v>
                </c:pt>
                <c:pt idx="54">
                  <c:v>3.5939757598202997E-2</c:v>
                </c:pt>
                <c:pt idx="55">
                  <c:v>3.5213026425599911E-2</c:v>
                </c:pt>
                <c:pt idx="56">
                  <c:v>3.448383166728753E-2</c:v>
                </c:pt>
                <c:pt idx="57">
                  <c:v>3.3732695617616562E-2</c:v>
                </c:pt>
                <c:pt idx="58">
                  <c:v>3.3027704366704186E-2</c:v>
                </c:pt>
                <c:pt idx="59">
                  <c:v>3.2417348041154946E-2</c:v>
                </c:pt>
                <c:pt idx="60">
                  <c:v>3.1746924865005154E-2</c:v>
                </c:pt>
                <c:pt idx="61">
                  <c:v>3.1103192741737149E-2</c:v>
                </c:pt>
                <c:pt idx="62">
                  <c:v>3.0534481365122792E-2</c:v>
                </c:pt>
                <c:pt idx="63">
                  <c:v>2.9736293070694076E-2</c:v>
                </c:pt>
                <c:pt idx="64">
                  <c:v>2.9011817862057997E-2</c:v>
                </c:pt>
                <c:pt idx="65">
                  <c:v>2.8370140797062918E-2</c:v>
                </c:pt>
                <c:pt idx="66">
                  <c:v>2.7762979964283702E-2</c:v>
                </c:pt>
                <c:pt idx="67">
                  <c:v>2.7204132372298184E-2</c:v>
                </c:pt>
                <c:pt idx="68">
                  <c:v>2.6685294448726797E-2</c:v>
                </c:pt>
                <c:pt idx="69">
                  <c:v>2.6161410329310037E-2</c:v>
                </c:pt>
                <c:pt idx="70">
                  <c:v>2.5724861864683642E-2</c:v>
                </c:pt>
                <c:pt idx="71">
                  <c:v>2.5281498596128736E-2</c:v>
                </c:pt>
                <c:pt idx="72">
                  <c:v>2.4754674566502155E-2</c:v>
                </c:pt>
                <c:pt idx="73">
                  <c:v>2.4211700497064507E-2</c:v>
                </c:pt>
                <c:pt idx="74">
                  <c:v>2.3733128765595083E-2</c:v>
                </c:pt>
                <c:pt idx="75">
                  <c:v>2.3315358463452715E-2</c:v>
                </c:pt>
                <c:pt idx="76">
                  <c:v>2.2885072884544368E-2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6-2B53-4081-8731-2C84C40B2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7564608"/>
        <c:axId val="317565000"/>
      </c:scatterChart>
      <c:valAx>
        <c:axId val="3175646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565000"/>
        <c:crosses val="autoZero"/>
        <c:crossBetween val="midCat"/>
      </c:valAx>
      <c:valAx>
        <c:axId val="317565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5646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'C6012'!$J$1</c:f>
              <c:strCache>
                <c:ptCount val="1"/>
                <c:pt idx="0">
                  <c:v>C6012 144C2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'C6012'!$B$2:$B$77</c:f>
              <c:numCache>
                <c:formatCode>0.00E+00</c:formatCode>
                <c:ptCount val="76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7.5431200000000004E-4</c:v>
                </c:pt>
                <c:pt idx="24">
                  <c:v>1.0985400000000001E-3</c:v>
                </c:pt>
                <c:pt idx="25">
                  <c:v>1.59986E-3</c:v>
                </c:pt>
                <c:pt idx="26">
                  <c:v>2.3299499999999999E-3</c:v>
                </c:pt>
                <c:pt idx="27">
                  <c:v>3.3932200000000002E-3</c:v>
                </c:pt>
                <c:pt idx="28">
                  <c:v>4.9417100000000002E-3</c:v>
                </c:pt>
                <c:pt idx="29">
                  <c:v>7.1968600000000002E-3</c:v>
                </c:pt>
                <c:pt idx="30">
                  <c:v>8.6851099999999994E-3</c:v>
                </c:pt>
                <c:pt idx="31">
                  <c:v>1.04811E-2</c:v>
                </c:pt>
                <c:pt idx="32">
                  <c:v>1.2648599999999999E-2</c:v>
                </c:pt>
                <c:pt idx="33">
                  <c:v>1.52642E-2</c:v>
                </c:pt>
                <c:pt idx="34">
                  <c:v>1.8420700000000002E-2</c:v>
                </c:pt>
                <c:pt idx="35">
                  <c:v>2.223E-2</c:v>
                </c:pt>
                <c:pt idx="36">
                  <c:v>2.6827E-2</c:v>
                </c:pt>
                <c:pt idx="37">
                  <c:v>3.2374600000000003E-2</c:v>
                </c:pt>
                <c:pt idx="38">
                  <c:v>3.9069399999999997E-2</c:v>
                </c:pt>
                <c:pt idx="39">
                  <c:v>4.7148700000000002E-2</c:v>
                </c:pt>
                <c:pt idx="40">
                  <c:v>5.6898700000000003E-2</c:v>
                </c:pt>
                <c:pt idx="41">
                  <c:v>6.8664900000000001E-2</c:v>
                </c:pt>
                <c:pt idx="42">
                  <c:v>7.9706600000000002E-2</c:v>
                </c:pt>
                <c:pt idx="43">
                  <c:v>8.6331099999999994E-2</c:v>
                </c:pt>
                <c:pt idx="44">
                  <c:v>0.10127700000000001</c:v>
                </c:pt>
                <c:pt idx="45">
                  <c:v>0.109695</c:v>
                </c:pt>
                <c:pt idx="46">
                  <c:v>0.118812</c:v>
                </c:pt>
                <c:pt idx="47">
                  <c:v>0.12868599999999999</c:v>
                </c:pt>
                <c:pt idx="48">
                  <c:v>0.139381</c:v>
                </c:pt>
                <c:pt idx="49">
                  <c:v>0.15096499999999999</c:v>
                </c:pt>
                <c:pt idx="50">
                  <c:v>0.16351199999999999</c:v>
                </c:pt>
                <c:pt idx="51">
                  <c:v>0.17710200000000001</c:v>
                </c:pt>
                <c:pt idx="52">
                  <c:v>0.19182099999999999</c:v>
                </c:pt>
                <c:pt idx="53">
                  <c:v>0.207763</c:v>
                </c:pt>
                <c:pt idx="54">
                  <c:v>0.22503100000000001</c:v>
                </c:pt>
                <c:pt idx="55">
                  <c:v>0.24373300000000001</c:v>
                </c:pt>
                <c:pt idx="56">
                  <c:v>0.26500000000000001</c:v>
                </c:pt>
                <c:pt idx="57">
                  <c:v>0.29499999999999998</c:v>
                </c:pt>
                <c:pt idx="58">
                  <c:v>0.33</c:v>
                </c:pt>
                <c:pt idx="59">
                  <c:v>0.37</c:v>
                </c:pt>
                <c:pt idx="60">
                  <c:v>0.41</c:v>
                </c:pt>
                <c:pt idx="61">
                  <c:v>0.45</c:v>
                </c:pt>
                <c:pt idx="62">
                  <c:v>0.49</c:v>
                </c:pt>
                <c:pt idx="63">
                  <c:v>0.53349999999999997</c:v>
                </c:pt>
                <c:pt idx="64">
                  <c:v>0.59389999999999998</c:v>
                </c:pt>
                <c:pt idx="65">
                  <c:v>0.65429999999999999</c:v>
                </c:pt>
                <c:pt idx="66">
                  <c:v>0.7147</c:v>
                </c:pt>
                <c:pt idx="67">
                  <c:v>0.77510000000000001</c:v>
                </c:pt>
                <c:pt idx="68">
                  <c:v>0.85570000000000002</c:v>
                </c:pt>
                <c:pt idx="69">
                  <c:v>0.93620000000000003</c:v>
                </c:pt>
                <c:pt idx="70">
                  <c:v>1.0167999999999999</c:v>
                </c:pt>
                <c:pt idx="71">
                  <c:v>1.0972999999999999</c:v>
                </c:pt>
                <c:pt idx="72">
                  <c:v>1.1778</c:v>
                </c:pt>
                <c:pt idx="73">
                  <c:v>1.2785</c:v>
                </c:pt>
                <c:pt idx="74">
                  <c:v>1.3792</c:v>
                </c:pt>
                <c:pt idx="75">
                  <c:v>1.4799</c:v>
                </c:pt>
              </c:numCache>
            </c:numRef>
          </c:xVal>
          <c:yVal>
            <c:numRef>
              <c:f>'C6012'!$J$2:$J$77</c:f>
              <c:numCache>
                <c:formatCode>0.00E+00</c:formatCode>
                <c:ptCount val="76"/>
                <c:pt idx="0">
                  <c:v>9.7534586714589418E-3</c:v>
                </c:pt>
                <c:pt idx="1">
                  <c:v>9.1419194045873498E-3</c:v>
                </c:pt>
                <c:pt idx="2">
                  <c:v>8.9294579412567913E-3</c:v>
                </c:pt>
                <c:pt idx="3">
                  <c:v>1.1543489901087825E-2</c:v>
                </c:pt>
                <c:pt idx="4">
                  <c:v>1.3083252018677901E-2</c:v>
                </c:pt>
                <c:pt idx="5">
                  <c:v>1.6518609836329298E-2</c:v>
                </c:pt>
                <c:pt idx="6">
                  <c:v>1.8915868141400255E-2</c:v>
                </c:pt>
                <c:pt idx="7">
                  <c:v>2.186987491671858E-2</c:v>
                </c:pt>
                <c:pt idx="8">
                  <c:v>2.4981809025016583E-2</c:v>
                </c:pt>
                <c:pt idx="9">
                  <c:v>2.5969422900720959E-2</c:v>
                </c:pt>
                <c:pt idx="10">
                  <c:v>2.8183558690989471E-2</c:v>
                </c:pt>
                <c:pt idx="11">
                  <c:v>3.0128949691962847E-2</c:v>
                </c:pt>
                <c:pt idx="12">
                  <c:v>3.2650312868028872E-2</c:v>
                </c:pt>
                <c:pt idx="13">
                  <c:v>3.5191495754703393E-2</c:v>
                </c:pt>
                <c:pt idx="14">
                  <c:v>3.8176709623545767E-2</c:v>
                </c:pt>
                <c:pt idx="15">
                  <c:v>4.0313814712451636E-2</c:v>
                </c:pt>
                <c:pt idx="16">
                  <c:v>4.2429824513440122E-2</c:v>
                </c:pt>
                <c:pt idx="17">
                  <c:v>4.4243406407427903E-2</c:v>
                </c:pt>
                <c:pt idx="18">
                  <c:v>4.6218663441054707E-2</c:v>
                </c:pt>
                <c:pt idx="19">
                  <c:v>4.8154647354775565E-2</c:v>
                </c:pt>
                <c:pt idx="20">
                  <c:v>4.9831610256446668E-2</c:v>
                </c:pt>
                <c:pt idx="21">
                  <c:v>5.161459349313615E-2</c:v>
                </c:pt>
                <c:pt idx="22">
                  <c:v>5.3147448136974855E-2</c:v>
                </c:pt>
                <c:pt idx="23">
                  <c:v>5.4402290850454949E-2</c:v>
                </c:pt>
                <c:pt idx="24">
                  <c:v>5.6679776575902757E-2</c:v>
                </c:pt>
                <c:pt idx="25">
                  <c:v>5.852296076508897E-2</c:v>
                </c:pt>
                <c:pt idx="26">
                  <c:v>5.9683256130194422E-2</c:v>
                </c:pt>
                <c:pt idx="27">
                  <c:v>6.0515794848676023E-2</c:v>
                </c:pt>
                <c:pt idx="28">
                  <c:v>6.0833481682469145E-2</c:v>
                </c:pt>
                <c:pt idx="29">
                  <c:v>6.0453871561204679E-2</c:v>
                </c:pt>
                <c:pt idx="30">
                  <c:v>6.0273954786353473E-2</c:v>
                </c:pt>
                <c:pt idx="31">
                  <c:v>5.9996601927482525E-2</c:v>
                </c:pt>
                <c:pt idx="32">
                  <c:v>5.9478971975397282E-2</c:v>
                </c:pt>
                <c:pt idx="33">
                  <c:v>5.8859221442700727E-2</c:v>
                </c:pt>
                <c:pt idx="34">
                  <c:v>5.8279686483844448E-2</c:v>
                </c:pt>
                <c:pt idx="35">
                  <c:v>5.7547987397755462E-2</c:v>
                </c:pt>
                <c:pt idx="36">
                  <c:v>5.6693530433440935E-2</c:v>
                </c:pt>
                <c:pt idx="37">
                  <c:v>5.5784115292674449E-2</c:v>
                </c:pt>
                <c:pt idx="38">
                  <c:v>5.476647200249736E-2</c:v>
                </c:pt>
                <c:pt idx="39">
                  <c:v>5.3657406307353619E-2</c:v>
                </c:pt>
                <c:pt idx="40">
                  <c:v>5.2474013276875842E-2</c:v>
                </c:pt>
                <c:pt idx="41">
                  <c:v>5.117737446506973E-2</c:v>
                </c:pt>
                <c:pt idx="42">
                  <c:v>4.9977393289676E-2</c:v>
                </c:pt>
                <c:pt idx="43">
                  <c:v>4.938259448960073E-2</c:v>
                </c:pt>
                <c:pt idx="44">
                  <c:v>4.8155912247039752E-2</c:v>
                </c:pt>
                <c:pt idx="45">
                  <c:v>4.7578850755436872E-2</c:v>
                </c:pt>
                <c:pt idx="46">
                  <c:v>4.6987002934801222E-2</c:v>
                </c:pt>
                <c:pt idx="47">
                  <c:v>4.655474698772008E-2</c:v>
                </c:pt>
                <c:pt idx="48">
                  <c:v>4.6125861041391956E-2</c:v>
                </c:pt>
                <c:pt idx="49">
                  <c:v>4.5641836195759122E-2</c:v>
                </c:pt>
                <c:pt idx="50">
                  <c:v>4.4973089995212989E-2</c:v>
                </c:pt>
                <c:pt idx="51">
                  <c:v>4.4428590585565392E-2</c:v>
                </c:pt>
                <c:pt idx="52">
                  <c:v>4.3707119966309917E-2</c:v>
                </c:pt>
                <c:pt idx="53">
                  <c:v>4.3204869704774169E-2</c:v>
                </c:pt>
                <c:pt idx="54">
                  <c:v>4.2514502108260376E-2</c:v>
                </c:pt>
                <c:pt idx="55">
                  <c:v>4.182601658476956E-2</c:v>
                </c:pt>
                <c:pt idx="56">
                  <c:v>4.1373206944625998E-2</c:v>
                </c:pt>
                <c:pt idx="57">
                  <c:v>4.0509129167163378E-2</c:v>
                </c:pt>
                <c:pt idx="58">
                  <c:v>3.9578776940760868E-2</c:v>
                </c:pt>
                <c:pt idx="59">
                  <c:v>3.8657571867223829E-2</c:v>
                </c:pt>
                <c:pt idx="60">
                  <c:v>3.7819000896612096E-2</c:v>
                </c:pt>
                <c:pt idx="61">
                  <c:v>3.7088750859892494E-2</c:v>
                </c:pt>
                <c:pt idx="62">
                  <c:v>3.6313023223121431E-2</c:v>
                </c:pt>
                <c:pt idx="63">
                  <c:v>3.5658678691157561E-2</c:v>
                </c:pt>
                <c:pt idx="64">
                  <c:v>3.4782279896682609E-2</c:v>
                </c:pt>
                <c:pt idx="65">
                  <c:v>3.3938875130553263E-2</c:v>
                </c:pt>
                <c:pt idx="66">
                  <c:v>3.3215505675126628E-2</c:v>
                </c:pt>
                <c:pt idx="67">
                  <c:v>3.2499288416901202E-2</c:v>
                </c:pt>
                <c:pt idx="68">
                  <c:v>3.1619067316793016E-2</c:v>
                </c:pt>
                <c:pt idx="69">
                  <c:v>3.0829718684633432E-2</c:v>
                </c:pt>
                <c:pt idx="70">
                  <c:v>3.0113013270629527E-2</c:v>
                </c:pt>
                <c:pt idx="71">
                  <c:v>2.9425102134636297E-2</c:v>
                </c:pt>
                <c:pt idx="72">
                  <c:v>2.8832626676917737E-2</c:v>
                </c:pt>
                <c:pt idx="73">
                  <c:v>2.8137181419766937E-2</c:v>
                </c:pt>
                <c:pt idx="74">
                  <c:v>2.7465317214111926E-2</c:v>
                </c:pt>
                <c:pt idx="75">
                  <c:v>2.681251017220455E-2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34E1-4E5E-A126-DA75A868F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7565392"/>
        <c:axId val="317565784"/>
      </c:scatterChart>
      <c:valAx>
        <c:axId val="3175653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565784"/>
        <c:crosses val="autoZero"/>
        <c:crossBetween val="midCat"/>
      </c:valAx>
      <c:valAx>
        <c:axId val="317565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5653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'C6012'!$J$1</c:f>
              <c:strCache>
                <c:ptCount val="1"/>
                <c:pt idx="0">
                  <c:v>C6012 144C2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'C6012'!$I$2:$I$77</c:f>
              <c:numCache>
                <c:formatCode>0.00E+00</c:formatCode>
                <c:ptCount val="76"/>
                <c:pt idx="0">
                  <c:v>3.1230527807673923E-4</c:v>
                </c:pt>
                <c:pt idx="1">
                  <c:v>3.321502208077238E-4</c:v>
                </c:pt>
                <c:pt idx="2">
                  <c:v>3.6061636225702968E-4</c:v>
                </c:pt>
                <c:pt idx="3">
                  <c:v>4.5041979237219208E-4</c:v>
                </c:pt>
                <c:pt idx="4">
                  <c:v>5.2677246861443784E-4</c:v>
                </c:pt>
                <c:pt idx="5">
                  <c:v>6.5023232622330189E-4</c:v>
                </c:pt>
                <c:pt idx="6">
                  <c:v>7.6438269309216285E-4</c:v>
                </c:pt>
                <c:pt idx="7">
                  <c:v>9.0289493874321284E-4</c:v>
                </c:pt>
                <c:pt idx="8">
                  <c:v>1.0600892376229718E-3</c:v>
                </c:pt>
                <c:pt idx="9">
                  <c:v>1.18734867125325E-3</c:v>
                </c:pt>
                <c:pt idx="10">
                  <c:v>1.358818112245684E-3</c:v>
                </c:pt>
                <c:pt idx="11">
                  <c:v>1.5433751372321829E-3</c:v>
                </c:pt>
                <c:pt idx="12">
                  <c:v>1.7649787606603658E-3</c:v>
                </c:pt>
                <c:pt idx="13">
                  <c:v>2.0129453100361542E-3</c:v>
                </c:pt>
                <c:pt idx="14">
                  <c:v>2.3031834061124361E-3</c:v>
                </c:pt>
                <c:pt idx="15">
                  <c:v>2.5999887292886535E-3</c:v>
                </c:pt>
                <c:pt idx="16">
                  <c:v>2.9301974095127499E-3</c:v>
                </c:pt>
                <c:pt idx="17">
                  <c:v>3.2870140038834534E-3</c:v>
                </c:pt>
                <c:pt idx="18">
                  <c:v>3.6906464487127494E-3</c:v>
                </c:pt>
                <c:pt idx="19">
                  <c:v>4.1383697300303194E-3</c:v>
                </c:pt>
                <c:pt idx="20">
                  <c:v>4.6246489921717426E-3</c:v>
                </c:pt>
                <c:pt idx="21">
                  <c:v>5.1704568324268405E-3</c:v>
                </c:pt>
                <c:pt idx="22">
                  <c:v>5.7636861638414019E-3</c:v>
                </c:pt>
                <c:pt idx="23">
                  <c:v>6.4059582277742316E-3</c:v>
                </c:pt>
                <c:pt idx="24">
                  <c:v>7.8908175596507247E-3</c:v>
                </c:pt>
                <c:pt idx="25">
                  <c:v>9.6761843724494645E-3</c:v>
                </c:pt>
                <c:pt idx="26">
                  <c:v>1.1792328125546137E-2</c:v>
                </c:pt>
                <c:pt idx="27">
                  <c:v>1.4329808281914467E-2</c:v>
                </c:pt>
                <c:pt idx="28">
                  <c:v>1.7338437783291624E-2</c:v>
                </c:pt>
                <c:pt idx="29">
                  <c:v>2.0858524638237758E-2</c:v>
                </c:pt>
                <c:pt idx="30">
                  <c:v>2.287981484746995E-2</c:v>
                </c:pt>
                <c:pt idx="31">
                  <c:v>2.5076490672782288E-2</c:v>
                </c:pt>
                <c:pt idx="32">
                  <c:v>2.74285567416153E-2</c:v>
                </c:pt>
                <c:pt idx="33">
                  <c:v>2.9973970840475449E-2</c:v>
                </c:pt>
                <c:pt idx="34">
                  <c:v>3.2765112861288199E-2</c:v>
                </c:pt>
                <c:pt idx="35">
                  <c:v>3.5767188313482287E-2</c:v>
                </c:pt>
                <c:pt idx="36">
                  <c:v>3.8998940254036649E-2</c:v>
                </c:pt>
                <c:pt idx="37">
                  <c:v>4.2496922464505808E-2</c:v>
                </c:pt>
                <c:pt idx="38">
                  <c:v>4.6256817889413555E-2</c:v>
                </c:pt>
                <c:pt idx="39">
                  <c:v>5.0297882189646155E-2</c:v>
                </c:pt>
                <c:pt idx="40">
                  <c:v>5.4641588000688412E-2</c:v>
                </c:pt>
                <c:pt idx="41">
                  <c:v>5.9279754553359668E-2</c:v>
                </c:pt>
                <c:pt idx="42">
                  <c:v>6.3115197028789261E-2</c:v>
                </c:pt>
                <c:pt idx="43">
                  <c:v>6.5293596187843486E-2</c:v>
                </c:pt>
                <c:pt idx="44">
                  <c:v>6.9836139101782005E-2</c:v>
                </c:pt>
                <c:pt idx="45">
                  <c:v>7.2243768129975391E-2</c:v>
                </c:pt>
                <c:pt idx="46">
                  <c:v>7.4716931097908473E-2</c:v>
                </c:pt>
                <c:pt idx="47">
                  <c:v>7.7401189725105304E-2</c:v>
                </c:pt>
                <c:pt idx="48">
                  <c:v>8.0181473158144542E-2</c:v>
                </c:pt>
                <c:pt idx="49">
                  <c:v>8.3007950229437522E-2</c:v>
                </c:pt>
                <c:pt idx="50">
                  <c:v>8.5753366647014301E-2</c:v>
                </c:pt>
                <c:pt idx="51">
                  <c:v>8.8703958479229114E-2</c:v>
                </c:pt>
                <c:pt idx="52">
                  <c:v>9.156387638723873E-2</c:v>
                </c:pt>
                <c:pt idx="53">
                  <c:v>9.4743724565128834E-2</c:v>
                </c:pt>
                <c:pt idx="54">
                  <c:v>9.7811455995317542E-2</c:v>
                </c:pt>
                <c:pt idx="55">
                  <c:v>0.10096722488142199</c:v>
                </c:pt>
                <c:pt idx="56">
                  <c:v>0.10470864262478953</c:v>
                </c:pt>
                <c:pt idx="57">
                  <c:v>0.10931693878037931</c:v>
                </c:pt>
                <c:pt idx="58">
                  <c:v>0.11428471634672367</c:v>
                </c:pt>
                <c:pt idx="59">
                  <c:v>0.11959641127923872</c:v>
                </c:pt>
                <c:pt idx="60">
                  <c:v>0.1245222484844012</c:v>
                </c:pt>
                <c:pt idx="61">
                  <c:v>0.12918954248294101</c:v>
                </c:pt>
                <c:pt idx="62">
                  <c:v>0.13339183400541993</c:v>
                </c:pt>
                <c:pt idx="63">
                  <c:v>0.13792717310861033</c:v>
                </c:pt>
                <c:pt idx="64">
                  <c:v>0.14372611464392893</c:v>
                </c:pt>
                <c:pt idx="65">
                  <c:v>0.14901746876766159</c:v>
                </c:pt>
                <c:pt idx="66">
                  <c:v>0.15407505283469158</c:v>
                </c:pt>
                <c:pt idx="67">
                  <c:v>0.15871420368681602</c:v>
                </c:pt>
                <c:pt idx="68">
                  <c:v>0.16448840659140626</c:v>
                </c:pt>
                <c:pt idx="69">
                  <c:v>0.16989050189034649</c:v>
                </c:pt>
                <c:pt idx="70">
                  <c:v>0.17498260454564077</c:v>
                </c:pt>
                <c:pt idx="71">
                  <c:v>0.17968907749870722</c:v>
                </c:pt>
                <c:pt idx="72">
                  <c:v>0.18427986243774361</c:v>
                </c:pt>
                <c:pt idx="73">
                  <c:v>0.18966651376869884</c:v>
                </c:pt>
                <c:pt idx="74">
                  <c:v>0.19462827518555254</c:v>
                </c:pt>
                <c:pt idx="75">
                  <c:v>0.19919797640499642</c:v>
                </c:pt>
              </c:numCache>
            </c:numRef>
          </c:xVal>
          <c:yVal>
            <c:numRef>
              <c:f>'C6012'!$J$2:$J$77</c:f>
              <c:numCache>
                <c:formatCode>0.00E+00</c:formatCode>
                <c:ptCount val="76"/>
                <c:pt idx="0">
                  <c:v>9.7534586714589418E-3</c:v>
                </c:pt>
                <c:pt idx="1">
                  <c:v>9.1419194045873498E-3</c:v>
                </c:pt>
                <c:pt idx="2">
                  <c:v>8.9294579412567913E-3</c:v>
                </c:pt>
                <c:pt idx="3">
                  <c:v>1.1543489901087825E-2</c:v>
                </c:pt>
                <c:pt idx="4">
                  <c:v>1.3083252018677901E-2</c:v>
                </c:pt>
                <c:pt idx="5">
                  <c:v>1.6518609836329298E-2</c:v>
                </c:pt>
                <c:pt idx="6">
                  <c:v>1.8915868141400255E-2</c:v>
                </c:pt>
                <c:pt idx="7">
                  <c:v>2.186987491671858E-2</c:v>
                </c:pt>
                <c:pt idx="8">
                  <c:v>2.4981809025016583E-2</c:v>
                </c:pt>
                <c:pt idx="9">
                  <c:v>2.5969422900720959E-2</c:v>
                </c:pt>
                <c:pt idx="10">
                  <c:v>2.8183558690989471E-2</c:v>
                </c:pt>
                <c:pt idx="11">
                  <c:v>3.0128949691962847E-2</c:v>
                </c:pt>
                <c:pt idx="12">
                  <c:v>3.2650312868028872E-2</c:v>
                </c:pt>
                <c:pt idx="13">
                  <c:v>3.5191495754703393E-2</c:v>
                </c:pt>
                <c:pt idx="14">
                  <c:v>3.8176709623545767E-2</c:v>
                </c:pt>
                <c:pt idx="15">
                  <c:v>4.0313814712451636E-2</c:v>
                </c:pt>
                <c:pt idx="16">
                  <c:v>4.2429824513440122E-2</c:v>
                </c:pt>
                <c:pt idx="17">
                  <c:v>4.4243406407427903E-2</c:v>
                </c:pt>
                <c:pt idx="18">
                  <c:v>4.6218663441054707E-2</c:v>
                </c:pt>
                <c:pt idx="19">
                  <c:v>4.8154647354775565E-2</c:v>
                </c:pt>
                <c:pt idx="20">
                  <c:v>4.9831610256446668E-2</c:v>
                </c:pt>
                <c:pt idx="21">
                  <c:v>5.161459349313615E-2</c:v>
                </c:pt>
                <c:pt idx="22">
                  <c:v>5.3147448136974855E-2</c:v>
                </c:pt>
                <c:pt idx="23">
                  <c:v>5.4402290850454949E-2</c:v>
                </c:pt>
                <c:pt idx="24">
                  <c:v>5.6679776575902757E-2</c:v>
                </c:pt>
                <c:pt idx="25">
                  <c:v>5.852296076508897E-2</c:v>
                </c:pt>
                <c:pt idx="26">
                  <c:v>5.9683256130194422E-2</c:v>
                </c:pt>
                <c:pt idx="27">
                  <c:v>6.0515794848676023E-2</c:v>
                </c:pt>
                <c:pt idx="28">
                  <c:v>6.0833481682469145E-2</c:v>
                </c:pt>
                <c:pt idx="29">
                  <c:v>6.0453871561204679E-2</c:v>
                </c:pt>
                <c:pt idx="30">
                  <c:v>6.0273954786353473E-2</c:v>
                </c:pt>
                <c:pt idx="31">
                  <c:v>5.9996601927482525E-2</c:v>
                </c:pt>
                <c:pt idx="32">
                  <c:v>5.9478971975397282E-2</c:v>
                </c:pt>
                <c:pt idx="33">
                  <c:v>5.8859221442700727E-2</c:v>
                </c:pt>
                <c:pt idx="34">
                  <c:v>5.8279686483844448E-2</c:v>
                </c:pt>
                <c:pt idx="35">
                  <c:v>5.7547987397755462E-2</c:v>
                </c:pt>
                <c:pt idx="36">
                  <c:v>5.6693530433440935E-2</c:v>
                </c:pt>
                <c:pt idx="37">
                  <c:v>5.5784115292674449E-2</c:v>
                </c:pt>
                <c:pt idx="38">
                  <c:v>5.476647200249736E-2</c:v>
                </c:pt>
                <c:pt idx="39">
                  <c:v>5.3657406307353619E-2</c:v>
                </c:pt>
                <c:pt idx="40">
                  <c:v>5.2474013276875842E-2</c:v>
                </c:pt>
                <c:pt idx="41">
                  <c:v>5.117737446506973E-2</c:v>
                </c:pt>
                <c:pt idx="42">
                  <c:v>4.9977393289676E-2</c:v>
                </c:pt>
                <c:pt idx="43">
                  <c:v>4.938259448960073E-2</c:v>
                </c:pt>
                <c:pt idx="44">
                  <c:v>4.8155912247039752E-2</c:v>
                </c:pt>
                <c:pt idx="45">
                  <c:v>4.7578850755436872E-2</c:v>
                </c:pt>
                <c:pt idx="46">
                  <c:v>4.6987002934801222E-2</c:v>
                </c:pt>
                <c:pt idx="47">
                  <c:v>4.655474698772008E-2</c:v>
                </c:pt>
                <c:pt idx="48">
                  <c:v>4.6125861041391956E-2</c:v>
                </c:pt>
                <c:pt idx="49">
                  <c:v>4.5641836195759122E-2</c:v>
                </c:pt>
                <c:pt idx="50">
                  <c:v>4.4973089995212989E-2</c:v>
                </c:pt>
                <c:pt idx="51">
                  <c:v>4.4428590585565392E-2</c:v>
                </c:pt>
                <c:pt idx="52">
                  <c:v>4.3707119966309917E-2</c:v>
                </c:pt>
                <c:pt idx="53">
                  <c:v>4.3204869704774169E-2</c:v>
                </c:pt>
                <c:pt idx="54">
                  <c:v>4.2514502108260376E-2</c:v>
                </c:pt>
                <c:pt idx="55">
                  <c:v>4.182601658476956E-2</c:v>
                </c:pt>
                <c:pt idx="56">
                  <c:v>4.1373206944625998E-2</c:v>
                </c:pt>
                <c:pt idx="57">
                  <c:v>4.0509129167163378E-2</c:v>
                </c:pt>
                <c:pt idx="58">
                  <c:v>3.9578776940760868E-2</c:v>
                </c:pt>
                <c:pt idx="59">
                  <c:v>3.8657571867223829E-2</c:v>
                </c:pt>
                <c:pt idx="60">
                  <c:v>3.7819000896612096E-2</c:v>
                </c:pt>
                <c:pt idx="61">
                  <c:v>3.7088750859892494E-2</c:v>
                </c:pt>
                <c:pt idx="62">
                  <c:v>3.6313023223121431E-2</c:v>
                </c:pt>
                <c:pt idx="63">
                  <c:v>3.5658678691157561E-2</c:v>
                </c:pt>
                <c:pt idx="64">
                  <c:v>3.4782279896682609E-2</c:v>
                </c:pt>
                <c:pt idx="65">
                  <c:v>3.3938875130553263E-2</c:v>
                </c:pt>
                <c:pt idx="66">
                  <c:v>3.3215505675126628E-2</c:v>
                </c:pt>
                <c:pt idx="67">
                  <c:v>3.2499288416901202E-2</c:v>
                </c:pt>
                <c:pt idx="68">
                  <c:v>3.1619067316793016E-2</c:v>
                </c:pt>
                <c:pt idx="69">
                  <c:v>3.0829718684633432E-2</c:v>
                </c:pt>
                <c:pt idx="70">
                  <c:v>3.0113013270629527E-2</c:v>
                </c:pt>
                <c:pt idx="71">
                  <c:v>2.9425102134636297E-2</c:v>
                </c:pt>
                <c:pt idx="72">
                  <c:v>2.8832626676917737E-2</c:v>
                </c:pt>
                <c:pt idx="73">
                  <c:v>2.8137181419766937E-2</c:v>
                </c:pt>
                <c:pt idx="74">
                  <c:v>2.7465317214111926E-2</c:v>
                </c:pt>
                <c:pt idx="75">
                  <c:v>2.681251017220455E-2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3842-40E9-9780-249E14E586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7566568"/>
        <c:axId val="317566960"/>
      </c:scatterChart>
      <c:valAx>
        <c:axId val="3175665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566960"/>
        <c:crosses val="autoZero"/>
        <c:crossBetween val="midCat"/>
      </c:valAx>
      <c:valAx>
        <c:axId val="317566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5665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'C6012'!$T$1</c:f>
              <c:strCache>
                <c:ptCount val="1"/>
                <c:pt idx="0">
                  <c:v>C6012 144C3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'C6012'!$M$2:$M$77</c:f>
              <c:numCache>
                <c:formatCode>0.00E+00</c:formatCode>
                <c:ptCount val="76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7.5431200000000004E-4</c:v>
                </c:pt>
                <c:pt idx="24">
                  <c:v>1.0985400000000001E-3</c:v>
                </c:pt>
                <c:pt idx="25">
                  <c:v>1.59986E-3</c:v>
                </c:pt>
                <c:pt idx="26">
                  <c:v>2.3299499999999999E-3</c:v>
                </c:pt>
                <c:pt idx="27">
                  <c:v>3.3932200000000002E-3</c:v>
                </c:pt>
                <c:pt idx="28">
                  <c:v>4.9417100000000002E-3</c:v>
                </c:pt>
                <c:pt idx="29">
                  <c:v>7.1968600000000002E-3</c:v>
                </c:pt>
                <c:pt idx="30">
                  <c:v>8.6851099999999994E-3</c:v>
                </c:pt>
                <c:pt idx="31">
                  <c:v>1.04811E-2</c:v>
                </c:pt>
                <c:pt idx="32">
                  <c:v>1.2648599999999999E-2</c:v>
                </c:pt>
                <c:pt idx="33">
                  <c:v>1.52642E-2</c:v>
                </c:pt>
                <c:pt idx="34">
                  <c:v>1.8420700000000002E-2</c:v>
                </c:pt>
                <c:pt idx="35">
                  <c:v>2.223E-2</c:v>
                </c:pt>
                <c:pt idx="36">
                  <c:v>2.6827E-2</c:v>
                </c:pt>
                <c:pt idx="37">
                  <c:v>3.2374600000000003E-2</c:v>
                </c:pt>
                <c:pt idx="38">
                  <c:v>3.9069399999999997E-2</c:v>
                </c:pt>
                <c:pt idx="39">
                  <c:v>4.7148700000000002E-2</c:v>
                </c:pt>
                <c:pt idx="40">
                  <c:v>5.6898700000000003E-2</c:v>
                </c:pt>
                <c:pt idx="41">
                  <c:v>6.8664900000000001E-2</c:v>
                </c:pt>
                <c:pt idx="42">
                  <c:v>7.9706600000000002E-2</c:v>
                </c:pt>
                <c:pt idx="43">
                  <c:v>8.6331099999999994E-2</c:v>
                </c:pt>
                <c:pt idx="44">
                  <c:v>0.10127700000000001</c:v>
                </c:pt>
                <c:pt idx="45">
                  <c:v>0.109695</c:v>
                </c:pt>
                <c:pt idx="46">
                  <c:v>0.118812</c:v>
                </c:pt>
                <c:pt idx="47">
                  <c:v>0.12868599999999999</c:v>
                </c:pt>
                <c:pt idx="48">
                  <c:v>0.139381</c:v>
                </c:pt>
                <c:pt idx="49">
                  <c:v>0.15096499999999999</c:v>
                </c:pt>
                <c:pt idx="50">
                  <c:v>0.16351199999999999</c:v>
                </c:pt>
                <c:pt idx="51">
                  <c:v>0.17710200000000001</c:v>
                </c:pt>
                <c:pt idx="52">
                  <c:v>0.19182099999999999</c:v>
                </c:pt>
                <c:pt idx="53">
                  <c:v>0.207763</c:v>
                </c:pt>
                <c:pt idx="54">
                  <c:v>0.22503100000000001</c:v>
                </c:pt>
                <c:pt idx="55">
                  <c:v>0.24373300000000001</c:v>
                </c:pt>
                <c:pt idx="56">
                  <c:v>0.26500000000000001</c:v>
                </c:pt>
                <c:pt idx="57">
                  <c:v>0.29499999999999998</c:v>
                </c:pt>
                <c:pt idx="58">
                  <c:v>0.33</c:v>
                </c:pt>
                <c:pt idx="59">
                  <c:v>0.37</c:v>
                </c:pt>
                <c:pt idx="60">
                  <c:v>0.41</c:v>
                </c:pt>
                <c:pt idx="61">
                  <c:v>0.45</c:v>
                </c:pt>
                <c:pt idx="62">
                  <c:v>0.49</c:v>
                </c:pt>
                <c:pt idx="63">
                  <c:v>0.53349999999999997</c:v>
                </c:pt>
                <c:pt idx="64">
                  <c:v>0.59389999999999998</c:v>
                </c:pt>
                <c:pt idx="65">
                  <c:v>0.65429999999999999</c:v>
                </c:pt>
                <c:pt idx="66">
                  <c:v>0.7147</c:v>
                </c:pt>
                <c:pt idx="67">
                  <c:v>0.77510000000000001</c:v>
                </c:pt>
                <c:pt idx="68">
                  <c:v>0.85570000000000002</c:v>
                </c:pt>
                <c:pt idx="69">
                  <c:v>0.93620000000000003</c:v>
                </c:pt>
                <c:pt idx="70">
                  <c:v>1.0167999999999999</c:v>
                </c:pt>
                <c:pt idx="71">
                  <c:v>1.0972999999999999</c:v>
                </c:pt>
                <c:pt idx="72">
                  <c:v>1.1778</c:v>
                </c:pt>
                <c:pt idx="73">
                  <c:v>1.2785</c:v>
                </c:pt>
                <c:pt idx="74">
                  <c:v>1.3792</c:v>
                </c:pt>
                <c:pt idx="75">
                  <c:v>1.4799</c:v>
                </c:pt>
              </c:numCache>
            </c:numRef>
          </c:xVal>
          <c:yVal>
            <c:numRef>
              <c:f>'C6012'!$T$2:$T$77</c:f>
              <c:numCache>
                <c:formatCode>0.00E+00</c:formatCode>
                <c:ptCount val="76"/>
                <c:pt idx="3">
                  <c:v>1.6120604938702277E-4</c:v>
                </c:pt>
                <c:pt idx="4">
                  <c:v>6.2404975039286482E-4</c:v>
                </c:pt>
                <c:pt idx="5">
                  <c:v>7.8580095381775201E-4</c:v>
                </c:pt>
                <c:pt idx="6">
                  <c:v>7.5966439660751003E-4</c:v>
                </c:pt>
                <c:pt idx="7">
                  <c:v>3.8340810998220397E-4</c:v>
                </c:pt>
                <c:pt idx="8">
                  <c:v>4.0798179086032295E-4</c:v>
                </c:pt>
                <c:pt idx="9">
                  <c:v>1.918422110471042E-4</c:v>
                </c:pt>
                <c:pt idx="10">
                  <c:v>7.8144673284680308E-4</c:v>
                </c:pt>
                <c:pt idx="11">
                  <c:v>2.7795493602918078E-3</c:v>
                </c:pt>
                <c:pt idx="12">
                  <c:v>6.3626376989937058E-3</c:v>
                </c:pt>
                <c:pt idx="13">
                  <c:v>1.0744425853721387E-2</c:v>
                </c:pt>
                <c:pt idx="14">
                  <c:v>1.5732690481011922E-2</c:v>
                </c:pt>
                <c:pt idx="15">
                  <c:v>2.0303934159843978E-2</c:v>
                </c:pt>
                <c:pt idx="16">
                  <c:v>2.4825824643683016E-2</c:v>
                </c:pt>
                <c:pt idx="17">
                  <c:v>2.9022968629711418E-2</c:v>
                </c:pt>
                <c:pt idx="18">
                  <c:v>3.310470759818817E-2</c:v>
                </c:pt>
                <c:pt idx="19">
                  <c:v>3.6840953595972822E-2</c:v>
                </c:pt>
                <c:pt idx="20">
                  <c:v>4.0110246477690722E-2</c:v>
                </c:pt>
                <c:pt idx="21">
                  <c:v>4.3179829781465638E-2</c:v>
                </c:pt>
                <c:pt idx="22">
                  <c:v>4.5911187933190226E-2</c:v>
                </c:pt>
                <c:pt idx="23">
                  <c:v>4.8285134501577502E-2</c:v>
                </c:pt>
                <c:pt idx="24">
                  <c:v>5.2769293556270531E-2</c:v>
                </c:pt>
                <c:pt idx="25">
                  <c:v>5.529913161048132E-2</c:v>
                </c:pt>
                <c:pt idx="26">
                  <c:v>5.7724305657421544E-2</c:v>
                </c:pt>
                <c:pt idx="27">
                  <c:v>5.9180714267789494E-2</c:v>
                </c:pt>
                <c:pt idx="28">
                  <c:v>5.9794057309968875E-2</c:v>
                </c:pt>
                <c:pt idx="29">
                  <c:v>5.9993014200443819E-2</c:v>
                </c:pt>
                <c:pt idx="30">
                  <c:v>5.9799600111435404E-2</c:v>
                </c:pt>
                <c:pt idx="31">
                  <c:v>5.9581334312462285E-2</c:v>
                </c:pt>
                <c:pt idx="32">
                  <c:v>5.9285338431516781E-2</c:v>
                </c:pt>
                <c:pt idx="33">
                  <c:v>5.8814802461305875E-2</c:v>
                </c:pt>
                <c:pt idx="34">
                  <c:v>5.8244065140342721E-2</c:v>
                </c:pt>
                <c:pt idx="35">
                  <c:v>5.7546697873631952E-2</c:v>
                </c:pt>
                <c:pt idx="36">
                  <c:v>5.6801062366436811E-2</c:v>
                </c:pt>
                <c:pt idx="37">
                  <c:v>5.5908093676296636E-2</c:v>
                </c:pt>
                <c:pt idx="38">
                  <c:v>5.4920230747411737E-2</c:v>
                </c:pt>
                <c:pt idx="39">
                  <c:v>5.3821647170052278E-2</c:v>
                </c:pt>
                <c:pt idx="40">
                  <c:v>5.2628300379996072E-2</c:v>
                </c:pt>
                <c:pt idx="41">
                  <c:v>5.1323756515581812E-2</c:v>
                </c:pt>
                <c:pt idx="42">
                  <c:v>5.0119081571356201E-2</c:v>
                </c:pt>
                <c:pt idx="43">
                  <c:v>4.9557414786377187E-2</c:v>
                </c:pt>
                <c:pt idx="44">
                  <c:v>4.8295884696294464E-2</c:v>
                </c:pt>
                <c:pt idx="45">
                  <c:v>4.7776749922867866E-2</c:v>
                </c:pt>
                <c:pt idx="46">
                  <c:v>4.7271711362323561E-2</c:v>
                </c:pt>
                <c:pt idx="47">
                  <c:v>4.6734025173612963E-2</c:v>
                </c:pt>
                <c:pt idx="48">
                  <c:v>4.6213837352667736E-2</c:v>
                </c:pt>
                <c:pt idx="49">
                  <c:v>4.5603405208349553E-2</c:v>
                </c:pt>
                <c:pt idx="50">
                  <c:v>4.5029603883328606E-2</c:v>
                </c:pt>
                <c:pt idx="51">
                  <c:v>4.4448274684453691E-2</c:v>
                </c:pt>
                <c:pt idx="52">
                  <c:v>4.3815034015294921E-2</c:v>
                </c:pt>
                <c:pt idx="53">
                  <c:v>4.3120968570341506E-2</c:v>
                </c:pt>
                <c:pt idx="54">
                  <c:v>4.2512293404331165E-2</c:v>
                </c:pt>
                <c:pt idx="55">
                  <c:v>4.1841269220642539E-2</c:v>
                </c:pt>
                <c:pt idx="56">
                  <c:v>4.1373206944625998E-2</c:v>
                </c:pt>
                <c:pt idx="57">
                  <c:v>4.0509129167163378E-2</c:v>
                </c:pt>
                <c:pt idx="58">
                  <c:v>3.9578776940760868E-2</c:v>
                </c:pt>
                <c:pt idx="59">
                  <c:v>3.8657571867223829E-2</c:v>
                </c:pt>
                <c:pt idx="60">
                  <c:v>3.7819000896612096E-2</c:v>
                </c:pt>
                <c:pt idx="61">
                  <c:v>3.7088750859892494E-2</c:v>
                </c:pt>
                <c:pt idx="62">
                  <c:v>3.6313023223121431E-2</c:v>
                </c:pt>
                <c:pt idx="63">
                  <c:v>3.5658678691157561E-2</c:v>
                </c:pt>
                <c:pt idx="64">
                  <c:v>3.4782279896682609E-2</c:v>
                </c:pt>
                <c:pt idx="65">
                  <c:v>3.3938875130553263E-2</c:v>
                </c:pt>
                <c:pt idx="66">
                  <c:v>3.3215505675126628E-2</c:v>
                </c:pt>
                <c:pt idx="67">
                  <c:v>3.2499288416901202E-2</c:v>
                </c:pt>
                <c:pt idx="68">
                  <c:v>3.1619067316793016E-2</c:v>
                </c:pt>
                <c:pt idx="69">
                  <c:v>3.0829718684633432E-2</c:v>
                </c:pt>
                <c:pt idx="70">
                  <c:v>3.0113013270629527E-2</c:v>
                </c:pt>
                <c:pt idx="71">
                  <c:v>2.9425102134636297E-2</c:v>
                </c:pt>
                <c:pt idx="72">
                  <c:v>2.8832626676917737E-2</c:v>
                </c:pt>
                <c:pt idx="73">
                  <c:v>2.8137181419766937E-2</c:v>
                </c:pt>
                <c:pt idx="74">
                  <c:v>2.7465317214111926E-2</c:v>
                </c:pt>
                <c:pt idx="75">
                  <c:v>2.681251017220455E-2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BA04-4C9F-BE22-656F13A50D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7567744"/>
        <c:axId val="317568136"/>
      </c:scatterChart>
      <c:valAx>
        <c:axId val="3175677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568136"/>
        <c:crosses val="autoZero"/>
        <c:crossBetween val="midCat"/>
      </c:valAx>
      <c:valAx>
        <c:axId val="317568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5677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'C6012'!$AD$1</c:f>
              <c:strCache>
                <c:ptCount val="1"/>
                <c:pt idx="0">
                  <c:v>C6012 143C1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'C6012'!$W$2:$W$77</c:f>
              <c:numCache>
                <c:formatCode>0.00E+00</c:formatCode>
                <c:ptCount val="76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7.5431200000000004E-4</c:v>
                </c:pt>
                <c:pt idx="24">
                  <c:v>1.0985400000000001E-3</c:v>
                </c:pt>
                <c:pt idx="25">
                  <c:v>1.59986E-3</c:v>
                </c:pt>
                <c:pt idx="26">
                  <c:v>2.3299499999999999E-3</c:v>
                </c:pt>
                <c:pt idx="27">
                  <c:v>3.3932200000000002E-3</c:v>
                </c:pt>
                <c:pt idx="28">
                  <c:v>4.9417100000000002E-3</c:v>
                </c:pt>
                <c:pt idx="29">
                  <c:v>7.1968600000000002E-3</c:v>
                </c:pt>
                <c:pt idx="30">
                  <c:v>8.6851099999999994E-3</c:v>
                </c:pt>
                <c:pt idx="31">
                  <c:v>1.04811E-2</c:v>
                </c:pt>
                <c:pt idx="32">
                  <c:v>1.2648599999999999E-2</c:v>
                </c:pt>
                <c:pt idx="33">
                  <c:v>1.52642E-2</c:v>
                </c:pt>
                <c:pt idx="34">
                  <c:v>1.8420700000000002E-2</c:v>
                </c:pt>
                <c:pt idx="35">
                  <c:v>2.223E-2</c:v>
                </c:pt>
                <c:pt idx="36">
                  <c:v>2.6827E-2</c:v>
                </c:pt>
                <c:pt idx="37">
                  <c:v>3.2374600000000003E-2</c:v>
                </c:pt>
                <c:pt idx="38">
                  <c:v>3.9069399999999997E-2</c:v>
                </c:pt>
                <c:pt idx="39">
                  <c:v>4.7148700000000002E-2</c:v>
                </c:pt>
                <c:pt idx="40">
                  <c:v>5.6898700000000003E-2</c:v>
                </c:pt>
                <c:pt idx="41">
                  <c:v>6.8664900000000001E-2</c:v>
                </c:pt>
                <c:pt idx="42">
                  <c:v>7.9706600000000002E-2</c:v>
                </c:pt>
                <c:pt idx="43">
                  <c:v>8.6331099999999994E-2</c:v>
                </c:pt>
                <c:pt idx="44">
                  <c:v>0.10127700000000001</c:v>
                </c:pt>
                <c:pt idx="45">
                  <c:v>0.109695</c:v>
                </c:pt>
                <c:pt idx="46">
                  <c:v>0.118812</c:v>
                </c:pt>
                <c:pt idx="47">
                  <c:v>0.12868599999999999</c:v>
                </c:pt>
                <c:pt idx="48">
                  <c:v>0.139381</c:v>
                </c:pt>
                <c:pt idx="49">
                  <c:v>0.15096499999999999</c:v>
                </c:pt>
                <c:pt idx="50">
                  <c:v>0.16351199999999999</c:v>
                </c:pt>
                <c:pt idx="51">
                  <c:v>0.17710200000000001</c:v>
                </c:pt>
                <c:pt idx="52">
                  <c:v>0.19182099999999999</c:v>
                </c:pt>
                <c:pt idx="53">
                  <c:v>0.207763</c:v>
                </c:pt>
                <c:pt idx="54">
                  <c:v>0.22503100000000001</c:v>
                </c:pt>
                <c:pt idx="55">
                  <c:v>0.24373300000000001</c:v>
                </c:pt>
                <c:pt idx="56">
                  <c:v>0.26500000000000001</c:v>
                </c:pt>
                <c:pt idx="57">
                  <c:v>0.29499999999999998</c:v>
                </c:pt>
                <c:pt idx="58">
                  <c:v>0.33</c:v>
                </c:pt>
                <c:pt idx="59">
                  <c:v>0.37</c:v>
                </c:pt>
                <c:pt idx="60">
                  <c:v>0.41</c:v>
                </c:pt>
                <c:pt idx="61">
                  <c:v>0.45</c:v>
                </c:pt>
                <c:pt idx="62">
                  <c:v>0.49</c:v>
                </c:pt>
                <c:pt idx="63">
                  <c:v>0.53349999999999997</c:v>
                </c:pt>
                <c:pt idx="64">
                  <c:v>0.59389999999999998</c:v>
                </c:pt>
                <c:pt idx="65">
                  <c:v>0.65429999999999999</c:v>
                </c:pt>
                <c:pt idx="66">
                  <c:v>0.7147</c:v>
                </c:pt>
                <c:pt idx="67">
                  <c:v>0.77510000000000001</c:v>
                </c:pt>
                <c:pt idx="68">
                  <c:v>0.85570000000000002</c:v>
                </c:pt>
                <c:pt idx="69">
                  <c:v>0.93620000000000003</c:v>
                </c:pt>
                <c:pt idx="70">
                  <c:v>1.0167999999999999</c:v>
                </c:pt>
                <c:pt idx="71">
                  <c:v>1.0972999999999999</c:v>
                </c:pt>
                <c:pt idx="72">
                  <c:v>1.1778</c:v>
                </c:pt>
                <c:pt idx="73">
                  <c:v>1.2785</c:v>
                </c:pt>
                <c:pt idx="74">
                  <c:v>1.3792</c:v>
                </c:pt>
                <c:pt idx="75">
                  <c:v>1.4799</c:v>
                </c:pt>
              </c:numCache>
            </c:numRef>
          </c:xVal>
          <c:yVal>
            <c:numRef>
              <c:f>'C6012'!$AD$2:$AD$77</c:f>
              <c:numCache>
                <c:formatCode>0.00E+00</c:formatCode>
                <c:ptCount val="76"/>
                <c:pt idx="0">
                  <c:v>8.9207229975995193E-3</c:v>
                </c:pt>
                <c:pt idx="1">
                  <c:v>9.2879816948924464E-3</c:v>
                </c:pt>
                <c:pt idx="2">
                  <c:v>9.8936642781053304E-3</c:v>
                </c:pt>
                <c:pt idx="3">
                  <c:v>1.2551749712698868E-2</c:v>
                </c:pt>
                <c:pt idx="4">
                  <c:v>1.3957650988053722E-2</c:v>
                </c:pt>
                <c:pt idx="5">
                  <c:v>1.6740824676461683E-2</c:v>
                </c:pt>
                <c:pt idx="6">
                  <c:v>1.8270623738339507E-2</c:v>
                </c:pt>
                <c:pt idx="7">
                  <c:v>2.0486928231759505E-2</c:v>
                </c:pt>
                <c:pt idx="8">
                  <c:v>2.3088097251729407E-2</c:v>
                </c:pt>
                <c:pt idx="9">
                  <c:v>2.4571573091365557E-2</c:v>
                </c:pt>
                <c:pt idx="10">
                  <c:v>2.7229781575682704E-2</c:v>
                </c:pt>
                <c:pt idx="11">
                  <c:v>2.923057203635155E-2</c:v>
                </c:pt>
                <c:pt idx="12">
                  <c:v>3.162057828358085E-2</c:v>
                </c:pt>
                <c:pt idx="13">
                  <c:v>3.385855759199248E-2</c:v>
                </c:pt>
                <c:pt idx="14">
                  <c:v>3.6371685621021305E-2</c:v>
                </c:pt>
                <c:pt idx="15">
                  <c:v>3.8376888910420785E-2</c:v>
                </c:pt>
                <c:pt idx="16">
                  <c:v>4.0505446803935835E-2</c:v>
                </c:pt>
                <c:pt idx="17">
                  <c:v>4.2428056716091241E-2</c:v>
                </c:pt>
                <c:pt idx="18">
                  <c:v>4.4516640407309106E-2</c:v>
                </c:pt>
                <c:pt idx="19">
                  <c:v>4.635194742536116E-2</c:v>
                </c:pt>
                <c:pt idx="20">
                  <c:v>4.8008224119632965E-2</c:v>
                </c:pt>
                <c:pt idx="21">
                  <c:v>4.9708425068451072E-2</c:v>
                </c:pt>
                <c:pt idx="22">
                  <c:v>5.1241994537075147E-2</c:v>
                </c:pt>
                <c:pt idx="23">
                  <c:v>5.2544275706933236E-2</c:v>
                </c:pt>
                <c:pt idx="24">
                  <c:v>5.4883652659764803E-2</c:v>
                </c:pt>
                <c:pt idx="25">
                  <c:v>5.6774106415505912E-2</c:v>
                </c:pt>
                <c:pt idx="26">
                  <c:v>5.8287870569777751E-2</c:v>
                </c:pt>
                <c:pt idx="27">
                  <c:v>5.9090382213919712E-2</c:v>
                </c:pt>
                <c:pt idx="28">
                  <c:v>5.9442234189294091E-2</c:v>
                </c:pt>
                <c:pt idx="29">
                  <c:v>5.9263734838579288E-2</c:v>
                </c:pt>
                <c:pt idx="30">
                  <c:v>5.9008208578815079E-2</c:v>
                </c:pt>
                <c:pt idx="31">
                  <c:v>5.8663442062900653E-2</c:v>
                </c:pt>
                <c:pt idx="32">
                  <c:v>5.826457373554015E-2</c:v>
                </c:pt>
                <c:pt idx="33">
                  <c:v>5.7783415074705524E-2</c:v>
                </c:pt>
                <c:pt idx="34">
                  <c:v>5.7205230035885769E-2</c:v>
                </c:pt>
                <c:pt idx="35">
                  <c:v>5.6481823972162795E-2</c:v>
                </c:pt>
                <c:pt idx="36">
                  <c:v>5.5687124396116498E-2</c:v>
                </c:pt>
                <c:pt idx="37">
                  <c:v>5.4811254146949616E-2</c:v>
                </c:pt>
                <c:pt idx="38">
                  <c:v>5.3835970393924855E-2</c:v>
                </c:pt>
                <c:pt idx="39">
                  <c:v>5.2778509996595974E-2</c:v>
                </c:pt>
                <c:pt idx="40">
                  <c:v>5.1636512179710929E-2</c:v>
                </c:pt>
                <c:pt idx="41">
                  <c:v>5.0387666096861343E-2</c:v>
                </c:pt>
                <c:pt idx="42">
                  <c:v>4.9243380672603199E-2</c:v>
                </c:pt>
                <c:pt idx="43">
                  <c:v>4.8723212454825672E-2</c:v>
                </c:pt>
                <c:pt idx="44">
                  <c:v>4.7558845967519789E-2</c:v>
                </c:pt>
                <c:pt idx="45">
                  <c:v>4.6297218565457841E-2</c:v>
                </c:pt>
                <c:pt idx="46">
                  <c:v>4.6352972990229363E-2</c:v>
                </c:pt>
                <c:pt idx="47">
                  <c:v>4.5871472842944461E-2</c:v>
                </c:pt>
                <c:pt idx="48">
                  <c:v>4.5670239857420192E-2</c:v>
                </c:pt>
                <c:pt idx="49">
                  <c:v>4.5064899958860399E-2</c:v>
                </c:pt>
                <c:pt idx="50">
                  <c:v>4.4426549612784805E-2</c:v>
                </c:pt>
                <c:pt idx="51">
                  <c:v>4.3874883947828847E-2</c:v>
                </c:pt>
                <c:pt idx="52">
                  <c:v>4.3266072909158772E-2</c:v>
                </c:pt>
                <c:pt idx="53">
                  <c:v>4.2682908109489215E-2</c:v>
                </c:pt>
                <c:pt idx="54">
                  <c:v>4.2058909146368784E-2</c:v>
                </c:pt>
                <c:pt idx="55">
                  <c:v>4.1441544813315474E-2</c:v>
                </c:pt>
                <c:pt idx="56">
                  <c:v>4.1014950139346612E-2</c:v>
                </c:pt>
                <c:pt idx="57">
                  <c:v>4.013089748395262E-2</c:v>
                </c:pt>
                <c:pt idx="58">
                  <c:v>3.9328219998900404E-2</c:v>
                </c:pt>
                <c:pt idx="59">
                  <c:v>3.8418101741618554E-2</c:v>
                </c:pt>
                <c:pt idx="60">
                  <c:v>3.7619955574656465E-2</c:v>
                </c:pt>
                <c:pt idx="61">
                  <c:v>3.6878056082194244E-2</c:v>
                </c:pt>
                <c:pt idx="62">
                  <c:v>3.6168855596308218E-2</c:v>
                </c:pt>
                <c:pt idx="63">
                  <c:v>3.5494346500425433E-2</c:v>
                </c:pt>
                <c:pt idx="64">
                  <c:v>3.4649283155717199E-2</c:v>
                </c:pt>
                <c:pt idx="65">
                  <c:v>3.3817234726218247E-2</c:v>
                </c:pt>
                <c:pt idx="66">
                  <c:v>3.311679995135991E-2</c:v>
                </c:pt>
                <c:pt idx="67">
                  <c:v>3.2414950077080777E-2</c:v>
                </c:pt>
                <c:pt idx="68">
                  <c:v>3.1609762999771356E-2</c:v>
                </c:pt>
                <c:pt idx="69">
                  <c:v>3.0860851406593417E-2</c:v>
                </c:pt>
                <c:pt idx="70">
                  <c:v>3.0155274148582465E-2</c:v>
                </c:pt>
                <c:pt idx="71">
                  <c:v>2.9535884917883677E-2</c:v>
                </c:pt>
                <c:pt idx="72">
                  <c:v>2.8893737074380869E-2</c:v>
                </c:pt>
                <c:pt idx="73">
                  <c:v>2.8190978532590283E-2</c:v>
                </c:pt>
                <c:pt idx="74">
                  <c:v>2.7515852487165093E-2</c:v>
                </c:pt>
                <c:pt idx="75">
                  <c:v>2.6925902265890575E-2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0B8C-428A-9A7C-AECD18FEBF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8697200"/>
        <c:axId val="318697592"/>
      </c:scatterChart>
      <c:valAx>
        <c:axId val="3186972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8697592"/>
        <c:crosses val="autoZero"/>
        <c:crossBetween val="midCat"/>
      </c:valAx>
      <c:valAx>
        <c:axId val="318697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86972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'C6012'!$AN$1</c:f>
              <c:strCache>
                <c:ptCount val="1"/>
                <c:pt idx="0">
                  <c:v>C6012 143C2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'C6012'!$AG$2:$AG$77</c:f>
              <c:numCache>
                <c:formatCode>0.00E+00</c:formatCode>
                <c:ptCount val="76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7.5431200000000004E-4</c:v>
                </c:pt>
                <c:pt idx="24">
                  <c:v>1.0985400000000001E-3</c:v>
                </c:pt>
                <c:pt idx="25">
                  <c:v>1.59986E-3</c:v>
                </c:pt>
                <c:pt idx="26">
                  <c:v>2.3299499999999999E-3</c:v>
                </c:pt>
                <c:pt idx="27">
                  <c:v>3.3932200000000002E-3</c:v>
                </c:pt>
                <c:pt idx="28">
                  <c:v>4.9417100000000002E-3</c:v>
                </c:pt>
                <c:pt idx="29">
                  <c:v>7.1968600000000002E-3</c:v>
                </c:pt>
                <c:pt idx="30">
                  <c:v>8.6851099999999994E-3</c:v>
                </c:pt>
                <c:pt idx="31">
                  <c:v>1.04811E-2</c:v>
                </c:pt>
                <c:pt idx="32">
                  <c:v>1.2648599999999999E-2</c:v>
                </c:pt>
                <c:pt idx="33">
                  <c:v>1.52642E-2</c:v>
                </c:pt>
                <c:pt idx="34">
                  <c:v>1.8420700000000002E-2</c:v>
                </c:pt>
                <c:pt idx="35">
                  <c:v>2.223E-2</c:v>
                </c:pt>
                <c:pt idx="36">
                  <c:v>2.6827E-2</c:v>
                </c:pt>
                <c:pt idx="37">
                  <c:v>3.2374600000000003E-2</c:v>
                </c:pt>
                <c:pt idx="38">
                  <c:v>3.9069399999999997E-2</c:v>
                </c:pt>
                <c:pt idx="39">
                  <c:v>4.7148700000000002E-2</c:v>
                </c:pt>
                <c:pt idx="40">
                  <c:v>5.6898700000000003E-2</c:v>
                </c:pt>
                <c:pt idx="41">
                  <c:v>6.8664900000000001E-2</c:v>
                </c:pt>
                <c:pt idx="42">
                  <c:v>7.9706600000000002E-2</c:v>
                </c:pt>
                <c:pt idx="43">
                  <c:v>8.6331099999999994E-2</c:v>
                </c:pt>
                <c:pt idx="44">
                  <c:v>0.10127700000000001</c:v>
                </c:pt>
                <c:pt idx="45">
                  <c:v>0.109695</c:v>
                </c:pt>
                <c:pt idx="46">
                  <c:v>0.118812</c:v>
                </c:pt>
                <c:pt idx="47">
                  <c:v>0.12868599999999999</c:v>
                </c:pt>
                <c:pt idx="48">
                  <c:v>0.139381</c:v>
                </c:pt>
                <c:pt idx="49">
                  <c:v>0.15096499999999999</c:v>
                </c:pt>
                <c:pt idx="50">
                  <c:v>0.16351199999999999</c:v>
                </c:pt>
                <c:pt idx="51">
                  <c:v>0.17710200000000001</c:v>
                </c:pt>
                <c:pt idx="52">
                  <c:v>0.19182099999999999</c:v>
                </c:pt>
                <c:pt idx="53">
                  <c:v>0.207763</c:v>
                </c:pt>
                <c:pt idx="54">
                  <c:v>0.22503100000000001</c:v>
                </c:pt>
                <c:pt idx="55">
                  <c:v>0.24373300000000001</c:v>
                </c:pt>
                <c:pt idx="56">
                  <c:v>0.26500000000000001</c:v>
                </c:pt>
                <c:pt idx="57">
                  <c:v>0.29499999999999998</c:v>
                </c:pt>
                <c:pt idx="58">
                  <c:v>0.33</c:v>
                </c:pt>
                <c:pt idx="59">
                  <c:v>0.37</c:v>
                </c:pt>
                <c:pt idx="60">
                  <c:v>0.41</c:v>
                </c:pt>
                <c:pt idx="61">
                  <c:v>0.45</c:v>
                </c:pt>
                <c:pt idx="62">
                  <c:v>0.49</c:v>
                </c:pt>
                <c:pt idx="63">
                  <c:v>0.53349999999999997</c:v>
                </c:pt>
                <c:pt idx="64">
                  <c:v>0.59389999999999998</c:v>
                </c:pt>
                <c:pt idx="65">
                  <c:v>0.65429999999999999</c:v>
                </c:pt>
                <c:pt idx="66">
                  <c:v>0.7147</c:v>
                </c:pt>
                <c:pt idx="67">
                  <c:v>0.77510000000000001</c:v>
                </c:pt>
                <c:pt idx="68">
                  <c:v>0.85570000000000002</c:v>
                </c:pt>
                <c:pt idx="69">
                  <c:v>0.93620000000000003</c:v>
                </c:pt>
                <c:pt idx="70">
                  <c:v>1.0167999999999999</c:v>
                </c:pt>
                <c:pt idx="71">
                  <c:v>1.0972999999999999</c:v>
                </c:pt>
                <c:pt idx="72">
                  <c:v>1.1778</c:v>
                </c:pt>
                <c:pt idx="73">
                  <c:v>1.2785</c:v>
                </c:pt>
                <c:pt idx="74">
                  <c:v>1.3792</c:v>
                </c:pt>
                <c:pt idx="75">
                  <c:v>1.4799</c:v>
                </c:pt>
              </c:numCache>
            </c:numRef>
          </c:xVal>
          <c:yVal>
            <c:numRef>
              <c:f>'C6012'!$AN$2:$AN$77</c:f>
              <c:numCache>
                <c:formatCode>0.00E+00</c:formatCode>
                <c:ptCount val="76"/>
                <c:pt idx="0">
                  <c:v>5.642671113331936E-3</c:v>
                </c:pt>
                <c:pt idx="1">
                  <c:v>6.1584341553557603E-3</c:v>
                </c:pt>
                <c:pt idx="2">
                  <c:v>8.0872215820068562E-3</c:v>
                </c:pt>
                <c:pt idx="3">
                  <c:v>1.1459469257688674E-2</c:v>
                </c:pt>
                <c:pt idx="4">
                  <c:v>1.3412864408562567E-2</c:v>
                </c:pt>
                <c:pt idx="5">
                  <c:v>1.6486159454182941E-2</c:v>
                </c:pt>
                <c:pt idx="6">
                  <c:v>1.8744798049057744E-2</c:v>
                </c:pt>
                <c:pt idx="7">
                  <c:v>2.1396167860313859E-2</c:v>
                </c:pt>
                <c:pt idx="8">
                  <c:v>2.4220112830454946E-2</c:v>
                </c:pt>
                <c:pt idx="9">
                  <c:v>2.5696764722391654E-2</c:v>
                </c:pt>
                <c:pt idx="10">
                  <c:v>2.7877403097554671E-2</c:v>
                </c:pt>
                <c:pt idx="11">
                  <c:v>2.9833816477008814E-2</c:v>
                </c:pt>
                <c:pt idx="12">
                  <c:v>3.2044980817743277E-2</c:v>
                </c:pt>
                <c:pt idx="13">
                  <c:v>3.4277126122733287E-2</c:v>
                </c:pt>
                <c:pt idx="14">
                  <c:v>3.6789694327139737E-2</c:v>
                </c:pt>
                <c:pt idx="15">
                  <c:v>3.86447694889318E-2</c:v>
                </c:pt>
                <c:pt idx="16">
                  <c:v>4.0684148800068251E-2</c:v>
                </c:pt>
                <c:pt idx="17">
                  <c:v>4.2634775026435479E-2</c:v>
                </c:pt>
                <c:pt idx="18">
                  <c:v>4.4693502391753799E-2</c:v>
                </c:pt>
                <c:pt idx="19">
                  <c:v>4.6660583987825625E-2</c:v>
                </c:pt>
                <c:pt idx="20">
                  <c:v>4.830968013373417E-2</c:v>
                </c:pt>
                <c:pt idx="21">
                  <c:v>5.0031469389706811E-2</c:v>
                </c:pt>
                <c:pt idx="22">
                  <c:v>5.1589584653883074E-2</c:v>
                </c:pt>
                <c:pt idx="23">
                  <c:v>5.2976242277668409E-2</c:v>
                </c:pt>
                <c:pt idx="24">
                  <c:v>5.5355597511834727E-2</c:v>
                </c:pt>
                <c:pt idx="25">
                  <c:v>5.75474583072597E-2</c:v>
                </c:pt>
                <c:pt idx="26">
                  <c:v>5.8730669915706302E-2</c:v>
                </c:pt>
                <c:pt idx="27">
                  <c:v>5.9611150862417535E-2</c:v>
                </c:pt>
                <c:pt idx="28">
                  <c:v>5.9858534275360434E-2</c:v>
                </c:pt>
                <c:pt idx="29">
                  <c:v>5.9644015634859715E-2</c:v>
                </c:pt>
                <c:pt idx="30">
                  <c:v>5.9333617665606013E-2</c:v>
                </c:pt>
                <c:pt idx="31">
                  <c:v>5.8988485593208351E-2</c:v>
                </c:pt>
                <c:pt idx="32">
                  <c:v>5.8590055956297467E-2</c:v>
                </c:pt>
                <c:pt idx="33">
                  <c:v>5.8093969024182512E-2</c:v>
                </c:pt>
                <c:pt idx="34">
                  <c:v>5.7515536872142996E-2</c:v>
                </c:pt>
                <c:pt idx="35">
                  <c:v>5.6773514771100167E-2</c:v>
                </c:pt>
                <c:pt idx="36">
                  <c:v>5.5959351008614863E-2</c:v>
                </c:pt>
                <c:pt idx="37">
                  <c:v>5.5063332262280121E-2</c:v>
                </c:pt>
                <c:pt idx="38">
                  <c:v>5.4108340728352897E-2</c:v>
                </c:pt>
                <c:pt idx="39">
                  <c:v>5.3016260765335756E-2</c:v>
                </c:pt>
                <c:pt idx="40">
                  <c:v>5.1852110536437991E-2</c:v>
                </c:pt>
                <c:pt idx="41">
                  <c:v>5.0590845670028715E-2</c:v>
                </c:pt>
                <c:pt idx="42">
                  <c:v>4.9503036521968524E-2</c:v>
                </c:pt>
                <c:pt idx="43">
                  <c:v>4.892760781640524E-2</c:v>
                </c:pt>
                <c:pt idx="44">
                  <c:v>4.7347797014830356E-2</c:v>
                </c:pt>
                <c:pt idx="45">
                  <c:v>4.693769812814988E-2</c:v>
                </c:pt>
                <c:pt idx="46">
                  <c:v>4.6498316655799718E-2</c:v>
                </c:pt>
                <c:pt idx="47">
                  <c:v>4.5898003952077764E-2</c:v>
                </c:pt>
                <c:pt idx="48">
                  <c:v>4.5613456036351523E-2</c:v>
                </c:pt>
                <c:pt idx="49">
                  <c:v>4.5071133569310598E-2</c:v>
                </c:pt>
                <c:pt idx="50">
                  <c:v>4.455308622346954E-2</c:v>
                </c:pt>
                <c:pt idx="51">
                  <c:v>4.382281683377956E-2</c:v>
                </c:pt>
                <c:pt idx="52">
                  <c:v>4.3323466884374141E-2</c:v>
                </c:pt>
                <c:pt idx="53">
                  <c:v>4.2696837181612518E-2</c:v>
                </c:pt>
                <c:pt idx="54">
                  <c:v>4.2117058476985048E-2</c:v>
                </c:pt>
                <c:pt idx="55">
                  <c:v>4.1462872677328476E-2</c:v>
                </c:pt>
                <c:pt idx="56">
                  <c:v>4.0909145694310312E-2</c:v>
                </c:pt>
                <c:pt idx="57">
                  <c:v>4.013089748395262E-2</c:v>
                </c:pt>
                <c:pt idx="58">
                  <c:v>3.9266035532985064E-2</c:v>
                </c:pt>
                <c:pt idx="59">
                  <c:v>3.8440732089650993E-2</c:v>
                </c:pt>
                <c:pt idx="60">
                  <c:v>3.7610659810985929E-2</c:v>
                </c:pt>
                <c:pt idx="61">
                  <c:v>3.685939996478696E-2</c:v>
                </c:pt>
                <c:pt idx="62">
                  <c:v>3.6178211627072521E-2</c:v>
                </c:pt>
                <c:pt idx="63">
                  <c:v>3.5540228911575246E-2</c:v>
                </c:pt>
                <c:pt idx="64">
                  <c:v>3.4622196272410415E-2</c:v>
                </c:pt>
                <c:pt idx="65">
                  <c:v>3.3882883325541166E-2</c:v>
                </c:pt>
                <c:pt idx="66">
                  <c:v>3.3103906093295075E-2</c:v>
                </c:pt>
                <c:pt idx="67">
                  <c:v>3.2441729455701465E-2</c:v>
                </c:pt>
                <c:pt idx="68">
                  <c:v>3.1599867519294451E-2</c:v>
                </c:pt>
                <c:pt idx="69">
                  <c:v>3.0860851406593417E-2</c:v>
                </c:pt>
                <c:pt idx="70">
                  <c:v>3.0156791738685813E-2</c:v>
                </c:pt>
                <c:pt idx="71">
                  <c:v>2.9506323694774551E-2</c:v>
                </c:pt>
                <c:pt idx="72">
                  <c:v>2.8877328382661736E-2</c:v>
                </c:pt>
                <c:pt idx="73">
                  <c:v>2.8200663449957027E-2</c:v>
                </c:pt>
                <c:pt idx="74">
                  <c:v>2.75596630669687E-2</c:v>
                </c:pt>
                <c:pt idx="75">
                  <c:v>2.6933237453602873E-2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C7B1-4EF0-80CD-3311481546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8698376"/>
        <c:axId val="318698768"/>
      </c:scatterChart>
      <c:valAx>
        <c:axId val="3186983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8698768"/>
        <c:crosses val="autoZero"/>
        <c:crossBetween val="midCat"/>
      </c:valAx>
      <c:valAx>
        <c:axId val="318698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86983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'C6012'!$AX$1</c:f>
              <c:strCache>
                <c:ptCount val="1"/>
                <c:pt idx="0">
                  <c:v>C6012 162C7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'C6012'!$AQ$2:$AQ$77</c:f>
              <c:numCache>
                <c:formatCode>0.00E+00</c:formatCode>
                <c:ptCount val="76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7.5431200000000004E-4</c:v>
                </c:pt>
                <c:pt idx="24">
                  <c:v>1.0985400000000001E-3</c:v>
                </c:pt>
                <c:pt idx="25">
                  <c:v>1.59986E-3</c:v>
                </c:pt>
                <c:pt idx="26">
                  <c:v>2.3299499999999999E-3</c:v>
                </c:pt>
                <c:pt idx="27">
                  <c:v>3.3932200000000002E-3</c:v>
                </c:pt>
                <c:pt idx="28">
                  <c:v>4.9417100000000002E-3</c:v>
                </c:pt>
                <c:pt idx="29">
                  <c:v>7.1968600000000002E-3</c:v>
                </c:pt>
                <c:pt idx="30">
                  <c:v>8.6851099999999994E-3</c:v>
                </c:pt>
                <c:pt idx="31">
                  <c:v>1.04811E-2</c:v>
                </c:pt>
                <c:pt idx="32">
                  <c:v>1.2648599999999999E-2</c:v>
                </c:pt>
                <c:pt idx="33">
                  <c:v>1.52642E-2</c:v>
                </c:pt>
                <c:pt idx="34">
                  <c:v>1.8420700000000002E-2</c:v>
                </c:pt>
                <c:pt idx="35">
                  <c:v>2.223E-2</c:v>
                </c:pt>
                <c:pt idx="36">
                  <c:v>2.6827E-2</c:v>
                </c:pt>
                <c:pt idx="37">
                  <c:v>3.2374600000000003E-2</c:v>
                </c:pt>
                <c:pt idx="38">
                  <c:v>3.9069399999999997E-2</c:v>
                </c:pt>
                <c:pt idx="39">
                  <c:v>4.7148700000000002E-2</c:v>
                </c:pt>
                <c:pt idx="40">
                  <c:v>5.6898700000000003E-2</c:v>
                </c:pt>
                <c:pt idx="41">
                  <c:v>6.8664900000000001E-2</c:v>
                </c:pt>
                <c:pt idx="42">
                  <c:v>7.9706600000000002E-2</c:v>
                </c:pt>
                <c:pt idx="43">
                  <c:v>8.6331099999999994E-2</c:v>
                </c:pt>
                <c:pt idx="44">
                  <c:v>0.10127700000000001</c:v>
                </c:pt>
                <c:pt idx="45">
                  <c:v>0.109695</c:v>
                </c:pt>
                <c:pt idx="46">
                  <c:v>0.118812</c:v>
                </c:pt>
                <c:pt idx="47">
                  <c:v>0.12868599999999999</c:v>
                </c:pt>
                <c:pt idx="48">
                  <c:v>0.139381</c:v>
                </c:pt>
                <c:pt idx="49">
                  <c:v>0.15096499999999999</c:v>
                </c:pt>
                <c:pt idx="50">
                  <c:v>0.16351199999999999</c:v>
                </c:pt>
                <c:pt idx="51">
                  <c:v>0.17710200000000001</c:v>
                </c:pt>
                <c:pt idx="52">
                  <c:v>0.19182099999999999</c:v>
                </c:pt>
                <c:pt idx="53">
                  <c:v>0.207763</c:v>
                </c:pt>
                <c:pt idx="54">
                  <c:v>0.22503100000000001</c:v>
                </c:pt>
                <c:pt idx="55">
                  <c:v>0.24373300000000001</c:v>
                </c:pt>
                <c:pt idx="56">
                  <c:v>0.26500000000000001</c:v>
                </c:pt>
                <c:pt idx="57">
                  <c:v>0.29499999999999998</c:v>
                </c:pt>
                <c:pt idx="58">
                  <c:v>0.33</c:v>
                </c:pt>
                <c:pt idx="59">
                  <c:v>0.37</c:v>
                </c:pt>
                <c:pt idx="60">
                  <c:v>0.41</c:v>
                </c:pt>
                <c:pt idx="61">
                  <c:v>0.45</c:v>
                </c:pt>
                <c:pt idx="62">
                  <c:v>0.49</c:v>
                </c:pt>
                <c:pt idx="63">
                  <c:v>0.53349999999999997</c:v>
                </c:pt>
                <c:pt idx="64">
                  <c:v>0.59389999999999998</c:v>
                </c:pt>
                <c:pt idx="65">
                  <c:v>0.65429999999999999</c:v>
                </c:pt>
                <c:pt idx="66">
                  <c:v>0.7147</c:v>
                </c:pt>
                <c:pt idx="67">
                  <c:v>0.77510000000000001</c:v>
                </c:pt>
                <c:pt idx="68">
                  <c:v>0.85570000000000002</c:v>
                </c:pt>
                <c:pt idx="69">
                  <c:v>0.93620000000000003</c:v>
                </c:pt>
                <c:pt idx="70">
                  <c:v>1.0167999999999999</c:v>
                </c:pt>
                <c:pt idx="71">
                  <c:v>1.0972999999999999</c:v>
                </c:pt>
                <c:pt idx="72">
                  <c:v>1.1778</c:v>
                </c:pt>
                <c:pt idx="73">
                  <c:v>1.2785</c:v>
                </c:pt>
                <c:pt idx="74">
                  <c:v>1.3792</c:v>
                </c:pt>
                <c:pt idx="75">
                  <c:v>1.4799</c:v>
                </c:pt>
              </c:numCache>
            </c:numRef>
          </c:xVal>
          <c:yVal>
            <c:numRef>
              <c:f>'C6012'!$AX$2:$AX$77</c:f>
              <c:numCache>
                <c:formatCode>0.00E+00</c:formatCode>
                <c:ptCount val="76"/>
                <c:pt idx="0">
                  <c:v>8.9673700008795851E-3</c:v>
                </c:pt>
                <c:pt idx="1">
                  <c:v>7.9936579348747067E-3</c:v>
                </c:pt>
                <c:pt idx="2">
                  <c:v>8.4893410477443251E-3</c:v>
                </c:pt>
                <c:pt idx="3">
                  <c:v>1.223327054808301E-2</c:v>
                </c:pt>
                <c:pt idx="4">
                  <c:v>1.3972358336174856E-2</c:v>
                </c:pt>
                <c:pt idx="5">
                  <c:v>1.7555962027530517E-2</c:v>
                </c:pt>
                <c:pt idx="6">
                  <c:v>1.976527894328594E-2</c:v>
                </c:pt>
                <c:pt idx="7">
                  <c:v>2.2332701357760148E-2</c:v>
                </c:pt>
                <c:pt idx="8">
                  <c:v>2.4610217822292436E-2</c:v>
                </c:pt>
                <c:pt idx="9">
                  <c:v>2.5660976607898085E-2</c:v>
                </c:pt>
                <c:pt idx="10">
                  <c:v>2.7917586551387746E-2</c:v>
                </c:pt>
                <c:pt idx="11">
                  <c:v>2.9829838489575287E-2</c:v>
                </c:pt>
                <c:pt idx="12">
                  <c:v>3.2137341190535171E-2</c:v>
                </c:pt>
                <c:pt idx="13">
                  <c:v>3.4667019928298917E-2</c:v>
                </c:pt>
                <c:pt idx="14">
                  <c:v>3.7300723139029122E-2</c:v>
                </c:pt>
                <c:pt idx="15">
                  <c:v>3.9429232969697366E-2</c:v>
                </c:pt>
                <c:pt idx="16">
                  <c:v>4.1610542424611187E-2</c:v>
                </c:pt>
                <c:pt idx="17">
                  <c:v>4.3538179692876509E-2</c:v>
                </c:pt>
                <c:pt idx="18">
                  <c:v>4.5579046385470529E-2</c:v>
                </c:pt>
                <c:pt idx="19">
                  <c:v>4.7362341057797526E-2</c:v>
                </c:pt>
                <c:pt idx="20">
                  <c:v>4.8907112313540731E-2</c:v>
                </c:pt>
                <c:pt idx="21">
                  <c:v>5.0582086903749421E-2</c:v>
                </c:pt>
                <c:pt idx="22">
                  <c:v>5.2090405586360397E-2</c:v>
                </c:pt>
                <c:pt idx="23">
                  <c:v>5.341001093870943E-2</c:v>
                </c:pt>
                <c:pt idx="24">
                  <c:v>5.5941171868422693E-2</c:v>
                </c:pt>
                <c:pt idx="25">
                  <c:v>5.7641753899750361E-2</c:v>
                </c:pt>
                <c:pt idx="26">
                  <c:v>5.8948337064894475E-2</c:v>
                </c:pt>
                <c:pt idx="27">
                  <c:v>5.9820406611531776E-2</c:v>
                </c:pt>
                <c:pt idx="28">
                  <c:v>6.0130978358824694E-2</c:v>
                </c:pt>
                <c:pt idx="29">
                  <c:v>5.9975515013275575E-2</c:v>
                </c:pt>
                <c:pt idx="30">
                  <c:v>5.9668167424984549E-2</c:v>
                </c:pt>
                <c:pt idx="31">
                  <c:v>5.9340384749218524E-2</c:v>
                </c:pt>
                <c:pt idx="32">
                  <c:v>5.8890390079092823E-2</c:v>
                </c:pt>
                <c:pt idx="33">
                  <c:v>5.8387527260253723E-2</c:v>
                </c:pt>
                <c:pt idx="34">
                  <c:v>5.7746444805350967E-2</c:v>
                </c:pt>
                <c:pt idx="35">
                  <c:v>5.7044774078756862E-2</c:v>
                </c:pt>
                <c:pt idx="36">
                  <c:v>5.6189425285599226E-2</c:v>
                </c:pt>
                <c:pt idx="37">
                  <c:v>5.527506035627025E-2</c:v>
                </c:pt>
                <c:pt idx="38">
                  <c:v>5.4288253558680569E-2</c:v>
                </c:pt>
                <c:pt idx="39">
                  <c:v>5.3167792997060155E-2</c:v>
                </c:pt>
                <c:pt idx="40">
                  <c:v>5.1978058065693673E-2</c:v>
                </c:pt>
                <c:pt idx="41">
                  <c:v>5.0696193448450722E-2</c:v>
                </c:pt>
                <c:pt idx="42">
                  <c:v>4.9495385070947341E-2</c:v>
                </c:pt>
                <c:pt idx="43">
                  <c:v>4.8337541895409931E-2</c:v>
                </c:pt>
                <c:pt idx="44">
                  <c:v>4.7692250204557807E-2</c:v>
                </c:pt>
                <c:pt idx="45">
                  <c:v>4.7468726791946268E-2</c:v>
                </c:pt>
                <c:pt idx="46">
                  <c:v>4.6583589286908929E-2</c:v>
                </c:pt>
                <c:pt idx="47">
                  <c:v>4.5981025357025508E-2</c:v>
                </c:pt>
                <c:pt idx="48">
                  <c:v>4.5588665927760598E-2</c:v>
                </c:pt>
                <c:pt idx="49">
                  <c:v>4.5079297543600801E-2</c:v>
                </c:pt>
                <c:pt idx="50">
                  <c:v>4.4486034513330525E-2</c:v>
                </c:pt>
                <c:pt idx="51">
                  <c:v>4.3882610009565545E-2</c:v>
                </c:pt>
                <c:pt idx="52">
                  <c:v>4.3231177980033501E-2</c:v>
                </c:pt>
                <c:pt idx="53">
                  <c:v>4.2635656016377421E-2</c:v>
                </c:pt>
                <c:pt idx="54">
                  <c:v>4.1978115691553304E-2</c:v>
                </c:pt>
                <c:pt idx="55">
                  <c:v>4.1295386469862812E-2</c:v>
                </c:pt>
                <c:pt idx="56">
                  <c:v>4.0829077465634175E-2</c:v>
                </c:pt>
                <c:pt idx="57">
                  <c:v>3.9935387983389775E-2</c:v>
                </c:pt>
                <c:pt idx="58">
                  <c:v>3.9148575986256096E-2</c:v>
                </c:pt>
                <c:pt idx="59">
                  <c:v>3.8165053304528525E-2</c:v>
                </c:pt>
                <c:pt idx="60">
                  <c:v>3.7352237580945045E-2</c:v>
                </c:pt>
                <c:pt idx="61">
                  <c:v>3.6577862193004206E-2</c:v>
                </c:pt>
                <c:pt idx="62">
                  <c:v>3.5855428565704298E-2</c:v>
                </c:pt>
                <c:pt idx="63">
                  <c:v>3.5140191639362807E-2</c:v>
                </c:pt>
                <c:pt idx="64">
                  <c:v>3.4308762337003383E-2</c:v>
                </c:pt>
                <c:pt idx="65">
                  <c:v>3.3479613358271813E-2</c:v>
                </c:pt>
                <c:pt idx="66">
                  <c:v>3.2735356650275167E-2</c:v>
                </c:pt>
                <c:pt idx="67">
                  <c:v>3.2063842668498481E-2</c:v>
                </c:pt>
                <c:pt idx="68">
                  <c:v>3.1197751176278408E-2</c:v>
                </c:pt>
                <c:pt idx="69">
                  <c:v>3.0415489674546707E-2</c:v>
                </c:pt>
                <c:pt idx="70">
                  <c:v>2.9734142894903313E-2</c:v>
                </c:pt>
                <c:pt idx="71">
                  <c:v>2.9049532413874108E-2</c:v>
                </c:pt>
                <c:pt idx="72">
                  <c:v>2.8446107964283006E-2</c:v>
                </c:pt>
                <c:pt idx="73">
                  <c:v>2.7752130714409629E-2</c:v>
                </c:pt>
                <c:pt idx="74">
                  <c:v>2.705415637692709E-2</c:v>
                </c:pt>
                <c:pt idx="75">
                  <c:v>2.645906996220105E-2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492A-4781-B831-B297086D89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8699552"/>
        <c:axId val="318699944"/>
      </c:scatterChart>
      <c:valAx>
        <c:axId val="3186995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8699944"/>
        <c:crosses val="autoZero"/>
        <c:crossBetween val="midCat"/>
      </c:valAx>
      <c:valAx>
        <c:axId val="318699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86995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'C6012'!$BH$1</c:f>
              <c:strCache>
                <c:ptCount val="1"/>
                <c:pt idx="0">
                  <c:v>C6012 162C3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'C6012'!$BA$2:$BA$77</c:f>
              <c:numCache>
                <c:formatCode>0.00E+00</c:formatCode>
                <c:ptCount val="76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7.5431200000000004E-4</c:v>
                </c:pt>
                <c:pt idx="24">
                  <c:v>1.0985400000000001E-3</c:v>
                </c:pt>
                <c:pt idx="25">
                  <c:v>1.59986E-3</c:v>
                </c:pt>
                <c:pt idx="26">
                  <c:v>2.3299499999999999E-3</c:v>
                </c:pt>
                <c:pt idx="27">
                  <c:v>3.3932200000000002E-3</c:v>
                </c:pt>
                <c:pt idx="28">
                  <c:v>4.9417100000000002E-3</c:v>
                </c:pt>
                <c:pt idx="29">
                  <c:v>7.1968600000000002E-3</c:v>
                </c:pt>
                <c:pt idx="30">
                  <c:v>8.6851099999999994E-3</c:v>
                </c:pt>
                <c:pt idx="31">
                  <c:v>1.04811E-2</c:v>
                </c:pt>
                <c:pt idx="32">
                  <c:v>1.2648599999999999E-2</c:v>
                </c:pt>
                <c:pt idx="33">
                  <c:v>1.52642E-2</c:v>
                </c:pt>
                <c:pt idx="34">
                  <c:v>1.8420700000000002E-2</c:v>
                </c:pt>
                <c:pt idx="35">
                  <c:v>2.223E-2</c:v>
                </c:pt>
                <c:pt idx="36">
                  <c:v>2.6827E-2</c:v>
                </c:pt>
                <c:pt idx="37">
                  <c:v>3.2374600000000003E-2</c:v>
                </c:pt>
                <c:pt idx="38">
                  <c:v>3.9069399999999997E-2</c:v>
                </c:pt>
                <c:pt idx="39">
                  <c:v>4.7148700000000002E-2</c:v>
                </c:pt>
                <c:pt idx="40">
                  <c:v>5.6898700000000003E-2</c:v>
                </c:pt>
                <c:pt idx="41">
                  <c:v>6.8664900000000001E-2</c:v>
                </c:pt>
                <c:pt idx="42">
                  <c:v>7.9706600000000002E-2</c:v>
                </c:pt>
                <c:pt idx="43">
                  <c:v>8.6331099999999994E-2</c:v>
                </c:pt>
                <c:pt idx="44">
                  <c:v>0.10127700000000001</c:v>
                </c:pt>
                <c:pt idx="45">
                  <c:v>0.109695</c:v>
                </c:pt>
                <c:pt idx="46">
                  <c:v>0.118812</c:v>
                </c:pt>
                <c:pt idx="47">
                  <c:v>0.12868599999999999</c:v>
                </c:pt>
                <c:pt idx="48">
                  <c:v>0.139381</c:v>
                </c:pt>
                <c:pt idx="49">
                  <c:v>0.15096499999999999</c:v>
                </c:pt>
                <c:pt idx="50">
                  <c:v>0.16351199999999999</c:v>
                </c:pt>
                <c:pt idx="51">
                  <c:v>0.17710200000000001</c:v>
                </c:pt>
                <c:pt idx="52">
                  <c:v>0.19182099999999999</c:v>
                </c:pt>
                <c:pt idx="53">
                  <c:v>0.207763</c:v>
                </c:pt>
                <c:pt idx="54">
                  <c:v>0.22503100000000001</c:v>
                </c:pt>
                <c:pt idx="55">
                  <c:v>0.24373300000000001</c:v>
                </c:pt>
                <c:pt idx="56">
                  <c:v>0.26500000000000001</c:v>
                </c:pt>
                <c:pt idx="57">
                  <c:v>0.29499999999999998</c:v>
                </c:pt>
                <c:pt idx="58">
                  <c:v>0.33</c:v>
                </c:pt>
                <c:pt idx="59">
                  <c:v>0.37</c:v>
                </c:pt>
                <c:pt idx="60">
                  <c:v>0.41</c:v>
                </c:pt>
                <c:pt idx="61">
                  <c:v>0.45</c:v>
                </c:pt>
                <c:pt idx="62">
                  <c:v>0.49</c:v>
                </c:pt>
                <c:pt idx="63">
                  <c:v>0.53349999999999997</c:v>
                </c:pt>
                <c:pt idx="64">
                  <c:v>0.59389999999999998</c:v>
                </c:pt>
                <c:pt idx="65">
                  <c:v>0.65429999999999999</c:v>
                </c:pt>
                <c:pt idx="66">
                  <c:v>0.7147</c:v>
                </c:pt>
                <c:pt idx="67">
                  <c:v>0.77510000000000001</c:v>
                </c:pt>
                <c:pt idx="68">
                  <c:v>0.85570000000000002</c:v>
                </c:pt>
                <c:pt idx="69">
                  <c:v>0.93620000000000003</c:v>
                </c:pt>
                <c:pt idx="70">
                  <c:v>1.0167999999999999</c:v>
                </c:pt>
                <c:pt idx="71">
                  <c:v>1.0972999999999999</c:v>
                </c:pt>
                <c:pt idx="72">
                  <c:v>1.1778</c:v>
                </c:pt>
              </c:numCache>
            </c:numRef>
          </c:xVal>
          <c:yVal>
            <c:numRef>
              <c:f>'C6012'!$BH$2:$BH$77</c:f>
              <c:numCache>
                <c:formatCode>0.00E+00</c:formatCode>
                <c:ptCount val="76"/>
                <c:pt idx="4">
                  <c:v>5.6512775050472706E-4</c:v>
                </c:pt>
                <c:pt idx="5">
                  <c:v>1.3843040273128495E-3</c:v>
                </c:pt>
                <c:pt idx="6">
                  <c:v>2.8055338566154628E-3</c:v>
                </c:pt>
                <c:pt idx="7">
                  <c:v>5.1199097741807713E-3</c:v>
                </c:pt>
                <c:pt idx="8">
                  <c:v>8.0526761502375723E-3</c:v>
                </c:pt>
                <c:pt idx="9">
                  <c:v>1.0418601503718133E-2</c:v>
                </c:pt>
                <c:pt idx="10">
                  <c:v>1.3533644487677628E-2</c:v>
                </c:pt>
                <c:pt idx="11">
                  <c:v>1.6631664154661659E-2</c:v>
                </c:pt>
                <c:pt idx="12">
                  <c:v>1.9727222000786911E-2</c:v>
                </c:pt>
                <c:pt idx="13">
                  <c:v>2.3056337990953552E-2</c:v>
                </c:pt>
                <c:pt idx="14">
                  <c:v>2.6499725886438459E-2</c:v>
                </c:pt>
                <c:pt idx="15">
                  <c:v>2.9378417146620605E-2</c:v>
                </c:pt>
                <c:pt idx="16">
                  <c:v>3.2325644875169139E-2</c:v>
                </c:pt>
                <c:pt idx="17">
                  <c:v>3.5069799112728707E-2</c:v>
                </c:pt>
                <c:pt idx="18">
                  <c:v>3.7854616517559066E-2</c:v>
                </c:pt>
                <c:pt idx="19">
                  <c:v>4.0467424215668235E-2</c:v>
                </c:pt>
                <c:pt idx="20">
                  <c:v>4.2841594778053577E-2</c:v>
                </c:pt>
                <c:pt idx="21">
                  <c:v>4.504752932655598E-2</c:v>
                </c:pt>
                <c:pt idx="22">
                  <c:v>4.7170872598515122E-2</c:v>
                </c:pt>
                <c:pt idx="23">
                  <c:v>4.8935088437522124E-2</c:v>
                </c:pt>
                <c:pt idx="24">
                  <c:v>5.1787579471892435E-2</c:v>
                </c:pt>
                <c:pt idx="25">
                  <c:v>5.4555025086322255E-2</c:v>
                </c:pt>
                <c:pt idx="26">
                  <c:v>5.6258009485832053E-2</c:v>
                </c:pt>
                <c:pt idx="27">
                  <c:v>5.7454372993781866E-2</c:v>
                </c:pt>
                <c:pt idx="28">
                  <c:v>5.8018942085013174E-2</c:v>
                </c:pt>
                <c:pt idx="29">
                  <c:v>5.8115422499332638E-2</c:v>
                </c:pt>
                <c:pt idx="30">
                  <c:v>5.788268390423551E-2</c:v>
                </c:pt>
                <c:pt idx="31">
                  <c:v>5.7651241532164242E-2</c:v>
                </c:pt>
                <c:pt idx="32">
                  <c:v>5.734051402228714E-2</c:v>
                </c:pt>
                <c:pt idx="33">
                  <c:v>5.6779630448809466E-2</c:v>
                </c:pt>
                <c:pt idx="34">
                  <c:v>5.6239626516340693E-2</c:v>
                </c:pt>
                <c:pt idx="35">
                  <c:v>5.5605530435221609E-2</c:v>
                </c:pt>
                <c:pt idx="36">
                  <c:v>5.4824935116816277E-2</c:v>
                </c:pt>
                <c:pt idx="37">
                  <c:v>5.3985847697780226E-2</c:v>
                </c:pt>
                <c:pt idx="38">
                  <c:v>5.3051613684242618E-2</c:v>
                </c:pt>
                <c:pt idx="39">
                  <c:v>5.2016555753798453E-2</c:v>
                </c:pt>
                <c:pt idx="40">
                  <c:v>5.0891867076399783E-2</c:v>
                </c:pt>
                <c:pt idx="41">
                  <c:v>4.9685420649571557E-2</c:v>
                </c:pt>
                <c:pt idx="42">
                  <c:v>4.8510111269452927E-2</c:v>
                </c:pt>
                <c:pt idx="43">
                  <c:v>4.7972728238229567E-2</c:v>
                </c:pt>
                <c:pt idx="44">
                  <c:v>4.6572491904833452E-2</c:v>
                </c:pt>
                <c:pt idx="45">
                  <c:v>4.6090529553737748E-2</c:v>
                </c:pt>
                <c:pt idx="46">
                  <c:v>4.5615725015352784E-2</c:v>
                </c:pt>
                <c:pt idx="47">
                  <c:v>4.5125108091269371E-2</c:v>
                </c:pt>
                <c:pt idx="48">
                  <c:v>4.4775920633757453E-2</c:v>
                </c:pt>
                <c:pt idx="49">
                  <c:v>4.4227951584636993E-2</c:v>
                </c:pt>
                <c:pt idx="50">
                  <c:v>4.3652538447234955E-2</c:v>
                </c:pt>
                <c:pt idx="51">
                  <c:v>4.312859483596318E-2</c:v>
                </c:pt>
                <c:pt idx="52">
                  <c:v>4.2527197359943578E-2</c:v>
                </c:pt>
                <c:pt idx="53">
                  <c:v>4.1772273795937724E-2</c:v>
                </c:pt>
                <c:pt idx="54">
                  <c:v>4.1299152378247418E-2</c:v>
                </c:pt>
                <c:pt idx="55">
                  <c:v>4.0682303485054222E-2</c:v>
                </c:pt>
                <c:pt idx="56">
                  <c:v>4.0417298003871241E-2</c:v>
                </c:pt>
                <c:pt idx="57">
                  <c:v>3.9516071554551037E-2</c:v>
                </c:pt>
                <c:pt idx="58">
                  <c:v>3.8664919029136796E-2</c:v>
                </c:pt>
                <c:pt idx="59">
                  <c:v>3.7837941910241431E-2</c:v>
                </c:pt>
                <c:pt idx="60">
                  <c:v>3.7038040768880946E-2</c:v>
                </c:pt>
                <c:pt idx="61">
                  <c:v>3.6253924154386691E-2</c:v>
                </c:pt>
                <c:pt idx="62">
                  <c:v>3.5504577412043194E-2</c:v>
                </c:pt>
                <c:pt idx="63">
                  <c:v>3.4817580935965695E-2</c:v>
                </c:pt>
                <c:pt idx="64">
                  <c:v>3.401983558173105E-2</c:v>
                </c:pt>
                <c:pt idx="65">
                  <c:v>3.3208812886064767E-2</c:v>
                </c:pt>
                <c:pt idx="66">
                  <c:v>3.2486075394355003E-2</c:v>
                </c:pt>
                <c:pt idx="67">
                  <c:v>3.1826795576263542E-2</c:v>
                </c:pt>
                <c:pt idx="68">
                  <c:v>3.0933271970804765E-2</c:v>
                </c:pt>
                <c:pt idx="69">
                  <c:v>3.0197336515595918E-2</c:v>
                </c:pt>
                <c:pt idx="70">
                  <c:v>2.948829329816088E-2</c:v>
                </c:pt>
                <c:pt idx="71">
                  <c:v>2.8857384463664829E-2</c:v>
                </c:pt>
                <c:pt idx="72">
                  <c:v>2.825314174966604E-2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4EFA-4E33-B935-9AA2C02078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8700728"/>
        <c:axId val="318701120"/>
      </c:scatterChart>
      <c:valAx>
        <c:axId val="3187007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8701120"/>
        <c:crosses val="autoZero"/>
        <c:crossBetween val="midCat"/>
      </c:valAx>
      <c:valAx>
        <c:axId val="318701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87007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'C6012'!$BR$1</c:f>
              <c:strCache>
                <c:ptCount val="1"/>
                <c:pt idx="0">
                  <c:v>C6012 162C4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'C6012'!$BK$2:$BK$77</c:f>
              <c:numCache>
                <c:formatCode>0.00E+00</c:formatCode>
                <c:ptCount val="76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7.5431200000000004E-4</c:v>
                </c:pt>
                <c:pt idx="24">
                  <c:v>1.0985400000000001E-3</c:v>
                </c:pt>
                <c:pt idx="25">
                  <c:v>1.59986E-3</c:v>
                </c:pt>
                <c:pt idx="26">
                  <c:v>2.3299499999999999E-3</c:v>
                </c:pt>
                <c:pt idx="27">
                  <c:v>3.3932200000000002E-3</c:v>
                </c:pt>
                <c:pt idx="28">
                  <c:v>4.9417100000000002E-3</c:v>
                </c:pt>
                <c:pt idx="29">
                  <c:v>7.1968600000000002E-3</c:v>
                </c:pt>
                <c:pt idx="30">
                  <c:v>8.6851099999999994E-3</c:v>
                </c:pt>
                <c:pt idx="31">
                  <c:v>1.04811E-2</c:v>
                </c:pt>
                <c:pt idx="32">
                  <c:v>1.2648599999999999E-2</c:v>
                </c:pt>
                <c:pt idx="33">
                  <c:v>1.52642E-2</c:v>
                </c:pt>
                <c:pt idx="34">
                  <c:v>1.8420700000000002E-2</c:v>
                </c:pt>
                <c:pt idx="35">
                  <c:v>2.223E-2</c:v>
                </c:pt>
                <c:pt idx="36">
                  <c:v>2.6827E-2</c:v>
                </c:pt>
                <c:pt idx="37">
                  <c:v>3.2374600000000003E-2</c:v>
                </c:pt>
                <c:pt idx="38">
                  <c:v>3.9069399999999997E-2</c:v>
                </c:pt>
                <c:pt idx="39">
                  <c:v>4.7148700000000002E-2</c:v>
                </c:pt>
                <c:pt idx="40">
                  <c:v>5.6898700000000003E-2</c:v>
                </c:pt>
                <c:pt idx="41">
                  <c:v>6.8664900000000001E-2</c:v>
                </c:pt>
                <c:pt idx="42">
                  <c:v>7.9706600000000002E-2</c:v>
                </c:pt>
                <c:pt idx="43">
                  <c:v>8.6331099999999994E-2</c:v>
                </c:pt>
                <c:pt idx="44">
                  <c:v>0.10127700000000001</c:v>
                </c:pt>
                <c:pt idx="45">
                  <c:v>0.109695</c:v>
                </c:pt>
                <c:pt idx="46">
                  <c:v>0.118812</c:v>
                </c:pt>
                <c:pt idx="47">
                  <c:v>0.12868599999999999</c:v>
                </c:pt>
                <c:pt idx="48">
                  <c:v>0.139381</c:v>
                </c:pt>
                <c:pt idx="49">
                  <c:v>0.15096499999999999</c:v>
                </c:pt>
                <c:pt idx="50">
                  <c:v>0.16351199999999999</c:v>
                </c:pt>
                <c:pt idx="51">
                  <c:v>0.17710200000000001</c:v>
                </c:pt>
                <c:pt idx="52">
                  <c:v>0.19182099999999999</c:v>
                </c:pt>
                <c:pt idx="53">
                  <c:v>0.207763</c:v>
                </c:pt>
                <c:pt idx="54">
                  <c:v>0.22503100000000001</c:v>
                </c:pt>
                <c:pt idx="55">
                  <c:v>0.24373300000000001</c:v>
                </c:pt>
                <c:pt idx="56">
                  <c:v>0.26500000000000001</c:v>
                </c:pt>
                <c:pt idx="57">
                  <c:v>0.29499999999999998</c:v>
                </c:pt>
                <c:pt idx="58">
                  <c:v>0.33</c:v>
                </c:pt>
                <c:pt idx="59">
                  <c:v>0.37</c:v>
                </c:pt>
                <c:pt idx="60">
                  <c:v>0.41</c:v>
                </c:pt>
                <c:pt idx="61">
                  <c:v>0.45</c:v>
                </c:pt>
                <c:pt idx="62">
                  <c:v>0.49</c:v>
                </c:pt>
                <c:pt idx="63">
                  <c:v>0.53349999999999997</c:v>
                </c:pt>
                <c:pt idx="64">
                  <c:v>0.59389999999999998</c:v>
                </c:pt>
                <c:pt idx="65">
                  <c:v>0.65429999999999999</c:v>
                </c:pt>
                <c:pt idx="66">
                  <c:v>0.7147</c:v>
                </c:pt>
                <c:pt idx="67">
                  <c:v>0.77510000000000001</c:v>
                </c:pt>
                <c:pt idx="68">
                  <c:v>0.85570000000000002</c:v>
                </c:pt>
                <c:pt idx="69">
                  <c:v>0.93620000000000003</c:v>
                </c:pt>
                <c:pt idx="70">
                  <c:v>1.0167999999999999</c:v>
                </c:pt>
                <c:pt idx="71">
                  <c:v>1.0972999999999999</c:v>
                </c:pt>
                <c:pt idx="72">
                  <c:v>1.1778</c:v>
                </c:pt>
                <c:pt idx="73">
                  <c:v>1.2785</c:v>
                </c:pt>
                <c:pt idx="74">
                  <c:v>1.3792</c:v>
                </c:pt>
                <c:pt idx="75">
                  <c:v>1.4799</c:v>
                </c:pt>
              </c:numCache>
            </c:numRef>
          </c:xVal>
          <c:yVal>
            <c:numRef>
              <c:f>'C6012'!$BR$2:$BR$77</c:f>
              <c:numCache>
                <c:formatCode>0.00E+00</c:formatCode>
                <c:ptCount val="76"/>
                <c:pt idx="0">
                  <c:v>6.2807077787911982E-3</c:v>
                </c:pt>
                <c:pt idx="1">
                  <c:v>6.871448615852805E-3</c:v>
                </c:pt>
                <c:pt idx="2">
                  <c:v>7.4234139191581509E-3</c:v>
                </c:pt>
                <c:pt idx="3">
                  <c:v>1.0899203722959293E-2</c:v>
                </c:pt>
                <c:pt idx="4">
                  <c:v>1.2924517845337531E-2</c:v>
                </c:pt>
                <c:pt idx="5">
                  <c:v>1.5637283653674977E-2</c:v>
                </c:pt>
                <c:pt idx="6">
                  <c:v>1.781113556538012E-2</c:v>
                </c:pt>
                <c:pt idx="7">
                  <c:v>2.0371608202754077E-2</c:v>
                </c:pt>
                <c:pt idx="8">
                  <c:v>2.3172706656641E-2</c:v>
                </c:pt>
                <c:pt idx="9">
                  <c:v>2.4728150044081448E-2</c:v>
                </c:pt>
                <c:pt idx="10">
                  <c:v>2.6910742852852731E-2</c:v>
                </c:pt>
                <c:pt idx="11">
                  <c:v>2.8542179976085345E-2</c:v>
                </c:pt>
                <c:pt idx="12">
                  <c:v>3.0726173864962979E-2</c:v>
                </c:pt>
                <c:pt idx="13">
                  <c:v>3.2845069161039693E-2</c:v>
                </c:pt>
                <c:pt idx="14">
                  <c:v>3.5291657622004056E-2</c:v>
                </c:pt>
                <c:pt idx="15">
                  <c:v>3.7193052792173352E-2</c:v>
                </c:pt>
                <c:pt idx="16">
                  <c:v>3.9429102686517177E-2</c:v>
                </c:pt>
                <c:pt idx="17">
                  <c:v>4.1338788245696693E-2</c:v>
                </c:pt>
                <c:pt idx="18">
                  <c:v>4.3493394602806525E-2</c:v>
                </c:pt>
                <c:pt idx="19">
                  <c:v>4.5468279710489265E-2</c:v>
                </c:pt>
                <c:pt idx="20">
                  <c:v>4.7062504401636125E-2</c:v>
                </c:pt>
                <c:pt idx="21">
                  <c:v>4.8741739796648087E-2</c:v>
                </c:pt>
                <c:pt idx="22">
                  <c:v>5.0212903694617214E-2</c:v>
                </c:pt>
                <c:pt idx="23">
                  <c:v>5.1515832971412788E-2</c:v>
                </c:pt>
                <c:pt idx="24">
                  <c:v>5.3649806736276326E-2</c:v>
                </c:pt>
                <c:pt idx="25">
                  <c:v>5.5760936629927059E-2</c:v>
                </c:pt>
                <c:pt idx="26">
                  <c:v>5.7239744194764505E-2</c:v>
                </c:pt>
                <c:pt idx="27">
                  <c:v>5.7899440775129721E-2</c:v>
                </c:pt>
                <c:pt idx="28">
                  <c:v>5.8233078372603511E-2</c:v>
                </c:pt>
                <c:pt idx="29">
                  <c:v>5.800234452240037E-2</c:v>
                </c:pt>
                <c:pt idx="30">
                  <c:v>5.776184762636441E-2</c:v>
                </c:pt>
                <c:pt idx="31">
                  <c:v>5.7446162100838659E-2</c:v>
                </c:pt>
                <c:pt idx="32">
                  <c:v>5.7025824182383708E-2</c:v>
                </c:pt>
                <c:pt idx="33">
                  <c:v>5.6525884705104008E-2</c:v>
                </c:pt>
                <c:pt idx="34">
                  <c:v>5.5921069381497247E-2</c:v>
                </c:pt>
                <c:pt idx="35">
                  <c:v>5.5207822419315974E-2</c:v>
                </c:pt>
                <c:pt idx="36">
                  <c:v>5.4444484977194077E-2</c:v>
                </c:pt>
                <c:pt idx="37">
                  <c:v>5.3551731364890803E-2</c:v>
                </c:pt>
                <c:pt idx="38">
                  <c:v>5.2622265376864957E-2</c:v>
                </c:pt>
                <c:pt idx="39">
                  <c:v>5.1558052811143097E-2</c:v>
                </c:pt>
                <c:pt idx="40">
                  <c:v>5.0414228756961589E-2</c:v>
                </c:pt>
                <c:pt idx="41">
                  <c:v>4.9189361667161986E-2</c:v>
                </c:pt>
                <c:pt idx="42">
                  <c:v>4.7960171396999762E-2</c:v>
                </c:pt>
                <c:pt idx="43">
                  <c:v>4.7451692749494512E-2</c:v>
                </c:pt>
                <c:pt idx="44">
                  <c:v>4.631511886694617E-2</c:v>
                </c:pt>
                <c:pt idx="45">
                  <c:v>4.5194177277359047E-2</c:v>
                </c:pt>
                <c:pt idx="46">
                  <c:v>4.5216705521604832E-2</c:v>
                </c:pt>
                <c:pt idx="47">
                  <c:v>4.4758729147659992E-2</c:v>
                </c:pt>
                <c:pt idx="48">
                  <c:v>4.4169377681584202E-2</c:v>
                </c:pt>
                <c:pt idx="49">
                  <c:v>4.3777348633456399E-2</c:v>
                </c:pt>
                <c:pt idx="50">
                  <c:v>4.3281405976478844E-2</c:v>
                </c:pt>
                <c:pt idx="51">
                  <c:v>4.2656268707582809E-2</c:v>
                </c:pt>
                <c:pt idx="52">
                  <c:v>4.2148048377970287E-2</c:v>
                </c:pt>
                <c:pt idx="53">
                  <c:v>4.1469834444826194E-2</c:v>
                </c:pt>
                <c:pt idx="54">
                  <c:v>4.0852249155039842E-2</c:v>
                </c:pt>
                <c:pt idx="55">
                  <c:v>4.025007301901163E-2</c:v>
                </c:pt>
                <c:pt idx="56">
                  <c:v>3.9999799382917138E-2</c:v>
                </c:pt>
                <c:pt idx="57">
                  <c:v>3.9184219902279882E-2</c:v>
                </c:pt>
                <c:pt idx="58">
                  <c:v>3.8455334347718438E-2</c:v>
                </c:pt>
                <c:pt idx="59">
                  <c:v>3.7560205820752382E-2</c:v>
                </c:pt>
                <c:pt idx="60">
                  <c:v>3.6755449553296675E-2</c:v>
                </c:pt>
                <c:pt idx="61">
                  <c:v>3.5963906329236982E-2</c:v>
                </c:pt>
                <c:pt idx="62">
                  <c:v>3.5326812827521571E-2</c:v>
                </c:pt>
                <c:pt idx="63">
                  <c:v>3.4582433578822902E-2</c:v>
                </c:pt>
                <c:pt idx="64">
                  <c:v>3.3752836303421345E-2</c:v>
                </c:pt>
                <c:pt idx="65">
                  <c:v>3.2972009009935674E-2</c:v>
                </c:pt>
                <c:pt idx="66">
                  <c:v>3.2206708469616881E-2</c:v>
                </c:pt>
                <c:pt idx="67">
                  <c:v>3.1582805682163977E-2</c:v>
                </c:pt>
                <c:pt idx="68">
                  <c:v>3.0739860306937986E-2</c:v>
                </c:pt>
                <c:pt idx="69">
                  <c:v>2.9964365406225827E-2</c:v>
                </c:pt>
                <c:pt idx="70">
                  <c:v>2.929252417482895E-2</c:v>
                </c:pt>
                <c:pt idx="71">
                  <c:v>2.8650455901900979E-2</c:v>
                </c:pt>
                <c:pt idx="72">
                  <c:v>2.8039172409648597E-2</c:v>
                </c:pt>
                <c:pt idx="73">
                  <c:v>2.7083871416104178E-2</c:v>
                </c:pt>
                <c:pt idx="74">
                  <c:v>2.6658737810494538E-2</c:v>
                </c:pt>
                <c:pt idx="75">
                  <c:v>2.6124794979312249E-2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C983-49F1-AB99-822187B253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8701904"/>
        <c:axId val="318702296"/>
      </c:scatterChart>
      <c:valAx>
        <c:axId val="3187019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8702296"/>
        <c:crosses val="autoZero"/>
        <c:crossBetween val="midCat"/>
      </c:valAx>
      <c:valAx>
        <c:axId val="318702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87019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l-GR" sz="1400" b="0" i="0" baseline="0">
                <a:effectLst/>
              </a:rPr>
              <a:t>β</a:t>
            </a:r>
            <a:r>
              <a:rPr lang="en-GB" sz="1400" b="0" i="0" baseline="0">
                <a:effectLst/>
              </a:rPr>
              <a:t>: long to short pulseblue shift corrected</a:t>
            </a:r>
            <a:endParaRPr lang="en-GB" sz="14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939-4DD1-B6F0-307FA02DB5C5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939-4DD1-B6F0-307FA02DB5C5}"/>
              </c:ext>
            </c:extLst>
          </c:dPt>
          <c:dPt>
            <c:idx val="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939-4DD1-B6F0-307FA02DB5C5}"/>
              </c:ext>
            </c:extLst>
          </c:dPt>
          <c:dPt>
            <c:idx val="12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939-4DD1-B6F0-307FA02DB5C5}"/>
              </c:ext>
            </c:extLst>
          </c:dPt>
          <c:dPt>
            <c:idx val="13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9939-4DD1-B6F0-307FA02DB5C5}"/>
              </c:ext>
            </c:extLst>
          </c:dPt>
          <c:dPt>
            <c:idx val="14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9939-4DD1-B6F0-307FA02DB5C5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9939-4DD1-B6F0-307FA02DB5C5}"/>
              </c:ext>
            </c:extLst>
          </c:dPt>
          <c:dPt>
            <c:idx val="2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9939-4DD1-B6F0-307FA02DB5C5}"/>
              </c:ext>
            </c:extLst>
          </c:dPt>
          <c:dPt>
            <c:idx val="21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9939-4DD1-B6F0-307FA02DB5C5}"/>
              </c:ext>
            </c:extLst>
          </c:dPt>
          <c:dPt>
            <c:idx val="2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9939-4DD1-B6F0-307FA02DB5C5}"/>
              </c:ext>
            </c:extLst>
          </c:dPt>
          <c:dPt>
            <c:idx val="33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9939-4DD1-B6F0-307FA02DB5C5}"/>
              </c:ext>
            </c:extLst>
          </c:dPt>
          <c:dPt>
            <c:idx val="34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9939-4DD1-B6F0-307FA02DB5C5}"/>
              </c:ext>
            </c:extLst>
          </c:dPt>
          <c:dPt>
            <c:idx val="35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9939-4DD1-B6F0-307FA02DB5C5}"/>
              </c:ext>
            </c:extLst>
          </c:dPt>
          <c:dPt>
            <c:idx val="37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9939-4DD1-B6F0-307FA02DB5C5}"/>
              </c:ext>
            </c:extLst>
          </c:dPt>
          <c:dPt>
            <c:idx val="38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9939-4DD1-B6F0-307FA02DB5C5}"/>
              </c:ext>
            </c:extLst>
          </c:dPt>
          <c:cat>
            <c:strRef>
              <c:f>'ABC '!$I$5:$I$43</c:f>
              <c:strCache>
                <c:ptCount val="39"/>
                <c:pt idx="0">
                  <c:v>182/162C1</c:v>
                </c:pt>
                <c:pt idx="1">
                  <c:v>182/162C5</c:v>
                </c:pt>
                <c:pt idx="2">
                  <c:v>182/162C7</c:v>
                </c:pt>
                <c:pt idx="3">
                  <c:v>200C1</c:v>
                </c:pt>
                <c:pt idx="4">
                  <c:v>200C3</c:v>
                </c:pt>
                <c:pt idx="5">
                  <c:v>200C5</c:v>
                </c:pt>
                <c:pt idx="6">
                  <c:v>200C6</c:v>
                </c:pt>
                <c:pt idx="7">
                  <c:v>200C7</c:v>
                </c:pt>
                <c:pt idx="8">
                  <c:v>200C8</c:v>
                </c:pt>
                <c:pt idx="9">
                  <c:v>182C1</c:v>
                </c:pt>
                <c:pt idx="10">
                  <c:v>182C2</c:v>
                </c:pt>
                <c:pt idx="11">
                  <c:v>182C5</c:v>
                </c:pt>
                <c:pt idx="12">
                  <c:v>182C6</c:v>
                </c:pt>
                <c:pt idx="13">
                  <c:v>182C8</c:v>
                </c:pt>
                <c:pt idx="14">
                  <c:v>163C2</c:v>
                </c:pt>
                <c:pt idx="15">
                  <c:v>163C3</c:v>
                </c:pt>
                <c:pt idx="16">
                  <c:v>163C5</c:v>
                </c:pt>
                <c:pt idx="17">
                  <c:v>144C2</c:v>
                </c:pt>
                <c:pt idx="18">
                  <c:v>143C1</c:v>
                </c:pt>
                <c:pt idx="19">
                  <c:v>143C2</c:v>
                </c:pt>
                <c:pt idx="20">
                  <c:v>162C4</c:v>
                </c:pt>
                <c:pt idx="21">
                  <c:v>162C7</c:v>
                </c:pt>
                <c:pt idx="22">
                  <c:v>162C8</c:v>
                </c:pt>
                <c:pt idx="23">
                  <c:v>163C1</c:v>
                </c:pt>
                <c:pt idx="24">
                  <c:v>163C2</c:v>
                </c:pt>
                <c:pt idx="25">
                  <c:v>163C3</c:v>
                </c:pt>
                <c:pt idx="26">
                  <c:v>163C8</c:v>
                </c:pt>
                <c:pt idx="27">
                  <c:v>162C1</c:v>
                </c:pt>
                <c:pt idx="28">
                  <c:v>162C2</c:v>
                </c:pt>
                <c:pt idx="29">
                  <c:v>162C3</c:v>
                </c:pt>
                <c:pt idx="30">
                  <c:v>162C4</c:v>
                </c:pt>
                <c:pt idx="31">
                  <c:v>182C2</c:v>
                </c:pt>
                <c:pt idx="32">
                  <c:v>182C6</c:v>
                </c:pt>
                <c:pt idx="33">
                  <c:v>144C4</c:v>
                </c:pt>
                <c:pt idx="34">
                  <c:v>144C7</c:v>
                </c:pt>
                <c:pt idx="35">
                  <c:v>164C2</c:v>
                </c:pt>
                <c:pt idx="36">
                  <c:v>163C3</c:v>
                </c:pt>
                <c:pt idx="37">
                  <c:v>163C7</c:v>
                </c:pt>
                <c:pt idx="38">
                  <c:v>162C1</c:v>
                </c:pt>
              </c:strCache>
            </c:strRef>
          </c:cat>
          <c:val>
            <c:numRef>
              <c:f>'ABC '!$K$5:$K$43</c:f>
              <c:numCache>
                <c:formatCode>General</c:formatCode>
                <c:ptCount val="39"/>
                <c:pt idx="0">
                  <c:v>13.02</c:v>
                </c:pt>
                <c:pt idx="4">
                  <c:v>12.58</c:v>
                </c:pt>
                <c:pt idx="7">
                  <c:v>12.47</c:v>
                </c:pt>
                <c:pt idx="12">
                  <c:v>13.07</c:v>
                </c:pt>
                <c:pt idx="13">
                  <c:v>13.14</c:v>
                </c:pt>
                <c:pt idx="14">
                  <c:v>13.5</c:v>
                </c:pt>
                <c:pt idx="17">
                  <c:v>12.59</c:v>
                </c:pt>
                <c:pt idx="20">
                  <c:v>13.21</c:v>
                </c:pt>
                <c:pt idx="21">
                  <c:v>12.74</c:v>
                </c:pt>
                <c:pt idx="22">
                  <c:v>12.65</c:v>
                </c:pt>
                <c:pt idx="27">
                  <c:v>13.62</c:v>
                </c:pt>
                <c:pt idx="29">
                  <c:v>13.94</c:v>
                </c:pt>
                <c:pt idx="30">
                  <c:v>13.87</c:v>
                </c:pt>
                <c:pt idx="31">
                  <c:v>13.28</c:v>
                </c:pt>
                <c:pt idx="33">
                  <c:v>15.82</c:v>
                </c:pt>
                <c:pt idx="35">
                  <c:v>15.62</c:v>
                </c:pt>
                <c:pt idx="38">
                  <c:v>14.74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E-9939-4DD1-B6F0-307FA02DB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9646192"/>
        <c:axId val="181492992"/>
      </c:barChart>
      <c:catAx>
        <c:axId val="179646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1492992"/>
        <c:crosses val="autoZero"/>
        <c:auto val="1"/>
        <c:lblAlgn val="ctr"/>
        <c:lblOffset val="100"/>
        <c:noMultiLvlLbl val="0"/>
      </c:catAx>
      <c:valAx>
        <c:axId val="18149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96461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'C6012'!$CB$1</c:f>
              <c:strCache>
                <c:ptCount val="1"/>
                <c:pt idx="0">
                  <c:v>C6012 162C8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'C6012'!$BU$2:$BU$77</c:f>
              <c:numCache>
                <c:formatCode>0.00E+00</c:formatCode>
                <c:ptCount val="76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7.5431200000000004E-4</c:v>
                </c:pt>
                <c:pt idx="24">
                  <c:v>1.0985400000000001E-3</c:v>
                </c:pt>
                <c:pt idx="25">
                  <c:v>1.59986E-3</c:v>
                </c:pt>
                <c:pt idx="26">
                  <c:v>2.3299499999999999E-3</c:v>
                </c:pt>
                <c:pt idx="27">
                  <c:v>3.3932200000000002E-3</c:v>
                </c:pt>
                <c:pt idx="28">
                  <c:v>4.9417100000000002E-3</c:v>
                </c:pt>
                <c:pt idx="29">
                  <c:v>7.1968600000000002E-3</c:v>
                </c:pt>
                <c:pt idx="30">
                  <c:v>8.6851099999999994E-3</c:v>
                </c:pt>
                <c:pt idx="31">
                  <c:v>1.04811E-2</c:v>
                </c:pt>
                <c:pt idx="32">
                  <c:v>1.2648599999999999E-2</c:v>
                </c:pt>
                <c:pt idx="33">
                  <c:v>1.52642E-2</c:v>
                </c:pt>
                <c:pt idx="34">
                  <c:v>1.8420700000000002E-2</c:v>
                </c:pt>
                <c:pt idx="35">
                  <c:v>2.223E-2</c:v>
                </c:pt>
                <c:pt idx="36">
                  <c:v>2.6827E-2</c:v>
                </c:pt>
                <c:pt idx="37">
                  <c:v>3.2374600000000003E-2</c:v>
                </c:pt>
                <c:pt idx="38">
                  <c:v>3.9069399999999997E-2</c:v>
                </c:pt>
                <c:pt idx="39">
                  <c:v>4.7148700000000002E-2</c:v>
                </c:pt>
                <c:pt idx="40">
                  <c:v>5.6898700000000003E-2</c:v>
                </c:pt>
                <c:pt idx="41">
                  <c:v>6.8664900000000001E-2</c:v>
                </c:pt>
                <c:pt idx="42">
                  <c:v>7.9706600000000002E-2</c:v>
                </c:pt>
                <c:pt idx="43">
                  <c:v>8.6331099999999994E-2</c:v>
                </c:pt>
                <c:pt idx="44">
                  <c:v>0.10127700000000001</c:v>
                </c:pt>
                <c:pt idx="45">
                  <c:v>0.109695</c:v>
                </c:pt>
                <c:pt idx="46">
                  <c:v>0.118812</c:v>
                </c:pt>
                <c:pt idx="47">
                  <c:v>0.12868599999999999</c:v>
                </c:pt>
                <c:pt idx="48">
                  <c:v>0.139381</c:v>
                </c:pt>
                <c:pt idx="49">
                  <c:v>0.15096499999999999</c:v>
                </c:pt>
                <c:pt idx="50">
                  <c:v>0.16351199999999999</c:v>
                </c:pt>
                <c:pt idx="51">
                  <c:v>0.17710200000000001</c:v>
                </c:pt>
                <c:pt idx="52">
                  <c:v>0.19182099999999999</c:v>
                </c:pt>
                <c:pt idx="53">
                  <c:v>0.207763</c:v>
                </c:pt>
                <c:pt idx="54">
                  <c:v>0.22503100000000001</c:v>
                </c:pt>
                <c:pt idx="55">
                  <c:v>0.24373300000000001</c:v>
                </c:pt>
                <c:pt idx="56">
                  <c:v>0.26500000000000001</c:v>
                </c:pt>
                <c:pt idx="57">
                  <c:v>0.29499999999999998</c:v>
                </c:pt>
                <c:pt idx="58">
                  <c:v>0.33</c:v>
                </c:pt>
                <c:pt idx="59">
                  <c:v>0.37</c:v>
                </c:pt>
                <c:pt idx="60">
                  <c:v>0.41</c:v>
                </c:pt>
                <c:pt idx="61">
                  <c:v>0.45</c:v>
                </c:pt>
                <c:pt idx="62">
                  <c:v>0.49</c:v>
                </c:pt>
                <c:pt idx="63">
                  <c:v>0.53349999999999997</c:v>
                </c:pt>
                <c:pt idx="64">
                  <c:v>0.59389999999999998</c:v>
                </c:pt>
                <c:pt idx="65">
                  <c:v>0.65429999999999999</c:v>
                </c:pt>
                <c:pt idx="66">
                  <c:v>0.7147</c:v>
                </c:pt>
                <c:pt idx="67">
                  <c:v>0.77510000000000001</c:v>
                </c:pt>
                <c:pt idx="68">
                  <c:v>0.85570000000000002</c:v>
                </c:pt>
                <c:pt idx="69">
                  <c:v>0.93620000000000003</c:v>
                </c:pt>
                <c:pt idx="70">
                  <c:v>1.0167999999999999</c:v>
                </c:pt>
                <c:pt idx="71">
                  <c:v>1.0972999999999999</c:v>
                </c:pt>
                <c:pt idx="72">
                  <c:v>1.1778</c:v>
                </c:pt>
                <c:pt idx="73">
                  <c:v>1.2785</c:v>
                </c:pt>
                <c:pt idx="74">
                  <c:v>1.3792</c:v>
                </c:pt>
                <c:pt idx="75">
                  <c:v>1.4799</c:v>
                </c:pt>
              </c:numCache>
            </c:numRef>
          </c:xVal>
          <c:yVal>
            <c:numRef>
              <c:f>'C6012'!$CB$2:$CB$77</c:f>
              <c:numCache>
                <c:formatCode>0.00E+00</c:formatCode>
                <c:ptCount val="76"/>
                <c:pt idx="0">
                  <c:v>4.9510501917746311E-3</c:v>
                </c:pt>
                <c:pt idx="1">
                  <c:v>6.2627063653107242E-3</c:v>
                </c:pt>
                <c:pt idx="2">
                  <c:v>6.7146821933690001E-3</c:v>
                </c:pt>
                <c:pt idx="3">
                  <c:v>9.38634665682757E-3</c:v>
                </c:pt>
                <c:pt idx="4">
                  <c:v>1.0994369486394406E-2</c:v>
                </c:pt>
                <c:pt idx="5">
                  <c:v>1.358006992666904E-2</c:v>
                </c:pt>
                <c:pt idx="6">
                  <c:v>1.551748662119133E-2</c:v>
                </c:pt>
                <c:pt idx="7">
                  <c:v>1.8274015008792444E-2</c:v>
                </c:pt>
                <c:pt idx="8">
                  <c:v>2.1100125629615704E-2</c:v>
                </c:pt>
                <c:pt idx="9">
                  <c:v>2.2711035958588359E-2</c:v>
                </c:pt>
                <c:pt idx="10">
                  <c:v>2.557472350123316E-2</c:v>
                </c:pt>
                <c:pt idx="11">
                  <c:v>2.77754398705117E-2</c:v>
                </c:pt>
                <c:pt idx="12">
                  <c:v>3.0342188225126913E-2</c:v>
                </c:pt>
                <c:pt idx="13">
                  <c:v>3.2826780480385551E-2</c:v>
                </c:pt>
                <c:pt idx="14">
                  <c:v>3.5553260494108195E-2</c:v>
                </c:pt>
                <c:pt idx="15">
                  <c:v>3.7642486553957979E-2</c:v>
                </c:pt>
                <c:pt idx="16">
                  <c:v>3.9941730399251162E-2</c:v>
                </c:pt>
                <c:pt idx="17">
                  <c:v>4.1897764914671835E-2</c:v>
                </c:pt>
                <c:pt idx="18">
                  <c:v>4.411725476477741E-2</c:v>
                </c:pt>
                <c:pt idx="19">
                  <c:v>4.6021128156286513E-2</c:v>
                </c:pt>
                <c:pt idx="20">
                  <c:v>4.7726437289075711E-2</c:v>
                </c:pt>
                <c:pt idx="21">
                  <c:v>4.9419718217957875E-2</c:v>
                </c:pt>
                <c:pt idx="22">
                  <c:v>5.1038127999782947E-2</c:v>
                </c:pt>
                <c:pt idx="23">
                  <c:v>5.2397641042191252E-2</c:v>
                </c:pt>
                <c:pt idx="24">
                  <c:v>5.4733710315859517E-2</c:v>
                </c:pt>
                <c:pt idx="25">
                  <c:v>5.6950553543535572E-2</c:v>
                </c:pt>
                <c:pt idx="26">
                  <c:v>5.8420614411298068E-2</c:v>
                </c:pt>
                <c:pt idx="27">
                  <c:v>5.9120335220382736E-2</c:v>
                </c:pt>
                <c:pt idx="28">
                  <c:v>5.9478483323567366E-2</c:v>
                </c:pt>
                <c:pt idx="29">
                  <c:v>5.943921886875729E-2</c:v>
                </c:pt>
                <c:pt idx="30">
                  <c:v>5.9100318048797874E-2</c:v>
                </c:pt>
                <c:pt idx="31">
                  <c:v>5.880321177088739E-2</c:v>
                </c:pt>
                <c:pt idx="32">
                  <c:v>5.8470464190220207E-2</c:v>
                </c:pt>
                <c:pt idx="33">
                  <c:v>5.795374570500169E-2</c:v>
                </c:pt>
                <c:pt idx="34">
                  <c:v>5.7340382324059774E-2</c:v>
                </c:pt>
                <c:pt idx="35">
                  <c:v>5.6671229989359202E-2</c:v>
                </c:pt>
                <c:pt idx="36">
                  <c:v>5.5861039294548061E-2</c:v>
                </c:pt>
                <c:pt idx="37">
                  <c:v>5.5017544980609685E-2</c:v>
                </c:pt>
                <c:pt idx="38">
                  <c:v>5.404445772401234E-2</c:v>
                </c:pt>
                <c:pt idx="39">
                  <c:v>5.2975941807454595E-2</c:v>
                </c:pt>
                <c:pt idx="40">
                  <c:v>5.1814707738150362E-2</c:v>
                </c:pt>
                <c:pt idx="41">
                  <c:v>5.0557136632250303E-2</c:v>
                </c:pt>
                <c:pt idx="42">
                  <c:v>4.9390954924515958E-2</c:v>
                </c:pt>
                <c:pt idx="43">
                  <c:v>4.8841390337494468E-2</c:v>
                </c:pt>
                <c:pt idx="44">
                  <c:v>4.7565097919988891E-2</c:v>
                </c:pt>
                <c:pt idx="45">
                  <c:v>4.651254960642142E-2</c:v>
                </c:pt>
                <c:pt idx="46">
                  <c:v>4.6485966859773888E-2</c:v>
                </c:pt>
                <c:pt idx="47">
                  <c:v>4.5940371115959049E-2</c:v>
                </c:pt>
                <c:pt idx="48">
                  <c:v>4.5383376488315225E-2</c:v>
                </c:pt>
                <c:pt idx="49">
                  <c:v>4.502421478366371E-2</c:v>
                </c:pt>
                <c:pt idx="50">
                  <c:v>4.4475424712075814E-2</c:v>
                </c:pt>
                <c:pt idx="51">
                  <c:v>4.3818622012734988E-2</c:v>
                </c:pt>
                <c:pt idx="52">
                  <c:v>4.3229019413545226E-2</c:v>
                </c:pt>
                <c:pt idx="53">
                  <c:v>4.2622926653157263E-2</c:v>
                </c:pt>
                <c:pt idx="54">
                  <c:v>4.1987701965535675E-2</c:v>
                </c:pt>
                <c:pt idx="55">
                  <c:v>4.1374985566984358E-2</c:v>
                </c:pt>
                <c:pt idx="56">
                  <c:v>4.0791902930891695E-2</c:v>
                </c:pt>
                <c:pt idx="57">
                  <c:v>3.9968830397959738E-2</c:v>
                </c:pt>
                <c:pt idx="58">
                  <c:v>3.9056450851566706E-2</c:v>
                </c:pt>
                <c:pt idx="59">
                  <c:v>3.8218543218059751E-2</c:v>
                </c:pt>
                <c:pt idx="60">
                  <c:v>3.7380124871956653E-2</c:v>
                </c:pt>
                <c:pt idx="61">
                  <c:v>3.659651831041149E-2</c:v>
                </c:pt>
                <c:pt idx="62">
                  <c:v>3.5886615334918617E-2</c:v>
                </c:pt>
                <c:pt idx="63">
                  <c:v>3.5167434320983008E-2</c:v>
                </c:pt>
                <c:pt idx="64">
                  <c:v>3.433197966555205E-2</c:v>
                </c:pt>
                <c:pt idx="65">
                  <c:v>3.3481957951104771E-2</c:v>
                </c:pt>
                <c:pt idx="66">
                  <c:v>3.2752548461028284E-2</c:v>
                </c:pt>
                <c:pt idx="67">
                  <c:v>3.208169558757893E-2</c:v>
                </c:pt>
                <c:pt idx="68">
                  <c:v>3.1215742958963687E-2</c:v>
                </c:pt>
                <c:pt idx="69">
                  <c:v>3.0460766745272341E-2</c:v>
                </c:pt>
                <c:pt idx="70">
                  <c:v>2.973034891964494E-2</c:v>
                </c:pt>
                <c:pt idx="71">
                  <c:v>2.9087539700728689E-2</c:v>
                </c:pt>
                <c:pt idx="72">
                  <c:v>2.8486145172077686E-2</c:v>
                </c:pt>
                <c:pt idx="73">
                  <c:v>2.7763026246447213E-2</c:v>
                </c:pt>
                <c:pt idx="74">
                  <c:v>2.7100213653130877E-2</c:v>
                </c:pt>
                <c:pt idx="75">
                  <c:v>2.6475836105543434E-2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1536-4551-B537-768826277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8703080"/>
        <c:axId val="318703472"/>
      </c:scatterChart>
      <c:valAx>
        <c:axId val="3187030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8703472"/>
        <c:crosses val="autoZero"/>
        <c:crossBetween val="midCat"/>
      </c:valAx>
      <c:valAx>
        <c:axId val="318703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87030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'C6012'!$CB$1</c:f>
              <c:strCache>
                <c:ptCount val="1"/>
                <c:pt idx="0">
                  <c:v>C6012 162C8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'C6012'!$CA$2:$CA$77</c:f>
              <c:numCache>
                <c:formatCode>0.00E+00</c:formatCode>
                <c:ptCount val="76"/>
                <c:pt idx="0">
                  <c:v>2.2250955466619028E-4</c:v>
                </c:pt>
                <c:pt idx="1">
                  <c:v>2.7491401227644491E-4</c:v>
                </c:pt>
                <c:pt idx="2">
                  <c:v>3.1271276616590094E-4</c:v>
                </c:pt>
                <c:pt idx="3">
                  <c:v>4.0616004373696118E-4</c:v>
                </c:pt>
                <c:pt idx="4">
                  <c:v>4.8289240998558071E-4</c:v>
                </c:pt>
                <c:pt idx="5">
                  <c:v>5.8956651856093163E-4</c:v>
                </c:pt>
                <c:pt idx="6">
                  <c:v>6.923224203721892E-4</c:v>
                </c:pt>
                <c:pt idx="7">
                  <c:v>8.2533651080407577E-4</c:v>
                </c:pt>
                <c:pt idx="8">
                  <c:v>9.7425580899490757E-4</c:v>
                </c:pt>
                <c:pt idx="9">
                  <c:v>1.1103645648509748E-3</c:v>
                </c:pt>
                <c:pt idx="10">
                  <c:v>1.2944011369216029E-3</c:v>
                </c:pt>
                <c:pt idx="11">
                  <c:v>1.4818695578014292E-3</c:v>
                </c:pt>
                <c:pt idx="12">
                  <c:v>1.7014502659393974E-3</c:v>
                </c:pt>
                <c:pt idx="13">
                  <c:v>1.9441387564964575E-3</c:v>
                </c:pt>
                <c:pt idx="14">
                  <c:v>2.2226393197404596E-3</c:v>
                </c:pt>
                <c:pt idx="15">
                  <c:v>2.5123704091609051E-3</c:v>
                </c:pt>
                <c:pt idx="16">
                  <c:v>2.8429858638167843E-3</c:v>
                </c:pt>
                <c:pt idx="17">
                  <c:v>3.1986940586726069E-3</c:v>
                </c:pt>
                <c:pt idx="18">
                  <c:v>3.6057697604608262E-3</c:v>
                </c:pt>
                <c:pt idx="19">
                  <c:v>4.0456547290305175E-3</c:v>
                </c:pt>
                <c:pt idx="20">
                  <c:v>4.5259090577927296E-3</c:v>
                </c:pt>
                <c:pt idx="21">
                  <c:v>5.0593275039116248E-3</c:v>
                </c:pt>
                <c:pt idx="22">
                  <c:v>5.6481534236336329E-3</c:v>
                </c:pt>
                <c:pt idx="23">
                  <c:v>6.2868250659468307E-3</c:v>
                </c:pt>
                <c:pt idx="24">
                  <c:v>7.7541711439962635E-3</c:v>
                </c:pt>
                <c:pt idx="25">
                  <c:v>9.5453084073884604E-3</c:v>
                </c:pt>
                <c:pt idx="26">
                  <c:v>1.1666923782540277E-2</c:v>
                </c:pt>
                <c:pt idx="27">
                  <c:v>1.416362608502876E-2</c:v>
                </c:pt>
                <c:pt idx="28">
                  <c:v>1.7144253142814536E-2</c:v>
                </c:pt>
                <c:pt idx="29">
                  <c:v>2.0682740067694237E-2</c:v>
                </c:pt>
                <c:pt idx="30">
                  <c:v>2.2655965291481069E-2</c:v>
                </c:pt>
                <c:pt idx="31">
                  <c:v>2.4825840225294448E-2</c:v>
                </c:pt>
                <c:pt idx="32">
                  <c:v>2.7195027364509478E-2</c:v>
                </c:pt>
                <c:pt idx="33">
                  <c:v>2.9742521163988213E-2</c:v>
                </c:pt>
                <c:pt idx="34">
                  <c:v>3.249999970272012E-2</c:v>
                </c:pt>
                <c:pt idx="35">
                  <c:v>3.5493681728773291E-2</c:v>
                </c:pt>
                <c:pt idx="36">
                  <c:v>3.8711549970969143E-2</c:v>
                </c:pt>
                <c:pt idx="37">
                  <c:v>4.2203921757690319E-2</c:v>
                </c:pt>
                <c:pt idx="38">
                  <c:v>4.5950892663826758E-2</c:v>
                </c:pt>
                <c:pt idx="39">
                  <c:v>4.9977462795715577E-2</c:v>
                </c:pt>
                <c:pt idx="40">
                  <c:v>5.4297232997462183E-2</c:v>
                </c:pt>
                <c:pt idx="41">
                  <c:v>5.8919442725978016E-2</c:v>
                </c:pt>
                <c:pt idx="42">
                  <c:v>6.2743805174586151E-2</c:v>
                </c:pt>
                <c:pt idx="43">
                  <c:v>6.4934820807986127E-2</c:v>
                </c:pt>
                <c:pt idx="44">
                  <c:v>6.9406414847928255E-2</c:v>
                </c:pt>
                <c:pt idx="45">
                  <c:v>7.142964460975848E-2</c:v>
                </c:pt>
                <c:pt idx="46">
                  <c:v>7.4317499248450603E-2</c:v>
                </c:pt>
                <c:pt idx="47">
                  <c:v>7.6888767693521431E-2</c:v>
                </c:pt>
                <c:pt idx="48">
                  <c:v>7.9533517452190339E-2</c:v>
                </c:pt>
                <c:pt idx="49">
                  <c:v>8.2444409057350829E-2</c:v>
                </c:pt>
                <c:pt idx="50">
                  <c:v>8.5277579969889744E-2</c:v>
                </c:pt>
                <c:pt idx="51">
                  <c:v>8.8092937263434409E-2</c:v>
                </c:pt>
                <c:pt idx="52">
                  <c:v>9.1061702888347404E-2</c:v>
                </c:pt>
                <c:pt idx="53">
                  <c:v>9.4103491488041577E-2</c:v>
                </c:pt>
                <c:pt idx="54">
                  <c:v>9.7203572779021127E-2</c:v>
                </c:pt>
                <c:pt idx="55">
                  <c:v>0.10042135906866527</c:v>
                </c:pt>
                <c:pt idx="56">
                  <c:v>0.10397044905494204</c:v>
                </c:pt>
                <c:pt idx="57">
                  <c:v>0.10858547309561313</c:v>
                </c:pt>
                <c:pt idx="58">
                  <c:v>0.11352809687921758</c:v>
                </c:pt>
                <c:pt idx="59">
                  <c:v>0.11891535220770323</c:v>
                </c:pt>
                <c:pt idx="60">
                  <c:v>0.12379762193799292</c:v>
                </c:pt>
                <c:pt idx="61">
                  <c:v>0.12832939351405495</c:v>
                </c:pt>
                <c:pt idx="62">
                  <c:v>0.13260634039935693</c:v>
                </c:pt>
                <c:pt idx="63">
                  <c:v>0.13697381578332565</c:v>
                </c:pt>
                <c:pt idx="64">
                  <c:v>0.14279272643720814</c:v>
                </c:pt>
                <c:pt idx="65">
                  <c:v>0.14801096272711645</c:v>
                </c:pt>
                <c:pt idx="66">
                  <c:v>0.15299753718637732</c:v>
                </c:pt>
                <c:pt idx="67">
                  <c:v>0.15769122439099911</c:v>
                </c:pt>
                <c:pt idx="68">
                  <c:v>0.16343595458155843</c:v>
                </c:pt>
                <c:pt idx="69">
                  <c:v>0.16887086731264209</c:v>
                </c:pt>
                <c:pt idx="70">
                  <c:v>0.17386724470553669</c:v>
                </c:pt>
                <c:pt idx="71">
                  <c:v>0.17865541501339832</c:v>
                </c:pt>
                <c:pt idx="72">
                  <c:v>0.18316927084987017</c:v>
                </c:pt>
                <c:pt idx="73">
                  <c:v>0.1884012448368714</c:v>
                </c:pt>
                <c:pt idx="74">
                  <c:v>0.1933303252736055</c:v>
                </c:pt>
                <c:pt idx="75">
                  <c:v>0.19794340062905286</c:v>
                </c:pt>
              </c:numCache>
            </c:numRef>
          </c:xVal>
          <c:yVal>
            <c:numRef>
              <c:f>'C6012'!$CB$2:$CB$77</c:f>
              <c:numCache>
                <c:formatCode>0.00E+00</c:formatCode>
                <c:ptCount val="76"/>
                <c:pt idx="0">
                  <c:v>4.9510501917746311E-3</c:v>
                </c:pt>
                <c:pt idx="1">
                  <c:v>6.2627063653107242E-3</c:v>
                </c:pt>
                <c:pt idx="2">
                  <c:v>6.7146821933690001E-3</c:v>
                </c:pt>
                <c:pt idx="3">
                  <c:v>9.38634665682757E-3</c:v>
                </c:pt>
                <c:pt idx="4">
                  <c:v>1.0994369486394406E-2</c:v>
                </c:pt>
                <c:pt idx="5">
                  <c:v>1.358006992666904E-2</c:v>
                </c:pt>
                <c:pt idx="6">
                  <c:v>1.551748662119133E-2</c:v>
                </c:pt>
                <c:pt idx="7">
                  <c:v>1.8274015008792444E-2</c:v>
                </c:pt>
                <c:pt idx="8">
                  <c:v>2.1100125629615704E-2</c:v>
                </c:pt>
                <c:pt idx="9">
                  <c:v>2.2711035958588359E-2</c:v>
                </c:pt>
                <c:pt idx="10">
                  <c:v>2.557472350123316E-2</c:v>
                </c:pt>
                <c:pt idx="11">
                  <c:v>2.77754398705117E-2</c:v>
                </c:pt>
                <c:pt idx="12">
                  <c:v>3.0342188225126913E-2</c:v>
                </c:pt>
                <c:pt idx="13">
                  <c:v>3.2826780480385551E-2</c:v>
                </c:pt>
                <c:pt idx="14">
                  <c:v>3.5553260494108195E-2</c:v>
                </c:pt>
                <c:pt idx="15">
                  <c:v>3.7642486553957979E-2</c:v>
                </c:pt>
                <c:pt idx="16">
                  <c:v>3.9941730399251162E-2</c:v>
                </c:pt>
                <c:pt idx="17">
                  <c:v>4.1897764914671835E-2</c:v>
                </c:pt>
                <c:pt idx="18">
                  <c:v>4.411725476477741E-2</c:v>
                </c:pt>
                <c:pt idx="19">
                  <c:v>4.6021128156286513E-2</c:v>
                </c:pt>
                <c:pt idx="20">
                  <c:v>4.7726437289075711E-2</c:v>
                </c:pt>
                <c:pt idx="21">
                  <c:v>4.9419718217957875E-2</c:v>
                </c:pt>
                <c:pt idx="22">
                  <c:v>5.1038127999782947E-2</c:v>
                </c:pt>
                <c:pt idx="23">
                  <c:v>5.2397641042191252E-2</c:v>
                </c:pt>
                <c:pt idx="24">
                  <c:v>5.4733710315859517E-2</c:v>
                </c:pt>
                <c:pt idx="25">
                  <c:v>5.6950553543535572E-2</c:v>
                </c:pt>
                <c:pt idx="26">
                  <c:v>5.8420614411298068E-2</c:v>
                </c:pt>
                <c:pt idx="27">
                  <c:v>5.9120335220382736E-2</c:v>
                </c:pt>
                <c:pt idx="28">
                  <c:v>5.9478483323567366E-2</c:v>
                </c:pt>
                <c:pt idx="29">
                  <c:v>5.943921886875729E-2</c:v>
                </c:pt>
                <c:pt idx="30">
                  <c:v>5.9100318048797874E-2</c:v>
                </c:pt>
                <c:pt idx="31">
                  <c:v>5.880321177088739E-2</c:v>
                </c:pt>
                <c:pt idx="32">
                  <c:v>5.8470464190220207E-2</c:v>
                </c:pt>
                <c:pt idx="33">
                  <c:v>5.795374570500169E-2</c:v>
                </c:pt>
                <c:pt idx="34">
                  <c:v>5.7340382324059774E-2</c:v>
                </c:pt>
                <c:pt idx="35">
                  <c:v>5.6671229989359202E-2</c:v>
                </c:pt>
                <c:pt idx="36">
                  <c:v>5.5861039294548061E-2</c:v>
                </c:pt>
                <c:pt idx="37">
                  <c:v>5.5017544980609685E-2</c:v>
                </c:pt>
                <c:pt idx="38">
                  <c:v>5.404445772401234E-2</c:v>
                </c:pt>
                <c:pt idx="39">
                  <c:v>5.2975941807454595E-2</c:v>
                </c:pt>
                <c:pt idx="40">
                  <c:v>5.1814707738150362E-2</c:v>
                </c:pt>
                <c:pt idx="41">
                  <c:v>5.0557136632250303E-2</c:v>
                </c:pt>
                <c:pt idx="42">
                  <c:v>4.9390954924515958E-2</c:v>
                </c:pt>
                <c:pt idx="43">
                  <c:v>4.8841390337494468E-2</c:v>
                </c:pt>
                <c:pt idx="44">
                  <c:v>4.7565097919988891E-2</c:v>
                </c:pt>
                <c:pt idx="45">
                  <c:v>4.651254960642142E-2</c:v>
                </c:pt>
                <c:pt idx="46">
                  <c:v>4.6485966859773888E-2</c:v>
                </c:pt>
                <c:pt idx="47">
                  <c:v>4.5940371115959049E-2</c:v>
                </c:pt>
                <c:pt idx="48">
                  <c:v>4.5383376488315225E-2</c:v>
                </c:pt>
                <c:pt idx="49">
                  <c:v>4.502421478366371E-2</c:v>
                </c:pt>
                <c:pt idx="50">
                  <c:v>4.4475424712075814E-2</c:v>
                </c:pt>
                <c:pt idx="51">
                  <c:v>4.3818622012734988E-2</c:v>
                </c:pt>
                <c:pt idx="52">
                  <c:v>4.3229019413545226E-2</c:v>
                </c:pt>
                <c:pt idx="53">
                  <c:v>4.2622926653157263E-2</c:v>
                </c:pt>
                <c:pt idx="54">
                  <c:v>4.1987701965535675E-2</c:v>
                </c:pt>
                <c:pt idx="55">
                  <c:v>4.1374985566984358E-2</c:v>
                </c:pt>
                <c:pt idx="56">
                  <c:v>4.0791902930891695E-2</c:v>
                </c:pt>
                <c:pt idx="57">
                  <c:v>3.9968830397959738E-2</c:v>
                </c:pt>
                <c:pt idx="58">
                  <c:v>3.9056450851566706E-2</c:v>
                </c:pt>
                <c:pt idx="59">
                  <c:v>3.8218543218059751E-2</c:v>
                </c:pt>
                <c:pt idx="60">
                  <c:v>3.7380124871956653E-2</c:v>
                </c:pt>
                <c:pt idx="61">
                  <c:v>3.659651831041149E-2</c:v>
                </c:pt>
                <c:pt idx="62">
                  <c:v>3.5886615334918617E-2</c:v>
                </c:pt>
                <c:pt idx="63">
                  <c:v>3.5167434320983008E-2</c:v>
                </c:pt>
                <c:pt idx="64">
                  <c:v>3.433197966555205E-2</c:v>
                </c:pt>
                <c:pt idx="65">
                  <c:v>3.3481957951104771E-2</c:v>
                </c:pt>
                <c:pt idx="66">
                  <c:v>3.2752548461028284E-2</c:v>
                </c:pt>
                <c:pt idx="67">
                  <c:v>3.208169558757893E-2</c:v>
                </c:pt>
                <c:pt idx="68">
                  <c:v>3.1215742958963687E-2</c:v>
                </c:pt>
                <c:pt idx="69">
                  <c:v>3.0460766745272341E-2</c:v>
                </c:pt>
                <c:pt idx="70">
                  <c:v>2.973034891964494E-2</c:v>
                </c:pt>
                <c:pt idx="71">
                  <c:v>2.9087539700728689E-2</c:v>
                </c:pt>
                <c:pt idx="72">
                  <c:v>2.8486145172077686E-2</c:v>
                </c:pt>
                <c:pt idx="73">
                  <c:v>2.7763026246447213E-2</c:v>
                </c:pt>
                <c:pt idx="74">
                  <c:v>2.7100213653130877E-2</c:v>
                </c:pt>
                <c:pt idx="75">
                  <c:v>2.6475836105543434E-2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657D-4B57-AE7C-DF47244E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8704256"/>
        <c:axId val="318704648"/>
      </c:scatterChart>
      <c:valAx>
        <c:axId val="318704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8704648"/>
        <c:crosses val="autoZero"/>
        <c:crossBetween val="midCat"/>
      </c:valAx>
      <c:valAx>
        <c:axId val="318704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87042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'C6012'!$BR$1</c:f>
              <c:strCache>
                <c:ptCount val="1"/>
                <c:pt idx="0">
                  <c:v>C6012 162C4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'C6012'!$BQ$2:$BQ$77</c:f>
              <c:numCache>
                <c:formatCode>0.00E+00</c:formatCode>
                <c:ptCount val="76"/>
                <c:pt idx="0">
                  <c:v>2.5061340304922237E-4</c:v>
                </c:pt>
                <c:pt idx="1">
                  <c:v>2.8796519711807203E-4</c:v>
                </c:pt>
                <c:pt idx="2">
                  <c:v>3.2880220286923221E-4</c:v>
                </c:pt>
                <c:pt idx="3">
                  <c:v>4.3766950470804094E-4</c:v>
                </c:pt>
                <c:pt idx="4">
                  <c:v>5.2356715065088484E-4</c:v>
                </c:pt>
                <c:pt idx="5">
                  <c:v>6.3264847566214669E-4</c:v>
                </c:pt>
                <c:pt idx="6">
                  <c:v>7.4172601396855923E-4</c:v>
                </c:pt>
                <c:pt idx="7">
                  <c:v>8.7141840134635708E-4</c:v>
                </c:pt>
                <c:pt idx="8">
                  <c:v>1.0209838333951893E-3</c:v>
                </c:pt>
                <c:pt idx="9">
                  <c:v>1.1586251058099168E-3</c:v>
                </c:pt>
                <c:pt idx="10">
                  <c:v>1.3277804055809288E-3</c:v>
                </c:pt>
                <c:pt idx="11">
                  <c:v>1.5021837989345039E-3</c:v>
                </c:pt>
                <c:pt idx="12">
                  <c:v>1.7121824918416803E-3</c:v>
                </c:pt>
                <c:pt idx="13">
                  <c:v>1.9446802470334578E-3</c:v>
                </c:pt>
                <c:pt idx="14">
                  <c:v>2.2144470701684119E-3</c:v>
                </c:pt>
                <c:pt idx="15">
                  <c:v>2.4973271053968888E-3</c:v>
                </c:pt>
                <c:pt idx="16">
                  <c:v>2.8246829539863281E-3</c:v>
                </c:pt>
                <c:pt idx="17">
                  <c:v>3.1772848130975544E-3</c:v>
                </c:pt>
                <c:pt idx="18">
                  <c:v>3.5801844724008421E-3</c:v>
                </c:pt>
                <c:pt idx="19">
                  <c:v>4.0212812314579646E-3</c:v>
                </c:pt>
                <c:pt idx="20">
                  <c:v>4.4943183522811797E-3</c:v>
                </c:pt>
                <c:pt idx="21">
                  <c:v>5.0245037468843118E-3</c:v>
                </c:pt>
                <c:pt idx="22">
                  <c:v>5.6023054646135604E-3</c:v>
                </c:pt>
                <c:pt idx="23">
                  <c:v>6.2336996238455643E-3</c:v>
                </c:pt>
                <c:pt idx="24">
                  <c:v>7.6770084467889573E-3</c:v>
                </c:pt>
                <c:pt idx="25">
                  <c:v>9.4450882514011004E-3</c:v>
                </c:pt>
                <c:pt idx="26">
                  <c:v>1.1548408634378659E-2</c:v>
                </c:pt>
                <c:pt idx="27">
                  <c:v>1.4016616582720156E-2</c:v>
                </c:pt>
                <c:pt idx="28">
                  <c:v>1.6963814008785834E-2</c:v>
                </c:pt>
                <c:pt idx="29">
                  <c:v>2.043122006145209E-2</c:v>
                </c:pt>
                <c:pt idx="30">
                  <c:v>2.2397946344212313E-2</c:v>
                </c:pt>
                <c:pt idx="31">
                  <c:v>2.4537705059664811E-2</c:v>
                </c:pt>
                <c:pt idx="32">
                  <c:v>2.6856970040443851E-2</c:v>
                </c:pt>
                <c:pt idx="33">
                  <c:v>2.9373838859019577E-2</c:v>
                </c:pt>
                <c:pt idx="34">
                  <c:v>3.2095252651377373E-2</c:v>
                </c:pt>
                <c:pt idx="35">
                  <c:v>3.5032412026313492E-2</c:v>
                </c:pt>
                <c:pt idx="36">
                  <c:v>3.8217564005090458E-2</c:v>
                </c:pt>
                <c:pt idx="37">
                  <c:v>4.1637913999692563E-2</c:v>
                </c:pt>
                <c:pt idx="38">
                  <c:v>4.5342257717441548E-2</c:v>
                </c:pt>
                <c:pt idx="39">
                  <c:v>4.9304109002969949E-2</c:v>
                </c:pt>
                <c:pt idx="40">
                  <c:v>5.355841743156467E-2</c:v>
                </c:pt>
                <c:pt idx="41">
                  <c:v>5.8116973423772776E-2</c:v>
                </c:pt>
                <c:pt idx="42">
                  <c:v>6.1828328438282246E-2</c:v>
                </c:pt>
                <c:pt idx="43">
                  <c:v>6.400435010158205E-2</c:v>
                </c:pt>
                <c:pt idx="44">
                  <c:v>6.8488366117813823E-2</c:v>
                </c:pt>
                <c:pt idx="45">
                  <c:v>7.0410050961776049E-2</c:v>
                </c:pt>
                <c:pt idx="46">
                  <c:v>7.3295888127731371E-2</c:v>
                </c:pt>
                <c:pt idx="47">
                  <c:v>7.5893489965185912E-2</c:v>
                </c:pt>
                <c:pt idx="48">
                  <c:v>7.8462551772402148E-2</c:v>
                </c:pt>
                <c:pt idx="49">
                  <c:v>8.1294818017200482E-2</c:v>
                </c:pt>
                <c:pt idx="50">
                  <c:v>8.4125081004573235E-2</c:v>
                </c:pt>
                <c:pt idx="51">
                  <c:v>8.6916687124224484E-2</c:v>
                </c:pt>
                <c:pt idx="52">
                  <c:v>8.991596514474301E-2</c:v>
                </c:pt>
                <c:pt idx="53">
                  <c:v>9.2821857413867906E-2</c:v>
                </c:pt>
                <c:pt idx="54">
                  <c:v>9.5880250727706021E-2</c:v>
                </c:pt>
                <c:pt idx="55">
                  <c:v>9.9046812402735926E-2</c:v>
                </c:pt>
                <c:pt idx="56">
                  <c:v>0.10295604322463564</c:v>
                </c:pt>
                <c:pt idx="57">
                  <c:v>0.10751439378600693</c:v>
                </c:pt>
                <c:pt idx="58">
                  <c:v>0.11265105563085988</c:v>
                </c:pt>
                <c:pt idx="59">
                  <c:v>0.11788670897806242</c:v>
                </c:pt>
                <c:pt idx="60">
                  <c:v>0.12275884618572967</c:v>
                </c:pt>
                <c:pt idx="61">
                  <c:v>0.12721539941436588</c:v>
                </c:pt>
                <c:pt idx="62">
                  <c:v>0.13156799871353811</c:v>
                </c:pt>
                <c:pt idx="63">
                  <c:v>0.13582977697950482</c:v>
                </c:pt>
                <c:pt idx="64">
                  <c:v>0.14158322457340042</c:v>
                </c:pt>
                <c:pt idx="65">
                  <c:v>0.14687949310642692</c:v>
                </c:pt>
                <c:pt idx="66">
                  <c:v>0.15171728491913894</c:v>
                </c:pt>
                <c:pt idx="67">
                  <c:v>0.15646032303509186</c:v>
                </c:pt>
                <c:pt idx="68">
                  <c:v>0.1621853830178504</c:v>
                </c:pt>
                <c:pt idx="69">
                  <c:v>0.16748922023016471</c:v>
                </c:pt>
                <c:pt idx="70">
                  <c:v>0.17258226612536434</c:v>
                </c:pt>
                <c:pt idx="71">
                  <c:v>0.17730805187908399</c:v>
                </c:pt>
                <c:pt idx="72">
                  <c:v>0.1817265452928771</c:v>
                </c:pt>
                <c:pt idx="73">
                  <c:v>0.18608258813088663</c:v>
                </c:pt>
                <c:pt idx="74">
                  <c:v>0.19174913608210617</c:v>
                </c:pt>
                <c:pt idx="75">
                  <c:v>0.19662676341201418</c:v>
                </c:pt>
              </c:numCache>
            </c:numRef>
          </c:xVal>
          <c:yVal>
            <c:numRef>
              <c:f>'C6012'!$BR$2:$BR$77</c:f>
              <c:numCache>
                <c:formatCode>0.00E+00</c:formatCode>
                <c:ptCount val="76"/>
                <c:pt idx="0">
                  <c:v>6.2807077787911982E-3</c:v>
                </c:pt>
                <c:pt idx="1">
                  <c:v>6.871448615852805E-3</c:v>
                </c:pt>
                <c:pt idx="2">
                  <c:v>7.4234139191581509E-3</c:v>
                </c:pt>
                <c:pt idx="3">
                  <c:v>1.0899203722959293E-2</c:v>
                </c:pt>
                <c:pt idx="4">
                  <c:v>1.2924517845337531E-2</c:v>
                </c:pt>
                <c:pt idx="5">
                  <c:v>1.5637283653674977E-2</c:v>
                </c:pt>
                <c:pt idx="6">
                  <c:v>1.781113556538012E-2</c:v>
                </c:pt>
                <c:pt idx="7">
                  <c:v>2.0371608202754077E-2</c:v>
                </c:pt>
                <c:pt idx="8">
                  <c:v>2.3172706656641E-2</c:v>
                </c:pt>
                <c:pt idx="9">
                  <c:v>2.4728150044081448E-2</c:v>
                </c:pt>
                <c:pt idx="10">
                  <c:v>2.6910742852852731E-2</c:v>
                </c:pt>
                <c:pt idx="11">
                  <c:v>2.8542179976085345E-2</c:v>
                </c:pt>
                <c:pt idx="12">
                  <c:v>3.0726173864962979E-2</c:v>
                </c:pt>
                <c:pt idx="13">
                  <c:v>3.2845069161039693E-2</c:v>
                </c:pt>
                <c:pt idx="14">
                  <c:v>3.5291657622004056E-2</c:v>
                </c:pt>
                <c:pt idx="15">
                  <c:v>3.7193052792173352E-2</c:v>
                </c:pt>
                <c:pt idx="16">
                  <c:v>3.9429102686517177E-2</c:v>
                </c:pt>
                <c:pt idx="17">
                  <c:v>4.1338788245696693E-2</c:v>
                </c:pt>
                <c:pt idx="18">
                  <c:v>4.3493394602806525E-2</c:v>
                </c:pt>
                <c:pt idx="19">
                  <c:v>4.5468279710489265E-2</c:v>
                </c:pt>
                <c:pt idx="20">
                  <c:v>4.7062504401636125E-2</c:v>
                </c:pt>
                <c:pt idx="21">
                  <c:v>4.8741739796648087E-2</c:v>
                </c:pt>
                <c:pt idx="22">
                  <c:v>5.0212903694617214E-2</c:v>
                </c:pt>
                <c:pt idx="23">
                  <c:v>5.1515832971412788E-2</c:v>
                </c:pt>
                <c:pt idx="24">
                  <c:v>5.3649806736276326E-2</c:v>
                </c:pt>
                <c:pt idx="25">
                  <c:v>5.5760936629927059E-2</c:v>
                </c:pt>
                <c:pt idx="26">
                  <c:v>5.7239744194764505E-2</c:v>
                </c:pt>
                <c:pt idx="27">
                  <c:v>5.7899440775129721E-2</c:v>
                </c:pt>
                <c:pt idx="28">
                  <c:v>5.8233078372603511E-2</c:v>
                </c:pt>
                <c:pt idx="29">
                  <c:v>5.800234452240037E-2</c:v>
                </c:pt>
                <c:pt idx="30">
                  <c:v>5.776184762636441E-2</c:v>
                </c:pt>
                <c:pt idx="31">
                  <c:v>5.7446162100838659E-2</c:v>
                </c:pt>
                <c:pt idx="32">
                  <c:v>5.7025824182383708E-2</c:v>
                </c:pt>
                <c:pt idx="33">
                  <c:v>5.6525884705104008E-2</c:v>
                </c:pt>
                <c:pt idx="34">
                  <c:v>5.5921069381497247E-2</c:v>
                </c:pt>
                <c:pt idx="35">
                  <c:v>5.5207822419315974E-2</c:v>
                </c:pt>
                <c:pt idx="36">
                  <c:v>5.4444484977194077E-2</c:v>
                </c:pt>
                <c:pt idx="37">
                  <c:v>5.3551731364890803E-2</c:v>
                </c:pt>
                <c:pt idx="38">
                  <c:v>5.2622265376864957E-2</c:v>
                </c:pt>
                <c:pt idx="39">
                  <c:v>5.1558052811143097E-2</c:v>
                </c:pt>
                <c:pt idx="40">
                  <c:v>5.0414228756961589E-2</c:v>
                </c:pt>
                <c:pt idx="41">
                  <c:v>4.9189361667161986E-2</c:v>
                </c:pt>
                <c:pt idx="42">
                  <c:v>4.7960171396999762E-2</c:v>
                </c:pt>
                <c:pt idx="43">
                  <c:v>4.7451692749494512E-2</c:v>
                </c:pt>
                <c:pt idx="44">
                  <c:v>4.631511886694617E-2</c:v>
                </c:pt>
                <c:pt idx="45">
                  <c:v>4.5194177277359047E-2</c:v>
                </c:pt>
                <c:pt idx="46">
                  <c:v>4.5216705521604832E-2</c:v>
                </c:pt>
                <c:pt idx="47">
                  <c:v>4.4758729147659992E-2</c:v>
                </c:pt>
                <c:pt idx="48">
                  <c:v>4.4169377681584202E-2</c:v>
                </c:pt>
                <c:pt idx="49">
                  <c:v>4.3777348633456399E-2</c:v>
                </c:pt>
                <c:pt idx="50">
                  <c:v>4.3281405976478844E-2</c:v>
                </c:pt>
                <c:pt idx="51">
                  <c:v>4.2656268707582809E-2</c:v>
                </c:pt>
                <c:pt idx="52">
                  <c:v>4.2148048377970287E-2</c:v>
                </c:pt>
                <c:pt idx="53">
                  <c:v>4.1469834444826194E-2</c:v>
                </c:pt>
                <c:pt idx="54">
                  <c:v>4.0852249155039842E-2</c:v>
                </c:pt>
                <c:pt idx="55">
                  <c:v>4.025007301901163E-2</c:v>
                </c:pt>
                <c:pt idx="56">
                  <c:v>3.9999799382917138E-2</c:v>
                </c:pt>
                <c:pt idx="57">
                  <c:v>3.9184219902279882E-2</c:v>
                </c:pt>
                <c:pt idx="58">
                  <c:v>3.8455334347718438E-2</c:v>
                </c:pt>
                <c:pt idx="59">
                  <c:v>3.7560205820752382E-2</c:v>
                </c:pt>
                <c:pt idx="60">
                  <c:v>3.6755449553296675E-2</c:v>
                </c:pt>
                <c:pt idx="61">
                  <c:v>3.5963906329236982E-2</c:v>
                </c:pt>
                <c:pt idx="62">
                  <c:v>3.5326812827521571E-2</c:v>
                </c:pt>
                <c:pt idx="63">
                  <c:v>3.4582433578822902E-2</c:v>
                </c:pt>
                <c:pt idx="64">
                  <c:v>3.3752836303421345E-2</c:v>
                </c:pt>
                <c:pt idx="65">
                  <c:v>3.2972009009935674E-2</c:v>
                </c:pt>
                <c:pt idx="66">
                  <c:v>3.2206708469616881E-2</c:v>
                </c:pt>
                <c:pt idx="67">
                  <c:v>3.1582805682163977E-2</c:v>
                </c:pt>
                <c:pt idx="68">
                  <c:v>3.0739860306937986E-2</c:v>
                </c:pt>
                <c:pt idx="69">
                  <c:v>2.9964365406225827E-2</c:v>
                </c:pt>
                <c:pt idx="70">
                  <c:v>2.929252417482895E-2</c:v>
                </c:pt>
                <c:pt idx="71">
                  <c:v>2.8650455901900979E-2</c:v>
                </c:pt>
                <c:pt idx="72">
                  <c:v>2.8039172409648597E-2</c:v>
                </c:pt>
                <c:pt idx="73">
                  <c:v>2.7083871416104178E-2</c:v>
                </c:pt>
                <c:pt idx="74">
                  <c:v>2.6658737810494538E-2</c:v>
                </c:pt>
                <c:pt idx="75">
                  <c:v>2.6124794979312249E-2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AD63-4C42-BECE-BAC28A824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8835800"/>
        <c:axId val="318836192"/>
      </c:scatterChart>
      <c:valAx>
        <c:axId val="3188358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8836192"/>
        <c:crosses val="autoZero"/>
        <c:crossBetween val="midCat"/>
      </c:valAx>
      <c:valAx>
        <c:axId val="318836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88358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'C6012'!$BH$1</c:f>
              <c:strCache>
                <c:ptCount val="1"/>
                <c:pt idx="0">
                  <c:v>C6012 162C3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'C6012'!$BG$2:$BG$77</c:f>
              <c:numCache>
                <c:formatCode>0.00E+00</c:formatCode>
                <c:ptCount val="76"/>
                <c:pt idx="4">
                  <c:v>1.094809436583829E-4</c:v>
                </c:pt>
                <c:pt idx="5">
                  <c:v>1.882337741508841E-4</c:v>
                </c:pt>
                <c:pt idx="6">
                  <c:v>2.9437807658975058E-4</c:v>
                </c:pt>
                <c:pt idx="7">
                  <c:v>4.3686295877698878E-4</c:v>
                </c:pt>
                <c:pt idx="8">
                  <c:v>6.0186709475193282E-4</c:v>
                </c:pt>
                <c:pt idx="9">
                  <c:v>7.5205886479187613E-4</c:v>
                </c:pt>
                <c:pt idx="10">
                  <c:v>9.4160941900385412E-4</c:v>
                </c:pt>
                <c:pt idx="11">
                  <c:v>1.1466935164782318E-3</c:v>
                </c:pt>
                <c:pt idx="12">
                  <c:v>1.3719199639498213E-3</c:v>
                </c:pt>
                <c:pt idx="13">
                  <c:v>1.6293270869528905E-3</c:v>
                </c:pt>
                <c:pt idx="14">
                  <c:v>1.9188894996639654E-3</c:v>
                </c:pt>
                <c:pt idx="15">
                  <c:v>2.219518218532297E-3</c:v>
                </c:pt>
                <c:pt idx="16">
                  <c:v>2.5576131785894347E-3</c:v>
                </c:pt>
                <c:pt idx="17">
                  <c:v>2.9264689119011525E-3</c:v>
                </c:pt>
                <c:pt idx="18">
                  <c:v>3.3400516105005391E-3</c:v>
                </c:pt>
                <c:pt idx="19">
                  <c:v>3.7936998415074928E-3</c:v>
                </c:pt>
                <c:pt idx="20">
                  <c:v>4.2880429787464994E-3</c:v>
                </c:pt>
                <c:pt idx="21">
                  <c:v>4.830344984791634E-3</c:v>
                </c:pt>
                <c:pt idx="22">
                  <c:v>5.4299530174822756E-3</c:v>
                </c:pt>
                <c:pt idx="23">
                  <c:v>6.075551368352027E-3</c:v>
                </c:pt>
                <c:pt idx="24">
                  <c:v>7.5425942190371553E-3</c:v>
                </c:pt>
                <c:pt idx="25">
                  <c:v>9.3423981094044335E-3</c:v>
                </c:pt>
                <c:pt idx="26">
                  <c:v>1.1448945331405613E-2</c:v>
                </c:pt>
                <c:pt idx="27">
                  <c:v>1.3962640421136702E-2</c:v>
                </c:pt>
                <c:pt idx="28">
                  <c:v>1.6932595379649584E-2</c:v>
                </c:pt>
                <c:pt idx="29">
                  <c:v>2.0451126119814211E-2</c:v>
                </c:pt>
                <c:pt idx="30">
                  <c:v>2.2421362063967363E-2</c:v>
                </c:pt>
                <c:pt idx="31">
                  <c:v>2.4581465123600071E-2</c:v>
                </c:pt>
                <c:pt idx="32">
                  <c:v>2.6930971494959127E-2</c:v>
                </c:pt>
                <c:pt idx="33">
                  <c:v>2.9439694887969159E-2</c:v>
                </c:pt>
                <c:pt idx="34">
                  <c:v>3.2186538928091618E-2</c:v>
                </c:pt>
                <c:pt idx="35">
                  <c:v>3.5158369438513165E-2</c:v>
                </c:pt>
                <c:pt idx="36">
                  <c:v>3.8350860933997692E-2</c:v>
                </c:pt>
                <c:pt idx="37">
                  <c:v>4.1806341921729481E-2</c:v>
                </c:pt>
                <c:pt idx="38">
                  <c:v>4.552685708101481E-2</c:v>
                </c:pt>
                <c:pt idx="39">
                  <c:v>4.9522853131348535E-2</c:v>
                </c:pt>
                <c:pt idx="40">
                  <c:v>5.381153293876647E-2</c:v>
                </c:pt>
                <c:pt idx="41">
                  <c:v>5.8409283854202201E-2</c:v>
                </c:pt>
                <c:pt idx="42">
                  <c:v>6.2181798260502061E-2</c:v>
                </c:pt>
                <c:pt idx="43">
                  <c:v>6.4354785360588529E-2</c:v>
                </c:pt>
                <c:pt idx="44">
                  <c:v>6.8678397350592113E-2</c:v>
                </c:pt>
                <c:pt idx="45">
                  <c:v>7.1104856651267229E-2</c:v>
                </c:pt>
                <c:pt idx="46">
                  <c:v>7.361858135365075E-2</c:v>
                </c:pt>
                <c:pt idx="47">
                  <c:v>7.620347537896871E-2</c:v>
                </c:pt>
                <c:pt idx="48">
                  <c:v>7.8999446794605771E-2</c:v>
                </c:pt>
                <c:pt idx="49">
                  <c:v>8.1712133193147782E-2</c:v>
                </c:pt>
                <c:pt idx="50">
                  <c:v>8.4484991960609671E-2</c:v>
                </c:pt>
                <c:pt idx="51">
                  <c:v>8.7396569741831132E-2</c:v>
                </c:pt>
                <c:pt idx="52">
                  <c:v>9.0319485853174217E-2</c:v>
                </c:pt>
                <c:pt idx="53">
                  <c:v>9.3159717263769162E-2</c:v>
                </c:pt>
                <c:pt idx="54">
                  <c:v>9.6403265291324008E-2</c:v>
                </c:pt>
                <c:pt idx="55">
                  <c:v>9.9577205601094884E-2</c:v>
                </c:pt>
                <c:pt idx="56">
                  <c:v>0.10349195123789037</c:v>
                </c:pt>
                <c:pt idx="57">
                  <c:v>0.10796870430172141</c:v>
                </c:pt>
                <c:pt idx="58">
                  <c:v>0.11295761718279623</c:v>
                </c:pt>
                <c:pt idx="59">
                  <c:v>0.11832175838276461</c:v>
                </c:pt>
                <c:pt idx="60">
                  <c:v>0.12322985318193473</c:v>
                </c:pt>
                <c:pt idx="61">
                  <c:v>0.12772731058577103</c:v>
                </c:pt>
                <c:pt idx="62">
                  <c:v>0.13189860852905599</c:v>
                </c:pt>
                <c:pt idx="63">
                  <c:v>0.13629078996519794</c:v>
                </c:pt>
                <c:pt idx="64">
                  <c:v>0.14214211322472334</c:v>
                </c:pt>
                <c:pt idx="65">
                  <c:v>0.14740599130073437</c:v>
                </c:pt>
                <c:pt idx="66">
                  <c:v>0.15237387599042534</c:v>
                </c:pt>
                <c:pt idx="67">
                  <c:v>0.15706351979744332</c:v>
                </c:pt>
                <c:pt idx="68">
                  <c:v>0.16269480884594209</c:v>
                </c:pt>
                <c:pt idx="69">
                  <c:v>0.16813906876719908</c:v>
                </c:pt>
                <c:pt idx="70">
                  <c:v>0.17315801057291569</c:v>
                </c:pt>
                <c:pt idx="71">
                  <c:v>0.17794720557507895</c:v>
                </c:pt>
                <c:pt idx="72">
                  <c:v>0.18241861295590606</c:v>
                </c:pt>
              </c:numCache>
            </c:numRef>
          </c:xVal>
          <c:yVal>
            <c:numRef>
              <c:f>'C6012'!$BH$2:$BH$77</c:f>
              <c:numCache>
                <c:formatCode>0.00E+00</c:formatCode>
                <c:ptCount val="76"/>
                <c:pt idx="4">
                  <c:v>5.6512775050472706E-4</c:v>
                </c:pt>
                <c:pt idx="5">
                  <c:v>1.3843040273128495E-3</c:v>
                </c:pt>
                <c:pt idx="6">
                  <c:v>2.8055338566154628E-3</c:v>
                </c:pt>
                <c:pt idx="7">
                  <c:v>5.1199097741807713E-3</c:v>
                </c:pt>
                <c:pt idx="8">
                  <c:v>8.0526761502375723E-3</c:v>
                </c:pt>
                <c:pt idx="9">
                  <c:v>1.0418601503718133E-2</c:v>
                </c:pt>
                <c:pt idx="10">
                  <c:v>1.3533644487677628E-2</c:v>
                </c:pt>
                <c:pt idx="11">
                  <c:v>1.6631664154661659E-2</c:v>
                </c:pt>
                <c:pt idx="12">
                  <c:v>1.9727222000786911E-2</c:v>
                </c:pt>
                <c:pt idx="13">
                  <c:v>2.3056337990953552E-2</c:v>
                </c:pt>
                <c:pt idx="14">
                  <c:v>2.6499725886438459E-2</c:v>
                </c:pt>
                <c:pt idx="15">
                  <c:v>2.9378417146620605E-2</c:v>
                </c:pt>
                <c:pt idx="16">
                  <c:v>3.2325644875169139E-2</c:v>
                </c:pt>
                <c:pt idx="17">
                  <c:v>3.5069799112728707E-2</c:v>
                </c:pt>
                <c:pt idx="18">
                  <c:v>3.7854616517559066E-2</c:v>
                </c:pt>
                <c:pt idx="19">
                  <c:v>4.0467424215668235E-2</c:v>
                </c:pt>
                <c:pt idx="20">
                  <c:v>4.2841594778053577E-2</c:v>
                </c:pt>
                <c:pt idx="21">
                  <c:v>4.504752932655598E-2</c:v>
                </c:pt>
                <c:pt idx="22">
                  <c:v>4.7170872598515122E-2</c:v>
                </c:pt>
                <c:pt idx="23">
                  <c:v>4.8935088437522124E-2</c:v>
                </c:pt>
                <c:pt idx="24">
                  <c:v>5.1787579471892435E-2</c:v>
                </c:pt>
                <c:pt idx="25">
                  <c:v>5.4555025086322255E-2</c:v>
                </c:pt>
                <c:pt idx="26">
                  <c:v>5.6258009485832053E-2</c:v>
                </c:pt>
                <c:pt idx="27">
                  <c:v>5.7454372993781866E-2</c:v>
                </c:pt>
                <c:pt idx="28">
                  <c:v>5.8018942085013174E-2</c:v>
                </c:pt>
                <c:pt idx="29">
                  <c:v>5.8115422499332638E-2</c:v>
                </c:pt>
                <c:pt idx="30">
                  <c:v>5.788268390423551E-2</c:v>
                </c:pt>
                <c:pt idx="31">
                  <c:v>5.7651241532164242E-2</c:v>
                </c:pt>
                <c:pt idx="32">
                  <c:v>5.734051402228714E-2</c:v>
                </c:pt>
                <c:pt idx="33">
                  <c:v>5.6779630448809466E-2</c:v>
                </c:pt>
                <c:pt idx="34">
                  <c:v>5.6239626516340693E-2</c:v>
                </c:pt>
                <c:pt idx="35">
                  <c:v>5.5605530435221609E-2</c:v>
                </c:pt>
                <c:pt idx="36">
                  <c:v>5.4824935116816277E-2</c:v>
                </c:pt>
                <c:pt idx="37">
                  <c:v>5.3985847697780226E-2</c:v>
                </c:pt>
                <c:pt idx="38">
                  <c:v>5.3051613684242618E-2</c:v>
                </c:pt>
                <c:pt idx="39">
                  <c:v>5.2016555753798453E-2</c:v>
                </c:pt>
                <c:pt idx="40">
                  <c:v>5.0891867076399783E-2</c:v>
                </c:pt>
                <c:pt idx="41">
                  <c:v>4.9685420649571557E-2</c:v>
                </c:pt>
                <c:pt idx="42">
                  <c:v>4.8510111269452927E-2</c:v>
                </c:pt>
                <c:pt idx="43">
                  <c:v>4.7972728238229567E-2</c:v>
                </c:pt>
                <c:pt idx="44">
                  <c:v>4.6572491904833452E-2</c:v>
                </c:pt>
                <c:pt idx="45">
                  <c:v>4.6090529553737748E-2</c:v>
                </c:pt>
                <c:pt idx="46">
                  <c:v>4.5615725015352784E-2</c:v>
                </c:pt>
                <c:pt idx="47">
                  <c:v>4.5125108091269371E-2</c:v>
                </c:pt>
                <c:pt idx="48">
                  <c:v>4.4775920633757453E-2</c:v>
                </c:pt>
                <c:pt idx="49">
                  <c:v>4.4227951584636993E-2</c:v>
                </c:pt>
                <c:pt idx="50">
                  <c:v>4.3652538447234955E-2</c:v>
                </c:pt>
                <c:pt idx="51">
                  <c:v>4.312859483596318E-2</c:v>
                </c:pt>
                <c:pt idx="52">
                  <c:v>4.2527197359943578E-2</c:v>
                </c:pt>
                <c:pt idx="53">
                  <c:v>4.1772273795937724E-2</c:v>
                </c:pt>
                <c:pt idx="54">
                  <c:v>4.1299152378247418E-2</c:v>
                </c:pt>
                <c:pt idx="55">
                  <c:v>4.0682303485054222E-2</c:v>
                </c:pt>
                <c:pt idx="56">
                  <c:v>4.0417298003871241E-2</c:v>
                </c:pt>
                <c:pt idx="57">
                  <c:v>3.9516071554551037E-2</c:v>
                </c:pt>
                <c:pt idx="58">
                  <c:v>3.8664919029136796E-2</c:v>
                </c:pt>
                <c:pt idx="59">
                  <c:v>3.7837941910241431E-2</c:v>
                </c:pt>
                <c:pt idx="60">
                  <c:v>3.7038040768880946E-2</c:v>
                </c:pt>
                <c:pt idx="61">
                  <c:v>3.6253924154386691E-2</c:v>
                </c:pt>
                <c:pt idx="62">
                  <c:v>3.5504577412043194E-2</c:v>
                </c:pt>
                <c:pt idx="63">
                  <c:v>3.4817580935965695E-2</c:v>
                </c:pt>
                <c:pt idx="64">
                  <c:v>3.401983558173105E-2</c:v>
                </c:pt>
                <c:pt idx="65">
                  <c:v>3.3208812886064767E-2</c:v>
                </c:pt>
                <c:pt idx="66">
                  <c:v>3.2486075394355003E-2</c:v>
                </c:pt>
                <c:pt idx="67">
                  <c:v>3.1826795576263542E-2</c:v>
                </c:pt>
                <c:pt idx="68">
                  <c:v>3.0933271970804765E-2</c:v>
                </c:pt>
                <c:pt idx="69">
                  <c:v>3.0197336515595918E-2</c:v>
                </c:pt>
                <c:pt idx="70">
                  <c:v>2.948829329816088E-2</c:v>
                </c:pt>
                <c:pt idx="71">
                  <c:v>2.8857384463664829E-2</c:v>
                </c:pt>
                <c:pt idx="72">
                  <c:v>2.825314174966604E-2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D180-44BC-AFD0-A6CC15835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8836976"/>
        <c:axId val="318837368"/>
      </c:scatterChart>
      <c:valAx>
        <c:axId val="3188369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8837368"/>
        <c:crosses val="autoZero"/>
        <c:crossBetween val="midCat"/>
      </c:valAx>
      <c:valAx>
        <c:axId val="318837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88369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'C6012'!$AX$1</c:f>
              <c:strCache>
                <c:ptCount val="1"/>
                <c:pt idx="0">
                  <c:v>C6012 162C7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'C6012'!$AW$2:$AW$77</c:f>
              <c:numCache>
                <c:formatCode>0.00E+00</c:formatCode>
                <c:ptCount val="76"/>
                <c:pt idx="0">
                  <c:v>2.9945567286126981E-4</c:v>
                </c:pt>
                <c:pt idx="1">
                  <c:v>3.1059083146846831E-4</c:v>
                </c:pt>
                <c:pt idx="2">
                  <c:v>3.5161700520427687E-4</c:v>
                </c:pt>
                <c:pt idx="3">
                  <c:v>4.6368195264600686E-4</c:v>
                </c:pt>
                <c:pt idx="4">
                  <c:v>5.4437738208994375E-4</c:v>
                </c:pt>
                <c:pt idx="5">
                  <c:v>6.7033844144257263E-4</c:v>
                </c:pt>
                <c:pt idx="6">
                  <c:v>7.8135641170453925E-4</c:v>
                </c:pt>
                <c:pt idx="7">
                  <c:v>9.1239878482039392E-4</c:v>
                </c:pt>
                <c:pt idx="8">
                  <c:v>1.0521755659505449E-3</c:v>
                </c:pt>
                <c:pt idx="9">
                  <c:v>1.1802763680247273E-3</c:v>
                </c:pt>
                <c:pt idx="10">
                  <c:v>1.352391236285717E-3</c:v>
                </c:pt>
                <c:pt idx="11">
                  <c:v>1.535694944616677E-3</c:v>
                </c:pt>
                <c:pt idx="12">
                  <c:v>1.7510590093764303E-3</c:v>
                </c:pt>
                <c:pt idx="13">
                  <c:v>1.9978890546134783E-3</c:v>
                </c:pt>
                <c:pt idx="14">
                  <c:v>2.2766061319798151E-3</c:v>
                </c:pt>
                <c:pt idx="15">
                  <c:v>2.5713055190034815E-3</c:v>
                </c:pt>
                <c:pt idx="16">
                  <c:v>2.9017697624901077E-3</c:v>
                </c:pt>
                <c:pt idx="17">
                  <c:v>3.2607117584814069E-3</c:v>
                </c:pt>
                <c:pt idx="18">
                  <c:v>3.6650201725270341E-3</c:v>
                </c:pt>
                <c:pt idx="19">
                  <c:v>4.1041834599008335E-3</c:v>
                </c:pt>
                <c:pt idx="20">
                  <c:v>4.5815488925892182E-3</c:v>
                </c:pt>
                <c:pt idx="21">
                  <c:v>5.1184802593676479E-3</c:v>
                </c:pt>
                <c:pt idx="22">
                  <c:v>5.7060817084740824E-3</c:v>
                </c:pt>
                <c:pt idx="23">
                  <c:v>6.3472680872324744E-3</c:v>
                </c:pt>
                <c:pt idx="24">
                  <c:v>7.8392356096967167E-3</c:v>
                </c:pt>
                <c:pt idx="25">
                  <c:v>9.6030586999171583E-3</c:v>
                </c:pt>
                <c:pt idx="26">
                  <c:v>1.1719499901631934E-2</c:v>
                </c:pt>
                <c:pt idx="27">
                  <c:v>1.4247238333178184E-2</c:v>
                </c:pt>
                <c:pt idx="28">
                  <c:v>1.7238035185762546E-2</c:v>
                </c:pt>
                <c:pt idx="29">
                  <c:v>2.0775836565068623E-2</c:v>
                </c:pt>
                <c:pt idx="30">
                  <c:v>2.2764546944413534E-2</c:v>
                </c:pt>
                <c:pt idx="31">
                  <c:v>2.4938975652480884E-2</c:v>
                </c:pt>
                <c:pt idx="32">
                  <c:v>2.7292507908845853E-2</c:v>
                </c:pt>
                <c:pt idx="33">
                  <c:v>2.985362446347118E-2</c:v>
                </c:pt>
                <c:pt idx="34">
                  <c:v>3.2614872923651395E-2</c:v>
                </c:pt>
                <c:pt idx="35">
                  <c:v>3.561046654806372E-2</c:v>
                </c:pt>
                <c:pt idx="36">
                  <c:v>3.88251685397085E-2</c:v>
                </c:pt>
                <c:pt idx="37">
                  <c:v>4.2302576387379845E-2</c:v>
                </c:pt>
                <c:pt idx="38">
                  <c:v>4.6054418828007315E-2</c:v>
                </c:pt>
                <c:pt idx="39">
                  <c:v>5.0067877143738483E-2</c:v>
                </c:pt>
                <c:pt idx="40">
                  <c:v>5.4382753998510266E-2</c:v>
                </c:pt>
                <c:pt idx="41">
                  <c:v>5.9000415706319594E-2</c:v>
                </c:pt>
                <c:pt idx="42">
                  <c:v>6.2810101573679777E-2</c:v>
                </c:pt>
                <c:pt idx="43">
                  <c:v>6.4599018282995788E-2</c:v>
                </c:pt>
                <c:pt idx="44">
                  <c:v>6.9499122469042746E-2</c:v>
                </c:pt>
                <c:pt idx="45">
                  <c:v>7.2160113535405038E-2</c:v>
                </c:pt>
                <c:pt idx="46">
                  <c:v>7.4395493212668626E-2</c:v>
                </c:pt>
                <c:pt idx="47">
                  <c:v>7.692278095008126E-2</c:v>
                </c:pt>
                <c:pt idx="48">
                  <c:v>7.9713197437295158E-2</c:v>
                </c:pt>
                <c:pt idx="49">
                  <c:v>8.2494825011449627E-2</c:v>
                </c:pt>
                <c:pt idx="50">
                  <c:v>8.5287751027587191E-2</c:v>
                </c:pt>
                <c:pt idx="51">
                  <c:v>8.815723451829735E-2</c:v>
                </c:pt>
                <c:pt idx="52">
                  <c:v>9.1063976364465907E-2</c:v>
                </c:pt>
                <c:pt idx="53">
                  <c:v>9.4117542471797586E-2</c:v>
                </c:pt>
                <c:pt idx="54">
                  <c:v>9.7192475800269296E-2</c:v>
                </c:pt>
                <c:pt idx="55">
                  <c:v>0.10032471495329091</c:v>
                </c:pt>
                <c:pt idx="56">
                  <c:v>0.10401781351476802</c:v>
                </c:pt>
                <c:pt idx="57">
                  <c:v>0.10854003618527121</c:v>
                </c:pt>
                <c:pt idx="58">
                  <c:v>0.1136619112784248</c:v>
                </c:pt>
                <c:pt idx="59">
                  <c:v>0.1188321072887103</c:v>
                </c:pt>
                <c:pt idx="60">
                  <c:v>0.12375143396416653</c:v>
                </c:pt>
                <c:pt idx="61">
                  <c:v>0.12829667956284718</c:v>
                </c:pt>
                <c:pt idx="62">
                  <c:v>0.13254870801782681</c:v>
                </c:pt>
                <c:pt idx="63">
                  <c:v>0.13692075167628923</c:v>
                </c:pt>
                <c:pt idx="64">
                  <c:v>0.14274443580030119</c:v>
                </c:pt>
                <c:pt idx="65">
                  <c:v>0.14800578036116444</c:v>
                </c:pt>
                <c:pt idx="66">
                  <c:v>0.15295737771664256</c:v>
                </c:pt>
                <c:pt idx="67">
                  <c:v>0.15764734204024239</c:v>
                </c:pt>
                <c:pt idx="68">
                  <c:v>0.16338884809417512</c:v>
                </c:pt>
                <c:pt idx="69">
                  <c:v>0.1687453152929308</c:v>
                </c:pt>
                <c:pt idx="70">
                  <c:v>0.1738783382009895</c:v>
                </c:pt>
                <c:pt idx="71">
                  <c:v>0.17853865664820057</c:v>
                </c:pt>
                <c:pt idx="72">
                  <c:v>0.18304050360598476</c:v>
                </c:pt>
                <c:pt idx="73">
                  <c:v>0.18836427240422401</c:v>
                </c:pt>
                <c:pt idx="74">
                  <c:v>0.19316597131756369</c:v>
                </c:pt>
                <c:pt idx="75">
                  <c:v>0.19788071567755491</c:v>
                </c:pt>
              </c:numCache>
            </c:numRef>
          </c:xVal>
          <c:yVal>
            <c:numRef>
              <c:f>'C6012'!$AX$2:$AX$77</c:f>
              <c:numCache>
                <c:formatCode>0.00E+00</c:formatCode>
                <c:ptCount val="76"/>
                <c:pt idx="0">
                  <c:v>8.9673700008795851E-3</c:v>
                </c:pt>
                <c:pt idx="1">
                  <c:v>7.9936579348747067E-3</c:v>
                </c:pt>
                <c:pt idx="2">
                  <c:v>8.4893410477443251E-3</c:v>
                </c:pt>
                <c:pt idx="3">
                  <c:v>1.223327054808301E-2</c:v>
                </c:pt>
                <c:pt idx="4">
                  <c:v>1.3972358336174856E-2</c:v>
                </c:pt>
                <c:pt idx="5">
                  <c:v>1.7555962027530517E-2</c:v>
                </c:pt>
                <c:pt idx="6">
                  <c:v>1.976527894328594E-2</c:v>
                </c:pt>
                <c:pt idx="7">
                  <c:v>2.2332701357760148E-2</c:v>
                </c:pt>
                <c:pt idx="8">
                  <c:v>2.4610217822292436E-2</c:v>
                </c:pt>
                <c:pt idx="9">
                  <c:v>2.5660976607898085E-2</c:v>
                </c:pt>
                <c:pt idx="10">
                  <c:v>2.7917586551387746E-2</c:v>
                </c:pt>
                <c:pt idx="11">
                  <c:v>2.9829838489575287E-2</c:v>
                </c:pt>
                <c:pt idx="12">
                  <c:v>3.2137341190535171E-2</c:v>
                </c:pt>
                <c:pt idx="13">
                  <c:v>3.4667019928298917E-2</c:v>
                </c:pt>
                <c:pt idx="14">
                  <c:v>3.7300723139029122E-2</c:v>
                </c:pt>
                <c:pt idx="15">
                  <c:v>3.9429232969697366E-2</c:v>
                </c:pt>
                <c:pt idx="16">
                  <c:v>4.1610542424611187E-2</c:v>
                </c:pt>
                <c:pt idx="17">
                  <c:v>4.3538179692876509E-2</c:v>
                </c:pt>
                <c:pt idx="18">
                  <c:v>4.5579046385470529E-2</c:v>
                </c:pt>
                <c:pt idx="19">
                  <c:v>4.7362341057797526E-2</c:v>
                </c:pt>
                <c:pt idx="20">
                  <c:v>4.8907112313540731E-2</c:v>
                </c:pt>
                <c:pt idx="21">
                  <c:v>5.0582086903749421E-2</c:v>
                </c:pt>
                <c:pt idx="22">
                  <c:v>5.2090405586360397E-2</c:v>
                </c:pt>
                <c:pt idx="23">
                  <c:v>5.341001093870943E-2</c:v>
                </c:pt>
                <c:pt idx="24">
                  <c:v>5.5941171868422693E-2</c:v>
                </c:pt>
                <c:pt idx="25">
                  <c:v>5.7641753899750361E-2</c:v>
                </c:pt>
                <c:pt idx="26">
                  <c:v>5.8948337064894475E-2</c:v>
                </c:pt>
                <c:pt idx="27">
                  <c:v>5.9820406611531776E-2</c:v>
                </c:pt>
                <c:pt idx="28">
                  <c:v>6.0130978358824694E-2</c:v>
                </c:pt>
                <c:pt idx="29">
                  <c:v>5.9975515013275575E-2</c:v>
                </c:pt>
                <c:pt idx="30">
                  <c:v>5.9668167424984549E-2</c:v>
                </c:pt>
                <c:pt idx="31">
                  <c:v>5.9340384749218524E-2</c:v>
                </c:pt>
                <c:pt idx="32">
                  <c:v>5.8890390079092823E-2</c:v>
                </c:pt>
                <c:pt idx="33">
                  <c:v>5.8387527260253723E-2</c:v>
                </c:pt>
                <c:pt idx="34">
                  <c:v>5.7746444805350967E-2</c:v>
                </c:pt>
                <c:pt idx="35">
                  <c:v>5.7044774078756862E-2</c:v>
                </c:pt>
                <c:pt idx="36">
                  <c:v>5.6189425285599226E-2</c:v>
                </c:pt>
                <c:pt idx="37">
                  <c:v>5.527506035627025E-2</c:v>
                </c:pt>
                <c:pt idx="38">
                  <c:v>5.4288253558680569E-2</c:v>
                </c:pt>
                <c:pt idx="39">
                  <c:v>5.3167792997060155E-2</c:v>
                </c:pt>
                <c:pt idx="40">
                  <c:v>5.1978058065693673E-2</c:v>
                </c:pt>
                <c:pt idx="41">
                  <c:v>5.0696193448450722E-2</c:v>
                </c:pt>
                <c:pt idx="42">
                  <c:v>4.9495385070947341E-2</c:v>
                </c:pt>
                <c:pt idx="43">
                  <c:v>4.8337541895409931E-2</c:v>
                </c:pt>
                <c:pt idx="44">
                  <c:v>4.7692250204557807E-2</c:v>
                </c:pt>
                <c:pt idx="45">
                  <c:v>4.7468726791946268E-2</c:v>
                </c:pt>
                <c:pt idx="46">
                  <c:v>4.6583589286908929E-2</c:v>
                </c:pt>
                <c:pt idx="47">
                  <c:v>4.5981025357025508E-2</c:v>
                </c:pt>
                <c:pt idx="48">
                  <c:v>4.5588665927760598E-2</c:v>
                </c:pt>
                <c:pt idx="49">
                  <c:v>4.5079297543600801E-2</c:v>
                </c:pt>
                <c:pt idx="50">
                  <c:v>4.4486034513330525E-2</c:v>
                </c:pt>
                <c:pt idx="51">
                  <c:v>4.3882610009565545E-2</c:v>
                </c:pt>
                <c:pt idx="52">
                  <c:v>4.3231177980033501E-2</c:v>
                </c:pt>
                <c:pt idx="53">
                  <c:v>4.2635656016377421E-2</c:v>
                </c:pt>
                <c:pt idx="54">
                  <c:v>4.1978115691553304E-2</c:v>
                </c:pt>
                <c:pt idx="55">
                  <c:v>4.1295386469862812E-2</c:v>
                </c:pt>
                <c:pt idx="56">
                  <c:v>4.0829077465634175E-2</c:v>
                </c:pt>
                <c:pt idx="57">
                  <c:v>3.9935387983389775E-2</c:v>
                </c:pt>
                <c:pt idx="58">
                  <c:v>3.9148575986256096E-2</c:v>
                </c:pt>
                <c:pt idx="59">
                  <c:v>3.8165053304528525E-2</c:v>
                </c:pt>
                <c:pt idx="60">
                  <c:v>3.7352237580945045E-2</c:v>
                </c:pt>
                <c:pt idx="61">
                  <c:v>3.6577862193004206E-2</c:v>
                </c:pt>
                <c:pt idx="62">
                  <c:v>3.5855428565704298E-2</c:v>
                </c:pt>
                <c:pt idx="63">
                  <c:v>3.5140191639362807E-2</c:v>
                </c:pt>
                <c:pt idx="64">
                  <c:v>3.4308762337003383E-2</c:v>
                </c:pt>
                <c:pt idx="65">
                  <c:v>3.3479613358271813E-2</c:v>
                </c:pt>
                <c:pt idx="66">
                  <c:v>3.2735356650275167E-2</c:v>
                </c:pt>
                <c:pt idx="67">
                  <c:v>3.2063842668498481E-2</c:v>
                </c:pt>
                <c:pt idx="68">
                  <c:v>3.1197751176278408E-2</c:v>
                </c:pt>
                <c:pt idx="69">
                  <c:v>3.0415489674546707E-2</c:v>
                </c:pt>
                <c:pt idx="70">
                  <c:v>2.9734142894903313E-2</c:v>
                </c:pt>
                <c:pt idx="71">
                  <c:v>2.9049532413874108E-2</c:v>
                </c:pt>
                <c:pt idx="72">
                  <c:v>2.8446107964283006E-2</c:v>
                </c:pt>
                <c:pt idx="73">
                  <c:v>2.7752130714409629E-2</c:v>
                </c:pt>
                <c:pt idx="74">
                  <c:v>2.705415637692709E-2</c:v>
                </c:pt>
                <c:pt idx="75">
                  <c:v>2.645906996220105E-2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266B-449A-A165-ACDED5E341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8838152"/>
        <c:axId val="318838544"/>
      </c:scatterChart>
      <c:valAx>
        <c:axId val="3188381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8838544"/>
        <c:crosses val="autoZero"/>
        <c:crossBetween val="midCat"/>
      </c:valAx>
      <c:valAx>
        <c:axId val="318838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88381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'C6012'!$AN$1</c:f>
              <c:strCache>
                <c:ptCount val="1"/>
                <c:pt idx="0">
                  <c:v>C6012 143C2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'C6012'!$AM$2:$AM$77</c:f>
              <c:numCache>
                <c:formatCode>0.00E+00</c:formatCode>
                <c:ptCount val="76"/>
                <c:pt idx="0">
                  <c:v>2.3754307216443792E-4</c:v>
                </c:pt>
                <c:pt idx="1">
                  <c:v>2.7261578740677837E-4</c:v>
                </c:pt>
                <c:pt idx="2">
                  <c:v>3.4318836155900867E-4</c:v>
                </c:pt>
                <c:pt idx="3">
                  <c:v>4.4877758205017794E-4</c:v>
                </c:pt>
                <c:pt idx="4">
                  <c:v>5.3336680406021496E-4</c:v>
                </c:pt>
                <c:pt idx="5">
                  <c:v>6.4959332994538933E-4</c:v>
                </c:pt>
                <c:pt idx="6">
                  <c:v>7.6091840565103649E-4</c:v>
                </c:pt>
                <c:pt idx="7">
                  <c:v>8.9306293929614696E-4</c:v>
                </c:pt>
                <c:pt idx="8">
                  <c:v>1.0438030569025146E-3</c:v>
                </c:pt>
                <c:pt idx="9">
                  <c:v>1.1810991182502554E-3</c:v>
                </c:pt>
                <c:pt idx="10">
                  <c:v>1.3514175969661596E-3</c:v>
                </c:pt>
                <c:pt idx="11">
                  <c:v>1.5357973382575279E-3</c:v>
                </c:pt>
                <c:pt idx="12">
                  <c:v>1.7485409910352337E-3</c:v>
                </c:pt>
                <c:pt idx="13">
                  <c:v>1.9866223349624132E-3</c:v>
                </c:pt>
                <c:pt idx="14">
                  <c:v>2.2609573252841517E-3</c:v>
                </c:pt>
                <c:pt idx="15">
                  <c:v>2.545598334814931E-3</c:v>
                </c:pt>
                <c:pt idx="16">
                  <c:v>2.8692862643927689E-3</c:v>
                </c:pt>
                <c:pt idx="17">
                  <c:v>3.2267050121339998E-3</c:v>
                </c:pt>
                <c:pt idx="18">
                  <c:v>3.6292421553764916E-3</c:v>
                </c:pt>
                <c:pt idx="19">
                  <c:v>4.0736646123732635E-3</c:v>
                </c:pt>
                <c:pt idx="20">
                  <c:v>4.5534796085672513E-3</c:v>
                </c:pt>
                <c:pt idx="21">
                  <c:v>5.0905451059774015E-3</c:v>
                </c:pt>
                <c:pt idx="22">
                  <c:v>5.6785850205691981E-3</c:v>
                </c:pt>
                <c:pt idx="23">
                  <c:v>6.3214409168284268E-3</c:v>
                </c:pt>
                <c:pt idx="24">
                  <c:v>7.7980983637455439E-3</c:v>
                </c:pt>
                <c:pt idx="25">
                  <c:v>9.5952007090759957E-3</c:v>
                </c:pt>
                <c:pt idx="26">
                  <c:v>1.1697842722916902E-2</c:v>
                </c:pt>
                <c:pt idx="27">
                  <c:v>1.4222297610772053E-2</c:v>
                </c:pt>
                <c:pt idx="28">
                  <c:v>1.7198939427008033E-2</c:v>
                </c:pt>
                <c:pt idx="29">
                  <c:v>2.0718340434549686E-2</c:v>
                </c:pt>
                <c:pt idx="30">
                  <c:v>2.270063867215483E-2</c:v>
                </c:pt>
                <c:pt idx="31">
                  <c:v>2.4864919391604231E-2</c:v>
                </c:pt>
                <c:pt idx="32">
                  <c:v>2.7222824647137999E-2</c:v>
                </c:pt>
                <c:pt idx="33">
                  <c:v>2.9778481525741481E-2</c:v>
                </c:pt>
                <c:pt idx="34">
                  <c:v>3.2549599844862678E-2</c:v>
                </c:pt>
                <c:pt idx="35">
                  <c:v>3.5525698210753812E-2</c:v>
                </c:pt>
                <c:pt idx="36">
                  <c:v>3.8745599872864411E-2</c:v>
                </c:pt>
                <c:pt idx="37">
                  <c:v>4.2221479801854575E-2</c:v>
                </c:pt>
                <c:pt idx="38">
                  <c:v>4.5978042664431798E-2</c:v>
                </c:pt>
                <c:pt idx="39">
                  <c:v>4.9996477615393928E-2</c:v>
                </c:pt>
                <c:pt idx="40">
                  <c:v>5.4316826875100359E-2</c:v>
                </c:pt>
                <c:pt idx="41">
                  <c:v>5.8939081761153651E-2</c:v>
                </c:pt>
                <c:pt idx="42">
                  <c:v>6.2814956267133834E-2</c:v>
                </c:pt>
                <c:pt idx="43">
                  <c:v>6.4992108776057281E-2</c:v>
                </c:pt>
                <c:pt idx="44">
                  <c:v>6.9247691934612332E-2</c:v>
                </c:pt>
                <c:pt idx="45">
                  <c:v>7.1755353780518713E-2</c:v>
                </c:pt>
                <c:pt idx="46">
                  <c:v>7.4327370453345629E-2</c:v>
                </c:pt>
                <c:pt idx="47">
                  <c:v>7.6853305306779612E-2</c:v>
                </c:pt>
                <c:pt idx="48">
                  <c:v>7.9734867628928258E-2</c:v>
                </c:pt>
                <c:pt idx="49">
                  <c:v>8.2487354662948029E-2</c:v>
                </c:pt>
                <c:pt idx="50">
                  <c:v>8.5352001936521385E-2</c:v>
                </c:pt>
                <c:pt idx="51">
                  <c:v>8.8097153795659189E-2</c:v>
                </c:pt>
                <c:pt idx="52">
                  <c:v>9.1161125164334889E-2</c:v>
                </c:pt>
                <c:pt idx="53">
                  <c:v>9.4185046495520522E-2</c:v>
                </c:pt>
                <c:pt idx="54">
                  <c:v>9.7353190939662687E-2</c:v>
                </c:pt>
                <c:pt idx="55">
                  <c:v>0.10052795803289402</c:v>
                </c:pt>
                <c:pt idx="56">
                  <c:v>0.1041197560936071</c:v>
                </c:pt>
                <c:pt idx="57">
                  <c:v>0.10880539856903251</c:v>
                </c:pt>
                <c:pt idx="58">
                  <c:v>0.11383229649745749</c:v>
                </c:pt>
                <c:pt idx="59">
                  <c:v>0.11926051682418146</c:v>
                </c:pt>
                <c:pt idx="60">
                  <c:v>0.12417878451049612</c:v>
                </c:pt>
                <c:pt idx="61">
                  <c:v>0.12878947932247467</c:v>
                </c:pt>
                <c:pt idx="62">
                  <c:v>0.13314399609920657</c:v>
                </c:pt>
                <c:pt idx="63">
                  <c:v>0.137697901670016</c:v>
                </c:pt>
                <c:pt idx="64">
                  <c:v>0.14339498724217853</c:v>
                </c:pt>
                <c:pt idx="65">
                  <c:v>0.14889449472664051</c:v>
                </c:pt>
                <c:pt idx="66">
                  <c:v>0.15381599944374444</c:v>
                </c:pt>
                <c:pt idx="67">
                  <c:v>0.15857359332850537</c:v>
                </c:pt>
                <c:pt idx="68">
                  <c:v>0.16443845850730984</c:v>
                </c:pt>
                <c:pt idx="69">
                  <c:v>0.16997626036259522</c:v>
                </c:pt>
                <c:pt idx="70">
                  <c:v>0.1751097536972048</c:v>
                </c:pt>
                <c:pt idx="71">
                  <c:v>0.17993690280283284</c:v>
                </c:pt>
                <c:pt idx="72">
                  <c:v>0.18442265958688209</c:v>
                </c:pt>
                <c:pt idx="73">
                  <c:v>0.18988035238215159</c:v>
                </c:pt>
                <c:pt idx="74">
                  <c:v>0.19496227148339043</c:v>
                </c:pt>
                <c:pt idx="75">
                  <c:v>0.19964593185834489</c:v>
                </c:pt>
              </c:numCache>
            </c:numRef>
          </c:xVal>
          <c:yVal>
            <c:numRef>
              <c:f>'C6012'!$AN$2:$AN$77</c:f>
              <c:numCache>
                <c:formatCode>0.00E+00</c:formatCode>
                <c:ptCount val="76"/>
                <c:pt idx="0">
                  <c:v>5.642671113331936E-3</c:v>
                </c:pt>
                <c:pt idx="1">
                  <c:v>6.1584341553557603E-3</c:v>
                </c:pt>
                <c:pt idx="2">
                  <c:v>8.0872215820068562E-3</c:v>
                </c:pt>
                <c:pt idx="3">
                  <c:v>1.1459469257688674E-2</c:v>
                </c:pt>
                <c:pt idx="4">
                  <c:v>1.3412864408562567E-2</c:v>
                </c:pt>
                <c:pt idx="5">
                  <c:v>1.6486159454182941E-2</c:v>
                </c:pt>
                <c:pt idx="6">
                  <c:v>1.8744798049057744E-2</c:v>
                </c:pt>
                <c:pt idx="7">
                  <c:v>2.1396167860313859E-2</c:v>
                </c:pt>
                <c:pt idx="8">
                  <c:v>2.4220112830454946E-2</c:v>
                </c:pt>
                <c:pt idx="9">
                  <c:v>2.5696764722391654E-2</c:v>
                </c:pt>
                <c:pt idx="10">
                  <c:v>2.7877403097554671E-2</c:v>
                </c:pt>
                <c:pt idx="11">
                  <c:v>2.9833816477008814E-2</c:v>
                </c:pt>
                <c:pt idx="12">
                  <c:v>3.2044980817743277E-2</c:v>
                </c:pt>
                <c:pt idx="13">
                  <c:v>3.4277126122733287E-2</c:v>
                </c:pt>
                <c:pt idx="14">
                  <c:v>3.6789694327139737E-2</c:v>
                </c:pt>
                <c:pt idx="15">
                  <c:v>3.86447694889318E-2</c:v>
                </c:pt>
                <c:pt idx="16">
                  <c:v>4.0684148800068251E-2</c:v>
                </c:pt>
                <c:pt idx="17">
                  <c:v>4.2634775026435479E-2</c:v>
                </c:pt>
                <c:pt idx="18">
                  <c:v>4.4693502391753799E-2</c:v>
                </c:pt>
                <c:pt idx="19">
                  <c:v>4.6660583987825625E-2</c:v>
                </c:pt>
                <c:pt idx="20">
                  <c:v>4.830968013373417E-2</c:v>
                </c:pt>
                <c:pt idx="21">
                  <c:v>5.0031469389706811E-2</c:v>
                </c:pt>
                <c:pt idx="22">
                  <c:v>5.1589584653883074E-2</c:v>
                </c:pt>
                <c:pt idx="23">
                  <c:v>5.2976242277668409E-2</c:v>
                </c:pt>
                <c:pt idx="24">
                  <c:v>5.5355597511834727E-2</c:v>
                </c:pt>
                <c:pt idx="25">
                  <c:v>5.75474583072597E-2</c:v>
                </c:pt>
                <c:pt idx="26">
                  <c:v>5.8730669915706302E-2</c:v>
                </c:pt>
                <c:pt idx="27">
                  <c:v>5.9611150862417535E-2</c:v>
                </c:pt>
                <c:pt idx="28">
                  <c:v>5.9858534275360434E-2</c:v>
                </c:pt>
                <c:pt idx="29">
                  <c:v>5.9644015634859715E-2</c:v>
                </c:pt>
                <c:pt idx="30">
                  <c:v>5.9333617665606013E-2</c:v>
                </c:pt>
                <c:pt idx="31">
                  <c:v>5.8988485593208351E-2</c:v>
                </c:pt>
                <c:pt idx="32">
                  <c:v>5.8590055956297467E-2</c:v>
                </c:pt>
                <c:pt idx="33">
                  <c:v>5.8093969024182512E-2</c:v>
                </c:pt>
                <c:pt idx="34">
                  <c:v>5.7515536872142996E-2</c:v>
                </c:pt>
                <c:pt idx="35">
                  <c:v>5.6773514771100167E-2</c:v>
                </c:pt>
                <c:pt idx="36">
                  <c:v>5.5959351008614863E-2</c:v>
                </c:pt>
                <c:pt idx="37">
                  <c:v>5.5063332262280121E-2</c:v>
                </c:pt>
                <c:pt idx="38">
                  <c:v>5.4108340728352897E-2</c:v>
                </c:pt>
                <c:pt idx="39">
                  <c:v>5.3016260765335756E-2</c:v>
                </c:pt>
                <c:pt idx="40">
                  <c:v>5.1852110536437991E-2</c:v>
                </c:pt>
                <c:pt idx="41">
                  <c:v>5.0590845670028715E-2</c:v>
                </c:pt>
                <c:pt idx="42">
                  <c:v>4.9503036521968524E-2</c:v>
                </c:pt>
                <c:pt idx="43">
                  <c:v>4.892760781640524E-2</c:v>
                </c:pt>
                <c:pt idx="44">
                  <c:v>4.7347797014830356E-2</c:v>
                </c:pt>
                <c:pt idx="45">
                  <c:v>4.693769812814988E-2</c:v>
                </c:pt>
                <c:pt idx="46">
                  <c:v>4.6498316655799718E-2</c:v>
                </c:pt>
                <c:pt idx="47">
                  <c:v>4.5898003952077764E-2</c:v>
                </c:pt>
                <c:pt idx="48">
                  <c:v>4.5613456036351523E-2</c:v>
                </c:pt>
                <c:pt idx="49">
                  <c:v>4.5071133569310598E-2</c:v>
                </c:pt>
                <c:pt idx="50">
                  <c:v>4.455308622346954E-2</c:v>
                </c:pt>
                <c:pt idx="51">
                  <c:v>4.382281683377956E-2</c:v>
                </c:pt>
                <c:pt idx="52">
                  <c:v>4.3323466884374141E-2</c:v>
                </c:pt>
                <c:pt idx="53">
                  <c:v>4.2696837181612518E-2</c:v>
                </c:pt>
                <c:pt idx="54">
                  <c:v>4.2117058476985048E-2</c:v>
                </c:pt>
                <c:pt idx="55">
                  <c:v>4.1462872677328476E-2</c:v>
                </c:pt>
                <c:pt idx="56">
                  <c:v>4.0909145694310312E-2</c:v>
                </c:pt>
                <c:pt idx="57">
                  <c:v>4.013089748395262E-2</c:v>
                </c:pt>
                <c:pt idx="58">
                  <c:v>3.9266035532985064E-2</c:v>
                </c:pt>
                <c:pt idx="59">
                  <c:v>3.8440732089650993E-2</c:v>
                </c:pt>
                <c:pt idx="60">
                  <c:v>3.7610659810985929E-2</c:v>
                </c:pt>
                <c:pt idx="61">
                  <c:v>3.685939996478696E-2</c:v>
                </c:pt>
                <c:pt idx="62">
                  <c:v>3.6178211627072521E-2</c:v>
                </c:pt>
                <c:pt idx="63">
                  <c:v>3.5540228911575246E-2</c:v>
                </c:pt>
                <c:pt idx="64">
                  <c:v>3.4622196272410415E-2</c:v>
                </c:pt>
                <c:pt idx="65">
                  <c:v>3.3882883325541166E-2</c:v>
                </c:pt>
                <c:pt idx="66">
                  <c:v>3.3103906093295075E-2</c:v>
                </c:pt>
                <c:pt idx="67">
                  <c:v>3.2441729455701465E-2</c:v>
                </c:pt>
                <c:pt idx="68">
                  <c:v>3.1599867519294451E-2</c:v>
                </c:pt>
                <c:pt idx="69">
                  <c:v>3.0860851406593417E-2</c:v>
                </c:pt>
                <c:pt idx="70">
                  <c:v>3.0156791738685813E-2</c:v>
                </c:pt>
                <c:pt idx="71">
                  <c:v>2.9506323694774551E-2</c:v>
                </c:pt>
                <c:pt idx="72">
                  <c:v>2.8877328382661736E-2</c:v>
                </c:pt>
                <c:pt idx="73">
                  <c:v>2.8200663449957027E-2</c:v>
                </c:pt>
                <c:pt idx="74">
                  <c:v>2.75596630669687E-2</c:v>
                </c:pt>
                <c:pt idx="75">
                  <c:v>2.6933237453602873E-2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5ECD-45CD-8F3B-9DBAEA607C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8839328"/>
        <c:axId val="318839720"/>
      </c:scatterChart>
      <c:valAx>
        <c:axId val="3188393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8839720"/>
        <c:crosses val="autoZero"/>
        <c:crossBetween val="midCat"/>
      </c:valAx>
      <c:valAx>
        <c:axId val="318839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88393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'C6012'!$AD$1</c:f>
              <c:strCache>
                <c:ptCount val="1"/>
                <c:pt idx="0">
                  <c:v>C6012 143C1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'C6012'!$AC$2:$AC$77</c:f>
              <c:numCache>
                <c:formatCode>0.00E+00</c:formatCode>
                <c:ptCount val="76"/>
                <c:pt idx="0">
                  <c:v>2.9867579409117707E-4</c:v>
                </c:pt>
                <c:pt idx="1">
                  <c:v>3.3479312163751593E-4</c:v>
                </c:pt>
                <c:pt idx="2">
                  <c:v>3.7958711742390173E-4</c:v>
                </c:pt>
                <c:pt idx="3">
                  <c:v>4.6967888644866063E-4</c:v>
                </c:pt>
                <c:pt idx="4">
                  <c:v>5.4409079998758063E-4</c:v>
                </c:pt>
                <c:pt idx="5">
                  <c:v>6.5459130608829126E-4</c:v>
                </c:pt>
                <c:pt idx="6">
                  <c:v>7.5123254341071118E-4</c:v>
                </c:pt>
                <c:pt idx="7">
                  <c:v>8.7388139245222758E-4</c:v>
                </c:pt>
                <c:pt idx="8">
                  <c:v>1.0191181939308959E-3</c:v>
                </c:pt>
                <c:pt idx="9">
                  <c:v>1.1549511132928284E-3</c:v>
                </c:pt>
                <c:pt idx="10">
                  <c:v>1.3356279262539937E-3</c:v>
                </c:pt>
                <c:pt idx="11">
                  <c:v>1.5201910134659948E-3</c:v>
                </c:pt>
                <c:pt idx="12">
                  <c:v>1.7369235917988179E-3</c:v>
                </c:pt>
                <c:pt idx="13">
                  <c:v>1.9744554492674717E-3</c:v>
                </c:pt>
                <c:pt idx="14">
                  <c:v>2.2480760033951057E-3</c:v>
                </c:pt>
                <c:pt idx="15">
                  <c:v>2.5367601114740998E-3</c:v>
                </c:pt>
                <c:pt idx="16">
                  <c:v>2.8629777697002207E-3</c:v>
                </c:pt>
                <c:pt idx="17">
                  <c:v>3.218873031101578E-3</c:v>
                </c:pt>
                <c:pt idx="18">
                  <c:v>3.6220541839177434E-3</c:v>
                </c:pt>
                <c:pt idx="19">
                  <c:v>4.060169626744041E-3</c:v>
                </c:pt>
                <c:pt idx="20">
                  <c:v>4.5392503494054645E-3</c:v>
                </c:pt>
                <c:pt idx="21">
                  <c:v>5.0740841182354305E-3</c:v>
                </c:pt>
                <c:pt idx="22">
                  <c:v>5.6594226644925104E-3</c:v>
                </c:pt>
                <c:pt idx="23">
                  <c:v>6.2956157520172897E-3</c:v>
                </c:pt>
                <c:pt idx="24">
                  <c:v>7.7647851092517706E-3</c:v>
                </c:pt>
                <c:pt idx="25">
                  <c:v>9.5305100540270821E-3</c:v>
                </c:pt>
                <c:pt idx="26">
                  <c:v>1.165366140035198E-2</c:v>
                </c:pt>
                <c:pt idx="27">
                  <c:v>1.4160037667178596E-2</c:v>
                </c:pt>
                <c:pt idx="28">
                  <c:v>1.7139028067996637E-2</c:v>
                </c:pt>
                <c:pt idx="29">
                  <c:v>2.0652186390558696E-2</c:v>
                </c:pt>
                <c:pt idx="30">
                  <c:v>2.2638303434885588E-2</c:v>
                </c:pt>
                <c:pt idx="31">
                  <c:v>2.4796318327636225E-2</c:v>
                </c:pt>
                <c:pt idx="32">
                  <c:v>2.7147104585044667E-2</c:v>
                </c:pt>
                <c:pt idx="33">
                  <c:v>2.9698781193566177E-2</c:v>
                </c:pt>
                <c:pt idx="34">
                  <c:v>3.2461675571695943E-2</c:v>
                </c:pt>
                <c:pt idx="35">
                  <c:v>3.5434318772923787E-2</c:v>
                </c:pt>
                <c:pt idx="36">
                  <c:v>3.8651241715818359E-2</c:v>
                </c:pt>
                <c:pt idx="37">
                  <c:v>4.2124724669792619E-2</c:v>
                </c:pt>
                <c:pt idx="38">
                  <c:v>4.5862174629081945E-2</c:v>
                </c:pt>
                <c:pt idx="39">
                  <c:v>4.9884247356019165E-2</c:v>
                </c:pt>
                <c:pt idx="40">
                  <c:v>5.4203785989169785E-2</c:v>
                </c:pt>
                <c:pt idx="41">
                  <c:v>5.8820609090474187E-2</c:v>
                </c:pt>
                <c:pt idx="42">
                  <c:v>6.2649999568387182E-2</c:v>
                </c:pt>
                <c:pt idx="43">
                  <c:v>6.4856214249359334E-2</c:v>
                </c:pt>
                <c:pt idx="44">
                  <c:v>6.9401853311367001E-2</c:v>
                </c:pt>
                <c:pt idx="45">
                  <c:v>7.1264110115386262E-2</c:v>
                </c:pt>
                <c:pt idx="46">
                  <c:v>7.4211113904287487E-2</c:v>
                </c:pt>
                <c:pt idx="47">
                  <c:v>7.6831089763631177E-2</c:v>
                </c:pt>
                <c:pt idx="48">
                  <c:v>7.97844828369971E-2</c:v>
                </c:pt>
                <c:pt idx="49">
                  <c:v>8.2481650215604677E-2</c:v>
                </c:pt>
                <c:pt idx="50">
                  <c:v>8.5230710311985952E-2</c:v>
                </c:pt>
                <c:pt idx="51">
                  <c:v>8.8149473605509329E-2</c:v>
                </c:pt>
                <c:pt idx="52">
                  <c:v>9.1100721026278073E-2</c:v>
                </c:pt>
                <c:pt idx="53">
                  <c:v>9.4169682157007453E-2</c:v>
                </c:pt>
                <c:pt idx="54">
                  <c:v>9.7285961906723797E-2</c:v>
                </c:pt>
                <c:pt idx="55">
                  <c:v>0.10050209968942848</c:v>
                </c:pt>
                <c:pt idx="56">
                  <c:v>0.10425431303752787</c:v>
                </c:pt>
                <c:pt idx="57">
                  <c:v>0.10880539856903251</c:v>
                </c:pt>
                <c:pt idx="58">
                  <c:v>0.11392239726953227</c:v>
                </c:pt>
                <c:pt idx="59">
                  <c:v>0.11922540687453688</c:v>
                </c:pt>
                <c:pt idx="60">
                  <c:v>0.12419412943295327</c:v>
                </c:pt>
                <c:pt idx="61">
                  <c:v>0.12882206812882416</c:v>
                </c:pt>
                <c:pt idx="62">
                  <c:v>0.13312677883202548</c:v>
                </c:pt>
                <c:pt idx="63">
                  <c:v>0.13760898901589594</c:v>
                </c:pt>
                <c:pt idx="64">
                  <c:v>0.14345106924028292</c:v>
                </c:pt>
                <c:pt idx="65">
                  <c:v>0.14875018212212246</c:v>
                </c:pt>
                <c:pt idx="66">
                  <c:v>0.15384595192996442</c:v>
                </c:pt>
                <c:pt idx="67">
                  <c:v>0.15850813166757505</c:v>
                </c:pt>
                <c:pt idx="68">
                  <c:v>0.16446420339667947</c:v>
                </c:pt>
                <c:pt idx="69">
                  <c:v>0.16997626036259522</c:v>
                </c:pt>
                <c:pt idx="70">
                  <c:v>0.17510534758904037</c:v>
                </c:pt>
                <c:pt idx="71">
                  <c:v>0.18002701608479144</c:v>
                </c:pt>
                <c:pt idx="72">
                  <c:v>0.18447504851932087</c:v>
                </c:pt>
                <c:pt idx="73">
                  <c:v>0.18984774440039229</c:v>
                </c:pt>
                <c:pt idx="74">
                  <c:v>0.19480724768421245</c:v>
                </c:pt>
                <c:pt idx="75">
                  <c:v>0.19961874351696401</c:v>
                </c:pt>
              </c:numCache>
            </c:numRef>
          </c:xVal>
          <c:yVal>
            <c:numRef>
              <c:f>'C6012'!$AD$2:$AD$77</c:f>
              <c:numCache>
                <c:formatCode>0.00E+00</c:formatCode>
                <c:ptCount val="76"/>
                <c:pt idx="0">
                  <c:v>8.9207229975995193E-3</c:v>
                </c:pt>
                <c:pt idx="1">
                  <c:v>9.2879816948924464E-3</c:v>
                </c:pt>
                <c:pt idx="2">
                  <c:v>9.8936642781053304E-3</c:v>
                </c:pt>
                <c:pt idx="3">
                  <c:v>1.2551749712698868E-2</c:v>
                </c:pt>
                <c:pt idx="4">
                  <c:v>1.3957650988053722E-2</c:v>
                </c:pt>
                <c:pt idx="5">
                  <c:v>1.6740824676461683E-2</c:v>
                </c:pt>
                <c:pt idx="6">
                  <c:v>1.8270623738339507E-2</c:v>
                </c:pt>
                <c:pt idx="7">
                  <c:v>2.0486928231759505E-2</c:v>
                </c:pt>
                <c:pt idx="8">
                  <c:v>2.3088097251729407E-2</c:v>
                </c:pt>
                <c:pt idx="9">
                  <c:v>2.4571573091365557E-2</c:v>
                </c:pt>
                <c:pt idx="10">
                  <c:v>2.7229781575682704E-2</c:v>
                </c:pt>
                <c:pt idx="11">
                  <c:v>2.923057203635155E-2</c:v>
                </c:pt>
                <c:pt idx="12">
                  <c:v>3.162057828358085E-2</c:v>
                </c:pt>
                <c:pt idx="13">
                  <c:v>3.385855759199248E-2</c:v>
                </c:pt>
                <c:pt idx="14">
                  <c:v>3.6371685621021305E-2</c:v>
                </c:pt>
                <c:pt idx="15">
                  <c:v>3.8376888910420785E-2</c:v>
                </c:pt>
                <c:pt idx="16">
                  <c:v>4.0505446803935835E-2</c:v>
                </c:pt>
                <c:pt idx="17">
                  <c:v>4.2428056716091241E-2</c:v>
                </c:pt>
                <c:pt idx="18">
                  <c:v>4.4516640407309106E-2</c:v>
                </c:pt>
                <c:pt idx="19">
                  <c:v>4.635194742536116E-2</c:v>
                </c:pt>
                <c:pt idx="20">
                  <c:v>4.8008224119632965E-2</c:v>
                </c:pt>
                <c:pt idx="21">
                  <c:v>4.9708425068451072E-2</c:v>
                </c:pt>
                <c:pt idx="22">
                  <c:v>5.1241994537075147E-2</c:v>
                </c:pt>
                <c:pt idx="23">
                  <c:v>5.2544275706933236E-2</c:v>
                </c:pt>
                <c:pt idx="24">
                  <c:v>5.4883652659764803E-2</c:v>
                </c:pt>
                <c:pt idx="25">
                  <c:v>5.6774106415505912E-2</c:v>
                </c:pt>
                <c:pt idx="26">
                  <c:v>5.8287870569777751E-2</c:v>
                </c:pt>
                <c:pt idx="27">
                  <c:v>5.9090382213919712E-2</c:v>
                </c:pt>
                <c:pt idx="28">
                  <c:v>5.9442234189294091E-2</c:v>
                </c:pt>
                <c:pt idx="29">
                  <c:v>5.9263734838579288E-2</c:v>
                </c:pt>
                <c:pt idx="30">
                  <c:v>5.9008208578815079E-2</c:v>
                </c:pt>
                <c:pt idx="31">
                  <c:v>5.8663442062900653E-2</c:v>
                </c:pt>
                <c:pt idx="32">
                  <c:v>5.826457373554015E-2</c:v>
                </c:pt>
                <c:pt idx="33">
                  <c:v>5.7783415074705524E-2</c:v>
                </c:pt>
                <c:pt idx="34">
                  <c:v>5.7205230035885769E-2</c:v>
                </c:pt>
                <c:pt idx="35">
                  <c:v>5.6481823972162795E-2</c:v>
                </c:pt>
                <c:pt idx="36">
                  <c:v>5.5687124396116498E-2</c:v>
                </c:pt>
                <c:pt idx="37">
                  <c:v>5.4811254146949616E-2</c:v>
                </c:pt>
                <c:pt idx="38">
                  <c:v>5.3835970393924855E-2</c:v>
                </c:pt>
                <c:pt idx="39">
                  <c:v>5.2778509996595974E-2</c:v>
                </c:pt>
                <c:pt idx="40">
                  <c:v>5.1636512179710929E-2</c:v>
                </c:pt>
                <c:pt idx="41">
                  <c:v>5.0387666096861343E-2</c:v>
                </c:pt>
                <c:pt idx="42">
                  <c:v>4.9243380672603199E-2</c:v>
                </c:pt>
                <c:pt idx="43">
                  <c:v>4.8723212454825672E-2</c:v>
                </c:pt>
                <c:pt idx="44">
                  <c:v>4.7558845967519789E-2</c:v>
                </c:pt>
                <c:pt idx="45">
                  <c:v>4.6297218565457841E-2</c:v>
                </c:pt>
                <c:pt idx="46">
                  <c:v>4.6352972990229363E-2</c:v>
                </c:pt>
                <c:pt idx="47">
                  <c:v>4.5871472842944461E-2</c:v>
                </c:pt>
                <c:pt idx="48">
                  <c:v>4.5670239857420192E-2</c:v>
                </c:pt>
                <c:pt idx="49">
                  <c:v>4.5064899958860399E-2</c:v>
                </c:pt>
                <c:pt idx="50">
                  <c:v>4.4426549612784805E-2</c:v>
                </c:pt>
                <c:pt idx="51">
                  <c:v>4.3874883947828847E-2</c:v>
                </c:pt>
                <c:pt idx="52">
                  <c:v>4.3266072909158772E-2</c:v>
                </c:pt>
                <c:pt idx="53">
                  <c:v>4.2682908109489215E-2</c:v>
                </c:pt>
                <c:pt idx="54">
                  <c:v>4.2058909146368784E-2</c:v>
                </c:pt>
                <c:pt idx="55">
                  <c:v>4.1441544813315474E-2</c:v>
                </c:pt>
                <c:pt idx="56">
                  <c:v>4.1014950139346612E-2</c:v>
                </c:pt>
                <c:pt idx="57">
                  <c:v>4.013089748395262E-2</c:v>
                </c:pt>
                <c:pt idx="58">
                  <c:v>3.9328219998900404E-2</c:v>
                </c:pt>
                <c:pt idx="59">
                  <c:v>3.8418101741618554E-2</c:v>
                </c:pt>
                <c:pt idx="60">
                  <c:v>3.7619955574656465E-2</c:v>
                </c:pt>
                <c:pt idx="61">
                  <c:v>3.6878056082194244E-2</c:v>
                </c:pt>
                <c:pt idx="62">
                  <c:v>3.6168855596308218E-2</c:v>
                </c:pt>
                <c:pt idx="63">
                  <c:v>3.5494346500425433E-2</c:v>
                </c:pt>
                <c:pt idx="64">
                  <c:v>3.4649283155717199E-2</c:v>
                </c:pt>
                <c:pt idx="65">
                  <c:v>3.3817234726218247E-2</c:v>
                </c:pt>
                <c:pt idx="66">
                  <c:v>3.311679995135991E-2</c:v>
                </c:pt>
                <c:pt idx="67">
                  <c:v>3.2414950077080777E-2</c:v>
                </c:pt>
                <c:pt idx="68">
                  <c:v>3.1609762999771356E-2</c:v>
                </c:pt>
                <c:pt idx="69">
                  <c:v>3.0860851406593417E-2</c:v>
                </c:pt>
                <c:pt idx="70">
                  <c:v>3.0155274148582465E-2</c:v>
                </c:pt>
                <c:pt idx="71">
                  <c:v>2.9535884917883677E-2</c:v>
                </c:pt>
                <c:pt idx="72">
                  <c:v>2.8893737074380869E-2</c:v>
                </c:pt>
                <c:pt idx="73">
                  <c:v>2.8190978532590283E-2</c:v>
                </c:pt>
                <c:pt idx="74">
                  <c:v>2.7515852487165093E-2</c:v>
                </c:pt>
                <c:pt idx="75">
                  <c:v>2.6925902265890575E-2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995B-4907-A2CA-0DDB7E8BFD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8840504"/>
        <c:axId val="318840896"/>
      </c:scatterChart>
      <c:valAx>
        <c:axId val="3188405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8840896"/>
        <c:crosses val="autoZero"/>
        <c:crossBetween val="midCat"/>
      </c:valAx>
      <c:valAx>
        <c:axId val="318840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88405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'C6012'!$T$1</c:f>
              <c:strCache>
                <c:ptCount val="1"/>
                <c:pt idx="0">
                  <c:v>C6012 144C3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'C6012'!$S$2:$S$77</c:f>
              <c:numCache>
                <c:formatCode>0.00E+00</c:formatCode>
                <c:ptCount val="76"/>
                <c:pt idx="3">
                  <c:v>5.3227929121673178E-5</c:v>
                </c:pt>
                <c:pt idx="4">
                  <c:v>1.1504687384261021E-4</c:v>
                </c:pt>
                <c:pt idx="5">
                  <c:v>1.4182019712806167E-4</c:v>
                </c:pt>
                <c:pt idx="6">
                  <c:v>1.5318230233343346E-4</c:v>
                </c:pt>
                <c:pt idx="7">
                  <c:v>1.1954866108361748E-4</c:v>
                </c:pt>
                <c:pt idx="8">
                  <c:v>1.3547241517961517E-4</c:v>
                </c:pt>
                <c:pt idx="9">
                  <c:v>1.0205145634762855E-4</c:v>
                </c:pt>
                <c:pt idx="10">
                  <c:v>2.2626277127340088E-4</c:v>
                </c:pt>
                <c:pt idx="11">
                  <c:v>4.6877743572447519E-4</c:v>
                </c:pt>
                <c:pt idx="12">
                  <c:v>7.7913803754029365E-4</c:v>
                </c:pt>
                <c:pt idx="13">
                  <c:v>1.1122559025680558E-3</c:v>
                </c:pt>
                <c:pt idx="14">
                  <c:v>1.4785321580326233E-3</c:v>
                </c:pt>
                <c:pt idx="15">
                  <c:v>1.8451624838276756E-3</c:v>
                </c:pt>
                <c:pt idx="16">
                  <c:v>2.2413676737811339E-3</c:v>
                </c:pt>
                <c:pt idx="17">
                  <c:v>2.6622460544094488E-3</c:v>
                </c:pt>
                <c:pt idx="18">
                  <c:v>3.1234792864246823E-3</c:v>
                </c:pt>
                <c:pt idx="19">
                  <c:v>3.6197253299802379E-3</c:v>
                </c:pt>
                <c:pt idx="20">
                  <c:v>4.1491007479331609E-3</c:v>
                </c:pt>
                <c:pt idx="21">
                  <c:v>4.729150377797346E-3</c:v>
                </c:pt>
                <c:pt idx="22">
                  <c:v>5.35695973230901E-3</c:v>
                </c:pt>
                <c:pt idx="23">
                  <c:v>6.0350688791557241E-3</c:v>
                </c:pt>
                <c:pt idx="24">
                  <c:v>7.6137493880023025E-3</c:v>
                </c:pt>
                <c:pt idx="25">
                  <c:v>9.4058954224648193E-3</c:v>
                </c:pt>
                <c:pt idx="26">
                  <c:v>1.1597186985062772E-2</c:v>
                </c:pt>
                <c:pt idx="27">
                  <c:v>1.417085682899057E-2</c:v>
                </c:pt>
                <c:pt idx="28">
                  <c:v>1.7189673962854743E-2</c:v>
                </c:pt>
                <c:pt idx="29">
                  <c:v>2.0778867249650692E-2</c:v>
                </c:pt>
                <c:pt idx="30">
                  <c:v>2.2789605194558082E-2</c:v>
                </c:pt>
                <c:pt idx="31">
                  <c:v>2.4989556279821145E-2</c:v>
                </c:pt>
                <c:pt idx="32">
                  <c:v>2.7383873569765165E-2</c:v>
                </c:pt>
                <c:pt idx="33">
                  <c:v>2.9962658555773472E-2</c:v>
                </c:pt>
                <c:pt idx="34">
                  <c:v>3.2755098087636852E-2</c:v>
                </c:pt>
                <c:pt idx="35">
                  <c:v>3.5766787579133222E-2</c:v>
                </c:pt>
                <c:pt idx="36">
                  <c:v>3.9035907829899387E-2</c:v>
                </c:pt>
                <c:pt idx="37">
                  <c:v>4.2544120269816757E-2</c:v>
                </c:pt>
                <c:pt idx="38">
                  <c:v>4.6321706177157682E-2</c:v>
                </c:pt>
                <c:pt idx="39">
                  <c:v>5.0374802192431921E-2</c:v>
                </c:pt>
                <c:pt idx="40">
                  <c:v>5.4721859204812137E-2</c:v>
                </c:pt>
                <c:pt idx="41">
                  <c:v>5.9364472614239348E-2</c:v>
                </c:pt>
                <c:pt idx="42">
                  <c:v>6.3204600996885185E-2</c:v>
                </c:pt>
                <c:pt idx="43">
                  <c:v>6.5409067656283001E-2</c:v>
                </c:pt>
                <c:pt idx="44">
                  <c:v>6.993756011176408E-2</c:v>
                </c:pt>
                <c:pt idx="45">
                  <c:v>7.2393857355365382E-2</c:v>
                </c:pt>
                <c:pt idx="46">
                  <c:v>7.4942955441991921E-2</c:v>
                </c:pt>
                <c:pt idx="47">
                  <c:v>7.7550079068248262E-2</c:v>
                </c:pt>
                <c:pt idx="48">
                  <c:v>8.0257902190701336E-2</c:v>
                </c:pt>
                <c:pt idx="49">
                  <c:v>8.2972996012428593E-2</c:v>
                </c:pt>
                <c:pt idx="50">
                  <c:v>8.5807229241893296E-2</c:v>
                </c:pt>
                <c:pt idx="51">
                  <c:v>8.872360645942047E-2</c:v>
                </c:pt>
                <c:pt idx="52">
                  <c:v>9.1676843531220506E-2</c:v>
                </c:pt>
                <c:pt idx="53">
                  <c:v>9.4651686689038256E-2</c:v>
                </c:pt>
                <c:pt idx="54">
                  <c:v>9.7808915222846876E-2</c:v>
                </c:pt>
                <c:pt idx="55">
                  <c:v>0.10098563299279194</c:v>
                </c:pt>
                <c:pt idx="56">
                  <c:v>0.10470864262478953</c:v>
                </c:pt>
                <c:pt idx="57">
                  <c:v>0.10931693878037931</c:v>
                </c:pt>
                <c:pt idx="58">
                  <c:v>0.11428471634672367</c:v>
                </c:pt>
                <c:pt idx="59">
                  <c:v>0.11959641127923872</c:v>
                </c:pt>
                <c:pt idx="60">
                  <c:v>0.1245222484844012</c:v>
                </c:pt>
                <c:pt idx="61">
                  <c:v>0.12918954248294101</c:v>
                </c:pt>
                <c:pt idx="62">
                  <c:v>0.13339183400541993</c:v>
                </c:pt>
                <c:pt idx="63">
                  <c:v>0.13792717310861033</c:v>
                </c:pt>
                <c:pt idx="64">
                  <c:v>0.14372611464392893</c:v>
                </c:pt>
                <c:pt idx="65">
                  <c:v>0.14901746876766159</c:v>
                </c:pt>
                <c:pt idx="66">
                  <c:v>0.15407505283469158</c:v>
                </c:pt>
                <c:pt idx="67">
                  <c:v>0.15871420368681602</c:v>
                </c:pt>
                <c:pt idx="68">
                  <c:v>0.16448840659140626</c:v>
                </c:pt>
                <c:pt idx="69">
                  <c:v>0.16989050189034649</c:v>
                </c:pt>
                <c:pt idx="70">
                  <c:v>0.17498260454564077</c:v>
                </c:pt>
                <c:pt idx="71">
                  <c:v>0.17968907749870722</c:v>
                </c:pt>
                <c:pt idx="72">
                  <c:v>0.18427986243774361</c:v>
                </c:pt>
                <c:pt idx="73">
                  <c:v>0.18966651376869884</c:v>
                </c:pt>
                <c:pt idx="74">
                  <c:v>0.19462827518555254</c:v>
                </c:pt>
                <c:pt idx="75">
                  <c:v>0.19919797640499642</c:v>
                </c:pt>
              </c:numCache>
            </c:numRef>
          </c:xVal>
          <c:yVal>
            <c:numRef>
              <c:f>'C6012'!$T$2:$T$77</c:f>
              <c:numCache>
                <c:formatCode>0.00E+00</c:formatCode>
                <c:ptCount val="76"/>
                <c:pt idx="3">
                  <c:v>1.6120604938702277E-4</c:v>
                </c:pt>
                <c:pt idx="4">
                  <c:v>6.2404975039286482E-4</c:v>
                </c:pt>
                <c:pt idx="5">
                  <c:v>7.8580095381775201E-4</c:v>
                </c:pt>
                <c:pt idx="6">
                  <c:v>7.5966439660751003E-4</c:v>
                </c:pt>
                <c:pt idx="7">
                  <c:v>3.8340810998220397E-4</c:v>
                </c:pt>
                <c:pt idx="8">
                  <c:v>4.0798179086032295E-4</c:v>
                </c:pt>
                <c:pt idx="9">
                  <c:v>1.918422110471042E-4</c:v>
                </c:pt>
                <c:pt idx="10">
                  <c:v>7.8144673284680308E-4</c:v>
                </c:pt>
                <c:pt idx="11">
                  <c:v>2.7795493602918078E-3</c:v>
                </c:pt>
                <c:pt idx="12">
                  <c:v>6.3626376989937058E-3</c:v>
                </c:pt>
                <c:pt idx="13">
                  <c:v>1.0744425853721387E-2</c:v>
                </c:pt>
                <c:pt idx="14">
                  <c:v>1.5732690481011922E-2</c:v>
                </c:pt>
                <c:pt idx="15">
                  <c:v>2.0303934159843978E-2</c:v>
                </c:pt>
                <c:pt idx="16">
                  <c:v>2.4825824643683016E-2</c:v>
                </c:pt>
                <c:pt idx="17">
                  <c:v>2.9022968629711418E-2</c:v>
                </c:pt>
                <c:pt idx="18">
                  <c:v>3.310470759818817E-2</c:v>
                </c:pt>
                <c:pt idx="19">
                  <c:v>3.6840953595972822E-2</c:v>
                </c:pt>
                <c:pt idx="20">
                  <c:v>4.0110246477690722E-2</c:v>
                </c:pt>
                <c:pt idx="21">
                  <c:v>4.3179829781465638E-2</c:v>
                </c:pt>
                <c:pt idx="22">
                  <c:v>4.5911187933190226E-2</c:v>
                </c:pt>
                <c:pt idx="23">
                  <c:v>4.8285134501577502E-2</c:v>
                </c:pt>
                <c:pt idx="24">
                  <c:v>5.2769293556270531E-2</c:v>
                </c:pt>
                <c:pt idx="25">
                  <c:v>5.529913161048132E-2</c:v>
                </c:pt>
                <c:pt idx="26">
                  <c:v>5.7724305657421544E-2</c:v>
                </c:pt>
                <c:pt idx="27">
                  <c:v>5.9180714267789494E-2</c:v>
                </c:pt>
                <c:pt idx="28">
                  <c:v>5.9794057309968875E-2</c:v>
                </c:pt>
                <c:pt idx="29">
                  <c:v>5.9993014200443819E-2</c:v>
                </c:pt>
                <c:pt idx="30">
                  <c:v>5.9799600111435404E-2</c:v>
                </c:pt>
                <c:pt idx="31">
                  <c:v>5.9581334312462285E-2</c:v>
                </c:pt>
                <c:pt idx="32">
                  <c:v>5.9285338431516781E-2</c:v>
                </c:pt>
                <c:pt idx="33">
                  <c:v>5.8814802461305875E-2</c:v>
                </c:pt>
                <c:pt idx="34">
                  <c:v>5.8244065140342721E-2</c:v>
                </c:pt>
                <c:pt idx="35">
                  <c:v>5.7546697873631952E-2</c:v>
                </c:pt>
                <c:pt idx="36">
                  <c:v>5.6801062366436811E-2</c:v>
                </c:pt>
                <c:pt idx="37">
                  <c:v>5.5908093676296636E-2</c:v>
                </c:pt>
                <c:pt idx="38">
                  <c:v>5.4920230747411737E-2</c:v>
                </c:pt>
                <c:pt idx="39">
                  <c:v>5.3821647170052278E-2</c:v>
                </c:pt>
                <c:pt idx="40">
                  <c:v>5.2628300379996072E-2</c:v>
                </c:pt>
                <c:pt idx="41">
                  <c:v>5.1323756515581812E-2</c:v>
                </c:pt>
                <c:pt idx="42">
                  <c:v>5.0119081571356201E-2</c:v>
                </c:pt>
                <c:pt idx="43">
                  <c:v>4.9557414786377187E-2</c:v>
                </c:pt>
                <c:pt idx="44">
                  <c:v>4.8295884696294464E-2</c:v>
                </c:pt>
                <c:pt idx="45">
                  <c:v>4.7776749922867866E-2</c:v>
                </c:pt>
                <c:pt idx="46">
                  <c:v>4.7271711362323561E-2</c:v>
                </c:pt>
                <c:pt idx="47">
                  <c:v>4.6734025173612963E-2</c:v>
                </c:pt>
                <c:pt idx="48">
                  <c:v>4.6213837352667736E-2</c:v>
                </c:pt>
                <c:pt idx="49">
                  <c:v>4.5603405208349553E-2</c:v>
                </c:pt>
                <c:pt idx="50">
                  <c:v>4.5029603883328606E-2</c:v>
                </c:pt>
                <c:pt idx="51">
                  <c:v>4.4448274684453691E-2</c:v>
                </c:pt>
                <c:pt idx="52">
                  <c:v>4.3815034015294921E-2</c:v>
                </c:pt>
                <c:pt idx="53">
                  <c:v>4.3120968570341506E-2</c:v>
                </c:pt>
                <c:pt idx="54">
                  <c:v>4.2512293404331165E-2</c:v>
                </c:pt>
                <c:pt idx="55">
                  <c:v>4.1841269220642539E-2</c:v>
                </c:pt>
                <c:pt idx="56">
                  <c:v>4.1373206944625998E-2</c:v>
                </c:pt>
                <c:pt idx="57">
                  <c:v>4.0509129167163378E-2</c:v>
                </c:pt>
                <c:pt idx="58">
                  <c:v>3.9578776940760868E-2</c:v>
                </c:pt>
                <c:pt idx="59">
                  <c:v>3.8657571867223829E-2</c:v>
                </c:pt>
                <c:pt idx="60">
                  <c:v>3.7819000896612096E-2</c:v>
                </c:pt>
                <c:pt idx="61">
                  <c:v>3.7088750859892494E-2</c:v>
                </c:pt>
                <c:pt idx="62">
                  <c:v>3.6313023223121431E-2</c:v>
                </c:pt>
                <c:pt idx="63">
                  <c:v>3.5658678691157561E-2</c:v>
                </c:pt>
                <c:pt idx="64">
                  <c:v>3.4782279896682609E-2</c:v>
                </c:pt>
                <c:pt idx="65">
                  <c:v>3.3938875130553263E-2</c:v>
                </c:pt>
                <c:pt idx="66">
                  <c:v>3.3215505675126628E-2</c:v>
                </c:pt>
                <c:pt idx="67">
                  <c:v>3.2499288416901202E-2</c:v>
                </c:pt>
                <c:pt idx="68">
                  <c:v>3.1619067316793016E-2</c:v>
                </c:pt>
                <c:pt idx="69">
                  <c:v>3.0829718684633432E-2</c:v>
                </c:pt>
                <c:pt idx="70">
                  <c:v>3.0113013270629527E-2</c:v>
                </c:pt>
                <c:pt idx="71">
                  <c:v>2.9425102134636297E-2</c:v>
                </c:pt>
                <c:pt idx="72">
                  <c:v>2.8832626676917737E-2</c:v>
                </c:pt>
                <c:pt idx="73">
                  <c:v>2.8137181419766937E-2</c:v>
                </c:pt>
                <c:pt idx="74">
                  <c:v>2.7465317214111926E-2</c:v>
                </c:pt>
                <c:pt idx="75">
                  <c:v>2.681251017220455E-2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5620-4F5D-8CF8-1CC46106A5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8842072"/>
        <c:axId val="318842464"/>
      </c:scatterChart>
      <c:valAx>
        <c:axId val="3188420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8842464"/>
        <c:crosses val="autoZero"/>
        <c:crossBetween val="midCat"/>
      </c:valAx>
      <c:valAx>
        <c:axId val="318842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88420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800" b="0" i="0" baseline="0">
                <a:effectLst/>
              </a:rPr>
              <a:t>If vs efficiency</a:t>
            </a:r>
            <a:endParaRPr lang="en-GB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strRef>
              <c:f>'C6012'!$J$1</c:f>
              <c:strCache>
                <c:ptCount val="1"/>
                <c:pt idx="0">
                  <c:v>C6012 144C2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'C6012'!$B$2:$B$77</c:f>
              <c:numCache>
                <c:formatCode>0.00E+00</c:formatCode>
                <c:ptCount val="76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7.5431200000000004E-4</c:v>
                </c:pt>
                <c:pt idx="24">
                  <c:v>1.0985400000000001E-3</c:v>
                </c:pt>
                <c:pt idx="25">
                  <c:v>1.59986E-3</c:v>
                </c:pt>
                <c:pt idx="26">
                  <c:v>2.3299499999999999E-3</c:v>
                </c:pt>
                <c:pt idx="27">
                  <c:v>3.3932200000000002E-3</c:v>
                </c:pt>
                <c:pt idx="28">
                  <c:v>4.9417100000000002E-3</c:v>
                </c:pt>
                <c:pt idx="29">
                  <c:v>7.1968600000000002E-3</c:v>
                </c:pt>
                <c:pt idx="30">
                  <c:v>8.6851099999999994E-3</c:v>
                </c:pt>
                <c:pt idx="31">
                  <c:v>1.04811E-2</c:v>
                </c:pt>
                <c:pt idx="32">
                  <c:v>1.2648599999999999E-2</c:v>
                </c:pt>
                <c:pt idx="33">
                  <c:v>1.52642E-2</c:v>
                </c:pt>
                <c:pt idx="34">
                  <c:v>1.8420700000000002E-2</c:v>
                </c:pt>
                <c:pt idx="35">
                  <c:v>2.223E-2</c:v>
                </c:pt>
                <c:pt idx="36">
                  <c:v>2.6827E-2</c:v>
                </c:pt>
                <c:pt idx="37">
                  <c:v>3.2374600000000003E-2</c:v>
                </c:pt>
                <c:pt idx="38">
                  <c:v>3.9069399999999997E-2</c:v>
                </c:pt>
                <c:pt idx="39">
                  <c:v>4.7148700000000002E-2</c:v>
                </c:pt>
                <c:pt idx="40">
                  <c:v>5.6898700000000003E-2</c:v>
                </c:pt>
                <c:pt idx="41">
                  <c:v>6.8664900000000001E-2</c:v>
                </c:pt>
                <c:pt idx="42">
                  <c:v>7.9706600000000002E-2</c:v>
                </c:pt>
                <c:pt idx="43">
                  <c:v>8.6331099999999994E-2</c:v>
                </c:pt>
                <c:pt idx="44">
                  <c:v>0.10127700000000001</c:v>
                </c:pt>
                <c:pt idx="45">
                  <c:v>0.109695</c:v>
                </c:pt>
                <c:pt idx="46">
                  <c:v>0.118812</c:v>
                </c:pt>
                <c:pt idx="47">
                  <c:v>0.12868599999999999</c:v>
                </c:pt>
                <c:pt idx="48">
                  <c:v>0.139381</c:v>
                </c:pt>
                <c:pt idx="49">
                  <c:v>0.15096499999999999</c:v>
                </c:pt>
                <c:pt idx="50">
                  <c:v>0.16351199999999999</c:v>
                </c:pt>
                <c:pt idx="51">
                  <c:v>0.17710200000000001</c:v>
                </c:pt>
                <c:pt idx="52">
                  <c:v>0.19182099999999999</c:v>
                </c:pt>
                <c:pt idx="53">
                  <c:v>0.207763</c:v>
                </c:pt>
                <c:pt idx="54">
                  <c:v>0.22503100000000001</c:v>
                </c:pt>
                <c:pt idx="55">
                  <c:v>0.24373300000000001</c:v>
                </c:pt>
                <c:pt idx="56">
                  <c:v>0.26500000000000001</c:v>
                </c:pt>
                <c:pt idx="57">
                  <c:v>0.29499999999999998</c:v>
                </c:pt>
                <c:pt idx="58">
                  <c:v>0.33</c:v>
                </c:pt>
                <c:pt idx="59">
                  <c:v>0.37</c:v>
                </c:pt>
                <c:pt idx="60">
                  <c:v>0.41</c:v>
                </c:pt>
                <c:pt idx="61">
                  <c:v>0.45</c:v>
                </c:pt>
                <c:pt idx="62">
                  <c:v>0.49</c:v>
                </c:pt>
                <c:pt idx="63">
                  <c:v>0.53349999999999997</c:v>
                </c:pt>
                <c:pt idx="64">
                  <c:v>0.59389999999999998</c:v>
                </c:pt>
                <c:pt idx="65">
                  <c:v>0.65429999999999999</c:v>
                </c:pt>
                <c:pt idx="66">
                  <c:v>0.7147</c:v>
                </c:pt>
                <c:pt idx="67">
                  <c:v>0.77510000000000001</c:v>
                </c:pt>
                <c:pt idx="68">
                  <c:v>0.85570000000000002</c:v>
                </c:pt>
                <c:pt idx="69">
                  <c:v>0.93620000000000003</c:v>
                </c:pt>
                <c:pt idx="70">
                  <c:v>1.0167999999999999</c:v>
                </c:pt>
                <c:pt idx="71">
                  <c:v>1.0972999999999999</c:v>
                </c:pt>
                <c:pt idx="72">
                  <c:v>1.1778</c:v>
                </c:pt>
                <c:pt idx="73">
                  <c:v>1.2785</c:v>
                </c:pt>
                <c:pt idx="74">
                  <c:v>1.3792</c:v>
                </c:pt>
                <c:pt idx="75">
                  <c:v>1.4799</c:v>
                </c:pt>
              </c:numCache>
            </c:numRef>
          </c:xVal>
          <c:yVal>
            <c:numRef>
              <c:f>'C6012'!$J$2:$J$77</c:f>
              <c:numCache>
                <c:formatCode>0.00E+00</c:formatCode>
                <c:ptCount val="76"/>
                <c:pt idx="0">
                  <c:v>9.7534586714589418E-3</c:v>
                </c:pt>
                <c:pt idx="1">
                  <c:v>9.1419194045873498E-3</c:v>
                </c:pt>
                <c:pt idx="2">
                  <c:v>8.9294579412567913E-3</c:v>
                </c:pt>
                <c:pt idx="3">
                  <c:v>1.1543489901087825E-2</c:v>
                </c:pt>
                <c:pt idx="4">
                  <c:v>1.3083252018677901E-2</c:v>
                </c:pt>
                <c:pt idx="5">
                  <c:v>1.6518609836329298E-2</c:v>
                </c:pt>
                <c:pt idx="6">
                  <c:v>1.8915868141400255E-2</c:v>
                </c:pt>
                <c:pt idx="7">
                  <c:v>2.186987491671858E-2</c:v>
                </c:pt>
                <c:pt idx="8">
                  <c:v>2.4981809025016583E-2</c:v>
                </c:pt>
                <c:pt idx="9">
                  <c:v>2.5969422900720959E-2</c:v>
                </c:pt>
                <c:pt idx="10">
                  <c:v>2.8183558690989471E-2</c:v>
                </c:pt>
                <c:pt idx="11">
                  <c:v>3.0128949691962847E-2</c:v>
                </c:pt>
                <c:pt idx="12">
                  <c:v>3.2650312868028872E-2</c:v>
                </c:pt>
                <c:pt idx="13">
                  <c:v>3.5191495754703393E-2</c:v>
                </c:pt>
                <c:pt idx="14">
                  <c:v>3.8176709623545767E-2</c:v>
                </c:pt>
                <c:pt idx="15">
                  <c:v>4.0313814712451636E-2</c:v>
                </c:pt>
                <c:pt idx="16">
                  <c:v>4.2429824513440122E-2</c:v>
                </c:pt>
                <c:pt idx="17">
                  <c:v>4.4243406407427903E-2</c:v>
                </c:pt>
                <c:pt idx="18">
                  <c:v>4.6218663441054707E-2</c:v>
                </c:pt>
                <c:pt idx="19">
                  <c:v>4.8154647354775565E-2</c:v>
                </c:pt>
                <c:pt idx="20">
                  <c:v>4.9831610256446668E-2</c:v>
                </c:pt>
                <c:pt idx="21">
                  <c:v>5.161459349313615E-2</c:v>
                </c:pt>
                <c:pt idx="22">
                  <c:v>5.3147448136974855E-2</c:v>
                </c:pt>
                <c:pt idx="23">
                  <c:v>5.4402290850454949E-2</c:v>
                </c:pt>
                <c:pt idx="24">
                  <c:v>5.6679776575902757E-2</c:v>
                </c:pt>
                <c:pt idx="25">
                  <c:v>5.852296076508897E-2</c:v>
                </c:pt>
                <c:pt idx="26">
                  <c:v>5.9683256130194422E-2</c:v>
                </c:pt>
                <c:pt idx="27">
                  <c:v>6.0515794848676023E-2</c:v>
                </c:pt>
                <c:pt idx="28">
                  <c:v>6.0833481682469145E-2</c:v>
                </c:pt>
                <c:pt idx="29">
                  <c:v>6.0453871561204679E-2</c:v>
                </c:pt>
                <c:pt idx="30">
                  <c:v>6.0273954786353473E-2</c:v>
                </c:pt>
                <c:pt idx="31">
                  <c:v>5.9996601927482525E-2</c:v>
                </c:pt>
                <c:pt idx="32">
                  <c:v>5.9478971975397282E-2</c:v>
                </c:pt>
                <c:pt idx="33">
                  <c:v>5.8859221442700727E-2</c:v>
                </c:pt>
                <c:pt idx="34">
                  <c:v>5.8279686483844448E-2</c:v>
                </c:pt>
                <c:pt idx="35">
                  <c:v>5.7547987397755462E-2</c:v>
                </c:pt>
                <c:pt idx="36">
                  <c:v>5.6693530433440935E-2</c:v>
                </c:pt>
                <c:pt idx="37">
                  <c:v>5.5784115292674449E-2</c:v>
                </c:pt>
                <c:pt idx="38">
                  <c:v>5.476647200249736E-2</c:v>
                </c:pt>
                <c:pt idx="39">
                  <c:v>5.3657406307353619E-2</c:v>
                </c:pt>
                <c:pt idx="40">
                  <c:v>5.2474013276875842E-2</c:v>
                </c:pt>
                <c:pt idx="41">
                  <c:v>5.117737446506973E-2</c:v>
                </c:pt>
                <c:pt idx="42">
                  <c:v>4.9977393289676E-2</c:v>
                </c:pt>
                <c:pt idx="43">
                  <c:v>4.938259448960073E-2</c:v>
                </c:pt>
                <c:pt idx="44">
                  <c:v>4.8155912247039752E-2</c:v>
                </c:pt>
                <c:pt idx="45">
                  <c:v>4.7578850755436872E-2</c:v>
                </c:pt>
                <c:pt idx="46">
                  <c:v>4.6987002934801222E-2</c:v>
                </c:pt>
                <c:pt idx="47">
                  <c:v>4.655474698772008E-2</c:v>
                </c:pt>
                <c:pt idx="48">
                  <c:v>4.6125861041391956E-2</c:v>
                </c:pt>
                <c:pt idx="49">
                  <c:v>4.5641836195759122E-2</c:v>
                </c:pt>
                <c:pt idx="50">
                  <c:v>4.4973089995212989E-2</c:v>
                </c:pt>
                <c:pt idx="51">
                  <c:v>4.4428590585565392E-2</c:v>
                </c:pt>
                <c:pt idx="52">
                  <c:v>4.3707119966309917E-2</c:v>
                </c:pt>
                <c:pt idx="53">
                  <c:v>4.3204869704774169E-2</c:v>
                </c:pt>
                <c:pt idx="54">
                  <c:v>4.2514502108260376E-2</c:v>
                </c:pt>
                <c:pt idx="55">
                  <c:v>4.182601658476956E-2</c:v>
                </c:pt>
                <c:pt idx="56">
                  <c:v>4.1373206944625998E-2</c:v>
                </c:pt>
                <c:pt idx="57">
                  <c:v>4.0509129167163378E-2</c:v>
                </c:pt>
                <c:pt idx="58">
                  <c:v>3.9578776940760868E-2</c:v>
                </c:pt>
                <c:pt idx="59">
                  <c:v>3.8657571867223829E-2</c:v>
                </c:pt>
                <c:pt idx="60">
                  <c:v>3.7819000896612096E-2</c:v>
                </c:pt>
                <c:pt idx="61">
                  <c:v>3.7088750859892494E-2</c:v>
                </c:pt>
                <c:pt idx="62">
                  <c:v>3.6313023223121431E-2</c:v>
                </c:pt>
                <c:pt idx="63">
                  <c:v>3.5658678691157561E-2</c:v>
                </c:pt>
                <c:pt idx="64">
                  <c:v>3.4782279896682609E-2</c:v>
                </c:pt>
                <c:pt idx="65">
                  <c:v>3.3938875130553263E-2</c:v>
                </c:pt>
                <c:pt idx="66">
                  <c:v>3.3215505675126628E-2</c:v>
                </c:pt>
                <c:pt idx="67">
                  <c:v>3.2499288416901202E-2</c:v>
                </c:pt>
                <c:pt idx="68">
                  <c:v>3.1619067316793016E-2</c:v>
                </c:pt>
                <c:pt idx="69">
                  <c:v>3.0829718684633432E-2</c:v>
                </c:pt>
                <c:pt idx="70">
                  <c:v>3.0113013270629527E-2</c:v>
                </c:pt>
                <c:pt idx="71">
                  <c:v>2.9425102134636297E-2</c:v>
                </c:pt>
                <c:pt idx="72">
                  <c:v>2.8832626676917737E-2</c:v>
                </c:pt>
                <c:pt idx="73">
                  <c:v>2.8137181419766937E-2</c:v>
                </c:pt>
                <c:pt idx="74">
                  <c:v>2.7465317214111926E-2</c:v>
                </c:pt>
                <c:pt idx="75">
                  <c:v>2.681251017220455E-2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BBA1-4943-8C52-B0D82A8F2F91}"/>
            </c:ext>
          </c:extLst>
        </c:ser>
        <c:ser>
          <c:idx val="2"/>
          <c:order val="1"/>
          <c:tx>
            <c:strRef>
              <c:f>'C6012'!$T$1</c:f>
              <c:strCache>
                <c:ptCount val="1"/>
                <c:pt idx="0">
                  <c:v>C6012 144C3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'C6012'!$M$2:$M$77</c:f>
              <c:numCache>
                <c:formatCode>0.00E+00</c:formatCode>
                <c:ptCount val="76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7.5431200000000004E-4</c:v>
                </c:pt>
                <c:pt idx="24">
                  <c:v>1.0985400000000001E-3</c:v>
                </c:pt>
                <c:pt idx="25">
                  <c:v>1.59986E-3</c:v>
                </c:pt>
                <c:pt idx="26">
                  <c:v>2.3299499999999999E-3</c:v>
                </c:pt>
                <c:pt idx="27">
                  <c:v>3.3932200000000002E-3</c:v>
                </c:pt>
                <c:pt idx="28">
                  <c:v>4.9417100000000002E-3</c:v>
                </c:pt>
                <c:pt idx="29">
                  <c:v>7.1968600000000002E-3</c:v>
                </c:pt>
                <c:pt idx="30">
                  <c:v>8.6851099999999994E-3</c:v>
                </c:pt>
                <c:pt idx="31">
                  <c:v>1.04811E-2</c:v>
                </c:pt>
                <c:pt idx="32">
                  <c:v>1.2648599999999999E-2</c:v>
                </c:pt>
                <c:pt idx="33">
                  <c:v>1.52642E-2</c:v>
                </c:pt>
                <c:pt idx="34">
                  <c:v>1.8420700000000002E-2</c:v>
                </c:pt>
                <c:pt idx="35">
                  <c:v>2.223E-2</c:v>
                </c:pt>
                <c:pt idx="36">
                  <c:v>2.6827E-2</c:v>
                </c:pt>
                <c:pt idx="37">
                  <c:v>3.2374600000000003E-2</c:v>
                </c:pt>
                <c:pt idx="38">
                  <c:v>3.9069399999999997E-2</c:v>
                </c:pt>
                <c:pt idx="39">
                  <c:v>4.7148700000000002E-2</c:v>
                </c:pt>
                <c:pt idx="40">
                  <c:v>5.6898700000000003E-2</c:v>
                </c:pt>
                <c:pt idx="41">
                  <c:v>6.8664900000000001E-2</c:v>
                </c:pt>
                <c:pt idx="42">
                  <c:v>7.9706600000000002E-2</c:v>
                </c:pt>
                <c:pt idx="43">
                  <c:v>8.6331099999999994E-2</c:v>
                </c:pt>
                <c:pt idx="44">
                  <c:v>0.10127700000000001</c:v>
                </c:pt>
                <c:pt idx="45">
                  <c:v>0.109695</c:v>
                </c:pt>
                <c:pt idx="46">
                  <c:v>0.118812</c:v>
                </c:pt>
                <c:pt idx="47">
                  <c:v>0.12868599999999999</c:v>
                </c:pt>
                <c:pt idx="48">
                  <c:v>0.139381</c:v>
                </c:pt>
                <c:pt idx="49">
                  <c:v>0.15096499999999999</c:v>
                </c:pt>
                <c:pt idx="50">
                  <c:v>0.16351199999999999</c:v>
                </c:pt>
                <c:pt idx="51">
                  <c:v>0.17710200000000001</c:v>
                </c:pt>
                <c:pt idx="52">
                  <c:v>0.19182099999999999</c:v>
                </c:pt>
                <c:pt idx="53">
                  <c:v>0.207763</c:v>
                </c:pt>
                <c:pt idx="54">
                  <c:v>0.22503100000000001</c:v>
                </c:pt>
                <c:pt idx="55">
                  <c:v>0.24373300000000001</c:v>
                </c:pt>
                <c:pt idx="56">
                  <c:v>0.26500000000000001</c:v>
                </c:pt>
                <c:pt idx="57">
                  <c:v>0.29499999999999998</c:v>
                </c:pt>
                <c:pt idx="58">
                  <c:v>0.33</c:v>
                </c:pt>
                <c:pt idx="59">
                  <c:v>0.37</c:v>
                </c:pt>
                <c:pt idx="60">
                  <c:v>0.41</c:v>
                </c:pt>
                <c:pt idx="61">
                  <c:v>0.45</c:v>
                </c:pt>
                <c:pt idx="62">
                  <c:v>0.49</c:v>
                </c:pt>
                <c:pt idx="63">
                  <c:v>0.53349999999999997</c:v>
                </c:pt>
                <c:pt idx="64">
                  <c:v>0.59389999999999998</c:v>
                </c:pt>
                <c:pt idx="65">
                  <c:v>0.65429999999999999</c:v>
                </c:pt>
                <c:pt idx="66">
                  <c:v>0.7147</c:v>
                </c:pt>
                <c:pt idx="67">
                  <c:v>0.77510000000000001</c:v>
                </c:pt>
                <c:pt idx="68">
                  <c:v>0.85570000000000002</c:v>
                </c:pt>
                <c:pt idx="69">
                  <c:v>0.93620000000000003</c:v>
                </c:pt>
                <c:pt idx="70">
                  <c:v>1.0167999999999999</c:v>
                </c:pt>
                <c:pt idx="71">
                  <c:v>1.0972999999999999</c:v>
                </c:pt>
                <c:pt idx="72">
                  <c:v>1.1778</c:v>
                </c:pt>
                <c:pt idx="73">
                  <c:v>1.2785</c:v>
                </c:pt>
                <c:pt idx="74">
                  <c:v>1.3792</c:v>
                </c:pt>
                <c:pt idx="75">
                  <c:v>1.4799</c:v>
                </c:pt>
              </c:numCache>
            </c:numRef>
          </c:xVal>
          <c:yVal>
            <c:numRef>
              <c:f>'C6012'!$T$2:$T$77</c:f>
              <c:numCache>
                <c:formatCode>0.00E+00</c:formatCode>
                <c:ptCount val="76"/>
                <c:pt idx="3">
                  <c:v>1.6120604938702277E-4</c:v>
                </c:pt>
                <c:pt idx="4">
                  <c:v>6.2404975039286482E-4</c:v>
                </c:pt>
                <c:pt idx="5">
                  <c:v>7.8580095381775201E-4</c:v>
                </c:pt>
                <c:pt idx="6">
                  <c:v>7.5966439660751003E-4</c:v>
                </c:pt>
                <c:pt idx="7">
                  <c:v>3.8340810998220397E-4</c:v>
                </c:pt>
                <c:pt idx="8">
                  <c:v>4.0798179086032295E-4</c:v>
                </c:pt>
                <c:pt idx="9">
                  <c:v>1.918422110471042E-4</c:v>
                </c:pt>
                <c:pt idx="10">
                  <c:v>7.8144673284680308E-4</c:v>
                </c:pt>
                <c:pt idx="11">
                  <c:v>2.7795493602918078E-3</c:v>
                </c:pt>
                <c:pt idx="12">
                  <c:v>6.3626376989937058E-3</c:v>
                </c:pt>
                <c:pt idx="13">
                  <c:v>1.0744425853721387E-2</c:v>
                </c:pt>
                <c:pt idx="14">
                  <c:v>1.5732690481011922E-2</c:v>
                </c:pt>
                <c:pt idx="15">
                  <c:v>2.0303934159843978E-2</c:v>
                </c:pt>
                <c:pt idx="16">
                  <c:v>2.4825824643683016E-2</c:v>
                </c:pt>
                <c:pt idx="17">
                  <c:v>2.9022968629711418E-2</c:v>
                </c:pt>
                <c:pt idx="18">
                  <c:v>3.310470759818817E-2</c:v>
                </c:pt>
                <c:pt idx="19">
                  <c:v>3.6840953595972822E-2</c:v>
                </c:pt>
                <c:pt idx="20">
                  <c:v>4.0110246477690722E-2</c:v>
                </c:pt>
                <c:pt idx="21">
                  <c:v>4.3179829781465638E-2</c:v>
                </c:pt>
                <c:pt idx="22">
                  <c:v>4.5911187933190226E-2</c:v>
                </c:pt>
                <c:pt idx="23">
                  <c:v>4.8285134501577502E-2</c:v>
                </c:pt>
                <c:pt idx="24">
                  <c:v>5.2769293556270531E-2</c:v>
                </c:pt>
                <c:pt idx="25">
                  <c:v>5.529913161048132E-2</c:v>
                </c:pt>
                <c:pt idx="26">
                  <c:v>5.7724305657421544E-2</c:v>
                </c:pt>
                <c:pt idx="27">
                  <c:v>5.9180714267789494E-2</c:v>
                </c:pt>
                <c:pt idx="28">
                  <c:v>5.9794057309968875E-2</c:v>
                </c:pt>
                <c:pt idx="29">
                  <c:v>5.9993014200443819E-2</c:v>
                </c:pt>
                <c:pt idx="30">
                  <c:v>5.9799600111435404E-2</c:v>
                </c:pt>
                <c:pt idx="31">
                  <c:v>5.9581334312462285E-2</c:v>
                </c:pt>
                <c:pt idx="32">
                  <c:v>5.9285338431516781E-2</c:v>
                </c:pt>
                <c:pt idx="33">
                  <c:v>5.8814802461305875E-2</c:v>
                </c:pt>
                <c:pt idx="34">
                  <c:v>5.8244065140342721E-2</c:v>
                </c:pt>
                <c:pt idx="35">
                  <c:v>5.7546697873631952E-2</c:v>
                </c:pt>
                <c:pt idx="36">
                  <c:v>5.6801062366436811E-2</c:v>
                </c:pt>
                <c:pt idx="37">
                  <c:v>5.5908093676296636E-2</c:v>
                </c:pt>
                <c:pt idx="38">
                  <c:v>5.4920230747411737E-2</c:v>
                </c:pt>
                <c:pt idx="39">
                  <c:v>5.3821647170052278E-2</c:v>
                </c:pt>
                <c:pt idx="40">
                  <c:v>5.2628300379996072E-2</c:v>
                </c:pt>
                <c:pt idx="41">
                  <c:v>5.1323756515581812E-2</c:v>
                </c:pt>
                <c:pt idx="42">
                  <c:v>5.0119081571356201E-2</c:v>
                </c:pt>
                <c:pt idx="43">
                  <c:v>4.9557414786377187E-2</c:v>
                </c:pt>
                <c:pt idx="44">
                  <c:v>4.8295884696294464E-2</c:v>
                </c:pt>
                <c:pt idx="45">
                  <c:v>4.7776749922867866E-2</c:v>
                </c:pt>
                <c:pt idx="46">
                  <c:v>4.7271711362323561E-2</c:v>
                </c:pt>
                <c:pt idx="47">
                  <c:v>4.6734025173612963E-2</c:v>
                </c:pt>
                <c:pt idx="48">
                  <c:v>4.6213837352667736E-2</c:v>
                </c:pt>
                <c:pt idx="49">
                  <c:v>4.5603405208349553E-2</c:v>
                </c:pt>
                <c:pt idx="50">
                  <c:v>4.5029603883328606E-2</c:v>
                </c:pt>
                <c:pt idx="51">
                  <c:v>4.4448274684453691E-2</c:v>
                </c:pt>
                <c:pt idx="52">
                  <c:v>4.3815034015294921E-2</c:v>
                </c:pt>
                <c:pt idx="53">
                  <c:v>4.3120968570341506E-2</c:v>
                </c:pt>
                <c:pt idx="54">
                  <c:v>4.2512293404331165E-2</c:v>
                </c:pt>
                <c:pt idx="55">
                  <c:v>4.1841269220642539E-2</c:v>
                </c:pt>
                <c:pt idx="56">
                  <c:v>4.1373206944625998E-2</c:v>
                </c:pt>
                <c:pt idx="57">
                  <c:v>4.0509129167163378E-2</c:v>
                </c:pt>
                <c:pt idx="58">
                  <c:v>3.9578776940760868E-2</c:v>
                </c:pt>
                <c:pt idx="59">
                  <c:v>3.8657571867223829E-2</c:v>
                </c:pt>
                <c:pt idx="60">
                  <c:v>3.7819000896612096E-2</c:v>
                </c:pt>
                <c:pt idx="61">
                  <c:v>3.7088750859892494E-2</c:v>
                </c:pt>
                <c:pt idx="62">
                  <c:v>3.6313023223121431E-2</c:v>
                </c:pt>
                <c:pt idx="63">
                  <c:v>3.5658678691157561E-2</c:v>
                </c:pt>
                <c:pt idx="64">
                  <c:v>3.4782279896682609E-2</c:v>
                </c:pt>
                <c:pt idx="65">
                  <c:v>3.3938875130553263E-2</c:v>
                </c:pt>
                <c:pt idx="66">
                  <c:v>3.3215505675126628E-2</c:v>
                </c:pt>
                <c:pt idx="67">
                  <c:v>3.2499288416901202E-2</c:v>
                </c:pt>
                <c:pt idx="68">
                  <c:v>3.1619067316793016E-2</c:v>
                </c:pt>
                <c:pt idx="69">
                  <c:v>3.0829718684633432E-2</c:v>
                </c:pt>
                <c:pt idx="70">
                  <c:v>3.0113013270629527E-2</c:v>
                </c:pt>
                <c:pt idx="71">
                  <c:v>2.9425102134636297E-2</c:v>
                </c:pt>
                <c:pt idx="72">
                  <c:v>2.8832626676917737E-2</c:v>
                </c:pt>
                <c:pt idx="73">
                  <c:v>2.8137181419766937E-2</c:v>
                </c:pt>
                <c:pt idx="74">
                  <c:v>2.7465317214111926E-2</c:v>
                </c:pt>
                <c:pt idx="75">
                  <c:v>2.681251017220455E-2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BBA1-4943-8C52-B0D82A8F2F91}"/>
            </c:ext>
          </c:extLst>
        </c:ser>
        <c:ser>
          <c:idx val="3"/>
          <c:order val="2"/>
          <c:tx>
            <c:strRef>
              <c:f>'C6012'!$AD$1</c:f>
              <c:strCache>
                <c:ptCount val="1"/>
                <c:pt idx="0">
                  <c:v>C6012 143C1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'C6012'!$W$2:$W$77</c:f>
              <c:numCache>
                <c:formatCode>0.00E+00</c:formatCode>
                <c:ptCount val="76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7.5431200000000004E-4</c:v>
                </c:pt>
                <c:pt idx="24">
                  <c:v>1.0985400000000001E-3</c:v>
                </c:pt>
                <c:pt idx="25">
                  <c:v>1.59986E-3</c:v>
                </c:pt>
                <c:pt idx="26">
                  <c:v>2.3299499999999999E-3</c:v>
                </c:pt>
                <c:pt idx="27">
                  <c:v>3.3932200000000002E-3</c:v>
                </c:pt>
                <c:pt idx="28">
                  <c:v>4.9417100000000002E-3</c:v>
                </c:pt>
                <c:pt idx="29">
                  <c:v>7.1968600000000002E-3</c:v>
                </c:pt>
                <c:pt idx="30">
                  <c:v>8.6851099999999994E-3</c:v>
                </c:pt>
                <c:pt idx="31">
                  <c:v>1.04811E-2</c:v>
                </c:pt>
                <c:pt idx="32">
                  <c:v>1.2648599999999999E-2</c:v>
                </c:pt>
                <c:pt idx="33">
                  <c:v>1.52642E-2</c:v>
                </c:pt>
                <c:pt idx="34">
                  <c:v>1.8420700000000002E-2</c:v>
                </c:pt>
                <c:pt idx="35">
                  <c:v>2.223E-2</c:v>
                </c:pt>
                <c:pt idx="36">
                  <c:v>2.6827E-2</c:v>
                </c:pt>
                <c:pt idx="37">
                  <c:v>3.2374600000000003E-2</c:v>
                </c:pt>
                <c:pt idx="38">
                  <c:v>3.9069399999999997E-2</c:v>
                </c:pt>
                <c:pt idx="39">
                  <c:v>4.7148700000000002E-2</c:v>
                </c:pt>
                <c:pt idx="40">
                  <c:v>5.6898700000000003E-2</c:v>
                </c:pt>
                <c:pt idx="41">
                  <c:v>6.8664900000000001E-2</c:v>
                </c:pt>
                <c:pt idx="42">
                  <c:v>7.9706600000000002E-2</c:v>
                </c:pt>
                <c:pt idx="43">
                  <c:v>8.6331099999999994E-2</c:v>
                </c:pt>
                <c:pt idx="44">
                  <c:v>0.10127700000000001</c:v>
                </c:pt>
                <c:pt idx="45">
                  <c:v>0.109695</c:v>
                </c:pt>
                <c:pt idx="46">
                  <c:v>0.118812</c:v>
                </c:pt>
                <c:pt idx="47">
                  <c:v>0.12868599999999999</c:v>
                </c:pt>
                <c:pt idx="48">
                  <c:v>0.139381</c:v>
                </c:pt>
                <c:pt idx="49">
                  <c:v>0.15096499999999999</c:v>
                </c:pt>
                <c:pt idx="50">
                  <c:v>0.16351199999999999</c:v>
                </c:pt>
                <c:pt idx="51">
                  <c:v>0.17710200000000001</c:v>
                </c:pt>
                <c:pt idx="52">
                  <c:v>0.19182099999999999</c:v>
                </c:pt>
                <c:pt idx="53">
                  <c:v>0.207763</c:v>
                </c:pt>
                <c:pt idx="54">
                  <c:v>0.22503100000000001</c:v>
                </c:pt>
                <c:pt idx="55">
                  <c:v>0.24373300000000001</c:v>
                </c:pt>
                <c:pt idx="56">
                  <c:v>0.26500000000000001</c:v>
                </c:pt>
                <c:pt idx="57">
                  <c:v>0.29499999999999998</c:v>
                </c:pt>
                <c:pt idx="58">
                  <c:v>0.33</c:v>
                </c:pt>
                <c:pt idx="59">
                  <c:v>0.37</c:v>
                </c:pt>
                <c:pt idx="60">
                  <c:v>0.41</c:v>
                </c:pt>
                <c:pt idx="61">
                  <c:v>0.45</c:v>
                </c:pt>
                <c:pt idx="62">
                  <c:v>0.49</c:v>
                </c:pt>
                <c:pt idx="63">
                  <c:v>0.53349999999999997</c:v>
                </c:pt>
                <c:pt idx="64">
                  <c:v>0.59389999999999998</c:v>
                </c:pt>
                <c:pt idx="65">
                  <c:v>0.65429999999999999</c:v>
                </c:pt>
                <c:pt idx="66">
                  <c:v>0.7147</c:v>
                </c:pt>
                <c:pt idx="67">
                  <c:v>0.77510000000000001</c:v>
                </c:pt>
                <c:pt idx="68">
                  <c:v>0.85570000000000002</c:v>
                </c:pt>
                <c:pt idx="69">
                  <c:v>0.93620000000000003</c:v>
                </c:pt>
                <c:pt idx="70">
                  <c:v>1.0167999999999999</c:v>
                </c:pt>
                <c:pt idx="71">
                  <c:v>1.0972999999999999</c:v>
                </c:pt>
                <c:pt idx="72">
                  <c:v>1.1778</c:v>
                </c:pt>
                <c:pt idx="73">
                  <c:v>1.2785</c:v>
                </c:pt>
                <c:pt idx="74">
                  <c:v>1.3792</c:v>
                </c:pt>
                <c:pt idx="75">
                  <c:v>1.4799</c:v>
                </c:pt>
              </c:numCache>
            </c:numRef>
          </c:xVal>
          <c:yVal>
            <c:numRef>
              <c:f>'C6012'!$AD$2:$AD$77</c:f>
              <c:numCache>
                <c:formatCode>0.00E+00</c:formatCode>
                <c:ptCount val="76"/>
                <c:pt idx="0">
                  <c:v>8.9207229975995193E-3</c:v>
                </c:pt>
                <c:pt idx="1">
                  <c:v>9.2879816948924464E-3</c:v>
                </c:pt>
                <c:pt idx="2">
                  <c:v>9.8936642781053304E-3</c:v>
                </c:pt>
                <c:pt idx="3">
                  <c:v>1.2551749712698868E-2</c:v>
                </c:pt>
                <c:pt idx="4">
                  <c:v>1.3957650988053722E-2</c:v>
                </c:pt>
                <c:pt idx="5">
                  <c:v>1.6740824676461683E-2</c:v>
                </c:pt>
                <c:pt idx="6">
                  <c:v>1.8270623738339507E-2</c:v>
                </c:pt>
                <c:pt idx="7">
                  <c:v>2.0486928231759505E-2</c:v>
                </c:pt>
                <c:pt idx="8">
                  <c:v>2.3088097251729407E-2</c:v>
                </c:pt>
                <c:pt idx="9">
                  <c:v>2.4571573091365557E-2</c:v>
                </c:pt>
                <c:pt idx="10">
                  <c:v>2.7229781575682704E-2</c:v>
                </c:pt>
                <c:pt idx="11">
                  <c:v>2.923057203635155E-2</c:v>
                </c:pt>
                <c:pt idx="12">
                  <c:v>3.162057828358085E-2</c:v>
                </c:pt>
                <c:pt idx="13">
                  <c:v>3.385855759199248E-2</c:v>
                </c:pt>
                <c:pt idx="14">
                  <c:v>3.6371685621021305E-2</c:v>
                </c:pt>
                <c:pt idx="15">
                  <c:v>3.8376888910420785E-2</c:v>
                </c:pt>
                <c:pt idx="16">
                  <c:v>4.0505446803935835E-2</c:v>
                </c:pt>
                <c:pt idx="17">
                  <c:v>4.2428056716091241E-2</c:v>
                </c:pt>
                <c:pt idx="18">
                  <c:v>4.4516640407309106E-2</c:v>
                </c:pt>
                <c:pt idx="19">
                  <c:v>4.635194742536116E-2</c:v>
                </c:pt>
                <c:pt idx="20">
                  <c:v>4.8008224119632965E-2</c:v>
                </c:pt>
                <c:pt idx="21">
                  <c:v>4.9708425068451072E-2</c:v>
                </c:pt>
                <c:pt idx="22">
                  <c:v>5.1241994537075147E-2</c:v>
                </c:pt>
                <c:pt idx="23">
                  <c:v>5.2544275706933236E-2</c:v>
                </c:pt>
                <c:pt idx="24">
                  <c:v>5.4883652659764803E-2</c:v>
                </c:pt>
                <c:pt idx="25">
                  <c:v>5.6774106415505912E-2</c:v>
                </c:pt>
                <c:pt idx="26">
                  <c:v>5.8287870569777751E-2</c:v>
                </c:pt>
                <c:pt idx="27">
                  <c:v>5.9090382213919712E-2</c:v>
                </c:pt>
                <c:pt idx="28">
                  <c:v>5.9442234189294091E-2</c:v>
                </c:pt>
                <c:pt idx="29">
                  <c:v>5.9263734838579288E-2</c:v>
                </c:pt>
                <c:pt idx="30">
                  <c:v>5.9008208578815079E-2</c:v>
                </c:pt>
                <c:pt idx="31">
                  <c:v>5.8663442062900653E-2</c:v>
                </c:pt>
                <c:pt idx="32">
                  <c:v>5.826457373554015E-2</c:v>
                </c:pt>
                <c:pt idx="33">
                  <c:v>5.7783415074705524E-2</c:v>
                </c:pt>
                <c:pt idx="34">
                  <c:v>5.7205230035885769E-2</c:v>
                </c:pt>
                <c:pt idx="35">
                  <c:v>5.6481823972162795E-2</c:v>
                </c:pt>
                <c:pt idx="36">
                  <c:v>5.5687124396116498E-2</c:v>
                </c:pt>
                <c:pt idx="37">
                  <c:v>5.4811254146949616E-2</c:v>
                </c:pt>
                <c:pt idx="38">
                  <c:v>5.3835970393924855E-2</c:v>
                </c:pt>
                <c:pt idx="39">
                  <c:v>5.2778509996595974E-2</c:v>
                </c:pt>
                <c:pt idx="40">
                  <c:v>5.1636512179710929E-2</c:v>
                </c:pt>
                <c:pt idx="41">
                  <c:v>5.0387666096861343E-2</c:v>
                </c:pt>
                <c:pt idx="42">
                  <c:v>4.9243380672603199E-2</c:v>
                </c:pt>
                <c:pt idx="43">
                  <c:v>4.8723212454825672E-2</c:v>
                </c:pt>
                <c:pt idx="44">
                  <c:v>4.7558845967519789E-2</c:v>
                </c:pt>
                <c:pt idx="45">
                  <c:v>4.6297218565457841E-2</c:v>
                </c:pt>
                <c:pt idx="46">
                  <c:v>4.6352972990229363E-2</c:v>
                </c:pt>
                <c:pt idx="47">
                  <c:v>4.5871472842944461E-2</c:v>
                </c:pt>
                <c:pt idx="48">
                  <c:v>4.5670239857420192E-2</c:v>
                </c:pt>
                <c:pt idx="49">
                  <c:v>4.5064899958860399E-2</c:v>
                </c:pt>
                <c:pt idx="50">
                  <c:v>4.4426549612784805E-2</c:v>
                </c:pt>
                <c:pt idx="51">
                  <c:v>4.3874883947828847E-2</c:v>
                </c:pt>
                <c:pt idx="52">
                  <c:v>4.3266072909158772E-2</c:v>
                </c:pt>
                <c:pt idx="53">
                  <c:v>4.2682908109489215E-2</c:v>
                </c:pt>
                <c:pt idx="54">
                  <c:v>4.2058909146368784E-2</c:v>
                </c:pt>
                <c:pt idx="55">
                  <c:v>4.1441544813315474E-2</c:v>
                </c:pt>
                <c:pt idx="56">
                  <c:v>4.1014950139346612E-2</c:v>
                </c:pt>
                <c:pt idx="57">
                  <c:v>4.013089748395262E-2</c:v>
                </c:pt>
                <c:pt idx="58">
                  <c:v>3.9328219998900404E-2</c:v>
                </c:pt>
                <c:pt idx="59">
                  <c:v>3.8418101741618554E-2</c:v>
                </c:pt>
                <c:pt idx="60">
                  <c:v>3.7619955574656465E-2</c:v>
                </c:pt>
                <c:pt idx="61">
                  <c:v>3.6878056082194244E-2</c:v>
                </c:pt>
                <c:pt idx="62">
                  <c:v>3.6168855596308218E-2</c:v>
                </c:pt>
                <c:pt idx="63">
                  <c:v>3.5494346500425433E-2</c:v>
                </c:pt>
                <c:pt idx="64">
                  <c:v>3.4649283155717199E-2</c:v>
                </c:pt>
                <c:pt idx="65">
                  <c:v>3.3817234726218247E-2</c:v>
                </c:pt>
                <c:pt idx="66">
                  <c:v>3.311679995135991E-2</c:v>
                </c:pt>
                <c:pt idx="67">
                  <c:v>3.2414950077080777E-2</c:v>
                </c:pt>
                <c:pt idx="68">
                  <c:v>3.1609762999771356E-2</c:v>
                </c:pt>
                <c:pt idx="69">
                  <c:v>3.0860851406593417E-2</c:v>
                </c:pt>
                <c:pt idx="70">
                  <c:v>3.0155274148582465E-2</c:v>
                </c:pt>
                <c:pt idx="71">
                  <c:v>2.9535884917883677E-2</c:v>
                </c:pt>
                <c:pt idx="72">
                  <c:v>2.8893737074380869E-2</c:v>
                </c:pt>
                <c:pt idx="73">
                  <c:v>2.8190978532590283E-2</c:v>
                </c:pt>
                <c:pt idx="74">
                  <c:v>2.7515852487165093E-2</c:v>
                </c:pt>
                <c:pt idx="75">
                  <c:v>2.6925902265890575E-2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BBA1-4943-8C52-B0D82A8F2F91}"/>
            </c:ext>
          </c:extLst>
        </c:ser>
        <c:ser>
          <c:idx val="4"/>
          <c:order val="3"/>
          <c:tx>
            <c:strRef>
              <c:f>'C6012'!$AN$1</c:f>
              <c:strCache>
                <c:ptCount val="1"/>
                <c:pt idx="0">
                  <c:v>C6012 143C2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'C6012'!$AG$2:$AG$77</c:f>
              <c:numCache>
                <c:formatCode>0.00E+00</c:formatCode>
                <c:ptCount val="76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7.5431200000000004E-4</c:v>
                </c:pt>
                <c:pt idx="24">
                  <c:v>1.0985400000000001E-3</c:v>
                </c:pt>
                <c:pt idx="25">
                  <c:v>1.59986E-3</c:v>
                </c:pt>
                <c:pt idx="26">
                  <c:v>2.3299499999999999E-3</c:v>
                </c:pt>
                <c:pt idx="27">
                  <c:v>3.3932200000000002E-3</c:v>
                </c:pt>
                <c:pt idx="28">
                  <c:v>4.9417100000000002E-3</c:v>
                </c:pt>
                <c:pt idx="29">
                  <c:v>7.1968600000000002E-3</c:v>
                </c:pt>
                <c:pt idx="30">
                  <c:v>8.6851099999999994E-3</c:v>
                </c:pt>
                <c:pt idx="31">
                  <c:v>1.04811E-2</c:v>
                </c:pt>
                <c:pt idx="32">
                  <c:v>1.2648599999999999E-2</c:v>
                </c:pt>
                <c:pt idx="33">
                  <c:v>1.52642E-2</c:v>
                </c:pt>
                <c:pt idx="34">
                  <c:v>1.8420700000000002E-2</c:v>
                </c:pt>
                <c:pt idx="35">
                  <c:v>2.223E-2</c:v>
                </c:pt>
                <c:pt idx="36">
                  <c:v>2.6827E-2</c:v>
                </c:pt>
                <c:pt idx="37">
                  <c:v>3.2374600000000003E-2</c:v>
                </c:pt>
                <c:pt idx="38">
                  <c:v>3.9069399999999997E-2</c:v>
                </c:pt>
                <c:pt idx="39">
                  <c:v>4.7148700000000002E-2</c:v>
                </c:pt>
                <c:pt idx="40">
                  <c:v>5.6898700000000003E-2</c:v>
                </c:pt>
                <c:pt idx="41">
                  <c:v>6.8664900000000001E-2</c:v>
                </c:pt>
                <c:pt idx="42">
                  <c:v>7.9706600000000002E-2</c:v>
                </c:pt>
                <c:pt idx="43">
                  <c:v>8.6331099999999994E-2</c:v>
                </c:pt>
                <c:pt idx="44">
                  <c:v>0.10127700000000001</c:v>
                </c:pt>
                <c:pt idx="45">
                  <c:v>0.109695</c:v>
                </c:pt>
                <c:pt idx="46">
                  <c:v>0.118812</c:v>
                </c:pt>
                <c:pt idx="47">
                  <c:v>0.12868599999999999</c:v>
                </c:pt>
                <c:pt idx="48">
                  <c:v>0.139381</c:v>
                </c:pt>
                <c:pt idx="49">
                  <c:v>0.15096499999999999</c:v>
                </c:pt>
                <c:pt idx="50">
                  <c:v>0.16351199999999999</c:v>
                </c:pt>
                <c:pt idx="51">
                  <c:v>0.17710200000000001</c:v>
                </c:pt>
                <c:pt idx="52">
                  <c:v>0.19182099999999999</c:v>
                </c:pt>
                <c:pt idx="53">
                  <c:v>0.207763</c:v>
                </c:pt>
                <c:pt idx="54">
                  <c:v>0.22503100000000001</c:v>
                </c:pt>
                <c:pt idx="55">
                  <c:v>0.24373300000000001</c:v>
                </c:pt>
                <c:pt idx="56">
                  <c:v>0.26500000000000001</c:v>
                </c:pt>
                <c:pt idx="57">
                  <c:v>0.29499999999999998</c:v>
                </c:pt>
                <c:pt idx="58">
                  <c:v>0.33</c:v>
                </c:pt>
                <c:pt idx="59">
                  <c:v>0.37</c:v>
                </c:pt>
                <c:pt idx="60">
                  <c:v>0.41</c:v>
                </c:pt>
                <c:pt idx="61">
                  <c:v>0.45</c:v>
                </c:pt>
                <c:pt idx="62">
                  <c:v>0.49</c:v>
                </c:pt>
                <c:pt idx="63">
                  <c:v>0.53349999999999997</c:v>
                </c:pt>
                <c:pt idx="64">
                  <c:v>0.59389999999999998</c:v>
                </c:pt>
                <c:pt idx="65">
                  <c:v>0.65429999999999999</c:v>
                </c:pt>
                <c:pt idx="66">
                  <c:v>0.7147</c:v>
                </c:pt>
                <c:pt idx="67">
                  <c:v>0.77510000000000001</c:v>
                </c:pt>
                <c:pt idx="68">
                  <c:v>0.85570000000000002</c:v>
                </c:pt>
                <c:pt idx="69">
                  <c:v>0.93620000000000003</c:v>
                </c:pt>
                <c:pt idx="70">
                  <c:v>1.0167999999999999</c:v>
                </c:pt>
                <c:pt idx="71">
                  <c:v>1.0972999999999999</c:v>
                </c:pt>
                <c:pt idx="72">
                  <c:v>1.1778</c:v>
                </c:pt>
                <c:pt idx="73">
                  <c:v>1.2785</c:v>
                </c:pt>
                <c:pt idx="74">
                  <c:v>1.3792</c:v>
                </c:pt>
                <c:pt idx="75">
                  <c:v>1.4799</c:v>
                </c:pt>
              </c:numCache>
            </c:numRef>
          </c:xVal>
          <c:yVal>
            <c:numRef>
              <c:f>'C6012'!$AN$2:$AN$77</c:f>
              <c:numCache>
                <c:formatCode>0.00E+00</c:formatCode>
                <c:ptCount val="76"/>
                <c:pt idx="0">
                  <c:v>5.642671113331936E-3</c:v>
                </c:pt>
                <c:pt idx="1">
                  <c:v>6.1584341553557603E-3</c:v>
                </c:pt>
                <c:pt idx="2">
                  <c:v>8.0872215820068562E-3</c:v>
                </c:pt>
                <c:pt idx="3">
                  <c:v>1.1459469257688674E-2</c:v>
                </c:pt>
                <c:pt idx="4">
                  <c:v>1.3412864408562567E-2</c:v>
                </c:pt>
                <c:pt idx="5">
                  <c:v>1.6486159454182941E-2</c:v>
                </c:pt>
                <c:pt idx="6">
                  <c:v>1.8744798049057744E-2</c:v>
                </c:pt>
                <c:pt idx="7">
                  <c:v>2.1396167860313859E-2</c:v>
                </c:pt>
                <c:pt idx="8">
                  <c:v>2.4220112830454946E-2</c:v>
                </c:pt>
                <c:pt idx="9">
                  <c:v>2.5696764722391654E-2</c:v>
                </c:pt>
                <c:pt idx="10">
                  <c:v>2.7877403097554671E-2</c:v>
                </c:pt>
                <c:pt idx="11">
                  <c:v>2.9833816477008814E-2</c:v>
                </c:pt>
                <c:pt idx="12">
                  <c:v>3.2044980817743277E-2</c:v>
                </c:pt>
                <c:pt idx="13">
                  <c:v>3.4277126122733287E-2</c:v>
                </c:pt>
                <c:pt idx="14">
                  <c:v>3.6789694327139737E-2</c:v>
                </c:pt>
                <c:pt idx="15">
                  <c:v>3.86447694889318E-2</c:v>
                </c:pt>
                <c:pt idx="16">
                  <c:v>4.0684148800068251E-2</c:v>
                </c:pt>
                <c:pt idx="17">
                  <c:v>4.2634775026435479E-2</c:v>
                </c:pt>
                <c:pt idx="18">
                  <c:v>4.4693502391753799E-2</c:v>
                </c:pt>
                <c:pt idx="19">
                  <c:v>4.6660583987825625E-2</c:v>
                </c:pt>
                <c:pt idx="20">
                  <c:v>4.830968013373417E-2</c:v>
                </c:pt>
                <c:pt idx="21">
                  <c:v>5.0031469389706811E-2</c:v>
                </c:pt>
                <c:pt idx="22">
                  <c:v>5.1589584653883074E-2</c:v>
                </c:pt>
                <c:pt idx="23">
                  <c:v>5.2976242277668409E-2</c:v>
                </c:pt>
                <c:pt idx="24">
                  <c:v>5.5355597511834727E-2</c:v>
                </c:pt>
                <c:pt idx="25">
                  <c:v>5.75474583072597E-2</c:v>
                </c:pt>
                <c:pt idx="26">
                  <c:v>5.8730669915706302E-2</c:v>
                </c:pt>
                <c:pt idx="27">
                  <c:v>5.9611150862417535E-2</c:v>
                </c:pt>
                <c:pt idx="28">
                  <c:v>5.9858534275360434E-2</c:v>
                </c:pt>
                <c:pt idx="29">
                  <c:v>5.9644015634859715E-2</c:v>
                </c:pt>
                <c:pt idx="30">
                  <c:v>5.9333617665606013E-2</c:v>
                </c:pt>
                <c:pt idx="31">
                  <c:v>5.8988485593208351E-2</c:v>
                </c:pt>
                <c:pt idx="32">
                  <c:v>5.8590055956297467E-2</c:v>
                </c:pt>
                <c:pt idx="33">
                  <c:v>5.8093969024182512E-2</c:v>
                </c:pt>
                <c:pt idx="34">
                  <c:v>5.7515536872142996E-2</c:v>
                </c:pt>
                <c:pt idx="35">
                  <c:v>5.6773514771100167E-2</c:v>
                </c:pt>
                <c:pt idx="36">
                  <c:v>5.5959351008614863E-2</c:v>
                </c:pt>
                <c:pt idx="37">
                  <c:v>5.5063332262280121E-2</c:v>
                </c:pt>
                <c:pt idx="38">
                  <c:v>5.4108340728352897E-2</c:v>
                </c:pt>
                <c:pt idx="39">
                  <c:v>5.3016260765335756E-2</c:v>
                </c:pt>
                <c:pt idx="40">
                  <c:v>5.1852110536437991E-2</c:v>
                </c:pt>
                <c:pt idx="41">
                  <c:v>5.0590845670028715E-2</c:v>
                </c:pt>
                <c:pt idx="42">
                  <c:v>4.9503036521968524E-2</c:v>
                </c:pt>
                <c:pt idx="43">
                  <c:v>4.892760781640524E-2</c:v>
                </c:pt>
                <c:pt idx="44">
                  <c:v>4.7347797014830356E-2</c:v>
                </c:pt>
                <c:pt idx="45">
                  <c:v>4.693769812814988E-2</c:v>
                </c:pt>
                <c:pt idx="46">
                  <c:v>4.6498316655799718E-2</c:v>
                </c:pt>
                <c:pt idx="47">
                  <c:v>4.5898003952077764E-2</c:v>
                </c:pt>
                <c:pt idx="48">
                  <c:v>4.5613456036351523E-2</c:v>
                </c:pt>
                <c:pt idx="49">
                  <c:v>4.5071133569310598E-2</c:v>
                </c:pt>
                <c:pt idx="50">
                  <c:v>4.455308622346954E-2</c:v>
                </c:pt>
                <c:pt idx="51">
                  <c:v>4.382281683377956E-2</c:v>
                </c:pt>
                <c:pt idx="52">
                  <c:v>4.3323466884374141E-2</c:v>
                </c:pt>
                <c:pt idx="53">
                  <c:v>4.2696837181612518E-2</c:v>
                </c:pt>
                <c:pt idx="54">
                  <c:v>4.2117058476985048E-2</c:v>
                </c:pt>
                <c:pt idx="55">
                  <c:v>4.1462872677328476E-2</c:v>
                </c:pt>
                <c:pt idx="56">
                  <c:v>4.0909145694310312E-2</c:v>
                </c:pt>
                <c:pt idx="57">
                  <c:v>4.013089748395262E-2</c:v>
                </c:pt>
                <c:pt idx="58">
                  <c:v>3.9266035532985064E-2</c:v>
                </c:pt>
                <c:pt idx="59">
                  <c:v>3.8440732089650993E-2</c:v>
                </c:pt>
                <c:pt idx="60">
                  <c:v>3.7610659810985929E-2</c:v>
                </c:pt>
                <c:pt idx="61">
                  <c:v>3.685939996478696E-2</c:v>
                </c:pt>
                <c:pt idx="62">
                  <c:v>3.6178211627072521E-2</c:v>
                </c:pt>
                <c:pt idx="63">
                  <c:v>3.5540228911575246E-2</c:v>
                </c:pt>
                <c:pt idx="64">
                  <c:v>3.4622196272410415E-2</c:v>
                </c:pt>
                <c:pt idx="65">
                  <c:v>3.3882883325541166E-2</c:v>
                </c:pt>
                <c:pt idx="66">
                  <c:v>3.3103906093295075E-2</c:v>
                </c:pt>
                <c:pt idx="67">
                  <c:v>3.2441729455701465E-2</c:v>
                </c:pt>
                <c:pt idx="68">
                  <c:v>3.1599867519294451E-2</c:v>
                </c:pt>
                <c:pt idx="69">
                  <c:v>3.0860851406593417E-2</c:v>
                </c:pt>
                <c:pt idx="70">
                  <c:v>3.0156791738685813E-2</c:v>
                </c:pt>
                <c:pt idx="71">
                  <c:v>2.9506323694774551E-2</c:v>
                </c:pt>
                <c:pt idx="72">
                  <c:v>2.8877328382661736E-2</c:v>
                </c:pt>
                <c:pt idx="73">
                  <c:v>2.8200663449957027E-2</c:v>
                </c:pt>
                <c:pt idx="74">
                  <c:v>2.75596630669687E-2</c:v>
                </c:pt>
                <c:pt idx="75">
                  <c:v>2.6933237453602873E-2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3-BBA1-4943-8C52-B0D82A8F2F91}"/>
            </c:ext>
          </c:extLst>
        </c:ser>
        <c:ser>
          <c:idx val="5"/>
          <c:order val="4"/>
          <c:tx>
            <c:strRef>
              <c:f>'C6012'!$AX$1</c:f>
              <c:strCache>
                <c:ptCount val="1"/>
                <c:pt idx="0">
                  <c:v>C6012 162C7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'C6012'!$AQ$2:$AQ$77</c:f>
              <c:numCache>
                <c:formatCode>0.00E+00</c:formatCode>
                <c:ptCount val="76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7.5431200000000004E-4</c:v>
                </c:pt>
                <c:pt idx="24">
                  <c:v>1.0985400000000001E-3</c:v>
                </c:pt>
                <c:pt idx="25">
                  <c:v>1.59986E-3</c:v>
                </c:pt>
                <c:pt idx="26">
                  <c:v>2.3299499999999999E-3</c:v>
                </c:pt>
                <c:pt idx="27">
                  <c:v>3.3932200000000002E-3</c:v>
                </c:pt>
                <c:pt idx="28">
                  <c:v>4.9417100000000002E-3</c:v>
                </c:pt>
                <c:pt idx="29">
                  <c:v>7.1968600000000002E-3</c:v>
                </c:pt>
                <c:pt idx="30">
                  <c:v>8.6851099999999994E-3</c:v>
                </c:pt>
                <c:pt idx="31">
                  <c:v>1.04811E-2</c:v>
                </c:pt>
                <c:pt idx="32">
                  <c:v>1.2648599999999999E-2</c:v>
                </c:pt>
                <c:pt idx="33">
                  <c:v>1.52642E-2</c:v>
                </c:pt>
                <c:pt idx="34">
                  <c:v>1.8420700000000002E-2</c:v>
                </c:pt>
                <c:pt idx="35">
                  <c:v>2.223E-2</c:v>
                </c:pt>
                <c:pt idx="36">
                  <c:v>2.6827E-2</c:v>
                </c:pt>
                <c:pt idx="37">
                  <c:v>3.2374600000000003E-2</c:v>
                </c:pt>
                <c:pt idx="38">
                  <c:v>3.9069399999999997E-2</c:v>
                </c:pt>
                <c:pt idx="39">
                  <c:v>4.7148700000000002E-2</c:v>
                </c:pt>
                <c:pt idx="40">
                  <c:v>5.6898700000000003E-2</c:v>
                </c:pt>
                <c:pt idx="41">
                  <c:v>6.8664900000000001E-2</c:v>
                </c:pt>
                <c:pt idx="42">
                  <c:v>7.9706600000000002E-2</c:v>
                </c:pt>
                <c:pt idx="43">
                  <c:v>8.6331099999999994E-2</c:v>
                </c:pt>
                <c:pt idx="44">
                  <c:v>0.10127700000000001</c:v>
                </c:pt>
                <c:pt idx="45">
                  <c:v>0.109695</c:v>
                </c:pt>
                <c:pt idx="46">
                  <c:v>0.118812</c:v>
                </c:pt>
                <c:pt idx="47">
                  <c:v>0.12868599999999999</c:v>
                </c:pt>
                <c:pt idx="48">
                  <c:v>0.139381</c:v>
                </c:pt>
                <c:pt idx="49">
                  <c:v>0.15096499999999999</c:v>
                </c:pt>
                <c:pt idx="50">
                  <c:v>0.16351199999999999</c:v>
                </c:pt>
                <c:pt idx="51">
                  <c:v>0.17710200000000001</c:v>
                </c:pt>
                <c:pt idx="52">
                  <c:v>0.19182099999999999</c:v>
                </c:pt>
                <c:pt idx="53">
                  <c:v>0.207763</c:v>
                </c:pt>
                <c:pt idx="54">
                  <c:v>0.22503100000000001</c:v>
                </c:pt>
                <c:pt idx="55">
                  <c:v>0.24373300000000001</c:v>
                </c:pt>
                <c:pt idx="56">
                  <c:v>0.26500000000000001</c:v>
                </c:pt>
                <c:pt idx="57">
                  <c:v>0.29499999999999998</c:v>
                </c:pt>
                <c:pt idx="58">
                  <c:v>0.33</c:v>
                </c:pt>
                <c:pt idx="59">
                  <c:v>0.37</c:v>
                </c:pt>
                <c:pt idx="60">
                  <c:v>0.41</c:v>
                </c:pt>
                <c:pt idx="61">
                  <c:v>0.45</c:v>
                </c:pt>
                <c:pt idx="62">
                  <c:v>0.49</c:v>
                </c:pt>
                <c:pt idx="63">
                  <c:v>0.53349999999999997</c:v>
                </c:pt>
                <c:pt idx="64">
                  <c:v>0.59389999999999998</c:v>
                </c:pt>
                <c:pt idx="65">
                  <c:v>0.65429999999999999</c:v>
                </c:pt>
                <c:pt idx="66">
                  <c:v>0.7147</c:v>
                </c:pt>
                <c:pt idx="67">
                  <c:v>0.77510000000000001</c:v>
                </c:pt>
                <c:pt idx="68">
                  <c:v>0.85570000000000002</c:v>
                </c:pt>
                <c:pt idx="69">
                  <c:v>0.93620000000000003</c:v>
                </c:pt>
                <c:pt idx="70">
                  <c:v>1.0167999999999999</c:v>
                </c:pt>
                <c:pt idx="71">
                  <c:v>1.0972999999999999</c:v>
                </c:pt>
                <c:pt idx="72">
                  <c:v>1.1778</c:v>
                </c:pt>
                <c:pt idx="73">
                  <c:v>1.2785</c:v>
                </c:pt>
                <c:pt idx="74">
                  <c:v>1.3792</c:v>
                </c:pt>
                <c:pt idx="75">
                  <c:v>1.4799</c:v>
                </c:pt>
              </c:numCache>
            </c:numRef>
          </c:xVal>
          <c:yVal>
            <c:numRef>
              <c:f>'C6012'!$AX$2:$AX$77</c:f>
              <c:numCache>
                <c:formatCode>0.00E+00</c:formatCode>
                <c:ptCount val="76"/>
                <c:pt idx="0">
                  <c:v>8.9673700008795851E-3</c:v>
                </c:pt>
                <c:pt idx="1">
                  <c:v>7.9936579348747067E-3</c:v>
                </c:pt>
                <c:pt idx="2">
                  <c:v>8.4893410477443251E-3</c:v>
                </c:pt>
                <c:pt idx="3">
                  <c:v>1.223327054808301E-2</c:v>
                </c:pt>
                <c:pt idx="4">
                  <c:v>1.3972358336174856E-2</c:v>
                </c:pt>
                <c:pt idx="5">
                  <c:v>1.7555962027530517E-2</c:v>
                </c:pt>
                <c:pt idx="6">
                  <c:v>1.976527894328594E-2</c:v>
                </c:pt>
                <c:pt idx="7">
                  <c:v>2.2332701357760148E-2</c:v>
                </c:pt>
                <c:pt idx="8">
                  <c:v>2.4610217822292436E-2</c:v>
                </c:pt>
                <c:pt idx="9">
                  <c:v>2.5660976607898085E-2</c:v>
                </c:pt>
                <c:pt idx="10">
                  <c:v>2.7917586551387746E-2</c:v>
                </c:pt>
                <c:pt idx="11">
                  <c:v>2.9829838489575287E-2</c:v>
                </c:pt>
                <c:pt idx="12">
                  <c:v>3.2137341190535171E-2</c:v>
                </c:pt>
                <c:pt idx="13">
                  <c:v>3.4667019928298917E-2</c:v>
                </c:pt>
                <c:pt idx="14">
                  <c:v>3.7300723139029122E-2</c:v>
                </c:pt>
                <c:pt idx="15">
                  <c:v>3.9429232969697366E-2</c:v>
                </c:pt>
                <c:pt idx="16">
                  <c:v>4.1610542424611187E-2</c:v>
                </c:pt>
                <c:pt idx="17">
                  <c:v>4.3538179692876509E-2</c:v>
                </c:pt>
                <c:pt idx="18">
                  <c:v>4.5579046385470529E-2</c:v>
                </c:pt>
                <c:pt idx="19">
                  <c:v>4.7362341057797526E-2</c:v>
                </c:pt>
                <c:pt idx="20">
                  <c:v>4.8907112313540731E-2</c:v>
                </c:pt>
                <c:pt idx="21">
                  <c:v>5.0582086903749421E-2</c:v>
                </c:pt>
                <c:pt idx="22">
                  <c:v>5.2090405586360397E-2</c:v>
                </c:pt>
                <c:pt idx="23">
                  <c:v>5.341001093870943E-2</c:v>
                </c:pt>
                <c:pt idx="24">
                  <c:v>5.5941171868422693E-2</c:v>
                </c:pt>
                <c:pt idx="25">
                  <c:v>5.7641753899750361E-2</c:v>
                </c:pt>
                <c:pt idx="26">
                  <c:v>5.8948337064894475E-2</c:v>
                </c:pt>
                <c:pt idx="27">
                  <c:v>5.9820406611531776E-2</c:v>
                </c:pt>
                <c:pt idx="28">
                  <c:v>6.0130978358824694E-2</c:v>
                </c:pt>
                <c:pt idx="29">
                  <c:v>5.9975515013275575E-2</c:v>
                </c:pt>
                <c:pt idx="30">
                  <c:v>5.9668167424984549E-2</c:v>
                </c:pt>
                <c:pt idx="31">
                  <c:v>5.9340384749218524E-2</c:v>
                </c:pt>
                <c:pt idx="32">
                  <c:v>5.8890390079092823E-2</c:v>
                </c:pt>
                <c:pt idx="33">
                  <c:v>5.8387527260253723E-2</c:v>
                </c:pt>
                <c:pt idx="34">
                  <c:v>5.7746444805350967E-2</c:v>
                </c:pt>
                <c:pt idx="35">
                  <c:v>5.7044774078756862E-2</c:v>
                </c:pt>
                <c:pt idx="36">
                  <c:v>5.6189425285599226E-2</c:v>
                </c:pt>
                <c:pt idx="37">
                  <c:v>5.527506035627025E-2</c:v>
                </c:pt>
                <c:pt idx="38">
                  <c:v>5.4288253558680569E-2</c:v>
                </c:pt>
                <c:pt idx="39">
                  <c:v>5.3167792997060155E-2</c:v>
                </c:pt>
                <c:pt idx="40">
                  <c:v>5.1978058065693673E-2</c:v>
                </c:pt>
                <c:pt idx="41">
                  <c:v>5.0696193448450722E-2</c:v>
                </c:pt>
                <c:pt idx="42">
                  <c:v>4.9495385070947341E-2</c:v>
                </c:pt>
                <c:pt idx="43">
                  <c:v>4.8337541895409931E-2</c:v>
                </c:pt>
                <c:pt idx="44">
                  <c:v>4.7692250204557807E-2</c:v>
                </c:pt>
                <c:pt idx="45">
                  <c:v>4.7468726791946268E-2</c:v>
                </c:pt>
                <c:pt idx="46">
                  <c:v>4.6583589286908929E-2</c:v>
                </c:pt>
                <c:pt idx="47">
                  <c:v>4.5981025357025508E-2</c:v>
                </c:pt>
                <c:pt idx="48">
                  <c:v>4.5588665927760598E-2</c:v>
                </c:pt>
                <c:pt idx="49">
                  <c:v>4.5079297543600801E-2</c:v>
                </c:pt>
                <c:pt idx="50">
                  <c:v>4.4486034513330525E-2</c:v>
                </c:pt>
                <c:pt idx="51">
                  <c:v>4.3882610009565545E-2</c:v>
                </c:pt>
                <c:pt idx="52">
                  <c:v>4.3231177980033501E-2</c:v>
                </c:pt>
                <c:pt idx="53">
                  <c:v>4.2635656016377421E-2</c:v>
                </c:pt>
                <c:pt idx="54">
                  <c:v>4.1978115691553304E-2</c:v>
                </c:pt>
                <c:pt idx="55">
                  <c:v>4.1295386469862812E-2</c:v>
                </c:pt>
                <c:pt idx="56">
                  <c:v>4.0829077465634175E-2</c:v>
                </c:pt>
                <c:pt idx="57">
                  <c:v>3.9935387983389775E-2</c:v>
                </c:pt>
                <c:pt idx="58">
                  <c:v>3.9148575986256096E-2</c:v>
                </c:pt>
                <c:pt idx="59">
                  <c:v>3.8165053304528525E-2</c:v>
                </c:pt>
                <c:pt idx="60">
                  <c:v>3.7352237580945045E-2</c:v>
                </c:pt>
                <c:pt idx="61">
                  <c:v>3.6577862193004206E-2</c:v>
                </c:pt>
                <c:pt idx="62">
                  <c:v>3.5855428565704298E-2</c:v>
                </c:pt>
                <c:pt idx="63">
                  <c:v>3.5140191639362807E-2</c:v>
                </c:pt>
                <c:pt idx="64">
                  <c:v>3.4308762337003383E-2</c:v>
                </c:pt>
                <c:pt idx="65">
                  <c:v>3.3479613358271813E-2</c:v>
                </c:pt>
                <c:pt idx="66">
                  <c:v>3.2735356650275167E-2</c:v>
                </c:pt>
                <c:pt idx="67">
                  <c:v>3.2063842668498481E-2</c:v>
                </c:pt>
                <c:pt idx="68">
                  <c:v>3.1197751176278408E-2</c:v>
                </c:pt>
                <c:pt idx="69">
                  <c:v>3.0415489674546707E-2</c:v>
                </c:pt>
                <c:pt idx="70">
                  <c:v>2.9734142894903313E-2</c:v>
                </c:pt>
                <c:pt idx="71">
                  <c:v>2.9049532413874108E-2</c:v>
                </c:pt>
                <c:pt idx="72">
                  <c:v>2.8446107964283006E-2</c:v>
                </c:pt>
                <c:pt idx="73">
                  <c:v>2.7752130714409629E-2</c:v>
                </c:pt>
                <c:pt idx="74">
                  <c:v>2.705415637692709E-2</c:v>
                </c:pt>
                <c:pt idx="75">
                  <c:v>2.645906996220105E-2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4-BBA1-4943-8C52-B0D82A8F2F91}"/>
            </c:ext>
          </c:extLst>
        </c:ser>
        <c:ser>
          <c:idx val="6"/>
          <c:order val="5"/>
          <c:tx>
            <c:strRef>
              <c:f>'C6012'!$BH$1</c:f>
              <c:strCache>
                <c:ptCount val="1"/>
                <c:pt idx="0">
                  <c:v>C6012 162C3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'C6012'!$BA$2:$BA$77</c:f>
              <c:numCache>
                <c:formatCode>0.00E+00</c:formatCode>
                <c:ptCount val="76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7.5431200000000004E-4</c:v>
                </c:pt>
                <c:pt idx="24">
                  <c:v>1.0985400000000001E-3</c:v>
                </c:pt>
                <c:pt idx="25">
                  <c:v>1.59986E-3</c:v>
                </c:pt>
                <c:pt idx="26">
                  <c:v>2.3299499999999999E-3</c:v>
                </c:pt>
                <c:pt idx="27">
                  <c:v>3.3932200000000002E-3</c:v>
                </c:pt>
                <c:pt idx="28">
                  <c:v>4.9417100000000002E-3</c:v>
                </c:pt>
                <c:pt idx="29">
                  <c:v>7.1968600000000002E-3</c:v>
                </c:pt>
                <c:pt idx="30">
                  <c:v>8.6851099999999994E-3</c:v>
                </c:pt>
                <c:pt idx="31">
                  <c:v>1.04811E-2</c:v>
                </c:pt>
                <c:pt idx="32">
                  <c:v>1.2648599999999999E-2</c:v>
                </c:pt>
                <c:pt idx="33">
                  <c:v>1.52642E-2</c:v>
                </c:pt>
                <c:pt idx="34">
                  <c:v>1.8420700000000002E-2</c:v>
                </c:pt>
                <c:pt idx="35">
                  <c:v>2.223E-2</c:v>
                </c:pt>
                <c:pt idx="36">
                  <c:v>2.6827E-2</c:v>
                </c:pt>
                <c:pt idx="37">
                  <c:v>3.2374600000000003E-2</c:v>
                </c:pt>
                <c:pt idx="38">
                  <c:v>3.9069399999999997E-2</c:v>
                </c:pt>
                <c:pt idx="39">
                  <c:v>4.7148700000000002E-2</c:v>
                </c:pt>
                <c:pt idx="40">
                  <c:v>5.6898700000000003E-2</c:v>
                </c:pt>
                <c:pt idx="41">
                  <c:v>6.8664900000000001E-2</c:v>
                </c:pt>
                <c:pt idx="42">
                  <c:v>7.9706600000000002E-2</c:v>
                </c:pt>
                <c:pt idx="43">
                  <c:v>8.6331099999999994E-2</c:v>
                </c:pt>
                <c:pt idx="44">
                  <c:v>0.10127700000000001</c:v>
                </c:pt>
                <c:pt idx="45">
                  <c:v>0.109695</c:v>
                </c:pt>
                <c:pt idx="46">
                  <c:v>0.118812</c:v>
                </c:pt>
                <c:pt idx="47">
                  <c:v>0.12868599999999999</c:v>
                </c:pt>
                <c:pt idx="48">
                  <c:v>0.139381</c:v>
                </c:pt>
                <c:pt idx="49">
                  <c:v>0.15096499999999999</c:v>
                </c:pt>
                <c:pt idx="50">
                  <c:v>0.16351199999999999</c:v>
                </c:pt>
                <c:pt idx="51">
                  <c:v>0.17710200000000001</c:v>
                </c:pt>
                <c:pt idx="52">
                  <c:v>0.19182099999999999</c:v>
                </c:pt>
                <c:pt idx="53">
                  <c:v>0.207763</c:v>
                </c:pt>
                <c:pt idx="54">
                  <c:v>0.22503100000000001</c:v>
                </c:pt>
                <c:pt idx="55">
                  <c:v>0.24373300000000001</c:v>
                </c:pt>
                <c:pt idx="56">
                  <c:v>0.26500000000000001</c:v>
                </c:pt>
                <c:pt idx="57">
                  <c:v>0.29499999999999998</c:v>
                </c:pt>
                <c:pt idx="58">
                  <c:v>0.33</c:v>
                </c:pt>
                <c:pt idx="59">
                  <c:v>0.37</c:v>
                </c:pt>
                <c:pt idx="60">
                  <c:v>0.41</c:v>
                </c:pt>
                <c:pt idx="61">
                  <c:v>0.45</c:v>
                </c:pt>
                <c:pt idx="62">
                  <c:v>0.49</c:v>
                </c:pt>
                <c:pt idx="63">
                  <c:v>0.53349999999999997</c:v>
                </c:pt>
                <c:pt idx="64">
                  <c:v>0.59389999999999998</c:v>
                </c:pt>
                <c:pt idx="65">
                  <c:v>0.65429999999999999</c:v>
                </c:pt>
                <c:pt idx="66">
                  <c:v>0.7147</c:v>
                </c:pt>
                <c:pt idx="67">
                  <c:v>0.77510000000000001</c:v>
                </c:pt>
                <c:pt idx="68">
                  <c:v>0.85570000000000002</c:v>
                </c:pt>
                <c:pt idx="69">
                  <c:v>0.93620000000000003</c:v>
                </c:pt>
                <c:pt idx="70">
                  <c:v>1.0167999999999999</c:v>
                </c:pt>
                <c:pt idx="71">
                  <c:v>1.0972999999999999</c:v>
                </c:pt>
                <c:pt idx="72">
                  <c:v>1.1778</c:v>
                </c:pt>
              </c:numCache>
            </c:numRef>
          </c:xVal>
          <c:yVal>
            <c:numRef>
              <c:f>'C6012'!$BH$2:$BH$77</c:f>
              <c:numCache>
                <c:formatCode>0.00E+00</c:formatCode>
                <c:ptCount val="76"/>
                <c:pt idx="4">
                  <c:v>5.6512775050472706E-4</c:v>
                </c:pt>
                <c:pt idx="5">
                  <c:v>1.3843040273128495E-3</c:v>
                </c:pt>
                <c:pt idx="6">
                  <c:v>2.8055338566154628E-3</c:v>
                </c:pt>
                <c:pt idx="7">
                  <c:v>5.1199097741807713E-3</c:v>
                </c:pt>
                <c:pt idx="8">
                  <c:v>8.0526761502375723E-3</c:v>
                </c:pt>
                <c:pt idx="9">
                  <c:v>1.0418601503718133E-2</c:v>
                </c:pt>
                <c:pt idx="10">
                  <c:v>1.3533644487677628E-2</c:v>
                </c:pt>
                <c:pt idx="11">
                  <c:v>1.6631664154661659E-2</c:v>
                </c:pt>
                <c:pt idx="12">
                  <c:v>1.9727222000786911E-2</c:v>
                </c:pt>
                <c:pt idx="13">
                  <c:v>2.3056337990953552E-2</c:v>
                </c:pt>
                <c:pt idx="14">
                  <c:v>2.6499725886438459E-2</c:v>
                </c:pt>
                <c:pt idx="15">
                  <c:v>2.9378417146620605E-2</c:v>
                </c:pt>
                <c:pt idx="16">
                  <c:v>3.2325644875169139E-2</c:v>
                </c:pt>
                <c:pt idx="17">
                  <c:v>3.5069799112728707E-2</c:v>
                </c:pt>
                <c:pt idx="18">
                  <c:v>3.7854616517559066E-2</c:v>
                </c:pt>
                <c:pt idx="19">
                  <c:v>4.0467424215668235E-2</c:v>
                </c:pt>
                <c:pt idx="20">
                  <c:v>4.2841594778053577E-2</c:v>
                </c:pt>
                <c:pt idx="21">
                  <c:v>4.504752932655598E-2</c:v>
                </c:pt>
                <c:pt idx="22">
                  <c:v>4.7170872598515122E-2</c:v>
                </c:pt>
                <c:pt idx="23">
                  <c:v>4.8935088437522124E-2</c:v>
                </c:pt>
                <c:pt idx="24">
                  <c:v>5.1787579471892435E-2</c:v>
                </c:pt>
                <c:pt idx="25">
                  <c:v>5.4555025086322255E-2</c:v>
                </c:pt>
                <c:pt idx="26">
                  <c:v>5.6258009485832053E-2</c:v>
                </c:pt>
                <c:pt idx="27">
                  <c:v>5.7454372993781866E-2</c:v>
                </c:pt>
                <c:pt idx="28">
                  <c:v>5.8018942085013174E-2</c:v>
                </c:pt>
                <c:pt idx="29">
                  <c:v>5.8115422499332638E-2</c:v>
                </c:pt>
                <c:pt idx="30">
                  <c:v>5.788268390423551E-2</c:v>
                </c:pt>
                <c:pt idx="31">
                  <c:v>5.7651241532164242E-2</c:v>
                </c:pt>
                <c:pt idx="32">
                  <c:v>5.734051402228714E-2</c:v>
                </c:pt>
                <c:pt idx="33">
                  <c:v>5.6779630448809466E-2</c:v>
                </c:pt>
                <c:pt idx="34">
                  <c:v>5.6239626516340693E-2</c:v>
                </c:pt>
                <c:pt idx="35">
                  <c:v>5.5605530435221609E-2</c:v>
                </c:pt>
                <c:pt idx="36">
                  <c:v>5.4824935116816277E-2</c:v>
                </c:pt>
                <c:pt idx="37">
                  <c:v>5.3985847697780226E-2</c:v>
                </c:pt>
                <c:pt idx="38">
                  <c:v>5.3051613684242618E-2</c:v>
                </c:pt>
                <c:pt idx="39">
                  <c:v>5.2016555753798453E-2</c:v>
                </c:pt>
                <c:pt idx="40">
                  <c:v>5.0891867076399783E-2</c:v>
                </c:pt>
                <c:pt idx="41">
                  <c:v>4.9685420649571557E-2</c:v>
                </c:pt>
                <c:pt idx="42">
                  <c:v>4.8510111269452927E-2</c:v>
                </c:pt>
                <c:pt idx="43">
                  <c:v>4.7972728238229567E-2</c:v>
                </c:pt>
                <c:pt idx="44">
                  <c:v>4.6572491904833452E-2</c:v>
                </c:pt>
                <c:pt idx="45">
                  <c:v>4.6090529553737748E-2</c:v>
                </c:pt>
                <c:pt idx="46">
                  <c:v>4.5615725015352784E-2</c:v>
                </c:pt>
                <c:pt idx="47">
                  <c:v>4.5125108091269371E-2</c:v>
                </c:pt>
                <c:pt idx="48">
                  <c:v>4.4775920633757453E-2</c:v>
                </c:pt>
                <c:pt idx="49">
                  <c:v>4.4227951584636993E-2</c:v>
                </c:pt>
                <c:pt idx="50">
                  <c:v>4.3652538447234955E-2</c:v>
                </c:pt>
                <c:pt idx="51">
                  <c:v>4.312859483596318E-2</c:v>
                </c:pt>
                <c:pt idx="52">
                  <c:v>4.2527197359943578E-2</c:v>
                </c:pt>
                <c:pt idx="53">
                  <c:v>4.1772273795937724E-2</c:v>
                </c:pt>
                <c:pt idx="54">
                  <c:v>4.1299152378247418E-2</c:v>
                </c:pt>
                <c:pt idx="55">
                  <c:v>4.0682303485054222E-2</c:v>
                </c:pt>
                <c:pt idx="56">
                  <c:v>4.0417298003871241E-2</c:v>
                </c:pt>
                <c:pt idx="57">
                  <c:v>3.9516071554551037E-2</c:v>
                </c:pt>
                <c:pt idx="58">
                  <c:v>3.8664919029136796E-2</c:v>
                </c:pt>
                <c:pt idx="59">
                  <c:v>3.7837941910241431E-2</c:v>
                </c:pt>
                <c:pt idx="60">
                  <c:v>3.7038040768880946E-2</c:v>
                </c:pt>
                <c:pt idx="61">
                  <c:v>3.6253924154386691E-2</c:v>
                </c:pt>
                <c:pt idx="62">
                  <c:v>3.5504577412043194E-2</c:v>
                </c:pt>
                <c:pt idx="63">
                  <c:v>3.4817580935965695E-2</c:v>
                </c:pt>
                <c:pt idx="64">
                  <c:v>3.401983558173105E-2</c:v>
                </c:pt>
                <c:pt idx="65">
                  <c:v>3.3208812886064767E-2</c:v>
                </c:pt>
                <c:pt idx="66">
                  <c:v>3.2486075394355003E-2</c:v>
                </c:pt>
                <c:pt idx="67">
                  <c:v>3.1826795576263542E-2</c:v>
                </c:pt>
                <c:pt idx="68">
                  <c:v>3.0933271970804765E-2</c:v>
                </c:pt>
                <c:pt idx="69">
                  <c:v>3.0197336515595918E-2</c:v>
                </c:pt>
                <c:pt idx="70">
                  <c:v>2.948829329816088E-2</c:v>
                </c:pt>
                <c:pt idx="71">
                  <c:v>2.8857384463664829E-2</c:v>
                </c:pt>
                <c:pt idx="72">
                  <c:v>2.825314174966604E-2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5-BBA1-4943-8C52-B0D82A8F2F91}"/>
            </c:ext>
          </c:extLst>
        </c:ser>
        <c:ser>
          <c:idx val="7"/>
          <c:order val="6"/>
          <c:tx>
            <c:strRef>
              <c:f>'C6012'!$BR$1</c:f>
              <c:strCache>
                <c:ptCount val="1"/>
                <c:pt idx="0">
                  <c:v>C6012 162C4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'C6012'!$BK$2:$BK$77</c:f>
              <c:numCache>
                <c:formatCode>0.00E+00</c:formatCode>
                <c:ptCount val="76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7.5431200000000004E-4</c:v>
                </c:pt>
                <c:pt idx="24">
                  <c:v>1.0985400000000001E-3</c:v>
                </c:pt>
                <c:pt idx="25">
                  <c:v>1.59986E-3</c:v>
                </c:pt>
                <c:pt idx="26">
                  <c:v>2.3299499999999999E-3</c:v>
                </c:pt>
                <c:pt idx="27">
                  <c:v>3.3932200000000002E-3</c:v>
                </c:pt>
                <c:pt idx="28">
                  <c:v>4.9417100000000002E-3</c:v>
                </c:pt>
                <c:pt idx="29">
                  <c:v>7.1968600000000002E-3</c:v>
                </c:pt>
                <c:pt idx="30">
                  <c:v>8.6851099999999994E-3</c:v>
                </c:pt>
                <c:pt idx="31">
                  <c:v>1.04811E-2</c:v>
                </c:pt>
                <c:pt idx="32">
                  <c:v>1.2648599999999999E-2</c:v>
                </c:pt>
                <c:pt idx="33">
                  <c:v>1.52642E-2</c:v>
                </c:pt>
                <c:pt idx="34">
                  <c:v>1.8420700000000002E-2</c:v>
                </c:pt>
                <c:pt idx="35">
                  <c:v>2.223E-2</c:v>
                </c:pt>
                <c:pt idx="36">
                  <c:v>2.6827E-2</c:v>
                </c:pt>
                <c:pt idx="37">
                  <c:v>3.2374600000000003E-2</c:v>
                </c:pt>
                <c:pt idx="38">
                  <c:v>3.9069399999999997E-2</c:v>
                </c:pt>
                <c:pt idx="39">
                  <c:v>4.7148700000000002E-2</c:v>
                </c:pt>
                <c:pt idx="40">
                  <c:v>5.6898700000000003E-2</c:v>
                </c:pt>
                <c:pt idx="41">
                  <c:v>6.8664900000000001E-2</c:v>
                </c:pt>
                <c:pt idx="42">
                  <c:v>7.9706600000000002E-2</c:v>
                </c:pt>
                <c:pt idx="43">
                  <c:v>8.6331099999999994E-2</c:v>
                </c:pt>
                <c:pt idx="44">
                  <c:v>0.10127700000000001</c:v>
                </c:pt>
                <c:pt idx="45">
                  <c:v>0.109695</c:v>
                </c:pt>
                <c:pt idx="46">
                  <c:v>0.118812</c:v>
                </c:pt>
                <c:pt idx="47">
                  <c:v>0.12868599999999999</c:v>
                </c:pt>
                <c:pt idx="48">
                  <c:v>0.139381</c:v>
                </c:pt>
                <c:pt idx="49">
                  <c:v>0.15096499999999999</c:v>
                </c:pt>
                <c:pt idx="50">
                  <c:v>0.16351199999999999</c:v>
                </c:pt>
                <c:pt idx="51">
                  <c:v>0.17710200000000001</c:v>
                </c:pt>
                <c:pt idx="52">
                  <c:v>0.19182099999999999</c:v>
                </c:pt>
                <c:pt idx="53">
                  <c:v>0.207763</c:v>
                </c:pt>
                <c:pt idx="54">
                  <c:v>0.22503100000000001</c:v>
                </c:pt>
                <c:pt idx="55">
                  <c:v>0.24373300000000001</c:v>
                </c:pt>
                <c:pt idx="56">
                  <c:v>0.26500000000000001</c:v>
                </c:pt>
                <c:pt idx="57">
                  <c:v>0.29499999999999998</c:v>
                </c:pt>
                <c:pt idx="58">
                  <c:v>0.33</c:v>
                </c:pt>
                <c:pt idx="59">
                  <c:v>0.37</c:v>
                </c:pt>
                <c:pt idx="60">
                  <c:v>0.41</c:v>
                </c:pt>
                <c:pt idx="61">
                  <c:v>0.45</c:v>
                </c:pt>
                <c:pt idx="62">
                  <c:v>0.49</c:v>
                </c:pt>
                <c:pt idx="63">
                  <c:v>0.53349999999999997</c:v>
                </c:pt>
                <c:pt idx="64">
                  <c:v>0.59389999999999998</c:v>
                </c:pt>
                <c:pt idx="65">
                  <c:v>0.65429999999999999</c:v>
                </c:pt>
                <c:pt idx="66">
                  <c:v>0.7147</c:v>
                </c:pt>
                <c:pt idx="67">
                  <c:v>0.77510000000000001</c:v>
                </c:pt>
                <c:pt idx="68">
                  <c:v>0.85570000000000002</c:v>
                </c:pt>
                <c:pt idx="69">
                  <c:v>0.93620000000000003</c:v>
                </c:pt>
                <c:pt idx="70">
                  <c:v>1.0167999999999999</c:v>
                </c:pt>
                <c:pt idx="71">
                  <c:v>1.0972999999999999</c:v>
                </c:pt>
                <c:pt idx="72">
                  <c:v>1.1778</c:v>
                </c:pt>
                <c:pt idx="73">
                  <c:v>1.2785</c:v>
                </c:pt>
                <c:pt idx="74">
                  <c:v>1.3792</c:v>
                </c:pt>
                <c:pt idx="75">
                  <c:v>1.4799</c:v>
                </c:pt>
              </c:numCache>
            </c:numRef>
          </c:xVal>
          <c:yVal>
            <c:numRef>
              <c:f>'C6012'!$BR$2:$BR$77</c:f>
              <c:numCache>
                <c:formatCode>0.00E+00</c:formatCode>
                <c:ptCount val="76"/>
                <c:pt idx="0">
                  <c:v>6.2807077787911982E-3</c:v>
                </c:pt>
                <c:pt idx="1">
                  <c:v>6.871448615852805E-3</c:v>
                </c:pt>
                <c:pt idx="2">
                  <c:v>7.4234139191581509E-3</c:v>
                </c:pt>
                <c:pt idx="3">
                  <c:v>1.0899203722959293E-2</c:v>
                </c:pt>
                <c:pt idx="4">
                  <c:v>1.2924517845337531E-2</c:v>
                </c:pt>
                <c:pt idx="5">
                  <c:v>1.5637283653674977E-2</c:v>
                </c:pt>
                <c:pt idx="6">
                  <c:v>1.781113556538012E-2</c:v>
                </c:pt>
                <c:pt idx="7">
                  <c:v>2.0371608202754077E-2</c:v>
                </c:pt>
                <c:pt idx="8">
                  <c:v>2.3172706656641E-2</c:v>
                </c:pt>
                <c:pt idx="9">
                  <c:v>2.4728150044081448E-2</c:v>
                </c:pt>
                <c:pt idx="10">
                  <c:v>2.6910742852852731E-2</c:v>
                </c:pt>
                <c:pt idx="11">
                  <c:v>2.8542179976085345E-2</c:v>
                </c:pt>
                <c:pt idx="12">
                  <c:v>3.0726173864962979E-2</c:v>
                </c:pt>
                <c:pt idx="13">
                  <c:v>3.2845069161039693E-2</c:v>
                </c:pt>
                <c:pt idx="14">
                  <c:v>3.5291657622004056E-2</c:v>
                </c:pt>
                <c:pt idx="15">
                  <c:v>3.7193052792173352E-2</c:v>
                </c:pt>
                <c:pt idx="16">
                  <c:v>3.9429102686517177E-2</c:v>
                </c:pt>
                <c:pt idx="17">
                  <c:v>4.1338788245696693E-2</c:v>
                </c:pt>
                <c:pt idx="18">
                  <c:v>4.3493394602806525E-2</c:v>
                </c:pt>
                <c:pt idx="19">
                  <c:v>4.5468279710489265E-2</c:v>
                </c:pt>
                <c:pt idx="20">
                  <c:v>4.7062504401636125E-2</c:v>
                </c:pt>
                <c:pt idx="21">
                  <c:v>4.8741739796648087E-2</c:v>
                </c:pt>
                <c:pt idx="22">
                  <c:v>5.0212903694617214E-2</c:v>
                </c:pt>
                <c:pt idx="23">
                  <c:v>5.1515832971412788E-2</c:v>
                </c:pt>
                <c:pt idx="24">
                  <c:v>5.3649806736276326E-2</c:v>
                </c:pt>
                <c:pt idx="25">
                  <c:v>5.5760936629927059E-2</c:v>
                </c:pt>
                <c:pt idx="26">
                  <c:v>5.7239744194764505E-2</c:v>
                </c:pt>
                <c:pt idx="27">
                  <c:v>5.7899440775129721E-2</c:v>
                </c:pt>
                <c:pt idx="28">
                  <c:v>5.8233078372603511E-2</c:v>
                </c:pt>
                <c:pt idx="29">
                  <c:v>5.800234452240037E-2</c:v>
                </c:pt>
                <c:pt idx="30">
                  <c:v>5.776184762636441E-2</c:v>
                </c:pt>
                <c:pt idx="31">
                  <c:v>5.7446162100838659E-2</c:v>
                </c:pt>
                <c:pt idx="32">
                  <c:v>5.7025824182383708E-2</c:v>
                </c:pt>
                <c:pt idx="33">
                  <c:v>5.6525884705104008E-2</c:v>
                </c:pt>
                <c:pt idx="34">
                  <c:v>5.5921069381497247E-2</c:v>
                </c:pt>
                <c:pt idx="35">
                  <c:v>5.5207822419315974E-2</c:v>
                </c:pt>
                <c:pt idx="36">
                  <c:v>5.4444484977194077E-2</c:v>
                </c:pt>
                <c:pt idx="37">
                  <c:v>5.3551731364890803E-2</c:v>
                </c:pt>
                <c:pt idx="38">
                  <c:v>5.2622265376864957E-2</c:v>
                </c:pt>
                <c:pt idx="39">
                  <c:v>5.1558052811143097E-2</c:v>
                </c:pt>
                <c:pt idx="40">
                  <c:v>5.0414228756961589E-2</c:v>
                </c:pt>
                <c:pt idx="41">
                  <c:v>4.9189361667161986E-2</c:v>
                </c:pt>
                <c:pt idx="42">
                  <c:v>4.7960171396999762E-2</c:v>
                </c:pt>
                <c:pt idx="43">
                  <c:v>4.7451692749494512E-2</c:v>
                </c:pt>
                <c:pt idx="44">
                  <c:v>4.631511886694617E-2</c:v>
                </c:pt>
                <c:pt idx="45">
                  <c:v>4.5194177277359047E-2</c:v>
                </c:pt>
                <c:pt idx="46">
                  <c:v>4.5216705521604832E-2</c:v>
                </c:pt>
                <c:pt idx="47">
                  <c:v>4.4758729147659992E-2</c:v>
                </c:pt>
                <c:pt idx="48">
                  <c:v>4.4169377681584202E-2</c:v>
                </c:pt>
                <c:pt idx="49">
                  <c:v>4.3777348633456399E-2</c:v>
                </c:pt>
                <c:pt idx="50">
                  <c:v>4.3281405976478844E-2</c:v>
                </c:pt>
                <c:pt idx="51">
                  <c:v>4.2656268707582809E-2</c:v>
                </c:pt>
                <c:pt idx="52">
                  <c:v>4.2148048377970287E-2</c:v>
                </c:pt>
                <c:pt idx="53">
                  <c:v>4.1469834444826194E-2</c:v>
                </c:pt>
                <c:pt idx="54">
                  <c:v>4.0852249155039842E-2</c:v>
                </c:pt>
                <c:pt idx="55">
                  <c:v>4.025007301901163E-2</c:v>
                </c:pt>
                <c:pt idx="56">
                  <c:v>3.9999799382917138E-2</c:v>
                </c:pt>
                <c:pt idx="57">
                  <c:v>3.9184219902279882E-2</c:v>
                </c:pt>
                <c:pt idx="58">
                  <c:v>3.8455334347718438E-2</c:v>
                </c:pt>
                <c:pt idx="59">
                  <c:v>3.7560205820752382E-2</c:v>
                </c:pt>
                <c:pt idx="60">
                  <c:v>3.6755449553296675E-2</c:v>
                </c:pt>
                <c:pt idx="61">
                  <c:v>3.5963906329236982E-2</c:v>
                </c:pt>
                <c:pt idx="62">
                  <c:v>3.5326812827521571E-2</c:v>
                </c:pt>
                <c:pt idx="63">
                  <c:v>3.4582433578822902E-2</c:v>
                </c:pt>
                <c:pt idx="64">
                  <c:v>3.3752836303421345E-2</c:v>
                </c:pt>
                <c:pt idx="65">
                  <c:v>3.2972009009935674E-2</c:v>
                </c:pt>
                <c:pt idx="66">
                  <c:v>3.2206708469616881E-2</c:v>
                </c:pt>
                <c:pt idx="67">
                  <c:v>3.1582805682163977E-2</c:v>
                </c:pt>
                <c:pt idx="68">
                  <c:v>3.0739860306937986E-2</c:v>
                </c:pt>
                <c:pt idx="69">
                  <c:v>2.9964365406225827E-2</c:v>
                </c:pt>
                <c:pt idx="70">
                  <c:v>2.929252417482895E-2</c:v>
                </c:pt>
                <c:pt idx="71">
                  <c:v>2.8650455901900979E-2</c:v>
                </c:pt>
                <c:pt idx="72">
                  <c:v>2.8039172409648597E-2</c:v>
                </c:pt>
                <c:pt idx="73">
                  <c:v>2.7083871416104178E-2</c:v>
                </c:pt>
                <c:pt idx="74">
                  <c:v>2.6658737810494538E-2</c:v>
                </c:pt>
                <c:pt idx="75">
                  <c:v>2.6124794979312249E-2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6-BBA1-4943-8C52-B0D82A8F2F91}"/>
            </c:ext>
          </c:extLst>
        </c:ser>
        <c:ser>
          <c:idx val="0"/>
          <c:order val="7"/>
          <c:tx>
            <c:strRef>
              <c:f>'C6012'!$CB$1</c:f>
              <c:strCache>
                <c:ptCount val="1"/>
                <c:pt idx="0">
                  <c:v>C6012 162C8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'C6012'!$BU$2:$BU$77</c:f>
              <c:numCache>
                <c:formatCode>0.00E+00</c:formatCode>
                <c:ptCount val="76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7.5431200000000004E-4</c:v>
                </c:pt>
                <c:pt idx="24">
                  <c:v>1.0985400000000001E-3</c:v>
                </c:pt>
                <c:pt idx="25">
                  <c:v>1.59986E-3</c:v>
                </c:pt>
                <c:pt idx="26">
                  <c:v>2.3299499999999999E-3</c:v>
                </c:pt>
                <c:pt idx="27">
                  <c:v>3.3932200000000002E-3</c:v>
                </c:pt>
                <c:pt idx="28">
                  <c:v>4.9417100000000002E-3</c:v>
                </c:pt>
                <c:pt idx="29">
                  <c:v>7.1968600000000002E-3</c:v>
                </c:pt>
                <c:pt idx="30">
                  <c:v>8.6851099999999994E-3</c:v>
                </c:pt>
                <c:pt idx="31">
                  <c:v>1.04811E-2</c:v>
                </c:pt>
                <c:pt idx="32">
                  <c:v>1.2648599999999999E-2</c:v>
                </c:pt>
                <c:pt idx="33">
                  <c:v>1.52642E-2</c:v>
                </c:pt>
                <c:pt idx="34">
                  <c:v>1.8420700000000002E-2</c:v>
                </c:pt>
                <c:pt idx="35">
                  <c:v>2.223E-2</c:v>
                </c:pt>
                <c:pt idx="36">
                  <c:v>2.6827E-2</c:v>
                </c:pt>
                <c:pt idx="37">
                  <c:v>3.2374600000000003E-2</c:v>
                </c:pt>
                <c:pt idx="38">
                  <c:v>3.9069399999999997E-2</c:v>
                </c:pt>
                <c:pt idx="39">
                  <c:v>4.7148700000000002E-2</c:v>
                </c:pt>
                <c:pt idx="40">
                  <c:v>5.6898700000000003E-2</c:v>
                </c:pt>
                <c:pt idx="41">
                  <c:v>6.8664900000000001E-2</c:v>
                </c:pt>
                <c:pt idx="42">
                  <c:v>7.9706600000000002E-2</c:v>
                </c:pt>
                <c:pt idx="43">
                  <c:v>8.6331099999999994E-2</c:v>
                </c:pt>
                <c:pt idx="44">
                  <c:v>0.10127700000000001</c:v>
                </c:pt>
                <c:pt idx="45">
                  <c:v>0.109695</c:v>
                </c:pt>
                <c:pt idx="46">
                  <c:v>0.118812</c:v>
                </c:pt>
                <c:pt idx="47">
                  <c:v>0.12868599999999999</c:v>
                </c:pt>
                <c:pt idx="48">
                  <c:v>0.139381</c:v>
                </c:pt>
                <c:pt idx="49">
                  <c:v>0.15096499999999999</c:v>
                </c:pt>
                <c:pt idx="50">
                  <c:v>0.16351199999999999</c:v>
                </c:pt>
                <c:pt idx="51">
                  <c:v>0.17710200000000001</c:v>
                </c:pt>
                <c:pt idx="52">
                  <c:v>0.19182099999999999</c:v>
                </c:pt>
                <c:pt idx="53">
                  <c:v>0.207763</c:v>
                </c:pt>
                <c:pt idx="54">
                  <c:v>0.22503100000000001</c:v>
                </c:pt>
                <c:pt idx="55">
                  <c:v>0.24373300000000001</c:v>
                </c:pt>
                <c:pt idx="56">
                  <c:v>0.26500000000000001</c:v>
                </c:pt>
                <c:pt idx="57">
                  <c:v>0.29499999999999998</c:v>
                </c:pt>
                <c:pt idx="58">
                  <c:v>0.33</c:v>
                </c:pt>
                <c:pt idx="59">
                  <c:v>0.37</c:v>
                </c:pt>
                <c:pt idx="60">
                  <c:v>0.41</c:v>
                </c:pt>
                <c:pt idx="61">
                  <c:v>0.45</c:v>
                </c:pt>
                <c:pt idx="62">
                  <c:v>0.49</c:v>
                </c:pt>
                <c:pt idx="63">
                  <c:v>0.53349999999999997</c:v>
                </c:pt>
                <c:pt idx="64">
                  <c:v>0.59389999999999998</c:v>
                </c:pt>
                <c:pt idx="65">
                  <c:v>0.65429999999999999</c:v>
                </c:pt>
                <c:pt idx="66">
                  <c:v>0.7147</c:v>
                </c:pt>
                <c:pt idx="67">
                  <c:v>0.77510000000000001</c:v>
                </c:pt>
                <c:pt idx="68">
                  <c:v>0.85570000000000002</c:v>
                </c:pt>
                <c:pt idx="69">
                  <c:v>0.93620000000000003</c:v>
                </c:pt>
                <c:pt idx="70">
                  <c:v>1.0167999999999999</c:v>
                </c:pt>
                <c:pt idx="71">
                  <c:v>1.0972999999999999</c:v>
                </c:pt>
                <c:pt idx="72">
                  <c:v>1.1778</c:v>
                </c:pt>
                <c:pt idx="73">
                  <c:v>1.2785</c:v>
                </c:pt>
                <c:pt idx="74">
                  <c:v>1.3792</c:v>
                </c:pt>
                <c:pt idx="75">
                  <c:v>1.4799</c:v>
                </c:pt>
              </c:numCache>
            </c:numRef>
          </c:xVal>
          <c:yVal>
            <c:numRef>
              <c:f>'C6012'!$CB$2:$CB$77</c:f>
              <c:numCache>
                <c:formatCode>0.00E+00</c:formatCode>
                <c:ptCount val="76"/>
                <c:pt idx="0">
                  <c:v>4.9510501917746311E-3</c:v>
                </c:pt>
                <c:pt idx="1">
                  <c:v>6.2627063653107242E-3</c:v>
                </c:pt>
                <c:pt idx="2">
                  <c:v>6.7146821933690001E-3</c:v>
                </c:pt>
                <c:pt idx="3">
                  <c:v>9.38634665682757E-3</c:v>
                </c:pt>
                <c:pt idx="4">
                  <c:v>1.0994369486394406E-2</c:v>
                </c:pt>
                <c:pt idx="5">
                  <c:v>1.358006992666904E-2</c:v>
                </c:pt>
                <c:pt idx="6">
                  <c:v>1.551748662119133E-2</c:v>
                </c:pt>
                <c:pt idx="7">
                  <c:v>1.8274015008792444E-2</c:v>
                </c:pt>
                <c:pt idx="8">
                  <c:v>2.1100125629615704E-2</c:v>
                </c:pt>
                <c:pt idx="9">
                  <c:v>2.2711035958588359E-2</c:v>
                </c:pt>
                <c:pt idx="10">
                  <c:v>2.557472350123316E-2</c:v>
                </c:pt>
                <c:pt idx="11">
                  <c:v>2.77754398705117E-2</c:v>
                </c:pt>
                <c:pt idx="12">
                  <c:v>3.0342188225126913E-2</c:v>
                </c:pt>
                <c:pt idx="13">
                  <c:v>3.2826780480385551E-2</c:v>
                </c:pt>
                <c:pt idx="14">
                  <c:v>3.5553260494108195E-2</c:v>
                </c:pt>
                <c:pt idx="15">
                  <c:v>3.7642486553957979E-2</c:v>
                </c:pt>
                <c:pt idx="16">
                  <c:v>3.9941730399251162E-2</c:v>
                </c:pt>
                <c:pt idx="17">
                  <c:v>4.1897764914671835E-2</c:v>
                </c:pt>
                <c:pt idx="18">
                  <c:v>4.411725476477741E-2</c:v>
                </c:pt>
                <c:pt idx="19">
                  <c:v>4.6021128156286513E-2</c:v>
                </c:pt>
                <c:pt idx="20">
                  <c:v>4.7726437289075711E-2</c:v>
                </c:pt>
                <c:pt idx="21">
                  <c:v>4.9419718217957875E-2</c:v>
                </c:pt>
                <c:pt idx="22">
                  <c:v>5.1038127999782947E-2</c:v>
                </c:pt>
                <c:pt idx="23">
                  <c:v>5.2397641042191252E-2</c:v>
                </c:pt>
                <c:pt idx="24">
                  <c:v>5.4733710315859517E-2</c:v>
                </c:pt>
                <c:pt idx="25">
                  <c:v>5.6950553543535572E-2</c:v>
                </c:pt>
                <c:pt idx="26">
                  <c:v>5.8420614411298068E-2</c:v>
                </c:pt>
                <c:pt idx="27">
                  <c:v>5.9120335220382736E-2</c:v>
                </c:pt>
                <c:pt idx="28">
                  <c:v>5.9478483323567366E-2</c:v>
                </c:pt>
                <c:pt idx="29">
                  <c:v>5.943921886875729E-2</c:v>
                </c:pt>
                <c:pt idx="30">
                  <c:v>5.9100318048797874E-2</c:v>
                </c:pt>
                <c:pt idx="31">
                  <c:v>5.880321177088739E-2</c:v>
                </c:pt>
                <c:pt idx="32">
                  <c:v>5.8470464190220207E-2</c:v>
                </c:pt>
                <c:pt idx="33">
                  <c:v>5.795374570500169E-2</c:v>
                </c:pt>
                <c:pt idx="34">
                  <c:v>5.7340382324059774E-2</c:v>
                </c:pt>
                <c:pt idx="35">
                  <c:v>5.6671229989359202E-2</c:v>
                </c:pt>
                <c:pt idx="36">
                  <c:v>5.5861039294548061E-2</c:v>
                </c:pt>
                <c:pt idx="37">
                  <c:v>5.5017544980609685E-2</c:v>
                </c:pt>
                <c:pt idx="38">
                  <c:v>5.404445772401234E-2</c:v>
                </c:pt>
                <c:pt idx="39">
                  <c:v>5.2975941807454595E-2</c:v>
                </c:pt>
                <c:pt idx="40">
                  <c:v>5.1814707738150362E-2</c:v>
                </c:pt>
                <c:pt idx="41">
                  <c:v>5.0557136632250303E-2</c:v>
                </c:pt>
                <c:pt idx="42">
                  <c:v>4.9390954924515958E-2</c:v>
                </c:pt>
                <c:pt idx="43">
                  <c:v>4.8841390337494468E-2</c:v>
                </c:pt>
                <c:pt idx="44">
                  <c:v>4.7565097919988891E-2</c:v>
                </c:pt>
                <c:pt idx="45">
                  <c:v>4.651254960642142E-2</c:v>
                </c:pt>
                <c:pt idx="46">
                  <c:v>4.6485966859773888E-2</c:v>
                </c:pt>
                <c:pt idx="47">
                  <c:v>4.5940371115959049E-2</c:v>
                </c:pt>
                <c:pt idx="48">
                  <c:v>4.5383376488315225E-2</c:v>
                </c:pt>
                <c:pt idx="49">
                  <c:v>4.502421478366371E-2</c:v>
                </c:pt>
                <c:pt idx="50">
                  <c:v>4.4475424712075814E-2</c:v>
                </c:pt>
                <c:pt idx="51">
                  <c:v>4.3818622012734988E-2</c:v>
                </c:pt>
                <c:pt idx="52">
                  <c:v>4.3229019413545226E-2</c:v>
                </c:pt>
                <c:pt idx="53">
                  <c:v>4.2622926653157263E-2</c:v>
                </c:pt>
                <c:pt idx="54">
                  <c:v>4.1987701965535675E-2</c:v>
                </c:pt>
                <c:pt idx="55">
                  <c:v>4.1374985566984358E-2</c:v>
                </c:pt>
                <c:pt idx="56">
                  <c:v>4.0791902930891695E-2</c:v>
                </c:pt>
                <c:pt idx="57">
                  <c:v>3.9968830397959738E-2</c:v>
                </c:pt>
                <c:pt idx="58">
                  <c:v>3.9056450851566706E-2</c:v>
                </c:pt>
                <c:pt idx="59">
                  <c:v>3.8218543218059751E-2</c:v>
                </c:pt>
                <c:pt idx="60">
                  <c:v>3.7380124871956653E-2</c:v>
                </c:pt>
                <c:pt idx="61">
                  <c:v>3.659651831041149E-2</c:v>
                </c:pt>
                <c:pt idx="62">
                  <c:v>3.5886615334918617E-2</c:v>
                </c:pt>
                <c:pt idx="63">
                  <c:v>3.5167434320983008E-2</c:v>
                </c:pt>
                <c:pt idx="64">
                  <c:v>3.433197966555205E-2</c:v>
                </c:pt>
                <c:pt idx="65">
                  <c:v>3.3481957951104771E-2</c:v>
                </c:pt>
                <c:pt idx="66">
                  <c:v>3.2752548461028284E-2</c:v>
                </c:pt>
                <c:pt idx="67">
                  <c:v>3.208169558757893E-2</c:v>
                </c:pt>
                <c:pt idx="68">
                  <c:v>3.1215742958963687E-2</c:v>
                </c:pt>
                <c:pt idx="69">
                  <c:v>3.0460766745272341E-2</c:v>
                </c:pt>
                <c:pt idx="70">
                  <c:v>2.973034891964494E-2</c:v>
                </c:pt>
                <c:pt idx="71">
                  <c:v>2.9087539700728689E-2</c:v>
                </c:pt>
                <c:pt idx="72">
                  <c:v>2.8486145172077686E-2</c:v>
                </c:pt>
                <c:pt idx="73">
                  <c:v>2.7763026246447213E-2</c:v>
                </c:pt>
                <c:pt idx="74">
                  <c:v>2.7100213653130877E-2</c:v>
                </c:pt>
                <c:pt idx="75">
                  <c:v>2.6475836105543434E-2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7-BBA1-4943-8C52-B0D82A8F2F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8842856"/>
        <c:axId val="319921224"/>
      </c:scatterChart>
      <c:valAx>
        <c:axId val="3188428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921224"/>
        <c:crosses val="autoZero"/>
        <c:crossBetween val="midCat"/>
      </c:valAx>
      <c:valAx>
        <c:axId val="319921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88428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800" b="0" i="0" baseline="0">
                <a:effectLst/>
              </a:rPr>
              <a:t>√P</a:t>
            </a:r>
            <a:r>
              <a:rPr lang="en-GB" sz="1800" b="0" i="0" baseline="-25000">
                <a:effectLst/>
              </a:rPr>
              <a:t>l </a:t>
            </a:r>
            <a:r>
              <a:rPr lang="en-GB" sz="1800" b="0" i="0" baseline="0">
                <a:effectLst/>
              </a:rPr>
              <a:t>vs efficiency</a:t>
            </a:r>
            <a:endParaRPr lang="en-GB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strRef>
              <c:f>'C6012'!$J$1</c:f>
              <c:strCache>
                <c:ptCount val="1"/>
                <c:pt idx="0">
                  <c:v>C6012 144C2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'C6012'!$I$2:$I$77</c:f>
              <c:numCache>
                <c:formatCode>0.00E+00</c:formatCode>
                <c:ptCount val="76"/>
                <c:pt idx="0">
                  <c:v>3.1230527807673923E-4</c:v>
                </c:pt>
                <c:pt idx="1">
                  <c:v>3.321502208077238E-4</c:v>
                </c:pt>
                <c:pt idx="2">
                  <c:v>3.6061636225702968E-4</c:v>
                </c:pt>
                <c:pt idx="3">
                  <c:v>4.5041979237219208E-4</c:v>
                </c:pt>
                <c:pt idx="4">
                  <c:v>5.2677246861443784E-4</c:v>
                </c:pt>
                <c:pt idx="5">
                  <c:v>6.5023232622330189E-4</c:v>
                </c:pt>
                <c:pt idx="6">
                  <c:v>7.6438269309216285E-4</c:v>
                </c:pt>
                <c:pt idx="7">
                  <c:v>9.0289493874321284E-4</c:v>
                </c:pt>
                <c:pt idx="8">
                  <c:v>1.0600892376229718E-3</c:v>
                </c:pt>
                <c:pt idx="9">
                  <c:v>1.18734867125325E-3</c:v>
                </c:pt>
                <c:pt idx="10">
                  <c:v>1.358818112245684E-3</c:v>
                </c:pt>
                <c:pt idx="11">
                  <c:v>1.5433751372321829E-3</c:v>
                </c:pt>
                <c:pt idx="12">
                  <c:v>1.7649787606603658E-3</c:v>
                </c:pt>
                <c:pt idx="13">
                  <c:v>2.0129453100361542E-3</c:v>
                </c:pt>
                <c:pt idx="14">
                  <c:v>2.3031834061124361E-3</c:v>
                </c:pt>
                <c:pt idx="15">
                  <c:v>2.5999887292886535E-3</c:v>
                </c:pt>
                <c:pt idx="16">
                  <c:v>2.9301974095127499E-3</c:v>
                </c:pt>
                <c:pt idx="17">
                  <c:v>3.2870140038834534E-3</c:v>
                </c:pt>
                <c:pt idx="18">
                  <c:v>3.6906464487127494E-3</c:v>
                </c:pt>
                <c:pt idx="19">
                  <c:v>4.1383697300303194E-3</c:v>
                </c:pt>
                <c:pt idx="20">
                  <c:v>4.6246489921717426E-3</c:v>
                </c:pt>
                <c:pt idx="21">
                  <c:v>5.1704568324268405E-3</c:v>
                </c:pt>
                <c:pt idx="22">
                  <c:v>5.7636861638414019E-3</c:v>
                </c:pt>
                <c:pt idx="23">
                  <c:v>6.4059582277742316E-3</c:v>
                </c:pt>
                <c:pt idx="24">
                  <c:v>7.8908175596507247E-3</c:v>
                </c:pt>
                <c:pt idx="25">
                  <c:v>9.6761843724494645E-3</c:v>
                </c:pt>
                <c:pt idx="26">
                  <c:v>1.1792328125546137E-2</c:v>
                </c:pt>
                <c:pt idx="27">
                  <c:v>1.4329808281914467E-2</c:v>
                </c:pt>
                <c:pt idx="28">
                  <c:v>1.7338437783291624E-2</c:v>
                </c:pt>
                <c:pt idx="29">
                  <c:v>2.0858524638237758E-2</c:v>
                </c:pt>
                <c:pt idx="30">
                  <c:v>2.287981484746995E-2</c:v>
                </c:pt>
                <c:pt idx="31">
                  <c:v>2.5076490672782288E-2</c:v>
                </c:pt>
                <c:pt idx="32">
                  <c:v>2.74285567416153E-2</c:v>
                </c:pt>
                <c:pt idx="33">
                  <c:v>2.9973970840475449E-2</c:v>
                </c:pt>
                <c:pt idx="34">
                  <c:v>3.2765112861288199E-2</c:v>
                </c:pt>
                <c:pt idx="35">
                  <c:v>3.5767188313482287E-2</c:v>
                </c:pt>
                <c:pt idx="36">
                  <c:v>3.8998940254036649E-2</c:v>
                </c:pt>
                <c:pt idx="37">
                  <c:v>4.2496922464505808E-2</c:v>
                </c:pt>
                <c:pt idx="38">
                  <c:v>4.6256817889413555E-2</c:v>
                </c:pt>
                <c:pt idx="39">
                  <c:v>5.0297882189646155E-2</c:v>
                </c:pt>
                <c:pt idx="40">
                  <c:v>5.4641588000688412E-2</c:v>
                </c:pt>
                <c:pt idx="41">
                  <c:v>5.9279754553359668E-2</c:v>
                </c:pt>
                <c:pt idx="42">
                  <c:v>6.3115197028789261E-2</c:v>
                </c:pt>
                <c:pt idx="43">
                  <c:v>6.5293596187843486E-2</c:v>
                </c:pt>
                <c:pt idx="44">
                  <c:v>6.9836139101782005E-2</c:v>
                </c:pt>
                <c:pt idx="45">
                  <c:v>7.2243768129975391E-2</c:v>
                </c:pt>
                <c:pt idx="46">
                  <c:v>7.4716931097908473E-2</c:v>
                </c:pt>
                <c:pt idx="47">
                  <c:v>7.7401189725105304E-2</c:v>
                </c:pt>
                <c:pt idx="48">
                  <c:v>8.0181473158144542E-2</c:v>
                </c:pt>
                <c:pt idx="49">
                  <c:v>8.3007950229437522E-2</c:v>
                </c:pt>
                <c:pt idx="50">
                  <c:v>8.5753366647014301E-2</c:v>
                </c:pt>
                <c:pt idx="51">
                  <c:v>8.8703958479229114E-2</c:v>
                </c:pt>
                <c:pt idx="52">
                  <c:v>9.156387638723873E-2</c:v>
                </c:pt>
                <c:pt idx="53">
                  <c:v>9.4743724565128834E-2</c:v>
                </c:pt>
                <c:pt idx="54">
                  <c:v>9.7811455995317542E-2</c:v>
                </c:pt>
                <c:pt idx="55">
                  <c:v>0.10096722488142199</c:v>
                </c:pt>
                <c:pt idx="56">
                  <c:v>0.10470864262478953</c:v>
                </c:pt>
                <c:pt idx="57">
                  <c:v>0.10931693878037931</c:v>
                </c:pt>
                <c:pt idx="58">
                  <c:v>0.11428471634672367</c:v>
                </c:pt>
                <c:pt idx="59">
                  <c:v>0.11959641127923872</c:v>
                </c:pt>
                <c:pt idx="60">
                  <c:v>0.1245222484844012</c:v>
                </c:pt>
                <c:pt idx="61">
                  <c:v>0.12918954248294101</c:v>
                </c:pt>
                <c:pt idx="62">
                  <c:v>0.13339183400541993</c:v>
                </c:pt>
                <c:pt idx="63">
                  <c:v>0.13792717310861033</c:v>
                </c:pt>
                <c:pt idx="64">
                  <c:v>0.14372611464392893</c:v>
                </c:pt>
                <c:pt idx="65">
                  <c:v>0.14901746876766159</c:v>
                </c:pt>
                <c:pt idx="66">
                  <c:v>0.15407505283469158</c:v>
                </c:pt>
                <c:pt idx="67">
                  <c:v>0.15871420368681602</c:v>
                </c:pt>
                <c:pt idx="68">
                  <c:v>0.16448840659140626</c:v>
                </c:pt>
                <c:pt idx="69">
                  <c:v>0.16989050189034649</c:v>
                </c:pt>
                <c:pt idx="70">
                  <c:v>0.17498260454564077</c:v>
                </c:pt>
                <c:pt idx="71">
                  <c:v>0.17968907749870722</c:v>
                </c:pt>
                <c:pt idx="72">
                  <c:v>0.18427986243774361</c:v>
                </c:pt>
                <c:pt idx="73">
                  <c:v>0.18966651376869884</c:v>
                </c:pt>
                <c:pt idx="74">
                  <c:v>0.19462827518555254</c:v>
                </c:pt>
                <c:pt idx="75">
                  <c:v>0.19919797640499642</c:v>
                </c:pt>
              </c:numCache>
            </c:numRef>
          </c:xVal>
          <c:yVal>
            <c:numRef>
              <c:f>'C6012'!$J$2:$J$77</c:f>
              <c:numCache>
                <c:formatCode>0.00E+00</c:formatCode>
                <c:ptCount val="76"/>
                <c:pt idx="0">
                  <c:v>9.7534586714589418E-3</c:v>
                </c:pt>
                <c:pt idx="1">
                  <c:v>9.1419194045873498E-3</c:v>
                </c:pt>
                <c:pt idx="2">
                  <c:v>8.9294579412567913E-3</c:v>
                </c:pt>
                <c:pt idx="3">
                  <c:v>1.1543489901087825E-2</c:v>
                </c:pt>
                <c:pt idx="4">
                  <c:v>1.3083252018677901E-2</c:v>
                </c:pt>
                <c:pt idx="5">
                  <c:v>1.6518609836329298E-2</c:v>
                </c:pt>
                <c:pt idx="6">
                  <c:v>1.8915868141400255E-2</c:v>
                </c:pt>
                <c:pt idx="7">
                  <c:v>2.186987491671858E-2</c:v>
                </c:pt>
                <c:pt idx="8">
                  <c:v>2.4981809025016583E-2</c:v>
                </c:pt>
                <c:pt idx="9">
                  <c:v>2.5969422900720959E-2</c:v>
                </c:pt>
                <c:pt idx="10">
                  <c:v>2.8183558690989471E-2</c:v>
                </c:pt>
                <c:pt idx="11">
                  <c:v>3.0128949691962847E-2</c:v>
                </c:pt>
                <c:pt idx="12">
                  <c:v>3.2650312868028872E-2</c:v>
                </c:pt>
                <c:pt idx="13">
                  <c:v>3.5191495754703393E-2</c:v>
                </c:pt>
                <c:pt idx="14">
                  <c:v>3.8176709623545767E-2</c:v>
                </c:pt>
                <c:pt idx="15">
                  <c:v>4.0313814712451636E-2</c:v>
                </c:pt>
                <c:pt idx="16">
                  <c:v>4.2429824513440122E-2</c:v>
                </c:pt>
                <c:pt idx="17">
                  <c:v>4.4243406407427903E-2</c:v>
                </c:pt>
                <c:pt idx="18">
                  <c:v>4.6218663441054707E-2</c:v>
                </c:pt>
                <c:pt idx="19">
                  <c:v>4.8154647354775565E-2</c:v>
                </c:pt>
                <c:pt idx="20">
                  <c:v>4.9831610256446668E-2</c:v>
                </c:pt>
                <c:pt idx="21">
                  <c:v>5.161459349313615E-2</c:v>
                </c:pt>
                <c:pt idx="22">
                  <c:v>5.3147448136974855E-2</c:v>
                </c:pt>
                <c:pt idx="23">
                  <c:v>5.4402290850454949E-2</c:v>
                </c:pt>
                <c:pt idx="24">
                  <c:v>5.6679776575902757E-2</c:v>
                </c:pt>
                <c:pt idx="25">
                  <c:v>5.852296076508897E-2</c:v>
                </c:pt>
                <c:pt idx="26">
                  <c:v>5.9683256130194422E-2</c:v>
                </c:pt>
                <c:pt idx="27">
                  <c:v>6.0515794848676023E-2</c:v>
                </c:pt>
                <c:pt idx="28">
                  <c:v>6.0833481682469145E-2</c:v>
                </c:pt>
                <c:pt idx="29">
                  <c:v>6.0453871561204679E-2</c:v>
                </c:pt>
                <c:pt idx="30">
                  <c:v>6.0273954786353473E-2</c:v>
                </c:pt>
                <c:pt idx="31">
                  <c:v>5.9996601927482525E-2</c:v>
                </c:pt>
                <c:pt idx="32">
                  <c:v>5.9478971975397282E-2</c:v>
                </c:pt>
                <c:pt idx="33">
                  <c:v>5.8859221442700727E-2</c:v>
                </c:pt>
                <c:pt idx="34">
                  <c:v>5.8279686483844448E-2</c:v>
                </c:pt>
                <c:pt idx="35">
                  <c:v>5.7547987397755462E-2</c:v>
                </c:pt>
                <c:pt idx="36">
                  <c:v>5.6693530433440935E-2</c:v>
                </c:pt>
                <c:pt idx="37">
                  <c:v>5.5784115292674449E-2</c:v>
                </c:pt>
                <c:pt idx="38">
                  <c:v>5.476647200249736E-2</c:v>
                </c:pt>
                <c:pt idx="39">
                  <c:v>5.3657406307353619E-2</c:v>
                </c:pt>
                <c:pt idx="40">
                  <c:v>5.2474013276875842E-2</c:v>
                </c:pt>
                <c:pt idx="41">
                  <c:v>5.117737446506973E-2</c:v>
                </c:pt>
                <c:pt idx="42">
                  <c:v>4.9977393289676E-2</c:v>
                </c:pt>
                <c:pt idx="43">
                  <c:v>4.938259448960073E-2</c:v>
                </c:pt>
                <c:pt idx="44">
                  <c:v>4.8155912247039752E-2</c:v>
                </c:pt>
                <c:pt idx="45">
                  <c:v>4.7578850755436872E-2</c:v>
                </c:pt>
                <c:pt idx="46">
                  <c:v>4.6987002934801222E-2</c:v>
                </c:pt>
                <c:pt idx="47">
                  <c:v>4.655474698772008E-2</c:v>
                </c:pt>
                <c:pt idx="48">
                  <c:v>4.6125861041391956E-2</c:v>
                </c:pt>
                <c:pt idx="49">
                  <c:v>4.5641836195759122E-2</c:v>
                </c:pt>
                <c:pt idx="50">
                  <c:v>4.4973089995212989E-2</c:v>
                </c:pt>
                <c:pt idx="51">
                  <c:v>4.4428590585565392E-2</c:v>
                </c:pt>
                <c:pt idx="52">
                  <c:v>4.3707119966309917E-2</c:v>
                </c:pt>
                <c:pt idx="53">
                  <c:v>4.3204869704774169E-2</c:v>
                </c:pt>
                <c:pt idx="54">
                  <c:v>4.2514502108260376E-2</c:v>
                </c:pt>
                <c:pt idx="55">
                  <c:v>4.182601658476956E-2</c:v>
                </c:pt>
                <c:pt idx="56">
                  <c:v>4.1373206944625998E-2</c:v>
                </c:pt>
                <c:pt idx="57">
                  <c:v>4.0509129167163378E-2</c:v>
                </c:pt>
                <c:pt idx="58">
                  <c:v>3.9578776940760868E-2</c:v>
                </c:pt>
                <c:pt idx="59">
                  <c:v>3.8657571867223829E-2</c:v>
                </c:pt>
                <c:pt idx="60">
                  <c:v>3.7819000896612096E-2</c:v>
                </c:pt>
                <c:pt idx="61">
                  <c:v>3.7088750859892494E-2</c:v>
                </c:pt>
                <c:pt idx="62">
                  <c:v>3.6313023223121431E-2</c:v>
                </c:pt>
                <c:pt idx="63">
                  <c:v>3.5658678691157561E-2</c:v>
                </c:pt>
                <c:pt idx="64">
                  <c:v>3.4782279896682609E-2</c:v>
                </c:pt>
                <c:pt idx="65">
                  <c:v>3.3938875130553263E-2</c:v>
                </c:pt>
                <c:pt idx="66">
                  <c:v>3.3215505675126628E-2</c:v>
                </c:pt>
                <c:pt idx="67">
                  <c:v>3.2499288416901202E-2</c:v>
                </c:pt>
                <c:pt idx="68">
                  <c:v>3.1619067316793016E-2</c:v>
                </c:pt>
                <c:pt idx="69">
                  <c:v>3.0829718684633432E-2</c:v>
                </c:pt>
                <c:pt idx="70">
                  <c:v>3.0113013270629527E-2</c:v>
                </c:pt>
                <c:pt idx="71">
                  <c:v>2.9425102134636297E-2</c:v>
                </c:pt>
                <c:pt idx="72">
                  <c:v>2.8832626676917737E-2</c:v>
                </c:pt>
                <c:pt idx="73">
                  <c:v>2.8137181419766937E-2</c:v>
                </c:pt>
                <c:pt idx="74">
                  <c:v>2.7465317214111926E-2</c:v>
                </c:pt>
                <c:pt idx="75">
                  <c:v>2.681251017220455E-2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B468-4CA9-9391-19218A4A366E}"/>
            </c:ext>
          </c:extLst>
        </c:ser>
        <c:ser>
          <c:idx val="2"/>
          <c:order val="1"/>
          <c:tx>
            <c:strRef>
              <c:f>'C6012'!$T$1</c:f>
              <c:strCache>
                <c:ptCount val="1"/>
                <c:pt idx="0">
                  <c:v>C6012 144C3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'C6012'!$S$2:$S$77</c:f>
              <c:numCache>
                <c:formatCode>0.00E+00</c:formatCode>
                <c:ptCount val="76"/>
                <c:pt idx="3">
                  <c:v>5.3227929121673178E-5</c:v>
                </c:pt>
                <c:pt idx="4">
                  <c:v>1.1504687384261021E-4</c:v>
                </c:pt>
                <c:pt idx="5">
                  <c:v>1.4182019712806167E-4</c:v>
                </c:pt>
                <c:pt idx="6">
                  <c:v>1.5318230233343346E-4</c:v>
                </c:pt>
                <c:pt idx="7">
                  <c:v>1.1954866108361748E-4</c:v>
                </c:pt>
                <c:pt idx="8">
                  <c:v>1.3547241517961517E-4</c:v>
                </c:pt>
                <c:pt idx="9">
                  <c:v>1.0205145634762855E-4</c:v>
                </c:pt>
                <c:pt idx="10">
                  <c:v>2.2626277127340088E-4</c:v>
                </c:pt>
                <c:pt idx="11">
                  <c:v>4.6877743572447519E-4</c:v>
                </c:pt>
                <c:pt idx="12">
                  <c:v>7.7913803754029365E-4</c:v>
                </c:pt>
                <c:pt idx="13">
                  <c:v>1.1122559025680558E-3</c:v>
                </c:pt>
                <c:pt idx="14">
                  <c:v>1.4785321580326233E-3</c:v>
                </c:pt>
                <c:pt idx="15">
                  <c:v>1.8451624838276756E-3</c:v>
                </c:pt>
                <c:pt idx="16">
                  <c:v>2.2413676737811339E-3</c:v>
                </c:pt>
                <c:pt idx="17">
                  <c:v>2.6622460544094488E-3</c:v>
                </c:pt>
                <c:pt idx="18">
                  <c:v>3.1234792864246823E-3</c:v>
                </c:pt>
                <c:pt idx="19">
                  <c:v>3.6197253299802379E-3</c:v>
                </c:pt>
                <c:pt idx="20">
                  <c:v>4.1491007479331609E-3</c:v>
                </c:pt>
                <c:pt idx="21">
                  <c:v>4.729150377797346E-3</c:v>
                </c:pt>
                <c:pt idx="22">
                  <c:v>5.35695973230901E-3</c:v>
                </c:pt>
                <c:pt idx="23">
                  <c:v>6.0350688791557241E-3</c:v>
                </c:pt>
                <c:pt idx="24">
                  <c:v>7.6137493880023025E-3</c:v>
                </c:pt>
                <c:pt idx="25">
                  <c:v>9.4058954224648193E-3</c:v>
                </c:pt>
                <c:pt idx="26">
                  <c:v>1.1597186985062772E-2</c:v>
                </c:pt>
                <c:pt idx="27">
                  <c:v>1.417085682899057E-2</c:v>
                </c:pt>
                <c:pt idx="28">
                  <c:v>1.7189673962854743E-2</c:v>
                </c:pt>
                <c:pt idx="29">
                  <c:v>2.0778867249650692E-2</c:v>
                </c:pt>
                <c:pt idx="30">
                  <c:v>2.2789605194558082E-2</c:v>
                </c:pt>
                <c:pt idx="31">
                  <c:v>2.4989556279821145E-2</c:v>
                </c:pt>
                <c:pt idx="32">
                  <c:v>2.7383873569765165E-2</c:v>
                </c:pt>
                <c:pt idx="33">
                  <c:v>2.9962658555773472E-2</c:v>
                </c:pt>
                <c:pt idx="34">
                  <c:v>3.2755098087636852E-2</c:v>
                </c:pt>
                <c:pt idx="35">
                  <c:v>3.5766787579133222E-2</c:v>
                </c:pt>
                <c:pt idx="36">
                  <c:v>3.9035907829899387E-2</c:v>
                </c:pt>
                <c:pt idx="37">
                  <c:v>4.2544120269816757E-2</c:v>
                </c:pt>
                <c:pt idx="38">
                  <c:v>4.6321706177157682E-2</c:v>
                </c:pt>
                <c:pt idx="39">
                  <c:v>5.0374802192431921E-2</c:v>
                </c:pt>
                <c:pt idx="40">
                  <c:v>5.4721859204812137E-2</c:v>
                </c:pt>
                <c:pt idx="41">
                  <c:v>5.9364472614239348E-2</c:v>
                </c:pt>
                <c:pt idx="42">
                  <c:v>6.3204600996885185E-2</c:v>
                </c:pt>
                <c:pt idx="43">
                  <c:v>6.5409067656283001E-2</c:v>
                </c:pt>
                <c:pt idx="44">
                  <c:v>6.993756011176408E-2</c:v>
                </c:pt>
                <c:pt idx="45">
                  <c:v>7.2393857355365382E-2</c:v>
                </c:pt>
                <c:pt idx="46">
                  <c:v>7.4942955441991921E-2</c:v>
                </c:pt>
                <c:pt idx="47">
                  <c:v>7.7550079068248262E-2</c:v>
                </c:pt>
                <c:pt idx="48">
                  <c:v>8.0257902190701336E-2</c:v>
                </c:pt>
                <c:pt idx="49">
                  <c:v>8.2972996012428593E-2</c:v>
                </c:pt>
                <c:pt idx="50">
                  <c:v>8.5807229241893296E-2</c:v>
                </c:pt>
                <c:pt idx="51">
                  <c:v>8.872360645942047E-2</c:v>
                </c:pt>
                <c:pt idx="52">
                  <c:v>9.1676843531220506E-2</c:v>
                </c:pt>
                <c:pt idx="53">
                  <c:v>9.4651686689038256E-2</c:v>
                </c:pt>
                <c:pt idx="54">
                  <c:v>9.7808915222846876E-2</c:v>
                </c:pt>
                <c:pt idx="55">
                  <c:v>0.10098563299279194</c:v>
                </c:pt>
                <c:pt idx="56">
                  <c:v>0.10470864262478953</c:v>
                </c:pt>
                <c:pt idx="57">
                  <c:v>0.10931693878037931</c:v>
                </c:pt>
                <c:pt idx="58">
                  <c:v>0.11428471634672367</c:v>
                </c:pt>
                <c:pt idx="59">
                  <c:v>0.11959641127923872</c:v>
                </c:pt>
                <c:pt idx="60">
                  <c:v>0.1245222484844012</c:v>
                </c:pt>
                <c:pt idx="61">
                  <c:v>0.12918954248294101</c:v>
                </c:pt>
                <c:pt idx="62">
                  <c:v>0.13339183400541993</c:v>
                </c:pt>
                <c:pt idx="63">
                  <c:v>0.13792717310861033</c:v>
                </c:pt>
                <c:pt idx="64">
                  <c:v>0.14372611464392893</c:v>
                </c:pt>
                <c:pt idx="65">
                  <c:v>0.14901746876766159</c:v>
                </c:pt>
                <c:pt idx="66">
                  <c:v>0.15407505283469158</c:v>
                </c:pt>
                <c:pt idx="67">
                  <c:v>0.15871420368681602</c:v>
                </c:pt>
                <c:pt idx="68">
                  <c:v>0.16448840659140626</c:v>
                </c:pt>
                <c:pt idx="69">
                  <c:v>0.16989050189034649</c:v>
                </c:pt>
                <c:pt idx="70">
                  <c:v>0.17498260454564077</c:v>
                </c:pt>
                <c:pt idx="71">
                  <c:v>0.17968907749870722</c:v>
                </c:pt>
                <c:pt idx="72">
                  <c:v>0.18427986243774361</c:v>
                </c:pt>
                <c:pt idx="73">
                  <c:v>0.18966651376869884</c:v>
                </c:pt>
                <c:pt idx="74">
                  <c:v>0.19462827518555254</c:v>
                </c:pt>
                <c:pt idx="75">
                  <c:v>0.19919797640499642</c:v>
                </c:pt>
              </c:numCache>
            </c:numRef>
          </c:xVal>
          <c:yVal>
            <c:numRef>
              <c:f>'C6012'!$T$2:$T$77</c:f>
              <c:numCache>
                <c:formatCode>0.00E+00</c:formatCode>
                <c:ptCount val="76"/>
                <c:pt idx="3">
                  <c:v>1.6120604938702277E-4</c:v>
                </c:pt>
                <c:pt idx="4">
                  <c:v>6.2404975039286482E-4</c:v>
                </c:pt>
                <c:pt idx="5">
                  <c:v>7.8580095381775201E-4</c:v>
                </c:pt>
                <c:pt idx="6">
                  <c:v>7.5966439660751003E-4</c:v>
                </c:pt>
                <c:pt idx="7">
                  <c:v>3.8340810998220397E-4</c:v>
                </c:pt>
                <c:pt idx="8">
                  <c:v>4.0798179086032295E-4</c:v>
                </c:pt>
                <c:pt idx="9">
                  <c:v>1.918422110471042E-4</c:v>
                </c:pt>
                <c:pt idx="10">
                  <c:v>7.8144673284680308E-4</c:v>
                </c:pt>
                <c:pt idx="11">
                  <c:v>2.7795493602918078E-3</c:v>
                </c:pt>
                <c:pt idx="12">
                  <c:v>6.3626376989937058E-3</c:v>
                </c:pt>
                <c:pt idx="13">
                  <c:v>1.0744425853721387E-2</c:v>
                </c:pt>
                <c:pt idx="14">
                  <c:v>1.5732690481011922E-2</c:v>
                </c:pt>
                <c:pt idx="15">
                  <c:v>2.0303934159843978E-2</c:v>
                </c:pt>
                <c:pt idx="16">
                  <c:v>2.4825824643683016E-2</c:v>
                </c:pt>
                <c:pt idx="17">
                  <c:v>2.9022968629711418E-2</c:v>
                </c:pt>
                <c:pt idx="18">
                  <c:v>3.310470759818817E-2</c:v>
                </c:pt>
                <c:pt idx="19">
                  <c:v>3.6840953595972822E-2</c:v>
                </c:pt>
                <c:pt idx="20">
                  <c:v>4.0110246477690722E-2</c:v>
                </c:pt>
                <c:pt idx="21">
                  <c:v>4.3179829781465638E-2</c:v>
                </c:pt>
                <c:pt idx="22">
                  <c:v>4.5911187933190226E-2</c:v>
                </c:pt>
                <c:pt idx="23">
                  <c:v>4.8285134501577502E-2</c:v>
                </c:pt>
                <c:pt idx="24">
                  <c:v>5.2769293556270531E-2</c:v>
                </c:pt>
                <c:pt idx="25">
                  <c:v>5.529913161048132E-2</c:v>
                </c:pt>
                <c:pt idx="26">
                  <c:v>5.7724305657421544E-2</c:v>
                </c:pt>
                <c:pt idx="27">
                  <c:v>5.9180714267789494E-2</c:v>
                </c:pt>
                <c:pt idx="28">
                  <c:v>5.9794057309968875E-2</c:v>
                </c:pt>
                <c:pt idx="29">
                  <c:v>5.9993014200443819E-2</c:v>
                </c:pt>
                <c:pt idx="30">
                  <c:v>5.9799600111435404E-2</c:v>
                </c:pt>
                <c:pt idx="31">
                  <c:v>5.9581334312462285E-2</c:v>
                </c:pt>
                <c:pt idx="32">
                  <c:v>5.9285338431516781E-2</c:v>
                </c:pt>
                <c:pt idx="33">
                  <c:v>5.8814802461305875E-2</c:v>
                </c:pt>
                <c:pt idx="34">
                  <c:v>5.8244065140342721E-2</c:v>
                </c:pt>
                <c:pt idx="35">
                  <c:v>5.7546697873631952E-2</c:v>
                </c:pt>
                <c:pt idx="36">
                  <c:v>5.6801062366436811E-2</c:v>
                </c:pt>
                <c:pt idx="37">
                  <c:v>5.5908093676296636E-2</c:v>
                </c:pt>
                <c:pt idx="38">
                  <c:v>5.4920230747411737E-2</c:v>
                </c:pt>
                <c:pt idx="39">
                  <c:v>5.3821647170052278E-2</c:v>
                </c:pt>
                <c:pt idx="40">
                  <c:v>5.2628300379996072E-2</c:v>
                </c:pt>
                <c:pt idx="41">
                  <c:v>5.1323756515581812E-2</c:v>
                </c:pt>
                <c:pt idx="42">
                  <c:v>5.0119081571356201E-2</c:v>
                </c:pt>
                <c:pt idx="43">
                  <c:v>4.9557414786377187E-2</c:v>
                </c:pt>
                <c:pt idx="44">
                  <c:v>4.8295884696294464E-2</c:v>
                </c:pt>
                <c:pt idx="45">
                  <c:v>4.7776749922867866E-2</c:v>
                </c:pt>
                <c:pt idx="46">
                  <c:v>4.7271711362323561E-2</c:v>
                </c:pt>
                <c:pt idx="47">
                  <c:v>4.6734025173612963E-2</c:v>
                </c:pt>
                <c:pt idx="48">
                  <c:v>4.6213837352667736E-2</c:v>
                </c:pt>
                <c:pt idx="49">
                  <c:v>4.5603405208349553E-2</c:v>
                </c:pt>
                <c:pt idx="50">
                  <c:v>4.5029603883328606E-2</c:v>
                </c:pt>
                <c:pt idx="51">
                  <c:v>4.4448274684453691E-2</c:v>
                </c:pt>
                <c:pt idx="52">
                  <c:v>4.3815034015294921E-2</c:v>
                </c:pt>
                <c:pt idx="53">
                  <c:v>4.3120968570341506E-2</c:v>
                </c:pt>
                <c:pt idx="54">
                  <c:v>4.2512293404331165E-2</c:v>
                </c:pt>
                <c:pt idx="55">
                  <c:v>4.1841269220642539E-2</c:v>
                </c:pt>
                <c:pt idx="56">
                  <c:v>4.1373206944625998E-2</c:v>
                </c:pt>
                <c:pt idx="57">
                  <c:v>4.0509129167163378E-2</c:v>
                </c:pt>
                <c:pt idx="58">
                  <c:v>3.9578776940760868E-2</c:v>
                </c:pt>
                <c:pt idx="59">
                  <c:v>3.8657571867223829E-2</c:v>
                </c:pt>
                <c:pt idx="60">
                  <c:v>3.7819000896612096E-2</c:v>
                </c:pt>
                <c:pt idx="61">
                  <c:v>3.7088750859892494E-2</c:v>
                </c:pt>
                <c:pt idx="62">
                  <c:v>3.6313023223121431E-2</c:v>
                </c:pt>
                <c:pt idx="63">
                  <c:v>3.5658678691157561E-2</c:v>
                </c:pt>
                <c:pt idx="64">
                  <c:v>3.4782279896682609E-2</c:v>
                </c:pt>
                <c:pt idx="65">
                  <c:v>3.3938875130553263E-2</c:v>
                </c:pt>
                <c:pt idx="66">
                  <c:v>3.3215505675126628E-2</c:v>
                </c:pt>
                <c:pt idx="67">
                  <c:v>3.2499288416901202E-2</c:v>
                </c:pt>
                <c:pt idx="68">
                  <c:v>3.1619067316793016E-2</c:v>
                </c:pt>
                <c:pt idx="69">
                  <c:v>3.0829718684633432E-2</c:v>
                </c:pt>
                <c:pt idx="70">
                  <c:v>3.0113013270629527E-2</c:v>
                </c:pt>
                <c:pt idx="71">
                  <c:v>2.9425102134636297E-2</c:v>
                </c:pt>
                <c:pt idx="72">
                  <c:v>2.8832626676917737E-2</c:v>
                </c:pt>
                <c:pt idx="73">
                  <c:v>2.8137181419766937E-2</c:v>
                </c:pt>
                <c:pt idx="74">
                  <c:v>2.7465317214111926E-2</c:v>
                </c:pt>
                <c:pt idx="75">
                  <c:v>2.681251017220455E-2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B468-4CA9-9391-19218A4A366E}"/>
            </c:ext>
          </c:extLst>
        </c:ser>
        <c:ser>
          <c:idx val="3"/>
          <c:order val="2"/>
          <c:tx>
            <c:strRef>
              <c:f>'C6012'!$AD$1</c:f>
              <c:strCache>
                <c:ptCount val="1"/>
                <c:pt idx="0">
                  <c:v>C6012 143C1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'C6012'!$AC$2:$AC$77</c:f>
              <c:numCache>
                <c:formatCode>0.00E+00</c:formatCode>
                <c:ptCount val="76"/>
                <c:pt idx="0">
                  <c:v>2.9867579409117707E-4</c:v>
                </c:pt>
                <c:pt idx="1">
                  <c:v>3.3479312163751593E-4</c:v>
                </c:pt>
                <c:pt idx="2">
                  <c:v>3.7958711742390173E-4</c:v>
                </c:pt>
                <c:pt idx="3">
                  <c:v>4.6967888644866063E-4</c:v>
                </c:pt>
                <c:pt idx="4">
                  <c:v>5.4409079998758063E-4</c:v>
                </c:pt>
                <c:pt idx="5">
                  <c:v>6.5459130608829126E-4</c:v>
                </c:pt>
                <c:pt idx="6">
                  <c:v>7.5123254341071118E-4</c:v>
                </c:pt>
                <c:pt idx="7">
                  <c:v>8.7388139245222758E-4</c:v>
                </c:pt>
                <c:pt idx="8">
                  <c:v>1.0191181939308959E-3</c:v>
                </c:pt>
                <c:pt idx="9">
                  <c:v>1.1549511132928284E-3</c:v>
                </c:pt>
                <c:pt idx="10">
                  <c:v>1.3356279262539937E-3</c:v>
                </c:pt>
                <c:pt idx="11">
                  <c:v>1.5201910134659948E-3</c:v>
                </c:pt>
                <c:pt idx="12">
                  <c:v>1.7369235917988179E-3</c:v>
                </c:pt>
                <c:pt idx="13">
                  <c:v>1.9744554492674717E-3</c:v>
                </c:pt>
                <c:pt idx="14">
                  <c:v>2.2480760033951057E-3</c:v>
                </c:pt>
                <c:pt idx="15">
                  <c:v>2.5367601114740998E-3</c:v>
                </c:pt>
                <c:pt idx="16">
                  <c:v>2.8629777697002207E-3</c:v>
                </c:pt>
                <c:pt idx="17">
                  <c:v>3.218873031101578E-3</c:v>
                </c:pt>
                <c:pt idx="18">
                  <c:v>3.6220541839177434E-3</c:v>
                </c:pt>
                <c:pt idx="19">
                  <c:v>4.060169626744041E-3</c:v>
                </c:pt>
                <c:pt idx="20">
                  <c:v>4.5392503494054645E-3</c:v>
                </c:pt>
                <c:pt idx="21">
                  <c:v>5.0740841182354305E-3</c:v>
                </c:pt>
                <c:pt idx="22">
                  <c:v>5.6594226644925104E-3</c:v>
                </c:pt>
                <c:pt idx="23">
                  <c:v>6.2956157520172897E-3</c:v>
                </c:pt>
                <c:pt idx="24">
                  <c:v>7.7647851092517706E-3</c:v>
                </c:pt>
                <c:pt idx="25">
                  <c:v>9.5305100540270821E-3</c:v>
                </c:pt>
                <c:pt idx="26">
                  <c:v>1.165366140035198E-2</c:v>
                </c:pt>
                <c:pt idx="27">
                  <c:v>1.4160037667178596E-2</c:v>
                </c:pt>
                <c:pt idx="28">
                  <c:v>1.7139028067996637E-2</c:v>
                </c:pt>
                <c:pt idx="29">
                  <c:v>2.0652186390558696E-2</c:v>
                </c:pt>
                <c:pt idx="30">
                  <c:v>2.2638303434885588E-2</c:v>
                </c:pt>
                <c:pt idx="31">
                  <c:v>2.4796318327636225E-2</c:v>
                </c:pt>
                <c:pt idx="32">
                  <c:v>2.7147104585044667E-2</c:v>
                </c:pt>
                <c:pt idx="33">
                  <c:v>2.9698781193566177E-2</c:v>
                </c:pt>
                <c:pt idx="34">
                  <c:v>3.2461675571695943E-2</c:v>
                </c:pt>
                <c:pt idx="35">
                  <c:v>3.5434318772923787E-2</c:v>
                </c:pt>
                <c:pt idx="36">
                  <c:v>3.8651241715818359E-2</c:v>
                </c:pt>
                <c:pt idx="37">
                  <c:v>4.2124724669792619E-2</c:v>
                </c:pt>
                <c:pt idx="38">
                  <c:v>4.5862174629081945E-2</c:v>
                </c:pt>
                <c:pt idx="39">
                  <c:v>4.9884247356019165E-2</c:v>
                </c:pt>
                <c:pt idx="40">
                  <c:v>5.4203785989169785E-2</c:v>
                </c:pt>
                <c:pt idx="41">
                  <c:v>5.8820609090474187E-2</c:v>
                </c:pt>
                <c:pt idx="42">
                  <c:v>6.2649999568387182E-2</c:v>
                </c:pt>
                <c:pt idx="43">
                  <c:v>6.4856214249359334E-2</c:v>
                </c:pt>
                <c:pt idx="44">
                  <c:v>6.9401853311367001E-2</c:v>
                </c:pt>
                <c:pt idx="45">
                  <c:v>7.1264110115386262E-2</c:v>
                </c:pt>
                <c:pt idx="46">
                  <c:v>7.4211113904287487E-2</c:v>
                </c:pt>
                <c:pt idx="47">
                  <c:v>7.6831089763631177E-2</c:v>
                </c:pt>
                <c:pt idx="48">
                  <c:v>7.97844828369971E-2</c:v>
                </c:pt>
                <c:pt idx="49">
                  <c:v>8.2481650215604677E-2</c:v>
                </c:pt>
                <c:pt idx="50">
                  <c:v>8.5230710311985952E-2</c:v>
                </c:pt>
                <c:pt idx="51">
                  <c:v>8.8149473605509329E-2</c:v>
                </c:pt>
                <c:pt idx="52">
                  <c:v>9.1100721026278073E-2</c:v>
                </c:pt>
                <c:pt idx="53">
                  <c:v>9.4169682157007453E-2</c:v>
                </c:pt>
                <c:pt idx="54">
                  <c:v>9.7285961906723797E-2</c:v>
                </c:pt>
                <c:pt idx="55">
                  <c:v>0.10050209968942848</c:v>
                </c:pt>
                <c:pt idx="56">
                  <c:v>0.10425431303752787</c:v>
                </c:pt>
                <c:pt idx="57">
                  <c:v>0.10880539856903251</c:v>
                </c:pt>
                <c:pt idx="58">
                  <c:v>0.11392239726953227</c:v>
                </c:pt>
                <c:pt idx="59">
                  <c:v>0.11922540687453688</c:v>
                </c:pt>
                <c:pt idx="60">
                  <c:v>0.12419412943295327</c:v>
                </c:pt>
                <c:pt idx="61">
                  <c:v>0.12882206812882416</c:v>
                </c:pt>
                <c:pt idx="62">
                  <c:v>0.13312677883202548</c:v>
                </c:pt>
                <c:pt idx="63">
                  <c:v>0.13760898901589594</c:v>
                </c:pt>
                <c:pt idx="64">
                  <c:v>0.14345106924028292</c:v>
                </c:pt>
                <c:pt idx="65">
                  <c:v>0.14875018212212246</c:v>
                </c:pt>
                <c:pt idx="66">
                  <c:v>0.15384595192996442</c:v>
                </c:pt>
                <c:pt idx="67">
                  <c:v>0.15850813166757505</c:v>
                </c:pt>
                <c:pt idx="68">
                  <c:v>0.16446420339667947</c:v>
                </c:pt>
                <c:pt idx="69">
                  <c:v>0.16997626036259522</c:v>
                </c:pt>
                <c:pt idx="70">
                  <c:v>0.17510534758904037</c:v>
                </c:pt>
                <c:pt idx="71">
                  <c:v>0.18002701608479144</c:v>
                </c:pt>
                <c:pt idx="72">
                  <c:v>0.18447504851932087</c:v>
                </c:pt>
                <c:pt idx="73">
                  <c:v>0.18984774440039229</c:v>
                </c:pt>
                <c:pt idx="74">
                  <c:v>0.19480724768421245</c:v>
                </c:pt>
                <c:pt idx="75">
                  <c:v>0.19961874351696401</c:v>
                </c:pt>
              </c:numCache>
            </c:numRef>
          </c:xVal>
          <c:yVal>
            <c:numRef>
              <c:f>'C6012'!$AD$2:$AD$77</c:f>
              <c:numCache>
                <c:formatCode>0.00E+00</c:formatCode>
                <c:ptCount val="76"/>
                <c:pt idx="0">
                  <c:v>8.9207229975995193E-3</c:v>
                </c:pt>
                <c:pt idx="1">
                  <c:v>9.2879816948924464E-3</c:v>
                </c:pt>
                <c:pt idx="2">
                  <c:v>9.8936642781053304E-3</c:v>
                </c:pt>
                <c:pt idx="3">
                  <c:v>1.2551749712698868E-2</c:v>
                </c:pt>
                <c:pt idx="4">
                  <c:v>1.3957650988053722E-2</c:v>
                </c:pt>
                <c:pt idx="5">
                  <c:v>1.6740824676461683E-2</c:v>
                </c:pt>
                <c:pt idx="6">
                  <c:v>1.8270623738339507E-2</c:v>
                </c:pt>
                <c:pt idx="7">
                  <c:v>2.0486928231759505E-2</c:v>
                </c:pt>
                <c:pt idx="8">
                  <c:v>2.3088097251729407E-2</c:v>
                </c:pt>
                <c:pt idx="9">
                  <c:v>2.4571573091365557E-2</c:v>
                </c:pt>
                <c:pt idx="10">
                  <c:v>2.7229781575682704E-2</c:v>
                </c:pt>
                <c:pt idx="11">
                  <c:v>2.923057203635155E-2</c:v>
                </c:pt>
                <c:pt idx="12">
                  <c:v>3.162057828358085E-2</c:v>
                </c:pt>
                <c:pt idx="13">
                  <c:v>3.385855759199248E-2</c:v>
                </c:pt>
                <c:pt idx="14">
                  <c:v>3.6371685621021305E-2</c:v>
                </c:pt>
                <c:pt idx="15">
                  <c:v>3.8376888910420785E-2</c:v>
                </c:pt>
                <c:pt idx="16">
                  <c:v>4.0505446803935835E-2</c:v>
                </c:pt>
                <c:pt idx="17">
                  <c:v>4.2428056716091241E-2</c:v>
                </c:pt>
                <c:pt idx="18">
                  <c:v>4.4516640407309106E-2</c:v>
                </c:pt>
                <c:pt idx="19">
                  <c:v>4.635194742536116E-2</c:v>
                </c:pt>
                <c:pt idx="20">
                  <c:v>4.8008224119632965E-2</c:v>
                </c:pt>
                <c:pt idx="21">
                  <c:v>4.9708425068451072E-2</c:v>
                </c:pt>
                <c:pt idx="22">
                  <c:v>5.1241994537075147E-2</c:v>
                </c:pt>
                <c:pt idx="23">
                  <c:v>5.2544275706933236E-2</c:v>
                </c:pt>
                <c:pt idx="24">
                  <c:v>5.4883652659764803E-2</c:v>
                </c:pt>
                <c:pt idx="25">
                  <c:v>5.6774106415505912E-2</c:v>
                </c:pt>
                <c:pt idx="26">
                  <c:v>5.8287870569777751E-2</c:v>
                </c:pt>
                <c:pt idx="27">
                  <c:v>5.9090382213919712E-2</c:v>
                </c:pt>
                <c:pt idx="28">
                  <c:v>5.9442234189294091E-2</c:v>
                </c:pt>
                <c:pt idx="29">
                  <c:v>5.9263734838579288E-2</c:v>
                </c:pt>
                <c:pt idx="30">
                  <c:v>5.9008208578815079E-2</c:v>
                </c:pt>
                <c:pt idx="31">
                  <c:v>5.8663442062900653E-2</c:v>
                </c:pt>
                <c:pt idx="32">
                  <c:v>5.826457373554015E-2</c:v>
                </c:pt>
                <c:pt idx="33">
                  <c:v>5.7783415074705524E-2</c:v>
                </c:pt>
                <c:pt idx="34">
                  <c:v>5.7205230035885769E-2</c:v>
                </c:pt>
                <c:pt idx="35">
                  <c:v>5.6481823972162795E-2</c:v>
                </c:pt>
                <c:pt idx="36">
                  <c:v>5.5687124396116498E-2</c:v>
                </c:pt>
                <c:pt idx="37">
                  <c:v>5.4811254146949616E-2</c:v>
                </c:pt>
                <c:pt idx="38">
                  <c:v>5.3835970393924855E-2</c:v>
                </c:pt>
                <c:pt idx="39">
                  <c:v>5.2778509996595974E-2</c:v>
                </c:pt>
                <c:pt idx="40">
                  <c:v>5.1636512179710929E-2</c:v>
                </c:pt>
                <c:pt idx="41">
                  <c:v>5.0387666096861343E-2</c:v>
                </c:pt>
                <c:pt idx="42">
                  <c:v>4.9243380672603199E-2</c:v>
                </c:pt>
                <c:pt idx="43">
                  <c:v>4.8723212454825672E-2</c:v>
                </c:pt>
                <c:pt idx="44">
                  <c:v>4.7558845967519789E-2</c:v>
                </c:pt>
                <c:pt idx="45">
                  <c:v>4.6297218565457841E-2</c:v>
                </c:pt>
                <c:pt idx="46">
                  <c:v>4.6352972990229363E-2</c:v>
                </c:pt>
                <c:pt idx="47">
                  <c:v>4.5871472842944461E-2</c:v>
                </c:pt>
                <c:pt idx="48">
                  <c:v>4.5670239857420192E-2</c:v>
                </c:pt>
                <c:pt idx="49">
                  <c:v>4.5064899958860399E-2</c:v>
                </c:pt>
                <c:pt idx="50">
                  <c:v>4.4426549612784805E-2</c:v>
                </c:pt>
                <c:pt idx="51">
                  <c:v>4.3874883947828847E-2</c:v>
                </c:pt>
                <c:pt idx="52">
                  <c:v>4.3266072909158772E-2</c:v>
                </c:pt>
                <c:pt idx="53">
                  <c:v>4.2682908109489215E-2</c:v>
                </c:pt>
                <c:pt idx="54">
                  <c:v>4.2058909146368784E-2</c:v>
                </c:pt>
                <c:pt idx="55">
                  <c:v>4.1441544813315474E-2</c:v>
                </c:pt>
                <c:pt idx="56">
                  <c:v>4.1014950139346612E-2</c:v>
                </c:pt>
                <c:pt idx="57">
                  <c:v>4.013089748395262E-2</c:v>
                </c:pt>
                <c:pt idx="58">
                  <c:v>3.9328219998900404E-2</c:v>
                </c:pt>
                <c:pt idx="59">
                  <c:v>3.8418101741618554E-2</c:v>
                </c:pt>
                <c:pt idx="60">
                  <c:v>3.7619955574656465E-2</c:v>
                </c:pt>
                <c:pt idx="61">
                  <c:v>3.6878056082194244E-2</c:v>
                </c:pt>
                <c:pt idx="62">
                  <c:v>3.6168855596308218E-2</c:v>
                </c:pt>
                <c:pt idx="63">
                  <c:v>3.5494346500425433E-2</c:v>
                </c:pt>
                <c:pt idx="64">
                  <c:v>3.4649283155717199E-2</c:v>
                </c:pt>
                <c:pt idx="65">
                  <c:v>3.3817234726218247E-2</c:v>
                </c:pt>
                <c:pt idx="66">
                  <c:v>3.311679995135991E-2</c:v>
                </c:pt>
                <c:pt idx="67">
                  <c:v>3.2414950077080777E-2</c:v>
                </c:pt>
                <c:pt idx="68">
                  <c:v>3.1609762999771356E-2</c:v>
                </c:pt>
                <c:pt idx="69">
                  <c:v>3.0860851406593417E-2</c:v>
                </c:pt>
                <c:pt idx="70">
                  <c:v>3.0155274148582465E-2</c:v>
                </c:pt>
                <c:pt idx="71">
                  <c:v>2.9535884917883677E-2</c:v>
                </c:pt>
                <c:pt idx="72">
                  <c:v>2.8893737074380869E-2</c:v>
                </c:pt>
                <c:pt idx="73">
                  <c:v>2.8190978532590283E-2</c:v>
                </c:pt>
                <c:pt idx="74">
                  <c:v>2.7515852487165093E-2</c:v>
                </c:pt>
                <c:pt idx="75">
                  <c:v>2.6925902265890575E-2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B468-4CA9-9391-19218A4A366E}"/>
            </c:ext>
          </c:extLst>
        </c:ser>
        <c:ser>
          <c:idx val="4"/>
          <c:order val="3"/>
          <c:tx>
            <c:strRef>
              <c:f>'C6012'!$AN$1</c:f>
              <c:strCache>
                <c:ptCount val="1"/>
                <c:pt idx="0">
                  <c:v>C6012 143C2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'C6012'!$AM$2:$AM$77</c:f>
              <c:numCache>
                <c:formatCode>0.00E+00</c:formatCode>
                <c:ptCount val="76"/>
                <c:pt idx="0">
                  <c:v>2.3754307216443792E-4</c:v>
                </c:pt>
                <c:pt idx="1">
                  <c:v>2.7261578740677837E-4</c:v>
                </c:pt>
                <c:pt idx="2">
                  <c:v>3.4318836155900867E-4</c:v>
                </c:pt>
                <c:pt idx="3">
                  <c:v>4.4877758205017794E-4</c:v>
                </c:pt>
                <c:pt idx="4">
                  <c:v>5.3336680406021496E-4</c:v>
                </c:pt>
                <c:pt idx="5">
                  <c:v>6.4959332994538933E-4</c:v>
                </c:pt>
                <c:pt idx="6">
                  <c:v>7.6091840565103649E-4</c:v>
                </c:pt>
                <c:pt idx="7">
                  <c:v>8.9306293929614696E-4</c:v>
                </c:pt>
                <c:pt idx="8">
                  <c:v>1.0438030569025146E-3</c:v>
                </c:pt>
                <c:pt idx="9">
                  <c:v>1.1810991182502554E-3</c:v>
                </c:pt>
                <c:pt idx="10">
                  <c:v>1.3514175969661596E-3</c:v>
                </c:pt>
                <c:pt idx="11">
                  <c:v>1.5357973382575279E-3</c:v>
                </c:pt>
                <c:pt idx="12">
                  <c:v>1.7485409910352337E-3</c:v>
                </c:pt>
                <c:pt idx="13">
                  <c:v>1.9866223349624132E-3</c:v>
                </c:pt>
                <c:pt idx="14">
                  <c:v>2.2609573252841517E-3</c:v>
                </c:pt>
                <c:pt idx="15">
                  <c:v>2.545598334814931E-3</c:v>
                </c:pt>
                <c:pt idx="16">
                  <c:v>2.8692862643927689E-3</c:v>
                </c:pt>
                <c:pt idx="17">
                  <c:v>3.2267050121339998E-3</c:v>
                </c:pt>
                <c:pt idx="18">
                  <c:v>3.6292421553764916E-3</c:v>
                </c:pt>
                <c:pt idx="19">
                  <c:v>4.0736646123732635E-3</c:v>
                </c:pt>
                <c:pt idx="20">
                  <c:v>4.5534796085672513E-3</c:v>
                </c:pt>
                <c:pt idx="21">
                  <c:v>5.0905451059774015E-3</c:v>
                </c:pt>
                <c:pt idx="22">
                  <c:v>5.6785850205691981E-3</c:v>
                </c:pt>
                <c:pt idx="23">
                  <c:v>6.3214409168284268E-3</c:v>
                </c:pt>
                <c:pt idx="24">
                  <c:v>7.7980983637455439E-3</c:v>
                </c:pt>
                <c:pt idx="25">
                  <c:v>9.5952007090759957E-3</c:v>
                </c:pt>
                <c:pt idx="26">
                  <c:v>1.1697842722916902E-2</c:v>
                </c:pt>
                <c:pt idx="27">
                  <c:v>1.4222297610772053E-2</c:v>
                </c:pt>
                <c:pt idx="28">
                  <c:v>1.7198939427008033E-2</c:v>
                </c:pt>
                <c:pt idx="29">
                  <c:v>2.0718340434549686E-2</c:v>
                </c:pt>
                <c:pt idx="30">
                  <c:v>2.270063867215483E-2</c:v>
                </c:pt>
                <c:pt idx="31">
                  <c:v>2.4864919391604231E-2</c:v>
                </c:pt>
                <c:pt idx="32">
                  <c:v>2.7222824647137999E-2</c:v>
                </c:pt>
                <c:pt idx="33">
                  <c:v>2.9778481525741481E-2</c:v>
                </c:pt>
                <c:pt idx="34">
                  <c:v>3.2549599844862678E-2</c:v>
                </c:pt>
                <c:pt idx="35">
                  <c:v>3.5525698210753812E-2</c:v>
                </c:pt>
                <c:pt idx="36">
                  <c:v>3.8745599872864411E-2</c:v>
                </c:pt>
                <c:pt idx="37">
                  <c:v>4.2221479801854575E-2</c:v>
                </c:pt>
                <c:pt idx="38">
                  <c:v>4.5978042664431798E-2</c:v>
                </c:pt>
                <c:pt idx="39">
                  <c:v>4.9996477615393928E-2</c:v>
                </c:pt>
                <c:pt idx="40">
                  <c:v>5.4316826875100359E-2</c:v>
                </c:pt>
                <c:pt idx="41">
                  <c:v>5.8939081761153651E-2</c:v>
                </c:pt>
                <c:pt idx="42">
                  <c:v>6.2814956267133834E-2</c:v>
                </c:pt>
                <c:pt idx="43">
                  <c:v>6.4992108776057281E-2</c:v>
                </c:pt>
                <c:pt idx="44">
                  <c:v>6.9247691934612332E-2</c:v>
                </c:pt>
                <c:pt idx="45">
                  <c:v>7.1755353780518713E-2</c:v>
                </c:pt>
                <c:pt idx="46">
                  <c:v>7.4327370453345629E-2</c:v>
                </c:pt>
                <c:pt idx="47">
                  <c:v>7.6853305306779612E-2</c:v>
                </c:pt>
                <c:pt idx="48">
                  <c:v>7.9734867628928258E-2</c:v>
                </c:pt>
                <c:pt idx="49">
                  <c:v>8.2487354662948029E-2</c:v>
                </c:pt>
                <c:pt idx="50">
                  <c:v>8.5352001936521385E-2</c:v>
                </c:pt>
                <c:pt idx="51">
                  <c:v>8.8097153795659189E-2</c:v>
                </c:pt>
                <c:pt idx="52">
                  <c:v>9.1161125164334889E-2</c:v>
                </c:pt>
                <c:pt idx="53">
                  <c:v>9.4185046495520522E-2</c:v>
                </c:pt>
                <c:pt idx="54">
                  <c:v>9.7353190939662687E-2</c:v>
                </c:pt>
                <c:pt idx="55">
                  <c:v>0.10052795803289402</c:v>
                </c:pt>
                <c:pt idx="56">
                  <c:v>0.1041197560936071</c:v>
                </c:pt>
                <c:pt idx="57">
                  <c:v>0.10880539856903251</c:v>
                </c:pt>
                <c:pt idx="58">
                  <c:v>0.11383229649745749</c:v>
                </c:pt>
                <c:pt idx="59">
                  <c:v>0.11926051682418146</c:v>
                </c:pt>
                <c:pt idx="60">
                  <c:v>0.12417878451049612</c:v>
                </c:pt>
                <c:pt idx="61">
                  <c:v>0.12878947932247467</c:v>
                </c:pt>
                <c:pt idx="62">
                  <c:v>0.13314399609920657</c:v>
                </c:pt>
                <c:pt idx="63">
                  <c:v>0.137697901670016</c:v>
                </c:pt>
                <c:pt idx="64">
                  <c:v>0.14339498724217853</c:v>
                </c:pt>
                <c:pt idx="65">
                  <c:v>0.14889449472664051</c:v>
                </c:pt>
                <c:pt idx="66">
                  <c:v>0.15381599944374444</c:v>
                </c:pt>
                <c:pt idx="67">
                  <c:v>0.15857359332850537</c:v>
                </c:pt>
                <c:pt idx="68">
                  <c:v>0.16443845850730984</c:v>
                </c:pt>
                <c:pt idx="69">
                  <c:v>0.16997626036259522</c:v>
                </c:pt>
                <c:pt idx="70">
                  <c:v>0.1751097536972048</c:v>
                </c:pt>
                <c:pt idx="71">
                  <c:v>0.17993690280283284</c:v>
                </c:pt>
                <c:pt idx="72">
                  <c:v>0.18442265958688209</c:v>
                </c:pt>
                <c:pt idx="73">
                  <c:v>0.18988035238215159</c:v>
                </c:pt>
                <c:pt idx="74">
                  <c:v>0.19496227148339043</c:v>
                </c:pt>
                <c:pt idx="75">
                  <c:v>0.19964593185834489</c:v>
                </c:pt>
              </c:numCache>
            </c:numRef>
          </c:xVal>
          <c:yVal>
            <c:numRef>
              <c:f>'C6012'!$AN$2:$AN$77</c:f>
              <c:numCache>
                <c:formatCode>0.00E+00</c:formatCode>
                <c:ptCount val="76"/>
                <c:pt idx="0">
                  <c:v>5.642671113331936E-3</c:v>
                </c:pt>
                <c:pt idx="1">
                  <c:v>6.1584341553557603E-3</c:v>
                </c:pt>
                <c:pt idx="2">
                  <c:v>8.0872215820068562E-3</c:v>
                </c:pt>
                <c:pt idx="3">
                  <c:v>1.1459469257688674E-2</c:v>
                </c:pt>
                <c:pt idx="4">
                  <c:v>1.3412864408562567E-2</c:v>
                </c:pt>
                <c:pt idx="5">
                  <c:v>1.6486159454182941E-2</c:v>
                </c:pt>
                <c:pt idx="6">
                  <c:v>1.8744798049057744E-2</c:v>
                </c:pt>
                <c:pt idx="7">
                  <c:v>2.1396167860313859E-2</c:v>
                </c:pt>
                <c:pt idx="8">
                  <c:v>2.4220112830454946E-2</c:v>
                </c:pt>
                <c:pt idx="9">
                  <c:v>2.5696764722391654E-2</c:v>
                </c:pt>
                <c:pt idx="10">
                  <c:v>2.7877403097554671E-2</c:v>
                </c:pt>
                <c:pt idx="11">
                  <c:v>2.9833816477008814E-2</c:v>
                </c:pt>
                <c:pt idx="12">
                  <c:v>3.2044980817743277E-2</c:v>
                </c:pt>
                <c:pt idx="13">
                  <c:v>3.4277126122733287E-2</c:v>
                </c:pt>
                <c:pt idx="14">
                  <c:v>3.6789694327139737E-2</c:v>
                </c:pt>
                <c:pt idx="15">
                  <c:v>3.86447694889318E-2</c:v>
                </c:pt>
                <c:pt idx="16">
                  <c:v>4.0684148800068251E-2</c:v>
                </c:pt>
                <c:pt idx="17">
                  <c:v>4.2634775026435479E-2</c:v>
                </c:pt>
                <c:pt idx="18">
                  <c:v>4.4693502391753799E-2</c:v>
                </c:pt>
                <c:pt idx="19">
                  <c:v>4.6660583987825625E-2</c:v>
                </c:pt>
                <c:pt idx="20">
                  <c:v>4.830968013373417E-2</c:v>
                </c:pt>
                <c:pt idx="21">
                  <c:v>5.0031469389706811E-2</c:v>
                </c:pt>
                <c:pt idx="22">
                  <c:v>5.1589584653883074E-2</c:v>
                </c:pt>
                <c:pt idx="23">
                  <c:v>5.2976242277668409E-2</c:v>
                </c:pt>
                <c:pt idx="24">
                  <c:v>5.5355597511834727E-2</c:v>
                </c:pt>
                <c:pt idx="25">
                  <c:v>5.75474583072597E-2</c:v>
                </c:pt>
                <c:pt idx="26">
                  <c:v>5.8730669915706302E-2</c:v>
                </c:pt>
                <c:pt idx="27">
                  <c:v>5.9611150862417535E-2</c:v>
                </c:pt>
                <c:pt idx="28">
                  <c:v>5.9858534275360434E-2</c:v>
                </c:pt>
                <c:pt idx="29">
                  <c:v>5.9644015634859715E-2</c:v>
                </c:pt>
                <c:pt idx="30">
                  <c:v>5.9333617665606013E-2</c:v>
                </c:pt>
                <c:pt idx="31">
                  <c:v>5.8988485593208351E-2</c:v>
                </c:pt>
                <c:pt idx="32">
                  <c:v>5.8590055956297467E-2</c:v>
                </c:pt>
                <c:pt idx="33">
                  <c:v>5.8093969024182512E-2</c:v>
                </c:pt>
                <c:pt idx="34">
                  <c:v>5.7515536872142996E-2</c:v>
                </c:pt>
                <c:pt idx="35">
                  <c:v>5.6773514771100167E-2</c:v>
                </c:pt>
                <c:pt idx="36">
                  <c:v>5.5959351008614863E-2</c:v>
                </c:pt>
                <c:pt idx="37">
                  <c:v>5.5063332262280121E-2</c:v>
                </c:pt>
                <c:pt idx="38">
                  <c:v>5.4108340728352897E-2</c:v>
                </c:pt>
                <c:pt idx="39">
                  <c:v>5.3016260765335756E-2</c:v>
                </c:pt>
                <c:pt idx="40">
                  <c:v>5.1852110536437991E-2</c:v>
                </c:pt>
                <c:pt idx="41">
                  <c:v>5.0590845670028715E-2</c:v>
                </c:pt>
                <c:pt idx="42">
                  <c:v>4.9503036521968524E-2</c:v>
                </c:pt>
                <c:pt idx="43">
                  <c:v>4.892760781640524E-2</c:v>
                </c:pt>
                <c:pt idx="44">
                  <c:v>4.7347797014830356E-2</c:v>
                </c:pt>
                <c:pt idx="45">
                  <c:v>4.693769812814988E-2</c:v>
                </c:pt>
                <c:pt idx="46">
                  <c:v>4.6498316655799718E-2</c:v>
                </c:pt>
                <c:pt idx="47">
                  <c:v>4.5898003952077764E-2</c:v>
                </c:pt>
                <c:pt idx="48">
                  <c:v>4.5613456036351523E-2</c:v>
                </c:pt>
                <c:pt idx="49">
                  <c:v>4.5071133569310598E-2</c:v>
                </c:pt>
                <c:pt idx="50">
                  <c:v>4.455308622346954E-2</c:v>
                </c:pt>
                <c:pt idx="51">
                  <c:v>4.382281683377956E-2</c:v>
                </c:pt>
                <c:pt idx="52">
                  <c:v>4.3323466884374141E-2</c:v>
                </c:pt>
                <c:pt idx="53">
                  <c:v>4.2696837181612518E-2</c:v>
                </c:pt>
                <c:pt idx="54">
                  <c:v>4.2117058476985048E-2</c:v>
                </c:pt>
                <c:pt idx="55">
                  <c:v>4.1462872677328476E-2</c:v>
                </c:pt>
                <c:pt idx="56">
                  <c:v>4.0909145694310312E-2</c:v>
                </c:pt>
                <c:pt idx="57">
                  <c:v>4.013089748395262E-2</c:v>
                </c:pt>
                <c:pt idx="58">
                  <c:v>3.9266035532985064E-2</c:v>
                </c:pt>
                <c:pt idx="59">
                  <c:v>3.8440732089650993E-2</c:v>
                </c:pt>
                <c:pt idx="60">
                  <c:v>3.7610659810985929E-2</c:v>
                </c:pt>
                <c:pt idx="61">
                  <c:v>3.685939996478696E-2</c:v>
                </c:pt>
                <c:pt idx="62">
                  <c:v>3.6178211627072521E-2</c:v>
                </c:pt>
                <c:pt idx="63">
                  <c:v>3.5540228911575246E-2</c:v>
                </c:pt>
                <c:pt idx="64">
                  <c:v>3.4622196272410415E-2</c:v>
                </c:pt>
                <c:pt idx="65">
                  <c:v>3.3882883325541166E-2</c:v>
                </c:pt>
                <c:pt idx="66">
                  <c:v>3.3103906093295075E-2</c:v>
                </c:pt>
                <c:pt idx="67">
                  <c:v>3.2441729455701465E-2</c:v>
                </c:pt>
                <c:pt idx="68">
                  <c:v>3.1599867519294451E-2</c:v>
                </c:pt>
                <c:pt idx="69">
                  <c:v>3.0860851406593417E-2</c:v>
                </c:pt>
                <c:pt idx="70">
                  <c:v>3.0156791738685813E-2</c:v>
                </c:pt>
                <c:pt idx="71">
                  <c:v>2.9506323694774551E-2</c:v>
                </c:pt>
                <c:pt idx="72">
                  <c:v>2.8877328382661736E-2</c:v>
                </c:pt>
                <c:pt idx="73">
                  <c:v>2.8200663449957027E-2</c:v>
                </c:pt>
                <c:pt idx="74">
                  <c:v>2.75596630669687E-2</c:v>
                </c:pt>
                <c:pt idx="75">
                  <c:v>2.6933237453602873E-2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3-B468-4CA9-9391-19218A4A366E}"/>
            </c:ext>
          </c:extLst>
        </c:ser>
        <c:ser>
          <c:idx val="5"/>
          <c:order val="4"/>
          <c:tx>
            <c:strRef>
              <c:f>'C6012'!$AX$1</c:f>
              <c:strCache>
                <c:ptCount val="1"/>
                <c:pt idx="0">
                  <c:v>C6012 162C7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'C6012'!$AW$2:$AW$77</c:f>
              <c:numCache>
                <c:formatCode>0.00E+00</c:formatCode>
                <c:ptCount val="76"/>
                <c:pt idx="0">
                  <c:v>2.9945567286126981E-4</c:v>
                </c:pt>
                <c:pt idx="1">
                  <c:v>3.1059083146846831E-4</c:v>
                </c:pt>
                <c:pt idx="2">
                  <c:v>3.5161700520427687E-4</c:v>
                </c:pt>
                <c:pt idx="3">
                  <c:v>4.6368195264600686E-4</c:v>
                </c:pt>
                <c:pt idx="4">
                  <c:v>5.4437738208994375E-4</c:v>
                </c:pt>
                <c:pt idx="5">
                  <c:v>6.7033844144257263E-4</c:v>
                </c:pt>
                <c:pt idx="6">
                  <c:v>7.8135641170453925E-4</c:v>
                </c:pt>
                <c:pt idx="7">
                  <c:v>9.1239878482039392E-4</c:v>
                </c:pt>
                <c:pt idx="8">
                  <c:v>1.0521755659505449E-3</c:v>
                </c:pt>
                <c:pt idx="9">
                  <c:v>1.1802763680247273E-3</c:v>
                </c:pt>
                <c:pt idx="10">
                  <c:v>1.352391236285717E-3</c:v>
                </c:pt>
                <c:pt idx="11">
                  <c:v>1.535694944616677E-3</c:v>
                </c:pt>
                <c:pt idx="12">
                  <c:v>1.7510590093764303E-3</c:v>
                </c:pt>
                <c:pt idx="13">
                  <c:v>1.9978890546134783E-3</c:v>
                </c:pt>
                <c:pt idx="14">
                  <c:v>2.2766061319798151E-3</c:v>
                </c:pt>
                <c:pt idx="15">
                  <c:v>2.5713055190034815E-3</c:v>
                </c:pt>
                <c:pt idx="16">
                  <c:v>2.9017697624901077E-3</c:v>
                </c:pt>
                <c:pt idx="17">
                  <c:v>3.2607117584814069E-3</c:v>
                </c:pt>
                <c:pt idx="18">
                  <c:v>3.6650201725270341E-3</c:v>
                </c:pt>
                <c:pt idx="19">
                  <c:v>4.1041834599008335E-3</c:v>
                </c:pt>
                <c:pt idx="20">
                  <c:v>4.5815488925892182E-3</c:v>
                </c:pt>
                <c:pt idx="21">
                  <c:v>5.1184802593676479E-3</c:v>
                </c:pt>
                <c:pt idx="22">
                  <c:v>5.7060817084740824E-3</c:v>
                </c:pt>
                <c:pt idx="23">
                  <c:v>6.3472680872324744E-3</c:v>
                </c:pt>
                <c:pt idx="24">
                  <c:v>7.8392356096967167E-3</c:v>
                </c:pt>
                <c:pt idx="25">
                  <c:v>9.6030586999171583E-3</c:v>
                </c:pt>
                <c:pt idx="26">
                  <c:v>1.1719499901631934E-2</c:v>
                </c:pt>
                <c:pt idx="27">
                  <c:v>1.4247238333178184E-2</c:v>
                </c:pt>
                <c:pt idx="28">
                  <c:v>1.7238035185762546E-2</c:v>
                </c:pt>
                <c:pt idx="29">
                  <c:v>2.0775836565068623E-2</c:v>
                </c:pt>
                <c:pt idx="30">
                  <c:v>2.2764546944413534E-2</c:v>
                </c:pt>
                <c:pt idx="31">
                  <c:v>2.4938975652480884E-2</c:v>
                </c:pt>
                <c:pt idx="32">
                  <c:v>2.7292507908845853E-2</c:v>
                </c:pt>
                <c:pt idx="33">
                  <c:v>2.985362446347118E-2</c:v>
                </c:pt>
                <c:pt idx="34">
                  <c:v>3.2614872923651395E-2</c:v>
                </c:pt>
                <c:pt idx="35">
                  <c:v>3.561046654806372E-2</c:v>
                </c:pt>
                <c:pt idx="36">
                  <c:v>3.88251685397085E-2</c:v>
                </c:pt>
                <c:pt idx="37">
                  <c:v>4.2302576387379845E-2</c:v>
                </c:pt>
                <c:pt idx="38">
                  <c:v>4.6054418828007315E-2</c:v>
                </c:pt>
                <c:pt idx="39">
                  <c:v>5.0067877143738483E-2</c:v>
                </c:pt>
                <c:pt idx="40">
                  <c:v>5.4382753998510266E-2</c:v>
                </c:pt>
                <c:pt idx="41">
                  <c:v>5.9000415706319594E-2</c:v>
                </c:pt>
                <c:pt idx="42">
                  <c:v>6.2810101573679777E-2</c:v>
                </c:pt>
                <c:pt idx="43">
                  <c:v>6.4599018282995788E-2</c:v>
                </c:pt>
                <c:pt idx="44">
                  <c:v>6.9499122469042746E-2</c:v>
                </c:pt>
                <c:pt idx="45">
                  <c:v>7.2160113535405038E-2</c:v>
                </c:pt>
                <c:pt idx="46">
                  <c:v>7.4395493212668626E-2</c:v>
                </c:pt>
                <c:pt idx="47">
                  <c:v>7.692278095008126E-2</c:v>
                </c:pt>
                <c:pt idx="48">
                  <c:v>7.9713197437295158E-2</c:v>
                </c:pt>
                <c:pt idx="49">
                  <c:v>8.2494825011449627E-2</c:v>
                </c:pt>
                <c:pt idx="50">
                  <c:v>8.5287751027587191E-2</c:v>
                </c:pt>
                <c:pt idx="51">
                  <c:v>8.815723451829735E-2</c:v>
                </c:pt>
                <c:pt idx="52">
                  <c:v>9.1063976364465907E-2</c:v>
                </c:pt>
                <c:pt idx="53">
                  <c:v>9.4117542471797586E-2</c:v>
                </c:pt>
                <c:pt idx="54">
                  <c:v>9.7192475800269296E-2</c:v>
                </c:pt>
                <c:pt idx="55">
                  <c:v>0.10032471495329091</c:v>
                </c:pt>
                <c:pt idx="56">
                  <c:v>0.10401781351476802</c:v>
                </c:pt>
                <c:pt idx="57">
                  <c:v>0.10854003618527121</c:v>
                </c:pt>
                <c:pt idx="58">
                  <c:v>0.1136619112784248</c:v>
                </c:pt>
                <c:pt idx="59">
                  <c:v>0.1188321072887103</c:v>
                </c:pt>
                <c:pt idx="60">
                  <c:v>0.12375143396416653</c:v>
                </c:pt>
                <c:pt idx="61">
                  <c:v>0.12829667956284718</c:v>
                </c:pt>
                <c:pt idx="62">
                  <c:v>0.13254870801782681</c:v>
                </c:pt>
                <c:pt idx="63">
                  <c:v>0.13692075167628923</c:v>
                </c:pt>
                <c:pt idx="64">
                  <c:v>0.14274443580030119</c:v>
                </c:pt>
                <c:pt idx="65">
                  <c:v>0.14800578036116444</c:v>
                </c:pt>
                <c:pt idx="66">
                  <c:v>0.15295737771664256</c:v>
                </c:pt>
                <c:pt idx="67">
                  <c:v>0.15764734204024239</c:v>
                </c:pt>
                <c:pt idx="68">
                  <c:v>0.16338884809417512</c:v>
                </c:pt>
                <c:pt idx="69">
                  <c:v>0.1687453152929308</c:v>
                </c:pt>
                <c:pt idx="70">
                  <c:v>0.1738783382009895</c:v>
                </c:pt>
                <c:pt idx="71">
                  <c:v>0.17853865664820057</c:v>
                </c:pt>
                <c:pt idx="72">
                  <c:v>0.18304050360598476</c:v>
                </c:pt>
                <c:pt idx="73">
                  <c:v>0.18836427240422401</c:v>
                </c:pt>
                <c:pt idx="74">
                  <c:v>0.19316597131756369</c:v>
                </c:pt>
                <c:pt idx="75">
                  <c:v>0.19788071567755491</c:v>
                </c:pt>
              </c:numCache>
            </c:numRef>
          </c:xVal>
          <c:yVal>
            <c:numRef>
              <c:f>'C6012'!$AX$2:$AX$77</c:f>
              <c:numCache>
                <c:formatCode>0.00E+00</c:formatCode>
                <c:ptCount val="76"/>
                <c:pt idx="0">
                  <c:v>8.9673700008795851E-3</c:v>
                </c:pt>
                <c:pt idx="1">
                  <c:v>7.9936579348747067E-3</c:v>
                </c:pt>
                <c:pt idx="2">
                  <c:v>8.4893410477443251E-3</c:v>
                </c:pt>
                <c:pt idx="3">
                  <c:v>1.223327054808301E-2</c:v>
                </c:pt>
                <c:pt idx="4">
                  <c:v>1.3972358336174856E-2</c:v>
                </c:pt>
                <c:pt idx="5">
                  <c:v>1.7555962027530517E-2</c:v>
                </c:pt>
                <c:pt idx="6">
                  <c:v>1.976527894328594E-2</c:v>
                </c:pt>
                <c:pt idx="7">
                  <c:v>2.2332701357760148E-2</c:v>
                </c:pt>
                <c:pt idx="8">
                  <c:v>2.4610217822292436E-2</c:v>
                </c:pt>
                <c:pt idx="9">
                  <c:v>2.5660976607898085E-2</c:v>
                </c:pt>
                <c:pt idx="10">
                  <c:v>2.7917586551387746E-2</c:v>
                </c:pt>
                <c:pt idx="11">
                  <c:v>2.9829838489575287E-2</c:v>
                </c:pt>
                <c:pt idx="12">
                  <c:v>3.2137341190535171E-2</c:v>
                </c:pt>
                <c:pt idx="13">
                  <c:v>3.4667019928298917E-2</c:v>
                </c:pt>
                <c:pt idx="14">
                  <c:v>3.7300723139029122E-2</c:v>
                </c:pt>
                <c:pt idx="15">
                  <c:v>3.9429232969697366E-2</c:v>
                </c:pt>
                <c:pt idx="16">
                  <c:v>4.1610542424611187E-2</c:v>
                </c:pt>
                <c:pt idx="17">
                  <c:v>4.3538179692876509E-2</c:v>
                </c:pt>
                <c:pt idx="18">
                  <c:v>4.5579046385470529E-2</c:v>
                </c:pt>
                <c:pt idx="19">
                  <c:v>4.7362341057797526E-2</c:v>
                </c:pt>
                <c:pt idx="20">
                  <c:v>4.8907112313540731E-2</c:v>
                </c:pt>
                <c:pt idx="21">
                  <c:v>5.0582086903749421E-2</c:v>
                </c:pt>
                <c:pt idx="22">
                  <c:v>5.2090405586360397E-2</c:v>
                </c:pt>
                <c:pt idx="23">
                  <c:v>5.341001093870943E-2</c:v>
                </c:pt>
                <c:pt idx="24">
                  <c:v>5.5941171868422693E-2</c:v>
                </c:pt>
                <c:pt idx="25">
                  <c:v>5.7641753899750361E-2</c:v>
                </c:pt>
                <c:pt idx="26">
                  <c:v>5.8948337064894475E-2</c:v>
                </c:pt>
                <c:pt idx="27">
                  <c:v>5.9820406611531776E-2</c:v>
                </c:pt>
                <c:pt idx="28">
                  <c:v>6.0130978358824694E-2</c:v>
                </c:pt>
                <c:pt idx="29">
                  <c:v>5.9975515013275575E-2</c:v>
                </c:pt>
                <c:pt idx="30">
                  <c:v>5.9668167424984549E-2</c:v>
                </c:pt>
                <c:pt idx="31">
                  <c:v>5.9340384749218524E-2</c:v>
                </c:pt>
                <c:pt idx="32">
                  <c:v>5.8890390079092823E-2</c:v>
                </c:pt>
                <c:pt idx="33">
                  <c:v>5.8387527260253723E-2</c:v>
                </c:pt>
                <c:pt idx="34">
                  <c:v>5.7746444805350967E-2</c:v>
                </c:pt>
                <c:pt idx="35">
                  <c:v>5.7044774078756862E-2</c:v>
                </c:pt>
                <c:pt idx="36">
                  <c:v>5.6189425285599226E-2</c:v>
                </c:pt>
                <c:pt idx="37">
                  <c:v>5.527506035627025E-2</c:v>
                </c:pt>
                <c:pt idx="38">
                  <c:v>5.4288253558680569E-2</c:v>
                </c:pt>
                <c:pt idx="39">
                  <c:v>5.3167792997060155E-2</c:v>
                </c:pt>
                <c:pt idx="40">
                  <c:v>5.1978058065693673E-2</c:v>
                </c:pt>
                <c:pt idx="41">
                  <c:v>5.0696193448450722E-2</c:v>
                </c:pt>
                <c:pt idx="42">
                  <c:v>4.9495385070947341E-2</c:v>
                </c:pt>
                <c:pt idx="43">
                  <c:v>4.8337541895409931E-2</c:v>
                </c:pt>
                <c:pt idx="44">
                  <c:v>4.7692250204557807E-2</c:v>
                </c:pt>
                <c:pt idx="45">
                  <c:v>4.7468726791946268E-2</c:v>
                </c:pt>
                <c:pt idx="46">
                  <c:v>4.6583589286908929E-2</c:v>
                </c:pt>
                <c:pt idx="47">
                  <c:v>4.5981025357025508E-2</c:v>
                </c:pt>
                <c:pt idx="48">
                  <c:v>4.5588665927760598E-2</c:v>
                </c:pt>
                <c:pt idx="49">
                  <c:v>4.5079297543600801E-2</c:v>
                </c:pt>
                <c:pt idx="50">
                  <c:v>4.4486034513330525E-2</c:v>
                </c:pt>
                <c:pt idx="51">
                  <c:v>4.3882610009565545E-2</c:v>
                </c:pt>
                <c:pt idx="52">
                  <c:v>4.3231177980033501E-2</c:v>
                </c:pt>
                <c:pt idx="53">
                  <c:v>4.2635656016377421E-2</c:v>
                </c:pt>
                <c:pt idx="54">
                  <c:v>4.1978115691553304E-2</c:v>
                </c:pt>
                <c:pt idx="55">
                  <c:v>4.1295386469862812E-2</c:v>
                </c:pt>
                <c:pt idx="56">
                  <c:v>4.0829077465634175E-2</c:v>
                </c:pt>
                <c:pt idx="57">
                  <c:v>3.9935387983389775E-2</c:v>
                </c:pt>
                <c:pt idx="58">
                  <c:v>3.9148575986256096E-2</c:v>
                </c:pt>
                <c:pt idx="59">
                  <c:v>3.8165053304528525E-2</c:v>
                </c:pt>
                <c:pt idx="60">
                  <c:v>3.7352237580945045E-2</c:v>
                </c:pt>
                <c:pt idx="61">
                  <c:v>3.6577862193004206E-2</c:v>
                </c:pt>
                <c:pt idx="62">
                  <c:v>3.5855428565704298E-2</c:v>
                </c:pt>
                <c:pt idx="63">
                  <c:v>3.5140191639362807E-2</c:v>
                </c:pt>
                <c:pt idx="64">
                  <c:v>3.4308762337003383E-2</c:v>
                </c:pt>
                <c:pt idx="65">
                  <c:v>3.3479613358271813E-2</c:v>
                </c:pt>
                <c:pt idx="66">
                  <c:v>3.2735356650275167E-2</c:v>
                </c:pt>
                <c:pt idx="67">
                  <c:v>3.2063842668498481E-2</c:v>
                </c:pt>
                <c:pt idx="68">
                  <c:v>3.1197751176278408E-2</c:v>
                </c:pt>
                <c:pt idx="69">
                  <c:v>3.0415489674546707E-2</c:v>
                </c:pt>
                <c:pt idx="70">
                  <c:v>2.9734142894903313E-2</c:v>
                </c:pt>
                <c:pt idx="71">
                  <c:v>2.9049532413874108E-2</c:v>
                </c:pt>
                <c:pt idx="72">
                  <c:v>2.8446107964283006E-2</c:v>
                </c:pt>
                <c:pt idx="73">
                  <c:v>2.7752130714409629E-2</c:v>
                </c:pt>
                <c:pt idx="74">
                  <c:v>2.705415637692709E-2</c:v>
                </c:pt>
                <c:pt idx="75">
                  <c:v>2.645906996220105E-2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4-B468-4CA9-9391-19218A4A366E}"/>
            </c:ext>
          </c:extLst>
        </c:ser>
        <c:ser>
          <c:idx val="6"/>
          <c:order val="5"/>
          <c:tx>
            <c:strRef>
              <c:f>'C6012'!$BH$1</c:f>
              <c:strCache>
                <c:ptCount val="1"/>
                <c:pt idx="0">
                  <c:v>C6012 162C3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'C6012'!$BG$2:$BG$77</c:f>
              <c:numCache>
                <c:formatCode>0.00E+00</c:formatCode>
                <c:ptCount val="76"/>
                <c:pt idx="4">
                  <c:v>1.094809436583829E-4</c:v>
                </c:pt>
                <c:pt idx="5">
                  <c:v>1.882337741508841E-4</c:v>
                </c:pt>
                <c:pt idx="6">
                  <c:v>2.9437807658975058E-4</c:v>
                </c:pt>
                <c:pt idx="7">
                  <c:v>4.3686295877698878E-4</c:v>
                </c:pt>
                <c:pt idx="8">
                  <c:v>6.0186709475193282E-4</c:v>
                </c:pt>
                <c:pt idx="9">
                  <c:v>7.5205886479187613E-4</c:v>
                </c:pt>
                <c:pt idx="10">
                  <c:v>9.4160941900385412E-4</c:v>
                </c:pt>
                <c:pt idx="11">
                  <c:v>1.1466935164782318E-3</c:v>
                </c:pt>
                <c:pt idx="12">
                  <c:v>1.3719199639498213E-3</c:v>
                </c:pt>
                <c:pt idx="13">
                  <c:v>1.6293270869528905E-3</c:v>
                </c:pt>
                <c:pt idx="14">
                  <c:v>1.9188894996639654E-3</c:v>
                </c:pt>
                <c:pt idx="15">
                  <c:v>2.219518218532297E-3</c:v>
                </c:pt>
                <c:pt idx="16">
                  <c:v>2.5576131785894347E-3</c:v>
                </c:pt>
                <c:pt idx="17">
                  <c:v>2.9264689119011525E-3</c:v>
                </c:pt>
                <c:pt idx="18">
                  <c:v>3.3400516105005391E-3</c:v>
                </c:pt>
                <c:pt idx="19">
                  <c:v>3.7936998415074928E-3</c:v>
                </c:pt>
                <c:pt idx="20">
                  <c:v>4.2880429787464994E-3</c:v>
                </c:pt>
                <c:pt idx="21">
                  <c:v>4.830344984791634E-3</c:v>
                </c:pt>
                <c:pt idx="22">
                  <c:v>5.4299530174822756E-3</c:v>
                </c:pt>
                <c:pt idx="23">
                  <c:v>6.075551368352027E-3</c:v>
                </c:pt>
                <c:pt idx="24">
                  <c:v>7.5425942190371553E-3</c:v>
                </c:pt>
                <c:pt idx="25">
                  <c:v>9.3423981094044335E-3</c:v>
                </c:pt>
                <c:pt idx="26">
                  <c:v>1.1448945331405613E-2</c:v>
                </c:pt>
                <c:pt idx="27">
                  <c:v>1.3962640421136702E-2</c:v>
                </c:pt>
                <c:pt idx="28">
                  <c:v>1.6932595379649584E-2</c:v>
                </c:pt>
                <c:pt idx="29">
                  <c:v>2.0451126119814211E-2</c:v>
                </c:pt>
                <c:pt idx="30">
                  <c:v>2.2421362063967363E-2</c:v>
                </c:pt>
                <c:pt idx="31">
                  <c:v>2.4581465123600071E-2</c:v>
                </c:pt>
                <c:pt idx="32">
                  <c:v>2.6930971494959127E-2</c:v>
                </c:pt>
                <c:pt idx="33">
                  <c:v>2.9439694887969159E-2</c:v>
                </c:pt>
                <c:pt idx="34">
                  <c:v>3.2186538928091618E-2</c:v>
                </c:pt>
                <c:pt idx="35">
                  <c:v>3.5158369438513165E-2</c:v>
                </c:pt>
                <c:pt idx="36">
                  <c:v>3.8350860933997692E-2</c:v>
                </c:pt>
                <c:pt idx="37">
                  <c:v>4.1806341921729481E-2</c:v>
                </c:pt>
                <c:pt idx="38">
                  <c:v>4.552685708101481E-2</c:v>
                </c:pt>
                <c:pt idx="39">
                  <c:v>4.9522853131348535E-2</c:v>
                </c:pt>
                <c:pt idx="40">
                  <c:v>5.381153293876647E-2</c:v>
                </c:pt>
                <c:pt idx="41">
                  <c:v>5.8409283854202201E-2</c:v>
                </c:pt>
                <c:pt idx="42">
                  <c:v>6.2181798260502061E-2</c:v>
                </c:pt>
                <c:pt idx="43">
                  <c:v>6.4354785360588529E-2</c:v>
                </c:pt>
                <c:pt idx="44">
                  <c:v>6.8678397350592113E-2</c:v>
                </c:pt>
                <c:pt idx="45">
                  <c:v>7.1104856651267229E-2</c:v>
                </c:pt>
                <c:pt idx="46">
                  <c:v>7.361858135365075E-2</c:v>
                </c:pt>
                <c:pt idx="47">
                  <c:v>7.620347537896871E-2</c:v>
                </c:pt>
                <c:pt idx="48">
                  <c:v>7.8999446794605771E-2</c:v>
                </c:pt>
                <c:pt idx="49">
                  <c:v>8.1712133193147782E-2</c:v>
                </c:pt>
                <c:pt idx="50">
                  <c:v>8.4484991960609671E-2</c:v>
                </c:pt>
                <c:pt idx="51">
                  <c:v>8.7396569741831132E-2</c:v>
                </c:pt>
                <c:pt idx="52">
                  <c:v>9.0319485853174217E-2</c:v>
                </c:pt>
                <c:pt idx="53">
                  <c:v>9.3159717263769162E-2</c:v>
                </c:pt>
                <c:pt idx="54">
                  <c:v>9.6403265291324008E-2</c:v>
                </c:pt>
                <c:pt idx="55">
                  <c:v>9.9577205601094884E-2</c:v>
                </c:pt>
                <c:pt idx="56">
                  <c:v>0.10349195123789037</c:v>
                </c:pt>
                <c:pt idx="57">
                  <c:v>0.10796870430172141</c:v>
                </c:pt>
                <c:pt idx="58">
                  <c:v>0.11295761718279623</c:v>
                </c:pt>
                <c:pt idx="59">
                  <c:v>0.11832175838276461</c:v>
                </c:pt>
                <c:pt idx="60">
                  <c:v>0.12322985318193473</c:v>
                </c:pt>
                <c:pt idx="61">
                  <c:v>0.12772731058577103</c:v>
                </c:pt>
                <c:pt idx="62">
                  <c:v>0.13189860852905599</c:v>
                </c:pt>
                <c:pt idx="63">
                  <c:v>0.13629078996519794</c:v>
                </c:pt>
                <c:pt idx="64">
                  <c:v>0.14214211322472334</c:v>
                </c:pt>
                <c:pt idx="65">
                  <c:v>0.14740599130073437</c:v>
                </c:pt>
                <c:pt idx="66">
                  <c:v>0.15237387599042534</c:v>
                </c:pt>
                <c:pt idx="67">
                  <c:v>0.15706351979744332</c:v>
                </c:pt>
                <c:pt idx="68">
                  <c:v>0.16269480884594209</c:v>
                </c:pt>
                <c:pt idx="69">
                  <c:v>0.16813906876719908</c:v>
                </c:pt>
                <c:pt idx="70">
                  <c:v>0.17315801057291569</c:v>
                </c:pt>
                <c:pt idx="71">
                  <c:v>0.17794720557507895</c:v>
                </c:pt>
                <c:pt idx="72">
                  <c:v>0.18241861295590606</c:v>
                </c:pt>
              </c:numCache>
            </c:numRef>
          </c:xVal>
          <c:yVal>
            <c:numRef>
              <c:f>'C6012'!$BH$2:$BH$77</c:f>
              <c:numCache>
                <c:formatCode>0.00E+00</c:formatCode>
                <c:ptCount val="76"/>
                <c:pt idx="4">
                  <c:v>5.6512775050472706E-4</c:v>
                </c:pt>
                <c:pt idx="5">
                  <c:v>1.3843040273128495E-3</c:v>
                </c:pt>
                <c:pt idx="6">
                  <c:v>2.8055338566154628E-3</c:v>
                </c:pt>
                <c:pt idx="7">
                  <c:v>5.1199097741807713E-3</c:v>
                </c:pt>
                <c:pt idx="8">
                  <c:v>8.0526761502375723E-3</c:v>
                </c:pt>
                <c:pt idx="9">
                  <c:v>1.0418601503718133E-2</c:v>
                </c:pt>
                <c:pt idx="10">
                  <c:v>1.3533644487677628E-2</c:v>
                </c:pt>
                <c:pt idx="11">
                  <c:v>1.6631664154661659E-2</c:v>
                </c:pt>
                <c:pt idx="12">
                  <c:v>1.9727222000786911E-2</c:v>
                </c:pt>
                <c:pt idx="13">
                  <c:v>2.3056337990953552E-2</c:v>
                </c:pt>
                <c:pt idx="14">
                  <c:v>2.6499725886438459E-2</c:v>
                </c:pt>
                <c:pt idx="15">
                  <c:v>2.9378417146620605E-2</c:v>
                </c:pt>
                <c:pt idx="16">
                  <c:v>3.2325644875169139E-2</c:v>
                </c:pt>
                <c:pt idx="17">
                  <c:v>3.5069799112728707E-2</c:v>
                </c:pt>
                <c:pt idx="18">
                  <c:v>3.7854616517559066E-2</c:v>
                </c:pt>
                <c:pt idx="19">
                  <c:v>4.0467424215668235E-2</c:v>
                </c:pt>
                <c:pt idx="20">
                  <c:v>4.2841594778053577E-2</c:v>
                </c:pt>
                <c:pt idx="21">
                  <c:v>4.504752932655598E-2</c:v>
                </c:pt>
                <c:pt idx="22">
                  <c:v>4.7170872598515122E-2</c:v>
                </c:pt>
                <c:pt idx="23">
                  <c:v>4.8935088437522124E-2</c:v>
                </c:pt>
                <c:pt idx="24">
                  <c:v>5.1787579471892435E-2</c:v>
                </c:pt>
                <c:pt idx="25">
                  <c:v>5.4555025086322255E-2</c:v>
                </c:pt>
                <c:pt idx="26">
                  <c:v>5.6258009485832053E-2</c:v>
                </c:pt>
                <c:pt idx="27">
                  <c:v>5.7454372993781866E-2</c:v>
                </c:pt>
                <c:pt idx="28">
                  <c:v>5.8018942085013174E-2</c:v>
                </c:pt>
                <c:pt idx="29">
                  <c:v>5.8115422499332638E-2</c:v>
                </c:pt>
                <c:pt idx="30">
                  <c:v>5.788268390423551E-2</c:v>
                </c:pt>
                <c:pt idx="31">
                  <c:v>5.7651241532164242E-2</c:v>
                </c:pt>
                <c:pt idx="32">
                  <c:v>5.734051402228714E-2</c:v>
                </c:pt>
                <c:pt idx="33">
                  <c:v>5.6779630448809466E-2</c:v>
                </c:pt>
                <c:pt idx="34">
                  <c:v>5.6239626516340693E-2</c:v>
                </c:pt>
                <c:pt idx="35">
                  <c:v>5.5605530435221609E-2</c:v>
                </c:pt>
                <c:pt idx="36">
                  <c:v>5.4824935116816277E-2</c:v>
                </c:pt>
                <c:pt idx="37">
                  <c:v>5.3985847697780226E-2</c:v>
                </c:pt>
                <c:pt idx="38">
                  <c:v>5.3051613684242618E-2</c:v>
                </c:pt>
                <c:pt idx="39">
                  <c:v>5.2016555753798453E-2</c:v>
                </c:pt>
                <c:pt idx="40">
                  <c:v>5.0891867076399783E-2</c:v>
                </c:pt>
                <c:pt idx="41">
                  <c:v>4.9685420649571557E-2</c:v>
                </c:pt>
                <c:pt idx="42">
                  <c:v>4.8510111269452927E-2</c:v>
                </c:pt>
                <c:pt idx="43">
                  <c:v>4.7972728238229567E-2</c:v>
                </c:pt>
                <c:pt idx="44">
                  <c:v>4.6572491904833452E-2</c:v>
                </c:pt>
                <c:pt idx="45">
                  <c:v>4.6090529553737748E-2</c:v>
                </c:pt>
                <c:pt idx="46">
                  <c:v>4.5615725015352784E-2</c:v>
                </c:pt>
                <c:pt idx="47">
                  <c:v>4.5125108091269371E-2</c:v>
                </c:pt>
                <c:pt idx="48">
                  <c:v>4.4775920633757453E-2</c:v>
                </c:pt>
                <c:pt idx="49">
                  <c:v>4.4227951584636993E-2</c:v>
                </c:pt>
                <c:pt idx="50">
                  <c:v>4.3652538447234955E-2</c:v>
                </c:pt>
                <c:pt idx="51">
                  <c:v>4.312859483596318E-2</c:v>
                </c:pt>
                <c:pt idx="52">
                  <c:v>4.2527197359943578E-2</c:v>
                </c:pt>
                <c:pt idx="53">
                  <c:v>4.1772273795937724E-2</c:v>
                </c:pt>
                <c:pt idx="54">
                  <c:v>4.1299152378247418E-2</c:v>
                </c:pt>
                <c:pt idx="55">
                  <c:v>4.0682303485054222E-2</c:v>
                </c:pt>
                <c:pt idx="56">
                  <c:v>4.0417298003871241E-2</c:v>
                </c:pt>
                <c:pt idx="57">
                  <c:v>3.9516071554551037E-2</c:v>
                </c:pt>
                <c:pt idx="58">
                  <c:v>3.8664919029136796E-2</c:v>
                </c:pt>
                <c:pt idx="59">
                  <c:v>3.7837941910241431E-2</c:v>
                </c:pt>
                <c:pt idx="60">
                  <c:v>3.7038040768880946E-2</c:v>
                </c:pt>
                <c:pt idx="61">
                  <c:v>3.6253924154386691E-2</c:v>
                </c:pt>
                <c:pt idx="62">
                  <c:v>3.5504577412043194E-2</c:v>
                </c:pt>
                <c:pt idx="63">
                  <c:v>3.4817580935965695E-2</c:v>
                </c:pt>
                <c:pt idx="64">
                  <c:v>3.401983558173105E-2</c:v>
                </c:pt>
                <c:pt idx="65">
                  <c:v>3.3208812886064767E-2</c:v>
                </c:pt>
                <c:pt idx="66">
                  <c:v>3.2486075394355003E-2</c:v>
                </c:pt>
                <c:pt idx="67">
                  <c:v>3.1826795576263542E-2</c:v>
                </c:pt>
                <c:pt idx="68">
                  <c:v>3.0933271970804765E-2</c:v>
                </c:pt>
                <c:pt idx="69">
                  <c:v>3.0197336515595918E-2</c:v>
                </c:pt>
                <c:pt idx="70">
                  <c:v>2.948829329816088E-2</c:v>
                </c:pt>
                <c:pt idx="71">
                  <c:v>2.8857384463664829E-2</c:v>
                </c:pt>
                <c:pt idx="72">
                  <c:v>2.825314174966604E-2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5-B468-4CA9-9391-19218A4A366E}"/>
            </c:ext>
          </c:extLst>
        </c:ser>
        <c:ser>
          <c:idx val="7"/>
          <c:order val="6"/>
          <c:tx>
            <c:strRef>
              <c:f>'C6012'!$BR$1</c:f>
              <c:strCache>
                <c:ptCount val="1"/>
                <c:pt idx="0">
                  <c:v>C6012 162C4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'C6012'!$BQ$2:$BQ$77</c:f>
              <c:numCache>
                <c:formatCode>0.00E+00</c:formatCode>
                <c:ptCount val="76"/>
                <c:pt idx="0">
                  <c:v>2.5061340304922237E-4</c:v>
                </c:pt>
                <c:pt idx="1">
                  <c:v>2.8796519711807203E-4</c:v>
                </c:pt>
                <c:pt idx="2">
                  <c:v>3.2880220286923221E-4</c:v>
                </c:pt>
                <c:pt idx="3">
                  <c:v>4.3766950470804094E-4</c:v>
                </c:pt>
                <c:pt idx="4">
                  <c:v>5.2356715065088484E-4</c:v>
                </c:pt>
                <c:pt idx="5">
                  <c:v>6.3264847566214669E-4</c:v>
                </c:pt>
                <c:pt idx="6">
                  <c:v>7.4172601396855923E-4</c:v>
                </c:pt>
                <c:pt idx="7">
                  <c:v>8.7141840134635708E-4</c:v>
                </c:pt>
                <c:pt idx="8">
                  <c:v>1.0209838333951893E-3</c:v>
                </c:pt>
                <c:pt idx="9">
                  <c:v>1.1586251058099168E-3</c:v>
                </c:pt>
                <c:pt idx="10">
                  <c:v>1.3277804055809288E-3</c:v>
                </c:pt>
                <c:pt idx="11">
                  <c:v>1.5021837989345039E-3</c:v>
                </c:pt>
                <c:pt idx="12">
                  <c:v>1.7121824918416803E-3</c:v>
                </c:pt>
                <c:pt idx="13">
                  <c:v>1.9446802470334578E-3</c:v>
                </c:pt>
                <c:pt idx="14">
                  <c:v>2.2144470701684119E-3</c:v>
                </c:pt>
                <c:pt idx="15">
                  <c:v>2.4973271053968888E-3</c:v>
                </c:pt>
                <c:pt idx="16">
                  <c:v>2.8246829539863281E-3</c:v>
                </c:pt>
                <c:pt idx="17">
                  <c:v>3.1772848130975544E-3</c:v>
                </c:pt>
                <c:pt idx="18">
                  <c:v>3.5801844724008421E-3</c:v>
                </c:pt>
                <c:pt idx="19">
                  <c:v>4.0212812314579646E-3</c:v>
                </c:pt>
                <c:pt idx="20">
                  <c:v>4.4943183522811797E-3</c:v>
                </c:pt>
                <c:pt idx="21">
                  <c:v>5.0245037468843118E-3</c:v>
                </c:pt>
                <c:pt idx="22">
                  <c:v>5.6023054646135604E-3</c:v>
                </c:pt>
                <c:pt idx="23">
                  <c:v>6.2336996238455643E-3</c:v>
                </c:pt>
                <c:pt idx="24">
                  <c:v>7.6770084467889573E-3</c:v>
                </c:pt>
                <c:pt idx="25">
                  <c:v>9.4450882514011004E-3</c:v>
                </c:pt>
                <c:pt idx="26">
                  <c:v>1.1548408634378659E-2</c:v>
                </c:pt>
                <c:pt idx="27">
                  <c:v>1.4016616582720156E-2</c:v>
                </c:pt>
                <c:pt idx="28">
                  <c:v>1.6963814008785834E-2</c:v>
                </c:pt>
                <c:pt idx="29">
                  <c:v>2.043122006145209E-2</c:v>
                </c:pt>
                <c:pt idx="30">
                  <c:v>2.2397946344212313E-2</c:v>
                </c:pt>
                <c:pt idx="31">
                  <c:v>2.4537705059664811E-2</c:v>
                </c:pt>
                <c:pt idx="32">
                  <c:v>2.6856970040443851E-2</c:v>
                </c:pt>
                <c:pt idx="33">
                  <c:v>2.9373838859019577E-2</c:v>
                </c:pt>
                <c:pt idx="34">
                  <c:v>3.2095252651377373E-2</c:v>
                </c:pt>
                <c:pt idx="35">
                  <c:v>3.5032412026313492E-2</c:v>
                </c:pt>
                <c:pt idx="36">
                  <c:v>3.8217564005090458E-2</c:v>
                </c:pt>
                <c:pt idx="37">
                  <c:v>4.1637913999692563E-2</c:v>
                </c:pt>
                <c:pt idx="38">
                  <c:v>4.5342257717441548E-2</c:v>
                </c:pt>
                <c:pt idx="39">
                  <c:v>4.9304109002969949E-2</c:v>
                </c:pt>
                <c:pt idx="40">
                  <c:v>5.355841743156467E-2</c:v>
                </c:pt>
                <c:pt idx="41">
                  <c:v>5.8116973423772776E-2</c:v>
                </c:pt>
                <c:pt idx="42">
                  <c:v>6.1828328438282246E-2</c:v>
                </c:pt>
                <c:pt idx="43">
                  <c:v>6.400435010158205E-2</c:v>
                </c:pt>
                <c:pt idx="44">
                  <c:v>6.8488366117813823E-2</c:v>
                </c:pt>
                <c:pt idx="45">
                  <c:v>7.0410050961776049E-2</c:v>
                </c:pt>
                <c:pt idx="46">
                  <c:v>7.3295888127731371E-2</c:v>
                </c:pt>
                <c:pt idx="47">
                  <c:v>7.5893489965185912E-2</c:v>
                </c:pt>
                <c:pt idx="48">
                  <c:v>7.8462551772402148E-2</c:v>
                </c:pt>
                <c:pt idx="49">
                  <c:v>8.1294818017200482E-2</c:v>
                </c:pt>
                <c:pt idx="50">
                  <c:v>8.4125081004573235E-2</c:v>
                </c:pt>
                <c:pt idx="51">
                  <c:v>8.6916687124224484E-2</c:v>
                </c:pt>
                <c:pt idx="52">
                  <c:v>8.991596514474301E-2</c:v>
                </c:pt>
                <c:pt idx="53">
                  <c:v>9.2821857413867906E-2</c:v>
                </c:pt>
                <c:pt idx="54">
                  <c:v>9.5880250727706021E-2</c:v>
                </c:pt>
                <c:pt idx="55">
                  <c:v>9.9046812402735926E-2</c:v>
                </c:pt>
                <c:pt idx="56">
                  <c:v>0.10295604322463564</c:v>
                </c:pt>
                <c:pt idx="57">
                  <c:v>0.10751439378600693</c:v>
                </c:pt>
                <c:pt idx="58">
                  <c:v>0.11265105563085988</c:v>
                </c:pt>
                <c:pt idx="59">
                  <c:v>0.11788670897806242</c:v>
                </c:pt>
                <c:pt idx="60">
                  <c:v>0.12275884618572967</c:v>
                </c:pt>
                <c:pt idx="61">
                  <c:v>0.12721539941436588</c:v>
                </c:pt>
                <c:pt idx="62">
                  <c:v>0.13156799871353811</c:v>
                </c:pt>
                <c:pt idx="63">
                  <c:v>0.13582977697950482</c:v>
                </c:pt>
                <c:pt idx="64">
                  <c:v>0.14158322457340042</c:v>
                </c:pt>
                <c:pt idx="65">
                  <c:v>0.14687949310642692</c:v>
                </c:pt>
                <c:pt idx="66">
                  <c:v>0.15171728491913894</c:v>
                </c:pt>
                <c:pt idx="67">
                  <c:v>0.15646032303509186</c:v>
                </c:pt>
                <c:pt idx="68">
                  <c:v>0.1621853830178504</c:v>
                </c:pt>
                <c:pt idx="69">
                  <c:v>0.16748922023016471</c:v>
                </c:pt>
                <c:pt idx="70">
                  <c:v>0.17258226612536434</c:v>
                </c:pt>
                <c:pt idx="71">
                  <c:v>0.17730805187908399</c:v>
                </c:pt>
                <c:pt idx="72">
                  <c:v>0.1817265452928771</c:v>
                </c:pt>
                <c:pt idx="73">
                  <c:v>0.18608258813088663</c:v>
                </c:pt>
                <c:pt idx="74">
                  <c:v>0.19174913608210617</c:v>
                </c:pt>
                <c:pt idx="75">
                  <c:v>0.19662676341201418</c:v>
                </c:pt>
              </c:numCache>
            </c:numRef>
          </c:xVal>
          <c:yVal>
            <c:numRef>
              <c:f>'C6012'!$BR$2:$BR$77</c:f>
              <c:numCache>
                <c:formatCode>0.00E+00</c:formatCode>
                <c:ptCount val="76"/>
                <c:pt idx="0">
                  <c:v>6.2807077787911982E-3</c:v>
                </c:pt>
                <c:pt idx="1">
                  <c:v>6.871448615852805E-3</c:v>
                </c:pt>
                <c:pt idx="2">
                  <c:v>7.4234139191581509E-3</c:v>
                </c:pt>
                <c:pt idx="3">
                  <c:v>1.0899203722959293E-2</c:v>
                </c:pt>
                <c:pt idx="4">
                  <c:v>1.2924517845337531E-2</c:v>
                </c:pt>
                <c:pt idx="5">
                  <c:v>1.5637283653674977E-2</c:v>
                </c:pt>
                <c:pt idx="6">
                  <c:v>1.781113556538012E-2</c:v>
                </c:pt>
                <c:pt idx="7">
                  <c:v>2.0371608202754077E-2</c:v>
                </c:pt>
                <c:pt idx="8">
                  <c:v>2.3172706656641E-2</c:v>
                </c:pt>
                <c:pt idx="9">
                  <c:v>2.4728150044081448E-2</c:v>
                </c:pt>
                <c:pt idx="10">
                  <c:v>2.6910742852852731E-2</c:v>
                </c:pt>
                <c:pt idx="11">
                  <c:v>2.8542179976085345E-2</c:v>
                </c:pt>
                <c:pt idx="12">
                  <c:v>3.0726173864962979E-2</c:v>
                </c:pt>
                <c:pt idx="13">
                  <c:v>3.2845069161039693E-2</c:v>
                </c:pt>
                <c:pt idx="14">
                  <c:v>3.5291657622004056E-2</c:v>
                </c:pt>
                <c:pt idx="15">
                  <c:v>3.7193052792173352E-2</c:v>
                </c:pt>
                <c:pt idx="16">
                  <c:v>3.9429102686517177E-2</c:v>
                </c:pt>
                <c:pt idx="17">
                  <c:v>4.1338788245696693E-2</c:v>
                </c:pt>
                <c:pt idx="18">
                  <c:v>4.3493394602806525E-2</c:v>
                </c:pt>
                <c:pt idx="19">
                  <c:v>4.5468279710489265E-2</c:v>
                </c:pt>
                <c:pt idx="20">
                  <c:v>4.7062504401636125E-2</c:v>
                </c:pt>
                <c:pt idx="21">
                  <c:v>4.8741739796648087E-2</c:v>
                </c:pt>
                <c:pt idx="22">
                  <c:v>5.0212903694617214E-2</c:v>
                </c:pt>
                <c:pt idx="23">
                  <c:v>5.1515832971412788E-2</c:v>
                </c:pt>
                <c:pt idx="24">
                  <c:v>5.3649806736276326E-2</c:v>
                </c:pt>
                <c:pt idx="25">
                  <c:v>5.5760936629927059E-2</c:v>
                </c:pt>
                <c:pt idx="26">
                  <c:v>5.7239744194764505E-2</c:v>
                </c:pt>
                <c:pt idx="27">
                  <c:v>5.7899440775129721E-2</c:v>
                </c:pt>
                <c:pt idx="28">
                  <c:v>5.8233078372603511E-2</c:v>
                </c:pt>
                <c:pt idx="29">
                  <c:v>5.800234452240037E-2</c:v>
                </c:pt>
                <c:pt idx="30">
                  <c:v>5.776184762636441E-2</c:v>
                </c:pt>
                <c:pt idx="31">
                  <c:v>5.7446162100838659E-2</c:v>
                </c:pt>
                <c:pt idx="32">
                  <c:v>5.7025824182383708E-2</c:v>
                </c:pt>
                <c:pt idx="33">
                  <c:v>5.6525884705104008E-2</c:v>
                </c:pt>
                <c:pt idx="34">
                  <c:v>5.5921069381497247E-2</c:v>
                </c:pt>
                <c:pt idx="35">
                  <c:v>5.5207822419315974E-2</c:v>
                </c:pt>
                <c:pt idx="36">
                  <c:v>5.4444484977194077E-2</c:v>
                </c:pt>
                <c:pt idx="37">
                  <c:v>5.3551731364890803E-2</c:v>
                </c:pt>
                <c:pt idx="38">
                  <c:v>5.2622265376864957E-2</c:v>
                </c:pt>
                <c:pt idx="39">
                  <c:v>5.1558052811143097E-2</c:v>
                </c:pt>
                <c:pt idx="40">
                  <c:v>5.0414228756961589E-2</c:v>
                </c:pt>
                <c:pt idx="41">
                  <c:v>4.9189361667161986E-2</c:v>
                </c:pt>
                <c:pt idx="42">
                  <c:v>4.7960171396999762E-2</c:v>
                </c:pt>
                <c:pt idx="43">
                  <c:v>4.7451692749494512E-2</c:v>
                </c:pt>
                <c:pt idx="44">
                  <c:v>4.631511886694617E-2</c:v>
                </c:pt>
                <c:pt idx="45">
                  <c:v>4.5194177277359047E-2</c:v>
                </c:pt>
                <c:pt idx="46">
                  <c:v>4.5216705521604832E-2</c:v>
                </c:pt>
                <c:pt idx="47">
                  <c:v>4.4758729147659992E-2</c:v>
                </c:pt>
                <c:pt idx="48">
                  <c:v>4.4169377681584202E-2</c:v>
                </c:pt>
                <c:pt idx="49">
                  <c:v>4.3777348633456399E-2</c:v>
                </c:pt>
                <c:pt idx="50">
                  <c:v>4.3281405976478844E-2</c:v>
                </c:pt>
                <c:pt idx="51">
                  <c:v>4.2656268707582809E-2</c:v>
                </c:pt>
                <c:pt idx="52">
                  <c:v>4.2148048377970287E-2</c:v>
                </c:pt>
                <c:pt idx="53">
                  <c:v>4.1469834444826194E-2</c:v>
                </c:pt>
                <c:pt idx="54">
                  <c:v>4.0852249155039842E-2</c:v>
                </c:pt>
                <c:pt idx="55">
                  <c:v>4.025007301901163E-2</c:v>
                </c:pt>
                <c:pt idx="56">
                  <c:v>3.9999799382917138E-2</c:v>
                </c:pt>
                <c:pt idx="57">
                  <c:v>3.9184219902279882E-2</c:v>
                </c:pt>
                <c:pt idx="58">
                  <c:v>3.8455334347718438E-2</c:v>
                </c:pt>
                <c:pt idx="59">
                  <c:v>3.7560205820752382E-2</c:v>
                </c:pt>
                <c:pt idx="60">
                  <c:v>3.6755449553296675E-2</c:v>
                </c:pt>
                <c:pt idx="61">
                  <c:v>3.5963906329236982E-2</c:v>
                </c:pt>
                <c:pt idx="62">
                  <c:v>3.5326812827521571E-2</c:v>
                </c:pt>
                <c:pt idx="63">
                  <c:v>3.4582433578822902E-2</c:v>
                </c:pt>
                <c:pt idx="64">
                  <c:v>3.3752836303421345E-2</c:v>
                </c:pt>
                <c:pt idx="65">
                  <c:v>3.2972009009935674E-2</c:v>
                </c:pt>
                <c:pt idx="66">
                  <c:v>3.2206708469616881E-2</c:v>
                </c:pt>
                <c:pt idx="67">
                  <c:v>3.1582805682163977E-2</c:v>
                </c:pt>
                <c:pt idx="68">
                  <c:v>3.0739860306937986E-2</c:v>
                </c:pt>
                <c:pt idx="69">
                  <c:v>2.9964365406225827E-2</c:v>
                </c:pt>
                <c:pt idx="70">
                  <c:v>2.929252417482895E-2</c:v>
                </c:pt>
                <c:pt idx="71">
                  <c:v>2.8650455901900979E-2</c:v>
                </c:pt>
                <c:pt idx="72">
                  <c:v>2.8039172409648597E-2</c:v>
                </c:pt>
                <c:pt idx="73">
                  <c:v>2.7083871416104178E-2</c:v>
                </c:pt>
                <c:pt idx="74">
                  <c:v>2.6658737810494538E-2</c:v>
                </c:pt>
                <c:pt idx="75">
                  <c:v>2.6124794979312249E-2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6-B468-4CA9-9391-19218A4A366E}"/>
            </c:ext>
          </c:extLst>
        </c:ser>
        <c:ser>
          <c:idx val="0"/>
          <c:order val="7"/>
          <c:tx>
            <c:strRef>
              <c:f>'C6012'!$CB$1</c:f>
              <c:strCache>
                <c:ptCount val="1"/>
                <c:pt idx="0">
                  <c:v>C6012 162C8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'C6012'!$CA$2:$CA$77</c:f>
              <c:numCache>
                <c:formatCode>0.00E+00</c:formatCode>
                <c:ptCount val="76"/>
                <c:pt idx="0">
                  <c:v>2.2250955466619028E-4</c:v>
                </c:pt>
                <c:pt idx="1">
                  <c:v>2.7491401227644491E-4</c:v>
                </c:pt>
                <c:pt idx="2">
                  <c:v>3.1271276616590094E-4</c:v>
                </c:pt>
                <c:pt idx="3">
                  <c:v>4.0616004373696118E-4</c:v>
                </c:pt>
                <c:pt idx="4">
                  <c:v>4.8289240998558071E-4</c:v>
                </c:pt>
                <c:pt idx="5">
                  <c:v>5.8956651856093163E-4</c:v>
                </c:pt>
                <c:pt idx="6">
                  <c:v>6.923224203721892E-4</c:v>
                </c:pt>
                <c:pt idx="7">
                  <c:v>8.2533651080407577E-4</c:v>
                </c:pt>
                <c:pt idx="8">
                  <c:v>9.7425580899490757E-4</c:v>
                </c:pt>
                <c:pt idx="9">
                  <c:v>1.1103645648509748E-3</c:v>
                </c:pt>
                <c:pt idx="10">
                  <c:v>1.2944011369216029E-3</c:v>
                </c:pt>
                <c:pt idx="11">
                  <c:v>1.4818695578014292E-3</c:v>
                </c:pt>
                <c:pt idx="12">
                  <c:v>1.7014502659393974E-3</c:v>
                </c:pt>
                <c:pt idx="13">
                  <c:v>1.9441387564964575E-3</c:v>
                </c:pt>
                <c:pt idx="14">
                  <c:v>2.2226393197404596E-3</c:v>
                </c:pt>
                <c:pt idx="15">
                  <c:v>2.5123704091609051E-3</c:v>
                </c:pt>
                <c:pt idx="16">
                  <c:v>2.8429858638167843E-3</c:v>
                </c:pt>
                <c:pt idx="17">
                  <c:v>3.1986940586726069E-3</c:v>
                </c:pt>
                <c:pt idx="18">
                  <c:v>3.6057697604608262E-3</c:v>
                </c:pt>
                <c:pt idx="19">
                  <c:v>4.0456547290305175E-3</c:v>
                </c:pt>
                <c:pt idx="20">
                  <c:v>4.5259090577927296E-3</c:v>
                </c:pt>
                <c:pt idx="21">
                  <c:v>5.0593275039116248E-3</c:v>
                </c:pt>
                <c:pt idx="22">
                  <c:v>5.6481534236336329E-3</c:v>
                </c:pt>
                <c:pt idx="23">
                  <c:v>6.2868250659468307E-3</c:v>
                </c:pt>
                <c:pt idx="24">
                  <c:v>7.7541711439962635E-3</c:v>
                </c:pt>
                <c:pt idx="25">
                  <c:v>9.5453084073884604E-3</c:v>
                </c:pt>
                <c:pt idx="26">
                  <c:v>1.1666923782540277E-2</c:v>
                </c:pt>
                <c:pt idx="27">
                  <c:v>1.416362608502876E-2</c:v>
                </c:pt>
                <c:pt idx="28">
                  <c:v>1.7144253142814536E-2</c:v>
                </c:pt>
                <c:pt idx="29">
                  <c:v>2.0682740067694237E-2</c:v>
                </c:pt>
                <c:pt idx="30">
                  <c:v>2.2655965291481069E-2</c:v>
                </c:pt>
                <c:pt idx="31">
                  <c:v>2.4825840225294448E-2</c:v>
                </c:pt>
                <c:pt idx="32">
                  <c:v>2.7195027364509478E-2</c:v>
                </c:pt>
                <c:pt idx="33">
                  <c:v>2.9742521163988213E-2</c:v>
                </c:pt>
                <c:pt idx="34">
                  <c:v>3.249999970272012E-2</c:v>
                </c:pt>
                <c:pt idx="35">
                  <c:v>3.5493681728773291E-2</c:v>
                </c:pt>
                <c:pt idx="36">
                  <c:v>3.8711549970969143E-2</c:v>
                </c:pt>
                <c:pt idx="37">
                  <c:v>4.2203921757690319E-2</c:v>
                </c:pt>
                <c:pt idx="38">
                  <c:v>4.5950892663826758E-2</c:v>
                </c:pt>
                <c:pt idx="39">
                  <c:v>4.9977462795715577E-2</c:v>
                </c:pt>
                <c:pt idx="40">
                  <c:v>5.4297232997462183E-2</c:v>
                </c:pt>
                <c:pt idx="41">
                  <c:v>5.8919442725978016E-2</c:v>
                </c:pt>
                <c:pt idx="42">
                  <c:v>6.2743805174586151E-2</c:v>
                </c:pt>
                <c:pt idx="43">
                  <c:v>6.4934820807986127E-2</c:v>
                </c:pt>
                <c:pt idx="44">
                  <c:v>6.9406414847928255E-2</c:v>
                </c:pt>
                <c:pt idx="45">
                  <c:v>7.142964460975848E-2</c:v>
                </c:pt>
                <c:pt idx="46">
                  <c:v>7.4317499248450603E-2</c:v>
                </c:pt>
                <c:pt idx="47">
                  <c:v>7.6888767693521431E-2</c:v>
                </c:pt>
                <c:pt idx="48">
                  <c:v>7.9533517452190339E-2</c:v>
                </c:pt>
                <c:pt idx="49">
                  <c:v>8.2444409057350829E-2</c:v>
                </c:pt>
                <c:pt idx="50">
                  <c:v>8.5277579969889744E-2</c:v>
                </c:pt>
                <c:pt idx="51">
                  <c:v>8.8092937263434409E-2</c:v>
                </c:pt>
                <c:pt idx="52">
                  <c:v>9.1061702888347404E-2</c:v>
                </c:pt>
                <c:pt idx="53">
                  <c:v>9.4103491488041577E-2</c:v>
                </c:pt>
                <c:pt idx="54">
                  <c:v>9.7203572779021127E-2</c:v>
                </c:pt>
                <c:pt idx="55">
                  <c:v>0.10042135906866527</c:v>
                </c:pt>
                <c:pt idx="56">
                  <c:v>0.10397044905494204</c:v>
                </c:pt>
                <c:pt idx="57">
                  <c:v>0.10858547309561313</c:v>
                </c:pt>
                <c:pt idx="58">
                  <c:v>0.11352809687921758</c:v>
                </c:pt>
                <c:pt idx="59">
                  <c:v>0.11891535220770323</c:v>
                </c:pt>
                <c:pt idx="60">
                  <c:v>0.12379762193799292</c:v>
                </c:pt>
                <c:pt idx="61">
                  <c:v>0.12832939351405495</c:v>
                </c:pt>
                <c:pt idx="62">
                  <c:v>0.13260634039935693</c:v>
                </c:pt>
                <c:pt idx="63">
                  <c:v>0.13697381578332565</c:v>
                </c:pt>
                <c:pt idx="64">
                  <c:v>0.14279272643720814</c:v>
                </c:pt>
                <c:pt idx="65">
                  <c:v>0.14801096272711645</c:v>
                </c:pt>
                <c:pt idx="66">
                  <c:v>0.15299753718637732</c:v>
                </c:pt>
                <c:pt idx="67">
                  <c:v>0.15769122439099911</c:v>
                </c:pt>
                <c:pt idx="68">
                  <c:v>0.16343595458155843</c:v>
                </c:pt>
                <c:pt idx="69">
                  <c:v>0.16887086731264209</c:v>
                </c:pt>
                <c:pt idx="70">
                  <c:v>0.17386724470553669</c:v>
                </c:pt>
                <c:pt idx="71">
                  <c:v>0.17865541501339832</c:v>
                </c:pt>
                <c:pt idx="72">
                  <c:v>0.18316927084987017</c:v>
                </c:pt>
                <c:pt idx="73">
                  <c:v>0.1884012448368714</c:v>
                </c:pt>
                <c:pt idx="74">
                  <c:v>0.1933303252736055</c:v>
                </c:pt>
                <c:pt idx="75">
                  <c:v>0.19794340062905286</c:v>
                </c:pt>
              </c:numCache>
            </c:numRef>
          </c:xVal>
          <c:yVal>
            <c:numRef>
              <c:f>'C6012'!$CB$2:$CB$77</c:f>
              <c:numCache>
                <c:formatCode>0.00E+00</c:formatCode>
                <c:ptCount val="76"/>
                <c:pt idx="0">
                  <c:v>4.9510501917746311E-3</c:v>
                </c:pt>
                <c:pt idx="1">
                  <c:v>6.2627063653107242E-3</c:v>
                </c:pt>
                <c:pt idx="2">
                  <c:v>6.7146821933690001E-3</c:v>
                </c:pt>
                <c:pt idx="3">
                  <c:v>9.38634665682757E-3</c:v>
                </c:pt>
                <c:pt idx="4">
                  <c:v>1.0994369486394406E-2</c:v>
                </c:pt>
                <c:pt idx="5">
                  <c:v>1.358006992666904E-2</c:v>
                </c:pt>
                <c:pt idx="6">
                  <c:v>1.551748662119133E-2</c:v>
                </c:pt>
                <c:pt idx="7">
                  <c:v>1.8274015008792444E-2</c:v>
                </c:pt>
                <c:pt idx="8">
                  <c:v>2.1100125629615704E-2</c:v>
                </c:pt>
                <c:pt idx="9">
                  <c:v>2.2711035958588359E-2</c:v>
                </c:pt>
                <c:pt idx="10">
                  <c:v>2.557472350123316E-2</c:v>
                </c:pt>
                <c:pt idx="11">
                  <c:v>2.77754398705117E-2</c:v>
                </c:pt>
                <c:pt idx="12">
                  <c:v>3.0342188225126913E-2</c:v>
                </c:pt>
                <c:pt idx="13">
                  <c:v>3.2826780480385551E-2</c:v>
                </c:pt>
                <c:pt idx="14">
                  <c:v>3.5553260494108195E-2</c:v>
                </c:pt>
                <c:pt idx="15">
                  <c:v>3.7642486553957979E-2</c:v>
                </c:pt>
                <c:pt idx="16">
                  <c:v>3.9941730399251162E-2</c:v>
                </c:pt>
                <c:pt idx="17">
                  <c:v>4.1897764914671835E-2</c:v>
                </c:pt>
                <c:pt idx="18">
                  <c:v>4.411725476477741E-2</c:v>
                </c:pt>
                <c:pt idx="19">
                  <c:v>4.6021128156286513E-2</c:v>
                </c:pt>
                <c:pt idx="20">
                  <c:v>4.7726437289075711E-2</c:v>
                </c:pt>
                <c:pt idx="21">
                  <c:v>4.9419718217957875E-2</c:v>
                </c:pt>
                <c:pt idx="22">
                  <c:v>5.1038127999782947E-2</c:v>
                </c:pt>
                <c:pt idx="23">
                  <c:v>5.2397641042191252E-2</c:v>
                </c:pt>
                <c:pt idx="24">
                  <c:v>5.4733710315859517E-2</c:v>
                </c:pt>
                <c:pt idx="25">
                  <c:v>5.6950553543535572E-2</c:v>
                </c:pt>
                <c:pt idx="26">
                  <c:v>5.8420614411298068E-2</c:v>
                </c:pt>
                <c:pt idx="27">
                  <c:v>5.9120335220382736E-2</c:v>
                </c:pt>
                <c:pt idx="28">
                  <c:v>5.9478483323567366E-2</c:v>
                </c:pt>
                <c:pt idx="29">
                  <c:v>5.943921886875729E-2</c:v>
                </c:pt>
                <c:pt idx="30">
                  <c:v>5.9100318048797874E-2</c:v>
                </c:pt>
                <c:pt idx="31">
                  <c:v>5.880321177088739E-2</c:v>
                </c:pt>
                <c:pt idx="32">
                  <c:v>5.8470464190220207E-2</c:v>
                </c:pt>
                <c:pt idx="33">
                  <c:v>5.795374570500169E-2</c:v>
                </c:pt>
                <c:pt idx="34">
                  <c:v>5.7340382324059774E-2</c:v>
                </c:pt>
                <c:pt idx="35">
                  <c:v>5.6671229989359202E-2</c:v>
                </c:pt>
                <c:pt idx="36">
                  <c:v>5.5861039294548061E-2</c:v>
                </c:pt>
                <c:pt idx="37">
                  <c:v>5.5017544980609685E-2</c:v>
                </c:pt>
                <c:pt idx="38">
                  <c:v>5.404445772401234E-2</c:v>
                </c:pt>
                <c:pt idx="39">
                  <c:v>5.2975941807454595E-2</c:v>
                </c:pt>
                <c:pt idx="40">
                  <c:v>5.1814707738150362E-2</c:v>
                </c:pt>
                <c:pt idx="41">
                  <c:v>5.0557136632250303E-2</c:v>
                </c:pt>
                <c:pt idx="42">
                  <c:v>4.9390954924515958E-2</c:v>
                </c:pt>
                <c:pt idx="43">
                  <c:v>4.8841390337494468E-2</c:v>
                </c:pt>
                <c:pt idx="44">
                  <c:v>4.7565097919988891E-2</c:v>
                </c:pt>
                <c:pt idx="45">
                  <c:v>4.651254960642142E-2</c:v>
                </c:pt>
                <c:pt idx="46">
                  <c:v>4.6485966859773888E-2</c:v>
                </c:pt>
                <c:pt idx="47">
                  <c:v>4.5940371115959049E-2</c:v>
                </c:pt>
                <c:pt idx="48">
                  <c:v>4.5383376488315225E-2</c:v>
                </c:pt>
                <c:pt idx="49">
                  <c:v>4.502421478366371E-2</c:v>
                </c:pt>
                <c:pt idx="50">
                  <c:v>4.4475424712075814E-2</c:v>
                </c:pt>
                <c:pt idx="51">
                  <c:v>4.3818622012734988E-2</c:v>
                </c:pt>
                <c:pt idx="52">
                  <c:v>4.3229019413545226E-2</c:v>
                </c:pt>
                <c:pt idx="53">
                  <c:v>4.2622926653157263E-2</c:v>
                </c:pt>
                <c:pt idx="54">
                  <c:v>4.1987701965535675E-2</c:v>
                </c:pt>
                <c:pt idx="55">
                  <c:v>4.1374985566984358E-2</c:v>
                </c:pt>
                <c:pt idx="56">
                  <c:v>4.0791902930891695E-2</c:v>
                </c:pt>
                <c:pt idx="57">
                  <c:v>3.9968830397959738E-2</c:v>
                </c:pt>
                <c:pt idx="58">
                  <c:v>3.9056450851566706E-2</c:v>
                </c:pt>
                <c:pt idx="59">
                  <c:v>3.8218543218059751E-2</c:v>
                </c:pt>
                <c:pt idx="60">
                  <c:v>3.7380124871956653E-2</c:v>
                </c:pt>
                <c:pt idx="61">
                  <c:v>3.659651831041149E-2</c:v>
                </c:pt>
                <c:pt idx="62">
                  <c:v>3.5886615334918617E-2</c:v>
                </c:pt>
                <c:pt idx="63">
                  <c:v>3.5167434320983008E-2</c:v>
                </c:pt>
                <c:pt idx="64">
                  <c:v>3.433197966555205E-2</c:v>
                </c:pt>
                <c:pt idx="65">
                  <c:v>3.3481957951104771E-2</c:v>
                </c:pt>
                <c:pt idx="66">
                  <c:v>3.2752548461028284E-2</c:v>
                </c:pt>
                <c:pt idx="67">
                  <c:v>3.208169558757893E-2</c:v>
                </c:pt>
                <c:pt idx="68">
                  <c:v>3.1215742958963687E-2</c:v>
                </c:pt>
                <c:pt idx="69">
                  <c:v>3.0460766745272341E-2</c:v>
                </c:pt>
                <c:pt idx="70">
                  <c:v>2.973034891964494E-2</c:v>
                </c:pt>
                <c:pt idx="71">
                  <c:v>2.9087539700728689E-2</c:v>
                </c:pt>
                <c:pt idx="72">
                  <c:v>2.8486145172077686E-2</c:v>
                </c:pt>
                <c:pt idx="73">
                  <c:v>2.7763026246447213E-2</c:v>
                </c:pt>
                <c:pt idx="74">
                  <c:v>2.7100213653130877E-2</c:v>
                </c:pt>
                <c:pt idx="75">
                  <c:v>2.6475836105543434E-2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7-B468-4CA9-9391-19218A4A36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9922008"/>
        <c:axId val="319922400"/>
      </c:scatterChart>
      <c:valAx>
        <c:axId val="3199220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922400"/>
        <c:crosses val="autoZero"/>
        <c:crossBetween val="midCat"/>
      </c:valAx>
      <c:valAx>
        <c:axId val="319922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9220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l-GR" sz="1400" b="0" i="0" baseline="0">
                <a:effectLst/>
              </a:rPr>
              <a:t>γ</a:t>
            </a:r>
            <a:r>
              <a:rPr lang="en-GB" sz="1400" b="0" i="0" baseline="0">
                <a:effectLst/>
              </a:rPr>
              <a:t>: long to short pulse blue shift corrected</a:t>
            </a:r>
            <a:endParaRPr lang="en-GB" sz="14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384-4B05-BBAD-673879F4D82C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384-4B05-BBAD-673879F4D82C}"/>
              </c:ext>
            </c:extLst>
          </c:dPt>
          <c:dPt>
            <c:idx val="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384-4B05-BBAD-673879F4D82C}"/>
              </c:ext>
            </c:extLst>
          </c:dPt>
          <c:dPt>
            <c:idx val="12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384-4B05-BBAD-673879F4D82C}"/>
              </c:ext>
            </c:extLst>
          </c:dPt>
          <c:dPt>
            <c:idx val="13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3384-4B05-BBAD-673879F4D82C}"/>
              </c:ext>
            </c:extLst>
          </c:dPt>
          <c:dPt>
            <c:idx val="14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3384-4B05-BBAD-673879F4D82C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3384-4B05-BBAD-673879F4D82C}"/>
              </c:ext>
            </c:extLst>
          </c:dPt>
          <c:dPt>
            <c:idx val="2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3384-4B05-BBAD-673879F4D82C}"/>
              </c:ext>
            </c:extLst>
          </c:dPt>
          <c:dPt>
            <c:idx val="21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3384-4B05-BBAD-673879F4D82C}"/>
              </c:ext>
            </c:extLst>
          </c:dPt>
          <c:dPt>
            <c:idx val="2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3384-4B05-BBAD-673879F4D82C}"/>
              </c:ext>
            </c:extLst>
          </c:dPt>
          <c:dPt>
            <c:idx val="33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3384-4B05-BBAD-673879F4D82C}"/>
              </c:ext>
            </c:extLst>
          </c:dPt>
          <c:dPt>
            <c:idx val="34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3384-4B05-BBAD-673879F4D82C}"/>
              </c:ext>
            </c:extLst>
          </c:dPt>
          <c:dPt>
            <c:idx val="35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3384-4B05-BBAD-673879F4D82C}"/>
              </c:ext>
            </c:extLst>
          </c:dPt>
          <c:dPt>
            <c:idx val="37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3384-4B05-BBAD-673879F4D82C}"/>
              </c:ext>
            </c:extLst>
          </c:dPt>
          <c:dPt>
            <c:idx val="38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3384-4B05-BBAD-673879F4D82C}"/>
              </c:ext>
            </c:extLst>
          </c:dPt>
          <c:cat>
            <c:strRef>
              <c:f>'ABC '!$I$5:$I$43</c:f>
              <c:strCache>
                <c:ptCount val="39"/>
                <c:pt idx="0">
                  <c:v>182/162C1</c:v>
                </c:pt>
                <c:pt idx="1">
                  <c:v>182/162C5</c:v>
                </c:pt>
                <c:pt idx="2">
                  <c:v>182/162C7</c:v>
                </c:pt>
                <c:pt idx="3">
                  <c:v>200C1</c:v>
                </c:pt>
                <c:pt idx="4">
                  <c:v>200C3</c:v>
                </c:pt>
                <c:pt idx="5">
                  <c:v>200C5</c:v>
                </c:pt>
                <c:pt idx="6">
                  <c:v>200C6</c:v>
                </c:pt>
                <c:pt idx="7">
                  <c:v>200C7</c:v>
                </c:pt>
                <c:pt idx="8">
                  <c:v>200C8</c:v>
                </c:pt>
                <c:pt idx="9">
                  <c:v>182C1</c:v>
                </c:pt>
                <c:pt idx="10">
                  <c:v>182C2</c:v>
                </c:pt>
                <c:pt idx="11">
                  <c:v>182C5</c:v>
                </c:pt>
                <c:pt idx="12">
                  <c:v>182C6</c:v>
                </c:pt>
                <c:pt idx="13">
                  <c:v>182C8</c:v>
                </c:pt>
                <c:pt idx="14">
                  <c:v>163C2</c:v>
                </c:pt>
                <c:pt idx="15">
                  <c:v>163C3</c:v>
                </c:pt>
                <c:pt idx="16">
                  <c:v>163C5</c:v>
                </c:pt>
                <c:pt idx="17">
                  <c:v>144C2</c:v>
                </c:pt>
                <c:pt idx="18">
                  <c:v>143C1</c:v>
                </c:pt>
                <c:pt idx="19">
                  <c:v>143C2</c:v>
                </c:pt>
                <c:pt idx="20">
                  <c:v>162C4</c:v>
                </c:pt>
                <c:pt idx="21">
                  <c:v>162C7</c:v>
                </c:pt>
                <c:pt idx="22">
                  <c:v>162C8</c:v>
                </c:pt>
                <c:pt idx="23">
                  <c:v>163C1</c:v>
                </c:pt>
                <c:pt idx="24">
                  <c:v>163C2</c:v>
                </c:pt>
                <c:pt idx="25">
                  <c:v>163C3</c:v>
                </c:pt>
                <c:pt idx="26">
                  <c:v>163C8</c:v>
                </c:pt>
                <c:pt idx="27">
                  <c:v>162C1</c:v>
                </c:pt>
                <c:pt idx="28">
                  <c:v>162C2</c:v>
                </c:pt>
                <c:pt idx="29">
                  <c:v>162C3</c:v>
                </c:pt>
                <c:pt idx="30">
                  <c:v>162C4</c:v>
                </c:pt>
                <c:pt idx="31">
                  <c:v>182C2</c:v>
                </c:pt>
                <c:pt idx="32">
                  <c:v>182C6</c:v>
                </c:pt>
                <c:pt idx="33">
                  <c:v>144C4</c:v>
                </c:pt>
                <c:pt idx="34">
                  <c:v>144C7</c:v>
                </c:pt>
                <c:pt idx="35">
                  <c:v>164C2</c:v>
                </c:pt>
                <c:pt idx="36">
                  <c:v>163C3</c:v>
                </c:pt>
                <c:pt idx="37">
                  <c:v>163C7</c:v>
                </c:pt>
                <c:pt idx="38">
                  <c:v>162C1</c:v>
                </c:pt>
              </c:strCache>
            </c:strRef>
          </c:cat>
          <c:val>
            <c:numRef>
              <c:f>'ABC '!$L$5:$L$43</c:f>
              <c:numCache>
                <c:formatCode>General</c:formatCode>
                <c:ptCount val="39"/>
                <c:pt idx="0">
                  <c:v>165</c:v>
                </c:pt>
                <c:pt idx="4">
                  <c:v>149.69999999999999</c:v>
                </c:pt>
                <c:pt idx="7">
                  <c:v>143.4</c:v>
                </c:pt>
                <c:pt idx="12">
                  <c:v>148</c:v>
                </c:pt>
                <c:pt idx="13">
                  <c:v>154</c:v>
                </c:pt>
                <c:pt idx="14">
                  <c:v>152.4</c:v>
                </c:pt>
                <c:pt idx="17">
                  <c:v>111.2</c:v>
                </c:pt>
                <c:pt idx="20">
                  <c:v>115.4</c:v>
                </c:pt>
                <c:pt idx="21">
                  <c:v>113.2</c:v>
                </c:pt>
                <c:pt idx="22">
                  <c:v>114.2</c:v>
                </c:pt>
                <c:pt idx="27">
                  <c:v>97.12</c:v>
                </c:pt>
                <c:pt idx="29">
                  <c:v>97.62</c:v>
                </c:pt>
                <c:pt idx="30">
                  <c:v>98.62</c:v>
                </c:pt>
                <c:pt idx="31">
                  <c:v>96.39</c:v>
                </c:pt>
                <c:pt idx="33">
                  <c:v>72.5</c:v>
                </c:pt>
                <c:pt idx="35">
                  <c:v>77</c:v>
                </c:pt>
                <c:pt idx="38">
                  <c:v>76.997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E-3384-4B05-BBAD-673879F4D8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70888424"/>
        <c:axId val="270888816"/>
      </c:barChart>
      <c:catAx>
        <c:axId val="270888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0888816"/>
        <c:crosses val="autoZero"/>
        <c:auto val="1"/>
        <c:lblAlgn val="ctr"/>
        <c:lblOffset val="100"/>
        <c:noMultiLvlLbl val="0"/>
      </c:catAx>
      <c:valAx>
        <c:axId val="270888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0888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'C6010'!$J$2</c:f>
              <c:strCache>
                <c:ptCount val="1"/>
                <c:pt idx="0">
                  <c:v>C6010 163C1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'C6010'!$B$3:$B$74</c:f>
              <c:numCache>
                <c:formatCode>0.00E+00</c:formatCode>
                <c:ptCount val="72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7.5431200000000004E-4</c:v>
                </c:pt>
                <c:pt idx="24">
                  <c:v>1.0985400000000001E-3</c:v>
                </c:pt>
                <c:pt idx="25">
                  <c:v>1.59986E-3</c:v>
                </c:pt>
                <c:pt idx="26">
                  <c:v>2.3299499999999999E-3</c:v>
                </c:pt>
                <c:pt idx="27">
                  <c:v>3.3932200000000002E-3</c:v>
                </c:pt>
                <c:pt idx="28">
                  <c:v>4.9417100000000002E-3</c:v>
                </c:pt>
                <c:pt idx="29">
                  <c:v>7.1968600000000002E-3</c:v>
                </c:pt>
                <c:pt idx="30">
                  <c:v>8.6851099999999994E-3</c:v>
                </c:pt>
                <c:pt idx="31">
                  <c:v>1.04811E-2</c:v>
                </c:pt>
                <c:pt idx="32">
                  <c:v>1.2648599999999999E-2</c:v>
                </c:pt>
                <c:pt idx="33">
                  <c:v>1.52642E-2</c:v>
                </c:pt>
                <c:pt idx="34">
                  <c:v>1.8420700000000002E-2</c:v>
                </c:pt>
                <c:pt idx="35">
                  <c:v>2.223E-2</c:v>
                </c:pt>
                <c:pt idx="36">
                  <c:v>2.6827E-2</c:v>
                </c:pt>
                <c:pt idx="37">
                  <c:v>3.2374600000000003E-2</c:v>
                </c:pt>
                <c:pt idx="38">
                  <c:v>3.9069399999999997E-2</c:v>
                </c:pt>
                <c:pt idx="39">
                  <c:v>4.7148700000000002E-2</c:v>
                </c:pt>
                <c:pt idx="40">
                  <c:v>5.6898700000000003E-2</c:v>
                </c:pt>
                <c:pt idx="41">
                  <c:v>6.8664900000000001E-2</c:v>
                </c:pt>
                <c:pt idx="42">
                  <c:v>0.08</c:v>
                </c:pt>
                <c:pt idx="43">
                  <c:v>0.09</c:v>
                </c:pt>
                <c:pt idx="44">
                  <c:v>0.105</c:v>
                </c:pt>
                <c:pt idx="45">
                  <c:v>0.115</c:v>
                </c:pt>
                <c:pt idx="46">
                  <c:v>0.13</c:v>
                </c:pt>
                <c:pt idx="47">
                  <c:v>0.14499999999999999</c:v>
                </c:pt>
                <c:pt idx="48">
                  <c:v>0.16</c:v>
                </c:pt>
                <c:pt idx="49">
                  <c:v>0.17499999999999999</c:v>
                </c:pt>
                <c:pt idx="50">
                  <c:v>0.19</c:v>
                </c:pt>
                <c:pt idx="51">
                  <c:v>0.21</c:v>
                </c:pt>
                <c:pt idx="52">
                  <c:v>0.23499999999999999</c:v>
                </c:pt>
                <c:pt idx="53">
                  <c:v>0.255</c:v>
                </c:pt>
                <c:pt idx="54">
                  <c:v>0.27500000000000002</c:v>
                </c:pt>
                <c:pt idx="55">
                  <c:v>0.315</c:v>
                </c:pt>
                <c:pt idx="56">
                  <c:v>0.36</c:v>
                </c:pt>
                <c:pt idx="57">
                  <c:v>0.40500000000000003</c:v>
                </c:pt>
                <c:pt idx="58">
                  <c:v>0.45</c:v>
                </c:pt>
                <c:pt idx="59">
                  <c:v>0.495</c:v>
                </c:pt>
                <c:pt idx="60">
                  <c:v>0.55359999999999998</c:v>
                </c:pt>
                <c:pt idx="61">
                  <c:v>0.61409999999999998</c:v>
                </c:pt>
                <c:pt idx="62">
                  <c:v>0.67449999999999999</c:v>
                </c:pt>
                <c:pt idx="63">
                  <c:v>0.7349</c:v>
                </c:pt>
                <c:pt idx="64">
                  <c:v>0.81540000000000001</c:v>
                </c:pt>
                <c:pt idx="65">
                  <c:v>0.89590000000000003</c:v>
                </c:pt>
                <c:pt idx="66">
                  <c:v>0.97650000000000003</c:v>
                </c:pt>
                <c:pt idx="67">
                  <c:v>1.0771999999999999</c:v>
                </c:pt>
                <c:pt idx="68">
                  <c:v>1.1778</c:v>
                </c:pt>
                <c:pt idx="69">
                  <c:v>1.2785</c:v>
                </c:pt>
                <c:pt idx="70">
                  <c:v>1.3792</c:v>
                </c:pt>
                <c:pt idx="71">
                  <c:v>1.4799</c:v>
                </c:pt>
              </c:numCache>
            </c:numRef>
          </c:xVal>
          <c:yVal>
            <c:numRef>
              <c:f>'C6010'!$J$3:$J$74</c:f>
              <c:numCache>
                <c:formatCode>0.00E+00</c:formatCode>
                <c:ptCount val="72"/>
                <c:pt idx="0">
                  <c:v>5.681253237738302E-3</c:v>
                </c:pt>
                <c:pt idx="1">
                  <c:v>6.9066170240256949E-3</c:v>
                </c:pt>
                <c:pt idx="2">
                  <c:v>7.6151294071237826E-3</c:v>
                </c:pt>
                <c:pt idx="3">
                  <c:v>9.7263146213714281E-3</c:v>
                </c:pt>
                <c:pt idx="4">
                  <c:v>1.1099105845043776E-2</c:v>
                </c:pt>
                <c:pt idx="5">
                  <c:v>1.3230747508258658E-2</c:v>
                </c:pt>
                <c:pt idx="6">
                  <c:v>1.4047214969505345E-2</c:v>
                </c:pt>
                <c:pt idx="7">
                  <c:v>1.5605199589466131E-2</c:v>
                </c:pt>
                <c:pt idx="8">
                  <c:v>1.7619515839380658E-2</c:v>
                </c:pt>
                <c:pt idx="9">
                  <c:v>1.887697482261164E-2</c:v>
                </c:pt>
                <c:pt idx="10">
                  <c:v>2.1335955734094962E-2</c:v>
                </c:pt>
                <c:pt idx="11">
                  <c:v>2.3658782739521902E-2</c:v>
                </c:pt>
                <c:pt idx="12">
                  <c:v>2.6154711520965358E-2</c:v>
                </c:pt>
                <c:pt idx="13">
                  <c:v>2.8456637268957519E-2</c:v>
                </c:pt>
                <c:pt idx="14">
                  <c:v>3.0907898568253326E-2</c:v>
                </c:pt>
                <c:pt idx="15">
                  <c:v>3.2683857435107821E-2</c:v>
                </c:pt>
                <c:pt idx="16">
                  <c:v>3.4665601868943442E-2</c:v>
                </c:pt>
                <c:pt idx="17">
                  <c:v>3.6475592333629597E-2</c:v>
                </c:pt>
                <c:pt idx="18">
                  <c:v>3.8637897031635775E-2</c:v>
                </c:pt>
                <c:pt idx="19">
                  <c:v>4.0613705231812416E-2</c:v>
                </c:pt>
                <c:pt idx="20">
                  <c:v>4.2417198012342547E-2</c:v>
                </c:pt>
                <c:pt idx="21">
                  <c:v>4.4270214179337401E-2</c:v>
                </c:pt>
                <c:pt idx="22">
                  <c:v>4.59742776685911E-2</c:v>
                </c:pt>
                <c:pt idx="23">
                  <c:v>4.749381378117383E-2</c:v>
                </c:pt>
                <c:pt idx="24">
                  <c:v>5.0071955110198962E-2</c:v>
                </c:pt>
                <c:pt idx="25">
                  <c:v>5.2383407085137591E-2</c:v>
                </c:pt>
                <c:pt idx="26">
                  <c:v>5.4199267155345662E-2</c:v>
                </c:pt>
                <c:pt idx="27">
                  <c:v>5.5548153139446076E-2</c:v>
                </c:pt>
                <c:pt idx="28">
                  <c:v>5.6064213609177148E-2</c:v>
                </c:pt>
                <c:pt idx="29">
                  <c:v>5.634191711236871E-2</c:v>
                </c:pt>
                <c:pt idx="30">
                  <c:v>5.6329622933720111E-2</c:v>
                </c:pt>
                <c:pt idx="31">
                  <c:v>5.6271256933134985E-2</c:v>
                </c:pt>
                <c:pt idx="32">
                  <c:v>5.6074626697662347E-2</c:v>
                </c:pt>
                <c:pt idx="33">
                  <c:v>5.5870435385122659E-2</c:v>
                </c:pt>
                <c:pt idx="34">
                  <c:v>5.5608659470288091E-2</c:v>
                </c:pt>
                <c:pt idx="35">
                  <c:v>5.5232601365549271E-2</c:v>
                </c:pt>
                <c:pt idx="36">
                  <c:v>5.4791155687720083E-2</c:v>
                </c:pt>
                <c:pt idx="37">
                  <c:v>5.4242780088785983E-2</c:v>
                </c:pt>
                <c:pt idx="38">
                  <c:v>5.3571210208351365E-2</c:v>
                </c:pt>
                <c:pt idx="39">
                  <c:v>5.2783742761381411E-2</c:v>
                </c:pt>
                <c:pt idx="40">
                  <c:v>5.1862434005650999E-2</c:v>
                </c:pt>
                <c:pt idx="41">
                  <c:v>5.0800707156063808E-2</c:v>
                </c:pt>
                <c:pt idx="42">
                  <c:v>5.0125510693109443E-2</c:v>
                </c:pt>
                <c:pt idx="43">
                  <c:v>4.9403479251763929E-2</c:v>
                </c:pt>
                <c:pt idx="44">
                  <c:v>4.8609211967024599E-2</c:v>
                </c:pt>
                <c:pt idx="45">
                  <c:v>4.7936974442678762E-2</c:v>
                </c:pt>
                <c:pt idx="46">
                  <c:v>4.7104896977484434E-2</c:v>
                </c:pt>
                <c:pt idx="47">
                  <c:v>4.658112945367366E-2</c:v>
                </c:pt>
                <c:pt idx="48">
                  <c:v>4.5675854268226089E-2</c:v>
                </c:pt>
                <c:pt idx="49">
                  <c:v>4.5038167541059888E-2</c:v>
                </c:pt>
                <c:pt idx="50">
                  <c:v>4.4587344688417636E-2</c:v>
                </c:pt>
                <c:pt idx="51">
                  <c:v>4.3858608297067447E-2</c:v>
                </c:pt>
                <c:pt idx="52">
                  <c:v>4.2961563258484867E-2</c:v>
                </c:pt>
                <c:pt idx="53">
                  <c:v>4.2235783544790233E-2</c:v>
                </c:pt>
                <c:pt idx="54">
                  <c:v>4.1612038156989585E-2</c:v>
                </c:pt>
                <c:pt idx="55">
                  <c:v>4.0552332107772718E-2</c:v>
                </c:pt>
                <c:pt idx="56">
                  <c:v>3.9420004238372282E-2</c:v>
                </c:pt>
                <c:pt idx="57">
                  <c:v>3.8392155281332989E-2</c:v>
                </c:pt>
                <c:pt idx="58">
                  <c:v>3.7494819926114052E-2</c:v>
                </c:pt>
                <c:pt idx="59">
                  <c:v>3.6614689449006317E-2</c:v>
                </c:pt>
                <c:pt idx="60">
                  <c:v>3.5839520755218887E-2</c:v>
                </c:pt>
                <c:pt idx="61">
                  <c:v>3.4908638601081475E-2</c:v>
                </c:pt>
                <c:pt idx="62">
                  <c:v>3.4073594618567064E-2</c:v>
                </c:pt>
                <c:pt idx="63">
                  <c:v>3.3386652526572677E-2</c:v>
                </c:pt>
                <c:pt idx="64">
                  <c:v>3.247420705524777E-2</c:v>
                </c:pt>
                <c:pt idx="65">
                  <c:v>3.1673522248025485E-2</c:v>
                </c:pt>
                <c:pt idx="66">
                  <c:v>3.0905538684764471E-2</c:v>
                </c:pt>
                <c:pt idx="67">
                  <c:v>3.0026524061541739E-2</c:v>
                </c:pt>
                <c:pt idx="68">
                  <c:v>2.9257119002381621E-2</c:v>
                </c:pt>
                <c:pt idx="69">
                  <c:v>2.856787681140047E-2</c:v>
                </c:pt>
                <c:pt idx="70">
                  <c:v>2.7853946160722974E-2</c:v>
                </c:pt>
                <c:pt idx="71">
                  <c:v>2.7228000721457386E-2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76A4-4C08-8041-776C8944A3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9923184"/>
        <c:axId val="319923576"/>
      </c:scatterChart>
      <c:valAx>
        <c:axId val="3199231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923576"/>
        <c:crosses val="autoZero"/>
        <c:crossBetween val="midCat"/>
      </c:valAx>
      <c:valAx>
        <c:axId val="319923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9231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'C6010'!$J$2</c:f>
              <c:strCache>
                <c:ptCount val="1"/>
                <c:pt idx="0">
                  <c:v>C6010 163C1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'C6010'!$I$3:$I$74</c:f>
              <c:numCache>
                <c:formatCode>0.00E+00</c:formatCode>
                <c:ptCount val="72"/>
                <c:pt idx="0">
                  <c:v>2.383537966498185E-4</c:v>
                </c:pt>
                <c:pt idx="1">
                  <c:v>2.8870116657928431E-4</c:v>
                </c:pt>
                <c:pt idx="2">
                  <c:v>3.330209259500778E-4</c:v>
                </c:pt>
                <c:pt idx="3">
                  <c:v>4.1345005998556219E-4</c:v>
                </c:pt>
                <c:pt idx="4">
                  <c:v>4.8518706229706496E-4</c:v>
                </c:pt>
                <c:pt idx="5">
                  <c:v>5.8193435871035709E-4</c:v>
                </c:pt>
                <c:pt idx="6">
                  <c:v>6.587078220759709E-4</c:v>
                </c:pt>
                <c:pt idx="7">
                  <c:v>7.6269119529268233E-4</c:v>
                </c:pt>
                <c:pt idx="8">
                  <c:v>8.9028174550164244E-4</c:v>
                </c:pt>
                <c:pt idx="9">
                  <c:v>1.0123095163042544E-3</c:v>
                </c:pt>
                <c:pt idx="10">
                  <c:v>1.182277604631074E-3</c:v>
                </c:pt>
                <c:pt idx="11">
                  <c:v>1.3676523048273992E-3</c:v>
                </c:pt>
                <c:pt idx="12">
                  <c:v>1.5796860285700904E-3</c:v>
                </c:pt>
                <c:pt idx="13">
                  <c:v>1.8101097246155462E-3</c:v>
                </c:pt>
                <c:pt idx="14">
                  <c:v>2.0723543389244031E-3</c:v>
                </c:pt>
                <c:pt idx="15">
                  <c:v>2.3410525979334989E-3</c:v>
                </c:pt>
                <c:pt idx="16">
                  <c:v>2.6485649942181006E-3</c:v>
                </c:pt>
                <c:pt idx="17">
                  <c:v>2.9845472061661238E-3</c:v>
                </c:pt>
                <c:pt idx="18">
                  <c:v>3.3744305363584267E-3</c:v>
                </c:pt>
                <c:pt idx="19">
                  <c:v>3.8005503599194187E-3</c:v>
                </c:pt>
                <c:pt idx="20">
                  <c:v>4.2667510434183219E-3</c:v>
                </c:pt>
                <c:pt idx="21">
                  <c:v>4.7884887619733712E-3</c:v>
                </c:pt>
                <c:pt idx="22">
                  <c:v>5.3606391529500671E-3</c:v>
                </c:pt>
                <c:pt idx="23">
                  <c:v>5.9854117369571823E-3</c:v>
                </c:pt>
                <c:pt idx="24">
                  <c:v>7.4166060679233849E-3</c:v>
                </c:pt>
                <c:pt idx="25">
                  <c:v>9.1545681306781611E-3</c:v>
                </c:pt>
                <c:pt idx="26">
                  <c:v>1.1237507842426523E-2</c:v>
                </c:pt>
                <c:pt idx="27">
                  <c:v>1.3729060572225298E-2</c:v>
                </c:pt>
                <c:pt idx="28">
                  <c:v>1.6644911685996019E-2</c:v>
                </c:pt>
                <c:pt idx="29">
                  <c:v>2.0136655372462474E-2</c:v>
                </c:pt>
                <c:pt idx="30">
                  <c:v>2.2118521004757117E-2</c:v>
                </c:pt>
                <c:pt idx="31">
                  <c:v>2.4285482722027189E-2</c:v>
                </c:pt>
                <c:pt idx="32">
                  <c:v>2.6632039412107587E-2</c:v>
                </c:pt>
                <c:pt idx="33">
                  <c:v>2.9203039222067097E-2</c:v>
                </c:pt>
                <c:pt idx="34">
                  <c:v>3.200547505512668E-2</c:v>
                </c:pt>
                <c:pt idx="35">
                  <c:v>3.5040272949224585E-2</c:v>
                </c:pt>
                <c:pt idx="36">
                  <c:v>3.8339044506018494E-2</c:v>
                </c:pt>
                <c:pt idx="37">
                  <c:v>4.1905707347119327E-2</c:v>
                </c:pt>
                <c:pt idx="38">
                  <c:v>4.5749262727547452E-2</c:v>
                </c:pt>
                <c:pt idx="39">
                  <c:v>4.9886720200205022E-2</c:v>
                </c:pt>
                <c:pt idx="40">
                  <c:v>5.4322233696317522E-2</c:v>
                </c:pt>
                <c:pt idx="41">
                  <c:v>5.9061201112070229E-2</c:v>
                </c:pt>
                <c:pt idx="42">
                  <c:v>6.3324883382827921E-2</c:v>
                </c:pt>
                <c:pt idx="43">
                  <c:v>6.6680680355397939E-2</c:v>
                </c:pt>
                <c:pt idx="44">
                  <c:v>7.1442055237357097E-2</c:v>
                </c:pt>
                <c:pt idx="45">
                  <c:v>7.4247909471634677E-2</c:v>
                </c:pt>
                <c:pt idx="46">
                  <c:v>7.8253668329816825E-2</c:v>
                </c:pt>
                <c:pt idx="47">
                  <c:v>8.2184328011991922E-2</c:v>
                </c:pt>
                <c:pt idx="48">
                  <c:v>8.5487640527249165E-2</c:v>
                </c:pt>
                <c:pt idx="49">
                  <c:v>8.8778822472960747E-2</c:v>
                </c:pt>
                <c:pt idx="50">
                  <c:v>9.2041270584446791E-2</c:v>
                </c:pt>
                <c:pt idx="51">
                  <c:v>9.5970348245612638E-2</c:v>
                </c:pt>
                <c:pt idx="52">
                  <c:v>0.10047869110285992</c:v>
                </c:pt>
                <c:pt idx="53">
                  <c:v>0.1037792118100803</c:v>
                </c:pt>
                <c:pt idx="54">
                  <c:v>0.10697341021567994</c:v>
                </c:pt>
                <c:pt idx="55">
                  <c:v>0.1130220536618779</c:v>
                </c:pt>
                <c:pt idx="56">
                  <c:v>0.11912682958013288</c:v>
                </c:pt>
                <c:pt idx="57">
                  <c:v>0.12469491925872465</c:v>
                </c:pt>
                <c:pt idx="58">
                  <c:v>0.12989483810664426</c:v>
                </c:pt>
                <c:pt idx="59">
                  <c:v>0.13462641374283921</c:v>
                </c:pt>
                <c:pt idx="60">
                  <c:v>0.1408572280363673</c:v>
                </c:pt>
                <c:pt idx="61">
                  <c:v>0.14641514595465913</c:v>
                </c:pt>
                <c:pt idx="62">
                  <c:v>0.15160026243454686</c:v>
                </c:pt>
                <c:pt idx="63">
                  <c:v>0.15663923819330283</c:v>
                </c:pt>
                <c:pt idx="64">
                  <c:v>0.16272513153428095</c:v>
                </c:pt>
                <c:pt idx="65">
                  <c:v>0.16845268944723332</c:v>
                </c:pt>
                <c:pt idx="66">
                  <c:v>0.17372178483331474</c:v>
                </c:pt>
                <c:pt idx="67">
                  <c:v>0.17984596664671898</c:v>
                </c:pt>
                <c:pt idx="68">
                  <c:v>0.18563144873917531</c:v>
                </c:pt>
                <c:pt idx="69">
                  <c:v>0.19111261209919009</c:v>
                </c:pt>
                <c:pt idx="70">
                  <c:v>0.19600041465483975</c:v>
                </c:pt>
                <c:pt idx="71">
                  <c:v>0.20073544347644434</c:v>
                </c:pt>
              </c:numCache>
            </c:numRef>
          </c:xVal>
          <c:yVal>
            <c:numRef>
              <c:f>'C6010'!$J$3:$J$74</c:f>
              <c:numCache>
                <c:formatCode>0.00E+00</c:formatCode>
                <c:ptCount val="72"/>
                <c:pt idx="0">
                  <c:v>5.681253237738302E-3</c:v>
                </c:pt>
                <c:pt idx="1">
                  <c:v>6.9066170240256949E-3</c:v>
                </c:pt>
                <c:pt idx="2">
                  <c:v>7.6151294071237826E-3</c:v>
                </c:pt>
                <c:pt idx="3">
                  <c:v>9.7263146213714281E-3</c:v>
                </c:pt>
                <c:pt idx="4">
                  <c:v>1.1099105845043776E-2</c:v>
                </c:pt>
                <c:pt idx="5">
                  <c:v>1.3230747508258658E-2</c:v>
                </c:pt>
                <c:pt idx="6">
                  <c:v>1.4047214969505345E-2</c:v>
                </c:pt>
                <c:pt idx="7">
                  <c:v>1.5605199589466131E-2</c:v>
                </c:pt>
                <c:pt idx="8">
                  <c:v>1.7619515839380658E-2</c:v>
                </c:pt>
                <c:pt idx="9">
                  <c:v>1.887697482261164E-2</c:v>
                </c:pt>
                <c:pt idx="10">
                  <c:v>2.1335955734094962E-2</c:v>
                </c:pt>
                <c:pt idx="11">
                  <c:v>2.3658782739521902E-2</c:v>
                </c:pt>
                <c:pt idx="12">
                  <c:v>2.6154711520965358E-2</c:v>
                </c:pt>
                <c:pt idx="13">
                  <c:v>2.8456637268957519E-2</c:v>
                </c:pt>
                <c:pt idx="14">
                  <c:v>3.0907898568253326E-2</c:v>
                </c:pt>
                <c:pt idx="15">
                  <c:v>3.2683857435107821E-2</c:v>
                </c:pt>
                <c:pt idx="16">
                  <c:v>3.4665601868943442E-2</c:v>
                </c:pt>
                <c:pt idx="17">
                  <c:v>3.6475592333629597E-2</c:v>
                </c:pt>
                <c:pt idx="18">
                  <c:v>3.8637897031635775E-2</c:v>
                </c:pt>
                <c:pt idx="19">
                  <c:v>4.0613705231812416E-2</c:v>
                </c:pt>
                <c:pt idx="20">
                  <c:v>4.2417198012342547E-2</c:v>
                </c:pt>
                <c:pt idx="21">
                  <c:v>4.4270214179337401E-2</c:v>
                </c:pt>
                <c:pt idx="22">
                  <c:v>4.59742776685911E-2</c:v>
                </c:pt>
                <c:pt idx="23">
                  <c:v>4.749381378117383E-2</c:v>
                </c:pt>
                <c:pt idx="24">
                  <c:v>5.0071955110198962E-2</c:v>
                </c:pt>
                <c:pt idx="25">
                  <c:v>5.2383407085137591E-2</c:v>
                </c:pt>
                <c:pt idx="26">
                  <c:v>5.4199267155345662E-2</c:v>
                </c:pt>
                <c:pt idx="27">
                  <c:v>5.5548153139446076E-2</c:v>
                </c:pt>
                <c:pt idx="28">
                  <c:v>5.6064213609177148E-2</c:v>
                </c:pt>
                <c:pt idx="29">
                  <c:v>5.634191711236871E-2</c:v>
                </c:pt>
                <c:pt idx="30">
                  <c:v>5.6329622933720111E-2</c:v>
                </c:pt>
                <c:pt idx="31">
                  <c:v>5.6271256933134985E-2</c:v>
                </c:pt>
                <c:pt idx="32">
                  <c:v>5.6074626697662347E-2</c:v>
                </c:pt>
                <c:pt idx="33">
                  <c:v>5.5870435385122659E-2</c:v>
                </c:pt>
                <c:pt idx="34">
                  <c:v>5.5608659470288091E-2</c:v>
                </c:pt>
                <c:pt idx="35">
                  <c:v>5.5232601365549271E-2</c:v>
                </c:pt>
                <c:pt idx="36">
                  <c:v>5.4791155687720083E-2</c:v>
                </c:pt>
                <c:pt idx="37">
                  <c:v>5.4242780088785983E-2</c:v>
                </c:pt>
                <c:pt idx="38">
                  <c:v>5.3571210208351365E-2</c:v>
                </c:pt>
                <c:pt idx="39">
                  <c:v>5.2783742761381411E-2</c:v>
                </c:pt>
                <c:pt idx="40">
                  <c:v>5.1862434005650999E-2</c:v>
                </c:pt>
                <c:pt idx="41">
                  <c:v>5.0800707156063808E-2</c:v>
                </c:pt>
                <c:pt idx="42">
                  <c:v>5.0125510693109443E-2</c:v>
                </c:pt>
                <c:pt idx="43">
                  <c:v>4.9403479251763929E-2</c:v>
                </c:pt>
                <c:pt idx="44">
                  <c:v>4.8609211967024599E-2</c:v>
                </c:pt>
                <c:pt idx="45">
                  <c:v>4.7936974442678762E-2</c:v>
                </c:pt>
                <c:pt idx="46">
                  <c:v>4.7104896977484434E-2</c:v>
                </c:pt>
                <c:pt idx="47">
                  <c:v>4.658112945367366E-2</c:v>
                </c:pt>
                <c:pt idx="48">
                  <c:v>4.5675854268226089E-2</c:v>
                </c:pt>
                <c:pt idx="49">
                  <c:v>4.5038167541059888E-2</c:v>
                </c:pt>
                <c:pt idx="50">
                  <c:v>4.4587344688417636E-2</c:v>
                </c:pt>
                <c:pt idx="51">
                  <c:v>4.3858608297067447E-2</c:v>
                </c:pt>
                <c:pt idx="52">
                  <c:v>4.2961563258484867E-2</c:v>
                </c:pt>
                <c:pt idx="53">
                  <c:v>4.2235783544790233E-2</c:v>
                </c:pt>
                <c:pt idx="54">
                  <c:v>4.1612038156989585E-2</c:v>
                </c:pt>
                <c:pt idx="55">
                  <c:v>4.0552332107772718E-2</c:v>
                </c:pt>
                <c:pt idx="56">
                  <c:v>3.9420004238372282E-2</c:v>
                </c:pt>
                <c:pt idx="57">
                  <c:v>3.8392155281332989E-2</c:v>
                </c:pt>
                <c:pt idx="58">
                  <c:v>3.7494819926114052E-2</c:v>
                </c:pt>
                <c:pt idx="59">
                  <c:v>3.6614689449006317E-2</c:v>
                </c:pt>
                <c:pt idx="60">
                  <c:v>3.5839520755218887E-2</c:v>
                </c:pt>
                <c:pt idx="61">
                  <c:v>3.4908638601081475E-2</c:v>
                </c:pt>
                <c:pt idx="62">
                  <c:v>3.4073594618567064E-2</c:v>
                </c:pt>
                <c:pt idx="63">
                  <c:v>3.3386652526572677E-2</c:v>
                </c:pt>
                <c:pt idx="64">
                  <c:v>3.247420705524777E-2</c:v>
                </c:pt>
                <c:pt idx="65">
                  <c:v>3.1673522248025485E-2</c:v>
                </c:pt>
                <c:pt idx="66">
                  <c:v>3.0905538684764471E-2</c:v>
                </c:pt>
                <c:pt idx="67">
                  <c:v>3.0026524061541739E-2</c:v>
                </c:pt>
                <c:pt idx="68">
                  <c:v>2.9257119002381621E-2</c:v>
                </c:pt>
                <c:pt idx="69">
                  <c:v>2.856787681140047E-2</c:v>
                </c:pt>
                <c:pt idx="70">
                  <c:v>2.7853946160722974E-2</c:v>
                </c:pt>
                <c:pt idx="71">
                  <c:v>2.7228000721457386E-2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1907-4D88-ACC5-4877091782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9924360"/>
        <c:axId val="319924752"/>
      </c:scatterChart>
      <c:valAx>
        <c:axId val="3199243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924752"/>
        <c:crosses val="autoZero"/>
        <c:crossBetween val="midCat"/>
      </c:valAx>
      <c:valAx>
        <c:axId val="319924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9243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'C6010'!$T$2</c:f>
              <c:strCache>
                <c:ptCount val="1"/>
                <c:pt idx="0">
                  <c:v>C6010 163C2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'C6010'!$M$3:$M$74</c:f>
              <c:numCache>
                <c:formatCode>0.00E+00</c:formatCode>
                <c:ptCount val="72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7.5431200000000004E-4</c:v>
                </c:pt>
                <c:pt idx="24">
                  <c:v>1.0985400000000001E-3</c:v>
                </c:pt>
                <c:pt idx="25">
                  <c:v>1.59986E-3</c:v>
                </c:pt>
                <c:pt idx="26">
                  <c:v>2.3299499999999999E-3</c:v>
                </c:pt>
                <c:pt idx="27">
                  <c:v>3.3932200000000002E-3</c:v>
                </c:pt>
                <c:pt idx="28">
                  <c:v>4.9417100000000002E-3</c:v>
                </c:pt>
                <c:pt idx="29">
                  <c:v>7.1968600000000002E-3</c:v>
                </c:pt>
                <c:pt idx="30">
                  <c:v>8.6851099999999994E-3</c:v>
                </c:pt>
                <c:pt idx="31">
                  <c:v>1.04811E-2</c:v>
                </c:pt>
                <c:pt idx="32">
                  <c:v>1.2648599999999999E-2</c:v>
                </c:pt>
                <c:pt idx="33">
                  <c:v>1.52642E-2</c:v>
                </c:pt>
                <c:pt idx="34">
                  <c:v>1.8420700000000002E-2</c:v>
                </c:pt>
                <c:pt idx="35">
                  <c:v>2.223E-2</c:v>
                </c:pt>
                <c:pt idx="36">
                  <c:v>2.6827E-2</c:v>
                </c:pt>
                <c:pt idx="37">
                  <c:v>3.2374600000000003E-2</c:v>
                </c:pt>
                <c:pt idx="38">
                  <c:v>3.9069399999999997E-2</c:v>
                </c:pt>
                <c:pt idx="39">
                  <c:v>4.7148700000000002E-2</c:v>
                </c:pt>
                <c:pt idx="40">
                  <c:v>5.6898700000000003E-2</c:v>
                </c:pt>
                <c:pt idx="41">
                  <c:v>6.8664900000000001E-2</c:v>
                </c:pt>
                <c:pt idx="42">
                  <c:v>0.08</c:v>
                </c:pt>
                <c:pt idx="43">
                  <c:v>0.09</c:v>
                </c:pt>
                <c:pt idx="44">
                  <c:v>0.105</c:v>
                </c:pt>
                <c:pt idx="45">
                  <c:v>0.115</c:v>
                </c:pt>
                <c:pt idx="46">
                  <c:v>0.13</c:v>
                </c:pt>
                <c:pt idx="47">
                  <c:v>0.14499999999999999</c:v>
                </c:pt>
                <c:pt idx="48">
                  <c:v>0.16</c:v>
                </c:pt>
                <c:pt idx="49">
                  <c:v>0.17499999999999999</c:v>
                </c:pt>
                <c:pt idx="50">
                  <c:v>0.19</c:v>
                </c:pt>
                <c:pt idx="51">
                  <c:v>0.21</c:v>
                </c:pt>
                <c:pt idx="52">
                  <c:v>0.23499999999999999</c:v>
                </c:pt>
                <c:pt idx="53">
                  <c:v>0.255</c:v>
                </c:pt>
                <c:pt idx="54">
                  <c:v>0.27500000000000002</c:v>
                </c:pt>
                <c:pt idx="55">
                  <c:v>0.315</c:v>
                </c:pt>
                <c:pt idx="56">
                  <c:v>0.36</c:v>
                </c:pt>
                <c:pt idx="57">
                  <c:v>0.40500000000000003</c:v>
                </c:pt>
                <c:pt idx="58">
                  <c:v>0.45</c:v>
                </c:pt>
                <c:pt idx="59">
                  <c:v>0.495</c:v>
                </c:pt>
                <c:pt idx="60">
                  <c:v>0.55359999999999998</c:v>
                </c:pt>
                <c:pt idx="61">
                  <c:v>0.61409999999999998</c:v>
                </c:pt>
                <c:pt idx="62">
                  <c:v>0.67449999999999999</c:v>
                </c:pt>
                <c:pt idx="63">
                  <c:v>0.7349</c:v>
                </c:pt>
                <c:pt idx="64">
                  <c:v>0.81540000000000001</c:v>
                </c:pt>
                <c:pt idx="65">
                  <c:v>0.89590000000000003</c:v>
                </c:pt>
                <c:pt idx="66">
                  <c:v>0.97650000000000003</c:v>
                </c:pt>
                <c:pt idx="67">
                  <c:v>1.0771999999999999</c:v>
                </c:pt>
                <c:pt idx="68">
                  <c:v>1.1778</c:v>
                </c:pt>
                <c:pt idx="69">
                  <c:v>1.2785</c:v>
                </c:pt>
                <c:pt idx="70">
                  <c:v>1.3792</c:v>
                </c:pt>
                <c:pt idx="71">
                  <c:v>1.4799</c:v>
                </c:pt>
              </c:numCache>
            </c:numRef>
          </c:xVal>
          <c:yVal>
            <c:numRef>
              <c:f>'C6010'!$T$3:$T$74</c:f>
              <c:numCache>
                <c:formatCode>0.00E+00</c:formatCode>
                <c:ptCount val="72"/>
                <c:pt idx="0">
                  <c:v>1.820412326975965E-3</c:v>
                </c:pt>
                <c:pt idx="1">
                  <c:v>4.3273955517697188E-3</c:v>
                </c:pt>
                <c:pt idx="2">
                  <c:v>4.4499503626708086E-3</c:v>
                </c:pt>
                <c:pt idx="3">
                  <c:v>5.0713295904407357E-3</c:v>
                </c:pt>
                <c:pt idx="4">
                  <c:v>6.6563395126187346E-3</c:v>
                </c:pt>
                <c:pt idx="5">
                  <c:v>9.3632524322071631E-3</c:v>
                </c:pt>
                <c:pt idx="6">
                  <c:v>1.1492196122054229E-2</c:v>
                </c:pt>
                <c:pt idx="7">
                  <c:v>1.4131435557991099E-2</c:v>
                </c:pt>
                <c:pt idx="8">
                  <c:v>1.6364322490697084E-2</c:v>
                </c:pt>
                <c:pt idx="9">
                  <c:v>1.726968024185949E-2</c:v>
                </c:pt>
                <c:pt idx="10">
                  <c:v>1.9582195521118347E-2</c:v>
                </c:pt>
                <c:pt idx="11">
                  <c:v>2.2103261886524953E-2</c:v>
                </c:pt>
                <c:pt idx="12">
                  <c:v>2.4912986682761807E-2</c:v>
                </c:pt>
                <c:pt idx="13">
                  <c:v>2.7172070652785315E-2</c:v>
                </c:pt>
                <c:pt idx="14">
                  <c:v>2.9507405690485208E-2</c:v>
                </c:pt>
                <c:pt idx="15">
                  <c:v>3.1574382691204675E-2</c:v>
                </c:pt>
                <c:pt idx="16">
                  <c:v>3.4037038800572655E-2</c:v>
                </c:pt>
                <c:pt idx="17">
                  <c:v>3.6287913604329772E-2</c:v>
                </c:pt>
                <c:pt idx="18">
                  <c:v>3.8349784554966772E-2</c:v>
                </c:pt>
                <c:pt idx="19">
                  <c:v>4.0304918829898888E-2</c:v>
                </c:pt>
                <c:pt idx="20">
                  <c:v>4.2186196154398586E-2</c:v>
                </c:pt>
                <c:pt idx="21">
                  <c:v>4.4122404876889752E-2</c:v>
                </c:pt>
                <c:pt idx="22">
                  <c:v>4.5861359663049904E-2</c:v>
                </c:pt>
                <c:pt idx="23">
                  <c:v>4.7361443166259384E-2</c:v>
                </c:pt>
                <c:pt idx="24">
                  <c:v>5.0329556934158096E-2</c:v>
                </c:pt>
                <c:pt idx="25">
                  <c:v>5.237067696958609E-2</c:v>
                </c:pt>
                <c:pt idx="26">
                  <c:v>5.422803115459969E-2</c:v>
                </c:pt>
                <c:pt idx="27">
                  <c:v>5.5412229283736243E-2</c:v>
                </c:pt>
                <c:pt idx="28">
                  <c:v>5.6126718859864123E-2</c:v>
                </c:pt>
                <c:pt idx="29">
                  <c:v>5.643703261454424E-2</c:v>
                </c:pt>
                <c:pt idx="30">
                  <c:v>5.6374352624993705E-2</c:v>
                </c:pt>
                <c:pt idx="31">
                  <c:v>5.6365656948907258E-2</c:v>
                </c:pt>
                <c:pt idx="32">
                  <c:v>5.6184161288232226E-2</c:v>
                </c:pt>
                <c:pt idx="33">
                  <c:v>5.6008760624154691E-2</c:v>
                </c:pt>
                <c:pt idx="34">
                  <c:v>5.5756970088824319E-2</c:v>
                </c:pt>
                <c:pt idx="35">
                  <c:v>5.5391970362115836E-2</c:v>
                </c:pt>
                <c:pt idx="36">
                  <c:v>5.4878746626306693E-2</c:v>
                </c:pt>
                <c:pt idx="37">
                  <c:v>5.4351350175758317E-2</c:v>
                </c:pt>
                <c:pt idx="38">
                  <c:v>5.3657378252425843E-2</c:v>
                </c:pt>
                <c:pt idx="39">
                  <c:v>5.2870807639960098E-2</c:v>
                </c:pt>
                <c:pt idx="40">
                  <c:v>5.1919390009935236E-2</c:v>
                </c:pt>
                <c:pt idx="41">
                  <c:v>5.083262246304214E-2</c:v>
                </c:pt>
                <c:pt idx="42">
                  <c:v>5.0292004158564531E-2</c:v>
                </c:pt>
                <c:pt idx="43">
                  <c:v>4.9370913223351895E-2</c:v>
                </c:pt>
                <c:pt idx="44">
                  <c:v>4.848755959406683E-2</c:v>
                </c:pt>
                <c:pt idx="45">
                  <c:v>4.781936906537939E-2</c:v>
                </c:pt>
                <c:pt idx="46">
                  <c:v>4.7041463666657478E-2</c:v>
                </c:pt>
                <c:pt idx="47">
                  <c:v>4.6400596238000066E-2</c:v>
                </c:pt>
                <c:pt idx="48">
                  <c:v>4.5735386925293608E-2</c:v>
                </c:pt>
                <c:pt idx="49">
                  <c:v>4.4962125235859719E-2</c:v>
                </c:pt>
                <c:pt idx="50">
                  <c:v>4.4412049344107071E-2</c:v>
                </c:pt>
                <c:pt idx="51">
                  <c:v>4.3728024205412865E-2</c:v>
                </c:pt>
                <c:pt idx="52">
                  <c:v>4.2914182665228687E-2</c:v>
                </c:pt>
                <c:pt idx="53">
                  <c:v>4.2127957422444469E-2</c:v>
                </c:pt>
                <c:pt idx="54">
                  <c:v>4.1465964565331428E-2</c:v>
                </c:pt>
                <c:pt idx="55">
                  <c:v>4.0455328279510254E-2</c:v>
                </c:pt>
                <c:pt idx="56">
                  <c:v>3.9312157643938903E-2</c:v>
                </c:pt>
                <c:pt idx="57">
                  <c:v>3.8325681753527678E-2</c:v>
                </c:pt>
                <c:pt idx="58">
                  <c:v>3.7403287964465758E-2</c:v>
                </c:pt>
                <c:pt idx="59">
                  <c:v>3.6472290574028808E-2</c:v>
                </c:pt>
                <c:pt idx="60">
                  <c:v>3.5854443149265114E-2</c:v>
                </c:pt>
                <c:pt idx="61">
                  <c:v>3.4934356243972987E-2</c:v>
                </c:pt>
                <c:pt idx="62">
                  <c:v>3.4098155382683848E-2</c:v>
                </c:pt>
                <c:pt idx="63">
                  <c:v>3.3403065801335327E-2</c:v>
                </c:pt>
                <c:pt idx="64">
                  <c:v>3.2450134941678664E-2</c:v>
                </c:pt>
                <c:pt idx="65">
                  <c:v>3.1624586065543185E-2</c:v>
                </c:pt>
                <c:pt idx="66">
                  <c:v>3.0846639992719985E-2</c:v>
                </c:pt>
                <c:pt idx="67">
                  <c:v>3.0005420235240398E-2</c:v>
                </c:pt>
                <c:pt idx="68">
                  <c:v>2.9237794617307387E-2</c:v>
                </c:pt>
                <c:pt idx="69">
                  <c:v>2.8450846477397977E-2</c:v>
                </c:pt>
                <c:pt idx="70">
                  <c:v>2.7859458628050799E-2</c:v>
                </c:pt>
                <c:pt idx="71">
                  <c:v>2.7230571826341376E-2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FA03-4746-8A5B-37FF3EBC7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9925536"/>
        <c:axId val="319925928"/>
      </c:scatterChart>
      <c:valAx>
        <c:axId val="3199255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925928"/>
        <c:crosses val="autoZero"/>
        <c:crossBetween val="midCat"/>
      </c:valAx>
      <c:valAx>
        <c:axId val="319925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9255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'C6010'!$AD$2</c:f>
              <c:strCache>
                <c:ptCount val="1"/>
                <c:pt idx="0">
                  <c:v>C6010 163C3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'C6010'!$W$3:$W$74</c:f>
              <c:numCache>
                <c:formatCode>0.00E+00</c:formatCode>
                <c:ptCount val="72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7.5431200000000004E-4</c:v>
                </c:pt>
                <c:pt idx="24">
                  <c:v>1.0985400000000001E-3</c:v>
                </c:pt>
                <c:pt idx="25">
                  <c:v>1.59986E-3</c:v>
                </c:pt>
                <c:pt idx="26">
                  <c:v>2.3299499999999999E-3</c:v>
                </c:pt>
                <c:pt idx="27">
                  <c:v>3.3932200000000002E-3</c:v>
                </c:pt>
                <c:pt idx="28">
                  <c:v>4.9417100000000002E-3</c:v>
                </c:pt>
                <c:pt idx="29">
                  <c:v>7.1968600000000002E-3</c:v>
                </c:pt>
                <c:pt idx="30">
                  <c:v>8.6851099999999994E-3</c:v>
                </c:pt>
                <c:pt idx="31">
                  <c:v>1.04811E-2</c:v>
                </c:pt>
                <c:pt idx="32">
                  <c:v>1.2648599999999999E-2</c:v>
                </c:pt>
                <c:pt idx="33">
                  <c:v>1.52642E-2</c:v>
                </c:pt>
                <c:pt idx="34">
                  <c:v>1.8420700000000002E-2</c:v>
                </c:pt>
                <c:pt idx="35">
                  <c:v>2.223E-2</c:v>
                </c:pt>
                <c:pt idx="36">
                  <c:v>2.6827E-2</c:v>
                </c:pt>
                <c:pt idx="37">
                  <c:v>3.2374600000000003E-2</c:v>
                </c:pt>
                <c:pt idx="38">
                  <c:v>3.9069399999999997E-2</c:v>
                </c:pt>
                <c:pt idx="39">
                  <c:v>4.7148700000000002E-2</c:v>
                </c:pt>
                <c:pt idx="40">
                  <c:v>5.6898700000000003E-2</c:v>
                </c:pt>
                <c:pt idx="41">
                  <c:v>6.8664900000000001E-2</c:v>
                </c:pt>
                <c:pt idx="42">
                  <c:v>0.08</c:v>
                </c:pt>
                <c:pt idx="43">
                  <c:v>0.09</c:v>
                </c:pt>
                <c:pt idx="44">
                  <c:v>0.105</c:v>
                </c:pt>
                <c:pt idx="45">
                  <c:v>0.115</c:v>
                </c:pt>
                <c:pt idx="46">
                  <c:v>0.13</c:v>
                </c:pt>
                <c:pt idx="47">
                  <c:v>0.14499999999999999</c:v>
                </c:pt>
                <c:pt idx="48">
                  <c:v>0.16</c:v>
                </c:pt>
                <c:pt idx="49">
                  <c:v>0.17499999999999999</c:v>
                </c:pt>
                <c:pt idx="50">
                  <c:v>0.19</c:v>
                </c:pt>
                <c:pt idx="51">
                  <c:v>0.21</c:v>
                </c:pt>
                <c:pt idx="52">
                  <c:v>0.23499999999999999</c:v>
                </c:pt>
                <c:pt idx="53">
                  <c:v>0.255</c:v>
                </c:pt>
                <c:pt idx="54">
                  <c:v>0.27500000000000002</c:v>
                </c:pt>
                <c:pt idx="55">
                  <c:v>0.315</c:v>
                </c:pt>
                <c:pt idx="56">
                  <c:v>0.36</c:v>
                </c:pt>
                <c:pt idx="57">
                  <c:v>0.40500000000000003</c:v>
                </c:pt>
                <c:pt idx="58">
                  <c:v>0.45</c:v>
                </c:pt>
                <c:pt idx="59">
                  <c:v>0.495</c:v>
                </c:pt>
                <c:pt idx="60">
                  <c:v>0.55359999999999998</c:v>
                </c:pt>
                <c:pt idx="61">
                  <c:v>0.61409999999999998</c:v>
                </c:pt>
                <c:pt idx="62">
                  <c:v>0.67449999999999999</c:v>
                </c:pt>
                <c:pt idx="63">
                  <c:v>0.7349</c:v>
                </c:pt>
                <c:pt idx="64">
                  <c:v>0.81540000000000001</c:v>
                </c:pt>
                <c:pt idx="65">
                  <c:v>0.89590000000000003</c:v>
                </c:pt>
                <c:pt idx="66">
                  <c:v>0.97650000000000003</c:v>
                </c:pt>
                <c:pt idx="67">
                  <c:v>1.0771999999999999</c:v>
                </c:pt>
                <c:pt idx="68">
                  <c:v>1.1778</c:v>
                </c:pt>
                <c:pt idx="69">
                  <c:v>1.2785</c:v>
                </c:pt>
                <c:pt idx="70">
                  <c:v>1.3792</c:v>
                </c:pt>
                <c:pt idx="71">
                  <c:v>1.4799</c:v>
                </c:pt>
              </c:numCache>
            </c:numRef>
          </c:xVal>
          <c:yVal>
            <c:numRef>
              <c:f>'C6010'!$AD$3:$AD$74</c:f>
              <c:numCache>
                <c:formatCode>0.00E+00</c:formatCode>
                <c:ptCount val="72"/>
                <c:pt idx="0">
                  <c:v>7.1578279961011246E-3</c:v>
                </c:pt>
                <c:pt idx="1">
                  <c:v>7.4787359800690088E-3</c:v>
                </c:pt>
                <c:pt idx="2">
                  <c:v>6.6808798068818424E-3</c:v>
                </c:pt>
                <c:pt idx="3">
                  <c:v>7.5676566423209558E-3</c:v>
                </c:pt>
                <c:pt idx="4">
                  <c:v>9.7921325951096372E-3</c:v>
                </c:pt>
                <c:pt idx="5">
                  <c:v>1.2951913316667512E-2</c:v>
                </c:pt>
                <c:pt idx="6">
                  <c:v>1.4677429771606279E-2</c:v>
                </c:pt>
                <c:pt idx="7">
                  <c:v>1.5910318426167018E-2</c:v>
                </c:pt>
                <c:pt idx="8">
                  <c:v>1.7775291427867684E-2</c:v>
                </c:pt>
                <c:pt idx="9">
                  <c:v>1.9324333487070938E-2</c:v>
                </c:pt>
                <c:pt idx="10">
                  <c:v>2.2277019550114761E-2</c:v>
                </c:pt>
                <c:pt idx="11">
                  <c:v>2.4164294698618791E-2</c:v>
                </c:pt>
                <c:pt idx="12">
                  <c:v>2.5998078093435489E-2</c:v>
                </c:pt>
                <c:pt idx="13">
                  <c:v>2.7646667614897896E-2</c:v>
                </c:pt>
                <c:pt idx="14">
                  <c:v>3.0184431833413988E-2</c:v>
                </c:pt>
                <c:pt idx="15">
                  <c:v>3.2363354966501508E-2</c:v>
                </c:pt>
                <c:pt idx="16">
                  <c:v>3.4480025051786371E-2</c:v>
                </c:pt>
                <c:pt idx="17">
                  <c:v>3.6193260426723516E-2</c:v>
                </c:pt>
                <c:pt idx="18">
                  <c:v>3.8086946170798573E-2</c:v>
                </c:pt>
                <c:pt idx="19">
                  <c:v>4.006379227240759E-2</c:v>
                </c:pt>
                <c:pt idx="20">
                  <c:v>4.1877227156768823E-2</c:v>
                </c:pt>
                <c:pt idx="21">
                  <c:v>4.3649188840804008E-2</c:v>
                </c:pt>
                <c:pt idx="22">
                  <c:v>4.5187702661419006E-2</c:v>
                </c:pt>
                <c:pt idx="23">
                  <c:v>4.6574344584576981E-2</c:v>
                </c:pt>
                <c:pt idx="24">
                  <c:v>4.9364498015364987E-2</c:v>
                </c:pt>
                <c:pt idx="25">
                  <c:v>5.1031695126734694E-2</c:v>
                </c:pt>
                <c:pt idx="26">
                  <c:v>5.3102227191926907E-2</c:v>
                </c:pt>
                <c:pt idx="27">
                  <c:v>5.4307449134245567E-2</c:v>
                </c:pt>
                <c:pt idx="28">
                  <c:v>5.4834752559725156E-2</c:v>
                </c:pt>
                <c:pt idx="29">
                  <c:v>5.5100383017834181E-2</c:v>
                </c:pt>
                <c:pt idx="30">
                  <c:v>5.4996202285987769E-2</c:v>
                </c:pt>
                <c:pt idx="31">
                  <c:v>5.4931101469799404E-2</c:v>
                </c:pt>
                <c:pt idx="32">
                  <c:v>5.4769923726439081E-2</c:v>
                </c:pt>
                <c:pt idx="33">
                  <c:v>5.4557632454541573E-2</c:v>
                </c:pt>
                <c:pt idx="34">
                  <c:v>5.426316765322959E-2</c:v>
                </c:pt>
                <c:pt idx="35">
                  <c:v>5.384998233249115E-2</c:v>
                </c:pt>
                <c:pt idx="36">
                  <c:v>5.3426122430325469E-2</c:v>
                </c:pt>
                <c:pt idx="37">
                  <c:v>5.2870054090975914E-2</c:v>
                </c:pt>
                <c:pt idx="38">
                  <c:v>5.2205381051106337E-2</c:v>
                </c:pt>
                <c:pt idx="39">
                  <c:v>5.1423230467011666E-2</c:v>
                </c:pt>
                <c:pt idx="40">
                  <c:v>5.0532148249833674E-2</c:v>
                </c:pt>
                <c:pt idx="41">
                  <c:v>4.9471628326036438E-2</c:v>
                </c:pt>
                <c:pt idx="42">
                  <c:v>4.8477042425251957E-2</c:v>
                </c:pt>
                <c:pt idx="43">
                  <c:v>4.7557799591511976E-2</c:v>
                </c:pt>
                <c:pt idx="44">
                  <c:v>4.662851557283279E-2</c:v>
                </c:pt>
                <c:pt idx="45">
                  <c:v>4.63288487400417E-2</c:v>
                </c:pt>
                <c:pt idx="46">
                  <c:v>4.5498674928330353E-2</c:v>
                </c:pt>
                <c:pt idx="47">
                  <c:v>4.4768169132895171E-2</c:v>
                </c:pt>
                <c:pt idx="48">
                  <c:v>4.4097546615738233E-2</c:v>
                </c:pt>
                <c:pt idx="49">
                  <c:v>4.3462401994411808E-2</c:v>
                </c:pt>
                <c:pt idx="50">
                  <c:v>4.295515026028144E-2</c:v>
                </c:pt>
                <c:pt idx="51">
                  <c:v>4.2129251407587838E-2</c:v>
                </c:pt>
                <c:pt idx="52">
                  <c:v>4.1388527562379769E-2</c:v>
                </c:pt>
                <c:pt idx="53">
                  <c:v>4.0726217831949463E-2</c:v>
                </c:pt>
                <c:pt idx="54">
                  <c:v>4.0164827572968957E-2</c:v>
                </c:pt>
                <c:pt idx="55">
                  <c:v>3.9012100590727211E-2</c:v>
                </c:pt>
                <c:pt idx="56">
                  <c:v>3.8011776591828653E-2</c:v>
                </c:pt>
                <c:pt idx="57">
                  <c:v>3.7027601474440675E-2</c:v>
                </c:pt>
                <c:pt idx="58">
                  <c:v>3.6106862544028881E-2</c:v>
                </c:pt>
                <c:pt idx="59">
                  <c:v>3.5242206675286845E-2</c:v>
                </c:pt>
                <c:pt idx="60">
                  <c:v>3.4487009222119482E-2</c:v>
                </c:pt>
                <c:pt idx="61">
                  <c:v>3.3625205755828586E-2</c:v>
                </c:pt>
                <c:pt idx="62">
                  <c:v>3.2854487599679245E-2</c:v>
                </c:pt>
                <c:pt idx="63">
                  <c:v>3.2136166155593386E-2</c:v>
                </c:pt>
                <c:pt idx="64">
                  <c:v>3.1204865989738297E-2</c:v>
                </c:pt>
                <c:pt idx="65">
                  <c:v>3.04248058674427E-2</c:v>
                </c:pt>
                <c:pt idx="66">
                  <c:v>2.9680290893681127E-2</c:v>
                </c:pt>
                <c:pt idx="67">
                  <c:v>2.8844709788666885E-2</c:v>
                </c:pt>
                <c:pt idx="68">
                  <c:v>2.8107318090465037E-2</c:v>
                </c:pt>
                <c:pt idx="69">
                  <c:v>2.7377969405273601E-2</c:v>
                </c:pt>
                <c:pt idx="70">
                  <c:v>2.6782873758928273E-2</c:v>
                </c:pt>
                <c:pt idx="71">
                  <c:v>2.6202644093722045E-2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B79F-4368-8813-D92FC266A7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9926712"/>
        <c:axId val="319927104"/>
      </c:scatterChart>
      <c:valAx>
        <c:axId val="319926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927104"/>
        <c:crosses val="autoZero"/>
        <c:crossBetween val="midCat"/>
      </c:valAx>
      <c:valAx>
        <c:axId val="319927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926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'C6010'!$AN$2</c:f>
              <c:strCache>
                <c:ptCount val="1"/>
                <c:pt idx="0">
                  <c:v>C6010 163C8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'C6010'!$AG$3:$AG$74</c:f>
              <c:numCache>
                <c:formatCode>0.00E+00</c:formatCode>
                <c:ptCount val="72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7.5431200000000004E-4</c:v>
                </c:pt>
                <c:pt idx="24">
                  <c:v>1.0985400000000001E-3</c:v>
                </c:pt>
                <c:pt idx="25">
                  <c:v>1.59986E-3</c:v>
                </c:pt>
                <c:pt idx="26">
                  <c:v>2.3299499999999999E-3</c:v>
                </c:pt>
                <c:pt idx="27">
                  <c:v>3.3932200000000002E-3</c:v>
                </c:pt>
                <c:pt idx="28">
                  <c:v>4.9417100000000002E-3</c:v>
                </c:pt>
                <c:pt idx="29">
                  <c:v>7.1968600000000002E-3</c:v>
                </c:pt>
                <c:pt idx="30">
                  <c:v>8.6851099999999994E-3</c:v>
                </c:pt>
                <c:pt idx="31">
                  <c:v>1.04811E-2</c:v>
                </c:pt>
                <c:pt idx="32">
                  <c:v>1.2648599999999999E-2</c:v>
                </c:pt>
                <c:pt idx="33">
                  <c:v>1.52642E-2</c:v>
                </c:pt>
                <c:pt idx="34">
                  <c:v>1.8420700000000002E-2</c:v>
                </c:pt>
                <c:pt idx="35">
                  <c:v>2.223E-2</c:v>
                </c:pt>
                <c:pt idx="36">
                  <c:v>2.6827E-2</c:v>
                </c:pt>
                <c:pt idx="37">
                  <c:v>3.2374600000000003E-2</c:v>
                </c:pt>
                <c:pt idx="38">
                  <c:v>3.9069399999999997E-2</c:v>
                </c:pt>
                <c:pt idx="39">
                  <c:v>4.7148700000000002E-2</c:v>
                </c:pt>
                <c:pt idx="40">
                  <c:v>5.6898700000000003E-2</c:v>
                </c:pt>
                <c:pt idx="41">
                  <c:v>6.8664900000000001E-2</c:v>
                </c:pt>
                <c:pt idx="42">
                  <c:v>0.08</c:v>
                </c:pt>
                <c:pt idx="43">
                  <c:v>0.09</c:v>
                </c:pt>
                <c:pt idx="44">
                  <c:v>0.105</c:v>
                </c:pt>
                <c:pt idx="45">
                  <c:v>0.115</c:v>
                </c:pt>
                <c:pt idx="46">
                  <c:v>0.13</c:v>
                </c:pt>
                <c:pt idx="47">
                  <c:v>0.14499999999999999</c:v>
                </c:pt>
                <c:pt idx="48">
                  <c:v>0.16</c:v>
                </c:pt>
                <c:pt idx="49">
                  <c:v>0.17499999999999999</c:v>
                </c:pt>
                <c:pt idx="50">
                  <c:v>0.19</c:v>
                </c:pt>
                <c:pt idx="51">
                  <c:v>0.21</c:v>
                </c:pt>
                <c:pt idx="52">
                  <c:v>0.23499999999999999</c:v>
                </c:pt>
                <c:pt idx="53">
                  <c:v>0.255</c:v>
                </c:pt>
                <c:pt idx="54">
                  <c:v>0.27500000000000002</c:v>
                </c:pt>
                <c:pt idx="55">
                  <c:v>0.315</c:v>
                </c:pt>
                <c:pt idx="56">
                  <c:v>0.36</c:v>
                </c:pt>
                <c:pt idx="57">
                  <c:v>0.40500000000000003</c:v>
                </c:pt>
                <c:pt idx="58">
                  <c:v>0.45</c:v>
                </c:pt>
                <c:pt idx="59">
                  <c:v>0.495</c:v>
                </c:pt>
                <c:pt idx="60">
                  <c:v>0.55359999999999998</c:v>
                </c:pt>
                <c:pt idx="61">
                  <c:v>0.61409999999999998</c:v>
                </c:pt>
                <c:pt idx="62">
                  <c:v>0.67449999999999999</c:v>
                </c:pt>
                <c:pt idx="63">
                  <c:v>0.7349</c:v>
                </c:pt>
                <c:pt idx="64">
                  <c:v>0.81540000000000001</c:v>
                </c:pt>
                <c:pt idx="65">
                  <c:v>0.89590000000000003</c:v>
                </c:pt>
                <c:pt idx="66">
                  <c:v>0.97650000000000003</c:v>
                </c:pt>
                <c:pt idx="67">
                  <c:v>1.0771999999999999</c:v>
                </c:pt>
                <c:pt idx="68">
                  <c:v>1.1778</c:v>
                </c:pt>
                <c:pt idx="69">
                  <c:v>1.2785</c:v>
                </c:pt>
                <c:pt idx="70">
                  <c:v>1.3792</c:v>
                </c:pt>
                <c:pt idx="71">
                  <c:v>1.4799</c:v>
                </c:pt>
              </c:numCache>
            </c:numRef>
          </c:xVal>
          <c:yVal>
            <c:numRef>
              <c:f>'C6010'!$AN$3:$AN$74</c:f>
              <c:numCache>
                <c:formatCode>0.00E+00</c:formatCode>
                <c:ptCount val="72"/>
                <c:pt idx="0">
                  <c:v>2.9160015188661971E-3</c:v>
                </c:pt>
                <c:pt idx="1">
                  <c:v>4.0992084891461307E-3</c:v>
                </c:pt>
                <c:pt idx="2">
                  <c:v>5.1399849148167417E-3</c:v>
                </c:pt>
                <c:pt idx="3">
                  <c:v>7.7072901425468982E-3</c:v>
                </c:pt>
                <c:pt idx="4">
                  <c:v>9.4832364769343973E-3</c:v>
                </c:pt>
                <c:pt idx="5">
                  <c:v>1.1767926012769041E-2</c:v>
                </c:pt>
                <c:pt idx="6">
                  <c:v>1.3399658247313628E-2</c:v>
                </c:pt>
                <c:pt idx="7">
                  <c:v>1.5616058974694497E-2</c:v>
                </c:pt>
                <c:pt idx="8">
                  <c:v>1.7848098757801377E-2</c:v>
                </c:pt>
                <c:pt idx="9">
                  <c:v>1.9176493634829435E-2</c:v>
                </c:pt>
                <c:pt idx="10">
                  <c:v>2.133630291224484E-2</c:v>
                </c:pt>
                <c:pt idx="11">
                  <c:v>2.3116634161204939E-2</c:v>
                </c:pt>
                <c:pt idx="12">
                  <c:v>2.5103416916496795E-2</c:v>
                </c:pt>
                <c:pt idx="13">
                  <c:v>2.7264279962848668E-2</c:v>
                </c:pt>
                <c:pt idx="14">
                  <c:v>2.9564522897218067E-2</c:v>
                </c:pt>
                <c:pt idx="15">
                  <c:v>3.1398848884097399E-2</c:v>
                </c:pt>
                <c:pt idx="16">
                  <c:v>3.3557424186720065E-2</c:v>
                </c:pt>
                <c:pt idx="17">
                  <c:v>3.5507258936789313E-2</c:v>
                </c:pt>
                <c:pt idx="18">
                  <c:v>3.7640506549318747E-2</c:v>
                </c:pt>
                <c:pt idx="19">
                  <c:v>3.9584619195118839E-2</c:v>
                </c:pt>
                <c:pt idx="20">
                  <c:v>4.1296617085445714E-2</c:v>
                </c:pt>
                <c:pt idx="21">
                  <c:v>4.311866791013335E-2</c:v>
                </c:pt>
                <c:pt idx="22">
                  <c:v>4.4797176863372097E-2</c:v>
                </c:pt>
                <c:pt idx="23">
                  <c:v>4.6265245032103407E-2</c:v>
                </c:pt>
                <c:pt idx="24">
                  <c:v>4.9171957112245306E-2</c:v>
                </c:pt>
                <c:pt idx="25">
                  <c:v>5.1141042104464393E-2</c:v>
                </c:pt>
                <c:pt idx="26">
                  <c:v>5.2852770304087512E-2</c:v>
                </c:pt>
                <c:pt idx="27">
                  <c:v>5.3850091649581211E-2</c:v>
                </c:pt>
                <c:pt idx="28">
                  <c:v>5.4720783820345648E-2</c:v>
                </c:pt>
                <c:pt idx="29">
                  <c:v>5.4920675810254525E-2</c:v>
                </c:pt>
                <c:pt idx="30">
                  <c:v>5.4901349961939523E-2</c:v>
                </c:pt>
                <c:pt idx="31">
                  <c:v>5.4708596551173008E-2</c:v>
                </c:pt>
                <c:pt idx="32">
                  <c:v>5.4646129476373845E-2</c:v>
                </c:pt>
                <c:pt idx="33">
                  <c:v>5.4405289128439373E-2</c:v>
                </c:pt>
                <c:pt idx="34">
                  <c:v>5.4136678256006911E-2</c:v>
                </c:pt>
                <c:pt idx="35">
                  <c:v>5.3754178782664017E-2</c:v>
                </c:pt>
                <c:pt idx="36">
                  <c:v>5.3274838436752396E-2</c:v>
                </c:pt>
                <c:pt idx="37">
                  <c:v>5.2729866255195178E-2</c:v>
                </c:pt>
                <c:pt idx="38">
                  <c:v>5.2057119806711488E-2</c:v>
                </c:pt>
                <c:pt idx="39">
                  <c:v>5.1269895577256169E-2</c:v>
                </c:pt>
                <c:pt idx="40">
                  <c:v>5.0341718840913402E-2</c:v>
                </c:pt>
                <c:pt idx="41">
                  <c:v>4.9280182035164745E-2</c:v>
                </c:pt>
                <c:pt idx="42">
                  <c:v>4.8462405637080083E-2</c:v>
                </c:pt>
                <c:pt idx="43">
                  <c:v>4.7626188251177252E-2</c:v>
                </c:pt>
                <c:pt idx="44">
                  <c:v>4.6658579090287866E-2</c:v>
                </c:pt>
                <c:pt idx="45">
                  <c:v>4.5885911096191341E-2</c:v>
                </c:pt>
                <c:pt idx="46">
                  <c:v>4.5315171422009498E-2</c:v>
                </c:pt>
                <c:pt idx="47">
                  <c:v>4.4827160268157529E-2</c:v>
                </c:pt>
                <c:pt idx="48">
                  <c:v>4.4021861687373313E-2</c:v>
                </c:pt>
                <c:pt idx="49">
                  <c:v>4.3462401994411808E-2</c:v>
                </c:pt>
                <c:pt idx="50">
                  <c:v>4.2811018532737187E-2</c:v>
                </c:pt>
                <c:pt idx="51">
                  <c:v>4.2086899810294454E-2</c:v>
                </c:pt>
                <c:pt idx="52">
                  <c:v>4.1227433545308771E-2</c:v>
                </c:pt>
                <c:pt idx="53">
                  <c:v>4.0694161417198012E-2</c:v>
                </c:pt>
                <c:pt idx="54">
                  <c:v>4.005932997899362E-2</c:v>
                </c:pt>
                <c:pt idx="55">
                  <c:v>3.9012100590727211E-2</c:v>
                </c:pt>
                <c:pt idx="56">
                  <c:v>3.7924669727093997E-2</c:v>
                </c:pt>
                <c:pt idx="57">
                  <c:v>3.7009136605605869E-2</c:v>
                </c:pt>
                <c:pt idx="58">
                  <c:v>3.6043622279617327E-2</c:v>
                </c:pt>
                <c:pt idx="59">
                  <c:v>3.5172522119446784E-2</c:v>
                </c:pt>
                <c:pt idx="60">
                  <c:v>3.4468017084242464E-2</c:v>
                </c:pt>
                <c:pt idx="61">
                  <c:v>3.3632553653797602E-2</c:v>
                </c:pt>
                <c:pt idx="62">
                  <c:v>3.284220721762085E-2</c:v>
                </c:pt>
                <c:pt idx="63">
                  <c:v>3.2124882029194064E-2</c:v>
                </c:pt>
                <c:pt idx="64">
                  <c:v>3.1233567355916852E-2</c:v>
                </c:pt>
                <c:pt idx="65">
                  <c:v>3.0436618049421188E-2</c:v>
                </c:pt>
                <c:pt idx="66">
                  <c:v>2.9707415291333198E-2</c:v>
                </c:pt>
                <c:pt idx="67">
                  <c:v>2.8867220536721645E-2</c:v>
                </c:pt>
                <c:pt idx="68">
                  <c:v>2.8132439791061531E-2</c:v>
                </c:pt>
                <c:pt idx="69">
                  <c:v>2.7380345655710202E-2</c:v>
                </c:pt>
                <c:pt idx="70">
                  <c:v>2.6783976252393839E-2</c:v>
                </c:pt>
                <c:pt idx="71">
                  <c:v>2.6079231059290515E-2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9D0A-422F-A393-7AB61206D6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9927888"/>
        <c:axId val="319928280"/>
      </c:scatterChart>
      <c:valAx>
        <c:axId val="3199278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928280"/>
        <c:crosses val="autoZero"/>
        <c:crossBetween val="midCat"/>
      </c:valAx>
      <c:valAx>
        <c:axId val="319928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9278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'C6010'!$AX$2</c:f>
              <c:strCache>
                <c:ptCount val="1"/>
                <c:pt idx="0">
                  <c:v>C6010 162C1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'C6010'!$AQ$3:$AQ$74</c:f>
              <c:numCache>
                <c:formatCode>0.00E+00</c:formatCode>
                <c:ptCount val="72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7.5431200000000004E-4</c:v>
                </c:pt>
                <c:pt idx="24">
                  <c:v>1.0985400000000001E-3</c:v>
                </c:pt>
                <c:pt idx="25">
                  <c:v>1.59986E-3</c:v>
                </c:pt>
                <c:pt idx="26">
                  <c:v>2.3299499999999999E-3</c:v>
                </c:pt>
                <c:pt idx="27">
                  <c:v>3.3932200000000002E-3</c:v>
                </c:pt>
                <c:pt idx="28">
                  <c:v>4.9417100000000002E-3</c:v>
                </c:pt>
                <c:pt idx="29">
                  <c:v>7.1968600000000002E-3</c:v>
                </c:pt>
                <c:pt idx="30">
                  <c:v>8.6851099999999994E-3</c:v>
                </c:pt>
                <c:pt idx="31">
                  <c:v>1.04811E-2</c:v>
                </c:pt>
                <c:pt idx="32">
                  <c:v>1.2648599999999999E-2</c:v>
                </c:pt>
                <c:pt idx="33">
                  <c:v>1.52642E-2</c:v>
                </c:pt>
                <c:pt idx="34">
                  <c:v>1.8420700000000002E-2</c:v>
                </c:pt>
                <c:pt idx="35">
                  <c:v>2.223E-2</c:v>
                </c:pt>
                <c:pt idx="36">
                  <c:v>2.6827E-2</c:v>
                </c:pt>
                <c:pt idx="37">
                  <c:v>3.2374600000000003E-2</c:v>
                </c:pt>
                <c:pt idx="38">
                  <c:v>3.9069399999999997E-2</c:v>
                </c:pt>
                <c:pt idx="39">
                  <c:v>4.7148700000000002E-2</c:v>
                </c:pt>
                <c:pt idx="40">
                  <c:v>5.6898700000000003E-2</c:v>
                </c:pt>
                <c:pt idx="41">
                  <c:v>6.8664900000000001E-2</c:v>
                </c:pt>
                <c:pt idx="42">
                  <c:v>0.08</c:v>
                </c:pt>
                <c:pt idx="43">
                  <c:v>0.09</c:v>
                </c:pt>
                <c:pt idx="44">
                  <c:v>0.105</c:v>
                </c:pt>
                <c:pt idx="45">
                  <c:v>0.115</c:v>
                </c:pt>
                <c:pt idx="46">
                  <c:v>0.13</c:v>
                </c:pt>
                <c:pt idx="47">
                  <c:v>0.14499999999999999</c:v>
                </c:pt>
                <c:pt idx="48">
                  <c:v>0.16</c:v>
                </c:pt>
                <c:pt idx="49">
                  <c:v>0.17499999999999999</c:v>
                </c:pt>
                <c:pt idx="50">
                  <c:v>0.19</c:v>
                </c:pt>
                <c:pt idx="51">
                  <c:v>0.21</c:v>
                </c:pt>
                <c:pt idx="52">
                  <c:v>0.23499999999999999</c:v>
                </c:pt>
                <c:pt idx="53">
                  <c:v>0.255</c:v>
                </c:pt>
                <c:pt idx="54">
                  <c:v>0.27500000000000002</c:v>
                </c:pt>
                <c:pt idx="55">
                  <c:v>0.315</c:v>
                </c:pt>
                <c:pt idx="56">
                  <c:v>0.36</c:v>
                </c:pt>
                <c:pt idx="57">
                  <c:v>0.40500000000000003</c:v>
                </c:pt>
                <c:pt idx="58">
                  <c:v>0.45</c:v>
                </c:pt>
                <c:pt idx="59">
                  <c:v>0.495</c:v>
                </c:pt>
                <c:pt idx="60">
                  <c:v>0.55359999999999998</c:v>
                </c:pt>
                <c:pt idx="61">
                  <c:v>0.61409999999999998</c:v>
                </c:pt>
                <c:pt idx="62">
                  <c:v>0.67449999999999999</c:v>
                </c:pt>
                <c:pt idx="63">
                  <c:v>0.7349</c:v>
                </c:pt>
                <c:pt idx="64">
                  <c:v>0.81540000000000001</c:v>
                </c:pt>
                <c:pt idx="65">
                  <c:v>0.89590000000000003</c:v>
                </c:pt>
                <c:pt idx="66">
                  <c:v>0.97650000000000003</c:v>
                </c:pt>
                <c:pt idx="67">
                  <c:v>1.0771999999999999</c:v>
                </c:pt>
                <c:pt idx="68">
                  <c:v>1.1778</c:v>
                </c:pt>
                <c:pt idx="69">
                  <c:v>1.2785</c:v>
                </c:pt>
                <c:pt idx="70">
                  <c:v>1.3792</c:v>
                </c:pt>
                <c:pt idx="71">
                  <c:v>1.4799</c:v>
                </c:pt>
              </c:numCache>
            </c:numRef>
          </c:xVal>
          <c:yVal>
            <c:numRef>
              <c:f>'C6010'!$AX$3:$AX$74</c:f>
              <c:numCache>
                <c:formatCode>0.00E+00</c:formatCode>
                <c:ptCount val="72"/>
                <c:pt idx="0">
                  <c:v>9.4864404312159836E-3</c:v>
                </c:pt>
                <c:pt idx="1">
                  <c:v>8.9521236406762388E-3</c:v>
                </c:pt>
                <c:pt idx="2">
                  <c:v>9.5473952239573806E-3</c:v>
                </c:pt>
                <c:pt idx="3">
                  <c:v>1.17722337565692E-2</c:v>
                </c:pt>
                <c:pt idx="4">
                  <c:v>1.3472837541709368E-2</c:v>
                </c:pt>
                <c:pt idx="5">
                  <c:v>1.3984377091705837E-2</c:v>
                </c:pt>
                <c:pt idx="6">
                  <c:v>1.4858863754783151E-2</c:v>
                </c:pt>
                <c:pt idx="7">
                  <c:v>1.7254616337576804E-2</c:v>
                </c:pt>
                <c:pt idx="8">
                  <c:v>1.9408491381346097E-2</c:v>
                </c:pt>
                <c:pt idx="9">
                  <c:v>2.0256188776935007E-2</c:v>
                </c:pt>
                <c:pt idx="10">
                  <c:v>2.191091914409531E-2</c:v>
                </c:pt>
                <c:pt idx="11">
                  <c:v>2.4523934532573254E-2</c:v>
                </c:pt>
                <c:pt idx="12">
                  <c:v>2.6230852643929371E-2</c:v>
                </c:pt>
                <c:pt idx="13">
                  <c:v>2.776948084076087E-2</c:v>
                </c:pt>
                <c:pt idx="14">
                  <c:v>2.9800321644026503E-2</c:v>
                </c:pt>
                <c:pt idx="15">
                  <c:v>3.2093391519184909E-2</c:v>
                </c:pt>
                <c:pt idx="16">
                  <c:v>3.4142764294768958E-2</c:v>
                </c:pt>
                <c:pt idx="17">
                  <c:v>3.5922428426708071E-2</c:v>
                </c:pt>
                <c:pt idx="18">
                  <c:v>3.7793432794867472E-2</c:v>
                </c:pt>
                <c:pt idx="19">
                  <c:v>3.98190673021281E-2</c:v>
                </c:pt>
                <c:pt idx="20">
                  <c:v>4.1746439335181185E-2</c:v>
                </c:pt>
                <c:pt idx="21">
                  <c:v>4.3420938729711318E-2</c:v>
                </c:pt>
                <c:pt idx="22">
                  <c:v>4.5020873194369343E-2</c:v>
                </c:pt>
                <c:pt idx="23">
                  <c:v>4.6605478412356613E-2</c:v>
                </c:pt>
                <c:pt idx="24">
                  <c:v>4.9046580019884038E-2</c:v>
                </c:pt>
                <c:pt idx="25">
                  <c:v>5.1835743977736104E-2</c:v>
                </c:pt>
                <c:pt idx="26">
                  <c:v>5.3740414282376463E-2</c:v>
                </c:pt>
                <c:pt idx="27">
                  <c:v>5.5143742725820621E-2</c:v>
                </c:pt>
                <c:pt idx="28">
                  <c:v>5.5988087864549251E-2</c:v>
                </c:pt>
                <c:pt idx="29">
                  <c:v>5.6442373342489721E-2</c:v>
                </c:pt>
                <c:pt idx="30">
                  <c:v>5.6459854510809211E-2</c:v>
                </c:pt>
                <c:pt idx="31">
                  <c:v>5.6449783344067951E-2</c:v>
                </c:pt>
                <c:pt idx="32">
                  <c:v>5.6288578541614655E-2</c:v>
                </c:pt>
                <c:pt idx="33">
                  <c:v>5.6142128303484785E-2</c:v>
                </c:pt>
                <c:pt idx="34">
                  <c:v>5.5882647437663462E-2</c:v>
                </c:pt>
                <c:pt idx="35">
                  <c:v>5.5497679772200735E-2</c:v>
                </c:pt>
                <c:pt idx="36">
                  <c:v>5.5082846567348936E-2</c:v>
                </c:pt>
                <c:pt idx="37">
                  <c:v>5.4524089431346685E-2</c:v>
                </c:pt>
                <c:pt idx="38">
                  <c:v>5.3857791944318861E-2</c:v>
                </c:pt>
                <c:pt idx="39">
                  <c:v>5.3082923374812983E-2</c:v>
                </c:pt>
                <c:pt idx="40">
                  <c:v>5.215535571480253E-2</c:v>
                </c:pt>
                <c:pt idx="41">
                  <c:v>5.1104174868787801E-2</c:v>
                </c:pt>
                <c:pt idx="42">
                  <c:v>5.0195808595965632E-2</c:v>
                </c:pt>
                <c:pt idx="43">
                  <c:v>4.9464926051302913E-2</c:v>
                </c:pt>
                <c:pt idx="44">
                  <c:v>4.8792678113776133E-2</c:v>
                </c:pt>
                <c:pt idx="45">
                  <c:v>4.7976829282901916E-2</c:v>
                </c:pt>
                <c:pt idx="46">
                  <c:v>4.7125775416806952E-2</c:v>
                </c:pt>
                <c:pt idx="47">
                  <c:v>4.6528343896173968E-2</c:v>
                </c:pt>
                <c:pt idx="48">
                  <c:v>4.5753292963797376E-2</c:v>
                </c:pt>
                <c:pt idx="49">
                  <c:v>4.5215846373272695E-2</c:v>
                </c:pt>
                <c:pt idx="50">
                  <c:v>4.4626864692432072E-2</c:v>
                </c:pt>
                <c:pt idx="51">
                  <c:v>4.3851936583051726E-2</c:v>
                </c:pt>
                <c:pt idx="52">
                  <c:v>4.2983418989619868E-2</c:v>
                </c:pt>
                <c:pt idx="53">
                  <c:v>4.2320661914297626E-2</c:v>
                </c:pt>
                <c:pt idx="54">
                  <c:v>4.170692954295125E-2</c:v>
                </c:pt>
                <c:pt idx="55">
                  <c:v>4.0669908832441308E-2</c:v>
                </c:pt>
                <c:pt idx="56">
                  <c:v>3.9478600724575964E-2</c:v>
                </c:pt>
                <c:pt idx="57">
                  <c:v>3.8484984423019279E-2</c:v>
                </c:pt>
                <c:pt idx="58">
                  <c:v>3.7575239867743727E-2</c:v>
                </c:pt>
                <c:pt idx="59">
                  <c:v>3.6751993756968845E-2</c:v>
                </c:pt>
                <c:pt idx="60">
                  <c:v>3.5945730062259554E-2</c:v>
                </c:pt>
                <c:pt idx="61">
                  <c:v>3.5041266712038284E-2</c:v>
                </c:pt>
                <c:pt idx="62">
                  <c:v>3.4216737180041271E-2</c:v>
                </c:pt>
                <c:pt idx="63">
                  <c:v>3.3513773581879798E-2</c:v>
                </c:pt>
                <c:pt idx="64">
                  <c:v>3.2560200266705128E-2</c:v>
                </c:pt>
                <c:pt idx="65">
                  <c:v>3.1750607464802898E-2</c:v>
                </c:pt>
                <c:pt idx="66">
                  <c:v>3.0993470624446944E-2</c:v>
                </c:pt>
                <c:pt idx="67">
                  <c:v>3.0182561009604997E-2</c:v>
                </c:pt>
                <c:pt idx="68">
                  <c:v>2.9430662788435456E-2</c:v>
                </c:pt>
                <c:pt idx="69">
                  <c:v>2.8677390338808541E-2</c:v>
                </c:pt>
                <c:pt idx="70">
                  <c:v>2.7997469683152667E-2</c:v>
                </c:pt>
                <c:pt idx="71">
                  <c:v>2.7418554393077717E-2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308D-4536-8387-9D1FCEEB5A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0805984"/>
        <c:axId val="320806376"/>
      </c:scatterChart>
      <c:valAx>
        <c:axId val="3208059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0806376"/>
        <c:crosses val="autoZero"/>
        <c:crossBetween val="midCat"/>
      </c:valAx>
      <c:valAx>
        <c:axId val="320806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08059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'C6010'!$BH$2</c:f>
              <c:strCache>
                <c:ptCount val="1"/>
                <c:pt idx="0">
                  <c:v>C6010 162C2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'C6010'!$BA$3:$BA$74</c:f>
              <c:numCache>
                <c:formatCode>0.00E+00</c:formatCode>
                <c:ptCount val="72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7.5431200000000004E-4</c:v>
                </c:pt>
                <c:pt idx="24">
                  <c:v>1.0985400000000001E-3</c:v>
                </c:pt>
                <c:pt idx="25">
                  <c:v>1.59986E-3</c:v>
                </c:pt>
                <c:pt idx="26">
                  <c:v>2.3299499999999999E-3</c:v>
                </c:pt>
                <c:pt idx="27">
                  <c:v>3.3932200000000002E-3</c:v>
                </c:pt>
                <c:pt idx="28">
                  <c:v>4.9417100000000002E-3</c:v>
                </c:pt>
                <c:pt idx="29">
                  <c:v>7.1968600000000002E-3</c:v>
                </c:pt>
                <c:pt idx="30">
                  <c:v>8.6851099999999994E-3</c:v>
                </c:pt>
                <c:pt idx="31">
                  <c:v>1.04811E-2</c:v>
                </c:pt>
                <c:pt idx="32">
                  <c:v>1.2648599999999999E-2</c:v>
                </c:pt>
                <c:pt idx="33">
                  <c:v>1.52642E-2</c:v>
                </c:pt>
                <c:pt idx="34">
                  <c:v>1.8420700000000002E-2</c:v>
                </c:pt>
                <c:pt idx="35">
                  <c:v>2.223E-2</c:v>
                </c:pt>
                <c:pt idx="36">
                  <c:v>2.6827E-2</c:v>
                </c:pt>
                <c:pt idx="37">
                  <c:v>3.2374600000000003E-2</c:v>
                </c:pt>
                <c:pt idx="38">
                  <c:v>3.9069399999999997E-2</c:v>
                </c:pt>
                <c:pt idx="39">
                  <c:v>4.7148700000000002E-2</c:v>
                </c:pt>
                <c:pt idx="40">
                  <c:v>5.6898700000000003E-2</c:v>
                </c:pt>
                <c:pt idx="41">
                  <c:v>6.8664900000000001E-2</c:v>
                </c:pt>
                <c:pt idx="42">
                  <c:v>0.08</c:v>
                </c:pt>
                <c:pt idx="43">
                  <c:v>0.09</c:v>
                </c:pt>
                <c:pt idx="44">
                  <c:v>0.105</c:v>
                </c:pt>
                <c:pt idx="45">
                  <c:v>0.115</c:v>
                </c:pt>
                <c:pt idx="46">
                  <c:v>0.13</c:v>
                </c:pt>
                <c:pt idx="47">
                  <c:v>0.14499999999999999</c:v>
                </c:pt>
                <c:pt idx="48">
                  <c:v>0.16</c:v>
                </c:pt>
                <c:pt idx="49">
                  <c:v>0.17499999999999999</c:v>
                </c:pt>
                <c:pt idx="50">
                  <c:v>0.19</c:v>
                </c:pt>
                <c:pt idx="51">
                  <c:v>0.21</c:v>
                </c:pt>
                <c:pt idx="52">
                  <c:v>0.23499999999999999</c:v>
                </c:pt>
                <c:pt idx="53">
                  <c:v>0.255</c:v>
                </c:pt>
                <c:pt idx="54">
                  <c:v>0.27500000000000002</c:v>
                </c:pt>
                <c:pt idx="55">
                  <c:v>0.315</c:v>
                </c:pt>
                <c:pt idx="56">
                  <c:v>0.36</c:v>
                </c:pt>
                <c:pt idx="57">
                  <c:v>0.40500000000000003</c:v>
                </c:pt>
                <c:pt idx="58">
                  <c:v>0.45</c:v>
                </c:pt>
                <c:pt idx="59">
                  <c:v>0.495</c:v>
                </c:pt>
                <c:pt idx="60">
                  <c:v>0.55359999999999998</c:v>
                </c:pt>
                <c:pt idx="61">
                  <c:v>0.61409999999999998</c:v>
                </c:pt>
                <c:pt idx="62">
                  <c:v>0.67449999999999999</c:v>
                </c:pt>
                <c:pt idx="63">
                  <c:v>0.7349</c:v>
                </c:pt>
                <c:pt idx="64">
                  <c:v>0.81540000000000001</c:v>
                </c:pt>
                <c:pt idx="65">
                  <c:v>0.89590000000000003</c:v>
                </c:pt>
                <c:pt idx="66">
                  <c:v>0.97650000000000003</c:v>
                </c:pt>
                <c:pt idx="67">
                  <c:v>1.0771999999999999</c:v>
                </c:pt>
                <c:pt idx="68">
                  <c:v>1.1778</c:v>
                </c:pt>
                <c:pt idx="69">
                  <c:v>1.2785</c:v>
                </c:pt>
                <c:pt idx="70">
                  <c:v>1.3792</c:v>
                </c:pt>
                <c:pt idx="71">
                  <c:v>1.4799</c:v>
                </c:pt>
              </c:numCache>
            </c:numRef>
          </c:xVal>
          <c:yVal>
            <c:numRef>
              <c:f>'C6010'!$BH$3:$BH$74</c:f>
              <c:numCache>
                <c:formatCode>0.00E+00</c:formatCode>
                <c:ptCount val="72"/>
                <c:pt idx="0">
                  <c:v>7.7356942240939782E-3</c:v>
                </c:pt>
                <c:pt idx="1">
                  <c:v>8.3034338629157413E-3</c:v>
                </c:pt>
                <c:pt idx="2">
                  <c:v>1.0553377492720719E-2</c:v>
                </c:pt>
                <c:pt idx="3">
                  <c:v>1.2751144550656362E-2</c:v>
                </c:pt>
                <c:pt idx="4">
                  <c:v>1.3135865037650867E-2</c:v>
                </c:pt>
                <c:pt idx="5">
                  <c:v>1.378129418394348E-2</c:v>
                </c:pt>
                <c:pt idx="6">
                  <c:v>1.5869282827681897E-2</c:v>
                </c:pt>
                <c:pt idx="7">
                  <c:v>1.8212741297255797E-2</c:v>
                </c:pt>
                <c:pt idx="8">
                  <c:v>1.8865722368603226E-2</c:v>
                </c:pt>
                <c:pt idx="9">
                  <c:v>2.0194377730812903E-2</c:v>
                </c:pt>
                <c:pt idx="10">
                  <c:v>2.2811708867980854E-2</c:v>
                </c:pt>
                <c:pt idx="11">
                  <c:v>2.4722556316402317E-2</c:v>
                </c:pt>
                <c:pt idx="12">
                  <c:v>2.6032215950226416E-2</c:v>
                </c:pt>
                <c:pt idx="13">
                  <c:v>2.7916287590296043E-2</c:v>
                </c:pt>
                <c:pt idx="14">
                  <c:v>3.0263648988553077E-2</c:v>
                </c:pt>
                <c:pt idx="15">
                  <c:v>3.2353142280038952E-2</c:v>
                </c:pt>
                <c:pt idx="16">
                  <c:v>3.4131137730872778E-2</c:v>
                </c:pt>
                <c:pt idx="17">
                  <c:v>3.5929998080454557E-2</c:v>
                </c:pt>
                <c:pt idx="18">
                  <c:v>3.800099113154496E-2</c:v>
                </c:pt>
                <c:pt idx="19">
                  <c:v>4.0023867237533414E-2</c:v>
                </c:pt>
                <c:pt idx="20">
                  <c:v>4.1783924761434443E-2</c:v>
                </c:pt>
                <c:pt idx="21">
                  <c:v>4.3441985388260433E-2</c:v>
                </c:pt>
                <c:pt idx="22">
                  <c:v>4.5081061105690733E-2</c:v>
                </c:pt>
                <c:pt idx="23">
                  <c:v>4.670789361835663E-2</c:v>
                </c:pt>
                <c:pt idx="24">
                  <c:v>4.9437936295022342E-2</c:v>
                </c:pt>
                <c:pt idx="25">
                  <c:v>5.1516555242351124E-2</c:v>
                </c:pt>
                <c:pt idx="26">
                  <c:v>5.376793086280908E-2</c:v>
                </c:pt>
                <c:pt idx="27">
                  <c:v>5.5215224396066576E-2</c:v>
                </c:pt>
                <c:pt idx="28">
                  <c:v>5.6027250923959236E-2</c:v>
                </c:pt>
                <c:pt idx="29">
                  <c:v>5.6411215120978186E-2</c:v>
                </c:pt>
                <c:pt idx="30">
                  <c:v>5.6366531457095324E-2</c:v>
                </c:pt>
                <c:pt idx="31">
                  <c:v>5.6370534077858178E-2</c:v>
                </c:pt>
                <c:pt idx="32">
                  <c:v>5.6295797116909775E-2</c:v>
                </c:pt>
                <c:pt idx="33">
                  <c:v>5.6077476644390285E-2</c:v>
                </c:pt>
                <c:pt idx="34">
                  <c:v>5.5837342447954921E-2</c:v>
                </c:pt>
                <c:pt idx="35">
                  <c:v>5.5456708906045697E-2</c:v>
                </c:pt>
                <c:pt idx="36">
                  <c:v>5.4992206174591447E-2</c:v>
                </c:pt>
                <c:pt idx="37">
                  <c:v>5.4458442290154001E-2</c:v>
                </c:pt>
                <c:pt idx="38">
                  <c:v>5.3788958029761608E-2</c:v>
                </c:pt>
                <c:pt idx="39">
                  <c:v>5.3005423479412214E-2</c:v>
                </c:pt>
                <c:pt idx="40">
                  <c:v>5.2091387637971345E-2</c:v>
                </c:pt>
                <c:pt idx="41">
                  <c:v>5.1034824559552223E-2</c:v>
                </c:pt>
                <c:pt idx="42">
                  <c:v>4.9944467844893856E-2</c:v>
                </c:pt>
                <c:pt idx="43">
                  <c:v>4.9439338467742802E-2</c:v>
                </c:pt>
                <c:pt idx="44">
                  <c:v>4.8597756900474062E-2</c:v>
                </c:pt>
                <c:pt idx="45">
                  <c:v>4.8112904351437044E-2</c:v>
                </c:pt>
                <c:pt idx="46">
                  <c:v>4.7163670796424736E-2</c:v>
                </c:pt>
                <c:pt idx="47">
                  <c:v>4.6680429318489182E-2</c:v>
                </c:pt>
                <c:pt idx="48">
                  <c:v>4.578697740292529E-2</c:v>
                </c:pt>
                <c:pt idx="49">
                  <c:v>4.5220128988007813E-2</c:v>
                </c:pt>
                <c:pt idx="50">
                  <c:v>4.4701894373801523E-2</c:v>
                </c:pt>
                <c:pt idx="51">
                  <c:v>4.3805426411265842E-2</c:v>
                </c:pt>
                <c:pt idx="52">
                  <c:v>4.289056148435326E-2</c:v>
                </c:pt>
                <c:pt idx="53">
                  <c:v>4.2314753682842314E-2</c:v>
                </c:pt>
                <c:pt idx="54">
                  <c:v>4.1690477105261727E-2</c:v>
                </c:pt>
                <c:pt idx="55">
                  <c:v>4.0600358923481475E-2</c:v>
                </c:pt>
                <c:pt idx="56">
                  <c:v>3.9480702998431039E-2</c:v>
                </c:pt>
                <c:pt idx="57">
                  <c:v>3.8488727734411449E-2</c:v>
                </c:pt>
                <c:pt idx="58">
                  <c:v>3.7593795541752489E-2</c:v>
                </c:pt>
                <c:pt idx="59">
                  <c:v>3.6684432122320559E-2</c:v>
                </c:pt>
                <c:pt idx="60">
                  <c:v>3.5908604566441286E-2</c:v>
                </c:pt>
                <c:pt idx="61">
                  <c:v>3.500651093917477E-2</c:v>
                </c:pt>
                <c:pt idx="62">
                  <c:v>3.4207684833818169E-2</c:v>
                </c:pt>
                <c:pt idx="63">
                  <c:v>3.3494018619634407E-2</c:v>
                </c:pt>
                <c:pt idx="64">
                  <c:v>3.2567707373804489E-2</c:v>
                </c:pt>
                <c:pt idx="65">
                  <c:v>3.1755738323290573E-2</c:v>
                </c:pt>
                <c:pt idx="66">
                  <c:v>3.1034314550356653E-2</c:v>
                </c:pt>
                <c:pt idx="67">
                  <c:v>3.0116255482749672E-2</c:v>
                </c:pt>
                <c:pt idx="68">
                  <c:v>2.9355586232443571E-2</c:v>
                </c:pt>
                <c:pt idx="69">
                  <c:v>2.8664144709125063E-2</c:v>
                </c:pt>
                <c:pt idx="70">
                  <c:v>2.7951099607251687E-2</c:v>
                </c:pt>
                <c:pt idx="71">
                  <c:v>2.7347157336287415E-2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1F00-4DA5-BD90-EDF9F78BFD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0807160"/>
        <c:axId val="320807552"/>
      </c:scatterChart>
      <c:valAx>
        <c:axId val="3208071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0807552"/>
        <c:crosses val="autoZero"/>
        <c:crossBetween val="midCat"/>
      </c:valAx>
      <c:valAx>
        <c:axId val="320807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08071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'C6010'!$BR$2</c:f>
              <c:strCache>
                <c:ptCount val="1"/>
                <c:pt idx="0">
                  <c:v>C6010 162C3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'C6010'!$BK$3:$BK$74</c:f>
              <c:numCache>
                <c:formatCode>0.00E+00</c:formatCode>
                <c:ptCount val="72"/>
                <c:pt idx="0">
                  <c:v>1.20679E-5</c:v>
                </c:pt>
                <c:pt idx="1">
                  <c:v>1.45635E-5</c:v>
                </c:pt>
                <c:pt idx="2">
                  <c:v>1.7575100000000001E-5</c:v>
                </c:pt>
                <c:pt idx="3">
                  <c:v>2.1209500000000001E-5</c:v>
                </c:pt>
                <c:pt idx="4">
                  <c:v>2.5595499999999999E-5</c:v>
                </c:pt>
                <c:pt idx="5">
                  <c:v>3.0888400000000001E-5</c:v>
                </c:pt>
                <c:pt idx="6">
                  <c:v>3.72759E-5</c:v>
                </c:pt>
                <c:pt idx="7">
                  <c:v>4.4984300000000002E-5</c:v>
                </c:pt>
                <c:pt idx="8">
                  <c:v>5.4286799999999997E-5</c:v>
                </c:pt>
                <c:pt idx="9">
                  <c:v>6.5512900000000001E-5</c:v>
                </c:pt>
                <c:pt idx="10">
                  <c:v>7.9060400000000006E-5</c:v>
                </c:pt>
                <c:pt idx="11">
                  <c:v>9.5409500000000002E-5</c:v>
                </c:pt>
                <c:pt idx="12">
                  <c:v>1.1514E-4</c:v>
                </c:pt>
                <c:pt idx="13">
                  <c:v>1.3894999999999999E-4</c:v>
                </c:pt>
                <c:pt idx="14">
                  <c:v>1.6768299999999999E-4</c:v>
                </c:pt>
                <c:pt idx="15">
                  <c:v>2.0235899999999999E-4</c:v>
                </c:pt>
                <c:pt idx="16">
                  <c:v>2.44205E-4</c:v>
                </c:pt>
                <c:pt idx="17">
                  <c:v>2.9470499999999998E-4</c:v>
                </c:pt>
                <c:pt idx="18">
                  <c:v>3.5564800000000002E-4</c:v>
                </c:pt>
                <c:pt idx="19">
                  <c:v>4.2919300000000002E-4</c:v>
                </c:pt>
                <c:pt idx="20">
                  <c:v>5.1794700000000005E-4</c:v>
                </c:pt>
                <c:pt idx="21">
                  <c:v>6.2505500000000001E-4</c:v>
                </c:pt>
                <c:pt idx="22">
                  <c:v>7.5431200000000004E-4</c:v>
                </c:pt>
                <c:pt idx="23">
                  <c:v>9.1029800000000003E-4</c:v>
                </c:pt>
                <c:pt idx="24">
                  <c:v>1.3257099999999999E-3</c:v>
                </c:pt>
                <c:pt idx="25">
                  <c:v>1.9307E-3</c:v>
                </c:pt>
                <c:pt idx="26">
                  <c:v>2.8117699999999999E-3</c:v>
                </c:pt>
                <c:pt idx="27">
                  <c:v>4.0949100000000002E-3</c:v>
                </c:pt>
                <c:pt idx="28">
                  <c:v>5.9636200000000002E-3</c:v>
                </c:pt>
                <c:pt idx="29">
                  <c:v>8.6851099999999994E-3</c:v>
                </c:pt>
                <c:pt idx="30">
                  <c:v>1.04811E-2</c:v>
                </c:pt>
                <c:pt idx="31">
                  <c:v>1.2648599999999999E-2</c:v>
                </c:pt>
                <c:pt idx="32">
                  <c:v>1.52642E-2</c:v>
                </c:pt>
                <c:pt idx="33">
                  <c:v>1.8420700000000002E-2</c:v>
                </c:pt>
                <c:pt idx="34">
                  <c:v>2.223E-2</c:v>
                </c:pt>
                <c:pt idx="35">
                  <c:v>2.6827E-2</c:v>
                </c:pt>
                <c:pt idx="36">
                  <c:v>3.2374600000000003E-2</c:v>
                </c:pt>
                <c:pt idx="37">
                  <c:v>3.9069399999999997E-2</c:v>
                </c:pt>
                <c:pt idx="38">
                  <c:v>4.7148700000000002E-2</c:v>
                </c:pt>
                <c:pt idx="39">
                  <c:v>5.6898700000000003E-2</c:v>
                </c:pt>
                <c:pt idx="40">
                  <c:v>6.8664900000000001E-2</c:v>
                </c:pt>
                <c:pt idx="41">
                  <c:v>8.2864300000000002E-2</c:v>
                </c:pt>
                <c:pt idx="42">
                  <c:v>0.08</c:v>
                </c:pt>
                <c:pt idx="43">
                  <c:v>0.09</c:v>
                </c:pt>
                <c:pt idx="44">
                  <c:v>0.105</c:v>
                </c:pt>
                <c:pt idx="45">
                  <c:v>0.115</c:v>
                </c:pt>
                <c:pt idx="46">
                  <c:v>0.13</c:v>
                </c:pt>
                <c:pt idx="47">
                  <c:v>0.14499999999999999</c:v>
                </c:pt>
                <c:pt idx="48">
                  <c:v>0.16</c:v>
                </c:pt>
                <c:pt idx="49">
                  <c:v>0.17499999999999999</c:v>
                </c:pt>
                <c:pt idx="50">
                  <c:v>0.19</c:v>
                </c:pt>
                <c:pt idx="51">
                  <c:v>0.21</c:v>
                </c:pt>
                <c:pt idx="52">
                  <c:v>0.23499999999999999</c:v>
                </c:pt>
                <c:pt idx="53">
                  <c:v>0.255</c:v>
                </c:pt>
                <c:pt idx="54">
                  <c:v>0.27500000000000002</c:v>
                </c:pt>
                <c:pt idx="55">
                  <c:v>0.315</c:v>
                </c:pt>
                <c:pt idx="56">
                  <c:v>0.36</c:v>
                </c:pt>
                <c:pt idx="57">
                  <c:v>0.40500000000000003</c:v>
                </c:pt>
                <c:pt idx="58">
                  <c:v>0.45</c:v>
                </c:pt>
                <c:pt idx="59">
                  <c:v>0.495</c:v>
                </c:pt>
                <c:pt idx="60">
                  <c:v>0.55359999999999998</c:v>
                </c:pt>
                <c:pt idx="61">
                  <c:v>0.61409999999999998</c:v>
                </c:pt>
                <c:pt idx="62">
                  <c:v>0.67449999999999999</c:v>
                </c:pt>
                <c:pt idx="63">
                  <c:v>0.7349</c:v>
                </c:pt>
                <c:pt idx="64">
                  <c:v>0.81540000000000001</c:v>
                </c:pt>
                <c:pt idx="65">
                  <c:v>0.89590000000000003</c:v>
                </c:pt>
                <c:pt idx="66">
                  <c:v>0.97650000000000003</c:v>
                </c:pt>
                <c:pt idx="67">
                  <c:v>1.0771999999999999</c:v>
                </c:pt>
                <c:pt idx="68">
                  <c:v>1.1778</c:v>
                </c:pt>
                <c:pt idx="69">
                  <c:v>1.2785</c:v>
                </c:pt>
                <c:pt idx="70">
                  <c:v>1.3792</c:v>
                </c:pt>
                <c:pt idx="71">
                  <c:v>1.4799</c:v>
                </c:pt>
              </c:numCache>
            </c:numRef>
          </c:xVal>
          <c:yVal>
            <c:numRef>
              <c:f>'C6010'!$BR$3:$BR$74</c:f>
              <c:numCache>
                <c:formatCode>0.00E+00</c:formatCode>
                <c:ptCount val="72"/>
                <c:pt idx="0">
                  <c:v>1.1024048458454496E-2</c:v>
                </c:pt>
                <c:pt idx="1">
                  <c:v>1.2262832187561275E-2</c:v>
                </c:pt>
                <c:pt idx="2">
                  <c:v>1.2875649805004309E-2</c:v>
                </c:pt>
                <c:pt idx="3">
                  <c:v>1.3727550062555488E-2</c:v>
                </c:pt>
                <c:pt idx="4">
                  <c:v>1.4767166436533528E-2</c:v>
                </c:pt>
                <c:pt idx="5">
                  <c:v>1.5945168584508902E-2</c:v>
                </c:pt>
                <c:pt idx="6">
                  <c:v>1.7419231126229739E-2</c:v>
                </c:pt>
                <c:pt idx="7">
                  <c:v>1.9332619364324545E-2</c:v>
                </c:pt>
                <c:pt idx="8">
                  <c:v>2.1699201620551504E-2</c:v>
                </c:pt>
                <c:pt idx="9">
                  <c:v>2.3853521973061276E-2</c:v>
                </c:pt>
                <c:pt idx="10">
                  <c:v>2.5789022761933261E-2</c:v>
                </c:pt>
                <c:pt idx="11">
                  <c:v>2.7480270896939413E-2</c:v>
                </c:pt>
                <c:pt idx="12">
                  <c:v>2.9356148699848369E-2</c:v>
                </c:pt>
                <c:pt idx="13">
                  <c:v>3.1261515109450348E-2</c:v>
                </c:pt>
                <c:pt idx="14">
                  <c:v>3.3293527214095307E-2</c:v>
                </c:pt>
                <c:pt idx="15">
                  <c:v>3.5323704797640708E-2</c:v>
                </c:pt>
                <c:pt idx="16">
                  <c:v>3.7369380100984603E-2</c:v>
                </c:pt>
                <c:pt idx="17">
                  <c:v>3.9381468705384774E-2</c:v>
                </c:pt>
                <c:pt idx="18">
                  <c:v>4.128215913543231E-2</c:v>
                </c:pt>
                <c:pt idx="19">
                  <c:v>4.3103576697759549E-2</c:v>
                </c:pt>
                <c:pt idx="20">
                  <c:v>4.4783055863196558E-2</c:v>
                </c:pt>
                <c:pt idx="21">
                  <c:v>4.6365748301768858E-2</c:v>
                </c:pt>
                <c:pt idx="22">
                  <c:v>4.7806945024476619E-2</c:v>
                </c:pt>
                <c:pt idx="23">
                  <c:v>4.9247153823445425E-2</c:v>
                </c:pt>
                <c:pt idx="24">
                  <c:v>5.1271051908249772E-2</c:v>
                </c:pt>
                <c:pt idx="25">
                  <c:v>5.2971378199492172E-2</c:v>
                </c:pt>
                <c:pt idx="26">
                  <c:v>5.4544217113511609E-2</c:v>
                </c:pt>
                <c:pt idx="27">
                  <c:v>5.5115596267997898E-2</c:v>
                </c:pt>
                <c:pt idx="28">
                  <c:v>5.5558784281236152E-2</c:v>
                </c:pt>
                <c:pt idx="29">
                  <c:v>5.54980440376244E-2</c:v>
                </c:pt>
                <c:pt idx="30">
                  <c:v>5.5432476385178731E-2</c:v>
                </c:pt>
                <c:pt idx="31">
                  <c:v>5.5268341884203209E-2</c:v>
                </c:pt>
                <c:pt idx="32">
                  <c:v>5.5060428870216602E-2</c:v>
                </c:pt>
                <c:pt idx="33">
                  <c:v>5.4761439223630658E-2</c:v>
                </c:pt>
                <c:pt idx="34">
                  <c:v>5.4398742083578151E-2</c:v>
                </c:pt>
                <c:pt idx="35">
                  <c:v>5.396300992759951E-2</c:v>
                </c:pt>
                <c:pt idx="36">
                  <c:v>5.3464006726270975E-2</c:v>
                </c:pt>
                <c:pt idx="37">
                  <c:v>5.2837851607455633E-2</c:v>
                </c:pt>
                <c:pt idx="38">
                  <c:v>5.2118763410612889E-2</c:v>
                </c:pt>
                <c:pt idx="39">
                  <c:v>5.1278882603010001E-2</c:v>
                </c:pt>
                <c:pt idx="40">
                  <c:v>5.0314734867265017E-2</c:v>
                </c:pt>
                <c:pt idx="41">
                  <c:v>4.9203321436660521E-2</c:v>
                </c:pt>
                <c:pt idx="42">
                  <c:v>4.9784017845132165E-2</c:v>
                </c:pt>
                <c:pt idx="43">
                  <c:v>4.9021683071568067E-2</c:v>
                </c:pt>
                <c:pt idx="44">
                  <c:v>4.8015119673803848E-2</c:v>
                </c:pt>
                <c:pt idx="45">
                  <c:v>4.7647657212350265E-2</c:v>
                </c:pt>
                <c:pt idx="46">
                  <c:v>4.6864526966411621E-2</c:v>
                </c:pt>
                <c:pt idx="47">
                  <c:v>4.6288100483296353E-2</c:v>
                </c:pt>
                <c:pt idx="48">
                  <c:v>4.5379957096796236E-2</c:v>
                </c:pt>
                <c:pt idx="49">
                  <c:v>4.4774737055556554E-2</c:v>
                </c:pt>
                <c:pt idx="50">
                  <c:v>4.4081912269853918E-2</c:v>
                </c:pt>
                <c:pt idx="51">
                  <c:v>4.3390412570714798E-2</c:v>
                </c:pt>
                <c:pt idx="52">
                  <c:v>4.254154534386842E-2</c:v>
                </c:pt>
                <c:pt idx="53">
                  <c:v>4.1924810406792669E-2</c:v>
                </c:pt>
                <c:pt idx="54">
                  <c:v>4.1290134454816559E-2</c:v>
                </c:pt>
                <c:pt idx="55">
                  <c:v>4.0228626651454803E-2</c:v>
                </c:pt>
                <c:pt idx="56">
                  <c:v>3.9150646003183236E-2</c:v>
                </c:pt>
                <c:pt idx="57">
                  <c:v>3.8155573020507288E-2</c:v>
                </c:pt>
                <c:pt idx="58">
                  <c:v>3.72850966014249E-2</c:v>
                </c:pt>
                <c:pt idx="59">
                  <c:v>3.6388082224886056E-2</c:v>
                </c:pt>
                <c:pt idx="60">
                  <c:v>3.5588225287713326E-2</c:v>
                </c:pt>
                <c:pt idx="61">
                  <c:v>3.4682537484982706E-2</c:v>
                </c:pt>
                <c:pt idx="62">
                  <c:v>3.3894247345843322E-2</c:v>
                </c:pt>
                <c:pt idx="63">
                  <c:v>3.316546240544789E-2</c:v>
                </c:pt>
                <c:pt idx="64">
                  <c:v>3.223833304982001E-2</c:v>
                </c:pt>
                <c:pt idx="65">
                  <c:v>3.1417956806185428E-2</c:v>
                </c:pt>
                <c:pt idx="66">
                  <c:v>3.0673788358192101E-2</c:v>
                </c:pt>
                <c:pt idx="67">
                  <c:v>2.979970006421458E-2</c:v>
                </c:pt>
                <c:pt idx="68">
                  <c:v>2.8997830122151822E-2</c:v>
                </c:pt>
                <c:pt idx="69">
                  <c:v>2.8358893152328528E-2</c:v>
                </c:pt>
                <c:pt idx="70">
                  <c:v>2.7705282337415173E-2</c:v>
                </c:pt>
                <c:pt idx="71">
                  <c:v>2.6948480340341537E-2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123C-48A8-B368-BE41085195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0808336"/>
        <c:axId val="320808728"/>
      </c:scatterChart>
      <c:valAx>
        <c:axId val="320808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0808728"/>
        <c:crosses val="autoZero"/>
        <c:crossBetween val="midCat"/>
      </c:valAx>
      <c:valAx>
        <c:axId val="320808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08083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'C6010'!$CB$2</c:f>
              <c:strCache>
                <c:ptCount val="1"/>
                <c:pt idx="0">
                  <c:v>C6010 162C4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'C6010'!$BU$3:$BU$74</c:f>
              <c:numCache>
                <c:formatCode>0.00E+00</c:formatCode>
                <c:ptCount val="72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7.5431200000000004E-4</c:v>
                </c:pt>
                <c:pt idx="24">
                  <c:v>1.0985400000000001E-3</c:v>
                </c:pt>
                <c:pt idx="25">
                  <c:v>1.59986E-3</c:v>
                </c:pt>
                <c:pt idx="26">
                  <c:v>2.3299499999999999E-3</c:v>
                </c:pt>
                <c:pt idx="27">
                  <c:v>3.3932200000000002E-3</c:v>
                </c:pt>
                <c:pt idx="28">
                  <c:v>4.9417100000000002E-3</c:v>
                </c:pt>
                <c:pt idx="29">
                  <c:v>7.1968600000000002E-3</c:v>
                </c:pt>
                <c:pt idx="30">
                  <c:v>8.6851099999999994E-3</c:v>
                </c:pt>
                <c:pt idx="31">
                  <c:v>1.04811E-2</c:v>
                </c:pt>
                <c:pt idx="32">
                  <c:v>1.2648599999999999E-2</c:v>
                </c:pt>
                <c:pt idx="33">
                  <c:v>1.52642E-2</c:v>
                </c:pt>
                <c:pt idx="34">
                  <c:v>1.8420700000000002E-2</c:v>
                </c:pt>
                <c:pt idx="35">
                  <c:v>2.223E-2</c:v>
                </c:pt>
                <c:pt idx="36">
                  <c:v>2.6827E-2</c:v>
                </c:pt>
                <c:pt idx="37">
                  <c:v>3.2374600000000003E-2</c:v>
                </c:pt>
                <c:pt idx="38">
                  <c:v>3.9069399999999997E-2</c:v>
                </c:pt>
                <c:pt idx="39">
                  <c:v>4.7148700000000002E-2</c:v>
                </c:pt>
                <c:pt idx="40">
                  <c:v>5.6898700000000003E-2</c:v>
                </c:pt>
                <c:pt idx="41">
                  <c:v>6.8664900000000001E-2</c:v>
                </c:pt>
                <c:pt idx="42">
                  <c:v>0.08</c:v>
                </c:pt>
                <c:pt idx="43">
                  <c:v>0.09</c:v>
                </c:pt>
                <c:pt idx="44">
                  <c:v>0.105</c:v>
                </c:pt>
                <c:pt idx="45">
                  <c:v>0.115</c:v>
                </c:pt>
                <c:pt idx="46">
                  <c:v>0.13</c:v>
                </c:pt>
                <c:pt idx="47">
                  <c:v>0.14499999999999999</c:v>
                </c:pt>
                <c:pt idx="48">
                  <c:v>0.16</c:v>
                </c:pt>
                <c:pt idx="49">
                  <c:v>0.17499999999999999</c:v>
                </c:pt>
                <c:pt idx="50">
                  <c:v>0.19</c:v>
                </c:pt>
                <c:pt idx="51">
                  <c:v>0.21</c:v>
                </c:pt>
                <c:pt idx="52">
                  <c:v>0.23499999999999999</c:v>
                </c:pt>
                <c:pt idx="53">
                  <c:v>0.255</c:v>
                </c:pt>
                <c:pt idx="54">
                  <c:v>0.27500000000000002</c:v>
                </c:pt>
                <c:pt idx="55">
                  <c:v>0.315</c:v>
                </c:pt>
                <c:pt idx="56">
                  <c:v>0.36</c:v>
                </c:pt>
                <c:pt idx="57">
                  <c:v>0.40500000000000003</c:v>
                </c:pt>
                <c:pt idx="58">
                  <c:v>0.45</c:v>
                </c:pt>
                <c:pt idx="59">
                  <c:v>0.495</c:v>
                </c:pt>
                <c:pt idx="60">
                  <c:v>0.55359999999999998</c:v>
                </c:pt>
                <c:pt idx="61">
                  <c:v>0.61409999999999998</c:v>
                </c:pt>
                <c:pt idx="62">
                  <c:v>0.67449999999999999</c:v>
                </c:pt>
                <c:pt idx="63">
                  <c:v>0.7349</c:v>
                </c:pt>
                <c:pt idx="64">
                  <c:v>0.81540000000000001</c:v>
                </c:pt>
                <c:pt idx="65">
                  <c:v>0.89590000000000003</c:v>
                </c:pt>
                <c:pt idx="66">
                  <c:v>0.97650000000000003</c:v>
                </c:pt>
                <c:pt idx="67">
                  <c:v>1.0771999999999999</c:v>
                </c:pt>
                <c:pt idx="68">
                  <c:v>1.1778</c:v>
                </c:pt>
                <c:pt idx="69">
                  <c:v>1.2785</c:v>
                </c:pt>
                <c:pt idx="70">
                  <c:v>1.3792</c:v>
                </c:pt>
                <c:pt idx="71">
                  <c:v>1.4799</c:v>
                </c:pt>
              </c:numCache>
            </c:numRef>
          </c:xVal>
          <c:yVal>
            <c:numRef>
              <c:f>'C6010'!$CB$3:$CB$74</c:f>
              <c:numCache>
                <c:formatCode>0.00E+00</c:formatCode>
                <c:ptCount val="72"/>
                <c:pt idx="0">
                  <c:v>7.495195755196713E-3</c:v>
                </c:pt>
                <c:pt idx="1">
                  <c:v>8.486482029411371E-3</c:v>
                </c:pt>
                <c:pt idx="2">
                  <c:v>9.5993725137812329E-3</c:v>
                </c:pt>
                <c:pt idx="3">
                  <c:v>1.0722079457487771E-2</c:v>
                </c:pt>
                <c:pt idx="4">
                  <c:v>1.2402768021423604E-2</c:v>
                </c:pt>
                <c:pt idx="5">
                  <c:v>1.4052237687673068E-2</c:v>
                </c:pt>
                <c:pt idx="6">
                  <c:v>1.6127301068758898E-2</c:v>
                </c:pt>
                <c:pt idx="7">
                  <c:v>1.7628926694304478E-2</c:v>
                </c:pt>
                <c:pt idx="8">
                  <c:v>1.885220866375098E-2</c:v>
                </c:pt>
                <c:pt idx="9">
                  <c:v>1.998571714947419E-2</c:v>
                </c:pt>
                <c:pt idx="10">
                  <c:v>2.1506122933080633E-2</c:v>
                </c:pt>
                <c:pt idx="11">
                  <c:v>2.3471232806072381E-2</c:v>
                </c:pt>
                <c:pt idx="12">
                  <c:v>2.5719543356180413E-2</c:v>
                </c:pt>
                <c:pt idx="13">
                  <c:v>2.777365851511554E-2</c:v>
                </c:pt>
                <c:pt idx="14">
                  <c:v>2.97675577090355E-2</c:v>
                </c:pt>
                <c:pt idx="15">
                  <c:v>3.1668004597918305E-2</c:v>
                </c:pt>
                <c:pt idx="16">
                  <c:v>3.3554263404386886E-2</c:v>
                </c:pt>
                <c:pt idx="17">
                  <c:v>3.5339689930656816E-2</c:v>
                </c:pt>
                <c:pt idx="18">
                  <c:v>3.7195260402359681E-2</c:v>
                </c:pt>
                <c:pt idx="19">
                  <c:v>3.9001073675968861E-2</c:v>
                </c:pt>
                <c:pt idx="20">
                  <c:v>4.0798731101262878E-2</c:v>
                </c:pt>
                <c:pt idx="21">
                  <c:v>4.2533286889747786E-2</c:v>
                </c:pt>
                <c:pt idx="22">
                  <c:v>4.4213839678177456E-2</c:v>
                </c:pt>
                <c:pt idx="23">
                  <c:v>4.5773773711040334E-2</c:v>
                </c:pt>
                <c:pt idx="24">
                  <c:v>4.8095623534114888E-2</c:v>
                </c:pt>
                <c:pt idx="25">
                  <c:v>5.1053779193410018E-2</c:v>
                </c:pt>
                <c:pt idx="26">
                  <c:v>5.2789139908048156E-2</c:v>
                </c:pt>
                <c:pt idx="27">
                  <c:v>5.4207227009090544E-2</c:v>
                </c:pt>
                <c:pt idx="28">
                  <c:v>5.5045783091399375E-2</c:v>
                </c:pt>
                <c:pt idx="29">
                  <c:v>5.5327388989824304E-2</c:v>
                </c:pt>
                <c:pt idx="30">
                  <c:v>5.5424558468450361E-2</c:v>
                </c:pt>
                <c:pt idx="31">
                  <c:v>5.5401666433717765E-2</c:v>
                </c:pt>
                <c:pt idx="32">
                  <c:v>5.5334966675166769E-2</c:v>
                </c:pt>
                <c:pt idx="33">
                  <c:v>5.5163118454995483E-2</c:v>
                </c:pt>
                <c:pt idx="34">
                  <c:v>5.493045601135791E-2</c:v>
                </c:pt>
                <c:pt idx="35">
                  <c:v>5.4590549005583987E-2</c:v>
                </c:pt>
                <c:pt idx="36">
                  <c:v>5.4183358092987632E-2</c:v>
                </c:pt>
                <c:pt idx="37">
                  <c:v>5.3649527110110493E-2</c:v>
                </c:pt>
                <c:pt idx="38">
                  <c:v>5.3007407938819036E-2</c:v>
                </c:pt>
                <c:pt idx="39">
                  <c:v>5.2270257052032899E-2</c:v>
                </c:pt>
                <c:pt idx="40">
                  <c:v>5.1398194807368118E-2</c:v>
                </c:pt>
                <c:pt idx="41">
                  <c:v>5.0383459630651925E-2</c:v>
                </c:pt>
                <c:pt idx="42">
                  <c:v>4.9509490677909856E-2</c:v>
                </c:pt>
                <c:pt idx="43">
                  <c:v>4.8764981830045663E-2</c:v>
                </c:pt>
                <c:pt idx="44">
                  <c:v>4.8019372500275895E-2</c:v>
                </c:pt>
                <c:pt idx="45">
                  <c:v>4.7556940499993518E-2</c:v>
                </c:pt>
                <c:pt idx="46">
                  <c:v>4.6672753378648887E-2</c:v>
                </c:pt>
                <c:pt idx="47">
                  <c:v>4.6026719774435954E-2</c:v>
                </c:pt>
                <c:pt idx="48">
                  <c:v>4.5340658584480324E-2</c:v>
                </c:pt>
                <c:pt idx="49">
                  <c:v>4.4611997695622435E-2</c:v>
                </c:pt>
                <c:pt idx="50">
                  <c:v>4.3987137935492505E-2</c:v>
                </c:pt>
                <c:pt idx="51">
                  <c:v>4.3268770582967082E-2</c:v>
                </c:pt>
                <c:pt idx="52">
                  <c:v>4.2368638265096112E-2</c:v>
                </c:pt>
                <c:pt idx="53">
                  <c:v>4.176233404177198E-2</c:v>
                </c:pt>
                <c:pt idx="54">
                  <c:v>4.1183193609834641E-2</c:v>
                </c:pt>
                <c:pt idx="55">
                  <c:v>4.005355274269385E-2</c:v>
                </c:pt>
                <c:pt idx="56">
                  <c:v>3.8953032260805577E-2</c:v>
                </c:pt>
                <c:pt idx="57">
                  <c:v>3.7987124007859113E-2</c:v>
                </c:pt>
                <c:pt idx="58">
                  <c:v>3.7079297307873176E-2</c:v>
                </c:pt>
                <c:pt idx="59">
                  <c:v>3.620996518808603E-2</c:v>
                </c:pt>
                <c:pt idx="60">
                  <c:v>3.5420473047349327E-2</c:v>
                </c:pt>
                <c:pt idx="61">
                  <c:v>3.4564616112767198E-2</c:v>
                </c:pt>
                <c:pt idx="62">
                  <c:v>3.3768646041997807E-2</c:v>
                </c:pt>
                <c:pt idx="63">
                  <c:v>3.3070846533641014E-2</c:v>
                </c:pt>
                <c:pt idx="64">
                  <c:v>3.2134171938816368E-2</c:v>
                </c:pt>
                <c:pt idx="65">
                  <c:v>3.1317905065675798E-2</c:v>
                </c:pt>
                <c:pt idx="66">
                  <c:v>3.059052958614538E-2</c:v>
                </c:pt>
                <c:pt idx="67">
                  <c:v>2.9749792678409496E-2</c:v>
                </c:pt>
                <c:pt idx="68">
                  <c:v>2.893711603774099E-2</c:v>
                </c:pt>
                <c:pt idx="69">
                  <c:v>2.8233059670335476E-2</c:v>
                </c:pt>
                <c:pt idx="70">
                  <c:v>2.7596340592828533E-2</c:v>
                </c:pt>
                <c:pt idx="71">
                  <c:v>2.6959424414740047E-2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45C1-4F91-809A-0CD4C18139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0809512"/>
        <c:axId val="320809904"/>
      </c:scatterChart>
      <c:valAx>
        <c:axId val="3208095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0809904"/>
        <c:crosses val="autoZero"/>
        <c:crossBetween val="midCat"/>
      </c:valAx>
      <c:valAx>
        <c:axId val="32080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08095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'C6010'!$CL$2</c:f>
              <c:strCache>
                <c:ptCount val="1"/>
                <c:pt idx="0">
                  <c:v>C6010 182C2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'C6010'!$CE$3:$CE$74</c:f>
              <c:numCache>
                <c:formatCode>0.00E+00</c:formatCode>
                <c:ptCount val="72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7.5431200000000004E-4</c:v>
                </c:pt>
                <c:pt idx="24">
                  <c:v>1.0985400000000001E-3</c:v>
                </c:pt>
                <c:pt idx="25">
                  <c:v>1.59986E-3</c:v>
                </c:pt>
                <c:pt idx="26">
                  <c:v>2.3299499999999999E-3</c:v>
                </c:pt>
                <c:pt idx="27">
                  <c:v>3.3932200000000002E-3</c:v>
                </c:pt>
                <c:pt idx="28">
                  <c:v>4.9417100000000002E-3</c:v>
                </c:pt>
                <c:pt idx="29">
                  <c:v>7.1968600000000002E-3</c:v>
                </c:pt>
                <c:pt idx="30">
                  <c:v>8.6851099999999994E-3</c:v>
                </c:pt>
                <c:pt idx="31">
                  <c:v>1.04811E-2</c:v>
                </c:pt>
                <c:pt idx="32">
                  <c:v>1.2648599999999999E-2</c:v>
                </c:pt>
                <c:pt idx="33">
                  <c:v>1.52642E-2</c:v>
                </c:pt>
                <c:pt idx="34">
                  <c:v>1.8420700000000002E-2</c:v>
                </c:pt>
                <c:pt idx="35">
                  <c:v>2.223E-2</c:v>
                </c:pt>
                <c:pt idx="36">
                  <c:v>2.6827E-2</c:v>
                </c:pt>
                <c:pt idx="37">
                  <c:v>3.2374600000000003E-2</c:v>
                </c:pt>
                <c:pt idx="38">
                  <c:v>3.9069399999999997E-2</c:v>
                </c:pt>
                <c:pt idx="39">
                  <c:v>4.7148700000000002E-2</c:v>
                </c:pt>
                <c:pt idx="40">
                  <c:v>5.6898700000000003E-2</c:v>
                </c:pt>
                <c:pt idx="41">
                  <c:v>6.8664900000000001E-2</c:v>
                </c:pt>
                <c:pt idx="42">
                  <c:v>0.08</c:v>
                </c:pt>
                <c:pt idx="43">
                  <c:v>0.09</c:v>
                </c:pt>
                <c:pt idx="44">
                  <c:v>0.105</c:v>
                </c:pt>
                <c:pt idx="45">
                  <c:v>0.115</c:v>
                </c:pt>
                <c:pt idx="46">
                  <c:v>0.13</c:v>
                </c:pt>
                <c:pt idx="47">
                  <c:v>0.14499999999999999</c:v>
                </c:pt>
                <c:pt idx="48">
                  <c:v>0.16</c:v>
                </c:pt>
                <c:pt idx="49">
                  <c:v>0.17499999999999999</c:v>
                </c:pt>
                <c:pt idx="50">
                  <c:v>0.19</c:v>
                </c:pt>
                <c:pt idx="51">
                  <c:v>0.21</c:v>
                </c:pt>
                <c:pt idx="52">
                  <c:v>0.23499999999999999</c:v>
                </c:pt>
                <c:pt idx="53">
                  <c:v>0.255</c:v>
                </c:pt>
                <c:pt idx="54">
                  <c:v>0.27500000000000002</c:v>
                </c:pt>
                <c:pt idx="55">
                  <c:v>0.315</c:v>
                </c:pt>
                <c:pt idx="56">
                  <c:v>0.36</c:v>
                </c:pt>
                <c:pt idx="57">
                  <c:v>0.40500000000000003</c:v>
                </c:pt>
                <c:pt idx="58">
                  <c:v>0.45</c:v>
                </c:pt>
                <c:pt idx="59">
                  <c:v>0.495</c:v>
                </c:pt>
                <c:pt idx="60">
                  <c:v>0.55359999999999998</c:v>
                </c:pt>
                <c:pt idx="61">
                  <c:v>0.61409999999999998</c:v>
                </c:pt>
                <c:pt idx="62">
                  <c:v>0.67449999999999999</c:v>
                </c:pt>
                <c:pt idx="63">
                  <c:v>0.7349</c:v>
                </c:pt>
                <c:pt idx="64">
                  <c:v>0.81540000000000001</c:v>
                </c:pt>
                <c:pt idx="65">
                  <c:v>0.89590000000000003</c:v>
                </c:pt>
                <c:pt idx="66">
                  <c:v>0.97650000000000003</c:v>
                </c:pt>
                <c:pt idx="67">
                  <c:v>1.0771999999999999</c:v>
                </c:pt>
                <c:pt idx="68">
                  <c:v>1.1778</c:v>
                </c:pt>
                <c:pt idx="69">
                  <c:v>1.2785</c:v>
                </c:pt>
                <c:pt idx="70">
                  <c:v>1.3792</c:v>
                </c:pt>
                <c:pt idx="71">
                  <c:v>1.4799</c:v>
                </c:pt>
              </c:numCache>
            </c:numRef>
          </c:xVal>
          <c:yVal>
            <c:numRef>
              <c:f>'C6010'!$CL$3:$CL$74</c:f>
              <c:numCache>
                <c:formatCode>0.00E+00</c:formatCode>
                <c:ptCount val="72"/>
                <c:pt idx="0">
                  <c:v>3.96531510302176E-3</c:v>
                </c:pt>
                <c:pt idx="1">
                  <c:v>4.9210823404324325E-3</c:v>
                </c:pt>
                <c:pt idx="2">
                  <c:v>6.0620578910641513E-3</c:v>
                </c:pt>
                <c:pt idx="3">
                  <c:v>8.4222198290513552E-3</c:v>
                </c:pt>
                <c:pt idx="4">
                  <c:v>1.0501509073354121E-2</c:v>
                </c:pt>
                <c:pt idx="5">
                  <c:v>1.3128429980269677E-2</c:v>
                </c:pt>
                <c:pt idx="6">
                  <c:v>1.4917793889623535E-2</c:v>
                </c:pt>
                <c:pt idx="7">
                  <c:v>1.6880604439992376E-2</c:v>
                </c:pt>
                <c:pt idx="8">
                  <c:v>1.922499332081774E-2</c:v>
                </c:pt>
                <c:pt idx="9">
                  <c:v>2.0692351133998085E-2</c:v>
                </c:pt>
                <c:pt idx="10">
                  <c:v>2.2951357700948635E-2</c:v>
                </c:pt>
                <c:pt idx="11">
                  <c:v>2.4904781114005448E-2</c:v>
                </c:pt>
                <c:pt idx="12">
                  <c:v>2.7045076277428914E-2</c:v>
                </c:pt>
                <c:pt idx="13">
                  <c:v>2.9252350387524762E-2</c:v>
                </c:pt>
                <c:pt idx="14">
                  <c:v>3.1619084830357469E-2</c:v>
                </c:pt>
                <c:pt idx="15">
                  <c:v>3.3693492006579243E-2</c:v>
                </c:pt>
                <c:pt idx="16">
                  <c:v>3.583711793746671E-2</c:v>
                </c:pt>
                <c:pt idx="17">
                  <c:v>3.7847000276817144E-2</c:v>
                </c:pt>
                <c:pt idx="18">
                  <c:v>4.0047619151025955E-2</c:v>
                </c:pt>
                <c:pt idx="19">
                  <c:v>4.2031666613556361E-2</c:v>
                </c:pt>
                <c:pt idx="20">
                  <c:v>4.3783611054825873E-2</c:v>
                </c:pt>
                <c:pt idx="21">
                  <c:v>4.562453605623832E-2</c:v>
                </c:pt>
                <c:pt idx="22">
                  <c:v>4.7284292257892449E-2</c:v>
                </c:pt>
                <c:pt idx="23">
                  <c:v>4.8751118768271616E-2</c:v>
                </c:pt>
                <c:pt idx="24">
                  <c:v>5.1790403495612536E-2</c:v>
                </c:pt>
                <c:pt idx="25">
                  <c:v>5.3594136851355438E-2</c:v>
                </c:pt>
                <c:pt idx="26">
                  <c:v>5.5335431757502149E-2</c:v>
                </c:pt>
                <c:pt idx="27">
                  <c:v>5.6645283649039854E-2</c:v>
                </c:pt>
                <c:pt idx="28">
                  <c:v>5.7301068689567719E-2</c:v>
                </c:pt>
                <c:pt idx="29">
                  <c:v>5.7421525115711705E-2</c:v>
                </c:pt>
                <c:pt idx="30">
                  <c:v>5.7395022344191117E-2</c:v>
                </c:pt>
                <c:pt idx="31">
                  <c:v>5.7298571160167865E-2</c:v>
                </c:pt>
                <c:pt idx="32">
                  <c:v>5.7118092935732806E-2</c:v>
                </c:pt>
                <c:pt idx="33">
                  <c:v>5.6884063920013141E-2</c:v>
                </c:pt>
                <c:pt idx="34">
                  <c:v>5.6607836083511345E-2</c:v>
                </c:pt>
                <c:pt idx="35">
                  <c:v>5.6198957776875579E-2</c:v>
                </c:pt>
                <c:pt idx="36">
                  <c:v>5.5695089396245581E-2</c:v>
                </c:pt>
                <c:pt idx="37">
                  <c:v>5.5118202939676446E-2</c:v>
                </c:pt>
                <c:pt idx="38">
                  <c:v>5.4415915741579321E-2</c:v>
                </c:pt>
                <c:pt idx="39">
                  <c:v>5.3591215875032634E-2</c:v>
                </c:pt>
                <c:pt idx="40">
                  <c:v>5.2640044542859386E-2</c:v>
                </c:pt>
                <c:pt idx="41">
                  <c:v>5.1565547209470833E-2</c:v>
                </c:pt>
                <c:pt idx="42">
                  <c:v>5.0816153602264803E-2</c:v>
                </c:pt>
                <c:pt idx="43">
                  <c:v>5.0117799182830401E-2</c:v>
                </c:pt>
                <c:pt idx="44">
                  <c:v>4.9637800458268294E-2</c:v>
                </c:pt>
                <c:pt idx="45">
                  <c:v>4.8926012263176062E-2</c:v>
                </c:pt>
                <c:pt idx="46">
                  <c:v>4.7959505357171757E-2</c:v>
                </c:pt>
                <c:pt idx="47">
                  <c:v>4.7350037235190129E-2</c:v>
                </c:pt>
                <c:pt idx="48">
                  <c:v>4.6565546539764469E-2</c:v>
                </c:pt>
                <c:pt idx="49">
                  <c:v>4.5905919365076396E-2</c:v>
                </c:pt>
                <c:pt idx="50">
                  <c:v>4.535047919423689E-2</c:v>
                </c:pt>
                <c:pt idx="51">
                  <c:v>4.4579934304798417E-2</c:v>
                </c:pt>
                <c:pt idx="52">
                  <c:v>4.3774221616195076E-2</c:v>
                </c:pt>
                <c:pt idx="53">
                  <c:v>4.3028954353903102E-2</c:v>
                </c:pt>
                <c:pt idx="54">
                  <c:v>4.2427051739881566E-2</c:v>
                </c:pt>
                <c:pt idx="55">
                  <c:v>4.1327108988620964E-2</c:v>
                </c:pt>
                <c:pt idx="56">
                  <c:v>4.0208405879236589E-2</c:v>
                </c:pt>
                <c:pt idx="57">
                  <c:v>3.9160161167493039E-2</c:v>
                </c:pt>
                <c:pt idx="58">
                  <c:v>3.8272176855720909E-2</c:v>
                </c:pt>
                <c:pt idx="59">
                  <c:v>3.7361439753277818E-2</c:v>
                </c:pt>
                <c:pt idx="60">
                  <c:v>3.6592059012113987E-2</c:v>
                </c:pt>
                <c:pt idx="61">
                  <c:v>3.5658553580052516E-2</c:v>
                </c:pt>
                <c:pt idx="62">
                  <c:v>3.4870093214400703E-2</c:v>
                </c:pt>
                <c:pt idx="63">
                  <c:v>3.4108461766344675E-2</c:v>
                </c:pt>
                <c:pt idx="64">
                  <c:v>3.3146993703979132E-2</c:v>
                </c:pt>
                <c:pt idx="65">
                  <c:v>3.231877750079281E-2</c:v>
                </c:pt>
                <c:pt idx="66">
                  <c:v>3.1504554681581837E-2</c:v>
                </c:pt>
                <c:pt idx="67">
                  <c:v>3.0644478204701078E-2</c:v>
                </c:pt>
                <c:pt idx="68">
                  <c:v>2.9881540315872465E-2</c:v>
                </c:pt>
                <c:pt idx="69">
                  <c:v>2.9124362443810392E-2</c:v>
                </c:pt>
                <c:pt idx="70">
                  <c:v>2.8495973791745777E-2</c:v>
                </c:pt>
                <c:pt idx="71">
                  <c:v>2.7828654296482108E-2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F674-4F0F-BB73-F59A1D7B70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0810688"/>
        <c:axId val="320811080"/>
      </c:scatterChart>
      <c:valAx>
        <c:axId val="32081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0811080"/>
        <c:crosses val="autoZero"/>
        <c:crossBetween val="midCat"/>
      </c:valAx>
      <c:valAx>
        <c:axId val="320811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08106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l-GR" sz="1200" b="0" i="0" baseline="0">
                <a:effectLst/>
              </a:rPr>
              <a:t>α</a:t>
            </a:r>
            <a:r>
              <a:rPr lang="en-GB" sz="1200" b="0" i="0" baseline="0">
                <a:effectLst/>
              </a:rPr>
              <a:t>: long to short pulse blue shift corr</a:t>
            </a:r>
            <a:endParaRPr lang="en-GB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'ABC '!$J$46</c:f>
              <c:strCache>
                <c:ptCount val="1"/>
                <c:pt idx="0">
                  <c:v>α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134-4DAA-AB52-FE58A56A299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134-4DAA-AB52-FE58A56A2999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134-4DAA-AB52-FE58A56A2999}"/>
              </c:ext>
            </c:extLst>
          </c:dPt>
          <c:dPt>
            <c:idx val="4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134-4DAA-AB52-FE58A56A2999}"/>
              </c:ext>
            </c:extLst>
          </c:dPt>
          <c:cat>
            <c:strRef>
              <c:f>'ABC '!$I$47:$I$51</c:f>
              <c:strCache>
                <c:ptCount val="5"/>
                <c:pt idx="0">
                  <c:v>C6018</c:v>
                </c:pt>
                <c:pt idx="1">
                  <c:v>C6020 </c:v>
                </c:pt>
                <c:pt idx="2">
                  <c:v>C6012 </c:v>
                </c:pt>
                <c:pt idx="3">
                  <c:v>C6010 </c:v>
                </c:pt>
                <c:pt idx="4">
                  <c:v>C6014 </c:v>
                </c:pt>
              </c:strCache>
            </c:strRef>
          </c:cat>
          <c:val>
            <c:numRef>
              <c:f>'ABC '!$J$47:$J$51</c:f>
              <c:numCache>
                <c:formatCode>0.00000</c:formatCode>
                <c:ptCount val="5"/>
                <c:pt idx="0">
                  <c:v>3.2026666666666669E-2</c:v>
                </c:pt>
                <c:pt idx="1">
                  <c:v>2.4179999999999997E-2</c:v>
                </c:pt>
                <c:pt idx="2">
                  <c:v>3.2847500000000002E-2</c:v>
                </c:pt>
                <c:pt idx="3">
                  <c:v>3.8742499999999999E-2</c:v>
                </c:pt>
                <c:pt idx="4">
                  <c:v>4.143666666666667E-2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134-4DAA-AB52-FE58A56A29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70889600"/>
        <c:axId val="270889992"/>
      </c:barChart>
      <c:catAx>
        <c:axId val="270889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0889992"/>
        <c:crosses val="autoZero"/>
        <c:auto val="1"/>
        <c:lblAlgn val="ctr"/>
        <c:lblOffset val="100"/>
        <c:noMultiLvlLbl val="0"/>
      </c:catAx>
      <c:valAx>
        <c:axId val="27088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0889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'C6010'!$CV$2</c:f>
              <c:strCache>
                <c:ptCount val="1"/>
                <c:pt idx="0">
                  <c:v>C6010 182C6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'C6010'!$CO$3:$CO$74</c:f>
              <c:numCache>
                <c:formatCode>0.00E+00</c:formatCode>
                <c:ptCount val="72"/>
                <c:pt idx="0">
                  <c:v>1.0000000000000001E-5</c:v>
                </c:pt>
                <c:pt idx="1">
                  <c:v>1.20679E-5</c:v>
                </c:pt>
                <c:pt idx="2">
                  <c:v>1.45635E-5</c:v>
                </c:pt>
                <c:pt idx="3">
                  <c:v>1.7575100000000001E-5</c:v>
                </c:pt>
                <c:pt idx="4">
                  <c:v>2.1209500000000001E-5</c:v>
                </c:pt>
                <c:pt idx="5">
                  <c:v>2.5595499999999999E-5</c:v>
                </c:pt>
                <c:pt idx="6">
                  <c:v>3.0888400000000001E-5</c:v>
                </c:pt>
                <c:pt idx="7">
                  <c:v>3.72759E-5</c:v>
                </c:pt>
                <c:pt idx="8">
                  <c:v>4.4984300000000002E-5</c:v>
                </c:pt>
                <c:pt idx="9">
                  <c:v>5.4286799999999997E-5</c:v>
                </c:pt>
                <c:pt idx="10">
                  <c:v>6.5512900000000001E-5</c:v>
                </c:pt>
                <c:pt idx="11">
                  <c:v>7.9060400000000006E-5</c:v>
                </c:pt>
                <c:pt idx="12">
                  <c:v>9.5409500000000002E-5</c:v>
                </c:pt>
                <c:pt idx="13">
                  <c:v>1.1514E-4</c:v>
                </c:pt>
                <c:pt idx="14">
                  <c:v>1.3894999999999999E-4</c:v>
                </c:pt>
                <c:pt idx="15">
                  <c:v>1.6768299999999999E-4</c:v>
                </c:pt>
                <c:pt idx="16">
                  <c:v>2.0235899999999999E-4</c:v>
                </c:pt>
                <c:pt idx="17">
                  <c:v>2.44205E-4</c:v>
                </c:pt>
                <c:pt idx="18">
                  <c:v>2.9470499999999998E-4</c:v>
                </c:pt>
                <c:pt idx="19">
                  <c:v>3.5564800000000002E-4</c:v>
                </c:pt>
                <c:pt idx="20">
                  <c:v>4.2919300000000002E-4</c:v>
                </c:pt>
                <c:pt idx="21">
                  <c:v>5.1794700000000005E-4</c:v>
                </c:pt>
                <c:pt idx="22">
                  <c:v>6.2505500000000001E-4</c:v>
                </c:pt>
                <c:pt idx="23">
                  <c:v>7.5431200000000004E-4</c:v>
                </c:pt>
                <c:pt idx="24">
                  <c:v>1.0985400000000001E-3</c:v>
                </c:pt>
                <c:pt idx="25">
                  <c:v>1.59986E-3</c:v>
                </c:pt>
                <c:pt idx="26">
                  <c:v>2.3299499999999999E-3</c:v>
                </c:pt>
                <c:pt idx="27">
                  <c:v>3.3932200000000002E-3</c:v>
                </c:pt>
                <c:pt idx="28">
                  <c:v>4.9417100000000002E-3</c:v>
                </c:pt>
                <c:pt idx="29">
                  <c:v>7.1968600000000002E-3</c:v>
                </c:pt>
                <c:pt idx="30">
                  <c:v>8.6851099999999994E-3</c:v>
                </c:pt>
                <c:pt idx="31">
                  <c:v>1.04811E-2</c:v>
                </c:pt>
                <c:pt idx="32">
                  <c:v>1.2648599999999999E-2</c:v>
                </c:pt>
                <c:pt idx="33">
                  <c:v>1.52642E-2</c:v>
                </c:pt>
                <c:pt idx="34">
                  <c:v>1.8420700000000002E-2</c:v>
                </c:pt>
                <c:pt idx="35">
                  <c:v>2.223E-2</c:v>
                </c:pt>
                <c:pt idx="36">
                  <c:v>2.6827E-2</c:v>
                </c:pt>
                <c:pt idx="37">
                  <c:v>3.2374600000000003E-2</c:v>
                </c:pt>
                <c:pt idx="38">
                  <c:v>3.9069399999999997E-2</c:v>
                </c:pt>
                <c:pt idx="39">
                  <c:v>4.7148700000000002E-2</c:v>
                </c:pt>
                <c:pt idx="40">
                  <c:v>5.6898700000000003E-2</c:v>
                </c:pt>
                <c:pt idx="41">
                  <c:v>6.8664900000000001E-2</c:v>
                </c:pt>
                <c:pt idx="42">
                  <c:v>0.08</c:v>
                </c:pt>
                <c:pt idx="43">
                  <c:v>0.09</c:v>
                </c:pt>
                <c:pt idx="44">
                  <c:v>0.105</c:v>
                </c:pt>
                <c:pt idx="45">
                  <c:v>0.115</c:v>
                </c:pt>
                <c:pt idx="46">
                  <c:v>0.13</c:v>
                </c:pt>
                <c:pt idx="47">
                  <c:v>0.14499999999999999</c:v>
                </c:pt>
                <c:pt idx="48">
                  <c:v>0.16</c:v>
                </c:pt>
                <c:pt idx="49">
                  <c:v>0.17499999999999999</c:v>
                </c:pt>
                <c:pt idx="50">
                  <c:v>0.19</c:v>
                </c:pt>
                <c:pt idx="51">
                  <c:v>0.21</c:v>
                </c:pt>
                <c:pt idx="52">
                  <c:v>0.23499999999999999</c:v>
                </c:pt>
                <c:pt idx="53">
                  <c:v>0.255</c:v>
                </c:pt>
                <c:pt idx="54">
                  <c:v>0.27500000000000002</c:v>
                </c:pt>
                <c:pt idx="55">
                  <c:v>0.315</c:v>
                </c:pt>
                <c:pt idx="56">
                  <c:v>0.36</c:v>
                </c:pt>
                <c:pt idx="57">
                  <c:v>0.40500000000000003</c:v>
                </c:pt>
                <c:pt idx="58">
                  <c:v>0.45</c:v>
                </c:pt>
                <c:pt idx="59">
                  <c:v>0.495</c:v>
                </c:pt>
                <c:pt idx="60">
                  <c:v>0.55359999999999998</c:v>
                </c:pt>
                <c:pt idx="61">
                  <c:v>0.61409999999999998</c:v>
                </c:pt>
                <c:pt idx="62">
                  <c:v>0.67449999999999999</c:v>
                </c:pt>
                <c:pt idx="63">
                  <c:v>0.7349</c:v>
                </c:pt>
                <c:pt idx="64">
                  <c:v>0.81540000000000001</c:v>
                </c:pt>
                <c:pt idx="65">
                  <c:v>0.89590000000000003</c:v>
                </c:pt>
                <c:pt idx="66">
                  <c:v>0.97650000000000003</c:v>
                </c:pt>
                <c:pt idx="67">
                  <c:v>1.0771999999999999</c:v>
                </c:pt>
                <c:pt idx="68">
                  <c:v>1.1778</c:v>
                </c:pt>
                <c:pt idx="69">
                  <c:v>1.2785</c:v>
                </c:pt>
                <c:pt idx="70">
                  <c:v>1.3792</c:v>
                </c:pt>
                <c:pt idx="71">
                  <c:v>1.4799</c:v>
                </c:pt>
              </c:numCache>
            </c:numRef>
          </c:xVal>
          <c:yVal>
            <c:numRef>
              <c:f>'C6010'!$CV$3:$CV$74</c:f>
              <c:numCache>
                <c:formatCode>0.00E+00</c:formatCode>
                <c:ptCount val="72"/>
                <c:pt idx="0">
                  <c:v>8.5453465614807999E-3</c:v>
                </c:pt>
                <c:pt idx="1">
                  <c:v>1.1110151799915589E-2</c:v>
                </c:pt>
                <c:pt idx="2">
                  <c:v>1.2987000990660679E-2</c:v>
                </c:pt>
                <c:pt idx="3">
                  <c:v>1.3945024103629649E-2</c:v>
                </c:pt>
                <c:pt idx="4">
                  <c:v>1.5280875073470829E-2</c:v>
                </c:pt>
                <c:pt idx="5">
                  <c:v>1.598677116083308E-2</c:v>
                </c:pt>
                <c:pt idx="6">
                  <c:v>1.7182683699184718E-2</c:v>
                </c:pt>
                <c:pt idx="7">
                  <c:v>1.8458296684931583E-2</c:v>
                </c:pt>
                <c:pt idx="8">
                  <c:v>2.0262643255422208E-2</c:v>
                </c:pt>
                <c:pt idx="9">
                  <c:v>2.2556257147169457E-2</c:v>
                </c:pt>
                <c:pt idx="10">
                  <c:v>2.4752994683039251E-2</c:v>
                </c:pt>
                <c:pt idx="11">
                  <c:v>2.702057308486067E-2</c:v>
                </c:pt>
                <c:pt idx="12">
                  <c:v>2.8984293991402611E-2</c:v>
                </c:pt>
                <c:pt idx="13">
                  <c:v>3.0878315411508567E-2</c:v>
                </c:pt>
                <c:pt idx="14">
                  <c:v>3.2752663928586778E-2</c:v>
                </c:pt>
                <c:pt idx="15">
                  <c:v>3.4649663448427757E-2</c:v>
                </c:pt>
                <c:pt idx="16">
                  <c:v>3.6673488324634504E-2</c:v>
                </c:pt>
                <c:pt idx="17">
                  <c:v>3.8649516804022274E-2</c:v>
                </c:pt>
                <c:pt idx="18">
                  <c:v>4.0706197857672967E-2</c:v>
                </c:pt>
                <c:pt idx="19">
                  <c:v>4.2652521445688221E-2</c:v>
                </c:pt>
                <c:pt idx="20">
                  <c:v>4.4558840235991465E-2</c:v>
                </c:pt>
                <c:pt idx="21">
                  <c:v>4.6336251460392261E-2</c:v>
                </c:pt>
                <c:pt idx="22">
                  <c:v>4.7989519010813442E-2</c:v>
                </c:pt>
                <c:pt idx="23">
                  <c:v>4.9497908378255462E-2</c:v>
                </c:pt>
                <c:pt idx="24">
                  <c:v>5.2274565440475547E-2</c:v>
                </c:pt>
                <c:pt idx="25">
                  <c:v>5.4566162075136419E-2</c:v>
                </c:pt>
                <c:pt idx="26">
                  <c:v>5.5815809081295867E-2</c:v>
                </c:pt>
                <c:pt idx="27">
                  <c:v>5.7189359659210105E-2</c:v>
                </c:pt>
                <c:pt idx="28">
                  <c:v>5.7830620227859293E-2</c:v>
                </c:pt>
                <c:pt idx="29">
                  <c:v>5.8001037001418801E-2</c:v>
                </c:pt>
                <c:pt idx="30">
                  <c:v>5.7865892319433634E-2</c:v>
                </c:pt>
                <c:pt idx="31">
                  <c:v>5.7687892371514664E-2</c:v>
                </c:pt>
                <c:pt idx="32">
                  <c:v>5.7539700581508826E-2</c:v>
                </c:pt>
                <c:pt idx="33">
                  <c:v>5.7269673859208531E-2</c:v>
                </c:pt>
                <c:pt idx="34">
                  <c:v>5.6994807895688317E-2</c:v>
                </c:pt>
                <c:pt idx="35">
                  <c:v>5.651337361332915E-2</c:v>
                </c:pt>
                <c:pt idx="36">
                  <c:v>5.6097068377390029E-2</c:v>
                </c:pt>
                <c:pt idx="37">
                  <c:v>5.5533704311518634E-2</c:v>
                </c:pt>
                <c:pt idx="38">
                  <c:v>5.4826152366429279E-2</c:v>
                </c:pt>
                <c:pt idx="39">
                  <c:v>5.4030964064587864E-2</c:v>
                </c:pt>
                <c:pt idx="40">
                  <c:v>5.3083683814005342E-2</c:v>
                </c:pt>
                <c:pt idx="41">
                  <c:v>5.1958808306347914E-2</c:v>
                </c:pt>
                <c:pt idx="42">
                  <c:v>5.0759268456376641E-2</c:v>
                </c:pt>
                <c:pt idx="43">
                  <c:v>5.0048915011601434E-2</c:v>
                </c:pt>
                <c:pt idx="44">
                  <c:v>4.9139633614231334E-2</c:v>
                </c:pt>
                <c:pt idx="45">
                  <c:v>4.8611978866666961E-2</c:v>
                </c:pt>
                <c:pt idx="46">
                  <c:v>4.7781693675418041E-2</c:v>
                </c:pt>
                <c:pt idx="47">
                  <c:v>4.7201268151853146E-2</c:v>
                </c:pt>
                <c:pt idx="48">
                  <c:v>4.6400438836841459E-2</c:v>
                </c:pt>
                <c:pt idx="49">
                  <c:v>4.5884389527647881E-2</c:v>
                </c:pt>
                <c:pt idx="50">
                  <c:v>4.5386213243680786E-2</c:v>
                </c:pt>
                <c:pt idx="51">
                  <c:v>4.4472018704932038E-2</c:v>
                </c:pt>
                <c:pt idx="52">
                  <c:v>4.3680858931274172E-2</c:v>
                </c:pt>
                <c:pt idx="53">
                  <c:v>4.3031924530913784E-2</c:v>
                </c:pt>
                <c:pt idx="54">
                  <c:v>4.243532265775924E-2</c:v>
                </c:pt>
                <c:pt idx="55">
                  <c:v>4.127888317732669E-2</c:v>
                </c:pt>
                <c:pt idx="56">
                  <c:v>4.017458710753561E-2</c:v>
                </c:pt>
                <c:pt idx="57">
                  <c:v>3.9133816032637457E-2</c:v>
                </c:pt>
                <c:pt idx="58">
                  <c:v>3.8243344674273275E-2</c:v>
                </c:pt>
                <c:pt idx="59">
                  <c:v>3.7336738995621011E-2</c:v>
                </c:pt>
                <c:pt idx="60">
                  <c:v>3.6563027570077851E-2</c:v>
                </c:pt>
                <c:pt idx="61">
                  <c:v>3.5641081849743454E-2</c:v>
                </c:pt>
                <c:pt idx="62">
                  <c:v>3.4814348391474681E-2</c:v>
                </c:pt>
                <c:pt idx="63">
                  <c:v>3.4075010824650996E-2</c:v>
                </c:pt>
                <c:pt idx="64">
                  <c:v>3.3135672364978518E-2</c:v>
                </c:pt>
                <c:pt idx="65">
                  <c:v>3.2317917753047321E-2</c:v>
                </c:pt>
                <c:pt idx="66">
                  <c:v>3.1550356515684656E-2</c:v>
                </c:pt>
                <c:pt idx="67">
                  <c:v>3.063157587012762E-2</c:v>
                </c:pt>
                <c:pt idx="68">
                  <c:v>2.9479199194919412E-2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90F6-41FC-950B-6F5EF79D04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0811864"/>
        <c:axId val="320812256"/>
      </c:scatterChart>
      <c:valAx>
        <c:axId val="320811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0812256"/>
        <c:crosses val="autoZero"/>
        <c:crossBetween val="midCat"/>
      </c:valAx>
      <c:valAx>
        <c:axId val="32081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08118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'C6010'!$CV$2</c:f>
              <c:strCache>
                <c:ptCount val="1"/>
                <c:pt idx="0">
                  <c:v>C6010 182C6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'C6010'!$CU$3:$CU$74</c:f>
              <c:numCache>
                <c:formatCode>0.00E+00</c:formatCode>
                <c:ptCount val="72"/>
                <c:pt idx="0">
                  <c:v>2.9232424739458068E-4</c:v>
                </c:pt>
                <c:pt idx="1">
                  <c:v>3.6616417206794186E-4</c:v>
                </c:pt>
                <c:pt idx="2">
                  <c:v>4.3489790632686057E-4</c:v>
                </c:pt>
                <c:pt idx="3">
                  <c:v>4.950607974013913E-4</c:v>
                </c:pt>
                <c:pt idx="4">
                  <c:v>5.6929756706908523E-4</c:v>
                </c:pt>
                <c:pt idx="5">
                  <c:v>6.3967913929336719E-4</c:v>
                </c:pt>
                <c:pt idx="6">
                  <c:v>7.2852289406297817E-4</c:v>
                </c:pt>
                <c:pt idx="7">
                  <c:v>8.2948756554745366E-4</c:v>
                </c:pt>
                <c:pt idx="8">
                  <c:v>9.5472552233345548E-4</c:v>
                </c:pt>
                <c:pt idx="9">
                  <c:v>1.1065744532099766E-3</c:v>
                </c:pt>
                <c:pt idx="10">
                  <c:v>1.2734364787340129E-3</c:v>
                </c:pt>
                <c:pt idx="11">
                  <c:v>1.4615941010822117E-3</c:v>
                </c:pt>
                <c:pt idx="12">
                  <c:v>1.6629422712688276E-3</c:v>
                </c:pt>
                <c:pt idx="13">
                  <c:v>1.8855580703020251E-3</c:v>
                </c:pt>
                <c:pt idx="14">
                  <c:v>2.1333032257222911E-3</c:v>
                </c:pt>
                <c:pt idx="15">
                  <c:v>2.4104272476104128E-3</c:v>
                </c:pt>
                <c:pt idx="16">
                  <c:v>2.7241898656086205E-3</c:v>
                </c:pt>
                <c:pt idx="17">
                  <c:v>3.0721987649119089E-3</c:v>
                </c:pt>
                <c:pt idx="18">
                  <c:v>3.4635704178846301E-3</c:v>
                </c:pt>
                <c:pt idx="19">
                  <c:v>3.8947764951427094E-3</c:v>
                </c:pt>
                <c:pt idx="20">
                  <c:v>4.3731387260645968E-3</c:v>
                </c:pt>
                <c:pt idx="21">
                  <c:v>4.8989511566411639E-3</c:v>
                </c:pt>
                <c:pt idx="22">
                  <c:v>5.4768685218201099E-3</c:v>
                </c:pt>
                <c:pt idx="23">
                  <c:v>6.1103900255727239E-3</c:v>
                </c:pt>
                <c:pt idx="24">
                  <c:v>7.5779747372883219E-3</c:v>
                </c:pt>
                <c:pt idx="25">
                  <c:v>9.3433516501054241E-3</c:v>
                </c:pt>
                <c:pt idx="26">
                  <c:v>1.1403860941320062E-2</c:v>
                </c:pt>
                <c:pt idx="27">
                  <c:v>1.3930401249885982E-2</c:v>
                </c:pt>
                <c:pt idx="28">
                  <c:v>1.6905092554795866E-2</c:v>
                </c:pt>
                <c:pt idx="29">
                  <c:v>2.0430989774213849E-2</c:v>
                </c:pt>
                <c:pt idx="30">
                  <c:v>2.2418109644714388E-2</c:v>
                </c:pt>
                <c:pt idx="31">
                  <c:v>2.4589277515516442E-2</c:v>
                </c:pt>
                <c:pt idx="32">
                  <c:v>2.6977706662636696E-2</c:v>
                </c:pt>
                <c:pt idx="33">
                  <c:v>2.9566463361750436E-2</c:v>
                </c:pt>
                <c:pt idx="34">
                  <c:v>3.2401917501964382E-2</c:v>
                </c:pt>
                <c:pt idx="35">
                  <c:v>3.5444213849714697E-2</c:v>
                </c:pt>
                <c:pt idx="36">
                  <c:v>3.8793247522735733E-2</c:v>
                </c:pt>
                <c:pt idx="37">
                  <c:v>4.2401432329624095E-2</c:v>
                </c:pt>
                <c:pt idx="38">
                  <c:v>4.6282014619773972E-2</c:v>
                </c:pt>
                <c:pt idx="39">
                  <c:v>5.0472663050328874E-2</c:v>
                </c:pt>
                <c:pt idx="40">
                  <c:v>5.4958098586358917E-2</c:v>
                </c:pt>
                <c:pt idx="41">
                  <c:v>5.9730615068610743E-2</c:v>
                </c:pt>
                <c:pt idx="42">
                  <c:v>6.3723947433520875E-2</c:v>
                </c:pt>
                <c:pt idx="43">
                  <c:v>6.711484449094797E-2</c:v>
                </c:pt>
                <c:pt idx="44">
                  <c:v>7.1830783996099407E-2</c:v>
                </c:pt>
                <c:pt idx="45">
                  <c:v>7.4768827526360881E-2</c:v>
                </c:pt>
                <c:pt idx="46">
                  <c:v>7.8813832401453149E-2</c:v>
                </c:pt>
                <c:pt idx="47">
                  <c:v>8.2729582871054697E-2</c:v>
                </c:pt>
                <c:pt idx="48">
                  <c:v>8.6163044362967081E-2</c:v>
                </c:pt>
                <c:pt idx="49">
                  <c:v>8.9608973698722713E-2</c:v>
                </c:pt>
                <c:pt idx="50">
                  <c:v>9.2862158688560265E-2</c:v>
                </c:pt>
                <c:pt idx="51">
                  <c:v>9.663914283578745E-2</c:v>
                </c:pt>
                <c:pt idx="52">
                  <c:v>0.10131634541795036</c:v>
                </c:pt>
                <c:pt idx="53">
                  <c:v>0.10475276013252832</c:v>
                </c:pt>
                <c:pt idx="54">
                  <c:v>0.10802644921908612</c:v>
                </c:pt>
                <c:pt idx="55">
                  <c:v>0.11403003201287767</c:v>
                </c:pt>
                <c:pt idx="56">
                  <c:v>0.12026159552705434</c:v>
                </c:pt>
                <c:pt idx="57">
                  <c:v>0.12589358797499645</c:v>
                </c:pt>
                <c:pt idx="58">
                  <c:v>0.13118500334803126</c:v>
                </c:pt>
                <c:pt idx="59">
                  <c:v>0.13594736408931363</c:v>
                </c:pt>
                <c:pt idx="60">
                  <c:v>0.14227189484502939</c:v>
                </c:pt>
                <c:pt idx="61">
                  <c:v>0.14794319303005277</c:v>
                </c:pt>
                <c:pt idx="62">
                  <c:v>0.15323928344275717</c:v>
                </c:pt>
                <c:pt idx="63">
                  <c:v>0.15824577547295227</c:v>
                </c:pt>
                <c:pt idx="64">
                  <c:v>0.16437404675435682</c:v>
                </c:pt>
                <c:pt idx="65">
                  <c:v>0.17015764018978136</c:v>
                </c:pt>
                <c:pt idx="66">
                  <c:v>0.17552470805435361</c:v>
                </c:pt>
                <c:pt idx="67">
                  <c:v>0.18164892933155832</c:v>
                </c:pt>
                <c:pt idx="68">
                  <c:v>0.18633464737341812</c:v>
                </c:pt>
              </c:numCache>
            </c:numRef>
          </c:xVal>
          <c:yVal>
            <c:numRef>
              <c:f>'C6010'!$CV$3:$CV$74</c:f>
              <c:numCache>
                <c:formatCode>0.00E+00</c:formatCode>
                <c:ptCount val="72"/>
                <c:pt idx="0">
                  <c:v>8.5453465614807999E-3</c:v>
                </c:pt>
                <c:pt idx="1">
                  <c:v>1.1110151799915589E-2</c:v>
                </c:pt>
                <c:pt idx="2">
                  <c:v>1.2987000990660679E-2</c:v>
                </c:pt>
                <c:pt idx="3">
                  <c:v>1.3945024103629649E-2</c:v>
                </c:pt>
                <c:pt idx="4">
                  <c:v>1.5280875073470829E-2</c:v>
                </c:pt>
                <c:pt idx="5">
                  <c:v>1.598677116083308E-2</c:v>
                </c:pt>
                <c:pt idx="6">
                  <c:v>1.7182683699184718E-2</c:v>
                </c:pt>
                <c:pt idx="7">
                  <c:v>1.8458296684931583E-2</c:v>
                </c:pt>
                <c:pt idx="8">
                  <c:v>2.0262643255422208E-2</c:v>
                </c:pt>
                <c:pt idx="9">
                  <c:v>2.2556257147169457E-2</c:v>
                </c:pt>
                <c:pt idx="10">
                  <c:v>2.4752994683039251E-2</c:v>
                </c:pt>
                <c:pt idx="11">
                  <c:v>2.702057308486067E-2</c:v>
                </c:pt>
                <c:pt idx="12">
                  <c:v>2.8984293991402611E-2</c:v>
                </c:pt>
                <c:pt idx="13">
                  <c:v>3.0878315411508567E-2</c:v>
                </c:pt>
                <c:pt idx="14">
                  <c:v>3.2752663928586778E-2</c:v>
                </c:pt>
                <c:pt idx="15">
                  <c:v>3.4649663448427757E-2</c:v>
                </c:pt>
                <c:pt idx="16">
                  <c:v>3.6673488324634504E-2</c:v>
                </c:pt>
                <c:pt idx="17">
                  <c:v>3.8649516804022274E-2</c:v>
                </c:pt>
                <c:pt idx="18">
                  <c:v>4.0706197857672967E-2</c:v>
                </c:pt>
                <c:pt idx="19">
                  <c:v>4.2652521445688221E-2</c:v>
                </c:pt>
                <c:pt idx="20">
                  <c:v>4.4558840235991465E-2</c:v>
                </c:pt>
                <c:pt idx="21">
                  <c:v>4.6336251460392261E-2</c:v>
                </c:pt>
                <c:pt idx="22">
                  <c:v>4.7989519010813442E-2</c:v>
                </c:pt>
                <c:pt idx="23">
                  <c:v>4.9497908378255462E-2</c:v>
                </c:pt>
                <c:pt idx="24">
                  <c:v>5.2274565440475547E-2</c:v>
                </c:pt>
                <c:pt idx="25">
                  <c:v>5.4566162075136419E-2</c:v>
                </c:pt>
                <c:pt idx="26">
                  <c:v>5.5815809081295867E-2</c:v>
                </c:pt>
                <c:pt idx="27">
                  <c:v>5.7189359659210105E-2</c:v>
                </c:pt>
                <c:pt idx="28">
                  <c:v>5.7830620227859293E-2</c:v>
                </c:pt>
                <c:pt idx="29">
                  <c:v>5.8001037001418801E-2</c:v>
                </c:pt>
                <c:pt idx="30">
                  <c:v>5.7865892319433634E-2</c:v>
                </c:pt>
                <c:pt idx="31">
                  <c:v>5.7687892371514664E-2</c:v>
                </c:pt>
                <c:pt idx="32">
                  <c:v>5.7539700581508826E-2</c:v>
                </c:pt>
                <c:pt idx="33">
                  <c:v>5.7269673859208531E-2</c:v>
                </c:pt>
                <c:pt idx="34">
                  <c:v>5.6994807895688317E-2</c:v>
                </c:pt>
                <c:pt idx="35">
                  <c:v>5.651337361332915E-2</c:v>
                </c:pt>
                <c:pt idx="36">
                  <c:v>5.6097068377390029E-2</c:v>
                </c:pt>
                <c:pt idx="37">
                  <c:v>5.5533704311518634E-2</c:v>
                </c:pt>
                <c:pt idx="38">
                  <c:v>5.4826152366429279E-2</c:v>
                </c:pt>
                <c:pt idx="39">
                  <c:v>5.4030964064587864E-2</c:v>
                </c:pt>
                <c:pt idx="40">
                  <c:v>5.3083683814005342E-2</c:v>
                </c:pt>
                <c:pt idx="41">
                  <c:v>5.1958808306347914E-2</c:v>
                </c:pt>
                <c:pt idx="42">
                  <c:v>5.0759268456376641E-2</c:v>
                </c:pt>
                <c:pt idx="43">
                  <c:v>5.0048915011601434E-2</c:v>
                </c:pt>
                <c:pt idx="44">
                  <c:v>4.9139633614231334E-2</c:v>
                </c:pt>
                <c:pt idx="45">
                  <c:v>4.8611978866666961E-2</c:v>
                </c:pt>
                <c:pt idx="46">
                  <c:v>4.7781693675418041E-2</c:v>
                </c:pt>
                <c:pt idx="47">
                  <c:v>4.7201268151853146E-2</c:v>
                </c:pt>
                <c:pt idx="48">
                  <c:v>4.6400438836841459E-2</c:v>
                </c:pt>
                <c:pt idx="49">
                  <c:v>4.5884389527647881E-2</c:v>
                </c:pt>
                <c:pt idx="50">
                  <c:v>4.5386213243680786E-2</c:v>
                </c:pt>
                <c:pt idx="51">
                  <c:v>4.4472018704932038E-2</c:v>
                </c:pt>
                <c:pt idx="52">
                  <c:v>4.3680858931274172E-2</c:v>
                </c:pt>
                <c:pt idx="53">
                  <c:v>4.3031924530913784E-2</c:v>
                </c:pt>
                <c:pt idx="54">
                  <c:v>4.243532265775924E-2</c:v>
                </c:pt>
                <c:pt idx="55">
                  <c:v>4.127888317732669E-2</c:v>
                </c:pt>
                <c:pt idx="56">
                  <c:v>4.017458710753561E-2</c:v>
                </c:pt>
                <c:pt idx="57">
                  <c:v>3.9133816032637457E-2</c:v>
                </c:pt>
                <c:pt idx="58">
                  <c:v>3.8243344674273275E-2</c:v>
                </c:pt>
                <c:pt idx="59">
                  <c:v>3.7336738995621011E-2</c:v>
                </c:pt>
                <c:pt idx="60">
                  <c:v>3.6563027570077851E-2</c:v>
                </c:pt>
                <c:pt idx="61">
                  <c:v>3.5641081849743454E-2</c:v>
                </c:pt>
                <c:pt idx="62">
                  <c:v>3.4814348391474681E-2</c:v>
                </c:pt>
                <c:pt idx="63">
                  <c:v>3.4075010824650996E-2</c:v>
                </c:pt>
                <c:pt idx="64">
                  <c:v>3.3135672364978518E-2</c:v>
                </c:pt>
                <c:pt idx="65">
                  <c:v>3.2317917753047321E-2</c:v>
                </c:pt>
                <c:pt idx="66">
                  <c:v>3.1550356515684656E-2</c:v>
                </c:pt>
                <c:pt idx="67">
                  <c:v>3.063157587012762E-2</c:v>
                </c:pt>
                <c:pt idx="68">
                  <c:v>2.9479199194919412E-2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D259-47FF-AA54-3FE325AC50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0813040"/>
        <c:axId val="320813432"/>
      </c:scatterChart>
      <c:valAx>
        <c:axId val="3208130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0813432"/>
        <c:crosses val="autoZero"/>
        <c:crossBetween val="midCat"/>
      </c:valAx>
      <c:valAx>
        <c:axId val="320813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08130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'C6010'!$CL$2</c:f>
              <c:strCache>
                <c:ptCount val="1"/>
                <c:pt idx="0">
                  <c:v>C6010 182C2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'C6010'!$CK$3:$CK$74</c:f>
              <c:numCache>
                <c:formatCode>0.00E+00</c:formatCode>
                <c:ptCount val="72"/>
                <c:pt idx="0">
                  <c:v>1.991309896279773E-4</c:v>
                </c:pt>
                <c:pt idx="1">
                  <c:v>2.4369474671421325E-4</c:v>
                </c:pt>
                <c:pt idx="2">
                  <c:v>2.9712754853179258E-4</c:v>
                </c:pt>
                <c:pt idx="3">
                  <c:v>3.8473543600448413E-4</c:v>
                </c:pt>
                <c:pt idx="4">
                  <c:v>4.7194465426711235E-4</c:v>
                </c:pt>
                <c:pt idx="5">
                  <c:v>5.7967985091772207E-4</c:v>
                </c:pt>
                <c:pt idx="6">
                  <c:v>6.7881277594064745E-4</c:v>
                </c:pt>
                <c:pt idx="7">
                  <c:v>7.9324631927586773E-4</c:v>
                </c:pt>
                <c:pt idx="8">
                  <c:v>9.2995852974294584E-4</c:v>
                </c:pt>
                <c:pt idx="9">
                  <c:v>1.0598686369268256E-3</c:v>
                </c:pt>
                <c:pt idx="10">
                  <c:v>1.2262177628490291E-3</c:v>
                </c:pt>
                <c:pt idx="11">
                  <c:v>1.4032041750172055E-3</c:v>
                </c:pt>
                <c:pt idx="12">
                  <c:v>1.6063490296605388E-3</c:v>
                </c:pt>
                <c:pt idx="13">
                  <c:v>1.835242660690842E-3</c:v>
                </c:pt>
                <c:pt idx="14">
                  <c:v>2.0960610289727181E-3</c:v>
                </c:pt>
                <c:pt idx="15">
                  <c:v>2.3769362255094744E-3</c:v>
                </c:pt>
                <c:pt idx="16">
                  <c:v>2.6929469635898562E-3</c:v>
                </c:pt>
                <c:pt idx="17">
                  <c:v>3.0401359677817257E-3</c:v>
                </c:pt>
                <c:pt idx="18">
                  <c:v>3.4354379054063987E-3</c:v>
                </c:pt>
                <c:pt idx="19">
                  <c:v>3.8663261848656916E-3</c:v>
                </c:pt>
                <c:pt idx="20">
                  <c:v>4.3349301470097393E-3</c:v>
                </c:pt>
                <c:pt idx="21">
                  <c:v>4.8611821172139264E-3</c:v>
                </c:pt>
                <c:pt idx="22">
                  <c:v>5.4364771035346933E-3</c:v>
                </c:pt>
                <c:pt idx="23">
                  <c:v>6.0641202082686741E-3</c:v>
                </c:pt>
                <c:pt idx="24">
                  <c:v>7.5427998684885044E-3</c:v>
                </c:pt>
                <c:pt idx="25">
                  <c:v>9.2597578684871402E-3</c:v>
                </c:pt>
                <c:pt idx="26">
                  <c:v>1.1354681379210608E-2</c:v>
                </c:pt>
                <c:pt idx="27">
                  <c:v>1.3863978843881544E-2</c:v>
                </c:pt>
                <c:pt idx="28">
                  <c:v>1.6827515091478115E-2</c:v>
                </c:pt>
                <c:pt idx="29">
                  <c:v>2.032866639118909E-2</c:v>
                </c:pt>
                <c:pt idx="30">
                  <c:v>2.2326712308617176E-2</c:v>
                </c:pt>
                <c:pt idx="31">
                  <c:v>2.4506163595855543E-2</c:v>
                </c:pt>
                <c:pt idx="32">
                  <c:v>2.6878688775811031E-2</c:v>
                </c:pt>
                <c:pt idx="33">
                  <c:v>2.9466756327900509E-2</c:v>
                </c:pt>
                <c:pt idx="34">
                  <c:v>3.2291732163876527E-2</c:v>
                </c:pt>
                <c:pt idx="35">
                  <c:v>3.5345478231026163E-2</c:v>
                </c:pt>
                <c:pt idx="36">
                  <c:v>3.8654005785081061E-2</c:v>
                </c:pt>
                <c:pt idx="37">
                  <c:v>4.2242511441566176E-2</c:v>
                </c:pt>
                <c:pt idx="38">
                  <c:v>4.6108536937036496E-2</c:v>
                </c:pt>
                <c:pt idx="39">
                  <c:v>5.026684951264751E-2</c:v>
                </c:pt>
                <c:pt idx="40">
                  <c:v>5.4727964537618183E-2</c:v>
                </c:pt>
                <c:pt idx="41">
                  <c:v>5.9504143911021809E-2</c:v>
                </c:pt>
                <c:pt idx="42">
                  <c:v>6.3759644667933837E-2</c:v>
                </c:pt>
                <c:pt idx="43">
                  <c:v>6.7161014930201407E-2</c:v>
                </c:pt>
                <c:pt idx="44">
                  <c:v>7.2193968225317623E-2</c:v>
                </c:pt>
                <c:pt idx="45">
                  <c:v>7.5009942076135788E-2</c:v>
                </c:pt>
                <c:pt idx="46">
                  <c:v>7.8960342555186067E-2</c:v>
                </c:pt>
                <c:pt idx="47">
                  <c:v>8.2859853965008695E-2</c:v>
                </c:pt>
                <c:pt idx="48">
                  <c:v>8.6316206162935102E-2</c:v>
                </c:pt>
                <c:pt idx="49">
                  <c:v>8.9629994359524359E-2</c:v>
                </c:pt>
                <c:pt idx="50">
                  <c:v>9.2825594783470189E-2</c:v>
                </c:pt>
                <c:pt idx="51">
                  <c:v>9.6756323845047287E-2</c:v>
                </c:pt>
                <c:pt idx="52">
                  <c:v>0.10142456349329704</c:v>
                </c:pt>
                <c:pt idx="53">
                  <c:v>0.10474914491414854</c:v>
                </c:pt>
                <c:pt idx="54">
                  <c:v>0.1080159211804789</c:v>
                </c:pt>
                <c:pt idx="55">
                  <c:v>0.1140966227870729</c:v>
                </c:pt>
                <c:pt idx="56">
                  <c:v>0.12031220269168531</c:v>
                </c:pt>
                <c:pt idx="57">
                  <c:v>0.12593595702909746</c:v>
                </c:pt>
                <c:pt idx="58">
                  <c:v>0.13123444511664767</c:v>
                </c:pt>
                <c:pt idx="59">
                  <c:v>0.13599232580507079</c:v>
                </c:pt>
                <c:pt idx="60">
                  <c:v>0.14232836635437893</c:v>
                </c:pt>
                <c:pt idx="61">
                  <c:v>0.147979450443331</c:v>
                </c:pt>
                <c:pt idx="62">
                  <c:v>0.15336191793634193</c:v>
                </c:pt>
                <c:pt idx="63">
                  <c:v>0.15832343020566067</c:v>
                </c:pt>
                <c:pt idx="64">
                  <c:v>0.16440212488354458</c:v>
                </c:pt>
                <c:pt idx="65">
                  <c:v>0.17015990351125695</c:v>
                </c:pt>
                <c:pt idx="66">
                  <c:v>0.17539725666772746</c:v>
                </c:pt>
                <c:pt idx="67">
                  <c:v>0.18168718150189903</c:v>
                </c:pt>
                <c:pt idx="68">
                  <c:v>0.18760191412678759</c:v>
                </c:pt>
                <c:pt idx="69">
                  <c:v>0.19296501595991847</c:v>
                </c:pt>
                <c:pt idx="70">
                  <c:v>0.19824643011559068</c:v>
                </c:pt>
                <c:pt idx="71">
                  <c:v>0.20293749159128746</c:v>
                </c:pt>
              </c:numCache>
            </c:numRef>
          </c:xVal>
          <c:yVal>
            <c:numRef>
              <c:f>'C6010'!$CL$3:$CL$74</c:f>
              <c:numCache>
                <c:formatCode>0.00E+00</c:formatCode>
                <c:ptCount val="72"/>
                <c:pt idx="0">
                  <c:v>3.96531510302176E-3</c:v>
                </c:pt>
                <c:pt idx="1">
                  <c:v>4.9210823404324325E-3</c:v>
                </c:pt>
                <c:pt idx="2">
                  <c:v>6.0620578910641513E-3</c:v>
                </c:pt>
                <c:pt idx="3">
                  <c:v>8.4222198290513552E-3</c:v>
                </c:pt>
                <c:pt idx="4">
                  <c:v>1.0501509073354121E-2</c:v>
                </c:pt>
                <c:pt idx="5">
                  <c:v>1.3128429980269677E-2</c:v>
                </c:pt>
                <c:pt idx="6">
                  <c:v>1.4917793889623535E-2</c:v>
                </c:pt>
                <c:pt idx="7">
                  <c:v>1.6880604439992376E-2</c:v>
                </c:pt>
                <c:pt idx="8">
                  <c:v>1.922499332081774E-2</c:v>
                </c:pt>
                <c:pt idx="9">
                  <c:v>2.0692351133998085E-2</c:v>
                </c:pt>
                <c:pt idx="10">
                  <c:v>2.2951357700948635E-2</c:v>
                </c:pt>
                <c:pt idx="11">
                  <c:v>2.4904781114005448E-2</c:v>
                </c:pt>
                <c:pt idx="12">
                  <c:v>2.7045076277428914E-2</c:v>
                </c:pt>
                <c:pt idx="13">
                  <c:v>2.9252350387524762E-2</c:v>
                </c:pt>
                <c:pt idx="14">
                  <c:v>3.1619084830357469E-2</c:v>
                </c:pt>
                <c:pt idx="15">
                  <c:v>3.3693492006579243E-2</c:v>
                </c:pt>
                <c:pt idx="16">
                  <c:v>3.583711793746671E-2</c:v>
                </c:pt>
                <c:pt idx="17">
                  <c:v>3.7847000276817144E-2</c:v>
                </c:pt>
                <c:pt idx="18">
                  <c:v>4.0047619151025955E-2</c:v>
                </c:pt>
                <c:pt idx="19">
                  <c:v>4.2031666613556361E-2</c:v>
                </c:pt>
                <c:pt idx="20">
                  <c:v>4.3783611054825873E-2</c:v>
                </c:pt>
                <c:pt idx="21">
                  <c:v>4.562453605623832E-2</c:v>
                </c:pt>
                <c:pt idx="22">
                  <c:v>4.7284292257892449E-2</c:v>
                </c:pt>
                <c:pt idx="23">
                  <c:v>4.8751118768271616E-2</c:v>
                </c:pt>
                <c:pt idx="24">
                  <c:v>5.1790403495612536E-2</c:v>
                </c:pt>
                <c:pt idx="25">
                  <c:v>5.3594136851355438E-2</c:v>
                </c:pt>
                <c:pt idx="26">
                  <c:v>5.5335431757502149E-2</c:v>
                </c:pt>
                <c:pt idx="27">
                  <c:v>5.6645283649039854E-2</c:v>
                </c:pt>
                <c:pt idx="28">
                  <c:v>5.7301068689567719E-2</c:v>
                </c:pt>
                <c:pt idx="29">
                  <c:v>5.7421525115711705E-2</c:v>
                </c:pt>
                <c:pt idx="30">
                  <c:v>5.7395022344191117E-2</c:v>
                </c:pt>
                <c:pt idx="31">
                  <c:v>5.7298571160167865E-2</c:v>
                </c:pt>
                <c:pt idx="32">
                  <c:v>5.7118092935732806E-2</c:v>
                </c:pt>
                <c:pt idx="33">
                  <c:v>5.6884063920013141E-2</c:v>
                </c:pt>
                <c:pt idx="34">
                  <c:v>5.6607836083511345E-2</c:v>
                </c:pt>
                <c:pt idx="35">
                  <c:v>5.6198957776875579E-2</c:v>
                </c:pt>
                <c:pt idx="36">
                  <c:v>5.5695089396245581E-2</c:v>
                </c:pt>
                <c:pt idx="37">
                  <c:v>5.5118202939676446E-2</c:v>
                </c:pt>
                <c:pt idx="38">
                  <c:v>5.4415915741579321E-2</c:v>
                </c:pt>
                <c:pt idx="39">
                  <c:v>5.3591215875032634E-2</c:v>
                </c:pt>
                <c:pt idx="40">
                  <c:v>5.2640044542859386E-2</c:v>
                </c:pt>
                <c:pt idx="41">
                  <c:v>5.1565547209470833E-2</c:v>
                </c:pt>
                <c:pt idx="42">
                  <c:v>5.0816153602264803E-2</c:v>
                </c:pt>
                <c:pt idx="43">
                  <c:v>5.0117799182830401E-2</c:v>
                </c:pt>
                <c:pt idx="44">
                  <c:v>4.9637800458268294E-2</c:v>
                </c:pt>
                <c:pt idx="45">
                  <c:v>4.8926012263176062E-2</c:v>
                </c:pt>
                <c:pt idx="46">
                  <c:v>4.7959505357171757E-2</c:v>
                </c:pt>
                <c:pt idx="47">
                  <c:v>4.7350037235190129E-2</c:v>
                </c:pt>
                <c:pt idx="48">
                  <c:v>4.6565546539764469E-2</c:v>
                </c:pt>
                <c:pt idx="49">
                  <c:v>4.5905919365076396E-2</c:v>
                </c:pt>
                <c:pt idx="50">
                  <c:v>4.535047919423689E-2</c:v>
                </c:pt>
                <c:pt idx="51">
                  <c:v>4.4579934304798417E-2</c:v>
                </c:pt>
                <c:pt idx="52">
                  <c:v>4.3774221616195076E-2</c:v>
                </c:pt>
                <c:pt idx="53">
                  <c:v>4.3028954353903102E-2</c:v>
                </c:pt>
                <c:pt idx="54">
                  <c:v>4.2427051739881566E-2</c:v>
                </c:pt>
                <c:pt idx="55">
                  <c:v>4.1327108988620964E-2</c:v>
                </c:pt>
                <c:pt idx="56">
                  <c:v>4.0208405879236589E-2</c:v>
                </c:pt>
                <c:pt idx="57">
                  <c:v>3.9160161167493039E-2</c:v>
                </c:pt>
                <c:pt idx="58">
                  <c:v>3.8272176855720909E-2</c:v>
                </c:pt>
                <c:pt idx="59">
                  <c:v>3.7361439753277818E-2</c:v>
                </c:pt>
                <c:pt idx="60">
                  <c:v>3.6592059012113987E-2</c:v>
                </c:pt>
                <c:pt idx="61">
                  <c:v>3.5658553580052516E-2</c:v>
                </c:pt>
                <c:pt idx="62">
                  <c:v>3.4870093214400703E-2</c:v>
                </c:pt>
                <c:pt idx="63">
                  <c:v>3.4108461766344675E-2</c:v>
                </c:pt>
                <c:pt idx="64">
                  <c:v>3.3146993703979132E-2</c:v>
                </c:pt>
                <c:pt idx="65">
                  <c:v>3.231877750079281E-2</c:v>
                </c:pt>
                <c:pt idx="66">
                  <c:v>3.1504554681581837E-2</c:v>
                </c:pt>
                <c:pt idx="67">
                  <c:v>3.0644478204701078E-2</c:v>
                </c:pt>
                <c:pt idx="68">
                  <c:v>2.9881540315872465E-2</c:v>
                </c:pt>
                <c:pt idx="69">
                  <c:v>2.9124362443810392E-2</c:v>
                </c:pt>
                <c:pt idx="70">
                  <c:v>2.8495973791745777E-2</c:v>
                </c:pt>
                <c:pt idx="71">
                  <c:v>2.7828654296482108E-2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E9FA-43C7-BED1-314F9158E9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0921080"/>
        <c:axId val="320921472"/>
      </c:scatterChart>
      <c:valAx>
        <c:axId val="3209210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0921472"/>
        <c:crosses val="autoZero"/>
        <c:crossBetween val="midCat"/>
      </c:valAx>
      <c:valAx>
        <c:axId val="320921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09210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'C6010'!$CB$2</c:f>
              <c:strCache>
                <c:ptCount val="1"/>
                <c:pt idx="0">
                  <c:v>C6010 162C4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'C6010'!$CA$3:$CA$74</c:f>
              <c:numCache>
                <c:formatCode>0.00E+00</c:formatCode>
                <c:ptCount val="72"/>
                <c:pt idx="0">
                  <c:v>2.7377355159322302E-4</c:v>
                </c:pt>
                <c:pt idx="1">
                  <c:v>3.2002190000488012E-4</c:v>
                </c:pt>
                <c:pt idx="2">
                  <c:v>3.7389899920226179E-4</c:v>
                </c:pt>
                <c:pt idx="3">
                  <c:v>4.3409862781779591E-4</c:v>
                </c:pt>
                <c:pt idx="4">
                  <c:v>5.1289034729694804E-4</c:v>
                </c:pt>
                <c:pt idx="5">
                  <c:v>5.997283132676295E-4</c:v>
                </c:pt>
                <c:pt idx="6">
                  <c:v>7.0579496054608683E-4</c:v>
                </c:pt>
                <c:pt idx="7">
                  <c:v>8.1063808728940457E-4</c:v>
                </c:pt>
                <c:pt idx="8">
                  <c:v>9.2089815408261794E-4</c:v>
                </c:pt>
                <c:pt idx="9">
                  <c:v>1.041614434303824E-3</c:v>
                </c:pt>
                <c:pt idx="10">
                  <c:v>1.1869829321024873E-3</c:v>
                </c:pt>
                <c:pt idx="11">
                  <c:v>1.3622206334295503E-3</c:v>
                </c:pt>
                <c:pt idx="12">
                  <c:v>1.5664893143081107E-3</c:v>
                </c:pt>
                <c:pt idx="13">
                  <c:v>1.7882558657614975E-3</c:v>
                </c:pt>
                <c:pt idx="14">
                  <c:v>2.0337655085261139E-3</c:v>
                </c:pt>
                <c:pt idx="15">
                  <c:v>2.3043840858226593E-3</c:v>
                </c:pt>
                <c:pt idx="16">
                  <c:v>2.6057642234569738E-3</c:v>
                </c:pt>
                <c:pt idx="17">
                  <c:v>2.9377081168005864E-3</c:v>
                </c:pt>
                <c:pt idx="18">
                  <c:v>3.3108351237833345E-3</c:v>
                </c:pt>
                <c:pt idx="19">
                  <c:v>3.7243326718636419E-3</c:v>
                </c:pt>
                <c:pt idx="20">
                  <c:v>4.1845584949363919E-3</c:v>
                </c:pt>
                <c:pt idx="21">
                  <c:v>4.6936114394657983E-3</c:v>
                </c:pt>
                <c:pt idx="22">
                  <c:v>5.2570030968264805E-3</c:v>
                </c:pt>
                <c:pt idx="23">
                  <c:v>5.8760281479518341E-3</c:v>
                </c:pt>
                <c:pt idx="24">
                  <c:v>7.268766489382265E-3</c:v>
                </c:pt>
                <c:pt idx="25">
                  <c:v>9.0376379204064692E-3</c:v>
                </c:pt>
                <c:pt idx="26">
                  <c:v>1.1090358719570653E-2</c:v>
                </c:pt>
                <c:pt idx="27">
                  <c:v>1.3562339283168898E-2</c:v>
                </c:pt>
                <c:pt idx="28">
                  <c:v>1.6493037826931678E-2</c:v>
                </c:pt>
                <c:pt idx="29">
                  <c:v>1.9954535141799394E-2</c:v>
                </c:pt>
                <c:pt idx="30">
                  <c:v>2.1940109092707875E-2</c:v>
                </c:pt>
                <c:pt idx="31">
                  <c:v>2.409710368609554E-2</c:v>
                </c:pt>
                <c:pt idx="32">
                  <c:v>2.6455809560236753E-2</c:v>
                </c:pt>
                <c:pt idx="33">
                  <c:v>2.9017595915594767E-2</c:v>
                </c:pt>
                <c:pt idx="34">
                  <c:v>3.1809706868319625E-2</c:v>
                </c:pt>
                <c:pt idx="35">
                  <c:v>3.4836014473445899E-2</c:v>
                </c:pt>
                <c:pt idx="36">
                  <c:v>3.8125804221820415E-2</c:v>
                </c:pt>
                <c:pt idx="37">
                  <c:v>4.1675916071263308E-2</c:v>
                </c:pt>
                <c:pt idx="38">
                  <c:v>4.5507885291726051E-2</c:v>
                </c:pt>
                <c:pt idx="39">
                  <c:v>4.96434755901436E-2</c:v>
                </c:pt>
                <c:pt idx="40">
                  <c:v>5.4078558291489214E-2</c:v>
                </c:pt>
                <c:pt idx="41">
                  <c:v>5.8818153806395108E-2</c:v>
                </c:pt>
                <c:pt idx="42">
                  <c:v>6.2934563271963589E-2</c:v>
                </c:pt>
                <c:pt idx="43">
                  <c:v>6.6248383864846924E-2</c:v>
                </c:pt>
                <c:pt idx="44">
                  <c:v>7.1007282109153913E-2</c:v>
                </c:pt>
                <c:pt idx="45">
                  <c:v>7.3953013173901544E-2</c:v>
                </c:pt>
                <c:pt idx="46">
                  <c:v>7.7893888972270189E-2</c:v>
                </c:pt>
                <c:pt idx="47">
                  <c:v>8.1693784141103495E-2</c:v>
                </c:pt>
                <c:pt idx="48">
                  <c:v>8.5173384184948603E-2</c:v>
                </c:pt>
                <c:pt idx="49">
                  <c:v>8.8357793073016069E-2</c:v>
                </c:pt>
                <c:pt idx="50">
                  <c:v>9.141967079214175E-2</c:v>
                </c:pt>
                <c:pt idx="51">
                  <c:v>9.5322829492326164E-2</c:v>
                </c:pt>
                <c:pt idx="52">
                  <c:v>9.9782914330548519E-2</c:v>
                </c:pt>
                <c:pt idx="53">
                  <c:v>0.10319590680182938</c:v>
                </c:pt>
                <c:pt idx="54">
                  <c:v>0.10642076039337685</c:v>
                </c:pt>
                <c:pt idx="55">
                  <c:v>0.11232483747572736</c:v>
                </c:pt>
                <c:pt idx="56">
                  <c:v>0.11841913533669297</c:v>
                </c:pt>
                <c:pt idx="57">
                  <c:v>0.12403541922847257</c:v>
                </c:pt>
                <c:pt idx="58">
                  <c:v>0.12917307687185797</c:v>
                </c:pt>
                <c:pt idx="59">
                  <c:v>0.13388029268007515</c:v>
                </c:pt>
                <c:pt idx="60">
                  <c:v>0.1400313317761871</c:v>
                </c:pt>
                <c:pt idx="61">
                  <c:v>0.14569190353224964</c:v>
                </c:pt>
                <c:pt idx="62">
                  <c:v>0.15092034904322055</c:v>
                </c:pt>
                <c:pt idx="63">
                  <c:v>0.15589664883368334</c:v>
                </c:pt>
                <c:pt idx="64">
                  <c:v>0.1618709479768092</c:v>
                </c:pt>
                <c:pt idx="65">
                  <c:v>0.16750436158004647</c:v>
                </c:pt>
                <c:pt idx="66">
                  <c:v>0.17283417526887143</c:v>
                </c:pt>
                <c:pt idx="67">
                  <c:v>0.17901529731613081</c:v>
                </c:pt>
                <c:pt idx="68">
                  <c:v>0.18461347531870834</c:v>
                </c:pt>
                <c:pt idx="69">
                  <c:v>0.18998938598912285</c:v>
                </c:pt>
                <c:pt idx="70">
                  <c:v>0.19509196022806555</c:v>
                </c:pt>
                <c:pt idx="71">
                  <c:v>0.19974296531135657</c:v>
                </c:pt>
              </c:numCache>
            </c:numRef>
          </c:xVal>
          <c:yVal>
            <c:numRef>
              <c:f>'C6010'!$CB$3:$CB$74</c:f>
              <c:numCache>
                <c:formatCode>0.00E+00</c:formatCode>
                <c:ptCount val="72"/>
                <c:pt idx="0">
                  <c:v>7.495195755196713E-3</c:v>
                </c:pt>
                <c:pt idx="1">
                  <c:v>8.486482029411371E-3</c:v>
                </c:pt>
                <c:pt idx="2">
                  <c:v>9.5993725137812329E-3</c:v>
                </c:pt>
                <c:pt idx="3">
                  <c:v>1.0722079457487771E-2</c:v>
                </c:pt>
                <c:pt idx="4">
                  <c:v>1.2402768021423604E-2</c:v>
                </c:pt>
                <c:pt idx="5">
                  <c:v>1.4052237687673068E-2</c:v>
                </c:pt>
                <c:pt idx="6">
                  <c:v>1.6127301068758898E-2</c:v>
                </c:pt>
                <c:pt idx="7">
                  <c:v>1.7628926694304478E-2</c:v>
                </c:pt>
                <c:pt idx="8">
                  <c:v>1.885220866375098E-2</c:v>
                </c:pt>
                <c:pt idx="9">
                  <c:v>1.998571714947419E-2</c:v>
                </c:pt>
                <c:pt idx="10">
                  <c:v>2.1506122933080633E-2</c:v>
                </c:pt>
                <c:pt idx="11">
                  <c:v>2.3471232806072381E-2</c:v>
                </c:pt>
                <c:pt idx="12">
                  <c:v>2.5719543356180413E-2</c:v>
                </c:pt>
                <c:pt idx="13">
                  <c:v>2.777365851511554E-2</c:v>
                </c:pt>
                <c:pt idx="14">
                  <c:v>2.97675577090355E-2</c:v>
                </c:pt>
                <c:pt idx="15">
                  <c:v>3.1668004597918305E-2</c:v>
                </c:pt>
                <c:pt idx="16">
                  <c:v>3.3554263404386886E-2</c:v>
                </c:pt>
                <c:pt idx="17">
                  <c:v>3.5339689930656816E-2</c:v>
                </c:pt>
                <c:pt idx="18">
                  <c:v>3.7195260402359681E-2</c:v>
                </c:pt>
                <c:pt idx="19">
                  <c:v>3.9001073675968861E-2</c:v>
                </c:pt>
                <c:pt idx="20">
                  <c:v>4.0798731101262878E-2</c:v>
                </c:pt>
                <c:pt idx="21">
                  <c:v>4.2533286889747786E-2</c:v>
                </c:pt>
                <c:pt idx="22">
                  <c:v>4.4213839678177456E-2</c:v>
                </c:pt>
                <c:pt idx="23">
                  <c:v>4.5773773711040334E-2</c:v>
                </c:pt>
                <c:pt idx="24">
                  <c:v>4.8095623534114888E-2</c:v>
                </c:pt>
                <c:pt idx="25">
                  <c:v>5.1053779193410018E-2</c:v>
                </c:pt>
                <c:pt idx="26">
                  <c:v>5.2789139908048156E-2</c:v>
                </c:pt>
                <c:pt idx="27">
                  <c:v>5.4207227009090544E-2</c:v>
                </c:pt>
                <c:pt idx="28">
                  <c:v>5.5045783091399375E-2</c:v>
                </c:pt>
                <c:pt idx="29">
                  <c:v>5.5327388989824304E-2</c:v>
                </c:pt>
                <c:pt idx="30">
                  <c:v>5.5424558468450361E-2</c:v>
                </c:pt>
                <c:pt idx="31">
                  <c:v>5.5401666433717765E-2</c:v>
                </c:pt>
                <c:pt idx="32">
                  <c:v>5.5334966675166769E-2</c:v>
                </c:pt>
                <c:pt idx="33">
                  <c:v>5.5163118454995483E-2</c:v>
                </c:pt>
                <c:pt idx="34">
                  <c:v>5.493045601135791E-2</c:v>
                </c:pt>
                <c:pt idx="35">
                  <c:v>5.4590549005583987E-2</c:v>
                </c:pt>
                <c:pt idx="36">
                  <c:v>5.4183358092987632E-2</c:v>
                </c:pt>
                <c:pt idx="37">
                  <c:v>5.3649527110110493E-2</c:v>
                </c:pt>
                <c:pt idx="38">
                  <c:v>5.3007407938819036E-2</c:v>
                </c:pt>
                <c:pt idx="39">
                  <c:v>5.2270257052032899E-2</c:v>
                </c:pt>
                <c:pt idx="40">
                  <c:v>5.1398194807368118E-2</c:v>
                </c:pt>
                <c:pt idx="41">
                  <c:v>5.0383459630651925E-2</c:v>
                </c:pt>
                <c:pt idx="42">
                  <c:v>4.9509490677909856E-2</c:v>
                </c:pt>
                <c:pt idx="43">
                  <c:v>4.8764981830045663E-2</c:v>
                </c:pt>
                <c:pt idx="44">
                  <c:v>4.8019372500275895E-2</c:v>
                </c:pt>
                <c:pt idx="45">
                  <c:v>4.7556940499993518E-2</c:v>
                </c:pt>
                <c:pt idx="46">
                  <c:v>4.6672753378648887E-2</c:v>
                </c:pt>
                <c:pt idx="47">
                  <c:v>4.6026719774435954E-2</c:v>
                </c:pt>
                <c:pt idx="48">
                  <c:v>4.5340658584480324E-2</c:v>
                </c:pt>
                <c:pt idx="49">
                  <c:v>4.4611997695622435E-2</c:v>
                </c:pt>
                <c:pt idx="50">
                  <c:v>4.3987137935492505E-2</c:v>
                </c:pt>
                <c:pt idx="51">
                  <c:v>4.3268770582967082E-2</c:v>
                </c:pt>
                <c:pt idx="52">
                  <c:v>4.2368638265096112E-2</c:v>
                </c:pt>
                <c:pt idx="53">
                  <c:v>4.176233404177198E-2</c:v>
                </c:pt>
                <c:pt idx="54">
                  <c:v>4.1183193609834641E-2</c:v>
                </c:pt>
                <c:pt idx="55">
                  <c:v>4.005355274269385E-2</c:v>
                </c:pt>
                <c:pt idx="56">
                  <c:v>3.8953032260805577E-2</c:v>
                </c:pt>
                <c:pt idx="57">
                  <c:v>3.7987124007859113E-2</c:v>
                </c:pt>
                <c:pt idx="58">
                  <c:v>3.7079297307873176E-2</c:v>
                </c:pt>
                <c:pt idx="59">
                  <c:v>3.620996518808603E-2</c:v>
                </c:pt>
                <c:pt idx="60">
                  <c:v>3.5420473047349327E-2</c:v>
                </c:pt>
                <c:pt idx="61">
                  <c:v>3.4564616112767198E-2</c:v>
                </c:pt>
                <c:pt idx="62">
                  <c:v>3.3768646041997807E-2</c:v>
                </c:pt>
                <c:pt idx="63">
                  <c:v>3.3070846533641014E-2</c:v>
                </c:pt>
                <c:pt idx="64">
                  <c:v>3.2134171938816368E-2</c:v>
                </c:pt>
                <c:pt idx="65">
                  <c:v>3.1317905065675798E-2</c:v>
                </c:pt>
                <c:pt idx="66">
                  <c:v>3.059052958614538E-2</c:v>
                </c:pt>
                <c:pt idx="67">
                  <c:v>2.9749792678409496E-2</c:v>
                </c:pt>
                <c:pt idx="68">
                  <c:v>2.893711603774099E-2</c:v>
                </c:pt>
                <c:pt idx="69">
                  <c:v>2.8233059670335476E-2</c:v>
                </c:pt>
                <c:pt idx="70">
                  <c:v>2.7596340592828533E-2</c:v>
                </c:pt>
                <c:pt idx="71">
                  <c:v>2.6959424414740047E-2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AD17-4717-9FAA-66AA2DA696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0922256"/>
        <c:axId val="320922648"/>
      </c:scatterChart>
      <c:valAx>
        <c:axId val="320922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0922648"/>
        <c:crosses val="autoZero"/>
        <c:crossBetween val="midCat"/>
      </c:valAx>
      <c:valAx>
        <c:axId val="320922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09222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'C6010'!$BR$2</c:f>
              <c:strCache>
                <c:ptCount val="1"/>
                <c:pt idx="0">
                  <c:v>C6010 162C3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'C6010'!$BQ$3:$BQ$74</c:f>
              <c:numCache>
                <c:formatCode>0.00E+00</c:formatCode>
                <c:ptCount val="72"/>
                <c:pt idx="0">
                  <c:v>3.6474253164634228E-4</c:v>
                </c:pt>
                <c:pt idx="1">
                  <c:v>4.2259881278057163E-4</c:v>
                </c:pt>
                <c:pt idx="2">
                  <c:v>4.7570036040340695E-4</c:v>
                </c:pt>
                <c:pt idx="3">
                  <c:v>5.3958731735630205E-4</c:v>
                </c:pt>
                <c:pt idx="4">
                  <c:v>6.1479509474807452E-4</c:v>
                </c:pt>
                <c:pt idx="5">
                  <c:v>7.0179822264362056E-4</c:v>
                </c:pt>
                <c:pt idx="6">
                  <c:v>8.0580240601417106E-4</c:v>
                </c:pt>
                <c:pt idx="7">
                  <c:v>9.325579602740972E-4</c:v>
                </c:pt>
                <c:pt idx="8">
                  <c:v>1.0853479711753992E-3</c:v>
                </c:pt>
                <c:pt idx="9">
                  <c:v>1.2500853569532627E-3</c:v>
                </c:pt>
                <c:pt idx="10">
                  <c:v>1.4278972144967398E-3</c:v>
                </c:pt>
                <c:pt idx="11">
                  <c:v>1.6192216976503066E-3</c:v>
                </c:pt>
                <c:pt idx="12">
                  <c:v>1.8384958420677869E-3</c:v>
                </c:pt>
                <c:pt idx="13">
                  <c:v>2.0841755023169534E-3</c:v>
                </c:pt>
                <c:pt idx="14">
                  <c:v>2.3627861781890342E-3</c:v>
                </c:pt>
                <c:pt idx="15">
                  <c:v>2.6735873988231198E-3</c:v>
                </c:pt>
                <c:pt idx="16">
                  <c:v>3.0208921641728531E-3</c:v>
                </c:pt>
                <c:pt idx="17">
                  <c:v>3.4067456222648057E-3</c:v>
                </c:pt>
                <c:pt idx="18">
                  <c:v>3.8316990137794269E-3</c:v>
                </c:pt>
                <c:pt idx="19">
                  <c:v>4.301133966018905E-3</c:v>
                </c:pt>
                <c:pt idx="20">
                  <c:v>4.8161446651004032E-3</c:v>
                </c:pt>
                <c:pt idx="21">
                  <c:v>5.3834136757973687E-3</c:v>
                </c:pt>
                <c:pt idx="22">
                  <c:v>6.0051105164936813E-3</c:v>
                </c:pt>
                <c:pt idx="23">
                  <c:v>6.6954899470594922E-3</c:v>
                </c:pt>
                <c:pt idx="24">
                  <c:v>8.2444251603908565E-3</c:v>
                </c:pt>
                <c:pt idx="25">
                  <c:v>1.0112954063465312E-2</c:v>
                </c:pt>
                <c:pt idx="26">
                  <c:v>1.2384094369523292E-2</c:v>
                </c:pt>
                <c:pt idx="27">
                  <c:v>1.5023095763316804E-2</c:v>
                </c:pt>
                <c:pt idx="28">
                  <c:v>1.8202512934077691E-2</c:v>
                </c:pt>
                <c:pt idx="29">
                  <c:v>2.1954649103358769E-2</c:v>
                </c:pt>
                <c:pt idx="30">
                  <c:v>2.4103803190382567E-2</c:v>
                </c:pt>
                <c:pt idx="31">
                  <c:v>2.6439878009486592E-2</c:v>
                </c:pt>
                <c:pt idx="32">
                  <c:v>2.8990574302016858E-2</c:v>
                </c:pt>
                <c:pt idx="33">
                  <c:v>3.1760731155103049E-2</c:v>
                </c:pt>
                <c:pt idx="34">
                  <c:v>3.4774761487578063E-2</c:v>
                </c:pt>
                <c:pt idx="35">
                  <c:v>3.8048201893489161E-2</c:v>
                </c:pt>
                <c:pt idx="36">
                  <c:v>4.1603795886437242E-2</c:v>
                </c:pt>
                <c:pt idx="37">
                  <c:v>4.5435043299113589E-2</c:v>
                </c:pt>
                <c:pt idx="38">
                  <c:v>4.9571483137162281E-2</c:v>
                </c:pt>
                <c:pt idx="39">
                  <c:v>5.4015754716229644E-2</c:v>
                </c:pt>
                <c:pt idx="40">
                  <c:v>5.8778025130037041E-2</c:v>
                </c:pt>
                <c:pt idx="41">
                  <c:v>6.3852946592337215E-2</c:v>
                </c:pt>
                <c:pt idx="42">
                  <c:v>6.3108806260383135E-2</c:v>
                </c:pt>
                <c:pt idx="43">
                  <c:v>6.6422522358317027E-2</c:v>
                </c:pt>
                <c:pt idx="44">
                  <c:v>7.1004137666402262E-2</c:v>
                </c:pt>
                <c:pt idx="45">
                  <c:v>7.4023513692746859E-2</c:v>
                </c:pt>
                <c:pt idx="46">
                  <c:v>7.8053753949656454E-2</c:v>
                </c:pt>
                <c:pt idx="47">
                  <c:v>8.1925420780597585E-2</c:v>
                </c:pt>
                <c:pt idx="48">
                  <c:v>8.5210287732687517E-2</c:v>
                </c:pt>
                <c:pt idx="49">
                  <c:v>8.8518805825216582E-2</c:v>
                </c:pt>
                <c:pt idx="50">
                  <c:v>9.1518103844388327E-2</c:v>
                </c:pt>
                <c:pt idx="51">
                  <c:v>9.5456726530140909E-2</c:v>
                </c:pt>
                <c:pt idx="52">
                  <c:v>9.9986314842627724E-2</c:v>
                </c:pt>
                <c:pt idx="53">
                  <c:v>0.10339645377735221</c:v>
                </c:pt>
                <c:pt idx="54">
                  <c:v>0.10655884278216686</c:v>
                </c:pt>
                <c:pt idx="55">
                  <c:v>0.11257005549971211</c:v>
                </c:pt>
                <c:pt idx="56">
                  <c:v>0.11871913308791454</c:v>
                </c:pt>
                <c:pt idx="57">
                  <c:v>0.12431012458084599</c:v>
                </c:pt>
                <c:pt idx="58">
                  <c:v>0.12953105214828298</c:v>
                </c:pt>
                <c:pt idx="59">
                  <c:v>0.13420916772455821</c:v>
                </c:pt>
                <c:pt idx="60">
                  <c:v>0.14036253602467469</c:v>
                </c:pt>
                <c:pt idx="61">
                  <c:v>0.14594021470974983</c:v>
                </c:pt>
                <c:pt idx="62">
                  <c:v>0.15120076003370922</c:v>
                </c:pt>
                <c:pt idx="63">
                  <c:v>0.15611950013295472</c:v>
                </c:pt>
                <c:pt idx="64">
                  <c:v>0.16213308351111821</c:v>
                </c:pt>
                <c:pt idx="65">
                  <c:v>0.16777171246268402</c:v>
                </c:pt>
                <c:pt idx="66">
                  <c:v>0.17306921832542779</c:v>
                </c:pt>
                <c:pt idx="67">
                  <c:v>0.17916538981949595</c:v>
                </c:pt>
                <c:pt idx="68">
                  <c:v>0.18480704618025368</c:v>
                </c:pt>
                <c:pt idx="69">
                  <c:v>0.1904123023736965</c:v>
                </c:pt>
                <c:pt idx="70">
                  <c:v>0.19547666203350977</c:v>
                </c:pt>
                <c:pt idx="71">
                  <c:v>0.19970241875268172</c:v>
                </c:pt>
              </c:numCache>
            </c:numRef>
          </c:xVal>
          <c:yVal>
            <c:numRef>
              <c:f>'C6010'!$BR$3:$BR$74</c:f>
              <c:numCache>
                <c:formatCode>0.00E+00</c:formatCode>
                <c:ptCount val="72"/>
                <c:pt idx="0">
                  <c:v>1.1024048458454496E-2</c:v>
                </c:pt>
                <c:pt idx="1">
                  <c:v>1.2262832187561275E-2</c:v>
                </c:pt>
                <c:pt idx="2">
                  <c:v>1.2875649805004309E-2</c:v>
                </c:pt>
                <c:pt idx="3">
                  <c:v>1.3727550062555488E-2</c:v>
                </c:pt>
                <c:pt idx="4">
                  <c:v>1.4767166436533528E-2</c:v>
                </c:pt>
                <c:pt idx="5">
                  <c:v>1.5945168584508902E-2</c:v>
                </c:pt>
                <c:pt idx="6">
                  <c:v>1.7419231126229739E-2</c:v>
                </c:pt>
                <c:pt idx="7">
                  <c:v>1.9332619364324545E-2</c:v>
                </c:pt>
                <c:pt idx="8">
                  <c:v>2.1699201620551504E-2</c:v>
                </c:pt>
                <c:pt idx="9">
                  <c:v>2.3853521973061276E-2</c:v>
                </c:pt>
                <c:pt idx="10">
                  <c:v>2.5789022761933261E-2</c:v>
                </c:pt>
                <c:pt idx="11">
                  <c:v>2.7480270896939413E-2</c:v>
                </c:pt>
                <c:pt idx="12">
                  <c:v>2.9356148699848369E-2</c:v>
                </c:pt>
                <c:pt idx="13">
                  <c:v>3.1261515109450348E-2</c:v>
                </c:pt>
                <c:pt idx="14">
                  <c:v>3.3293527214095307E-2</c:v>
                </c:pt>
                <c:pt idx="15">
                  <c:v>3.5323704797640708E-2</c:v>
                </c:pt>
                <c:pt idx="16">
                  <c:v>3.7369380100984603E-2</c:v>
                </c:pt>
                <c:pt idx="17">
                  <c:v>3.9381468705384774E-2</c:v>
                </c:pt>
                <c:pt idx="18">
                  <c:v>4.128215913543231E-2</c:v>
                </c:pt>
                <c:pt idx="19">
                  <c:v>4.3103576697759549E-2</c:v>
                </c:pt>
                <c:pt idx="20">
                  <c:v>4.4783055863196558E-2</c:v>
                </c:pt>
                <c:pt idx="21">
                  <c:v>4.6365748301768858E-2</c:v>
                </c:pt>
                <c:pt idx="22">
                  <c:v>4.7806945024476619E-2</c:v>
                </c:pt>
                <c:pt idx="23">
                  <c:v>4.9247153823445425E-2</c:v>
                </c:pt>
                <c:pt idx="24">
                  <c:v>5.1271051908249772E-2</c:v>
                </c:pt>
                <c:pt idx="25">
                  <c:v>5.2971378199492172E-2</c:v>
                </c:pt>
                <c:pt idx="26">
                  <c:v>5.4544217113511609E-2</c:v>
                </c:pt>
                <c:pt idx="27">
                  <c:v>5.5115596267997898E-2</c:v>
                </c:pt>
                <c:pt idx="28">
                  <c:v>5.5558784281236152E-2</c:v>
                </c:pt>
                <c:pt idx="29">
                  <c:v>5.54980440376244E-2</c:v>
                </c:pt>
                <c:pt idx="30">
                  <c:v>5.5432476385178731E-2</c:v>
                </c:pt>
                <c:pt idx="31">
                  <c:v>5.5268341884203209E-2</c:v>
                </c:pt>
                <c:pt idx="32">
                  <c:v>5.5060428870216602E-2</c:v>
                </c:pt>
                <c:pt idx="33">
                  <c:v>5.4761439223630658E-2</c:v>
                </c:pt>
                <c:pt idx="34">
                  <c:v>5.4398742083578151E-2</c:v>
                </c:pt>
                <c:pt idx="35">
                  <c:v>5.396300992759951E-2</c:v>
                </c:pt>
                <c:pt idx="36">
                  <c:v>5.3464006726270975E-2</c:v>
                </c:pt>
                <c:pt idx="37">
                  <c:v>5.2837851607455633E-2</c:v>
                </c:pt>
                <c:pt idx="38">
                  <c:v>5.2118763410612889E-2</c:v>
                </c:pt>
                <c:pt idx="39">
                  <c:v>5.1278882603010001E-2</c:v>
                </c:pt>
                <c:pt idx="40">
                  <c:v>5.0314734867265017E-2</c:v>
                </c:pt>
                <c:pt idx="41">
                  <c:v>4.9203321436660521E-2</c:v>
                </c:pt>
                <c:pt idx="42">
                  <c:v>4.9784017845132165E-2</c:v>
                </c:pt>
                <c:pt idx="43">
                  <c:v>4.9021683071568067E-2</c:v>
                </c:pt>
                <c:pt idx="44">
                  <c:v>4.8015119673803848E-2</c:v>
                </c:pt>
                <c:pt idx="45">
                  <c:v>4.7647657212350265E-2</c:v>
                </c:pt>
                <c:pt idx="46">
                  <c:v>4.6864526966411621E-2</c:v>
                </c:pt>
                <c:pt idx="47">
                  <c:v>4.6288100483296353E-2</c:v>
                </c:pt>
                <c:pt idx="48">
                  <c:v>4.5379957096796236E-2</c:v>
                </c:pt>
                <c:pt idx="49">
                  <c:v>4.4774737055556554E-2</c:v>
                </c:pt>
                <c:pt idx="50">
                  <c:v>4.4081912269853918E-2</c:v>
                </c:pt>
                <c:pt idx="51">
                  <c:v>4.3390412570714798E-2</c:v>
                </c:pt>
                <c:pt idx="52">
                  <c:v>4.254154534386842E-2</c:v>
                </c:pt>
                <c:pt idx="53">
                  <c:v>4.1924810406792669E-2</c:v>
                </c:pt>
                <c:pt idx="54">
                  <c:v>4.1290134454816559E-2</c:v>
                </c:pt>
                <c:pt idx="55">
                  <c:v>4.0228626651454803E-2</c:v>
                </c:pt>
                <c:pt idx="56">
                  <c:v>3.9150646003183236E-2</c:v>
                </c:pt>
                <c:pt idx="57">
                  <c:v>3.8155573020507288E-2</c:v>
                </c:pt>
                <c:pt idx="58">
                  <c:v>3.72850966014249E-2</c:v>
                </c:pt>
                <c:pt idx="59">
                  <c:v>3.6388082224886056E-2</c:v>
                </c:pt>
                <c:pt idx="60">
                  <c:v>3.5588225287713326E-2</c:v>
                </c:pt>
                <c:pt idx="61">
                  <c:v>3.4682537484982706E-2</c:v>
                </c:pt>
                <c:pt idx="62">
                  <c:v>3.3894247345843322E-2</c:v>
                </c:pt>
                <c:pt idx="63">
                  <c:v>3.316546240544789E-2</c:v>
                </c:pt>
                <c:pt idx="64">
                  <c:v>3.223833304982001E-2</c:v>
                </c:pt>
                <c:pt idx="65">
                  <c:v>3.1417956806185428E-2</c:v>
                </c:pt>
                <c:pt idx="66">
                  <c:v>3.0673788358192101E-2</c:v>
                </c:pt>
                <c:pt idx="67">
                  <c:v>2.979970006421458E-2</c:v>
                </c:pt>
                <c:pt idx="68">
                  <c:v>2.8997830122151822E-2</c:v>
                </c:pt>
                <c:pt idx="69">
                  <c:v>2.8358893152328528E-2</c:v>
                </c:pt>
                <c:pt idx="70">
                  <c:v>2.7705282337415173E-2</c:v>
                </c:pt>
                <c:pt idx="71">
                  <c:v>2.6948480340341537E-2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F82A-4910-BE66-9CCEEF7C34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0923432"/>
        <c:axId val="320923824"/>
      </c:scatterChart>
      <c:valAx>
        <c:axId val="3209234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0923824"/>
        <c:crosses val="autoZero"/>
        <c:crossBetween val="midCat"/>
      </c:valAx>
      <c:valAx>
        <c:axId val="32092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09234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'C6010'!$BH$2</c:f>
              <c:strCache>
                <c:ptCount val="1"/>
                <c:pt idx="0">
                  <c:v>C6010 162C2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'C6010'!$BG$3:$BG$74</c:f>
              <c:numCache>
                <c:formatCode>0.00E+00</c:formatCode>
                <c:ptCount val="72"/>
                <c:pt idx="0">
                  <c:v>2.7813116014021119E-4</c:v>
                </c:pt>
                <c:pt idx="1">
                  <c:v>3.1655174855666309E-4</c:v>
                </c:pt>
                <c:pt idx="2">
                  <c:v>3.920384077041919E-4</c:v>
                </c:pt>
                <c:pt idx="3">
                  <c:v>4.7339480414580027E-4</c:v>
                </c:pt>
                <c:pt idx="4">
                  <c:v>5.278305878935552E-4</c:v>
                </c:pt>
                <c:pt idx="5">
                  <c:v>5.939184416105677E-4</c:v>
                </c:pt>
                <c:pt idx="6">
                  <c:v>7.0012624268382445E-4</c:v>
                </c:pt>
                <c:pt idx="7">
                  <c:v>8.2395165108298512E-4</c:v>
                </c:pt>
                <c:pt idx="8">
                  <c:v>9.2122815564113004E-4</c:v>
                </c:pt>
                <c:pt idx="9">
                  <c:v>1.0470377954004783E-3</c:v>
                </c:pt>
                <c:pt idx="10">
                  <c:v>1.2224815752792117E-3</c:v>
                </c:pt>
                <c:pt idx="11">
                  <c:v>1.3980612259115457E-3</c:v>
                </c:pt>
                <c:pt idx="12">
                  <c:v>1.5759824579300136E-3</c:v>
                </c:pt>
                <c:pt idx="13">
                  <c:v>1.792841697737613E-3</c:v>
                </c:pt>
                <c:pt idx="14">
                  <c:v>2.0506423449639993E-3</c:v>
                </c:pt>
                <c:pt idx="15">
                  <c:v>2.3291783866728139E-3</c:v>
                </c:pt>
                <c:pt idx="16">
                  <c:v>2.6280682829945049E-3</c:v>
                </c:pt>
                <c:pt idx="17">
                  <c:v>2.9621419920789426E-3</c:v>
                </c:pt>
                <c:pt idx="18">
                  <c:v>3.3465029645021916E-3</c:v>
                </c:pt>
                <c:pt idx="19">
                  <c:v>3.7728514859843455E-3</c:v>
                </c:pt>
                <c:pt idx="20">
                  <c:v>4.234780752309892E-3</c:v>
                </c:pt>
                <c:pt idx="21">
                  <c:v>4.7434845847639613E-3</c:v>
                </c:pt>
                <c:pt idx="22">
                  <c:v>5.3083088313904195E-3</c:v>
                </c:pt>
                <c:pt idx="23">
                  <c:v>5.9356823239666246E-3</c:v>
                </c:pt>
                <c:pt idx="24">
                  <c:v>7.3695013764524019E-3</c:v>
                </c:pt>
                <c:pt idx="25">
                  <c:v>9.078506268656087E-3</c:v>
                </c:pt>
                <c:pt idx="26">
                  <c:v>1.1192702556299887E-2</c:v>
                </c:pt>
                <c:pt idx="27">
                  <c:v>1.3687856067522812E-2</c:v>
                </c:pt>
                <c:pt idx="28">
                  <c:v>1.6639423853109778E-2</c:v>
                </c:pt>
                <c:pt idx="29">
                  <c:v>2.0149035154457474E-2</c:v>
                </c:pt>
                <c:pt idx="30">
                  <c:v>2.2125766111557203E-2</c:v>
                </c:pt>
                <c:pt idx="31">
                  <c:v>2.4306896237969985E-2</c:v>
                </c:pt>
                <c:pt idx="32">
                  <c:v>2.6684508978299468E-2</c:v>
                </c:pt>
                <c:pt idx="33">
                  <c:v>2.9257098608633465E-2</c:v>
                </c:pt>
                <c:pt idx="34">
                  <c:v>3.2071216597301749E-2</c:v>
                </c:pt>
                <c:pt idx="35">
                  <c:v>3.5111289338066121E-2</c:v>
                </c:pt>
                <c:pt idx="36">
                  <c:v>3.8409320679306018E-2</c:v>
                </c:pt>
                <c:pt idx="37">
                  <c:v>4.1988930514682318E-2</c:v>
                </c:pt>
                <c:pt idx="38">
                  <c:v>4.5842145639661852E-2</c:v>
                </c:pt>
                <c:pt idx="39">
                  <c:v>4.9991367354812001E-2</c:v>
                </c:pt>
                <c:pt idx="40">
                  <c:v>5.4442008025022741E-2</c:v>
                </c:pt>
                <c:pt idx="41">
                  <c:v>5.9197137810025897E-2</c:v>
                </c:pt>
                <c:pt idx="42">
                  <c:v>6.3210421827349872E-2</c:v>
                </c:pt>
                <c:pt idx="43">
                  <c:v>6.670487584949733E-2</c:v>
                </c:pt>
                <c:pt idx="44">
                  <c:v>7.1433636856524221E-2</c:v>
                </c:pt>
                <c:pt idx="45">
                  <c:v>7.4384030546988111E-2</c:v>
                </c:pt>
                <c:pt idx="46">
                  <c:v>7.8302472525043645E-2</c:v>
                </c:pt>
                <c:pt idx="47">
                  <c:v>8.2271880075642678E-2</c:v>
                </c:pt>
                <c:pt idx="48">
                  <c:v>8.5591567250915823E-2</c:v>
                </c:pt>
                <c:pt idx="49">
                  <c:v>8.8957982064013605E-2</c:v>
                </c:pt>
                <c:pt idx="50">
                  <c:v>9.215942670732219E-2</c:v>
                </c:pt>
                <c:pt idx="51">
                  <c:v>9.5912144936737942E-2</c:v>
                </c:pt>
                <c:pt idx="52">
                  <c:v>0.10039562713994576</c:v>
                </c:pt>
                <c:pt idx="53">
                  <c:v>0.10387618682414555</c:v>
                </c:pt>
                <c:pt idx="54">
                  <c:v>0.10707418551615032</c:v>
                </c:pt>
                <c:pt idx="55">
                  <c:v>0.11308896082684934</c:v>
                </c:pt>
                <c:pt idx="56">
                  <c:v>0.11921850980210738</c:v>
                </c:pt>
                <c:pt idx="57">
                  <c:v>0.12485165089992459</c:v>
                </c:pt>
                <c:pt idx="58">
                  <c:v>0.13006616775237373</c:v>
                </c:pt>
                <c:pt idx="59">
                  <c:v>0.13475456912679687</c:v>
                </c:pt>
                <c:pt idx="60">
                  <c:v>0.14099291999239499</c:v>
                </c:pt>
                <c:pt idx="61">
                  <c:v>0.1466202522428168</c:v>
                </c:pt>
                <c:pt idx="62">
                  <c:v>0.15189826668007228</c:v>
                </c:pt>
                <c:pt idx="63">
                  <c:v>0.15689089930129577</c:v>
                </c:pt>
                <c:pt idx="64">
                  <c:v>0.1629592237113327</c:v>
                </c:pt>
                <c:pt idx="65">
                  <c:v>0.16867117703933895</c:v>
                </c:pt>
                <c:pt idx="66">
                  <c:v>0.17408333682010829</c:v>
                </c:pt>
                <c:pt idx="67">
                  <c:v>0.18011449249301939</c:v>
                </c:pt>
                <c:pt idx="68">
                  <c:v>0.18594356526799211</c:v>
                </c:pt>
                <c:pt idx="69">
                  <c:v>0.19143434647579935</c:v>
                </c:pt>
                <c:pt idx="70">
                  <c:v>0.19634193789998489</c:v>
                </c:pt>
                <c:pt idx="71">
                  <c:v>0.20117419849963797</c:v>
                </c:pt>
              </c:numCache>
            </c:numRef>
          </c:xVal>
          <c:yVal>
            <c:numRef>
              <c:f>'C6010'!$BH$3:$BH$74</c:f>
              <c:numCache>
                <c:formatCode>0.00E+00</c:formatCode>
                <c:ptCount val="72"/>
                <c:pt idx="0">
                  <c:v>7.7356942240939782E-3</c:v>
                </c:pt>
                <c:pt idx="1">
                  <c:v>8.3034338629157413E-3</c:v>
                </c:pt>
                <c:pt idx="2">
                  <c:v>1.0553377492720719E-2</c:v>
                </c:pt>
                <c:pt idx="3">
                  <c:v>1.2751144550656362E-2</c:v>
                </c:pt>
                <c:pt idx="4">
                  <c:v>1.3135865037650867E-2</c:v>
                </c:pt>
                <c:pt idx="5">
                  <c:v>1.378129418394348E-2</c:v>
                </c:pt>
                <c:pt idx="6">
                  <c:v>1.5869282827681897E-2</c:v>
                </c:pt>
                <c:pt idx="7">
                  <c:v>1.8212741297255797E-2</c:v>
                </c:pt>
                <c:pt idx="8">
                  <c:v>1.8865722368603226E-2</c:v>
                </c:pt>
                <c:pt idx="9">
                  <c:v>2.0194377730812903E-2</c:v>
                </c:pt>
                <c:pt idx="10">
                  <c:v>2.2811708867980854E-2</c:v>
                </c:pt>
                <c:pt idx="11">
                  <c:v>2.4722556316402317E-2</c:v>
                </c:pt>
                <c:pt idx="12">
                  <c:v>2.6032215950226416E-2</c:v>
                </c:pt>
                <c:pt idx="13">
                  <c:v>2.7916287590296043E-2</c:v>
                </c:pt>
                <c:pt idx="14">
                  <c:v>3.0263648988553077E-2</c:v>
                </c:pt>
                <c:pt idx="15">
                  <c:v>3.2353142280038952E-2</c:v>
                </c:pt>
                <c:pt idx="16">
                  <c:v>3.4131137730872778E-2</c:v>
                </c:pt>
                <c:pt idx="17">
                  <c:v>3.5929998080454557E-2</c:v>
                </c:pt>
                <c:pt idx="18">
                  <c:v>3.800099113154496E-2</c:v>
                </c:pt>
                <c:pt idx="19">
                  <c:v>4.0023867237533414E-2</c:v>
                </c:pt>
                <c:pt idx="20">
                  <c:v>4.1783924761434443E-2</c:v>
                </c:pt>
                <c:pt idx="21">
                  <c:v>4.3441985388260433E-2</c:v>
                </c:pt>
                <c:pt idx="22">
                  <c:v>4.5081061105690733E-2</c:v>
                </c:pt>
                <c:pt idx="23">
                  <c:v>4.670789361835663E-2</c:v>
                </c:pt>
                <c:pt idx="24">
                  <c:v>4.9437936295022342E-2</c:v>
                </c:pt>
                <c:pt idx="25">
                  <c:v>5.1516555242351124E-2</c:v>
                </c:pt>
                <c:pt idx="26">
                  <c:v>5.376793086280908E-2</c:v>
                </c:pt>
                <c:pt idx="27">
                  <c:v>5.5215224396066576E-2</c:v>
                </c:pt>
                <c:pt idx="28">
                  <c:v>5.6027250923959236E-2</c:v>
                </c:pt>
                <c:pt idx="29">
                  <c:v>5.6411215120978186E-2</c:v>
                </c:pt>
                <c:pt idx="30">
                  <c:v>5.6366531457095324E-2</c:v>
                </c:pt>
                <c:pt idx="31">
                  <c:v>5.6370534077858178E-2</c:v>
                </c:pt>
                <c:pt idx="32">
                  <c:v>5.6295797116909775E-2</c:v>
                </c:pt>
                <c:pt idx="33">
                  <c:v>5.6077476644390285E-2</c:v>
                </c:pt>
                <c:pt idx="34">
                  <c:v>5.5837342447954921E-2</c:v>
                </c:pt>
                <c:pt idx="35">
                  <c:v>5.5456708906045697E-2</c:v>
                </c:pt>
                <c:pt idx="36">
                  <c:v>5.4992206174591447E-2</c:v>
                </c:pt>
                <c:pt idx="37">
                  <c:v>5.4458442290154001E-2</c:v>
                </c:pt>
                <c:pt idx="38">
                  <c:v>5.3788958029761608E-2</c:v>
                </c:pt>
                <c:pt idx="39">
                  <c:v>5.3005423479412214E-2</c:v>
                </c:pt>
                <c:pt idx="40">
                  <c:v>5.2091387637971345E-2</c:v>
                </c:pt>
                <c:pt idx="41">
                  <c:v>5.1034824559552223E-2</c:v>
                </c:pt>
                <c:pt idx="42">
                  <c:v>4.9944467844893856E-2</c:v>
                </c:pt>
                <c:pt idx="43">
                  <c:v>4.9439338467742802E-2</c:v>
                </c:pt>
                <c:pt idx="44">
                  <c:v>4.8597756900474062E-2</c:v>
                </c:pt>
                <c:pt idx="45">
                  <c:v>4.8112904351437044E-2</c:v>
                </c:pt>
                <c:pt idx="46">
                  <c:v>4.7163670796424736E-2</c:v>
                </c:pt>
                <c:pt idx="47">
                  <c:v>4.6680429318489182E-2</c:v>
                </c:pt>
                <c:pt idx="48">
                  <c:v>4.578697740292529E-2</c:v>
                </c:pt>
                <c:pt idx="49">
                  <c:v>4.5220128988007813E-2</c:v>
                </c:pt>
                <c:pt idx="50">
                  <c:v>4.4701894373801523E-2</c:v>
                </c:pt>
                <c:pt idx="51">
                  <c:v>4.3805426411265842E-2</c:v>
                </c:pt>
                <c:pt idx="52">
                  <c:v>4.289056148435326E-2</c:v>
                </c:pt>
                <c:pt idx="53">
                  <c:v>4.2314753682842314E-2</c:v>
                </c:pt>
                <c:pt idx="54">
                  <c:v>4.1690477105261727E-2</c:v>
                </c:pt>
                <c:pt idx="55">
                  <c:v>4.0600358923481475E-2</c:v>
                </c:pt>
                <c:pt idx="56">
                  <c:v>3.9480702998431039E-2</c:v>
                </c:pt>
                <c:pt idx="57">
                  <c:v>3.8488727734411449E-2</c:v>
                </c:pt>
                <c:pt idx="58">
                  <c:v>3.7593795541752489E-2</c:v>
                </c:pt>
                <c:pt idx="59">
                  <c:v>3.6684432122320559E-2</c:v>
                </c:pt>
                <c:pt idx="60">
                  <c:v>3.5908604566441286E-2</c:v>
                </c:pt>
                <c:pt idx="61">
                  <c:v>3.500651093917477E-2</c:v>
                </c:pt>
                <c:pt idx="62">
                  <c:v>3.4207684833818169E-2</c:v>
                </c:pt>
                <c:pt idx="63">
                  <c:v>3.3494018619634407E-2</c:v>
                </c:pt>
                <c:pt idx="64">
                  <c:v>3.2567707373804489E-2</c:v>
                </c:pt>
                <c:pt idx="65">
                  <c:v>3.1755738323290573E-2</c:v>
                </c:pt>
                <c:pt idx="66">
                  <c:v>3.1034314550356653E-2</c:v>
                </c:pt>
                <c:pt idx="67">
                  <c:v>3.0116255482749672E-2</c:v>
                </c:pt>
                <c:pt idx="68">
                  <c:v>2.9355586232443571E-2</c:v>
                </c:pt>
                <c:pt idx="69">
                  <c:v>2.8664144709125063E-2</c:v>
                </c:pt>
                <c:pt idx="70">
                  <c:v>2.7951099607251687E-2</c:v>
                </c:pt>
                <c:pt idx="71">
                  <c:v>2.7347157336287415E-2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1731-49C1-9D4C-93653B0DB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0925000"/>
        <c:axId val="320925392"/>
      </c:scatterChart>
      <c:valAx>
        <c:axId val="32092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0925392"/>
        <c:crosses val="autoZero"/>
        <c:crossBetween val="midCat"/>
      </c:valAx>
      <c:valAx>
        <c:axId val="320925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092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'C6010'!$AX$2</c:f>
              <c:strCache>
                <c:ptCount val="1"/>
                <c:pt idx="0">
                  <c:v>C6010 162C1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'C6010'!$AW$3:$AW$74</c:f>
              <c:numCache>
                <c:formatCode>0.00E+00</c:formatCode>
                <c:ptCount val="72"/>
                <c:pt idx="0">
                  <c:v>3.0800065635020949E-4</c:v>
                </c:pt>
                <c:pt idx="1">
                  <c:v>3.2868424495755309E-4</c:v>
                </c:pt>
                <c:pt idx="2">
                  <c:v>3.728853581787616E-4</c:v>
                </c:pt>
                <c:pt idx="3">
                  <c:v>4.5486062205370045E-4</c:v>
                </c:pt>
                <c:pt idx="4">
                  <c:v>5.3455789942800848E-4</c:v>
                </c:pt>
                <c:pt idx="5">
                  <c:v>5.9827846681186579E-4</c:v>
                </c:pt>
                <c:pt idx="6">
                  <c:v>6.7747068364855747E-4</c:v>
                </c:pt>
                <c:pt idx="7">
                  <c:v>8.0198588088437018E-4</c:v>
                </c:pt>
                <c:pt idx="8">
                  <c:v>9.3438610801203979E-4</c:v>
                </c:pt>
                <c:pt idx="9">
                  <c:v>1.0486389602221136E-3</c:v>
                </c:pt>
                <c:pt idx="10">
                  <c:v>1.1981017714681843E-3</c:v>
                </c:pt>
                <c:pt idx="11">
                  <c:v>1.392433866910402E-3</c:v>
                </c:pt>
                <c:pt idx="12">
                  <c:v>1.5819837342182059E-3</c:v>
                </c:pt>
                <c:pt idx="13">
                  <c:v>1.7881213672469793E-3</c:v>
                </c:pt>
                <c:pt idx="14">
                  <c:v>2.0348844420353413E-3</c:v>
                </c:pt>
                <c:pt idx="15">
                  <c:v>2.3198095116003562E-3</c:v>
                </c:pt>
                <c:pt idx="16">
                  <c:v>2.6285158625972095E-3</c:v>
                </c:pt>
                <c:pt idx="17">
                  <c:v>2.9618299468308854E-3</c:v>
                </c:pt>
                <c:pt idx="18">
                  <c:v>3.337351286845815E-3</c:v>
                </c:pt>
                <c:pt idx="19">
                  <c:v>3.763186369005295E-3</c:v>
                </c:pt>
                <c:pt idx="20">
                  <c:v>4.2328807610874679E-3</c:v>
                </c:pt>
                <c:pt idx="21">
                  <c:v>4.7423353901045202E-3</c:v>
                </c:pt>
                <c:pt idx="22">
                  <c:v>5.3047640752918058E-3</c:v>
                </c:pt>
                <c:pt idx="23">
                  <c:v>5.9291712432836298E-3</c:v>
                </c:pt>
                <c:pt idx="24">
                  <c:v>7.340274519051955E-3</c:v>
                </c:pt>
                <c:pt idx="25">
                  <c:v>9.1065873608185896E-3</c:v>
                </c:pt>
                <c:pt idx="26">
                  <c:v>1.1189838169393829E-2</c:v>
                </c:pt>
                <c:pt idx="27">
                  <c:v>1.3678993043791969E-2</c:v>
                </c:pt>
                <c:pt idx="28">
                  <c:v>1.6633607356226782E-2</c:v>
                </c:pt>
                <c:pt idx="29">
                  <c:v>2.0154598954423047E-2</c:v>
                </c:pt>
                <c:pt idx="30">
                  <c:v>2.2144074760765558E-2</c:v>
                </c:pt>
                <c:pt idx="31">
                  <c:v>2.4323976323938293E-2</c:v>
                </c:pt>
                <c:pt idx="32">
                  <c:v>2.668279810180085E-2</c:v>
                </c:pt>
                <c:pt idx="33">
                  <c:v>2.9273958988323606E-2</c:v>
                </c:pt>
                <c:pt idx="34">
                  <c:v>3.208422484111105E-2</c:v>
                </c:pt>
                <c:pt idx="35">
                  <c:v>3.5124256879484617E-2</c:v>
                </c:pt>
                <c:pt idx="36">
                  <c:v>3.8440961549657808E-2</c:v>
                </c:pt>
                <c:pt idx="37">
                  <c:v>4.201423075225913E-2</c:v>
                </c:pt>
                <c:pt idx="38">
                  <c:v>4.5871468437247258E-2</c:v>
                </c:pt>
                <c:pt idx="39">
                  <c:v>5.0027900508836515E-2</c:v>
                </c:pt>
                <c:pt idx="40">
                  <c:v>5.4475425085168769E-2</c:v>
                </c:pt>
                <c:pt idx="41">
                  <c:v>5.9237345120690781E-2</c:v>
                </c:pt>
                <c:pt idx="42">
                  <c:v>6.3369272425026713E-2</c:v>
                </c:pt>
                <c:pt idx="43">
                  <c:v>6.6722135342158095E-2</c:v>
                </c:pt>
                <c:pt idx="44">
                  <c:v>7.1576750428798408E-2</c:v>
                </c:pt>
                <c:pt idx="45">
                  <c:v>7.4278767945717306E-2</c:v>
                </c:pt>
                <c:pt idx="46">
                  <c:v>7.8271008708109185E-2</c:v>
                </c:pt>
                <c:pt idx="47">
                  <c:v>8.2137749329679252E-2</c:v>
                </c:pt>
                <c:pt idx="48">
                  <c:v>8.5560077572472901E-2</c:v>
                </c:pt>
                <c:pt idx="49">
                  <c:v>8.8953769539703714E-2</c:v>
                </c:pt>
                <c:pt idx="50">
                  <c:v>9.2082051951300981E-2</c:v>
                </c:pt>
                <c:pt idx="51">
                  <c:v>9.5963048526195027E-2</c:v>
                </c:pt>
                <c:pt idx="52">
                  <c:v>0.10050424599269758</c:v>
                </c:pt>
                <c:pt idx="53">
                  <c:v>0.10388343846901629</c:v>
                </c:pt>
                <c:pt idx="54">
                  <c:v>0.10709531093522066</c:v>
                </c:pt>
                <c:pt idx="55">
                  <c:v>0.1131857821557947</c:v>
                </c:pt>
                <c:pt idx="56">
                  <c:v>0.11921533567812216</c:v>
                </c:pt>
                <c:pt idx="57">
                  <c:v>0.12484557938238265</c:v>
                </c:pt>
                <c:pt idx="58">
                  <c:v>0.13003406453881491</c:v>
                </c:pt>
                <c:pt idx="59">
                  <c:v>0.134878600636645</c:v>
                </c:pt>
                <c:pt idx="60">
                  <c:v>0.14106578664746067</c:v>
                </c:pt>
                <c:pt idx="61">
                  <c:v>0.14669301921994349</c:v>
                </c:pt>
                <c:pt idx="62">
                  <c:v>0.15191836369556458</c:v>
                </c:pt>
                <c:pt idx="63">
                  <c:v>0.15693716005243458</c:v>
                </c:pt>
                <c:pt idx="64">
                  <c:v>0.16294044095150645</c:v>
                </c:pt>
                <c:pt idx="65">
                  <c:v>0.16865755016517026</c:v>
                </c:pt>
                <c:pt idx="66">
                  <c:v>0.17396874450536351</c:v>
                </c:pt>
                <c:pt idx="67">
                  <c:v>0.18031265823437495</c:v>
                </c:pt>
                <c:pt idx="68">
                  <c:v>0.18618118764316463</c:v>
                </c:pt>
                <c:pt idx="69">
                  <c:v>0.19147857203396604</c:v>
                </c:pt>
                <c:pt idx="70">
                  <c:v>0.19650473324325843</c:v>
                </c:pt>
                <c:pt idx="71">
                  <c:v>0.20143663680253329</c:v>
                </c:pt>
              </c:numCache>
            </c:numRef>
          </c:xVal>
          <c:yVal>
            <c:numRef>
              <c:f>'C6010'!$AX$3:$AX$74</c:f>
              <c:numCache>
                <c:formatCode>0.00E+00</c:formatCode>
                <c:ptCount val="72"/>
                <c:pt idx="0">
                  <c:v>9.4864404312159836E-3</c:v>
                </c:pt>
                <c:pt idx="1">
                  <c:v>8.9521236406762388E-3</c:v>
                </c:pt>
                <c:pt idx="2">
                  <c:v>9.5473952239573806E-3</c:v>
                </c:pt>
                <c:pt idx="3">
                  <c:v>1.17722337565692E-2</c:v>
                </c:pt>
                <c:pt idx="4">
                  <c:v>1.3472837541709368E-2</c:v>
                </c:pt>
                <c:pt idx="5">
                  <c:v>1.3984377091705837E-2</c:v>
                </c:pt>
                <c:pt idx="6">
                  <c:v>1.4858863754783151E-2</c:v>
                </c:pt>
                <c:pt idx="7">
                  <c:v>1.7254616337576804E-2</c:v>
                </c:pt>
                <c:pt idx="8">
                  <c:v>1.9408491381346097E-2</c:v>
                </c:pt>
                <c:pt idx="9">
                  <c:v>2.0256188776935007E-2</c:v>
                </c:pt>
                <c:pt idx="10">
                  <c:v>2.191091914409531E-2</c:v>
                </c:pt>
                <c:pt idx="11">
                  <c:v>2.4523934532573254E-2</c:v>
                </c:pt>
                <c:pt idx="12">
                  <c:v>2.6230852643929371E-2</c:v>
                </c:pt>
                <c:pt idx="13">
                  <c:v>2.776948084076087E-2</c:v>
                </c:pt>
                <c:pt idx="14">
                  <c:v>2.9800321644026503E-2</c:v>
                </c:pt>
                <c:pt idx="15">
                  <c:v>3.2093391519184909E-2</c:v>
                </c:pt>
                <c:pt idx="16">
                  <c:v>3.4142764294768958E-2</c:v>
                </c:pt>
                <c:pt idx="17">
                  <c:v>3.5922428426708071E-2</c:v>
                </c:pt>
                <c:pt idx="18">
                  <c:v>3.7793432794867472E-2</c:v>
                </c:pt>
                <c:pt idx="19">
                  <c:v>3.98190673021281E-2</c:v>
                </c:pt>
                <c:pt idx="20">
                  <c:v>4.1746439335181185E-2</c:v>
                </c:pt>
                <c:pt idx="21">
                  <c:v>4.3420938729711318E-2</c:v>
                </c:pt>
                <c:pt idx="22">
                  <c:v>4.5020873194369343E-2</c:v>
                </c:pt>
                <c:pt idx="23">
                  <c:v>4.6605478412356613E-2</c:v>
                </c:pt>
                <c:pt idx="24">
                  <c:v>4.9046580019884038E-2</c:v>
                </c:pt>
                <c:pt idx="25">
                  <c:v>5.1835743977736104E-2</c:v>
                </c:pt>
                <c:pt idx="26">
                  <c:v>5.3740414282376463E-2</c:v>
                </c:pt>
                <c:pt idx="27">
                  <c:v>5.5143742725820621E-2</c:v>
                </c:pt>
                <c:pt idx="28">
                  <c:v>5.5988087864549251E-2</c:v>
                </c:pt>
                <c:pt idx="29">
                  <c:v>5.6442373342489721E-2</c:v>
                </c:pt>
                <c:pt idx="30">
                  <c:v>5.6459854510809211E-2</c:v>
                </c:pt>
                <c:pt idx="31">
                  <c:v>5.6449783344067951E-2</c:v>
                </c:pt>
                <c:pt idx="32">
                  <c:v>5.6288578541614655E-2</c:v>
                </c:pt>
                <c:pt idx="33">
                  <c:v>5.6142128303484785E-2</c:v>
                </c:pt>
                <c:pt idx="34">
                  <c:v>5.5882647437663462E-2</c:v>
                </c:pt>
                <c:pt idx="35">
                  <c:v>5.5497679772200735E-2</c:v>
                </c:pt>
                <c:pt idx="36">
                  <c:v>5.5082846567348936E-2</c:v>
                </c:pt>
                <c:pt idx="37">
                  <c:v>5.4524089431346685E-2</c:v>
                </c:pt>
                <c:pt idx="38">
                  <c:v>5.3857791944318861E-2</c:v>
                </c:pt>
                <c:pt idx="39">
                  <c:v>5.3082923374812983E-2</c:v>
                </c:pt>
                <c:pt idx="40">
                  <c:v>5.215535571480253E-2</c:v>
                </c:pt>
                <c:pt idx="41">
                  <c:v>5.1104174868787801E-2</c:v>
                </c:pt>
                <c:pt idx="42">
                  <c:v>5.0195808595965632E-2</c:v>
                </c:pt>
                <c:pt idx="43">
                  <c:v>4.9464926051302913E-2</c:v>
                </c:pt>
                <c:pt idx="44">
                  <c:v>4.8792678113776133E-2</c:v>
                </c:pt>
                <c:pt idx="45">
                  <c:v>4.7976829282901916E-2</c:v>
                </c:pt>
                <c:pt idx="46">
                  <c:v>4.7125775416806952E-2</c:v>
                </c:pt>
                <c:pt idx="47">
                  <c:v>4.6528343896173968E-2</c:v>
                </c:pt>
                <c:pt idx="48">
                  <c:v>4.5753292963797376E-2</c:v>
                </c:pt>
                <c:pt idx="49">
                  <c:v>4.5215846373272695E-2</c:v>
                </c:pt>
                <c:pt idx="50">
                  <c:v>4.4626864692432072E-2</c:v>
                </c:pt>
                <c:pt idx="51">
                  <c:v>4.3851936583051726E-2</c:v>
                </c:pt>
                <c:pt idx="52">
                  <c:v>4.2983418989619868E-2</c:v>
                </c:pt>
                <c:pt idx="53">
                  <c:v>4.2320661914297626E-2</c:v>
                </c:pt>
                <c:pt idx="54">
                  <c:v>4.170692954295125E-2</c:v>
                </c:pt>
                <c:pt idx="55">
                  <c:v>4.0669908832441308E-2</c:v>
                </c:pt>
                <c:pt idx="56">
                  <c:v>3.9478600724575964E-2</c:v>
                </c:pt>
                <c:pt idx="57">
                  <c:v>3.8484984423019279E-2</c:v>
                </c:pt>
                <c:pt idx="58">
                  <c:v>3.7575239867743727E-2</c:v>
                </c:pt>
                <c:pt idx="59">
                  <c:v>3.6751993756968845E-2</c:v>
                </c:pt>
                <c:pt idx="60">
                  <c:v>3.5945730062259554E-2</c:v>
                </c:pt>
                <c:pt idx="61">
                  <c:v>3.5041266712038284E-2</c:v>
                </c:pt>
                <c:pt idx="62">
                  <c:v>3.4216737180041271E-2</c:v>
                </c:pt>
                <c:pt idx="63">
                  <c:v>3.3513773581879798E-2</c:v>
                </c:pt>
                <c:pt idx="64">
                  <c:v>3.2560200266705128E-2</c:v>
                </c:pt>
                <c:pt idx="65">
                  <c:v>3.1750607464802898E-2</c:v>
                </c:pt>
                <c:pt idx="66">
                  <c:v>3.0993470624446944E-2</c:v>
                </c:pt>
                <c:pt idx="67">
                  <c:v>3.0182561009604997E-2</c:v>
                </c:pt>
                <c:pt idx="68">
                  <c:v>2.9430662788435456E-2</c:v>
                </c:pt>
                <c:pt idx="69">
                  <c:v>2.8677390338808541E-2</c:v>
                </c:pt>
                <c:pt idx="70">
                  <c:v>2.7997469683152667E-2</c:v>
                </c:pt>
                <c:pt idx="71">
                  <c:v>2.7418554393077717E-2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5675-4BB3-B9FC-605CD9C380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0925784"/>
        <c:axId val="320926176"/>
      </c:scatterChart>
      <c:valAx>
        <c:axId val="3209257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0926176"/>
        <c:crosses val="autoZero"/>
        <c:crossBetween val="midCat"/>
      </c:valAx>
      <c:valAx>
        <c:axId val="320926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09257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'C6010'!$AN$2</c:f>
              <c:strCache>
                <c:ptCount val="1"/>
                <c:pt idx="0">
                  <c:v>C6010 163C8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'C6010'!$AM$3:$AM$74</c:f>
              <c:numCache>
                <c:formatCode>0.00E+00</c:formatCode>
                <c:ptCount val="72"/>
                <c:pt idx="0">
                  <c:v>1.7076303812201858E-4</c:v>
                </c:pt>
                <c:pt idx="1">
                  <c:v>2.224159124841714E-4</c:v>
                </c:pt>
                <c:pt idx="2">
                  <c:v>2.7359855684366033E-4</c:v>
                </c:pt>
                <c:pt idx="3">
                  <c:v>3.680440122923833E-4</c:v>
                </c:pt>
                <c:pt idx="4">
                  <c:v>4.4848043887949017E-4</c:v>
                </c:pt>
                <c:pt idx="5">
                  <c:v>5.4882233032178091E-4</c:v>
                </c:pt>
                <c:pt idx="6">
                  <c:v>6.4334594411274743E-4</c:v>
                </c:pt>
                <c:pt idx="7">
                  <c:v>7.6295652086787657E-4</c:v>
                </c:pt>
                <c:pt idx="8">
                  <c:v>8.9603807338224444E-4</c:v>
                </c:pt>
                <c:pt idx="9">
                  <c:v>1.0203090093962998E-3</c:v>
                </c:pt>
                <c:pt idx="10">
                  <c:v>1.1822872235880777E-3</c:v>
                </c:pt>
                <c:pt idx="11">
                  <c:v>1.3518913948385525E-3</c:v>
                </c:pt>
                <c:pt idx="12">
                  <c:v>1.5476125019831357E-3</c:v>
                </c:pt>
                <c:pt idx="13">
                  <c:v>1.7717813620541322E-3</c:v>
                </c:pt>
                <c:pt idx="14">
                  <c:v>2.0268178153372467E-3</c:v>
                </c:pt>
                <c:pt idx="15">
                  <c:v>2.2945703688124503E-3</c:v>
                </c:pt>
                <c:pt idx="16">
                  <c:v>2.6058869509248644E-3</c:v>
                </c:pt>
                <c:pt idx="17">
                  <c:v>2.9446646954549229E-3</c:v>
                </c:pt>
                <c:pt idx="18">
                  <c:v>3.3305923621207356E-3</c:v>
                </c:pt>
                <c:pt idx="19">
                  <c:v>3.7520915030827308E-3</c:v>
                </c:pt>
                <c:pt idx="20">
                  <c:v>4.2100141302320714E-3</c:v>
                </c:pt>
                <c:pt idx="21">
                  <c:v>4.7257998992815851E-3</c:v>
                </c:pt>
                <c:pt idx="22">
                  <c:v>5.2915687073244212E-3</c:v>
                </c:pt>
                <c:pt idx="23">
                  <c:v>5.9074892730038861E-3</c:v>
                </c:pt>
                <c:pt idx="24">
                  <c:v>7.3496504519661313E-3</c:v>
                </c:pt>
                <c:pt idx="25">
                  <c:v>9.0453583467571038E-3</c:v>
                </c:pt>
                <c:pt idx="26">
                  <c:v>1.1097040694257577E-2</c:v>
                </c:pt>
                <c:pt idx="27">
                  <c:v>1.3517588837776949E-2</c:v>
                </c:pt>
                <c:pt idx="28">
                  <c:v>1.6444276956219153E-2</c:v>
                </c:pt>
                <c:pt idx="29">
                  <c:v>1.9881056684990069E-2</c:v>
                </c:pt>
                <c:pt idx="30">
                  <c:v>2.1836306087979727E-2</c:v>
                </c:pt>
                <c:pt idx="31">
                  <c:v>2.3945903017269978E-2</c:v>
                </c:pt>
                <c:pt idx="32">
                  <c:v>2.6290626338960853E-2</c:v>
                </c:pt>
                <c:pt idx="33">
                  <c:v>2.881758515757912E-2</c:v>
                </c:pt>
                <c:pt idx="34">
                  <c:v>3.1579035912301483E-2</c:v>
                </c:pt>
                <c:pt idx="35">
                  <c:v>3.4568126856088413E-2</c:v>
                </c:pt>
                <c:pt idx="36">
                  <c:v>3.7804815708355949E-2</c:v>
                </c:pt>
                <c:pt idx="37">
                  <c:v>4.1317167473889617E-2</c:v>
                </c:pt>
                <c:pt idx="38">
                  <c:v>4.5098120100247344E-2</c:v>
                </c:pt>
                <c:pt idx="39">
                  <c:v>4.9166135963723837E-2</c:v>
                </c:pt>
                <c:pt idx="40">
                  <c:v>5.3519887498139226E-2</c:v>
                </c:pt>
                <c:pt idx="41">
                  <c:v>5.817060057646288E-2</c:v>
                </c:pt>
                <c:pt idx="42">
                  <c:v>6.2265499684547677E-2</c:v>
                </c:pt>
                <c:pt idx="43">
                  <c:v>6.5470275259891436E-2</c:v>
                </c:pt>
                <c:pt idx="44">
                  <c:v>6.9993934054889545E-2</c:v>
                </c:pt>
                <c:pt idx="45">
                  <c:v>7.2642134991078036E-2</c:v>
                </c:pt>
                <c:pt idx="46">
                  <c:v>7.6752669561789416E-2</c:v>
                </c:pt>
                <c:pt idx="47">
                  <c:v>8.0622194455886906E-2</c:v>
                </c:pt>
                <c:pt idx="48">
                  <c:v>8.3925549566146604E-2</c:v>
                </c:pt>
                <c:pt idx="49">
                  <c:v>8.7211927790996943E-2</c:v>
                </c:pt>
                <c:pt idx="50">
                  <c:v>9.0189209560900721E-2</c:v>
                </c:pt>
                <c:pt idx="51">
                  <c:v>9.4011961792964602E-2</c:v>
                </c:pt>
                <c:pt idx="52">
                  <c:v>9.8429908478813291E-2</c:v>
                </c:pt>
                <c:pt idx="53">
                  <c:v>0.10186761586188955</c:v>
                </c:pt>
                <c:pt idx="54">
                  <c:v>0.104958638254425</c:v>
                </c:pt>
                <c:pt idx="55">
                  <c:v>0.11085491277376512</c:v>
                </c:pt>
                <c:pt idx="56">
                  <c:v>0.11684554378218212</c:v>
                </c:pt>
                <c:pt idx="57">
                  <c:v>0.12242834771926957</c:v>
                </c:pt>
                <c:pt idx="58">
                  <c:v>0.12735631129169767</c:v>
                </c:pt>
                <c:pt idx="59">
                  <c:v>0.13194846891542986</c:v>
                </c:pt>
                <c:pt idx="60">
                  <c:v>0.13813578196049214</c:v>
                </c:pt>
                <c:pt idx="61">
                  <c:v>0.14371413012921558</c:v>
                </c:pt>
                <c:pt idx="62">
                  <c:v>0.14883571066207621</c:v>
                </c:pt>
                <c:pt idx="63">
                  <c:v>0.15365082428433216</c:v>
                </c:pt>
                <c:pt idx="64">
                  <c:v>0.15958649949796694</c:v>
                </c:pt>
                <c:pt idx="65">
                  <c:v>0.1651307545870134</c:v>
                </c:pt>
                <c:pt idx="66">
                  <c:v>0.17032114088388109</c:v>
                </c:pt>
                <c:pt idx="67">
                  <c:v>0.17633992730563477</c:v>
                </c:pt>
                <c:pt idx="68">
                  <c:v>0.182028535086981</c:v>
                </c:pt>
                <c:pt idx="69">
                  <c:v>0.18709829481004228</c:v>
                </c:pt>
                <c:pt idx="70">
                  <c:v>0.19219901156692137</c:v>
                </c:pt>
                <c:pt idx="71">
                  <c:v>0.19645522147462519</c:v>
                </c:pt>
              </c:numCache>
            </c:numRef>
          </c:xVal>
          <c:yVal>
            <c:numRef>
              <c:f>'C6010'!$AN$3:$AN$74</c:f>
              <c:numCache>
                <c:formatCode>0.00E+00</c:formatCode>
                <c:ptCount val="72"/>
                <c:pt idx="0">
                  <c:v>2.9160015188661971E-3</c:v>
                </c:pt>
                <c:pt idx="1">
                  <c:v>4.0992084891461307E-3</c:v>
                </c:pt>
                <c:pt idx="2">
                  <c:v>5.1399849148167417E-3</c:v>
                </c:pt>
                <c:pt idx="3">
                  <c:v>7.7072901425468982E-3</c:v>
                </c:pt>
                <c:pt idx="4">
                  <c:v>9.4832364769343973E-3</c:v>
                </c:pt>
                <c:pt idx="5">
                  <c:v>1.1767926012769041E-2</c:v>
                </c:pt>
                <c:pt idx="6">
                  <c:v>1.3399658247313628E-2</c:v>
                </c:pt>
                <c:pt idx="7">
                  <c:v>1.5616058974694497E-2</c:v>
                </c:pt>
                <c:pt idx="8">
                  <c:v>1.7848098757801377E-2</c:v>
                </c:pt>
                <c:pt idx="9">
                  <c:v>1.9176493634829435E-2</c:v>
                </c:pt>
                <c:pt idx="10">
                  <c:v>2.133630291224484E-2</c:v>
                </c:pt>
                <c:pt idx="11">
                  <c:v>2.3116634161204939E-2</c:v>
                </c:pt>
                <c:pt idx="12">
                  <c:v>2.5103416916496795E-2</c:v>
                </c:pt>
                <c:pt idx="13">
                  <c:v>2.7264279962848668E-2</c:v>
                </c:pt>
                <c:pt idx="14">
                  <c:v>2.9564522897218067E-2</c:v>
                </c:pt>
                <c:pt idx="15">
                  <c:v>3.1398848884097399E-2</c:v>
                </c:pt>
                <c:pt idx="16">
                  <c:v>3.3557424186720065E-2</c:v>
                </c:pt>
                <c:pt idx="17">
                  <c:v>3.5507258936789313E-2</c:v>
                </c:pt>
                <c:pt idx="18">
                  <c:v>3.7640506549318747E-2</c:v>
                </c:pt>
                <c:pt idx="19">
                  <c:v>3.9584619195118839E-2</c:v>
                </c:pt>
                <c:pt idx="20">
                  <c:v>4.1296617085445714E-2</c:v>
                </c:pt>
                <c:pt idx="21">
                  <c:v>4.311866791013335E-2</c:v>
                </c:pt>
                <c:pt idx="22">
                  <c:v>4.4797176863372097E-2</c:v>
                </c:pt>
                <c:pt idx="23">
                  <c:v>4.6265245032103407E-2</c:v>
                </c:pt>
                <c:pt idx="24">
                  <c:v>4.9171957112245306E-2</c:v>
                </c:pt>
                <c:pt idx="25">
                  <c:v>5.1141042104464393E-2</c:v>
                </c:pt>
                <c:pt idx="26">
                  <c:v>5.2852770304087512E-2</c:v>
                </c:pt>
                <c:pt idx="27">
                  <c:v>5.3850091649581211E-2</c:v>
                </c:pt>
                <c:pt idx="28">
                  <c:v>5.4720783820345648E-2</c:v>
                </c:pt>
                <c:pt idx="29">
                  <c:v>5.4920675810254525E-2</c:v>
                </c:pt>
                <c:pt idx="30">
                  <c:v>5.4901349961939523E-2</c:v>
                </c:pt>
                <c:pt idx="31">
                  <c:v>5.4708596551173008E-2</c:v>
                </c:pt>
                <c:pt idx="32">
                  <c:v>5.4646129476373845E-2</c:v>
                </c:pt>
                <c:pt idx="33">
                  <c:v>5.4405289128439373E-2</c:v>
                </c:pt>
                <c:pt idx="34">
                  <c:v>5.4136678256006911E-2</c:v>
                </c:pt>
                <c:pt idx="35">
                  <c:v>5.3754178782664017E-2</c:v>
                </c:pt>
                <c:pt idx="36">
                  <c:v>5.3274838436752396E-2</c:v>
                </c:pt>
                <c:pt idx="37">
                  <c:v>5.2729866255195178E-2</c:v>
                </c:pt>
                <c:pt idx="38">
                  <c:v>5.2057119806711488E-2</c:v>
                </c:pt>
                <c:pt idx="39">
                  <c:v>5.1269895577256169E-2</c:v>
                </c:pt>
                <c:pt idx="40">
                  <c:v>5.0341718840913402E-2</c:v>
                </c:pt>
                <c:pt idx="41">
                  <c:v>4.9280182035164745E-2</c:v>
                </c:pt>
                <c:pt idx="42">
                  <c:v>4.8462405637080083E-2</c:v>
                </c:pt>
                <c:pt idx="43">
                  <c:v>4.7626188251177252E-2</c:v>
                </c:pt>
                <c:pt idx="44">
                  <c:v>4.6658579090287866E-2</c:v>
                </c:pt>
                <c:pt idx="45">
                  <c:v>4.5885911096191341E-2</c:v>
                </c:pt>
                <c:pt idx="46">
                  <c:v>4.5315171422009498E-2</c:v>
                </c:pt>
                <c:pt idx="47">
                  <c:v>4.4827160268157529E-2</c:v>
                </c:pt>
                <c:pt idx="48">
                  <c:v>4.4021861687373313E-2</c:v>
                </c:pt>
                <c:pt idx="49">
                  <c:v>4.3462401994411808E-2</c:v>
                </c:pt>
                <c:pt idx="50">
                  <c:v>4.2811018532737187E-2</c:v>
                </c:pt>
                <c:pt idx="51">
                  <c:v>4.2086899810294454E-2</c:v>
                </c:pt>
                <c:pt idx="52">
                  <c:v>4.1227433545308771E-2</c:v>
                </c:pt>
                <c:pt idx="53">
                  <c:v>4.0694161417198012E-2</c:v>
                </c:pt>
                <c:pt idx="54">
                  <c:v>4.005932997899362E-2</c:v>
                </c:pt>
                <c:pt idx="55">
                  <c:v>3.9012100590727211E-2</c:v>
                </c:pt>
                <c:pt idx="56">
                  <c:v>3.7924669727093997E-2</c:v>
                </c:pt>
                <c:pt idx="57">
                  <c:v>3.7009136605605869E-2</c:v>
                </c:pt>
                <c:pt idx="58">
                  <c:v>3.6043622279617327E-2</c:v>
                </c:pt>
                <c:pt idx="59">
                  <c:v>3.5172522119446784E-2</c:v>
                </c:pt>
                <c:pt idx="60">
                  <c:v>3.4468017084242464E-2</c:v>
                </c:pt>
                <c:pt idx="61">
                  <c:v>3.3632553653797602E-2</c:v>
                </c:pt>
                <c:pt idx="62">
                  <c:v>3.284220721762085E-2</c:v>
                </c:pt>
                <c:pt idx="63">
                  <c:v>3.2124882029194064E-2</c:v>
                </c:pt>
                <c:pt idx="64">
                  <c:v>3.1233567355916852E-2</c:v>
                </c:pt>
                <c:pt idx="65">
                  <c:v>3.0436618049421188E-2</c:v>
                </c:pt>
                <c:pt idx="66">
                  <c:v>2.9707415291333198E-2</c:v>
                </c:pt>
                <c:pt idx="67">
                  <c:v>2.8867220536721645E-2</c:v>
                </c:pt>
                <c:pt idx="68">
                  <c:v>2.8132439791061531E-2</c:v>
                </c:pt>
                <c:pt idx="69">
                  <c:v>2.7380345655710202E-2</c:v>
                </c:pt>
                <c:pt idx="70">
                  <c:v>2.6783976252393839E-2</c:v>
                </c:pt>
                <c:pt idx="71">
                  <c:v>2.6079231059290515E-2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8D4A-4DB6-B14B-98C8C0D86A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0926960"/>
        <c:axId val="320927352"/>
      </c:scatterChart>
      <c:valAx>
        <c:axId val="320926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0927352"/>
        <c:crosses val="autoZero"/>
        <c:crossBetween val="midCat"/>
      </c:valAx>
      <c:valAx>
        <c:axId val="320927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0926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'C6010'!$AD$2</c:f>
              <c:strCache>
                <c:ptCount val="1"/>
                <c:pt idx="0">
                  <c:v>C6010 163C3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'C6010'!$AC$3:$AC$74</c:f>
              <c:numCache>
                <c:formatCode>0.00E+00</c:formatCode>
                <c:ptCount val="72"/>
                <c:pt idx="0">
                  <c:v>2.6754117432838494E-4</c:v>
                </c:pt>
                <c:pt idx="1">
                  <c:v>3.0042076814673581E-4</c:v>
                </c:pt>
                <c:pt idx="2">
                  <c:v>3.119246592809291E-4</c:v>
                </c:pt>
                <c:pt idx="3">
                  <c:v>3.6469483442250048E-4</c:v>
                </c:pt>
                <c:pt idx="4">
                  <c:v>4.5572605397977615E-4</c:v>
                </c:pt>
                <c:pt idx="5">
                  <c:v>5.7576965645713156E-4</c:v>
                </c:pt>
                <c:pt idx="6">
                  <c:v>6.7332185599257321E-4</c:v>
                </c:pt>
                <c:pt idx="7">
                  <c:v>7.701113157342639E-4</c:v>
                </c:pt>
                <c:pt idx="8">
                  <c:v>8.94208612225709E-4</c:v>
                </c:pt>
                <c:pt idx="9">
                  <c:v>1.0242344590697594E-3</c:v>
                </c:pt>
                <c:pt idx="10">
                  <c:v>1.2080695981956972E-3</c:v>
                </c:pt>
                <c:pt idx="11">
                  <c:v>1.3821862409207672E-3</c:v>
                </c:pt>
                <c:pt idx="12">
                  <c:v>1.5749487711845212E-3</c:v>
                </c:pt>
                <c:pt idx="13">
                  <c:v>1.7841629155375199E-3</c:v>
                </c:pt>
                <c:pt idx="14">
                  <c:v>2.0479567386184876E-3</c:v>
                </c:pt>
                <c:pt idx="15">
                  <c:v>2.3295459752595295E-3</c:v>
                </c:pt>
                <c:pt idx="16">
                  <c:v>2.6414661439159953E-3</c:v>
                </c:pt>
                <c:pt idx="17">
                  <c:v>2.9729741274535197E-3</c:v>
                </c:pt>
                <c:pt idx="18">
                  <c:v>3.3502855805535733E-3</c:v>
                </c:pt>
                <c:pt idx="19">
                  <c:v>3.7747327844626587E-3</c:v>
                </c:pt>
                <c:pt idx="20">
                  <c:v>4.2395061923642804E-3</c:v>
                </c:pt>
                <c:pt idx="21">
                  <c:v>4.7547835295129806E-3</c:v>
                </c:pt>
                <c:pt idx="22">
                  <c:v>5.3145836607426979E-3</c:v>
                </c:pt>
                <c:pt idx="23">
                  <c:v>5.9271904821999299E-3</c:v>
                </c:pt>
                <c:pt idx="24">
                  <c:v>7.3640257773719842E-3</c:v>
                </c:pt>
                <c:pt idx="25">
                  <c:v>9.0356830270576539E-3</c:v>
                </c:pt>
                <c:pt idx="26">
                  <c:v>1.1123198022413792E-2</c:v>
                </c:pt>
                <c:pt idx="27">
                  <c:v>1.3574870995751847E-2</c:v>
                </c:pt>
                <c:pt idx="28">
                  <c:v>1.6461392561746391E-2</c:v>
                </c:pt>
                <c:pt idx="29">
                  <c:v>1.9913556752266286E-2</c:v>
                </c:pt>
                <c:pt idx="30">
                  <c:v>2.1855161093802426E-2</c:v>
                </c:pt>
                <c:pt idx="31">
                  <c:v>2.3994548706218973E-2</c:v>
                </c:pt>
                <c:pt idx="32">
                  <c:v>2.6320388622629365E-2</c:v>
                </c:pt>
                <c:pt idx="33">
                  <c:v>2.8857903827419856E-2</c:v>
                </c:pt>
                <c:pt idx="34">
                  <c:v>3.1615906319285653E-2</c:v>
                </c:pt>
                <c:pt idx="35">
                  <c:v>3.4598917717918259E-2</c:v>
                </c:pt>
                <c:pt idx="36">
                  <c:v>3.7858454622954979E-2</c:v>
                </c:pt>
                <c:pt idx="37">
                  <c:v>4.1372054012022527E-2</c:v>
                </c:pt>
                <c:pt idx="38">
                  <c:v>4.5162295274245021E-2</c:v>
                </c:pt>
                <c:pt idx="39">
                  <c:v>4.9239602621467135E-2</c:v>
                </c:pt>
                <c:pt idx="40">
                  <c:v>5.3621017741393266E-2</c:v>
                </c:pt>
                <c:pt idx="41">
                  <c:v>5.8283483182154268E-2</c:v>
                </c:pt>
                <c:pt idx="42">
                  <c:v>6.2274901798558921E-2</c:v>
                </c:pt>
                <c:pt idx="43">
                  <c:v>6.5423252466046633E-2</c:v>
                </c:pt>
                <c:pt idx="44">
                  <c:v>6.9971380829217902E-2</c:v>
                </c:pt>
                <c:pt idx="45">
                  <c:v>7.2991900955549832E-2</c:v>
                </c:pt>
                <c:pt idx="46">
                  <c:v>7.6907917282181978E-2</c:v>
                </c:pt>
                <c:pt idx="47">
                  <c:v>8.0569128853859404E-2</c:v>
                </c:pt>
                <c:pt idx="48">
                  <c:v>8.3997663411062309E-2</c:v>
                </c:pt>
                <c:pt idx="49">
                  <c:v>8.7211927790996943E-2</c:v>
                </c:pt>
                <c:pt idx="50">
                  <c:v>9.0340901863184178E-2</c:v>
                </c:pt>
                <c:pt idx="51">
                  <c:v>9.4059251515167003E-2</c:v>
                </c:pt>
                <c:pt idx="52">
                  <c:v>9.8622025821614737E-2</c:v>
                </c:pt>
                <c:pt idx="53">
                  <c:v>0.10190773055635727</c:v>
                </c:pt>
                <c:pt idx="54">
                  <c:v>0.10509675343494899</c:v>
                </c:pt>
                <c:pt idx="55">
                  <c:v>0.11085491277376512</c:v>
                </c:pt>
                <c:pt idx="56">
                  <c:v>0.11697965452615389</c:v>
                </c:pt>
                <c:pt idx="57">
                  <c:v>0.12245888533360277</c:v>
                </c:pt>
                <c:pt idx="58">
                  <c:v>0.12746798870623555</c:v>
                </c:pt>
                <c:pt idx="59">
                  <c:v>0.13207911380784998</c:v>
                </c:pt>
                <c:pt idx="60">
                  <c:v>0.13817383364937569</c:v>
                </c:pt>
                <c:pt idx="61">
                  <c:v>0.14369843024422477</c:v>
                </c:pt>
                <c:pt idx="62">
                  <c:v>0.14886353444004899</c:v>
                </c:pt>
                <c:pt idx="63">
                  <c:v>0.15367780746661366</c:v>
                </c:pt>
                <c:pt idx="64">
                  <c:v>0.1595131584792697</c:v>
                </c:pt>
                <c:pt idx="65">
                  <c:v>0.16509870858562739</c:v>
                </c:pt>
                <c:pt idx="66">
                  <c:v>0.17024336714738586</c:v>
                </c:pt>
                <c:pt idx="67">
                  <c:v>0.17627115868556592</c:v>
                </c:pt>
                <c:pt idx="68">
                  <c:v>0.18194724303201112</c:v>
                </c:pt>
                <c:pt idx="69">
                  <c:v>0.1870901758100684</c:v>
                </c:pt>
                <c:pt idx="70">
                  <c:v>0.19219505583732863</c:v>
                </c:pt>
                <c:pt idx="71">
                  <c:v>0.19691950892255256</c:v>
                </c:pt>
              </c:numCache>
            </c:numRef>
          </c:xVal>
          <c:yVal>
            <c:numRef>
              <c:f>'C6010'!$AD$3:$AD$74</c:f>
              <c:numCache>
                <c:formatCode>0.00E+00</c:formatCode>
                <c:ptCount val="72"/>
                <c:pt idx="0">
                  <c:v>7.1578279961011246E-3</c:v>
                </c:pt>
                <c:pt idx="1">
                  <c:v>7.4787359800690088E-3</c:v>
                </c:pt>
                <c:pt idx="2">
                  <c:v>6.6808798068818424E-3</c:v>
                </c:pt>
                <c:pt idx="3">
                  <c:v>7.5676566423209558E-3</c:v>
                </c:pt>
                <c:pt idx="4">
                  <c:v>9.7921325951096372E-3</c:v>
                </c:pt>
                <c:pt idx="5">
                  <c:v>1.2951913316667512E-2</c:v>
                </c:pt>
                <c:pt idx="6">
                  <c:v>1.4677429771606279E-2</c:v>
                </c:pt>
                <c:pt idx="7">
                  <c:v>1.5910318426167018E-2</c:v>
                </c:pt>
                <c:pt idx="8">
                  <c:v>1.7775291427867684E-2</c:v>
                </c:pt>
                <c:pt idx="9">
                  <c:v>1.9324333487070938E-2</c:v>
                </c:pt>
                <c:pt idx="10">
                  <c:v>2.2277019550114761E-2</c:v>
                </c:pt>
                <c:pt idx="11">
                  <c:v>2.4164294698618791E-2</c:v>
                </c:pt>
                <c:pt idx="12">
                  <c:v>2.5998078093435489E-2</c:v>
                </c:pt>
                <c:pt idx="13">
                  <c:v>2.7646667614897896E-2</c:v>
                </c:pt>
                <c:pt idx="14">
                  <c:v>3.0184431833413988E-2</c:v>
                </c:pt>
                <c:pt idx="15">
                  <c:v>3.2363354966501508E-2</c:v>
                </c:pt>
                <c:pt idx="16">
                  <c:v>3.4480025051786371E-2</c:v>
                </c:pt>
                <c:pt idx="17">
                  <c:v>3.6193260426723516E-2</c:v>
                </c:pt>
                <c:pt idx="18">
                  <c:v>3.8086946170798573E-2</c:v>
                </c:pt>
                <c:pt idx="19">
                  <c:v>4.006379227240759E-2</c:v>
                </c:pt>
                <c:pt idx="20">
                  <c:v>4.1877227156768823E-2</c:v>
                </c:pt>
                <c:pt idx="21">
                  <c:v>4.3649188840804008E-2</c:v>
                </c:pt>
                <c:pt idx="22">
                  <c:v>4.5187702661419006E-2</c:v>
                </c:pt>
                <c:pt idx="23">
                  <c:v>4.6574344584576981E-2</c:v>
                </c:pt>
                <c:pt idx="24">
                  <c:v>4.9364498015364987E-2</c:v>
                </c:pt>
                <c:pt idx="25">
                  <c:v>5.1031695126734694E-2</c:v>
                </c:pt>
                <c:pt idx="26">
                  <c:v>5.3102227191926907E-2</c:v>
                </c:pt>
                <c:pt idx="27">
                  <c:v>5.4307449134245567E-2</c:v>
                </c:pt>
                <c:pt idx="28">
                  <c:v>5.4834752559725156E-2</c:v>
                </c:pt>
                <c:pt idx="29">
                  <c:v>5.5100383017834181E-2</c:v>
                </c:pt>
                <c:pt idx="30">
                  <c:v>5.4996202285987769E-2</c:v>
                </c:pt>
                <c:pt idx="31">
                  <c:v>5.4931101469799404E-2</c:v>
                </c:pt>
                <c:pt idx="32">
                  <c:v>5.4769923726439081E-2</c:v>
                </c:pt>
                <c:pt idx="33">
                  <c:v>5.4557632454541573E-2</c:v>
                </c:pt>
                <c:pt idx="34">
                  <c:v>5.426316765322959E-2</c:v>
                </c:pt>
                <c:pt idx="35">
                  <c:v>5.384998233249115E-2</c:v>
                </c:pt>
                <c:pt idx="36">
                  <c:v>5.3426122430325469E-2</c:v>
                </c:pt>
                <c:pt idx="37">
                  <c:v>5.2870054090975914E-2</c:v>
                </c:pt>
                <c:pt idx="38">
                  <c:v>5.2205381051106337E-2</c:v>
                </c:pt>
                <c:pt idx="39">
                  <c:v>5.1423230467011666E-2</c:v>
                </c:pt>
                <c:pt idx="40">
                  <c:v>5.0532148249833674E-2</c:v>
                </c:pt>
                <c:pt idx="41">
                  <c:v>4.9471628326036438E-2</c:v>
                </c:pt>
                <c:pt idx="42">
                  <c:v>4.8477042425251957E-2</c:v>
                </c:pt>
                <c:pt idx="43">
                  <c:v>4.7557799591511976E-2</c:v>
                </c:pt>
                <c:pt idx="44">
                  <c:v>4.662851557283279E-2</c:v>
                </c:pt>
                <c:pt idx="45">
                  <c:v>4.63288487400417E-2</c:v>
                </c:pt>
                <c:pt idx="46">
                  <c:v>4.5498674928330353E-2</c:v>
                </c:pt>
                <c:pt idx="47">
                  <c:v>4.4768169132895171E-2</c:v>
                </c:pt>
                <c:pt idx="48">
                  <c:v>4.4097546615738233E-2</c:v>
                </c:pt>
                <c:pt idx="49">
                  <c:v>4.3462401994411808E-2</c:v>
                </c:pt>
                <c:pt idx="50">
                  <c:v>4.295515026028144E-2</c:v>
                </c:pt>
                <c:pt idx="51">
                  <c:v>4.2129251407587838E-2</c:v>
                </c:pt>
                <c:pt idx="52">
                  <c:v>4.1388527562379769E-2</c:v>
                </c:pt>
                <c:pt idx="53">
                  <c:v>4.0726217831949463E-2</c:v>
                </c:pt>
                <c:pt idx="54">
                  <c:v>4.0164827572968957E-2</c:v>
                </c:pt>
                <c:pt idx="55">
                  <c:v>3.9012100590727211E-2</c:v>
                </c:pt>
                <c:pt idx="56">
                  <c:v>3.8011776591828653E-2</c:v>
                </c:pt>
                <c:pt idx="57">
                  <c:v>3.7027601474440675E-2</c:v>
                </c:pt>
                <c:pt idx="58">
                  <c:v>3.6106862544028881E-2</c:v>
                </c:pt>
                <c:pt idx="59">
                  <c:v>3.5242206675286845E-2</c:v>
                </c:pt>
                <c:pt idx="60">
                  <c:v>3.4487009222119482E-2</c:v>
                </c:pt>
                <c:pt idx="61">
                  <c:v>3.3625205755828586E-2</c:v>
                </c:pt>
                <c:pt idx="62">
                  <c:v>3.2854487599679245E-2</c:v>
                </c:pt>
                <c:pt idx="63">
                  <c:v>3.2136166155593386E-2</c:v>
                </c:pt>
                <c:pt idx="64">
                  <c:v>3.1204865989738297E-2</c:v>
                </c:pt>
                <c:pt idx="65">
                  <c:v>3.04248058674427E-2</c:v>
                </c:pt>
                <c:pt idx="66">
                  <c:v>2.9680290893681127E-2</c:v>
                </c:pt>
                <c:pt idx="67">
                  <c:v>2.8844709788666885E-2</c:v>
                </c:pt>
                <c:pt idx="68">
                  <c:v>2.8107318090465037E-2</c:v>
                </c:pt>
                <c:pt idx="69">
                  <c:v>2.7377969405273601E-2</c:v>
                </c:pt>
                <c:pt idx="70">
                  <c:v>2.6782873758928273E-2</c:v>
                </c:pt>
                <c:pt idx="71">
                  <c:v>2.6202644093722045E-2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1F8A-4AE6-8388-5CA8E40FCC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0928136"/>
        <c:axId val="320519256"/>
      </c:scatterChart>
      <c:valAx>
        <c:axId val="3209281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0519256"/>
        <c:crosses val="autoZero"/>
        <c:crossBetween val="midCat"/>
      </c:valAx>
      <c:valAx>
        <c:axId val="320519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09281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'C6010'!$T$2</c:f>
              <c:strCache>
                <c:ptCount val="1"/>
                <c:pt idx="0">
                  <c:v>C6010 163C2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'C6010'!$S$3:$S$74</c:f>
              <c:numCache>
                <c:formatCode>0.00E+00</c:formatCode>
                <c:ptCount val="72"/>
                <c:pt idx="0">
                  <c:v>1.3492265662133862E-4</c:v>
                </c:pt>
                <c:pt idx="1">
                  <c:v>2.2852259577381358E-4</c:v>
                </c:pt>
                <c:pt idx="2">
                  <c:v>2.5457189968014206E-4</c:v>
                </c:pt>
                <c:pt idx="3">
                  <c:v>2.9854501282881109E-4</c:v>
                </c:pt>
                <c:pt idx="4">
                  <c:v>3.7573612135764517E-4</c:v>
                </c:pt>
                <c:pt idx="5">
                  <c:v>4.8954788083348743E-4</c:v>
                </c:pt>
                <c:pt idx="6">
                  <c:v>5.9579824663761791E-4</c:v>
                </c:pt>
                <c:pt idx="7">
                  <c:v>7.257836996765086E-4</c:v>
                </c:pt>
                <c:pt idx="8">
                  <c:v>8.579846107117918E-4</c:v>
                </c:pt>
                <c:pt idx="9">
                  <c:v>9.6825393226868833E-4</c:v>
                </c:pt>
                <c:pt idx="10">
                  <c:v>1.1326457596951812E-3</c:v>
                </c:pt>
                <c:pt idx="11">
                  <c:v>1.3219276553780913E-3</c:v>
                </c:pt>
                <c:pt idx="12">
                  <c:v>1.5417313653516174E-3</c:v>
                </c:pt>
                <c:pt idx="13">
                  <c:v>1.7687826929732497E-3</c:v>
                </c:pt>
                <c:pt idx="14">
                  <c:v>2.0248590125470263E-3</c:v>
                </c:pt>
                <c:pt idx="15">
                  <c:v>2.3009752742716018E-3</c:v>
                </c:pt>
                <c:pt idx="16">
                  <c:v>2.6244430141736897E-3</c:v>
                </c:pt>
                <c:pt idx="17">
                  <c:v>2.976859073208766E-3</c:v>
                </c:pt>
                <c:pt idx="18">
                  <c:v>3.3618258814625546E-3</c:v>
                </c:pt>
                <c:pt idx="19">
                  <c:v>3.7860749823551937E-3</c:v>
                </c:pt>
                <c:pt idx="20">
                  <c:v>4.2551169297793444E-3</c:v>
                </c:pt>
                <c:pt idx="21">
                  <c:v>4.7804881799634671E-3</c:v>
                </c:pt>
                <c:pt idx="22">
                  <c:v>5.3540519388765419E-3</c:v>
                </c:pt>
                <c:pt idx="23">
                  <c:v>5.9770649082662181E-3</c:v>
                </c:pt>
                <c:pt idx="24">
                  <c:v>7.4356594512154763E-3</c:v>
                </c:pt>
                <c:pt idx="25">
                  <c:v>9.1534557002567064E-3</c:v>
                </c:pt>
                <c:pt idx="26">
                  <c:v>1.1240489366066744E-2</c:v>
                </c:pt>
                <c:pt idx="27">
                  <c:v>1.3712253084382578E-2</c:v>
                </c:pt>
                <c:pt idx="28">
                  <c:v>1.6654187697302415E-2</c:v>
                </c:pt>
                <c:pt idx="29">
                  <c:v>2.0153645390904071E-2</c:v>
                </c:pt>
                <c:pt idx="30">
                  <c:v>2.2127301094504479E-2</c:v>
                </c:pt>
                <c:pt idx="31">
                  <c:v>2.4305844709600032E-2</c:v>
                </c:pt>
                <c:pt idx="32">
                  <c:v>2.6658037858595933E-2</c:v>
                </c:pt>
                <c:pt idx="33">
                  <c:v>2.9239167633830176E-2</c:v>
                </c:pt>
                <c:pt idx="34">
                  <c:v>3.2048126605391559E-2</c:v>
                </c:pt>
                <c:pt idx="35">
                  <c:v>3.5090789406193687E-2</c:v>
                </c:pt>
                <c:pt idx="36">
                  <c:v>3.8369677295280055E-2</c:v>
                </c:pt>
                <c:pt idx="37">
                  <c:v>4.1947624740861139E-2</c:v>
                </c:pt>
                <c:pt idx="38">
                  <c:v>4.5786041255991172E-2</c:v>
                </c:pt>
                <c:pt idx="39">
                  <c:v>4.9927846420351307E-2</c:v>
                </c:pt>
                <c:pt idx="40">
                  <c:v>5.4352054205506366E-2</c:v>
                </c:pt>
                <c:pt idx="41">
                  <c:v>5.9079750660971334E-2</c:v>
                </c:pt>
                <c:pt idx="42">
                  <c:v>6.3429963997192709E-2</c:v>
                </c:pt>
                <c:pt idx="43">
                  <c:v>6.6658699283001846E-2</c:v>
                </c:pt>
                <c:pt idx="44">
                  <c:v>7.1352601616037917E-2</c:v>
                </c:pt>
                <c:pt idx="45">
                  <c:v>7.4156776106561087E-2</c:v>
                </c:pt>
                <c:pt idx="46">
                  <c:v>7.820096084234178E-2</c:v>
                </c:pt>
                <c:pt idx="47">
                  <c:v>8.2024913620862838E-2</c:v>
                </c:pt>
                <c:pt idx="48">
                  <c:v>8.5543333510256531E-2</c:v>
                </c:pt>
                <c:pt idx="49">
                  <c:v>8.8703843864149715E-2</c:v>
                </c:pt>
                <c:pt idx="50">
                  <c:v>9.1860162069203555E-2</c:v>
                </c:pt>
                <c:pt idx="51">
                  <c:v>9.5827371262790575E-2</c:v>
                </c:pt>
                <c:pt idx="52">
                  <c:v>0.10042326884905083</c:v>
                </c:pt>
                <c:pt idx="53">
                  <c:v>0.10364665524136965</c:v>
                </c:pt>
                <c:pt idx="54">
                  <c:v>0.10678548710131983</c:v>
                </c:pt>
                <c:pt idx="55">
                  <c:v>0.11288679465750513</c:v>
                </c:pt>
                <c:pt idx="56">
                  <c:v>0.11896376234727113</c:v>
                </c:pt>
                <c:pt idx="57">
                  <c:v>0.12458692190667009</c:v>
                </c:pt>
                <c:pt idx="58">
                  <c:v>0.12973619226726824</c:v>
                </c:pt>
                <c:pt idx="59">
                  <c:v>0.1343643696600563</c:v>
                </c:pt>
                <c:pt idx="60">
                  <c:v>0.14088654913593834</c:v>
                </c:pt>
                <c:pt idx="61">
                  <c:v>0.14646906898531106</c:v>
                </c:pt>
                <c:pt idx="62">
                  <c:v>0.1516548904770969</c:v>
                </c:pt>
                <c:pt idx="63">
                  <c:v>0.1566777363169424</c:v>
                </c:pt>
                <c:pt idx="64">
                  <c:v>0.16266480882921414</c:v>
                </c:pt>
                <c:pt idx="65">
                  <c:v>0.16832250787140779</c:v>
                </c:pt>
                <c:pt idx="66">
                  <c:v>0.17355616944635263</c:v>
                </c:pt>
                <c:pt idx="67">
                  <c:v>0.17978275411562966</c:v>
                </c:pt>
                <c:pt idx="68">
                  <c:v>0.18557013364295624</c:v>
                </c:pt>
                <c:pt idx="69">
                  <c:v>0.19072075718535023</c:v>
                </c:pt>
                <c:pt idx="70">
                  <c:v>0.1960198085393608</c:v>
                </c:pt>
                <c:pt idx="71">
                  <c:v>0.20074492084683637</c:v>
                </c:pt>
              </c:numCache>
            </c:numRef>
          </c:xVal>
          <c:yVal>
            <c:numRef>
              <c:f>'C6010'!$T$3:$T$74</c:f>
              <c:numCache>
                <c:formatCode>0.00E+00</c:formatCode>
                <c:ptCount val="72"/>
                <c:pt idx="0">
                  <c:v>1.820412326975965E-3</c:v>
                </c:pt>
                <c:pt idx="1">
                  <c:v>4.3273955517697188E-3</c:v>
                </c:pt>
                <c:pt idx="2">
                  <c:v>4.4499503626708086E-3</c:v>
                </c:pt>
                <c:pt idx="3">
                  <c:v>5.0713295904407357E-3</c:v>
                </c:pt>
                <c:pt idx="4">
                  <c:v>6.6563395126187346E-3</c:v>
                </c:pt>
                <c:pt idx="5">
                  <c:v>9.3632524322071631E-3</c:v>
                </c:pt>
                <c:pt idx="6">
                  <c:v>1.1492196122054229E-2</c:v>
                </c:pt>
                <c:pt idx="7">
                  <c:v>1.4131435557991099E-2</c:v>
                </c:pt>
                <c:pt idx="8">
                  <c:v>1.6364322490697084E-2</c:v>
                </c:pt>
                <c:pt idx="9">
                  <c:v>1.726968024185949E-2</c:v>
                </c:pt>
                <c:pt idx="10">
                  <c:v>1.9582195521118347E-2</c:v>
                </c:pt>
                <c:pt idx="11">
                  <c:v>2.2103261886524953E-2</c:v>
                </c:pt>
                <c:pt idx="12">
                  <c:v>2.4912986682761807E-2</c:v>
                </c:pt>
                <c:pt idx="13">
                  <c:v>2.7172070652785315E-2</c:v>
                </c:pt>
                <c:pt idx="14">
                  <c:v>2.9507405690485208E-2</c:v>
                </c:pt>
                <c:pt idx="15">
                  <c:v>3.1574382691204675E-2</c:v>
                </c:pt>
                <c:pt idx="16">
                  <c:v>3.4037038800572655E-2</c:v>
                </c:pt>
                <c:pt idx="17">
                  <c:v>3.6287913604329772E-2</c:v>
                </c:pt>
                <c:pt idx="18">
                  <c:v>3.8349784554966772E-2</c:v>
                </c:pt>
                <c:pt idx="19">
                  <c:v>4.0304918829898888E-2</c:v>
                </c:pt>
                <c:pt idx="20">
                  <c:v>4.2186196154398586E-2</c:v>
                </c:pt>
                <c:pt idx="21">
                  <c:v>4.4122404876889752E-2</c:v>
                </c:pt>
                <c:pt idx="22">
                  <c:v>4.5861359663049904E-2</c:v>
                </c:pt>
                <c:pt idx="23">
                  <c:v>4.7361443166259384E-2</c:v>
                </c:pt>
                <c:pt idx="24">
                  <c:v>5.0329556934158096E-2</c:v>
                </c:pt>
                <c:pt idx="25">
                  <c:v>5.237067696958609E-2</c:v>
                </c:pt>
                <c:pt idx="26">
                  <c:v>5.422803115459969E-2</c:v>
                </c:pt>
                <c:pt idx="27">
                  <c:v>5.5412229283736243E-2</c:v>
                </c:pt>
                <c:pt idx="28">
                  <c:v>5.6126718859864123E-2</c:v>
                </c:pt>
                <c:pt idx="29">
                  <c:v>5.643703261454424E-2</c:v>
                </c:pt>
                <c:pt idx="30">
                  <c:v>5.6374352624993705E-2</c:v>
                </c:pt>
                <c:pt idx="31">
                  <c:v>5.6365656948907258E-2</c:v>
                </c:pt>
                <c:pt idx="32">
                  <c:v>5.6184161288232226E-2</c:v>
                </c:pt>
                <c:pt idx="33">
                  <c:v>5.6008760624154691E-2</c:v>
                </c:pt>
                <c:pt idx="34">
                  <c:v>5.5756970088824319E-2</c:v>
                </c:pt>
                <c:pt idx="35">
                  <c:v>5.5391970362115836E-2</c:v>
                </c:pt>
                <c:pt idx="36">
                  <c:v>5.4878746626306693E-2</c:v>
                </c:pt>
                <c:pt idx="37">
                  <c:v>5.4351350175758317E-2</c:v>
                </c:pt>
                <c:pt idx="38">
                  <c:v>5.3657378252425843E-2</c:v>
                </c:pt>
                <c:pt idx="39">
                  <c:v>5.2870807639960098E-2</c:v>
                </c:pt>
                <c:pt idx="40">
                  <c:v>5.1919390009935236E-2</c:v>
                </c:pt>
                <c:pt idx="41">
                  <c:v>5.083262246304214E-2</c:v>
                </c:pt>
                <c:pt idx="42">
                  <c:v>5.0292004158564531E-2</c:v>
                </c:pt>
                <c:pt idx="43">
                  <c:v>4.9370913223351895E-2</c:v>
                </c:pt>
                <c:pt idx="44">
                  <c:v>4.848755959406683E-2</c:v>
                </c:pt>
                <c:pt idx="45">
                  <c:v>4.781936906537939E-2</c:v>
                </c:pt>
                <c:pt idx="46">
                  <c:v>4.7041463666657478E-2</c:v>
                </c:pt>
                <c:pt idx="47">
                  <c:v>4.6400596238000066E-2</c:v>
                </c:pt>
                <c:pt idx="48">
                  <c:v>4.5735386925293608E-2</c:v>
                </c:pt>
                <c:pt idx="49">
                  <c:v>4.4962125235859719E-2</c:v>
                </c:pt>
                <c:pt idx="50">
                  <c:v>4.4412049344107071E-2</c:v>
                </c:pt>
                <c:pt idx="51">
                  <c:v>4.3728024205412865E-2</c:v>
                </c:pt>
                <c:pt idx="52">
                  <c:v>4.2914182665228687E-2</c:v>
                </c:pt>
                <c:pt idx="53">
                  <c:v>4.2127957422444469E-2</c:v>
                </c:pt>
                <c:pt idx="54">
                  <c:v>4.1465964565331428E-2</c:v>
                </c:pt>
                <c:pt idx="55">
                  <c:v>4.0455328279510254E-2</c:v>
                </c:pt>
                <c:pt idx="56">
                  <c:v>3.9312157643938903E-2</c:v>
                </c:pt>
                <c:pt idx="57">
                  <c:v>3.8325681753527678E-2</c:v>
                </c:pt>
                <c:pt idx="58">
                  <c:v>3.7403287964465758E-2</c:v>
                </c:pt>
                <c:pt idx="59">
                  <c:v>3.6472290574028808E-2</c:v>
                </c:pt>
                <c:pt idx="60">
                  <c:v>3.5854443149265114E-2</c:v>
                </c:pt>
                <c:pt idx="61">
                  <c:v>3.4934356243972987E-2</c:v>
                </c:pt>
                <c:pt idx="62">
                  <c:v>3.4098155382683848E-2</c:v>
                </c:pt>
                <c:pt idx="63">
                  <c:v>3.3403065801335327E-2</c:v>
                </c:pt>
                <c:pt idx="64">
                  <c:v>3.2450134941678664E-2</c:v>
                </c:pt>
                <c:pt idx="65">
                  <c:v>3.1624586065543185E-2</c:v>
                </c:pt>
                <c:pt idx="66">
                  <c:v>3.0846639992719985E-2</c:v>
                </c:pt>
                <c:pt idx="67">
                  <c:v>3.0005420235240398E-2</c:v>
                </c:pt>
                <c:pt idx="68">
                  <c:v>2.9237794617307387E-2</c:v>
                </c:pt>
                <c:pt idx="69">
                  <c:v>2.8450846477397977E-2</c:v>
                </c:pt>
                <c:pt idx="70">
                  <c:v>2.7859458628050799E-2</c:v>
                </c:pt>
                <c:pt idx="71">
                  <c:v>2.7230571826341376E-2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1ED4-4E16-80A1-2384EC7AF7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0520040"/>
        <c:axId val="320520432"/>
      </c:scatterChart>
      <c:valAx>
        <c:axId val="3205200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0520432"/>
        <c:crosses val="autoZero"/>
        <c:crossBetween val="midCat"/>
      </c:valAx>
      <c:valAx>
        <c:axId val="320520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05200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9.xml"/><Relationship Id="rId2" Type="http://schemas.openxmlformats.org/officeDocument/2006/relationships/chart" Target="../charts/chart138.xml"/><Relationship Id="rId1" Type="http://schemas.openxmlformats.org/officeDocument/2006/relationships/chart" Target="../charts/chart137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0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4" Type="http://schemas.openxmlformats.org/officeDocument/2006/relationships/chart" Target="../charts/chart26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.xml"/><Relationship Id="rId13" Type="http://schemas.openxmlformats.org/officeDocument/2006/relationships/chart" Target="../charts/chart39.xml"/><Relationship Id="rId18" Type="http://schemas.openxmlformats.org/officeDocument/2006/relationships/chart" Target="../charts/chart44.xml"/><Relationship Id="rId3" Type="http://schemas.openxmlformats.org/officeDocument/2006/relationships/chart" Target="../charts/chart29.xml"/><Relationship Id="rId7" Type="http://schemas.openxmlformats.org/officeDocument/2006/relationships/chart" Target="../charts/chart33.xml"/><Relationship Id="rId12" Type="http://schemas.openxmlformats.org/officeDocument/2006/relationships/chart" Target="../charts/chart38.xml"/><Relationship Id="rId17" Type="http://schemas.openxmlformats.org/officeDocument/2006/relationships/chart" Target="../charts/chart43.xml"/><Relationship Id="rId2" Type="http://schemas.openxmlformats.org/officeDocument/2006/relationships/chart" Target="../charts/chart28.xml"/><Relationship Id="rId16" Type="http://schemas.openxmlformats.org/officeDocument/2006/relationships/chart" Target="../charts/chart42.xml"/><Relationship Id="rId1" Type="http://schemas.openxmlformats.org/officeDocument/2006/relationships/chart" Target="../charts/chart27.xml"/><Relationship Id="rId6" Type="http://schemas.openxmlformats.org/officeDocument/2006/relationships/chart" Target="../charts/chart32.xml"/><Relationship Id="rId11" Type="http://schemas.openxmlformats.org/officeDocument/2006/relationships/chart" Target="../charts/chart37.xml"/><Relationship Id="rId5" Type="http://schemas.openxmlformats.org/officeDocument/2006/relationships/chart" Target="../charts/chart31.xml"/><Relationship Id="rId15" Type="http://schemas.openxmlformats.org/officeDocument/2006/relationships/chart" Target="../charts/chart41.xml"/><Relationship Id="rId10" Type="http://schemas.openxmlformats.org/officeDocument/2006/relationships/chart" Target="../charts/chart36.xml"/><Relationship Id="rId19" Type="http://schemas.openxmlformats.org/officeDocument/2006/relationships/chart" Target="../charts/chart45.xml"/><Relationship Id="rId4" Type="http://schemas.openxmlformats.org/officeDocument/2006/relationships/chart" Target="../charts/chart30.xml"/><Relationship Id="rId9" Type="http://schemas.openxmlformats.org/officeDocument/2006/relationships/chart" Target="../charts/chart35.xml"/><Relationship Id="rId14" Type="http://schemas.openxmlformats.org/officeDocument/2006/relationships/chart" Target="../charts/chart40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3.xml"/><Relationship Id="rId13" Type="http://schemas.openxmlformats.org/officeDocument/2006/relationships/chart" Target="../charts/chart58.xml"/><Relationship Id="rId3" Type="http://schemas.openxmlformats.org/officeDocument/2006/relationships/chart" Target="../charts/chart48.xml"/><Relationship Id="rId7" Type="http://schemas.openxmlformats.org/officeDocument/2006/relationships/chart" Target="../charts/chart52.xml"/><Relationship Id="rId12" Type="http://schemas.openxmlformats.org/officeDocument/2006/relationships/chart" Target="../charts/chart57.xml"/><Relationship Id="rId2" Type="http://schemas.openxmlformats.org/officeDocument/2006/relationships/chart" Target="../charts/chart47.xml"/><Relationship Id="rId16" Type="http://schemas.openxmlformats.org/officeDocument/2006/relationships/chart" Target="../charts/chart61.xml"/><Relationship Id="rId1" Type="http://schemas.openxmlformats.org/officeDocument/2006/relationships/chart" Target="../charts/chart46.xml"/><Relationship Id="rId6" Type="http://schemas.openxmlformats.org/officeDocument/2006/relationships/chart" Target="../charts/chart51.xml"/><Relationship Id="rId11" Type="http://schemas.openxmlformats.org/officeDocument/2006/relationships/chart" Target="../charts/chart56.xml"/><Relationship Id="rId5" Type="http://schemas.openxmlformats.org/officeDocument/2006/relationships/chart" Target="../charts/chart50.xml"/><Relationship Id="rId15" Type="http://schemas.openxmlformats.org/officeDocument/2006/relationships/chart" Target="../charts/chart60.xml"/><Relationship Id="rId10" Type="http://schemas.openxmlformats.org/officeDocument/2006/relationships/chart" Target="../charts/chart55.xml"/><Relationship Id="rId4" Type="http://schemas.openxmlformats.org/officeDocument/2006/relationships/chart" Target="../charts/chart49.xml"/><Relationship Id="rId9" Type="http://schemas.openxmlformats.org/officeDocument/2006/relationships/chart" Target="../charts/chart54.xml"/><Relationship Id="rId14" Type="http://schemas.openxmlformats.org/officeDocument/2006/relationships/chart" Target="../charts/chart59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9.xml"/><Relationship Id="rId13" Type="http://schemas.openxmlformats.org/officeDocument/2006/relationships/chart" Target="../charts/chart74.xml"/><Relationship Id="rId18" Type="http://schemas.openxmlformats.org/officeDocument/2006/relationships/chart" Target="../charts/chart79.xml"/><Relationship Id="rId3" Type="http://schemas.openxmlformats.org/officeDocument/2006/relationships/chart" Target="../charts/chart64.xml"/><Relationship Id="rId7" Type="http://schemas.openxmlformats.org/officeDocument/2006/relationships/chart" Target="../charts/chart68.xml"/><Relationship Id="rId12" Type="http://schemas.openxmlformats.org/officeDocument/2006/relationships/chart" Target="../charts/chart73.xml"/><Relationship Id="rId17" Type="http://schemas.openxmlformats.org/officeDocument/2006/relationships/chart" Target="../charts/chart78.xml"/><Relationship Id="rId2" Type="http://schemas.openxmlformats.org/officeDocument/2006/relationships/chart" Target="../charts/chart63.xml"/><Relationship Id="rId16" Type="http://schemas.openxmlformats.org/officeDocument/2006/relationships/chart" Target="../charts/chart77.xml"/><Relationship Id="rId1" Type="http://schemas.openxmlformats.org/officeDocument/2006/relationships/chart" Target="../charts/chart62.xml"/><Relationship Id="rId6" Type="http://schemas.openxmlformats.org/officeDocument/2006/relationships/chart" Target="../charts/chart67.xml"/><Relationship Id="rId11" Type="http://schemas.openxmlformats.org/officeDocument/2006/relationships/chart" Target="../charts/chart72.xml"/><Relationship Id="rId5" Type="http://schemas.openxmlformats.org/officeDocument/2006/relationships/chart" Target="../charts/chart66.xml"/><Relationship Id="rId15" Type="http://schemas.openxmlformats.org/officeDocument/2006/relationships/chart" Target="../charts/chart76.xml"/><Relationship Id="rId10" Type="http://schemas.openxmlformats.org/officeDocument/2006/relationships/chart" Target="../charts/chart71.xml"/><Relationship Id="rId4" Type="http://schemas.openxmlformats.org/officeDocument/2006/relationships/chart" Target="../charts/chart65.xml"/><Relationship Id="rId9" Type="http://schemas.openxmlformats.org/officeDocument/2006/relationships/chart" Target="../charts/chart70.xml"/><Relationship Id="rId14" Type="http://schemas.openxmlformats.org/officeDocument/2006/relationships/chart" Target="../charts/chart75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7.xml"/><Relationship Id="rId13" Type="http://schemas.openxmlformats.org/officeDocument/2006/relationships/chart" Target="../charts/chart92.xml"/><Relationship Id="rId18" Type="http://schemas.openxmlformats.org/officeDocument/2006/relationships/chart" Target="../charts/chart97.xml"/><Relationship Id="rId3" Type="http://schemas.openxmlformats.org/officeDocument/2006/relationships/chart" Target="../charts/chart82.xml"/><Relationship Id="rId21" Type="http://schemas.openxmlformats.org/officeDocument/2006/relationships/chart" Target="../charts/chart100.xml"/><Relationship Id="rId7" Type="http://schemas.openxmlformats.org/officeDocument/2006/relationships/chart" Target="../charts/chart86.xml"/><Relationship Id="rId12" Type="http://schemas.openxmlformats.org/officeDocument/2006/relationships/chart" Target="../charts/chart91.xml"/><Relationship Id="rId17" Type="http://schemas.openxmlformats.org/officeDocument/2006/relationships/chart" Target="../charts/chart96.xml"/><Relationship Id="rId2" Type="http://schemas.openxmlformats.org/officeDocument/2006/relationships/chart" Target="../charts/chart81.xml"/><Relationship Id="rId16" Type="http://schemas.openxmlformats.org/officeDocument/2006/relationships/chart" Target="../charts/chart95.xml"/><Relationship Id="rId20" Type="http://schemas.openxmlformats.org/officeDocument/2006/relationships/chart" Target="../charts/chart99.xml"/><Relationship Id="rId1" Type="http://schemas.openxmlformats.org/officeDocument/2006/relationships/chart" Target="../charts/chart80.xml"/><Relationship Id="rId6" Type="http://schemas.openxmlformats.org/officeDocument/2006/relationships/chart" Target="../charts/chart85.xml"/><Relationship Id="rId11" Type="http://schemas.openxmlformats.org/officeDocument/2006/relationships/chart" Target="../charts/chart90.xml"/><Relationship Id="rId5" Type="http://schemas.openxmlformats.org/officeDocument/2006/relationships/chart" Target="../charts/chart84.xml"/><Relationship Id="rId15" Type="http://schemas.openxmlformats.org/officeDocument/2006/relationships/chart" Target="../charts/chart94.xml"/><Relationship Id="rId23" Type="http://schemas.openxmlformats.org/officeDocument/2006/relationships/chart" Target="../charts/chart102.xml"/><Relationship Id="rId10" Type="http://schemas.openxmlformats.org/officeDocument/2006/relationships/chart" Target="../charts/chart89.xml"/><Relationship Id="rId19" Type="http://schemas.openxmlformats.org/officeDocument/2006/relationships/chart" Target="../charts/chart98.xml"/><Relationship Id="rId4" Type="http://schemas.openxmlformats.org/officeDocument/2006/relationships/chart" Target="../charts/chart83.xml"/><Relationship Id="rId9" Type="http://schemas.openxmlformats.org/officeDocument/2006/relationships/chart" Target="../charts/chart88.xml"/><Relationship Id="rId14" Type="http://schemas.openxmlformats.org/officeDocument/2006/relationships/chart" Target="../charts/chart93.xml"/><Relationship Id="rId22" Type="http://schemas.openxmlformats.org/officeDocument/2006/relationships/chart" Target="../charts/chart10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0.xml"/><Relationship Id="rId13" Type="http://schemas.openxmlformats.org/officeDocument/2006/relationships/chart" Target="../charts/chart115.xml"/><Relationship Id="rId3" Type="http://schemas.openxmlformats.org/officeDocument/2006/relationships/chart" Target="../charts/chart105.xml"/><Relationship Id="rId7" Type="http://schemas.openxmlformats.org/officeDocument/2006/relationships/chart" Target="../charts/chart109.xml"/><Relationship Id="rId12" Type="http://schemas.openxmlformats.org/officeDocument/2006/relationships/chart" Target="../charts/chart114.xml"/><Relationship Id="rId2" Type="http://schemas.openxmlformats.org/officeDocument/2006/relationships/chart" Target="../charts/chart104.xml"/><Relationship Id="rId1" Type="http://schemas.openxmlformats.org/officeDocument/2006/relationships/chart" Target="../charts/chart103.xml"/><Relationship Id="rId6" Type="http://schemas.openxmlformats.org/officeDocument/2006/relationships/chart" Target="../charts/chart108.xml"/><Relationship Id="rId11" Type="http://schemas.openxmlformats.org/officeDocument/2006/relationships/chart" Target="../charts/chart113.xml"/><Relationship Id="rId5" Type="http://schemas.openxmlformats.org/officeDocument/2006/relationships/chart" Target="../charts/chart107.xml"/><Relationship Id="rId15" Type="http://schemas.openxmlformats.org/officeDocument/2006/relationships/chart" Target="../charts/chart117.xml"/><Relationship Id="rId10" Type="http://schemas.openxmlformats.org/officeDocument/2006/relationships/chart" Target="../charts/chart112.xml"/><Relationship Id="rId4" Type="http://schemas.openxmlformats.org/officeDocument/2006/relationships/chart" Target="../charts/chart106.xml"/><Relationship Id="rId9" Type="http://schemas.openxmlformats.org/officeDocument/2006/relationships/chart" Target="../charts/chart111.xml"/><Relationship Id="rId14" Type="http://schemas.openxmlformats.org/officeDocument/2006/relationships/chart" Target="../charts/chart116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0.xml"/><Relationship Id="rId2" Type="http://schemas.openxmlformats.org/officeDocument/2006/relationships/chart" Target="../charts/chart119.xml"/><Relationship Id="rId1" Type="http://schemas.openxmlformats.org/officeDocument/2006/relationships/chart" Target="../charts/chart118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8.xml"/><Relationship Id="rId13" Type="http://schemas.openxmlformats.org/officeDocument/2006/relationships/chart" Target="../charts/chart133.xml"/><Relationship Id="rId3" Type="http://schemas.openxmlformats.org/officeDocument/2006/relationships/chart" Target="../charts/chart123.xml"/><Relationship Id="rId7" Type="http://schemas.openxmlformats.org/officeDocument/2006/relationships/chart" Target="../charts/chart127.xml"/><Relationship Id="rId12" Type="http://schemas.openxmlformats.org/officeDocument/2006/relationships/chart" Target="../charts/chart132.xml"/><Relationship Id="rId2" Type="http://schemas.openxmlformats.org/officeDocument/2006/relationships/chart" Target="../charts/chart122.xml"/><Relationship Id="rId16" Type="http://schemas.openxmlformats.org/officeDocument/2006/relationships/chart" Target="../charts/chart136.xml"/><Relationship Id="rId1" Type="http://schemas.openxmlformats.org/officeDocument/2006/relationships/chart" Target="../charts/chart121.xml"/><Relationship Id="rId6" Type="http://schemas.openxmlformats.org/officeDocument/2006/relationships/chart" Target="../charts/chart126.xml"/><Relationship Id="rId11" Type="http://schemas.openxmlformats.org/officeDocument/2006/relationships/chart" Target="../charts/chart131.xml"/><Relationship Id="rId5" Type="http://schemas.openxmlformats.org/officeDocument/2006/relationships/chart" Target="../charts/chart125.xml"/><Relationship Id="rId15" Type="http://schemas.openxmlformats.org/officeDocument/2006/relationships/chart" Target="../charts/chart135.xml"/><Relationship Id="rId10" Type="http://schemas.openxmlformats.org/officeDocument/2006/relationships/chart" Target="../charts/chart130.xml"/><Relationship Id="rId4" Type="http://schemas.openxmlformats.org/officeDocument/2006/relationships/chart" Target="../charts/chart124.xml"/><Relationship Id="rId9" Type="http://schemas.openxmlformats.org/officeDocument/2006/relationships/chart" Target="../charts/chart129.xml"/><Relationship Id="rId14" Type="http://schemas.openxmlformats.org/officeDocument/2006/relationships/chart" Target="../charts/chart13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115661</xdr:colOff>
      <xdr:row>54</xdr:row>
      <xdr:rowOff>104773</xdr:rowOff>
    </xdr:from>
    <xdr:to>
      <xdr:col>4</xdr:col>
      <xdr:colOff>598715</xdr:colOff>
      <xdr:row>68</xdr:row>
      <xdr:rowOff>13607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693965</xdr:colOff>
      <xdr:row>54</xdr:row>
      <xdr:rowOff>118384</xdr:rowOff>
    </xdr:from>
    <xdr:to>
      <xdr:col>9</xdr:col>
      <xdr:colOff>340179</xdr:colOff>
      <xdr:row>68</xdr:row>
      <xdr:rowOff>27216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455842</xdr:colOff>
      <xdr:row>54</xdr:row>
      <xdr:rowOff>118383</xdr:rowOff>
    </xdr:from>
    <xdr:to>
      <xdr:col>14</xdr:col>
      <xdr:colOff>54429</xdr:colOff>
      <xdr:row>68</xdr:row>
      <xdr:rowOff>81643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197302</xdr:colOff>
      <xdr:row>54</xdr:row>
      <xdr:rowOff>118381</xdr:rowOff>
    </xdr:from>
    <xdr:to>
      <xdr:col>19</xdr:col>
      <xdr:colOff>285750</xdr:colOff>
      <xdr:row>67</xdr:row>
      <xdr:rowOff>190499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26</xdr:col>
      <xdr:colOff>357867</xdr:colOff>
      <xdr:row>53</xdr:row>
      <xdr:rowOff>119743</xdr:rowOff>
    </xdr:from>
    <xdr:to>
      <xdr:col>32</xdr:col>
      <xdr:colOff>285750</xdr:colOff>
      <xdr:row>68</xdr:row>
      <xdr:rowOff>5443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292364</xdr:colOff>
      <xdr:row>1</xdr:row>
      <xdr:rowOff>100805</xdr:rowOff>
    </xdr:from>
    <xdr:to>
      <xdr:col>22</xdr:col>
      <xdr:colOff>322603</xdr:colOff>
      <xdr:row>15</xdr:row>
      <xdr:rowOff>38364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285748</xdr:colOff>
      <xdr:row>15</xdr:row>
      <xdr:rowOff>129910</xdr:rowOff>
    </xdr:from>
    <xdr:to>
      <xdr:col>23</xdr:col>
      <xdr:colOff>79374</xdr:colOff>
      <xdr:row>28</xdr:row>
      <xdr:rowOff>141553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289719</xdr:colOff>
      <xdr:row>29</xdr:row>
      <xdr:rowOff>138036</xdr:rowOff>
    </xdr:from>
    <xdr:to>
      <xdr:col>23</xdr:col>
      <xdr:colOff>9261</xdr:colOff>
      <xdr:row>42</xdr:row>
      <xdr:rowOff>74084</xdr:rowOff>
    </xdr:to>
    <xdr:graphicFrame macro="">
      <xdr:nvGraphicFramePr>
        <xdr:cNvPr id="12" name="Chart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40822</xdr:colOff>
      <xdr:row>69</xdr:row>
      <xdr:rowOff>91167</xdr:rowOff>
    </xdr:from>
    <xdr:to>
      <xdr:col>4</xdr:col>
      <xdr:colOff>462642</xdr:colOff>
      <xdr:row>82</xdr:row>
      <xdr:rowOff>0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707571</xdr:colOff>
      <xdr:row>68</xdr:row>
      <xdr:rowOff>176893</xdr:rowOff>
    </xdr:from>
    <xdr:to>
      <xdr:col>9</xdr:col>
      <xdr:colOff>326572</xdr:colOff>
      <xdr:row>82</xdr:row>
      <xdr:rowOff>81643</xdr:rowOff>
    </xdr:to>
    <xdr:graphicFrame macro="">
      <xdr:nvGraphicFramePr>
        <xdr:cNvPr id="14" name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449035</xdr:colOff>
      <xdr:row>68</xdr:row>
      <xdr:rowOff>176892</xdr:rowOff>
    </xdr:from>
    <xdr:to>
      <xdr:col>14</xdr:col>
      <xdr:colOff>0</xdr:colOff>
      <xdr:row>82</xdr:row>
      <xdr:rowOff>68036</xdr:rowOff>
    </xdr:to>
    <xdr:graphicFrame macro="">
      <xdr:nvGraphicFramePr>
        <xdr:cNvPr id="15" name="Chart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272142</xdr:colOff>
      <xdr:row>69</xdr:row>
      <xdr:rowOff>131988</xdr:rowOff>
    </xdr:from>
    <xdr:to>
      <xdr:col>20</xdr:col>
      <xdr:colOff>122463</xdr:colOff>
      <xdr:row>83</xdr:row>
      <xdr:rowOff>0</xdr:rowOff>
    </xdr:to>
    <xdr:graphicFrame macro="">
      <xdr:nvGraphicFramePr>
        <xdr:cNvPr id="17" name="Chart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26</xdr:col>
      <xdr:colOff>337910</xdr:colOff>
      <xdr:row>69</xdr:row>
      <xdr:rowOff>102506</xdr:rowOff>
    </xdr:from>
    <xdr:to>
      <xdr:col>32</xdr:col>
      <xdr:colOff>323850</xdr:colOff>
      <xdr:row>83</xdr:row>
      <xdr:rowOff>178706</xdr:rowOff>
    </xdr:to>
    <xdr:graphicFrame macro="">
      <xdr:nvGraphicFramePr>
        <xdr:cNvPr id="18" name="Chart 1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14</xdr:col>
      <xdr:colOff>557892</xdr:colOff>
      <xdr:row>83</xdr:row>
      <xdr:rowOff>95250</xdr:rowOff>
    </xdr:from>
    <xdr:to>
      <xdr:col>20</xdr:col>
      <xdr:colOff>266699</xdr:colOff>
      <xdr:row>96</xdr:row>
      <xdr:rowOff>153762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20</xdr:col>
      <xdr:colOff>381000</xdr:colOff>
      <xdr:row>68</xdr:row>
      <xdr:rowOff>176892</xdr:rowOff>
    </xdr:from>
    <xdr:to>
      <xdr:col>25</xdr:col>
      <xdr:colOff>598714</xdr:colOff>
      <xdr:row>83</xdr:row>
      <xdr:rowOff>17689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26</xdr:col>
      <xdr:colOff>381001</xdr:colOff>
      <xdr:row>85</xdr:row>
      <xdr:rowOff>0</xdr:rowOff>
    </xdr:from>
    <xdr:to>
      <xdr:col>32</xdr:col>
      <xdr:colOff>485776</xdr:colOff>
      <xdr:row>99</xdr:row>
      <xdr:rowOff>76200</xdr:rowOff>
    </xdr:to>
    <xdr:graphicFrame macro="">
      <xdr:nvGraphicFramePr>
        <xdr:cNvPr id="19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15</xdr:col>
      <xdr:colOff>0</xdr:colOff>
      <xdr:row>98</xdr:row>
      <xdr:rowOff>0</xdr:rowOff>
    </xdr:from>
    <xdr:to>
      <xdr:col>20</xdr:col>
      <xdr:colOff>462642</xdr:colOff>
      <xdr:row>113</xdr:row>
      <xdr:rowOff>95250</xdr:rowOff>
    </xdr:to>
    <xdr:graphicFrame macro="">
      <xdr:nvGraphicFramePr>
        <xdr:cNvPr id="20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9</xdr:col>
      <xdr:colOff>0</xdr:colOff>
      <xdr:row>98</xdr:row>
      <xdr:rowOff>0</xdr:rowOff>
    </xdr:from>
    <xdr:to>
      <xdr:col>14</xdr:col>
      <xdr:colOff>71059</xdr:colOff>
      <xdr:row>113</xdr:row>
      <xdr:rowOff>95250</xdr:rowOff>
    </xdr:to>
    <xdr:graphicFrame macro="">
      <xdr:nvGraphicFramePr>
        <xdr:cNvPr id="21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26</xdr:col>
      <xdr:colOff>0</xdr:colOff>
      <xdr:row>101</xdr:row>
      <xdr:rowOff>0</xdr:rowOff>
    </xdr:from>
    <xdr:to>
      <xdr:col>31</xdr:col>
      <xdr:colOff>599773</xdr:colOff>
      <xdr:row>115</xdr:row>
      <xdr:rowOff>76200</xdr:rowOff>
    </xdr:to>
    <xdr:graphicFrame macro="">
      <xdr:nvGraphicFramePr>
        <xdr:cNvPr id="22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47</xdr:col>
      <xdr:colOff>166690</xdr:colOff>
      <xdr:row>3</xdr:row>
      <xdr:rowOff>17461</xdr:rowOff>
    </xdr:from>
    <xdr:to>
      <xdr:col>58</xdr:col>
      <xdr:colOff>1321</xdr:colOff>
      <xdr:row>17</xdr:row>
      <xdr:rowOff>93661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47</xdr:col>
      <xdr:colOff>211665</xdr:colOff>
      <xdr:row>18</xdr:row>
      <xdr:rowOff>68791</xdr:rowOff>
    </xdr:from>
    <xdr:to>
      <xdr:col>58</xdr:col>
      <xdr:colOff>243414</xdr:colOff>
      <xdr:row>32</xdr:row>
      <xdr:rowOff>144991</xdr:rowOff>
    </xdr:to>
    <xdr:graphicFrame macro="">
      <xdr:nvGraphicFramePr>
        <xdr:cNvPr id="23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47</xdr:col>
      <xdr:colOff>223572</xdr:colOff>
      <xdr:row>33</xdr:row>
      <xdr:rowOff>68792</xdr:rowOff>
    </xdr:from>
    <xdr:to>
      <xdr:col>58</xdr:col>
      <xdr:colOff>255321</xdr:colOff>
      <xdr:row>50</xdr:row>
      <xdr:rowOff>0</xdr:rowOff>
    </xdr:to>
    <xdr:graphicFrame macro="">
      <xdr:nvGraphicFramePr>
        <xdr:cNvPr id="24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258536</xdr:colOff>
      <xdr:row>13</xdr:row>
      <xdr:rowOff>63952</xdr:rowOff>
    </xdr:from>
    <xdr:to>
      <xdr:col>12</xdr:col>
      <xdr:colOff>353786</xdr:colOff>
      <xdr:row>43</xdr:row>
      <xdr:rowOff>1</xdr:rowOff>
    </xdr:to>
    <xdr:graphicFrame macro="">
      <xdr:nvGraphicFramePr>
        <xdr:cNvPr id="18" name="Chart 1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449035</xdr:colOff>
      <xdr:row>12</xdr:row>
      <xdr:rowOff>9525</xdr:rowOff>
    </xdr:from>
    <xdr:to>
      <xdr:col>26</xdr:col>
      <xdr:colOff>27214</xdr:colOff>
      <xdr:row>42</xdr:row>
      <xdr:rowOff>136072</xdr:rowOff>
    </xdr:to>
    <xdr:graphicFrame macro="">
      <xdr:nvGraphicFramePr>
        <xdr:cNvPr id="20" name="Chart 1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27</xdr:col>
      <xdr:colOff>217713</xdr:colOff>
      <xdr:row>10</xdr:row>
      <xdr:rowOff>118380</xdr:rowOff>
    </xdr:from>
    <xdr:to>
      <xdr:col>37</xdr:col>
      <xdr:colOff>136071</xdr:colOff>
      <xdr:row>39</xdr:row>
      <xdr:rowOff>68036</xdr:rowOff>
    </xdr:to>
    <xdr:graphicFrame macro="">
      <xdr:nvGraphicFramePr>
        <xdr:cNvPr id="22" name="Chart 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47625</xdr:colOff>
      <xdr:row>29</xdr:row>
      <xdr:rowOff>80962</xdr:rowOff>
    </xdr:from>
    <xdr:to>
      <xdr:col>13</xdr:col>
      <xdr:colOff>352425</xdr:colOff>
      <xdr:row>43</xdr:row>
      <xdr:rowOff>157162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137583</xdr:colOff>
      <xdr:row>1</xdr:row>
      <xdr:rowOff>161925</xdr:rowOff>
    </xdr:from>
    <xdr:to>
      <xdr:col>13</xdr:col>
      <xdr:colOff>204260</xdr:colOff>
      <xdr:row>34</xdr:row>
      <xdr:rowOff>138113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421821</xdr:colOff>
      <xdr:row>1</xdr:row>
      <xdr:rowOff>149677</xdr:rowOff>
    </xdr:from>
    <xdr:to>
      <xdr:col>13</xdr:col>
      <xdr:colOff>526596</xdr:colOff>
      <xdr:row>31</xdr:row>
      <xdr:rowOff>9525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93888</xdr:colOff>
      <xdr:row>32</xdr:row>
      <xdr:rowOff>110218</xdr:rowOff>
    </xdr:from>
    <xdr:to>
      <xdr:col>14</xdr:col>
      <xdr:colOff>191860</xdr:colOff>
      <xdr:row>58</xdr:row>
      <xdr:rowOff>186418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0</xdr:colOff>
      <xdr:row>2</xdr:row>
      <xdr:rowOff>0</xdr:rowOff>
    </xdr:from>
    <xdr:to>
      <xdr:col>28</xdr:col>
      <xdr:colOff>104775</xdr:colOff>
      <xdr:row>27</xdr:row>
      <xdr:rowOff>142875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370416</xdr:colOff>
      <xdr:row>31</xdr:row>
      <xdr:rowOff>179916</xdr:rowOff>
    </xdr:from>
    <xdr:to>
      <xdr:col>28</xdr:col>
      <xdr:colOff>468389</xdr:colOff>
      <xdr:row>58</xdr:row>
      <xdr:rowOff>65616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4156</xdr:colOff>
      <xdr:row>6</xdr:row>
      <xdr:rowOff>65844</xdr:rowOff>
    </xdr:from>
    <xdr:to>
      <xdr:col>10</xdr:col>
      <xdr:colOff>272709</xdr:colOff>
      <xdr:row>24</xdr:row>
      <xdr:rowOff>22982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526142</xdr:colOff>
      <xdr:row>17</xdr:row>
      <xdr:rowOff>89201</xdr:rowOff>
    </xdr:from>
    <xdr:to>
      <xdr:col>8</xdr:col>
      <xdr:colOff>592667</xdr:colOff>
      <xdr:row>33</xdr:row>
      <xdr:rowOff>10582</xdr:rowOff>
    </xdr:to>
    <xdr:graphicFrame macro="">
      <xdr:nvGraphicFramePr>
        <xdr:cNvPr id="22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312964</xdr:colOff>
      <xdr:row>7</xdr:row>
      <xdr:rowOff>136072</xdr:rowOff>
    </xdr:from>
    <xdr:to>
      <xdr:col>22</xdr:col>
      <xdr:colOff>22112</xdr:colOff>
      <xdr:row>25</xdr:row>
      <xdr:rowOff>93210</xdr:rowOff>
    </xdr:to>
    <xdr:graphicFrame macro="">
      <xdr:nvGraphicFramePr>
        <xdr:cNvPr id="24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326572</xdr:colOff>
      <xdr:row>26</xdr:row>
      <xdr:rowOff>108857</xdr:rowOff>
    </xdr:from>
    <xdr:to>
      <xdr:col>20</xdr:col>
      <xdr:colOff>272144</xdr:colOff>
      <xdr:row>45</xdr:row>
      <xdr:rowOff>136071</xdr:rowOff>
    </xdr:to>
    <xdr:graphicFrame macro="">
      <xdr:nvGraphicFramePr>
        <xdr:cNvPr id="32" name="Chart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34</xdr:col>
      <xdr:colOff>394607</xdr:colOff>
      <xdr:row>8</xdr:row>
      <xdr:rowOff>122465</xdr:rowOff>
    </xdr:from>
    <xdr:to>
      <xdr:col>42</xdr:col>
      <xdr:colOff>716076</xdr:colOff>
      <xdr:row>26</xdr:row>
      <xdr:rowOff>79602</xdr:rowOff>
    </xdr:to>
    <xdr:graphicFrame macro="">
      <xdr:nvGraphicFramePr>
        <xdr:cNvPr id="34" name="Chart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23</xdr:col>
      <xdr:colOff>598714</xdr:colOff>
      <xdr:row>8</xdr:row>
      <xdr:rowOff>54429</xdr:rowOff>
    </xdr:from>
    <xdr:to>
      <xdr:col>33</xdr:col>
      <xdr:colOff>307862</xdr:colOff>
      <xdr:row>26</xdr:row>
      <xdr:rowOff>11566</xdr:rowOff>
    </xdr:to>
    <xdr:graphicFrame macro="">
      <xdr:nvGraphicFramePr>
        <xdr:cNvPr id="35" name="Chart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25</xdr:col>
      <xdr:colOff>0</xdr:colOff>
      <xdr:row>28</xdr:row>
      <xdr:rowOff>0</xdr:rowOff>
    </xdr:from>
    <xdr:to>
      <xdr:col>33</xdr:col>
      <xdr:colOff>321469</xdr:colOff>
      <xdr:row>45</xdr:row>
      <xdr:rowOff>106817</xdr:rowOff>
    </xdr:to>
    <xdr:graphicFrame macro="">
      <xdr:nvGraphicFramePr>
        <xdr:cNvPr id="36" name="Chart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34</xdr:col>
      <xdr:colOff>0</xdr:colOff>
      <xdr:row>28</xdr:row>
      <xdr:rowOff>0</xdr:rowOff>
    </xdr:from>
    <xdr:to>
      <xdr:col>42</xdr:col>
      <xdr:colOff>321469</xdr:colOff>
      <xdr:row>45</xdr:row>
      <xdr:rowOff>106817</xdr:rowOff>
    </xdr:to>
    <xdr:graphicFrame macro="">
      <xdr:nvGraphicFramePr>
        <xdr:cNvPr id="37" name="Chart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45</xdr:col>
      <xdr:colOff>381000</xdr:colOff>
      <xdr:row>8</xdr:row>
      <xdr:rowOff>57150</xdr:rowOff>
    </xdr:from>
    <xdr:to>
      <xdr:col>53</xdr:col>
      <xdr:colOff>666750</xdr:colOff>
      <xdr:row>26</xdr:row>
      <xdr:rowOff>106135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45</xdr:col>
      <xdr:colOff>0</xdr:colOff>
      <xdr:row>28</xdr:row>
      <xdr:rowOff>0</xdr:rowOff>
    </xdr:from>
    <xdr:to>
      <xdr:col>53</xdr:col>
      <xdr:colOff>285750</xdr:colOff>
      <xdr:row>46</xdr:row>
      <xdr:rowOff>48986</xdr:rowOff>
    </xdr:to>
    <xdr:graphicFrame macro="">
      <xdr:nvGraphicFramePr>
        <xdr:cNvPr id="38" name="Chart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58</xdr:col>
      <xdr:colOff>0</xdr:colOff>
      <xdr:row>8</xdr:row>
      <xdr:rowOff>0</xdr:rowOff>
    </xdr:from>
    <xdr:to>
      <xdr:col>66</xdr:col>
      <xdr:colOff>244928</xdr:colOff>
      <xdr:row>26</xdr:row>
      <xdr:rowOff>48985</xdr:rowOff>
    </xdr:to>
    <xdr:graphicFrame macro="">
      <xdr:nvGraphicFramePr>
        <xdr:cNvPr id="39" name="Chart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58</xdr:col>
      <xdr:colOff>0</xdr:colOff>
      <xdr:row>28</xdr:row>
      <xdr:rowOff>0</xdr:rowOff>
    </xdr:from>
    <xdr:to>
      <xdr:col>66</xdr:col>
      <xdr:colOff>244928</xdr:colOff>
      <xdr:row>46</xdr:row>
      <xdr:rowOff>48986</xdr:rowOff>
    </xdr:to>
    <xdr:graphicFrame macro="">
      <xdr:nvGraphicFramePr>
        <xdr:cNvPr id="40" name="Chart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67</xdr:col>
      <xdr:colOff>312964</xdr:colOff>
      <xdr:row>7</xdr:row>
      <xdr:rowOff>84364</xdr:rowOff>
    </xdr:from>
    <xdr:to>
      <xdr:col>75</xdr:col>
      <xdr:colOff>598714</xdr:colOff>
      <xdr:row>25</xdr:row>
      <xdr:rowOff>133350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78</xdr:col>
      <xdr:colOff>0</xdr:colOff>
      <xdr:row>8</xdr:row>
      <xdr:rowOff>0</xdr:rowOff>
    </xdr:from>
    <xdr:to>
      <xdr:col>86</xdr:col>
      <xdr:colOff>285750</xdr:colOff>
      <xdr:row>26</xdr:row>
      <xdr:rowOff>48985</xdr:rowOff>
    </xdr:to>
    <xdr:graphicFrame macro="">
      <xdr:nvGraphicFramePr>
        <xdr:cNvPr id="41" name="Chart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67</xdr:col>
      <xdr:colOff>0</xdr:colOff>
      <xdr:row>28</xdr:row>
      <xdr:rowOff>0</xdr:rowOff>
    </xdr:from>
    <xdr:to>
      <xdr:col>75</xdr:col>
      <xdr:colOff>285750</xdr:colOff>
      <xdr:row>46</xdr:row>
      <xdr:rowOff>48986</xdr:rowOff>
    </xdr:to>
    <xdr:graphicFrame macro="">
      <xdr:nvGraphicFramePr>
        <xdr:cNvPr id="42" name="Chart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78</xdr:col>
      <xdr:colOff>0</xdr:colOff>
      <xdr:row>28</xdr:row>
      <xdr:rowOff>0</xdr:rowOff>
    </xdr:from>
    <xdr:to>
      <xdr:col>86</xdr:col>
      <xdr:colOff>285750</xdr:colOff>
      <xdr:row>46</xdr:row>
      <xdr:rowOff>48986</xdr:rowOff>
    </xdr:to>
    <xdr:graphicFrame macro="">
      <xdr:nvGraphicFramePr>
        <xdr:cNvPr id="43" name="Chart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99786</xdr:colOff>
      <xdr:row>79</xdr:row>
      <xdr:rowOff>54429</xdr:rowOff>
    </xdr:from>
    <xdr:to>
      <xdr:col>10</xdr:col>
      <xdr:colOff>81643</xdr:colOff>
      <xdr:row>101</xdr:row>
      <xdr:rowOff>27215</xdr:rowOff>
    </xdr:to>
    <xdr:graphicFrame macro="">
      <xdr:nvGraphicFramePr>
        <xdr:cNvPr id="44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12</xdr:col>
      <xdr:colOff>89200</xdr:colOff>
      <xdr:row>78</xdr:row>
      <xdr:rowOff>40819</xdr:rowOff>
    </xdr:from>
    <xdr:to>
      <xdr:col>22</xdr:col>
      <xdr:colOff>116417</xdr:colOff>
      <xdr:row>102</xdr:row>
      <xdr:rowOff>120951</xdr:rowOff>
    </xdr:to>
    <xdr:graphicFrame macro="">
      <xdr:nvGraphicFramePr>
        <xdr:cNvPr id="45" name="Chart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25</xdr:col>
      <xdr:colOff>158750</xdr:colOff>
      <xdr:row>78</xdr:row>
      <xdr:rowOff>84667</xdr:rowOff>
    </xdr:from>
    <xdr:to>
      <xdr:col>34</xdr:col>
      <xdr:colOff>185968</xdr:colOff>
      <xdr:row>103</xdr:row>
      <xdr:rowOff>18144</xdr:rowOff>
    </xdr:to>
    <xdr:graphicFrame macro="">
      <xdr:nvGraphicFramePr>
        <xdr:cNvPr id="20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508000</xdr:colOff>
      <xdr:row>6</xdr:row>
      <xdr:rowOff>49212</xdr:rowOff>
    </xdr:from>
    <xdr:to>
      <xdr:col>9</xdr:col>
      <xdr:colOff>571500</xdr:colOff>
      <xdr:row>23</xdr:row>
      <xdr:rowOff>93662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650875</xdr:colOff>
      <xdr:row>24</xdr:row>
      <xdr:rowOff>142875</xdr:rowOff>
    </xdr:from>
    <xdr:to>
      <xdr:col>9</xdr:col>
      <xdr:colOff>714375</xdr:colOff>
      <xdr:row>42</xdr:row>
      <xdr:rowOff>28575</xdr:rowOff>
    </xdr:to>
    <xdr:graphicFrame macro="">
      <xdr:nvGraphicFramePr>
        <xdr:cNvPr id="26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6</xdr:row>
      <xdr:rowOff>0</xdr:rowOff>
    </xdr:from>
    <xdr:to>
      <xdr:col>21</xdr:col>
      <xdr:colOff>174625</xdr:colOff>
      <xdr:row>23</xdr:row>
      <xdr:rowOff>44450</xdr:rowOff>
    </xdr:to>
    <xdr:graphicFrame macro="">
      <xdr:nvGraphicFramePr>
        <xdr:cNvPr id="27" name="Chart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0</xdr:colOff>
      <xdr:row>26</xdr:row>
      <xdr:rowOff>0</xdr:rowOff>
    </xdr:from>
    <xdr:to>
      <xdr:col>21</xdr:col>
      <xdr:colOff>174625</xdr:colOff>
      <xdr:row>43</xdr:row>
      <xdr:rowOff>44450</xdr:rowOff>
    </xdr:to>
    <xdr:graphicFrame macro="">
      <xdr:nvGraphicFramePr>
        <xdr:cNvPr id="28" name="Chart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23</xdr:col>
      <xdr:colOff>0</xdr:colOff>
      <xdr:row>6</xdr:row>
      <xdr:rowOff>0</xdr:rowOff>
    </xdr:from>
    <xdr:to>
      <xdr:col>31</xdr:col>
      <xdr:colOff>349250</xdr:colOff>
      <xdr:row>23</xdr:row>
      <xdr:rowOff>44450</xdr:rowOff>
    </xdr:to>
    <xdr:graphicFrame macro="">
      <xdr:nvGraphicFramePr>
        <xdr:cNvPr id="30" name="Chart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23</xdr:col>
      <xdr:colOff>0</xdr:colOff>
      <xdr:row>25</xdr:row>
      <xdr:rowOff>0</xdr:rowOff>
    </xdr:from>
    <xdr:to>
      <xdr:col>31</xdr:col>
      <xdr:colOff>349250</xdr:colOff>
      <xdr:row>42</xdr:row>
      <xdr:rowOff>44450</xdr:rowOff>
    </xdr:to>
    <xdr:graphicFrame macro="">
      <xdr:nvGraphicFramePr>
        <xdr:cNvPr id="31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32</xdr:col>
      <xdr:colOff>285750</xdr:colOff>
      <xdr:row>5</xdr:row>
      <xdr:rowOff>79375</xdr:rowOff>
    </xdr:from>
    <xdr:to>
      <xdr:col>41</xdr:col>
      <xdr:colOff>31750</xdr:colOff>
      <xdr:row>22</xdr:row>
      <xdr:rowOff>123825</xdr:rowOff>
    </xdr:to>
    <xdr:graphicFrame macro="">
      <xdr:nvGraphicFramePr>
        <xdr:cNvPr id="33" name="Chart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43</xdr:col>
      <xdr:colOff>0</xdr:colOff>
      <xdr:row>6</xdr:row>
      <xdr:rowOff>0</xdr:rowOff>
    </xdr:from>
    <xdr:to>
      <xdr:col>51</xdr:col>
      <xdr:colOff>349250</xdr:colOff>
      <xdr:row>23</xdr:row>
      <xdr:rowOff>44450</xdr:rowOff>
    </xdr:to>
    <xdr:graphicFrame macro="">
      <xdr:nvGraphicFramePr>
        <xdr:cNvPr id="34" name="Chart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53</xdr:col>
      <xdr:colOff>0</xdr:colOff>
      <xdr:row>6</xdr:row>
      <xdr:rowOff>0</xdr:rowOff>
    </xdr:from>
    <xdr:to>
      <xdr:col>61</xdr:col>
      <xdr:colOff>349250</xdr:colOff>
      <xdr:row>23</xdr:row>
      <xdr:rowOff>44450</xdr:rowOff>
    </xdr:to>
    <xdr:graphicFrame macro="">
      <xdr:nvGraphicFramePr>
        <xdr:cNvPr id="35" name="Chart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63</xdr:col>
      <xdr:colOff>0</xdr:colOff>
      <xdr:row>6</xdr:row>
      <xdr:rowOff>0</xdr:rowOff>
    </xdr:from>
    <xdr:to>
      <xdr:col>70</xdr:col>
      <xdr:colOff>349250</xdr:colOff>
      <xdr:row>23</xdr:row>
      <xdr:rowOff>44450</xdr:rowOff>
    </xdr:to>
    <xdr:graphicFrame macro="">
      <xdr:nvGraphicFramePr>
        <xdr:cNvPr id="36" name="Chart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63</xdr:col>
      <xdr:colOff>0</xdr:colOff>
      <xdr:row>25</xdr:row>
      <xdr:rowOff>0</xdr:rowOff>
    </xdr:from>
    <xdr:to>
      <xdr:col>70</xdr:col>
      <xdr:colOff>349250</xdr:colOff>
      <xdr:row>42</xdr:row>
      <xdr:rowOff>44450</xdr:rowOff>
    </xdr:to>
    <xdr:graphicFrame macro="">
      <xdr:nvGraphicFramePr>
        <xdr:cNvPr id="37" name="Chart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53</xdr:col>
      <xdr:colOff>0</xdr:colOff>
      <xdr:row>25</xdr:row>
      <xdr:rowOff>0</xdr:rowOff>
    </xdr:from>
    <xdr:to>
      <xdr:col>61</xdr:col>
      <xdr:colOff>349250</xdr:colOff>
      <xdr:row>42</xdr:row>
      <xdr:rowOff>44450</xdr:rowOff>
    </xdr:to>
    <xdr:graphicFrame macro="">
      <xdr:nvGraphicFramePr>
        <xdr:cNvPr id="38" name="Chart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43</xdr:col>
      <xdr:colOff>0</xdr:colOff>
      <xdr:row>25</xdr:row>
      <xdr:rowOff>0</xdr:rowOff>
    </xdr:from>
    <xdr:to>
      <xdr:col>51</xdr:col>
      <xdr:colOff>349250</xdr:colOff>
      <xdr:row>42</xdr:row>
      <xdr:rowOff>44450</xdr:rowOff>
    </xdr:to>
    <xdr:graphicFrame macro="">
      <xdr:nvGraphicFramePr>
        <xdr:cNvPr id="39" name="Chart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33</xdr:col>
      <xdr:colOff>0</xdr:colOff>
      <xdr:row>25</xdr:row>
      <xdr:rowOff>0</xdr:rowOff>
    </xdr:from>
    <xdr:to>
      <xdr:col>41</xdr:col>
      <xdr:colOff>349250</xdr:colOff>
      <xdr:row>42</xdr:row>
      <xdr:rowOff>44450</xdr:rowOff>
    </xdr:to>
    <xdr:graphicFrame macro="">
      <xdr:nvGraphicFramePr>
        <xdr:cNvPr id="40" name="Chart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727983</xdr:colOff>
      <xdr:row>53</xdr:row>
      <xdr:rowOff>108856</xdr:rowOff>
    </xdr:from>
    <xdr:to>
      <xdr:col>9</xdr:col>
      <xdr:colOff>696232</xdr:colOff>
      <xdr:row>74</xdr:row>
      <xdr:rowOff>77106</xdr:rowOff>
    </xdr:to>
    <xdr:graphicFrame macro="">
      <xdr:nvGraphicFramePr>
        <xdr:cNvPr id="41" name="Chart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12</xdr:col>
      <xdr:colOff>571499</xdr:colOff>
      <xdr:row>55</xdr:row>
      <xdr:rowOff>92982</xdr:rowOff>
    </xdr:from>
    <xdr:to>
      <xdr:col>20</xdr:col>
      <xdr:colOff>750660</xdr:colOff>
      <xdr:row>77</xdr:row>
      <xdr:rowOff>29482</xdr:rowOff>
    </xdr:to>
    <xdr:graphicFrame macro="">
      <xdr:nvGraphicFramePr>
        <xdr:cNvPr id="42" name="Chart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539749</xdr:colOff>
      <xdr:row>2</xdr:row>
      <xdr:rowOff>124053</xdr:rowOff>
    </xdr:from>
    <xdr:to>
      <xdr:col>11</xdr:col>
      <xdr:colOff>276678</xdr:colOff>
      <xdr:row>20</xdr:row>
      <xdr:rowOff>18823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517071</xdr:colOff>
      <xdr:row>27</xdr:row>
      <xdr:rowOff>68035</xdr:rowOff>
    </xdr:from>
    <xdr:to>
      <xdr:col>10</xdr:col>
      <xdr:colOff>253999</xdr:colOff>
      <xdr:row>44</xdr:row>
      <xdr:rowOff>112486</xdr:rowOff>
    </xdr:to>
    <xdr:graphicFrame macro="">
      <xdr:nvGraphicFramePr>
        <xdr:cNvPr id="20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7</xdr:row>
      <xdr:rowOff>0</xdr:rowOff>
    </xdr:from>
    <xdr:to>
      <xdr:col>21</xdr:col>
      <xdr:colOff>349250</xdr:colOff>
      <xdr:row>24</xdr:row>
      <xdr:rowOff>44450</xdr:rowOff>
    </xdr:to>
    <xdr:graphicFrame macro="">
      <xdr:nvGraphicFramePr>
        <xdr:cNvPr id="21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23</xdr:col>
      <xdr:colOff>0</xdr:colOff>
      <xdr:row>7</xdr:row>
      <xdr:rowOff>0</xdr:rowOff>
    </xdr:from>
    <xdr:to>
      <xdr:col>31</xdr:col>
      <xdr:colOff>349250</xdr:colOff>
      <xdr:row>24</xdr:row>
      <xdr:rowOff>44450</xdr:rowOff>
    </xdr:to>
    <xdr:graphicFrame macro="">
      <xdr:nvGraphicFramePr>
        <xdr:cNvPr id="22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33</xdr:col>
      <xdr:colOff>0</xdr:colOff>
      <xdr:row>6</xdr:row>
      <xdr:rowOff>0</xdr:rowOff>
    </xdr:from>
    <xdr:to>
      <xdr:col>41</xdr:col>
      <xdr:colOff>349250</xdr:colOff>
      <xdr:row>23</xdr:row>
      <xdr:rowOff>44450</xdr:rowOff>
    </xdr:to>
    <xdr:graphicFrame macro="">
      <xdr:nvGraphicFramePr>
        <xdr:cNvPr id="23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43</xdr:col>
      <xdr:colOff>0</xdr:colOff>
      <xdr:row>6</xdr:row>
      <xdr:rowOff>0</xdr:rowOff>
    </xdr:from>
    <xdr:to>
      <xdr:col>51</xdr:col>
      <xdr:colOff>349250</xdr:colOff>
      <xdr:row>23</xdr:row>
      <xdr:rowOff>44450</xdr:rowOff>
    </xdr:to>
    <xdr:graphicFrame macro="">
      <xdr:nvGraphicFramePr>
        <xdr:cNvPr id="32" name="Chart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53</xdr:col>
      <xdr:colOff>0</xdr:colOff>
      <xdr:row>7</xdr:row>
      <xdr:rowOff>0</xdr:rowOff>
    </xdr:from>
    <xdr:to>
      <xdr:col>61</xdr:col>
      <xdr:colOff>349250</xdr:colOff>
      <xdr:row>24</xdr:row>
      <xdr:rowOff>44450</xdr:rowOff>
    </xdr:to>
    <xdr:graphicFrame macro="">
      <xdr:nvGraphicFramePr>
        <xdr:cNvPr id="33" name="Chart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62</xdr:col>
      <xdr:colOff>571500</xdr:colOff>
      <xdr:row>6</xdr:row>
      <xdr:rowOff>111125</xdr:rowOff>
    </xdr:from>
    <xdr:to>
      <xdr:col>71</xdr:col>
      <xdr:colOff>317500</xdr:colOff>
      <xdr:row>23</xdr:row>
      <xdr:rowOff>155575</xdr:rowOff>
    </xdr:to>
    <xdr:graphicFrame macro="">
      <xdr:nvGraphicFramePr>
        <xdr:cNvPr id="34" name="Chart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73</xdr:col>
      <xdr:colOff>0</xdr:colOff>
      <xdr:row>7</xdr:row>
      <xdr:rowOff>0</xdr:rowOff>
    </xdr:from>
    <xdr:to>
      <xdr:col>80</xdr:col>
      <xdr:colOff>349250</xdr:colOff>
      <xdr:row>24</xdr:row>
      <xdr:rowOff>44450</xdr:rowOff>
    </xdr:to>
    <xdr:graphicFrame macro="">
      <xdr:nvGraphicFramePr>
        <xdr:cNvPr id="35" name="Chart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73</xdr:col>
      <xdr:colOff>0</xdr:colOff>
      <xdr:row>27</xdr:row>
      <xdr:rowOff>0</xdr:rowOff>
    </xdr:from>
    <xdr:to>
      <xdr:col>80</xdr:col>
      <xdr:colOff>349250</xdr:colOff>
      <xdr:row>44</xdr:row>
      <xdr:rowOff>44450</xdr:rowOff>
    </xdr:to>
    <xdr:graphicFrame macro="">
      <xdr:nvGraphicFramePr>
        <xdr:cNvPr id="36" name="Chart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63</xdr:col>
      <xdr:colOff>0</xdr:colOff>
      <xdr:row>26</xdr:row>
      <xdr:rowOff>0</xdr:rowOff>
    </xdr:from>
    <xdr:to>
      <xdr:col>71</xdr:col>
      <xdr:colOff>349250</xdr:colOff>
      <xdr:row>43</xdr:row>
      <xdr:rowOff>44450</xdr:rowOff>
    </xdr:to>
    <xdr:graphicFrame macro="">
      <xdr:nvGraphicFramePr>
        <xdr:cNvPr id="37" name="Chart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53</xdr:col>
      <xdr:colOff>0</xdr:colOff>
      <xdr:row>26</xdr:row>
      <xdr:rowOff>0</xdr:rowOff>
    </xdr:from>
    <xdr:to>
      <xdr:col>61</xdr:col>
      <xdr:colOff>349250</xdr:colOff>
      <xdr:row>43</xdr:row>
      <xdr:rowOff>44450</xdr:rowOff>
    </xdr:to>
    <xdr:graphicFrame macro="">
      <xdr:nvGraphicFramePr>
        <xdr:cNvPr id="38" name="Chart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43</xdr:col>
      <xdr:colOff>0</xdr:colOff>
      <xdr:row>25</xdr:row>
      <xdr:rowOff>0</xdr:rowOff>
    </xdr:from>
    <xdr:to>
      <xdr:col>51</xdr:col>
      <xdr:colOff>349250</xdr:colOff>
      <xdr:row>42</xdr:row>
      <xdr:rowOff>44450</xdr:rowOff>
    </xdr:to>
    <xdr:graphicFrame macro="">
      <xdr:nvGraphicFramePr>
        <xdr:cNvPr id="39" name="Chart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33</xdr:col>
      <xdr:colOff>0</xdr:colOff>
      <xdr:row>25</xdr:row>
      <xdr:rowOff>0</xdr:rowOff>
    </xdr:from>
    <xdr:to>
      <xdr:col>41</xdr:col>
      <xdr:colOff>349250</xdr:colOff>
      <xdr:row>42</xdr:row>
      <xdr:rowOff>44450</xdr:rowOff>
    </xdr:to>
    <xdr:graphicFrame macro="">
      <xdr:nvGraphicFramePr>
        <xdr:cNvPr id="41" name="Chart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23</xdr:col>
      <xdr:colOff>0</xdr:colOff>
      <xdr:row>26</xdr:row>
      <xdr:rowOff>0</xdr:rowOff>
    </xdr:from>
    <xdr:to>
      <xdr:col>31</xdr:col>
      <xdr:colOff>349250</xdr:colOff>
      <xdr:row>43</xdr:row>
      <xdr:rowOff>44450</xdr:rowOff>
    </xdr:to>
    <xdr:graphicFrame macro="">
      <xdr:nvGraphicFramePr>
        <xdr:cNvPr id="42" name="Chart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13</xdr:col>
      <xdr:colOff>0</xdr:colOff>
      <xdr:row>26</xdr:row>
      <xdr:rowOff>0</xdr:rowOff>
    </xdr:from>
    <xdr:to>
      <xdr:col>21</xdr:col>
      <xdr:colOff>349250</xdr:colOff>
      <xdr:row>43</xdr:row>
      <xdr:rowOff>44450</xdr:rowOff>
    </xdr:to>
    <xdr:graphicFrame macro="">
      <xdr:nvGraphicFramePr>
        <xdr:cNvPr id="43" name="Chart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267608</xdr:colOff>
      <xdr:row>78</xdr:row>
      <xdr:rowOff>122010</xdr:rowOff>
    </xdr:from>
    <xdr:to>
      <xdr:col>10</xdr:col>
      <xdr:colOff>578304</xdr:colOff>
      <xdr:row>100</xdr:row>
      <xdr:rowOff>138337</xdr:rowOff>
    </xdr:to>
    <xdr:graphicFrame macro="">
      <xdr:nvGraphicFramePr>
        <xdr:cNvPr id="44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12</xdr:col>
      <xdr:colOff>20410</xdr:colOff>
      <xdr:row>78</xdr:row>
      <xdr:rowOff>67582</xdr:rowOff>
    </xdr:from>
    <xdr:to>
      <xdr:col>21</xdr:col>
      <xdr:colOff>36285</xdr:colOff>
      <xdr:row>101</xdr:row>
      <xdr:rowOff>61232</xdr:rowOff>
    </xdr:to>
    <xdr:graphicFrame macro="">
      <xdr:nvGraphicFramePr>
        <xdr:cNvPr id="45" name="Chart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25976</xdr:colOff>
      <xdr:row>7</xdr:row>
      <xdr:rowOff>106939</xdr:rowOff>
    </xdr:from>
    <xdr:to>
      <xdr:col>11</xdr:col>
      <xdr:colOff>378113</xdr:colOff>
      <xdr:row>24</xdr:row>
      <xdr:rowOff>151389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571500</xdr:colOff>
      <xdr:row>25</xdr:row>
      <xdr:rowOff>95250</xdr:rowOff>
    </xdr:from>
    <xdr:to>
      <xdr:col>9</xdr:col>
      <xdr:colOff>421821</xdr:colOff>
      <xdr:row>42</xdr:row>
      <xdr:rowOff>139700</xdr:rowOff>
    </xdr:to>
    <xdr:graphicFrame macro="">
      <xdr:nvGraphicFramePr>
        <xdr:cNvPr id="24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8</xdr:row>
      <xdr:rowOff>0</xdr:rowOff>
    </xdr:from>
    <xdr:to>
      <xdr:col>21</xdr:col>
      <xdr:colOff>349250</xdr:colOff>
      <xdr:row>25</xdr:row>
      <xdr:rowOff>44450</xdr:rowOff>
    </xdr:to>
    <xdr:graphicFrame macro="">
      <xdr:nvGraphicFramePr>
        <xdr:cNvPr id="25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23</xdr:col>
      <xdr:colOff>0</xdr:colOff>
      <xdr:row>8</xdr:row>
      <xdr:rowOff>0</xdr:rowOff>
    </xdr:from>
    <xdr:to>
      <xdr:col>31</xdr:col>
      <xdr:colOff>349250</xdr:colOff>
      <xdr:row>25</xdr:row>
      <xdr:rowOff>44450</xdr:rowOff>
    </xdr:to>
    <xdr:graphicFrame macro="">
      <xdr:nvGraphicFramePr>
        <xdr:cNvPr id="26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33</xdr:col>
      <xdr:colOff>0</xdr:colOff>
      <xdr:row>8</xdr:row>
      <xdr:rowOff>0</xdr:rowOff>
    </xdr:from>
    <xdr:to>
      <xdr:col>41</xdr:col>
      <xdr:colOff>349250</xdr:colOff>
      <xdr:row>25</xdr:row>
      <xdr:rowOff>44450</xdr:rowOff>
    </xdr:to>
    <xdr:graphicFrame macro="">
      <xdr:nvGraphicFramePr>
        <xdr:cNvPr id="36" name="Chart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43</xdr:col>
      <xdr:colOff>0</xdr:colOff>
      <xdr:row>8</xdr:row>
      <xdr:rowOff>0</xdr:rowOff>
    </xdr:from>
    <xdr:to>
      <xdr:col>51</xdr:col>
      <xdr:colOff>349250</xdr:colOff>
      <xdr:row>25</xdr:row>
      <xdr:rowOff>44450</xdr:rowOff>
    </xdr:to>
    <xdr:graphicFrame macro="">
      <xdr:nvGraphicFramePr>
        <xdr:cNvPr id="37" name="Chart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53</xdr:col>
      <xdr:colOff>0</xdr:colOff>
      <xdr:row>8</xdr:row>
      <xdr:rowOff>0</xdr:rowOff>
    </xdr:from>
    <xdr:to>
      <xdr:col>61</xdr:col>
      <xdr:colOff>349250</xdr:colOff>
      <xdr:row>25</xdr:row>
      <xdr:rowOff>44450</xdr:rowOff>
    </xdr:to>
    <xdr:graphicFrame macro="">
      <xdr:nvGraphicFramePr>
        <xdr:cNvPr id="38" name="Chart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63</xdr:col>
      <xdr:colOff>0</xdr:colOff>
      <xdr:row>6</xdr:row>
      <xdr:rowOff>45358</xdr:rowOff>
    </xdr:from>
    <xdr:to>
      <xdr:col>71</xdr:col>
      <xdr:colOff>306918</xdr:colOff>
      <xdr:row>23</xdr:row>
      <xdr:rowOff>89806</xdr:rowOff>
    </xdr:to>
    <xdr:graphicFrame macro="">
      <xdr:nvGraphicFramePr>
        <xdr:cNvPr id="39" name="Chart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73</xdr:col>
      <xdr:colOff>0</xdr:colOff>
      <xdr:row>8</xdr:row>
      <xdr:rowOff>0</xdr:rowOff>
    </xdr:from>
    <xdr:to>
      <xdr:col>81</xdr:col>
      <xdr:colOff>349250</xdr:colOff>
      <xdr:row>25</xdr:row>
      <xdr:rowOff>44450</xdr:rowOff>
    </xdr:to>
    <xdr:graphicFrame macro="">
      <xdr:nvGraphicFramePr>
        <xdr:cNvPr id="40" name="Chart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83</xdr:col>
      <xdr:colOff>0</xdr:colOff>
      <xdr:row>8</xdr:row>
      <xdr:rowOff>95250</xdr:rowOff>
    </xdr:from>
    <xdr:to>
      <xdr:col>91</xdr:col>
      <xdr:colOff>349250</xdr:colOff>
      <xdr:row>25</xdr:row>
      <xdr:rowOff>139700</xdr:rowOff>
    </xdr:to>
    <xdr:graphicFrame macro="">
      <xdr:nvGraphicFramePr>
        <xdr:cNvPr id="41" name="Chart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93</xdr:col>
      <xdr:colOff>0</xdr:colOff>
      <xdr:row>9</xdr:row>
      <xdr:rowOff>0</xdr:rowOff>
    </xdr:from>
    <xdr:to>
      <xdr:col>100</xdr:col>
      <xdr:colOff>349250</xdr:colOff>
      <xdr:row>26</xdr:row>
      <xdr:rowOff>44450</xdr:rowOff>
    </xdr:to>
    <xdr:graphicFrame macro="">
      <xdr:nvGraphicFramePr>
        <xdr:cNvPr id="42" name="Chart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92</xdr:col>
      <xdr:colOff>557892</xdr:colOff>
      <xdr:row>26</xdr:row>
      <xdr:rowOff>1</xdr:rowOff>
    </xdr:from>
    <xdr:to>
      <xdr:col>99</xdr:col>
      <xdr:colOff>326571</xdr:colOff>
      <xdr:row>41</xdr:row>
      <xdr:rowOff>136072</xdr:rowOff>
    </xdr:to>
    <xdr:graphicFrame macro="">
      <xdr:nvGraphicFramePr>
        <xdr:cNvPr id="43" name="Chart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82</xdr:col>
      <xdr:colOff>544287</xdr:colOff>
      <xdr:row>27</xdr:row>
      <xdr:rowOff>54429</xdr:rowOff>
    </xdr:from>
    <xdr:to>
      <xdr:col>89</xdr:col>
      <xdr:colOff>544287</xdr:colOff>
      <xdr:row>42</xdr:row>
      <xdr:rowOff>122464</xdr:rowOff>
    </xdr:to>
    <xdr:graphicFrame macro="">
      <xdr:nvGraphicFramePr>
        <xdr:cNvPr id="44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73</xdr:col>
      <xdr:colOff>108858</xdr:colOff>
      <xdr:row>25</xdr:row>
      <xdr:rowOff>27214</xdr:rowOff>
    </xdr:from>
    <xdr:to>
      <xdr:col>80</xdr:col>
      <xdr:colOff>394608</xdr:colOff>
      <xdr:row>40</xdr:row>
      <xdr:rowOff>95250</xdr:rowOff>
    </xdr:to>
    <xdr:graphicFrame macro="">
      <xdr:nvGraphicFramePr>
        <xdr:cNvPr id="45" name="Chart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63</xdr:col>
      <xdr:colOff>523120</xdr:colOff>
      <xdr:row>24</xdr:row>
      <xdr:rowOff>83156</xdr:rowOff>
    </xdr:from>
    <xdr:to>
      <xdr:col>71</xdr:col>
      <xdr:colOff>164800</xdr:colOff>
      <xdr:row>40</xdr:row>
      <xdr:rowOff>65012</xdr:rowOff>
    </xdr:to>
    <xdr:graphicFrame macro="">
      <xdr:nvGraphicFramePr>
        <xdr:cNvPr id="46" name="Chart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53</xdr:col>
      <xdr:colOff>0</xdr:colOff>
      <xdr:row>27</xdr:row>
      <xdr:rowOff>0</xdr:rowOff>
    </xdr:from>
    <xdr:to>
      <xdr:col>60</xdr:col>
      <xdr:colOff>353786</xdr:colOff>
      <xdr:row>42</xdr:row>
      <xdr:rowOff>13607</xdr:rowOff>
    </xdr:to>
    <xdr:graphicFrame macro="">
      <xdr:nvGraphicFramePr>
        <xdr:cNvPr id="48" name="Chart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43</xdr:col>
      <xdr:colOff>1</xdr:colOff>
      <xdr:row>27</xdr:row>
      <xdr:rowOff>0</xdr:rowOff>
    </xdr:from>
    <xdr:to>
      <xdr:col>50</xdr:col>
      <xdr:colOff>190501</xdr:colOff>
      <xdr:row>42</xdr:row>
      <xdr:rowOff>54428</xdr:rowOff>
    </xdr:to>
    <xdr:graphicFrame macro="">
      <xdr:nvGraphicFramePr>
        <xdr:cNvPr id="49" name="Chart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32</xdr:col>
      <xdr:colOff>517072</xdr:colOff>
      <xdr:row>25</xdr:row>
      <xdr:rowOff>40821</xdr:rowOff>
    </xdr:from>
    <xdr:to>
      <xdr:col>40</xdr:col>
      <xdr:colOff>13607</xdr:colOff>
      <xdr:row>41</xdr:row>
      <xdr:rowOff>54429</xdr:rowOff>
    </xdr:to>
    <xdr:graphicFrame macro="">
      <xdr:nvGraphicFramePr>
        <xdr:cNvPr id="50" name="Chart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22</xdr:col>
      <xdr:colOff>557893</xdr:colOff>
      <xdr:row>25</xdr:row>
      <xdr:rowOff>13607</xdr:rowOff>
    </xdr:from>
    <xdr:to>
      <xdr:col>30</xdr:col>
      <xdr:colOff>421822</xdr:colOff>
      <xdr:row>43</xdr:row>
      <xdr:rowOff>58057</xdr:rowOff>
    </xdr:to>
    <xdr:graphicFrame macro="">
      <xdr:nvGraphicFramePr>
        <xdr:cNvPr id="51" name="Chart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13</xdr:col>
      <xdr:colOff>13607</xdr:colOff>
      <xdr:row>25</xdr:row>
      <xdr:rowOff>0</xdr:rowOff>
    </xdr:from>
    <xdr:to>
      <xdr:col>19</xdr:col>
      <xdr:colOff>381000</xdr:colOff>
      <xdr:row>43</xdr:row>
      <xdr:rowOff>44450</xdr:rowOff>
    </xdr:to>
    <xdr:graphicFrame macro="">
      <xdr:nvGraphicFramePr>
        <xdr:cNvPr id="52" name="Chart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</xdr:col>
      <xdr:colOff>1</xdr:colOff>
      <xdr:row>49</xdr:row>
      <xdr:rowOff>27214</xdr:rowOff>
    </xdr:from>
    <xdr:to>
      <xdr:col>12</xdr:col>
      <xdr:colOff>21166</xdr:colOff>
      <xdr:row>80</xdr:row>
      <xdr:rowOff>31750</xdr:rowOff>
    </xdr:to>
    <xdr:graphicFrame macro="">
      <xdr:nvGraphicFramePr>
        <xdr:cNvPr id="53" name="Chart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12</xdr:col>
      <xdr:colOff>449034</xdr:colOff>
      <xdr:row>50</xdr:row>
      <xdr:rowOff>95248</xdr:rowOff>
    </xdr:from>
    <xdr:to>
      <xdr:col>18</xdr:col>
      <xdr:colOff>598716</xdr:colOff>
      <xdr:row>66</xdr:row>
      <xdr:rowOff>27214</xdr:rowOff>
    </xdr:to>
    <xdr:graphicFrame macro="">
      <xdr:nvGraphicFramePr>
        <xdr:cNvPr id="54" name="Chart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23</xdr:col>
      <xdr:colOff>0</xdr:colOff>
      <xdr:row>51</xdr:row>
      <xdr:rowOff>0</xdr:rowOff>
    </xdr:from>
    <xdr:to>
      <xdr:col>29</xdr:col>
      <xdr:colOff>381000</xdr:colOff>
      <xdr:row>67</xdr:row>
      <xdr:rowOff>54428</xdr:rowOff>
    </xdr:to>
    <xdr:graphicFrame macro="">
      <xdr:nvGraphicFramePr>
        <xdr:cNvPr id="27" name="Chart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259556</xdr:colOff>
      <xdr:row>33</xdr:row>
      <xdr:rowOff>131765</xdr:rowOff>
    </xdr:from>
    <xdr:to>
      <xdr:col>47</xdr:col>
      <xdr:colOff>571500</xdr:colOff>
      <xdr:row>48</xdr:row>
      <xdr:rowOff>127000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31</xdr:col>
      <xdr:colOff>164836</xdr:colOff>
      <xdr:row>30</xdr:row>
      <xdr:rowOff>125675</xdr:rowOff>
    </xdr:from>
    <xdr:to>
      <xdr:col>37</xdr:col>
      <xdr:colOff>214312</xdr:colOff>
      <xdr:row>45</xdr:row>
      <xdr:rowOff>95249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41</xdr:col>
      <xdr:colOff>424919</xdr:colOff>
      <xdr:row>52</xdr:row>
      <xdr:rowOff>35720</xdr:rowOff>
    </xdr:from>
    <xdr:to>
      <xdr:col>48</xdr:col>
      <xdr:colOff>319086</xdr:colOff>
      <xdr:row>64</xdr:row>
      <xdr:rowOff>47626</xdr:rowOff>
    </xdr:to>
    <xdr:graphicFrame macro="">
      <xdr:nvGraphicFramePr>
        <xdr:cNvPr id="12" name="Chart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325438</xdr:colOff>
      <xdr:row>12</xdr:row>
      <xdr:rowOff>115096</xdr:rowOff>
    </xdr:from>
    <xdr:to>
      <xdr:col>18</xdr:col>
      <xdr:colOff>214313</xdr:colOff>
      <xdr:row>30</xdr:row>
      <xdr:rowOff>35719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31</xdr:col>
      <xdr:colOff>220663</xdr:colOff>
      <xdr:row>12</xdr:row>
      <xdr:rowOff>114300</xdr:rowOff>
    </xdr:from>
    <xdr:to>
      <xdr:col>37</xdr:col>
      <xdr:colOff>95249</xdr:colOff>
      <xdr:row>29</xdr:row>
      <xdr:rowOff>107157</xdr:rowOff>
    </xdr:to>
    <xdr:graphicFrame macro="">
      <xdr:nvGraphicFramePr>
        <xdr:cNvPr id="1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41</xdr:col>
      <xdr:colOff>57150</xdr:colOff>
      <xdr:row>14</xdr:row>
      <xdr:rowOff>53975</xdr:rowOff>
    </xdr:from>
    <xdr:to>
      <xdr:col>48</xdr:col>
      <xdr:colOff>359569</xdr:colOff>
      <xdr:row>32</xdr:row>
      <xdr:rowOff>27781</xdr:rowOff>
    </xdr:to>
    <xdr:graphicFrame macro="">
      <xdr:nvGraphicFramePr>
        <xdr:cNvPr id="18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353218</xdr:colOff>
      <xdr:row>30</xdr:row>
      <xdr:rowOff>142874</xdr:rowOff>
    </xdr:from>
    <xdr:to>
      <xdr:col>18</xdr:col>
      <xdr:colOff>178592</xdr:colOff>
      <xdr:row>46</xdr:row>
      <xdr:rowOff>71437</xdr:rowOff>
    </xdr:to>
    <xdr:graphicFrame macro="">
      <xdr:nvGraphicFramePr>
        <xdr:cNvPr id="24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204108</xdr:colOff>
      <xdr:row>13</xdr:row>
      <xdr:rowOff>97972</xdr:rowOff>
    </xdr:from>
    <xdr:to>
      <xdr:col>7</xdr:col>
      <xdr:colOff>244929</xdr:colOff>
      <xdr:row>31</xdr:row>
      <xdr:rowOff>27214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176895</xdr:colOff>
      <xdr:row>33</xdr:row>
      <xdr:rowOff>54426</xdr:rowOff>
    </xdr:from>
    <xdr:to>
      <xdr:col>8</xdr:col>
      <xdr:colOff>462645</xdr:colOff>
      <xdr:row>51</xdr:row>
      <xdr:rowOff>35376</xdr:rowOff>
    </xdr:to>
    <xdr:graphicFrame macro="">
      <xdr:nvGraphicFramePr>
        <xdr:cNvPr id="22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21</xdr:col>
      <xdr:colOff>244929</xdr:colOff>
      <xdr:row>14</xdr:row>
      <xdr:rowOff>84364</xdr:rowOff>
    </xdr:from>
    <xdr:to>
      <xdr:col>28</xdr:col>
      <xdr:colOff>530679</xdr:colOff>
      <xdr:row>32</xdr:row>
      <xdr:rowOff>106136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21</xdr:col>
      <xdr:colOff>174419</xdr:colOff>
      <xdr:row>43</xdr:row>
      <xdr:rowOff>170707</xdr:rowOff>
    </xdr:from>
    <xdr:to>
      <xdr:col>28</xdr:col>
      <xdr:colOff>460169</xdr:colOff>
      <xdr:row>63</xdr:row>
      <xdr:rowOff>4452</xdr:rowOff>
    </xdr:to>
    <xdr:graphicFrame macro="">
      <xdr:nvGraphicFramePr>
        <xdr:cNvPr id="29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51</xdr:col>
      <xdr:colOff>258536</xdr:colOff>
      <xdr:row>14</xdr:row>
      <xdr:rowOff>2720</xdr:rowOff>
    </xdr:from>
    <xdr:to>
      <xdr:col>58</xdr:col>
      <xdr:colOff>544286</xdr:colOff>
      <xdr:row>32</xdr:row>
      <xdr:rowOff>24492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51</xdr:col>
      <xdr:colOff>0</xdr:colOff>
      <xdr:row>34</xdr:row>
      <xdr:rowOff>0</xdr:rowOff>
    </xdr:from>
    <xdr:to>
      <xdr:col>58</xdr:col>
      <xdr:colOff>285750</xdr:colOff>
      <xdr:row>51</xdr:row>
      <xdr:rowOff>130628</xdr:rowOff>
    </xdr:to>
    <xdr:graphicFrame macro="">
      <xdr:nvGraphicFramePr>
        <xdr:cNvPr id="30" name="Chart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269875</xdr:colOff>
      <xdr:row>71</xdr:row>
      <xdr:rowOff>154214</xdr:rowOff>
    </xdr:from>
    <xdr:to>
      <xdr:col>8</xdr:col>
      <xdr:colOff>555625</xdr:colOff>
      <xdr:row>90</xdr:row>
      <xdr:rowOff>53521</xdr:rowOff>
    </xdr:to>
    <xdr:graphicFrame macro="">
      <xdr:nvGraphicFramePr>
        <xdr:cNvPr id="31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10</xdr:col>
      <xdr:colOff>299356</xdr:colOff>
      <xdr:row>49</xdr:row>
      <xdr:rowOff>91846</xdr:rowOff>
    </xdr:from>
    <xdr:to>
      <xdr:col>19</xdr:col>
      <xdr:colOff>100352</xdr:colOff>
      <xdr:row>75</xdr:row>
      <xdr:rowOff>91847</xdr:rowOff>
    </xdr:to>
    <xdr:graphicFrame macro="">
      <xdr:nvGraphicFramePr>
        <xdr:cNvPr id="32" name="Chart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95250</xdr:colOff>
      <xdr:row>5</xdr:row>
      <xdr:rowOff>73025</xdr:rowOff>
    </xdr:from>
    <xdr:to>
      <xdr:col>10</xdr:col>
      <xdr:colOff>338668</xdr:colOff>
      <xdr:row>33</xdr:row>
      <xdr:rowOff>63501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412749</xdr:colOff>
      <xdr:row>6</xdr:row>
      <xdr:rowOff>104774</xdr:rowOff>
    </xdr:from>
    <xdr:to>
      <xdr:col>19</xdr:col>
      <xdr:colOff>423335</xdr:colOff>
      <xdr:row>28</xdr:row>
      <xdr:rowOff>84667</xdr:rowOff>
    </xdr:to>
    <xdr:graphicFrame macro="">
      <xdr:nvGraphicFramePr>
        <xdr:cNvPr id="27" name="Chart 2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317500</xdr:colOff>
      <xdr:row>10</xdr:row>
      <xdr:rowOff>63499</xdr:rowOff>
    </xdr:from>
    <xdr:to>
      <xdr:col>32</xdr:col>
      <xdr:colOff>529166</xdr:colOff>
      <xdr:row>39</xdr:row>
      <xdr:rowOff>32808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459997</xdr:colOff>
      <xdr:row>70</xdr:row>
      <xdr:rowOff>95250</xdr:rowOff>
    </xdr:from>
    <xdr:to>
      <xdr:col>20</xdr:col>
      <xdr:colOff>594970</xdr:colOff>
      <xdr:row>93</xdr:row>
      <xdr:rowOff>119439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66</xdr:col>
      <xdr:colOff>341561</xdr:colOff>
      <xdr:row>65</xdr:row>
      <xdr:rowOff>0</xdr:rowOff>
    </xdr:from>
    <xdr:to>
      <xdr:col>85</xdr:col>
      <xdr:colOff>241209</xdr:colOff>
      <xdr:row>109</xdr:row>
      <xdr:rowOff>136072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45</xdr:col>
      <xdr:colOff>259556</xdr:colOff>
      <xdr:row>32</xdr:row>
      <xdr:rowOff>131765</xdr:rowOff>
    </xdr:from>
    <xdr:to>
      <xdr:col>52</xdr:col>
      <xdr:colOff>571500</xdr:colOff>
      <xdr:row>47</xdr:row>
      <xdr:rowOff>127000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34</xdr:col>
      <xdr:colOff>379148</xdr:colOff>
      <xdr:row>32</xdr:row>
      <xdr:rowOff>89957</xdr:rowOff>
    </xdr:from>
    <xdr:to>
      <xdr:col>42</xdr:col>
      <xdr:colOff>238125</xdr:colOff>
      <xdr:row>49</xdr:row>
      <xdr:rowOff>31750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45</xdr:col>
      <xdr:colOff>567795</xdr:colOff>
      <xdr:row>67</xdr:row>
      <xdr:rowOff>0</xdr:rowOff>
    </xdr:from>
    <xdr:to>
      <xdr:col>53</xdr:col>
      <xdr:colOff>461962</xdr:colOff>
      <xdr:row>83</xdr:row>
      <xdr:rowOff>13607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154780</xdr:colOff>
      <xdr:row>67</xdr:row>
      <xdr:rowOff>0</xdr:rowOff>
    </xdr:from>
    <xdr:to>
      <xdr:col>20</xdr:col>
      <xdr:colOff>109272</xdr:colOff>
      <xdr:row>67</xdr:row>
      <xdr:rowOff>133084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523082</xdr:colOff>
      <xdr:row>12</xdr:row>
      <xdr:rowOff>9489</xdr:rowOff>
    </xdr:from>
    <xdr:to>
      <xdr:col>9</xdr:col>
      <xdr:colOff>734787</xdr:colOff>
      <xdr:row>29</xdr:row>
      <xdr:rowOff>117099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170656</xdr:colOff>
      <xdr:row>11</xdr:row>
      <xdr:rowOff>115095</xdr:rowOff>
    </xdr:from>
    <xdr:to>
      <xdr:col>20</xdr:col>
      <xdr:colOff>469106</xdr:colOff>
      <xdr:row>29</xdr:row>
      <xdr:rowOff>54769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34</xdr:col>
      <xdr:colOff>268288</xdr:colOff>
      <xdr:row>13</xdr:row>
      <xdr:rowOff>54769</xdr:rowOff>
    </xdr:from>
    <xdr:to>
      <xdr:col>42</xdr:col>
      <xdr:colOff>570707</xdr:colOff>
      <xdr:row>31</xdr:row>
      <xdr:rowOff>16669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45</xdr:col>
      <xdr:colOff>57150</xdr:colOff>
      <xdr:row>13</xdr:row>
      <xdr:rowOff>53975</xdr:rowOff>
    </xdr:from>
    <xdr:to>
      <xdr:col>53</xdr:col>
      <xdr:colOff>359569</xdr:colOff>
      <xdr:row>31</xdr:row>
      <xdr:rowOff>27781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34</xdr:col>
      <xdr:colOff>396649</xdr:colOff>
      <xdr:row>106</xdr:row>
      <xdr:rowOff>145824</xdr:rowOff>
    </xdr:from>
    <xdr:to>
      <xdr:col>44</xdr:col>
      <xdr:colOff>82778</xdr:colOff>
      <xdr:row>124</xdr:row>
      <xdr:rowOff>115662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56</xdr:col>
      <xdr:colOff>79374</xdr:colOff>
      <xdr:row>13</xdr:row>
      <xdr:rowOff>7938</xdr:rowOff>
    </xdr:from>
    <xdr:to>
      <xdr:col>64</xdr:col>
      <xdr:colOff>380206</xdr:colOff>
      <xdr:row>30</xdr:row>
      <xdr:rowOff>118269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521606</xdr:colOff>
      <xdr:row>104</xdr:row>
      <xdr:rowOff>115662</xdr:rowOff>
    </xdr:from>
    <xdr:to>
      <xdr:col>22</xdr:col>
      <xdr:colOff>285749</xdr:colOff>
      <xdr:row>146</xdr:row>
      <xdr:rowOff>27216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</xdr:col>
      <xdr:colOff>693964</xdr:colOff>
      <xdr:row>31</xdr:row>
      <xdr:rowOff>61232</xdr:rowOff>
    </xdr:from>
    <xdr:to>
      <xdr:col>10</xdr:col>
      <xdr:colOff>81643</xdr:colOff>
      <xdr:row>48</xdr:row>
      <xdr:rowOff>133123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12</xdr:col>
      <xdr:colOff>412750</xdr:colOff>
      <xdr:row>33</xdr:row>
      <xdr:rowOff>0</xdr:rowOff>
    </xdr:from>
    <xdr:to>
      <xdr:col>22</xdr:col>
      <xdr:colOff>111918</xdr:colOff>
      <xdr:row>50</xdr:row>
      <xdr:rowOff>66675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23</xdr:col>
      <xdr:colOff>217714</xdr:colOff>
      <xdr:row>100</xdr:row>
      <xdr:rowOff>122463</xdr:rowOff>
    </xdr:from>
    <xdr:to>
      <xdr:col>31</xdr:col>
      <xdr:colOff>518546</xdr:colOff>
      <xdr:row>118</xdr:row>
      <xdr:rowOff>89465</xdr:rowOff>
    </xdr:to>
    <xdr:graphicFrame macro="">
      <xdr:nvGraphicFramePr>
        <xdr:cNvPr id="1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ElecEng\Research\pyxmah\Margaret\Cambridge%20wafers\C6010%20to%2020%20process%20batch%203\LIV%20before%20extra%20Ni%202\4.2%20C6010%20to%2020%20before%20Ni%20long%20pulse%20system%20abc%20analysis%20data%20blue%20shift%20corrected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6010%20to%2020%20process%20batch%203/LIV%20before%20extra%20Ni/C6018%20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C6010%20to%2020%20process%20batch%203/LIV%20before%20extra%20Ni/Copy%20of%20C6020%202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C6010%20to%2020%20process%20batch%203/LIV%20before%20extra%20Ni/Copy%20of%20C6012%20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C6010%20to%2020%20process%20batch%203/LIV%20before%20extra%20Ni/C6010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C6010%20to%2020%20process%20batch%203/LIV%20before%20extra%20Ni/C60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C analysis"/>
      <sheetName val="Summary"/>
      <sheetName val="summary sqrt Ip"/>
      <sheetName val="C6018"/>
      <sheetName val="C6020"/>
      <sheetName val="C6012"/>
      <sheetName val="C6010"/>
      <sheetName val="C6014"/>
      <sheetName val="background"/>
      <sheetName val="IV"/>
    </sheetNames>
    <sheetDataSet>
      <sheetData sheetId="0">
        <row r="3">
          <cell r="J3" t="str">
            <v>α</v>
          </cell>
        </row>
        <row r="46">
          <cell r="J46" t="str">
            <v>α</v>
          </cell>
          <cell r="K46" t="str">
            <v>β</v>
          </cell>
          <cell r="L46" t="str">
            <v>γ</v>
          </cell>
        </row>
        <row r="47">
          <cell r="G47">
            <v>1.7320508075688772</v>
          </cell>
          <cell r="H47">
            <v>0.57735026918962584</v>
          </cell>
          <cell r="I47" t="str">
            <v>C6018</v>
          </cell>
          <cell r="J47">
            <v>2.5533333333333335E-2</v>
          </cell>
          <cell r="K47">
            <v>8.173</v>
          </cell>
          <cell r="L47">
            <v>77.933333333333323</v>
          </cell>
        </row>
        <row r="48">
          <cell r="G48">
            <v>2.2360679774997898</v>
          </cell>
          <cell r="H48">
            <v>0.44721359549995793</v>
          </cell>
          <cell r="I48" t="str">
            <v xml:space="preserve">C6020 </v>
          </cell>
          <cell r="J48">
            <v>1.9356666666666664E-2</v>
          </cell>
          <cell r="K48">
            <v>8.4276666666666671</v>
          </cell>
          <cell r="L48">
            <v>78.263333333333335</v>
          </cell>
        </row>
        <row r="49">
          <cell r="G49">
            <v>2.6457513110645907</v>
          </cell>
          <cell r="H49">
            <v>0.3779644730092272</v>
          </cell>
          <cell r="I49" t="str">
            <v xml:space="preserve">C6012 </v>
          </cell>
          <cell r="J49">
            <v>2.6754499999999997E-2</v>
          </cell>
          <cell r="K49">
            <v>8.8588500000000003</v>
          </cell>
          <cell r="L49">
            <v>62.790500000000002</v>
          </cell>
        </row>
        <row r="50">
          <cell r="G50">
            <v>3.1622776601683795</v>
          </cell>
          <cell r="H50">
            <v>0.31622776601683794</v>
          </cell>
          <cell r="I50" t="str">
            <v xml:space="preserve">C6010 </v>
          </cell>
          <cell r="J50">
            <v>3.0537500000000002E-2</v>
          </cell>
          <cell r="K50">
            <v>9.2897500000000015</v>
          </cell>
          <cell r="L50">
            <v>47.827500000000001</v>
          </cell>
        </row>
        <row r="51">
          <cell r="G51">
            <v>3.872983346207417</v>
          </cell>
          <cell r="H51">
            <v>0.2581988897471611</v>
          </cell>
          <cell r="I51" t="str">
            <v xml:space="preserve">C6014 </v>
          </cell>
          <cell r="J51">
            <v>3.388E-2</v>
          </cell>
          <cell r="K51">
            <v>9.8196666666666648</v>
          </cell>
          <cell r="L51">
            <v>40.496666666666663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V measurements"/>
      <sheetName val="162C7"/>
      <sheetName val="162C1"/>
      <sheetName val="162C5"/>
      <sheetName val="C6018 200 C3"/>
      <sheetName val="200C5"/>
      <sheetName val="200C6"/>
      <sheetName val="200C7 "/>
      <sheetName val="200C8"/>
      <sheetName val="200C1"/>
      <sheetName val="background"/>
    </sheetNames>
    <sheetDataSet>
      <sheetData sheetId="0">
        <row r="1">
          <cell r="I1" t="str">
            <v>C6018 200 C5</v>
          </cell>
          <cell r="L1" t="str">
            <v>C6018 200 C6</v>
          </cell>
          <cell r="O1" t="str">
            <v>C6018 200 C7</v>
          </cell>
          <cell r="R1" t="str">
            <v>C6018 200 C8</v>
          </cell>
          <cell r="U1" t="str">
            <v>C6018 162C1</v>
          </cell>
          <cell r="X1" t="str">
            <v>C6018 162C5</v>
          </cell>
        </row>
        <row r="2">
          <cell r="B2">
            <v>-5</v>
          </cell>
          <cell r="I2">
            <v>-2.1136000000000001E-7</v>
          </cell>
          <cell r="L2">
            <v>-1.5185E-7</v>
          </cell>
          <cell r="O2">
            <v>-1.0326399999999999E-6</v>
          </cell>
          <cell r="R2">
            <v>-3.6091599999999997E-7</v>
          </cell>
          <cell r="U2">
            <v>-2.6066099999999998E-7</v>
          </cell>
          <cell r="X2">
            <v>-2.9665800000000001E-7</v>
          </cell>
        </row>
        <row r="3">
          <cell r="B3">
            <v>-4.9497499999999999</v>
          </cell>
          <cell r="I3">
            <v>-1.9581E-7</v>
          </cell>
          <cell r="L3">
            <v>-1.43468E-7</v>
          </cell>
          <cell r="O3">
            <v>-1.17329E-6</v>
          </cell>
          <cell r="R3">
            <v>-3.3845200000000002E-7</v>
          </cell>
          <cell r="U3">
            <v>-2.4343400000000001E-7</v>
          </cell>
          <cell r="X3">
            <v>-2.8143299999999998E-7</v>
          </cell>
        </row>
        <row r="4">
          <cell r="B4">
            <v>-4.8994999999999997</v>
          </cell>
          <cell r="I4">
            <v>-1.8393799999999999E-7</v>
          </cell>
          <cell r="L4">
            <v>-1.3413700000000001E-7</v>
          </cell>
          <cell r="O4">
            <v>-1.11337E-6</v>
          </cell>
          <cell r="R4">
            <v>-3.2236999999999999E-7</v>
          </cell>
          <cell r="U4">
            <v>-2.23301E-7</v>
          </cell>
          <cell r="X4">
            <v>-2.66954E-7</v>
          </cell>
        </row>
        <row r="5">
          <cell r="B5">
            <v>-4.8492499999999996</v>
          </cell>
          <cell r="I5">
            <v>-1.71531E-7</v>
          </cell>
          <cell r="L5">
            <v>-1.2214599999999999E-7</v>
          </cell>
          <cell r="O5">
            <v>-1.07637E-6</v>
          </cell>
          <cell r="R5">
            <v>-3.0308199999999999E-7</v>
          </cell>
          <cell r="U5">
            <v>-2.09249E-7</v>
          </cell>
          <cell r="X5">
            <v>-2.5483099999999999E-7</v>
          </cell>
        </row>
        <row r="6">
          <cell r="B6">
            <v>-4.7990000000000004</v>
          </cell>
          <cell r="I6">
            <v>-1.6122000000000001E-7</v>
          </cell>
          <cell r="L6">
            <v>-1.1825200000000001E-7</v>
          </cell>
          <cell r="O6">
            <v>-1.0309200000000001E-6</v>
          </cell>
          <cell r="R6">
            <v>-2.8566199999999998E-7</v>
          </cell>
          <cell r="U6">
            <v>-1.9691100000000001E-7</v>
          </cell>
          <cell r="X6">
            <v>-2.42916E-7</v>
          </cell>
        </row>
        <row r="7">
          <cell r="B7">
            <v>-4.7487399999999997</v>
          </cell>
          <cell r="I7">
            <v>-1.51522E-7</v>
          </cell>
          <cell r="L7">
            <v>-1.11616E-7</v>
          </cell>
          <cell r="O7">
            <v>-9.92875E-7</v>
          </cell>
          <cell r="R7">
            <v>-2.6932399999999998E-7</v>
          </cell>
          <cell r="U7">
            <v>-1.8734000000000001E-7</v>
          </cell>
          <cell r="X7">
            <v>-2.3153699999999999E-7</v>
          </cell>
        </row>
        <row r="8">
          <cell r="B8">
            <v>-4.6984899999999996</v>
          </cell>
          <cell r="I8">
            <v>-1.4458299999999999E-7</v>
          </cell>
          <cell r="L8">
            <v>-1.04871E-7</v>
          </cell>
          <cell r="O8">
            <v>-9.4839700000000002E-7</v>
          </cell>
          <cell r="R8">
            <v>-2.5509399999999999E-7</v>
          </cell>
          <cell r="U8">
            <v>-1.73212E-7</v>
          </cell>
          <cell r="X8">
            <v>-2.2154699999999999E-7</v>
          </cell>
        </row>
        <row r="9">
          <cell r="B9">
            <v>-4.6482400000000004</v>
          </cell>
          <cell r="I9">
            <v>-1.3638699999999999E-7</v>
          </cell>
          <cell r="L9">
            <v>-9.7816099999999999E-8</v>
          </cell>
          <cell r="O9">
            <v>-8.9522700000000003E-7</v>
          </cell>
          <cell r="R9">
            <v>-2.3982100000000001E-7</v>
          </cell>
          <cell r="U9">
            <v>-1.6321399999999999E-7</v>
          </cell>
          <cell r="X9">
            <v>-2.1080899999999999E-7</v>
          </cell>
        </row>
        <row r="10">
          <cell r="B10">
            <v>-4.5979900000000002</v>
          </cell>
          <cell r="I10">
            <v>-1.2808099999999999E-7</v>
          </cell>
          <cell r="L10">
            <v>-9.2227900000000005E-8</v>
          </cell>
          <cell r="O10">
            <v>-8.4055899999999998E-7</v>
          </cell>
          <cell r="R10">
            <v>-2.26666E-7</v>
          </cell>
          <cell r="U10">
            <v>-1.52572E-7</v>
          </cell>
          <cell r="X10">
            <v>-2.0097999999999999E-7</v>
          </cell>
        </row>
        <row r="11">
          <cell r="B11">
            <v>-4.5477400000000001</v>
          </cell>
          <cell r="I11">
            <v>-1.2016599999999999E-7</v>
          </cell>
          <cell r="L11">
            <v>-8.5928699999999998E-8</v>
          </cell>
          <cell r="O11">
            <v>-8.1187899999999996E-7</v>
          </cell>
          <cell r="R11">
            <v>-2.1083499999999999E-7</v>
          </cell>
          <cell r="U11">
            <v>-1.47442E-7</v>
          </cell>
          <cell r="X11">
            <v>-1.8972400000000001E-7</v>
          </cell>
        </row>
        <row r="12">
          <cell r="B12">
            <v>-4.49749</v>
          </cell>
          <cell r="I12">
            <v>-1.12867E-7</v>
          </cell>
          <cell r="L12">
            <v>-8.0194999999999998E-8</v>
          </cell>
          <cell r="O12">
            <v>-7.6338399999999995E-7</v>
          </cell>
          <cell r="R12">
            <v>-2.0156299999999999E-7</v>
          </cell>
          <cell r="U12">
            <v>-1.3231800000000001E-7</v>
          </cell>
          <cell r="X12">
            <v>-1.81331E-7</v>
          </cell>
        </row>
        <row r="13">
          <cell r="B13">
            <v>-4.4472399999999999</v>
          </cell>
          <cell r="I13">
            <v>-1.04765E-7</v>
          </cell>
          <cell r="L13">
            <v>-7.5176899999999993E-8</v>
          </cell>
          <cell r="O13">
            <v>-7.1335000000000002E-7</v>
          </cell>
          <cell r="R13">
            <v>-1.8325999999999999E-7</v>
          </cell>
          <cell r="U13">
            <v>-1.23932E-7</v>
          </cell>
          <cell r="X13">
            <v>-1.6995599999999999E-7</v>
          </cell>
        </row>
        <row r="14">
          <cell r="B14">
            <v>-4.3969899999999997</v>
          </cell>
          <cell r="I14">
            <v>-9.61706E-8</v>
          </cell>
          <cell r="L14">
            <v>-6.9578500000000003E-8</v>
          </cell>
          <cell r="O14">
            <v>-6.8094399999999996E-7</v>
          </cell>
          <cell r="R14">
            <v>-1.7240999999999999E-7</v>
          </cell>
          <cell r="U14">
            <v>-1.16137E-7</v>
          </cell>
          <cell r="X14">
            <v>-1.61143E-7</v>
          </cell>
        </row>
        <row r="15">
          <cell r="B15">
            <v>-4.34673</v>
          </cell>
          <cell r="I15">
            <v>-8.9844900000000003E-8</v>
          </cell>
          <cell r="L15">
            <v>-6.4881699999999995E-8</v>
          </cell>
          <cell r="O15">
            <v>-6.4002099999999996E-7</v>
          </cell>
          <cell r="R15">
            <v>-1.6145699999999999E-7</v>
          </cell>
          <cell r="U15">
            <v>-1.1381799999999999E-7</v>
          </cell>
          <cell r="X15">
            <v>-1.52575E-7</v>
          </cell>
        </row>
        <row r="16">
          <cell r="B16">
            <v>-4.2964799999999999</v>
          </cell>
          <cell r="I16">
            <v>-8.3409899999999998E-8</v>
          </cell>
          <cell r="L16">
            <v>-6.0273199999999997E-8</v>
          </cell>
          <cell r="O16">
            <v>-5.9655300000000001E-7</v>
          </cell>
          <cell r="R16">
            <v>-1.5151100000000001E-7</v>
          </cell>
          <cell r="U16">
            <v>-1.01939E-7</v>
          </cell>
          <cell r="X16">
            <v>-1.4395199999999999E-7</v>
          </cell>
        </row>
        <row r="17">
          <cell r="B17">
            <v>-4.2462299999999997</v>
          </cell>
          <cell r="I17">
            <v>-7.8135200000000002E-8</v>
          </cell>
          <cell r="L17">
            <v>-5.6069599999999997E-8</v>
          </cell>
          <cell r="O17">
            <v>-5.7363500000000001E-7</v>
          </cell>
          <cell r="R17">
            <v>-1.4123600000000001E-7</v>
          </cell>
          <cell r="U17">
            <v>-1.00904E-7</v>
          </cell>
          <cell r="X17">
            <v>-1.3589100000000001E-7</v>
          </cell>
        </row>
        <row r="18">
          <cell r="B18">
            <v>-4.1959799999999996</v>
          </cell>
          <cell r="I18">
            <v>-7.2982300000000001E-8</v>
          </cell>
          <cell r="L18">
            <v>-5.1405600000000002E-8</v>
          </cell>
          <cell r="O18">
            <v>-5.4279300000000004E-7</v>
          </cell>
          <cell r="R18">
            <v>-1.31191E-7</v>
          </cell>
          <cell r="U18">
            <v>-9.1108199999999995E-8</v>
          </cell>
          <cell r="X18">
            <v>-1.2831099999999999E-7</v>
          </cell>
        </row>
        <row r="19">
          <cell r="B19">
            <v>-4.1457300000000004</v>
          </cell>
          <cell r="I19">
            <v>-6.8354599999999997E-8</v>
          </cell>
          <cell r="L19">
            <v>-4.7931000000000001E-8</v>
          </cell>
          <cell r="O19">
            <v>-5.0992100000000003E-7</v>
          </cell>
          <cell r="R19">
            <v>-1.2192E-7</v>
          </cell>
          <cell r="U19">
            <v>-8.3761799999999995E-8</v>
          </cell>
          <cell r="X19">
            <v>-1.2147099999999999E-7</v>
          </cell>
        </row>
        <row r="20">
          <cell r="B20">
            <v>-4.0954800000000002</v>
          </cell>
          <cell r="I20">
            <v>-6.4200099999999998E-8</v>
          </cell>
          <cell r="L20">
            <v>-4.4729299999999999E-8</v>
          </cell>
          <cell r="O20">
            <v>-4.7134199999999999E-7</v>
          </cell>
          <cell r="R20">
            <v>-1.1403E-7</v>
          </cell>
          <cell r="U20">
            <v>-7.7994700000000002E-8</v>
          </cell>
          <cell r="X20">
            <v>-1.14883E-7</v>
          </cell>
        </row>
        <row r="21">
          <cell r="B21">
            <v>-4.0452300000000001</v>
          </cell>
          <cell r="I21">
            <v>-5.9852600000000005E-8</v>
          </cell>
          <cell r="L21">
            <v>-4.12573E-8</v>
          </cell>
          <cell r="O21">
            <v>-4.4378200000000002E-7</v>
          </cell>
          <cell r="R21">
            <v>-1.0690899999999999E-7</v>
          </cell>
          <cell r="U21">
            <v>-7.5940500000000004E-8</v>
          </cell>
          <cell r="X21">
            <v>-1.08849E-7</v>
          </cell>
        </row>
        <row r="22">
          <cell r="B22">
            <v>-3.9949699999999999</v>
          </cell>
          <cell r="I22">
            <v>-5.6004299999999999E-8</v>
          </cell>
          <cell r="L22">
            <v>-3.8169600000000002E-8</v>
          </cell>
          <cell r="O22">
            <v>-4.0820400000000002E-7</v>
          </cell>
          <cell r="R22">
            <v>-9.9213000000000003E-8</v>
          </cell>
          <cell r="U22">
            <v>-7.1181799999999998E-8</v>
          </cell>
          <cell r="X22">
            <v>-1.02304E-7</v>
          </cell>
        </row>
        <row r="23">
          <cell r="B23">
            <v>-3.9447199999999998</v>
          </cell>
          <cell r="I23">
            <v>-5.1912100000000001E-8</v>
          </cell>
          <cell r="L23">
            <v>-3.5361199999999999E-8</v>
          </cell>
          <cell r="O23">
            <v>-3.9702899999999997E-7</v>
          </cell>
          <cell r="R23">
            <v>-9.3227299999999995E-8</v>
          </cell>
          <cell r="U23">
            <v>-6.5983500000000003E-8</v>
          </cell>
          <cell r="X23">
            <v>-9.6649799999999998E-8</v>
          </cell>
        </row>
        <row r="24">
          <cell r="B24">
            <v>-3.8944700000000001</v>
          </cell>
          <cell r="I24">
            <v>-4.8522500000000003E-8</v>
          </cell>
          <cell r="L24">
            <v>-3.2616099999999998E-8</v>
          </cell>
          <cell r="O24">
            <v>-3.69367E-7</v>
          </cell>
          <cell r="R24">
            <v>-8.9670700000000006E-8</v>
          </cell>
          <cell r="U24">
            <v>-6.0577699999999999E-8</v>
          </cell>
          <cell r="X24">
            <v>-9.1141499999999996E-8</v>
          </cell>
        </row>
        <row r="25">
          <cell r="B25">
            <v>-3.84422</v>
          </cell>
          <cell r="I25">
            <v>-4.4831800000000003E-8</v>
          </cell>
          <cell r="L25">
            <v>-3.0178799999999998E-8</v>
          </cell>
          <cell r="O25">
            <v>-3.45628E-7</v>
          </cell>
          <cell r="R25">
            <v>-8.3396699999999999E-8</v>
          </cell>
          <cell r="U25">
            <v>-5.6902000000000002E-8</v>
          </cell>
          <cell r="X25">
            <v>-8.5869800000000003E-8</v>
          </cell>
        </row>
        <row r="26">
          <cell r="B26">
            <v>-3.7939699999999998</v>
          </cell>
          <cell r="I26">
            <v>-4.1598900000000002E-8</v>
          </cell>
          <cell r="L26">
            <v>-2.7832099999999999E-8</v>
          </cell>
          <cell r="O26">
            <v>-3.2109799999999998E-7</v>
          </cell>
          <cell r="R26">
            <v>-7.7698800000000002E-8</v>
          </cell>
          <cell r="U26">
            <v>-5.2989200000000003E-8</v>
          </cell>
          <cell r="X26">
            <v>-8.0262400000000003E-8</v>
          </cell>
        </row>
        <row r="27">
          <cell r="B27">
            <v>-3.7437200000000002</v>
          </cell>
          <cell r="I27">
            <v>-3.8226400000000003E-8</v>
          </cell>
          <cell r="L27">
            <v>-2.5665100000000001E-8</v>
          </cell>
          <cell r="O27">
            <v>-3.0217499999999999E-7</v>
          </cell>
          <cell r="R27">
            <v>-7.1755299999999999E-8</v>
          </cell>
          <cell r="U27">
            <v>-4.8992699999999998E-8</v>
          </cell>
          <cell r="X27">
            <v>-7.5237199999999998E-8</v>
          </cell>
        </row>
        <row r="28">
          <cell r="B28">
            <v>-3.69347</v>
          </cell>
          <cell r="I28">
            <v>-3.5286500000000003E-8</v>
          </cell>
          <cell r="L28">
            <v>-2.35021E-8</v>
          </cell>
          <cell r="O28">
            <v>-2.8478300000000002E-7</v>
          </cell>
          <cell r="R28">
            <v>-6.6822300000000004E-8</v>
          </cell>
          <cell r="U28">
            <v>-4.5401499999999998E-8</v>
          </cell>
          <cell r="X28">
            <v>-7.0491599999999998E-8</v>
          </cell>
        </row>
        <row r="29">
          <cell r="B29">
            <v>-3.6432199999999999</v>
          </cell>
          <cell r="I29">
            <v>-3.2580599999999997E-8</v>
          </cell>
          <cell r="L29">
            <v>-2.1639599999999999E-8</v>
          </cell>
          <cell r="O29">
            <v>-2.5982600000000001E-7</v>
          </cell>
          <cell r="R29">
            <v>-6.1611200000000006E-8</v>
          </cell>
          <cell r="U29">
            <v>-4.1672800000000001E-8</v>
          </cell>
          <cell r="X29">
            <v>-6.5735399999999994E-8</v>
          </cell>
        </row>
        <row r="30">
          <cell r="B30">
            <v>-3.5929600000000002</v>
          </cell>
          <cell r="I30">
            <v>-3.0148900000000002E-8</v>
          </cell>
          <cell r="L30">
            <v>-1.9829300000000001E-8</v>
          </cell>
          <cell r="O30">
            <v>-2.39715E-7</v>
          </cell>
          <cell r="R30">
            <v>-5.6555199999999997E-8</v>
          </cell>
          <cell r="U30">
            <v>-3.8766200000000002E-8</v>
          </cell>
          <cell r="X30">
            <v>-6.1886300000000005E-8</v>
          </cell>
        </row>
        <row r="31">
          <cell r="B31">
            <v>-3.54271</v>
          </cell>
          <cell r="I31">
            <v>-2.7932000000000002E-8</v>
          </cell>
          <cell r="L31">
            <v>-1.82222E-8</v>
          </cell>
          <cell r="O31">
            <v>-2.2067500000000001E-7</v>
          </cell>
          <cell r="R31">
            <v>-5.2392999999999998E-8</v>
          </cell>
          <cell r="U31">
            <v>-3.5925800000000003E-8</v>
          </cell>
          <cell r="X31">
            <v>-5.8007599999999997E-8</v>
          </cell>
        </row>
        <row r="32">
          <cell r="B32">
            <v>-3.4924599999999999</v>
          </cell>
          <cell r="I32">
            <v>-2.59017E-8</v>
          </cell>
          <cell r="L32">
            <v>-1.6727499999999999E-8</v>
          </cell>
          <cell r="O32">
            <v>-2.04844E-7</v>
          </cell>
          <cell r="R32">
            <v>-4.8518700000000003E-8</v>
          </cell>
          <cell r="U32">
            <v>-3.3231000000000002E-8</v>
          </cell>
          <cell r="X32">
            <v>-5.4416899999999998E-8</v>
          </cell>
        </row>
        <row r="33">
          <cell r="B33">
            <v>-3.4422100000000002</v>
          </cell>
          <cell r="I33">
            <v>-2.3976100000000001E-8</v>
          </cell>
          <cell r="L33">
            <v>-1.5276800000000001E-8</v>
          </cell>
          <cell r="O33">
            <v>-1.9009300000000001E-7</v>
          </cell>
          <cell r="R33">
            <v>-4.4977E-8</v>
          </cell>
          <cell r="U33">
            <v>-3.0853599999999998E-8</v>
          </cell>
          <cell r="X33">
            <v>-5.1327099999999999E-8</v>
          </cell>
        </row>
        <row r="34">
          <cell r="B34">
            <v>-3.3919600000000001</v>
          </cell>
          <cell r="I34">
            <v>-2.2133699999999999E-8</v>
          </cell>
          <cell r="L34">
            <v>-1.39789E-8</v>
          </cell>
          <cell r="O34">
            <v>-1.75797E-7</v>
          </cell>
          <cell r="R34">
            <v>-4.0844700000000003E-8</v>
          </cell>
          <cell r="U34">
            <v>-2.8611500000000001E-8</v>
          </cell>
          <cell r="X34">
            <v>-4.8182199999999998E-8</v>
          </cell>
        </row>
        <row r="35">
          <cell r="B35">
            <v>-3.34171</v>
          </cell>
          <cell r="I35">
            <v>-2.03478E-8</v>
          </cell>
          <cell r="L35">
            <v>-1.2787799999999999E-8</v>
          </cell>
          <cell r="O35">
            <v>-1.6194899999999999E-7</v>
          </cell>
          <cell r="R35">
            <v>-3.8332799999999999E-8</v>
          </cell>
          <cell r="U35">
            <v>-2.6401400000000001E-8</v>
          </cell>
          <cell r="X35">
            <v>-4.5086399999999999E-8</v>
          </cell>
        </row>
        <row r="36">
          <cell r="B36">
            <v>-3.2914599999999998</v>
          </cell>
          <cell r="I36">
            <v>-1.8565199999999999E-8</v>
          </cell>
          <cell r="L36">
            <v>-1.1692E-8</v>
          </cell>
          <cell r="O36">
            <v>-1.4908999999999999E-7</v>
          </cell>
          <cell r="R36">
            <v>-3.5261699999999999E-8</v>
          </cell>
          <cell r="U36">
            <v>-2.4137099999999998E-8</v>
          </cell>
          <cell r="X36">
            <v>-4.2032399999999997E-8</v>
          </cell>
        </row>
        <row r="37">
          <cell r="B37">
            <v>-3.2412100000000001</v>
          </cell>
          <cell r="I37">
            <v>-1.68245E-8</v>
          </cell>
          <cell r="L37">
            <v>-1.0716200000000001E-8</v>
          </cell>
          <cell r="O37">
            <v>-1.3713799999999999E-7</v>
          </cell>
          <cell r="R37">
            <v>-3.2777899999999999E-8</v>
          </cell>
          <cell r="U37">
            <v>-2.2018900000000001E-8</v>
          </cell>
          <cell r="X37">
            <v>-3.906E-8</v>
          </cell>
        </row>
        <row r="38">
          <cell r="B38">
            <v>-3.19095</v>
          </cell>
          <cell r="I38">
            <v>-1.5137600000000001E-8</v>
          </cell>
          <cell r="L38">
            <v>-9.7526900000000002E-9</v>
          </cell>
          <cell r="O38">
            <v>-1.2656099999999999E-7</v>
          </cell>
          <cell r="R38">
            <v>-3.03842E-8</v>
          </cell>
          <cell r="U38">
            <v>-1.9977500000000001E-8</v>
          </cell>
          <cell r="X38">
            <v>-3.6168399999999998E-8</v>
          </cell>
        </row>
        <row r="39">
          <cell r="B39">
            <v>-3.1406999999999998</v>
          </cell>
          <cell r="I39">
            <v>-1.35852E-8</v>
          </cell>
          <cell r="L39">
            <v>-8.89045E-9</v>
          </cell>
          <cell r="O39">
            <v>-1.1657100000000001E-7</v>
          </cell>
          <cell r="R39">
            <v>-2.79696E-8</v>
          </cell>
          <cell r="U39">
            <v>-1.7961699999999999E-8</v>
          </cell>
          <cell r="X39">
            <v>-3.3377500000000002E-8</v>
          </cell>
        </row>
        <row r="40">
          <cell r="B40">
            <v>-3.0904500000000001</v>
          </cell>
          <cell r="I40">
            <v>-1.22105E-8</v>
          </cell>
          <cell r="L40">
            <v>-8.1285699999999998E-9</v>
          </cell>
          <cell r="O40">
            <v>-1.07799E-7</v>
          </cell>
          <cell r="R40">
            <v>-2.5816300000000001E-8</v>
          </cell>
          <cell r="U40">
            <v>-1.6101E-8</v>
          </cell>
          <cell r="X40">
            <v>-3.06981E-8</v>
          </cell>
        </row>
        <row r="41">
          <cell r="B41">
            <v>-3.0402</v>
          </cell>
          <cell r="I41">
            <v>-1.10061E-8</v>
          </cell>
          <cell r="L41">
            <v>-7.4217699999999997E-9</v>
          </cell>
          <cell r="O41">
            <v>-9.7100800000000006E-8</v>
          </cell>
          <cell r="R41">
            <v>-2.3533700000000001E-8</v>
          </cell>
          <cell r="U41">
            <v>-1.42954E-8</v>
          </cell>
          <cell r="X41">
            <v>-2.82925E-8</v>
          </cell>
        </row>
        <row r="42">
          <cell r="B42">
            <v>-2.9899499999999999</v>
          </cell>
          <cell r="I42">
            <v>-1.0012400000000001E-8</v>
          </cell>
          <cell r="L42">
            <v>-6.8426700000000003E-9</v>
          </cell>
          <cell r="O42">
            <v>-8.7458899999999997E-8</v>
          </cell>
          <cell r="R42">
            <v>-2.1893700000000001E-8</v>
          </cell>
          <cell r="U42">
            <v>-1.26473E-8</v>
          </cell>
          <cell r="X42">
            <v>-2.61174E-8</v>
          </cell>
        </row>
        <row r="43">
          <cell r="B43">
            <v>-2.9397000000000002</v>
          </cell>
          <cell r="I43">
            <v>-9.1436999999999994E-9</v>
          </cell>
          <cell r="L43">
            <v>-6.2460700000000001E-9</v>
          </cell>
          <cell r="O43">
            <v>-7.9379300000000002E-8</v>
          </cell>
          <cell r="R43">
            <v>-2.0258100000000001E-8</v>
          </cell>
          <cell r="U43">
            <v>-1.12209E-8</v>
          </cell>
          <cell r="X43">
            <v>-2.42012E-8</v>
          </cell>
        </row>
        <row r="44">
          <cell r="B44">
            <v>-2.8894500000000001</v>
          </cell>
          <cell r="I44">
            <v>-8.4689400000000003E-9</v>
          </cell>
          <cell r="L44">
            <v>-5.71864E-9</v>
          </cell>
          <cell r="O44">
            <v>-7.1974799999999997E-8</v>
          </cell>
          <cell r="R44">
            <v>-1.8312400000000001E-8</v>
          </cell>
          <cell r="U44">
            <v>-9.9525600000000002E-9</v>
          </cell>
          <cell r="X44">
            <v>-2.2529599999999999E-8</v>
          </cell>
        </row>
        <row r="45">
          <cell r="B45">
            <v>-2.8391999999999999</v>
          </cell>
          <cell r="I45">
            <v>-7.8740399999999994E-9</v>
          </cell>
          <cell r="L45">
            <v>-5.2369100000000003E-9</v>
          </cell>
          <cell r="O45">
            <v>-6.5177199999999999E-8</v>
          </cell>
          <cell r="R45">
            <v>-1.6908199999999999E-8</v>
          </cell>
          <cell r="U45">
            <v>-8.8362099999999996E-9</v>
          </cell>
          <cell r="X45">
            <v>-2.10289E-8</v>
          </cell>
        </row>
        <row r="46">
          <cell r="B46">
            <v>-2.7889400000000002</v>
          </cell>
          <cell r="I46">
            <v>-7.2983500000000001E-9</v>
          </cell>
          <cell r="L46">
            <v>-4.7820800000000001E-9</v>
          </cell>
          <cell r="O46">
            <v>-5.8913400000000001E-8</v>
          </cell>
          <cell r="R46">
            <v>-1.55087E-8</v>
          </cell>
          <cell r="U46">
            <v>-7.9252799999999997E-9</v>
          </cell>
          <cell r="X46">
            <v>-1.9587100000000001E-8</v>
          </cell>
        </row>
        <row r="47">
          <cell r="B47">
            <v>-2.7386900000000001</v>
          </cell>
          <cell r="I47">
            <v>-6.7111399999999996E-9</v>
          </cell>
          <cell r="L47">
            <v>-4.3101799999999997E-9</v>
          </cell>
          <cell r="O47">
            <v>-5.3213799999999998E-8</v>
          </cell>
          <cell r="R47">
            <v>-1.4200200000000001E-8</v>
          </cell>
          <cell r="U47">
            <v>-7.0540699999999998E-9</v>
          </cell>
          <cell r="X47">
            <v>-1.8140299999999999E-8</v>
          </cell>
        </row>
        <row r="48">
          <cell r="B48">
            <v>-2.6884399999999999</v>
          </cell>
          <cell r="I48">
            <v>-6.0970199999999997E-9</v>
          </cell>
          <cell r="L48">
            <v>-3.9424799999999998E-9</v>
          </cell>
          <cell r="O48">
            <v>-4.8444E-8</v>
          </cell>
          <cell r="R48">
            <v>-1.2979199999999999E-8</v>
          </cell>
          <cell r="U48">
            <v>-6.4967499999999999E-9</v>
          </cell>
          <cell r="X48">
            <v>-1.6740299999999999E-8</v>
          </cell>
        </row>
        <row r="49">
          <cell r="B49">
            <v>-2.6381899999999998</v>
          </cell>
          <cell r="I49">
            <v>-5.4397599999999998E-9</v>
          </cell>
          <cell r="L49">
            <v>-3.48465E-9</v>
          </cell>
          <cell r="O49">
            <v>-4.3991799999999997E-8</v>
          </cell>
          <cell r="R49">
            <v>-1.19286E-8</v>
          </cell>
          <cell r="U49">
            <v>-5.9018499999999998E-9</v>
          </cell>
          <cell r="X49">
            <v>-1.5243E-8</v>
          </cell>
        </row>
        <row r="50">
          <cell r="B50">
            <v>-2.5879400000000001</v>
          </cell>
          <cell r="I50">
            <v>-4.7150399999999999E-9</v>
          </cell>
          <cell r="L50">
            <v>-3.11354E-9</v>
          </cell>
          <cell r="O50">
            <v>-3.9880899999999999E-8</v>
          </cell>
          <cell r="R50">
            <v>-1.0916900000000001E-8</v>
          </cell>
          <cell r="U50">
            <v>-5.2275199999999997E-9</v>
          </cell>
          <cell r="X50">
            <v>-1.37868E-8</v>
          </cell>
        </row>
        <row r="51">
          <cell r="B51">
            <v>-2.53769</v>
          </cell>
          <cell r="I51">
            <v>-4.0278900000000002E-9</v>
          </cell>
          <cell r="L51">
            <v>-2.7842799999999998E-9</v>
          </cell>
          <cell r="O51">
            <v>-3.6074000000000003E-8</v>
          </cell>
          <cell r="R51">
            <v>-1.0082800000000001E-8</v>
          </cell>
          <cell r="U51">
            <v>-4.6830100000000004E-9</v>
          </cell>
          <cell r="X51">
            <v>-1.2296299999999999E-8</v>
          </cell>
        </row>
        <row r="52">
          <cell r="B52">
            <v>-2.4874399999999999</v>
          </cell>
          <cell r="I52">
            <v>-3.3945400000000001E-9</v>
          </cell>
          <cell r="L52">
            <v>-2.4276700000000002E-9</v>
          </cell>
          <cell r="O52">
            <v>-3.2371300000000002E-8</v>
          </cell>
          <cell r="R52">
            <v>-9.1133800000000006E-9</v>
          </cell>
          <cell r="U52">
            <v>-4.17864E-9</v>
          </cell>
          <cell r="X52">
            <v>-1.08866E-8</v>
          </cell>
        </row>
        <row r="53">
          <cell r="B53">
            <v>-2.4371900000000002</v>
          </cell>
          <cell r="I53">
            <v>-2.8726700000000002E-9</v>
          </cell>
          <cell r="L53">
            <v>-2.1116499999999998E-9</v>
          </cell>
          <cell r="O53">
            <v>-2.9044499999999999E-8</v>
          </cell>
          <cell r="R53">
            <v>-8.2468599999999994E-9</v>
          </cell>
          <cell r="U53">
            <v>-3.7233899999999999E-9</v>
          </cell>
          <cell r="X53">
            <v>-9.6147500000000001E-9</v>
          </cell>
        </row>
        <row r="54">
          <cell r="B54">
            <v>-2.38693</v>
          </cell>
          <cell r="I54">
            <v>-2.4643999999999999E-9</v>
          </cell>
          <cell r="L54">
            <v>-1.82594E-9</v>
          </cell>
          <cell r="O54">
            <v>-2.5766399999999999E-8</v>
          </cell>
          <cell r="R54">
            <v>-7.4533799999999993E-9</v>
          </cell>
          <cell r="U54">
            <v>-3.3710600000000001E-9</v>
          </cell>
          <cell r="X54">
            <v>-8.5013999999999996E-9</v>
          </cell>
        </row>
        <row r="55">
          <cell r="B55">
            <v>-2.3366799999999999</v>
          </cell>
          <cell r="I55">
            <v>-2.18382E-9</v>
          </cell>
          <cell r="L55">
            <v>-1.5620100000000001E-9</v>
          </cell>
          <cell r="O55">
            <v>-2.2674799999999999E-8</v>
          </cell>
          <cell r="R55">
            <v>-6.75513E-9</v>
          </cell>
          <cell r="U55">
            <v>-2.8991600000000002E-9</v>
          </cell>
          <cell r="X55">
            <v>-7.5878999999999994E-9</v>
          </cell>
        </row>
        <row r="56">
          <cell r="B56">
            <v>-2.2864300000000002</v>
          </cell>
          <cell r="I56">
            <v>-1.99847E-9</v>
          </cell>
          <cell r="L56">
            <v>-1.30534E-9</v>
          </cell>
          <cell r="O56">
            <v>-1.9734899999999999E-8</v>
          </cell>
          <cell r="R56">
            <v>-6.0244199999999998E-9</v>
          </cell>
          <cell r="U56">
            <v>-2.4212699999999998E-9</v>
          </cell>
          <cell r="X56">
            <v>-6.7452999999999999E-9</v>
          </cell>
        </row>
        <row r="57">
          <cell r="B57">
            <v>-2.2361800000000001</v>
          </cell>
          <cell r="I57">
            <v>-1.9198900000000001E-9</v>
          </cell>
          <cell r="L57">
            <v>-1.0939499999999999E-9</v>
          </cell>
          <cell r="O57">
            <v>-1.69675E-8</v>
          </cell>
          <cell r="R57">
            <v>-5.3782700000000003E-9</v>
          </cell>
          <cell r="U57">
            <v>-1.9450899999999999E-9</v>
          </cell>
          <cell r="X57">
            <v>-6.2494800000000002E-9</v>
          </cell>
        </row>
        <row r="58">
          <cell r="B58">
            <v>-2.1859299999999999</v>
          </cell>
          <cell r="I58">
            <v>-1.8780399999999999E-9</v>
          </cell>
          <cell r="L58">
            <v>-8.88526E-10</v>
          </cell>
          <cell r="O58">
            <v>-1.44312E-8</v>
          </cell>
          <cell r="R58">
            <v>-4.76842E-9</v>
          </cell>
          <cell r="U58">
            <v>-1.74822E-9</v>
          </cell>
          <cell r="X58">
            <v>-5.7438400000000003E-9</v>
          </cell>
        </row>
        <row r="59">
          <cell r="B59">
            <v>-2.1356799999999998</v>
          </cell>
          <cell r="I59">
            <v>-1.82081E-9</v>
          </cell>
          <cell r="L59">
            <v>-7.1300300000000005E-10</v>
          </cell>
          <cell r="O59">
            <v>-1.2150699999999999E-8</v>
          </cell>
          <cell r="R59">
            <v>-4.1632699999999998E-9</v>
          </cell>
          <cell r="U59">
            <v>-1.4505499999999999E-9</v>
          </cell>
          <cell r="X59">
            <v>-5.2501399999999998E-9</v>
          </cell>
        </row>
        <row r="60">
          <cell r="B60">
            <v>-2.0854300000000001</v>
          </cell>
          <cell r="I60">
            <v>-1.7379600000000001E-9</v>
          </cell>
          <cell r="L60">
            <v>-5.57983E-10</v>
          </cell>
          <cell r="O60">
            <v>-1.01571E-8</v>
          </cell>
          <cell r="R60">
            <v>-3.6341300000000001E-9</v>
          </cell>
          <cell r="U60">
            <v>-1.2622099999999999E-9</v>
          </cell>
          <cell r="X60">
            <v>-4.7577400000000002E-9</v>
          </cell>
        </row>
        <row r="61">
          <cell r="B61">
            <v>-2.03518</v>
          </cell>
          <cell r="I61">
            <v>-1.5850800000000001E-9</v>
          </cell>
          <cell r="L61">
            <v>-4.2601799999999998E-10</v>
          </cell>
          <cell r="O61">
            <v>-8.5005400000000001E-9</v>
          </cell>
          <cell r="R61">
            <v>-3.1314700000000001E-9</v>
          </cell>
          <cell r="U61">
            <v>-1.13964E-9</v>
          </cell>
          <cell r="X61">
            <v>-4.20598E-9</v>
          </cell>
        </row>
        <row r="62">
          <cell r="B62">
            <v>-1.98492</v>
          </cell>
          <cell r="I62">
            <v>-1.38222E-9</v>
          </cell>
          <cell r="L62">
            <v>-3.2907699999999999E-10</v>
          </cell>
          <cell r="O62">
            <v>-7.1394800000000002E-9</v>
          </cell>
          <cell r="R62">
            <v>-2.7193500000000001E-9</v>
          </cell>
          <cell r="U62">
            <v>-1.03374E-9</v>
          </cell>
          <cell r="X62">
            <v>-3.6234499999999999E-9</v>
          </cell>
        </row>
        <row r="63">
          <cell r="B63">
            <v>-1.9346699999999999</v>
          </cell>
          <cell r="I63">
            <v>-1.1135900000000001E-9</v>
          </cell>
          <cell r="L63">
            <v>-2.4836100000000002E-10</v>
          </cell>
          <cell r="O63">
            <v>-6.0274000000000001E-9</v>
          </cell>
          <cell r="R63">
            <v>-2.3179200000000002E-9</v>
          </cell>
          <cell r="U63">
            <v>-9.9358600000000005E-10</v>
          </cell>
          <cell r="X63">
            <v>-3.0080600000000001E-9</v>
          </cell>
        </row>
        <row r="64">
          <cell r="B64">
            <v>-1.88442</v>
          </cell>
          <cell r="I64">
            <v>-8.7230199999999999E-10</v>
          </cell>
          <cell r="L64">
            <v>-1.8771899999999999E-10</v>
          </cell>
          <cell r="O64">
            <v>-5.1596000000000003E-9</v>
          </cell>
          <cell r="R64">
            <v>-1.9583300000000002E-9</v>
          </cell>
          <cell r="U64">
            <v>-9.6753799999999993E-10</v>
          </cell>
          <cell r="X64">
            <v>-2.4328000000000001E-9</v>
          </cell>
        </row>
        <row r="65">
          <cell r="B65">
            <v>-1.8341700000000001</v>
          </cell>
          <cell r="I65">
            <v>-6.4126300000000004E-10</v>
          </cell>
          <cell r="L65">
            <v>-1.39463E-10</v>
          </cell>
          <cell r="O65">
            <v>-4.4344499999999997E-9</v>
          </cell>
          <cell r="R65">
            <v>-1.6388899999999999E-9</v>
          </cell>
          <cell r="U65">
            <v>-8.9963699999999998E-10</v>
          </cell>
          <cell r="X65">
            <v>-1.89214E-9</v>
          </cell>
        </row>
        <row r="66">
          <cell r="B66">
            <v>-1.78392</v>
          </cell>
          <cell r="I66">
            <v>-4.7513200000000001E-10</v>
          </cell>
          <cell r="L66">
            <v>-1.12975E-10</v>
          </cell>
          <cell r="O66">
            <v>-3.85791E-9</v>
          </cell>
          <cell r="R66">
            <v>-1.37197E-9</v>
          </cell>
          <cell r="U66">
            <v>-8.1293599999999995E-10</v>
          </cell>
          <cell r="X66">
            <v>-1.5201600000000001E-9</v>
          </cell>
        </row>
        <row r="67">
          <cell r="B67">
            <v>-1.73367</v>
          </cell>
          <cell r="I67">
            <v>-3.7263599999999998E-10</v>
          </cell>
          <cell r="L67">
            <v>-1.06144E-10</v>
          </cell>
          <cell r="O67">
            <v>-3.3864400000000001E-9</v>
          </cell>
          <cell r="R67">
            <v>-1.11872E-9</v>
          </cell>
          <cell r="U67">
            <v>-7.1685299999999999E-10</v>
          </cell>
          <cell r="X67">
            <v>-1.24983E-9</v>
          </cell>
        </row>
        <row r="68">
          <cell r="B68">
            <v>-1.6834199999999999</v>
          </cell>
          <cell r="I68">
            <v>-3.5641199999999998E-10</v>
          </cell>
          <cell r="L68">
            <v>-1.05298E-10</v>
          </cell>
          <cell r="O68">
            <v>-2.9606500000000001E-9</v>
          </cell>
          <cell r="R68">
            <v>-8.8981399999999998E-10</v>
          </cell>
          <cell r="U68">
            <v>-6.2631400000000001E-10</v>
          </cell>
          <cell r="X68">
            <v>-1.06918E-9</v>
          </cell>
        </row>
        <row r="69">
          <cell r="B69">
            <v>-1.63317</v>
          </cell>
          <cell r="I69">
            <v>-3.81172E-10</v>
          </cell>
          <cell r="L69">
            <v>-1.09136E-10</v>
          </cell>
          <cell r="O69">
            <v>-2.5745899999999999E-9</v>
          </cell>
          <cell r="R69">
            <v>-7.4375900000000002E-10</v>
          </cell>
          <cell r="U69">
            <v>-5.2937300000000003E-10</v>
          </cell>
          <cell r="X69">
            <v>-1.0004199999999999E-9</v>
          </cell>
        </row>
        <row r="70">
          <cell r="B70">
            <v>-1.58291</v>
          </cell>
          <cell r="I70">
            <v>-4.44806E-10</v>
          </cell>
          <cell r="L70">
            <v>-1.1895900000000001E-10</v>
          </cell>
          <cell r="O70">
            <v>-2.16759E-9</v>
          </cell>
          <cell r="R70">
            <v>-5.8915600000000003E-10</v>
          </cell>
          <cell r="U70">
            <v>-3.9271099999999999E-10</v>
          </cell>
          <cell r="X70">
            <v>-9.7095999999999992E-10</v>
          </cell>
        </row>
        <row r="71">
          <cell r="B71">
            <v>-1.5326599999999999</v>
          </cell>
          <cell r="I71">
            <v>-5.1783299999999998E-10</v>
          </cell>
          <cell r="L71">
            <v>-1.4799799999999999E-10</v>
          </cell>
          <cell r="O71">
            <v>-1.7755400000000001E-9</v>
          </cell>
          <cell r="R71">
            <v>-4.7000599999999998E-10</v>
          </cell>
          <cell r="U71">
            <v>-2.7910499999999999E-10</v>
          </cell>
          <cell r="X71">
            <v>-9.5429400000000005E-10</v>
          </cell>
        </row>
        <row r="72">
          <cell r="B72">
            <v>-1.48241</v>
          </cell>
          <cell r="I72">
            <v>-5.5413200000000005E-10</v>
          </cell>
          <cell r="L72">
            <v>-1.8386799999999999E-10</v>
          </cell>
          <cell r="O72">
            <v>-1.3928899999999999E-9</v>
          </cell>
          <cell r="R72">
            <v>-3.6836899999999998E-10</v>
          </cell>
          <cell r="U72">
            <v>-1.6294699999999999E-10</v>
          </cell>
          <cell r="X72">
            <v>-9.20129E-10</v>
          </cell>
        </row>
        <row r="73">
          <cell r="B73">
            <v>-1.4321600000000001</v>
          </cell>
          <cell r="I73">
            <v>-5.4773100000000004E-10</v>
          </cell>
          <cell r="L73">
            <v>-2.1163199999999999E-10</v>
          </cell>
          <cell r="O73">
            <v>-1.04996E-9</v>
          </cell>
          <cell r="R73">
            <v>-2.79534E-10</v>
          </cell>
          <cell r="U73">
            <v>-1.2707699999999999E-10</v>
          </cell>
          <cell r="X73">
            <v>-8.3727800000000001E-10</v>
          </cell>
        </row>
        <row r="74">
          <cell r="B74">
            <v>-1.38191</v>
          </cell>
          <cell r="I74">
            <v>-4.8965199999999998E-10</v>
          </cell>
          <cell r="L74">
            <v>-2.4963599999999999E-10</v>
          </cell>
          <cell r="O74">
            <v>-7.3820400000000003E-10</v>
          </cell>
          <cell r="R74">
            <v>-2.2615200000000001E-10</v>
          </cell>
          <cell r="U74">
            <v>-1.12975E-10</v>
          </cell>
          <cell r="X74">
            <v>-7.1172699999999996E-10</v>
          </cell>
        </row>
        <row r="75">
          <cell r="B75">
            <v>-1.3316600000000001</v>
          </cell>
          <cell r="I75">
            <v>-4.0723100000000001E-10</v>
          </cell>
          <cell r="L75">
            <v>-2.7825800000000001E-10</v>
          </cell>
          <cell r="O75">
            <v>-4.92644E-10</v>
          </cell>
          <cell r="R75">
            <v>-1.86002E-10</v>
          </cell>
          <cell r="U75">
            <v>-1.15538E-10</v>
          </cell>
          <cell r="X75">
            <v>-5.4516799999999997E-10</v>
          </cell>
        </row>
        <row r="76">
          <cell r="B76">
            <v>-1.2814099999999999</v>
          </cell>
          <cell r="I76">
            <v>-2.7099799999999998E-10</v>
          </cell>
          <cell r="L76">
            <v>-3.2438000000000002E-10</v>
          </cell>
          <cell r="O76">
            <v>-3.2266399999999998E-10</v>
          </cell>
          <cell r="R76">
            <v>-1.63376E-10</v>
          </cell>
          <cell r="U76">
            <v>-1.2878200000000001E-10</v>
          </cell>
          <cell r="X76">
            <v>-3.6665199999999999E-10</v>
          </cell>
        </row>
        <row r="77">
          <cell r="B77">
            <v>-1.23116</v>
          </cell>
          <cell r="I77">
            <v>-1.5184899999999999E-10</v>
          </cell>
          <cell r="L77">
            <v>-3.4700599999999999E-10</v>
          </cell>
          <cell r="O77">
            <v>-2.27857E-10</v>
          </cell>
          <cell r="R77">
            <v>-1.53553E-10</v>
          </cell>
          <cell r="U77">
            <v>-1.544E-10</v>
          </cell>
          <cell r="X77">
            <v>-2.04802E-10</v>
          </cell>
        </row>
        <row r="78">
          <cell r="B78">
            <v>-1.1809000000000001</v>
          </cell>
          <cell r="I78">
            <v>-5.2761999999999998E-11</v>
          </cell>
          <cell r="L78">
            <v>-3.7134900000000001E-10</v>
          </cell>
          <cell r="O78">
            <v>-1.9412E-10</v>
          </cell>
          <cell r="R78">
            <v>-1.45435E-10</v>
          </cell>
          <cell r="U78">
            <v>-2.2444700000000001E-10</v>
          </cell>
          <cell r="X78">
            <v>-1.0401E-10</v>
          </cell>
        </row>
        <row r="79">
          <cell r="B79">
            <v>-1.1306499999999999</v>
          </cell>
          <cell r="I79">
            <v>1.00017E-11</v>
          </cell>
          <cell r="L79">
            <v>-3.9441599999999999E-10</v>
          </cell>
          <cell r="O79">
            <v>-1.9071099999999999E-10</v>
          </cell>
          <cell r="R79">
            <v>-1.5995499999999999E-10</v>
          </cell>
          <cell r="U79">
            <v>-2.8978600000000001E-10</v>
          </cell>
          <cell r="X79">
            <v>-4.9352599999999998E-11</v>
          </cell>
        </row>
        <row r="80">
          <cell r="B80">
            <v>-1.0804</v>
          </cell>
          <cell r="I80">
            <v>1.4269400000000001E-11</v>
          </cell>
          <cell r="L80">
            <v>-4.0766000000000002E-10</v>
          </cell>
          <cell r="O80">
            <v>-2.4280500000000002E-10</v>
          </cell>
          <cell r="R80">
            <v>-1.8429800000000001E-10</v>
          </cell>
          <cell r="U80">
            <v>-3.63243E-10</v>
          </cell>
          <cell r="X80">
            <v>-5.8317199999999998E-11</v>
          </cell>
        </row>
        <row r="81">
          <cell r="B81">
            <v>-1.0301499999999999</v>
          </cell>
          <cell r="I81">
            <v>-3.9100599999999997E-11</v>
          </cell>
          <cell r="L81">
            <v>-4.0723100000000001E-10</v>
          </cell>
          <cell r="O81">
            <v>-3.0174300000000001E-10</v>
          </cell>
          <cell r="R81">
            <v>-2.10774E-10</v>
          </cell>
          <cell r="U81">
            <v>-3.4829399999999998E-10</v>
          </cell>
          <cell r="X81">
            <v>-1.07002E-10</v>
          </cell>
        </row>
        <row r="82">
          <cell r="B82">
            <v>-0.97989999999999999</v>
          </cell>
          <cell r="I82">
            <v>-1.3476600000000001E-10</v>
          </cell>
          <cell r="L82">
            <v>-4.0081699999999999E-10</v>
          </cell>
          <cell r="O82">
            <v>-3.65376E-10</v>
          </cell>
          <cell r="R82">
            <v>-2.4067200000000002E-10</v>
          </cell>
          <cell r="U82">
            <v>-3.3718299999999999E-10</v>
          </cell>
          <cell r="X82">
            <v>-2.0437200000000001E-10</v>
          </cell>
        </row>
        <row r="83">
          <cell r="B83">
            <v>-0.92964800000000003</v>
          </cell>
          <cell r="I83">
            <v>-2.3939599999999999E-10</v>
          </cell>
          <cell r="L83">
            <v>-3.8416399999999998E-10</v>
          </cell>
          <cell r="O83">
            <v>-4.0081699999999999E-10</v>
          </cell>
          <cell r="R83">
            <v>-2.6671899999999998E-10</v>
          </cell>
          <cell r="U83">
            <v>-3.0601000000000001E-10</v>
          </cell>
          <cell r="X83">
            <v>-3.03447E-10</v>
          </cell>
        </row>
        <row r="84">
          <cell r="B84">
            <v>-0.87939699999999998</v>
          </cell>
          <cell r="I84">
            <v>-3.29506E-10</v>
          </cell>
          <cell r="L84">
            <v>-3.5512399999999999E-10</v>
          </cell>
          <cell r="O84">
            <v>-4.1961700000000002E-10</v>
          </cell>
          <cell r="R84">
            <v>-3.05581E-10</v>
          </cell>
          <cell r="U84">
            <v>-2.7867599999999998E-10</v>
          </cell>
          <cell r="X84">
            <v>-3.7434099999999998E-10</v>
          </cell>
        </row>
        <row r="85">
          <cell r="B85">
            <v>-0.82914600000000005</v>
          </cell>
          <cell r="I85">
            <v>-3.8672699999999999E-10</v>
          </cell>
          <cell r="L85">
            <v>-3.29506E-10</v>
          </cell>
          <cell r="O85">
            <v>-4.16625E-10</v>
          </cell>
          <cell r="R85">
            <v>-3.3761300000000001E-10</v>
          </cell>
          <cell r="U85">
            <v>-2.2701E-10</v>
          </cell>
          <cell r="X85">
            <v>-3.9783700000000002E-10</v>
          </cell>
        </row>
        <row r="86">
          <cell r="B86">
            <v>-0.77889399999999998</v>
          </cell>
          <cell r="I86">
            <v>-3.98684E-10</v>
          </cell>
          <cell r="L86">
            <v>-3.0131299999999999E-10</v>
          </cell>
          <cell r="O86">
            <v>-3.6067999999999999E-10</v>
          </cell>
          <cell r="R86">
            <v>-3.51286E-10</v>
          </cell>
          <cell r="U86">
            <v>-1.45435E-10</v>
          </cell>
          <cell r="X86">
            <v>-3.7007300000000002E-10</v>
          </cell>
        </row>
        <row r="87">
          <cell r="B87">
            <v>-0.72864300000000004</v>
          </cell>
          <cell r="I87">
            <v>-3.4359700000000001E-10</v>
          </cell>
          <cell r="L87">
            <v>-2.53916E-10</v>
          </cell>
          <cell r="O87">
            <v>-2.9618700000000001E-10</v>
          </cell>
          <cell r="R87">
            <v>-3.5897499999999999E-10</v>
          </cell>
          <cell r="U87">
            <v>-7.1978599999999999E-11</v>
          </cell>
          <cell r="X87">
            <v>-3.03447E-10</v>
          </cell>
        </row>
        <row r="88">
          <cell r="B88">
            <v>-0.678392</v>
          </cell>
          <cell r="I88">
            <v>-2.6544299999999999E-10</v>
          </cell>
          <cell r="L88">
            <v>-2.0180899999999999E-10</v>
          </cell>
          <cell r="O88">
            <v>-2.00951E-10</v>
          </cell>
          <cell r="R88">
            <v>-3.6836899999999998E-10</v>
          </cell>
          <cell r="U88">
            <v>2.1958400000000001E-11</v>
          </cell>
          <cell r="X88">
            <v>-1.85156E-10</v>
          </cell>
        </row>
        <row r="89">
          <cell r="B89">
            <v>-0.62814099999999995</v>
          </cell>
          <cell r="I89">
            <v>-1.4970300000000001E-10</v>
          </cell>
          <cell r="L89">
            <v>-1.5568700000000001E-10</v>
          </cell>
          <cell r="O89">
            <v>-1.0187600000000001E-10</v>
          </cell>
          <cell r="R89">
            <v>-3.7476999999999999E-10</v>
          </cell>
          <cell r="U89">
            <v>-5.3644200000000003E-12</v>
          </cell>
          <cell r="X89">
            <v>-7.6675399999999995E-11</v>
          </cell>
        </row>
        <row r="90">
          <cell r="B90">
            <v>-0.57788899999999999</v>
          </cell>
          <cell r="I90">
            <v>-4.2939199999999999E-11</v>
          </cell>
          <cell r="L90">
            <v>-1.13833E-10</v>
          </cell>
          <cell r="O90">
            <v>-2.11596E-11</v>
          </cell>
          <cell r="R90">
            <v>-3.7134900000000001E-10</v>
          </cell>
          <cell r="U90">
            <v>-4.07696E-12</v>
          </cell>
          <cell r="X90">
            <v>1.17064E-11</v>
          </cell>
        </row>
        <row r="91">
          <cell r="B91">
            <v>-0.52763800000000005</v>
          </cell>
          <cell r="I91">
            <v>3.4344200000000002E-11</v>
          </cell>
          <cell r="L91">
            <v>-7.5829000000000003E-11</v>
          </cell>
          <cell r="O91">
            <v>3.5202500000000001E-11</v>
          </cell>
          <cell r="R91">
            <v>-3.6494699999999999E-10</v>
          </cell>
          <cell r="U91">
            <v>-2.6714799999999999E-11</v>
          </cell>
          <cell r="X91">
            <v>5.9115899999999997E-11</v>
          </cell>
        </row>
        <row r="92">
          <cell r="B92">
            <v>-0.47738700000000001</v>
          </cell>
          <cell r="I92">
            <v>6.5088300000000006E-11</v>
          </cell>
          <cell r="L92">
            <v>-2.07305E-11</v>
          </cell>
          <cell r="O92">
            <v>6.8509600000000006E-11</v>
          </cell>
          <cell r="R92">
            <v>-3.4273899999999999E-10</v>
          </cell>
          <cell r="U92">
            <v>-5.3620299999999997E-11</v>
          </cell>
          <cell r="X92">
            <v>4.9292999999999998E-11</v>
          </cell>
        </row>
        <row r="93">
          <cell r="B93">
            <v>-0.42713600000000002</v>
          </cell>
          <cell r="I93">
            <v>4.6730000000000003E-11</v>
          </cell>
          <cell r="L93">
            <v>7.4386599999999993E-12</v>
          </cell>
          <cell r="O93">
            <v>7.0643399999999999E-11</v>
          </cell>
          <cell r="R93">
            <v>-3.2309299999999999E-10</v>
          </cell>
          <cell r="U93">
            <v>-9.1624300000000003E-11</v>
          </cell>
          <cell r="X93">
            <v>-9.2029600000000006E-12</v>
          </cell>
        </row>
        <row r="94">
          <cell r="B94">
            <v>-0.376884</v>
          </cell>
          <cell r="I94">
            <v>-1.9884099999999998E-11</v>
          </cell>
          <cell r="L94">
            <v>3.0934800000000002E-11</v>
          </cell>
          <cell r="O94">
            <v>2.79427E-11</v>
          </cell>
          <cell r="R94">
            <v>-3.03447E-10</v>
          </cell>
          <cell r="U94">
            <v>-1.68502E-10</v>
          </cell>
          <cell r="X94">
            <v>-1.13404E-10</v>
          </cell>
        </row>
        <row r="95">
          <cell r="B95">
            <v>-0.32663300000000001</v>
          </cell>
          <cell r="I95">
            <v>-1.2878200000000001E-10</v>
          </cell>
          <cell r="L95">
            <v>5.7828400000000003E-11</v>
          </cell>
          <cell r="O95">
            <v>-3.0553299999999999E-11</v>
          </cell>
          <cell r="R95">
            <v>-2.8679399999999998E-10</v>
          </cell>
          <cell r="U95">
            <v>-2.3767899999999999E-10</v>
          </cell>
          <cell r="X95">
            <v>-2.18892E-10</v>
          </cell>
        </row>
        <row r="96">
          <cell r="B96">
            <v>-0.27638200000000002</v>
          </cell>
          <cell r="I96">
            <v>-2.3255299999999999E-10</v>
          </cell>
          <cell r="L96">
            <v>7.3206400000000001E-11</v>
          </cell>
          <cell r="O96">
            <v>-1.27494E-10</v>
          </cell>
          <cell r="R96">
            <v>-2.53916E-10</v>
          </cell>
          <cell r="U96">
            <v>-3.1284099999999998E-10</v>
          </cell>
          <cell r="X96">
            <v>-3.1242399999999997E-10</v>
          </cell>
        </row>
        <row r="97">
          <cell r="B97">
            <v>-0.226131</v>
          </cell>
          <cell r="I97">
            <v>-3.1326999999999999E-10</v>
          </cell>
          <cell r="L97">
            <v>8.85844E-11</v>
          </cell>
          <cell r="O97">
            <v>-2.06077E-10</v>
          </cell>
          <cell r="R97">
            <v>-2.0351400000000001E-10</v>
          </cell>
          <cell r="U97">
            <v>-3.0003800000000001E-10</v>
          </cell>
          <cell r="X97">
            <v>-3.5555400000000001E-10</v>
          </cell>
        </row>
        <row r="98">
          <cell r="B98">
            <v>-0.17587900000000001</v>
          </cell>
          <cell r="I98">
            <v>-3.3463199999999998E-10</v>
          </cell>
          <cell r="L98">
            <v>1.02675E-10</v>
          </cell>
          <cell r="O98">
            <v>-2.6843500000000001E-10</v>
          </cell>
          <cell r="R98">
            <v>-1.34337E-10</v>
          </cell>
          <cell r="U98">
            <v>-2.7184500000000001E-10</v>
          </cell>
          <cell r="X98">
            <v>-3.2821900000000002E-10</v>
          </cell>
        </row>
        <row r="99">
          <cell r="B99">
            <v>-0.12562799999999999</v>
          </cell>
          <cell r="I99">
            <v>-3.0088399999999998E-10</v>
          </cell>
          <cell r="L99">
            <v>1.21462E-10</v>
          </cell>
          <cell r="O99">
            <v>-2.9064400000000003E-10</v>
          </cell>
          <cell r="R99">
            <v>-6.3014000000000006E-11</v>
          </cell>
          <cell r="U99">
            <v>-2.1761699999999999E-10</v>
          </cell>
          <cell r="X99">
            <v>-2.2957299999999999E-10</v>
          </cell>
        </row>
        <row r="100">
          <cell r="B100">
            <v>-7.5376899999999997E-2</v>
          </cell>
          <cell r="I100">
            <v>-2.07794E-10</v>
          </cell>
          <cell r="L100">
            <v>1.42395E-10</v>
          </cell>
          <cell r="O100">
            <v>-2.7996300000000001E-10</v>
          </cell>
          <cell r="R100">
            <v>9.1433500000000002E-12</v>
          </cell>
          <cell r="U100">
            <v>-1.544E-10</v>
          </cell>
          <cell r="X100">
            <v>-9.2911700000000004E-11</v>
          </cell>
        </row>
        <row r="101">
          <cell r="B101">
            <v>-2.5125600000000001E-2</v>
          </cell>
          <cell r="I101">
            <v>-8.0955000000000006E-11</v>
          </cell>
          <cell r="L101">
            <v>1.50931E-10</v>
          </cell>
          <cell r="O101">
            <v>-2.33841E-10</v>
          </cell>
          <cell r="R101">
            <v>7.8332400000000005E-11</v>
          </cell>
          <cell r="U101">
            <v>-8.3088900000000006E-11</v>
          </cell>
          <cell r="X101">
            <v>5.0997700000000002E-11</v>
          </cell>
        </row>
        <row r="102">
          <cell r="B102">
            <v>2.5125600000000001E-2</v>
          </cell>
          <cell r="I102">
            <v>6.2954399999999994E-11</v>
          </cell>
          <cell r="L102">
            <v>1.70147E-10</v>
          </cell>
          <cell r="O102">
            <v>-1.55258E-10</v>
          </cell>
          <cell r="R102">
            <v>1.4538800000000001E-10</v>
          </cell>
          <cell r="U102">
            <v>2.3245799999999999E-11</v>
          </cell>
          <cell r="X102">
            <v>1.8125800000000001E-10</v>
          </cell>
        </row>
        <row r="103">
          <cell r="B103">
            <v>7.5376899999999997E-2</v>
          </cell>
          <cell r="I103">
            <v>1.85096E-10</v>
          </cell>
          <cell r="L103">
            <v>1.7783599999999999E-10</v>
          </cell>
          <cell r="O103">
            <v>-7.53999E-11</v>
          </cell>
          <cell r="R103">
            <v>2.0217900000000001E-10</v>
          </cell>
          <cell r="U103">
            <v>1.11222E-10</v>
          </cell>
          <cell r="X103">
            <v>2.6367900000000001E-10</v>
          </cell>
        </row>
        <row r="104">
          <cell r="B104">
            <v>0.12562799999999999</v>
          </cell>
          <cell r="I104">
            <v>2.6837600000000003E-10</v>
          </cell>
          <cell r="L104">
            <v>1.7270999999999999E-10</v>
          </cell>
          <cell r="O104">
            <v>2.1529199999999999E-11</v>
          </cell>
          <cell r="R104">
            <v>2.5385600000000001E-10</v>
          </cell>
          <cell r="U104">
            <v>1.93644E-10</v>
          </cell>
          <cell r="X104">
            <v>2.9954900000000001E-10</v>
          </cell>
        </row>
        <row r="105">
          <cell r="B105">
            <v>0.17587900000000001</v>
          </cell>
          <cell r="I105">
            <v>3.0254099999999998E-10</v>
          </cell>
          <cell r="L105">
            <v>1.5264700000000001E-10</v>
          </cell>
          <cell r="O105">
            <v>1.09076E-10</v>
          </cell>
          <cell r="R105">
            <v>2.5258099999999998E-10</v>
          </cell>
          <cell r="U105">
            <v>2.5258099999999998E-10</v>
          </cell>
          <cell r="X105">
            <v>2.6794700000000002E-10</v>
          </cell>
        </row>
        <row r="106">
          <cell r="B106">
            <v>0.226131</v>
          </cell>
          <cell r="I106">
            <v>2.9870299999999999E-10</v>
          </cell>
          <cell r="L106">
            <v>1.2359600000000001E-10</v>
          </cell>
          <cell r="O106">
            <v>1.78695E-10</v>
          </cell>
          <cell r="R106">
            <v>2.7179700000000001E-10</v>
          </cell>
          <cell r="U106">
            <v>2.43604E-10</v>
          </cell>
          <cell r="X106">
            <v>2.0730499999999999E-10</v>
          </cell>
        </row>
        <row r="107">
          <cell r="B107">
            <v>0.27638200000000002</v>
          </cell>
          <cell r="I107">
            <v>2.53427E-10</v>
          </cell>
          <cell r="L107">
            <v>1.03962E-10</v>
          </cell>
          <cell r="O107">
            <v>2.5471399999999997E-10</v>
          </cell>
          <cell r="R107">
            <v>2.7819900000000002E-10</v>
          </cell>
          <cell r="U107">
            <v>2.3976600000000001E-10</v>
          </cell>
          <cell r="X107">
            <v>1.0609600000000001E-10</v>
          </cell>
        </row>
        <row r="108">
          <cell r="B108">
            <v>0.32663300000000001</v>
          </cell>
          <cell r="I108">
            <v>1.8723000000000001E-10</v>
          </cell>
          <cell r="L108">
            <v>7.9190700000000003E-11</v>
          </cell>
          <cell r="O108">
            <v>2.9614000000000002E-10</v>
          </cell>
          <cell r="R108">
            <v>2.8802200000000002E-10</v>
          </cell>
          <cell r="U108">
            <v>2.2609200000000001E-10</v>
          </cell>
          <cell r="X108">
            <v>1.4698499999999998E-11</v>
          </cell>
        </row>
        <row r="109">
          <cell r="B109">
            <v>0.376884</v>
          </cell>
          <cell r="I109">
            <v>8.6879699999999996E-11</v>
          </cell>
          <cell r="L109">
            <v>5.6981999999999998E-11</v>
          </cell>
          <cell r="O109">
            <v>3.1791900000000002E-10</v>
          </cell>
          <cell r="R109">
            <v>2.9015500000000002E-10</v>
          </cell>
          <cell r="U109">
            <v>2.0217900000000001E-10</v>
          </cell>
          <cell r="X109">
            <v>-7.6675399999999995E-11</v>
          </cell>
        </row>
        <row r="110">
          <cell r="B110">
            <v>0.42713600000000002</v>
          </cell>
          <cell r="I110">
            <v>-5.3644200000000003E-12</v>
          </cell>
          <cell r="L110">
            <v>3.7765500000000003E-11</v>
          </cell>
          <cell r="O110">
            <v>3.1236399999999998E-10</v>
          </cell>
          <cell r="R110">
            <v>2.9827399999999998E-10</v>
          </cell>
          <cell r="U110">
            <v>1.75703E-10</v>
          </cell>
          <cell r="X110">
            <v>-1.27494E-10</v>
          </cell>
        </row>
        <row r="111">
          <cell r="B111">
            <v>0.47738700000000001</v>
          </cell>
          <cell r="I111">
            <v>-8.5651899999999995E-11</v>
          </cell>
          <cell r="L111">
            <v>6.1750400000000003E-12</v>
          </cell>
          <cell r="O111">
            <v>2.6923399999999999E-10</v>
          </cell>
          <cell r="R111">
            <v>3.0211200000000002E-10</v>
          </cell>
          <cell r="U111">
            <v>1.2872199999999999E-10</v>
          </cell>
          <cell r="X111">
            <v>-1.3774600000000001E-10</v>
          </cell>
        </row>
        <row r="112">
          <cell r="B112">
            <v>0.52763800000000005</v>
          </cell>
          <cell r="I112">
            <v>-1.3005699999999999E-10</v>
          </cell>
          <cell r="L112">
            <v>-2.07305E-11</v>
          </cell>
          <cell r="O112">
            <v>2.35498E-10</v>
          </cell>
          <cell r="R112">
            <v>3.0382900000000002E-10</v>
          </cell>
          <cell r="U112">
            <v>6.1678899999999999E-11</v>
          </cell>
          <cell r="X112">
            <v>-9.33409E-11</v>
          </cell>
        </row>
        <row r="113">
          <cell r="B113">
            <v>0.57788899999999999</v>
          </cell>
          <cell r="I113">
            <v>-1.3604199999999999E-10</v>
          </cell>
          <cell r="L113">
            <v>-4.8494299999999999E-11</v>
          </cell>
          <cell r="O113">
            <v>1.47092E-10</v>
          </cell>
          <cell r="R113">
            <v>2.9870299999999999E-10</v>
          </cell>
          <cell r="U113">
            <v>3.18289E-12</v>
          </cell>
          <cell r="X113">
            <v>-2.6714799999999999E-11</v>
          </cell>
        </row>
        <row r="114">
          <cell r="B114">
            <v>0.62814099999999995</v>
          </cell>
          <cell r="I114">
            <v>-9.7608600000000006E-11</v>
          </cell>
          <cell r="L114">
            <v>-6.3014000000000006E-11</v>
          </cell>
          <cell r="O114">
            <v>7.0214299999999997E-11</v>
          </cell>
          <cell r="R114">
            <v>2.8674599999999998E-10</v>
          </cell>
          <cell r="U114">
            <v>-6.5147900000000005E-11</v>
          </cell>
          <cell r="X114">
            <v>8.3029300000000006E-11</v>
          </cell>
        </row>
        <row r="115">
          <cell r="B115">
            <v>0.678392</v>
          </cell>
          <cell r="I115">
            <v>-4.0376199999999998E-11</v>
          </cell>
          <cell r="L115">
            <v>-7.6258199999999998E-11</v>
          </cell>
          <cell r="O115">
            <v>-4.5061100000000001E-12</v>
          </cell>
          <cell r="R115">
            <v>2.7264399999999998E-10</v>
          </cell>
          <cell r="U115">
            <v>-7.4112400000000006E-11</v>
          </cell>
          <cell r="X115">
            <v>1.8210400000000001E-10</v>
          </cell>
        </row>
        <row r="116">
          <cell r="B116">
            <v>0.72864300000000004</v>
          </cell>
          <cell r="I116">
            <v>5.3131600000000001E-11</v>
          </cell>
          <cell r="L116">
            <v>-9.0348700000000003E-11</v>
          </cell>
          <cell r="O116">
            <v>-7.4112400000000006E-11</v>
          </cell>
          <cell r="R116">
            <v>2.69663E-10</v>
          </cell>
          <cell r="U116">
            <v>-6.8569200000000006E-11</v>
          </cell>
          <cell r="X116">
            <v>2.6794700000000002E-10</v>
          </cell>
        </row>
        <row r="117">
          <cell r="B117">
            <v>0.77889399999999998</v>
          </cell>
          <cell r="I117">
            <v>1.4836800000000001E-10</v>
          </cell>
          <cell r="L117">
            <v>-1.06144E-10</v>
          </cell>
          <cell r="O117">
            <v>-1.12975E-10</v>
          </cell>
          <cell r="R117">
            <v>2.6240300000000002E-10</v>
          </cell>
          <cell r="U117">
            <v>-6.0021900000000001E-11</v>
          </cell>
          <cell r="X117">
            <v>3.1150600000000001E-10</v>
          </cell>
        </row>
        <row r="118">
          <cell r="B118">
            <v>0.82914600000000005</v>
          </cell>
          <cell r="I118">
            <v>2.45738E-10</v>
          </cell>
          <cell r="L118">
            <v>-1.15538E-10</v>
          </cell>
          <cell r="O118">
            <v>-1.3817499999999999E-10</v>
          </cell>
          <cell r="R118">
            <v>2.4872999999999998E-10</v>
          </cell>
          <cell r="U118">
            <v>-3.0553299999999999E-11</v>
          </cell>
          <cell r="X118">
            <v>3.1065899999999998E-10</v>
          </cell>
        </row>
        <row r="119">
          <cell r="B119">
            <v>0.87939699999999998</v>
          </cell>
          <cell r="I119">
            <v>3.0168300000000001E-10</v>
          </cell>
          <cell r="L119">
            <v>-1.2535999999999999E-10</v>
          </cell>
          <cell r="O119">
            <v>-1.2707699999999999E-10</v>
          </cell>
          <cell r="R119">
            <v>2.4061199999999998E-10</v>
          </cell>
          <cell r="U119">
            <v>-9.2029600000000006E-12</v>
          </cell>
          <cell r="X119">
            <v>2.65384E-10</v>
          </cell>
        </row>
        <row r="120">
          <cell r="B120">
            <v>0.92964800000000003</v>
          </cell>
          <cell r="I120">
            <v>3.3030499999999998E-10</v>
          </cell>
          <cell r="L120">
            <v>-1.3005699999999999E-10</v>
          </cell>
          <cell r="O120">
            <v>-9.1195099999999995E-11</v>
          </cell>
          <cell r="R120">
            <v>2.2609200000000001E-10</v>
          </cell>
          <cell r="U120">
            <v>3.73363E-11</v>
          </cell>
          <cell r="X120">
            <v>1.93644E-10</v>
          </cell>
        </row>
        <row r="121">
          <cell r="B121">
            <v>0.97989999999999999</v>
          </cell>
          <cell r="I121">
            <v>3.0894299999999999E-10</v>
          </cell>
          <cell r="L121">
            <v>-1.31345E-10</v>
          </cell>
          <cell r="O121">
            <v>-3.9100599999999997E-11</v>
          </cell>
          <cell r="R121">
            <v>2.1243099999999999E-10</v>
          </cell>
          <cell r="U121">
            <v>1.1164E-10</v>
          </cell>
          <cell r="X121">
            <v>9.7119799999999997E-11</v>
          </cell>
        </row>
        <row r="122">
          <cell r="B122">
            <v>1.0301499999999999</v>
          </cell>
          <cell r="I122">
            <v>2.6667099999999998E-10</v>
          </cell>
          <cell r="L122">
            <v>-1.27494E-10</v>
          </cell>
          <cell r="O122">
            <v>4.0745700000000001E-11</v>
          </cell>
          <cell r="R122">
            <v>2.00903E-10</v>
          </cell>
          <cell r="U122">
            <v>1.82962E-10</v>
          </cell>
          <cell r="X122">
            <v>-8.7738000000000004E-12</v>
          </cell>
        </row>
        <row r="123">
          <cell r="B123">
            <v>1.0804</v>
          </cell>
          <cell r="I123">
            <v>1.94919E-10</v>
          </cell>
          <cell r="L123">
            <v>-1.2066400000000001E-10</v>
          </cell>
          <cell r="O123">
            <v>1.2701699999999999E-10</v>
          </cell>
          <cell r="R123">
            <v>1.8638399999999999E-10</v>
          </cell>
          <cell r="U123">
            <v>2.71368E-10</v>
          </cell>
          <cell r="X123">
            <v>-6.8569200000000006E-11</v>
          </cell>
        </row>
        <row r="124">
          <cell r="B124">
            <v>1.1306499999999999</v>
          </cell>
          <cell r="I124">
            <v>9.4556799999999995E-11</v>
          </cell>
          <cell r="L124">
            <v>-1.12128E-10</v>
          </cell>
          <cell r="O124">
            <v>2.0260799999999999E-10</v>
          </cell>
          <cell r="R124">
            <v>1.85096E-10</v>
          </cell>
          <cell r="U124">
            <v>3.4012799999999998E-10</v>
          </cell>
          <cell r="X124">
            <v>-1.12557E-10</v>
          </cell>
        </row>
        <row r="125">
          <cell r="B125">
            <v>1.1809000000000001</v>
          </cell>
          <cell r="I125">
            <v>1.29938E-11</v>
          </cell>
          <cell r="L125">
            <v>-9.2911700000000004E-11</v>
          </cell>
          <cell r="O125">
            <v>2.9101399999999999E-10</v>
          </cell>
          <cell r="R125">
            <v>1.8723000000000001E-10</v>
          </cell>
          <cell r="U125">
            <v>3.8112400000000001E-10</v>
          </cell>
          <cell r="X125">
            <v>-1.06144E-10</v>
          </cell>
        </row>
        <row r="126">
          <cell r="B126">
            <v>1.23116</v>
          </cell>
          <cell r="I126">
            <v>-4.7206899999999998E-11</v>
          </cell>
          <cell r="L126">
            <v>-8.1372299999999996E-11</v>
          </cell>
          <cell r="O126">
            <v>3.5762800000000002E-10</v>
          </cell>
          <cell r="R126">
            <v>1.9834000000000001E-10</v>
          </cell>
          <cell r="U126">
            <v>4.4902600000000002E-10</v>
          </cell>
          <cell r="X126">
            <v>-3.6108499999999999E-11</v>
          </cell>
        </row>
        <row r="127">
          <cell r="B127">
            <v>1.2814099999999999</v>
          </cell>
          <cell r="I127">
            <v>-7.1132199999999995E-11</v>
          </cell>
          <cell r="L127">
            <v>-5.7458899999999999E-11</v>
          </cell>
          <cell r="O127">
            <v>4.0247399999999999E-10</v>
          </cell>
          <cell r="R127">
            <v>2.25675E-10</v>
          </cell>
          <cell r="U127">
            <v>5.5749400000000004E-10</v>
          </cell>
          <cell r="X127">
            <v>5.8257599999999998E-11</v>
          </cell>
        </row>
        <row r="128">
          <cell r="B128">
            <v>1.3316600000000001</v>
          </cell>
          <cell r="I128">
            <v>-5.0628199999999999E-11</v>
          </cell>
          <cell r="L128">
            <v>-3.4832999999999997E-11</v>
          </cell>
          <cell r="O128">
            <v>4.3877400000000001E-10</v>
          </cell>
          <cell r="R128">
            <v>2.69663E-10</v>
          </cell>
          <cell r="U128">
            <v>6.7665599999999998E-10</v>
          </cell>
          <cell r="X128">
            <v>1.80829E-10</v>
          </cell>
        </row>
        <row r="129">
          <cell r="B129">
            <v>1.38191</v>
          </cell>
          <cell r="I129">
            <v>3.6478000000000002E-11</v>
          </cell>
          <cell r="L129">
            <v>-1.0848E-12</v>
          </cell>
          <cell r="O129">
            <v>4.60553E-10</v>
          </cell>
          <cell r="R129">
            <v>3.1150600000000001E-10</v>
          </cell>
          <cell r="U129">
            <v>8.48329E-10</v>
          </cell>
          <cell r="X129">
            <v>3.0980100000000001E-10</v>
          </cell>
        </row>
        <row r="130">
          <cell r="B130">
            <v>1.4321600000000001</v>
          </cell>
          <cell r="I130">
            <v>1.44959E-10</v>
          </cell>
          <cell r="L130">
            <v>5.9545E-11</v>
          </cell>
          <cell r="O130">
            <v>4.9344300000000003E-10</v>
          </cell>
          <cell r="R130">
            <v>3.74711E-10</v>
          </cell>
          <cell r="U130">
            <v>9.9567199999999995E-10</v>
          </cell>
          <cell r="X130">
            <v>4.4518700000000002E-10</v>
          </cell>
        </row>
        <row r="131">
          <cell r="B131">
            <v>1.48241</v>
          </cell>
          <cell r="I131">
            <v>3.4226199999999998E-10</v>
          </cell>
          <cell r="L131">
            <v>1.3897399999999999E-10</v>
          </cell>
          <cell r="O131">
            <v>5.2931300000000003E-10</v>
          </cell>
          <cell r="R131">
            <v>4.9344300000000003E-10</v>
          </cell>
          <cell r="U131">
            <v>1.2156E-9</v>
          </cell>
          <cell r="X131">
            <v>6.05762E-10</v>
          </cell>
        </row>
        <row r="132">
          <cell r="B132">
            <v>1.5326599999999999</v>
          </cell>
          <cell r="I132">
            <v>5.5195100000000005E-10</v>
          </cell>
          <cell r="L132">
            <v>2.57278E-10</v>
          </cell>
          <cell r="O132">
            <v>6.0917099999999998E-10</v>
          </cell>
          <cell r="R132">
            <v>6.5231300000000002E-10</v>
          </cell>
          <cell r="U132">
            <v>1.4564799999999999E-9</v>
          </cell>
          <cell r="X132">
            <v>8.5474300000000001E-10</v>
          </cell>
        </row>
        <row r="133">
          <cell r="B133">
            <v>1.58291</v>
          </cell>
          <cell r="I133">
            <v>8.2612000000000004E-10</v>
          </cell>
          <cell r="L133">
            <v>3.8496300000000001E-10</v>
          </cell>
          <cell r="O133">
            <v>7.4242400000000004E-10</v>
          </cell>
          <cell r="R133">
            <v>8.3807700000000004E-10</v>
          </cell>
          <cell r="U133">
            <v>1.78318E-9</v>
          </cell>
          <cell r="X133">
            <v>1.1660700000000001E-9</v>
          </cell>
        </row>
        <row r="134">
          <cell r="B134">
            <v>1.63317</v>
          </cell>
          <cell r="I134">
            <v>1.1237899999999999E-9</v>
          </cell>
          <cell r="L134">
            <v>5.6946300000000004E-10</v>
          </cell>
          <cell r="O134">
            <v>9.3331300000000008E-10</v>
          </cell>
          <cell r="R134">
            <v>1.1105500000000001E-9</v>
          </cell>
          <cell r="U134">
            <v>2.3084600000000001E-9</v>
          </cell>
          <cell r="X134">
            <v>1.53377E-9</v>
          </cell>
        </row>
        <row r="135">
          <cell r="B135">
            <v>1.6834199999999999</v>
          </cell>
          <cell r="I135">
            <v>1.49961E-9</v>
          </cell>
          <cell r="L135">
            <v>7.9623499999999999E-10</v>
          </cell>
          <cell r="O135">
            <v>1.2130500000000001E-9</v>
          </cell>
          <cell r="R135">
            <v>1.4803900000000001E-9</v>
          </cell>
          <cell r="U135">
            <v>2.9576100000000001E-9</v>
          </cell>
          <cell r="X135">
            <v>2.0505200000000001E-9</v>
          </cell>
        </row>
        <row r="136">
          <cell r="B136">
            <v>1.73367</v>
          </cell>
          <cell r="I136">
            <v>1.8639000000000001E-9</v>
          </cell>
          <cell r="L136">
            <v>1.0687E-9</v>
          </cell>
          <cell r="O136">
            <v>1.5884399999999999E-9</v>
          </cell>
          <cell r="R136">
            <v>2.0210500000000002E-9</v>
          </cell>
          <cell r="U136">
            <v>3.85059E-9</v>
          </cell>
          <cell r="X136">
            <v>2.5899099999999998E-9</v>
          </cell>
        </row>
        <row r="137">
          <cell r="B137">
            <v>1.78392</v>
          </cell>
          <cell r="I137">
            <v>2.24996E-9</v>
          </cell>
          <cell r="L137">
            <v>1.4415300000000001E-9</v>
          </cell>
          <cell r="O137">
            <v>2.1880399999999998E-9</v>
          </cell>
          <cell r="R137">
            <v>2.6501199999999999E-9</v>
          </cell>
          <cell r="U137">
            <v>5.0002600000000003E-9</v>
          </cell>
          <cell r="X137">
            <v>3.3090799999999999E-9</v>
          </cell>
        </row>
        <row r="138">
          <cell r="B138">
            <v>1.8341700000000001</v>
          </cell>
          <cell r="I138">
            <v>2.6488400000000001E-9</v>
          </cell>
          <cell r="L138">
            <v>1.92198E-9</v>
          </cell>
          <cell r="O138">
            <v>2.9695599999999998E-9</v>
          </cell>
          <cell r="R138">
            <v>3.64689E-9</v>
          </cell>
          <cell r="U138">
            <v>6.58253E-9</v>
          </cell>
          <cell r="X138">
            <v>4.3908399999999997E-9</v>
          </cell>
        </row>
        <row r="139">
          <cell r="B139">
            <v>1.88442</v>
          </cell>
          <cell r="I139">
            <v>3.1143399999999998E-9</v>
          </cell>
          <cell r="L139">
            <v>2.5834900000000001E-9</v>
          </cell>
          <cell r="O139">
            <v>4.12135E-9</v>
          </cell>
          <cell r="R139">
            <v>4.8734199999999999E-9</v>
          </cell>
          <cell r="U139">
            <v>8.5073099999999992E-9</v>
          </cell>
          <cell r="X139">
            <v>5.8449899999999997E-9</v>
          </cell>
        </row>
        <row r="140">
          <cell r="B140">
            <v>1.9346699999999999</v>
          </cell>
          <cell r="I140">
            <v>3.7686000000000004E-9</v>
          </cell>
          <cell r="L140">
            <v>3.5747199999999998E-9</v>
          </cell>
          <cell r="O140">
            <v>5.7544500000000001E-9</v>
          </cell>
          <cell r="R140">
            <v>6.2592400000000004E-9</v>
          </cell>
          <cell r="U140">
            <v>1.0938199999999999E-8</v>
          </cell>
          <cell r="X140">
            <v>7.8338299999999996E-9</v>
          </cell>
        </row>
        <row r="141">
          <cell r="B141">
            <v>1.98492</v>
          </cell>
          <cell r="I141">
            <v>4.8469400000000002E-9</v>
          </cell>
          <cell r="L141">
            <v>5.0698600000000001E-9</v>
          </cell>
          <cell r="O141">
            <v>8.1895699999999995E-9</v>
          </cell>
          <cell r="R141">
            <v>8.2954899999999999E-9</v>
          </cell>
          <cell r="U141">
            <v>1.43491E-8</v>
          </cell>
          <cell r="X141">
            <v>1.0553E-8</v>
          </cell>
        </row>
        <row r="142">
          <cell r="B142">
            <v>2.03518</v>
          </cell>
          <cell r="I142">
            <v>6.6602599999999999E-9</v>
          </cell>
          <cell r="L142">
            <v>7.4567300000000002E-9</v>
          </cell>
          <cell r="O142">
            <v>1.18653E-8</v>
          </cell>
          <cell r="R142">
            <v>1.1394300000000001E-8</v>
          </cell>
          <cell r="U142">
            <v>1.8572400000000001E-8</v>
          </cell>
          <cell r="X142">
            <v>1.4631400000000001E-8</v>
          </cell>
        </row>
        <row r="143">
          <cell r="B143">
            <v>2.0854300000000001</v>
          </cell>
          <cell r="I143">
            <v>9.9115000000000008E-9</v>
          </cell>
          <cell r="L143">
            <v>1.15185E-8</v>
          </cell>
          <cell r="O143">
            <v>1.7525599999999999E-8</v>
          </cell>
          <cell r="R143">
            <v>1.6123600000000001E-8</v>
          </cell>
          <cell r="U143">
            <v>2.5267000000000001E-8</v>
          </cell>
          <cell r="X143">
            <v>2.0162799999999999E-8</v>
          </cell>
        </row>
        <row r="144">
          <cell r="B144">
            <v>2.1356799999999998</v>
          </cell>
          <cell r="I144">
            <v>1.6277800000000001E-8</v>
          </cell>
          <cell r="L144">
            <v>1.8818399999999999E-8</v>
          </cell>
          <cell r="O144">
            <v>2.6635399999999998E-8</v>
          </cell>
          <cell r="R144">
            <v>2.43202E-8</v>
          </cell>
          <cell r="U144">
            <v>3.5237699999999998E-8</v>
          </cell>
          <cell r="X144">
            <v>2.9439899999999999E-8</v>
          </cell>
        </row>
        <row r="145">
          <cell r="B145">
            <v>2.1859299999999999</v>
          </cell>
          <cell r="I145">
            <v>2.8227499999999999E-8</v>
          </cell>
          <cell r="L145">
            <v>3.2825700000000003E-8</v>
          </cell>
          <cell r="O145">
            <v>4.2969699999999997E-8</v>
          </cell>
          <cell r="R145">
            <v>3.9141099999999998E-8</v>
          </cell>
          <cell r="U145">
            <v>5.2723899999999997E-8</v>
          </cell>
          <cell r="X145">
            <v>4.5848600000000001E-8</v>
          </cell>
        </row>
        <row r="146">
          <cell r="B146">
            <v>2.2361800000000001</v>
          </cell>
          <cell r="I146">
            <v>5.3669399999999997E-8</v>
          </cell>
          <cell r="L146">
            <v>6.1867400000000002E-8</v>
          </cell>
          <cell r="O146">
            <v>7.4218100000000002E-8</v>
          </cell>
          <cell r="R146">
            <v>6.8836600000000001E-8</v>
          </cell>
          <cell r="U146">
            <v>8.7884600000000001E-8</v>
          </cell>
          <cell r="X146">
            <v>7.8651400000000002E-8</v>
          </cell>
        </row>
        <row r="147">
          <cell r="B147">
            <v>2.2864300000000002</v>
          </cell>
          <cell r="I147">
            <v>1.1606900000000001E-7</v>
          </cell>
          <cell r="L147">
            <v>1.16744E-7</v>
          </cell>
          <cell r="O147">
            <v>1.3594399999999999E-7</v>
          </cell>
          <cell r="R147">
            <v>1.3112E-7</v>
          </cell>
          <cell r="U147">
            <v>2.24728E-7</v>
          </cell>
          <cell r="X147">
            <v>2.1547399999999999E-7</v>
          </cell>
        </row>
        <row r="148">
          <cell r="B148">
            <v>2.3366799999999999</v>
          </cell>
          <cell r="I148">
            <v>2.5782600000000002E-7</v>
          </cell>
          <cell r="L148">
            <v>2.8359200000000002E-7</v>
          </cell>
          <cell r="O148">
            <v>2.9540099999999999E-7</v>
          </cell>
          <cell r="R148">
            <v>2.8725999999999999E-7</v>
          </cell>
          <cell r="U148">
            <v>3.5005500000000002E-7</v>
          </cell>
          <cell r="X148">
            <v>3.33856E-7</v>
          </cell>
        </row>
        <row r="149">
          <cell r="B149">
            <v>2.38693</v>
          </cell>
          <cell r="I149">
            <v>6.5148800000000002E-7</v>
          </cell>
          <cell r="L149">
            <v>7.0382200000000001E-7</v>
          </cell>
          <cell r="O149">
            <v>6.9905E-7</v>
          </cell>
          <cell r="R149">
            <v>6.9584100000000004E-7</v>
          </cell>
          <cell r="U149">
            <v>8.5291799999999999E-7</v>
          </cell>
          <cell r="X149">
            <v>8.2969000000000001E-7</v>
          </cell>
        </row>
        <row r="150">
          <cell r="B150">
            <v>2.4371900000000002</v>
          </cell>
          <cell r="I150">
            <v>1.8229200000000001E-6</v>
          </cell>
          <cell r="L150">
            <v>1.93475E-6</v>
          </cell>
          <cell r="O150">
            <v>1.86827E-6</v>
          </cell>
          <cell r="R150">
            <v>1.8883100000000001E-6</v>
          </cell>
          <cell r="U150">
            <v>2.34138E-6</v>
          </cell>
          <cell r="X150">
            <v>2.30577E-6</v>
          </cell>
        </row>
        <row r="151">
          <cell r="B151">
            <v>2.4874399999999999</v>
          </cell>
          <cell r="I151">
            <v>5.6093499999999999E-6</v>
          </cell>
          <cell r="L151">
            <v>5.8907399999999996E-6</v>
          </cell>
          <cell r="O151">
            <v>5.6120099999999997E-6</v>
          </cell>
          <cell r="R151">
            <v>5.7199000000000001E-6</v>
          </cell>
          <cell r="U151">
            <v>7.1346999999999996E-6</v>
          </cell>
          <cell r="X151">
            <v>7.0678100000000002E-6</v>
          </cell>
        </row>
        <row r="152">
          <cell r="B152">
            <v>2.53769</v>
          </cell>
          <cell r="I152">
            <v>1.77651E-5</v>
          </cell>
          <cell r="L152">
            <v>1.8456599999999999E-5</v>
          </cell>
          <cell r="O152">
            <v>1.74914E-5</v>
          </cell>
          <cell r="R152">
            <v>1.7971200000000002E-5</v>
          </cell>
          <cell r="U152">
            <v>2.2513500000000001E-5</v>
          </cell>
          <cell r="X152">
            <v>2.2377600000000001E-5</v>
          </cell>
        </row>
        <row r="153">
          <cell r="B153">
            <v>2.5879400000000001</v>
          </cell>
          <cell r="I153">
            <v>6.4682699999999997E-5</v>
          </cell>
          <cell r="L153">
            <v>6.7013899999999999E-5</v>
          </cell>
          <cell r="O153">
            <v>6.3417399999999994E-5</v>
          </cell>
          <cell r="R153">
            <v>6.5332400000000005E-5</v>
          </cell>
          <cell r="U153">
            <v>8.0684800000000004E-5</v>
          </cell>
          <cell r="X153">
            <v>8.0077300000000007E-5</v>
          </cell>
        </row>
        <row r="154">
          <cell r="B154">
            <v>2.6381899999999998</v>
          </cell>
          <cell r="I154">
            <v>2.24613E-4</v>
          </cell>
          <cell r="L154">
            <v>2.30955E-4</v>
          </cell>
          <cell r="O154">
            <v>2.1922399999999999E-4</v>
          </cell>
          <cell r="R154">
            <v>2.2494600000000001E-4</v>
          </cell>
          <cell r="U154">
            <v>2.7346800000000002E-4</v>
          </cell>
          <cell r="X154">
            <v>2.7211E-4</v>
          </cell>
        </row>
        <row r="155">
          <cell r="B155">
            <v>2.6884399999999999</v>
          </cell>
          <cell r="I155">
            <v>7.15487E-4</v>
          </cell>
          <cell r="L155">
            <v>7.3198600000000001E-4</v>
          </cell>
          <cell r="O155">
            <v>6.9575099999999999E-4</v>
          </cell>
          <cell r="R155">
            <v>7.1385600000000002E-4</v>
          </cell>
          <cell r="U155">
            <v>8.2682600000000001E-4</v>
          </cell>
          <cell r="X155">
            <v>8.2470899999999997E-4</v>
          </cell>
        </row>
        <row r="156">
          <cell r="B156">
            <v>2.7386900000000001</v>
          </cell>
          <cell r="I156">
            <v>1.88204E-3</v>
          </cell>
          <cell r="L156">
            <v>1.91085E-3</v>
          </cell>
          <cell r="O156">
            <v>1.82263E-3</v>
          </cell>
          <cell r="R156">
            <v>1.86246E-3</v>
          </cell>
          <cell r="U156">
            <v>2.0293799999999999E-3</v>
          </cell>
          <cell r="X156">
            <v>2.0315799999999998E-3</v>
          </cell>
        </row>
        <row r="157">
          <cell r="B157">
            <v>2.7889400000000002</v>
          </cell>
          <cell r="I157">
            <v>4.1663799999999999E-3</v>
          </cell>
          <cell r="L157">
            <v>4.1943199999999996E-3</v>
          </cell>
          <cell r="O157">
            <v>4.0114699999999996E-3</v>
          </cell>
          <cell r="R157">
            <v>4.0724000000000003E-3</v>
          </cell>
          <cell r="U157">
            <v>4.2127500000000003E-3</v>
          </cell>
          <cell r="X157">
            <v>4.2392200000000001E-3</v>
          </cell>
        </row>
        <row r="158">
          <cell r="B158">
            <v>2.8391999999999999</v>
          </cell>
          <cell r="I158">
            <v>7.6071699999999999E-3</v>
          </cell>
          <cell r="L158">
            <v>7.6411600000000001E-3</v>
          </cell>
          <cell r="O158">
            <v>7.30205E-3</v>
          </cell>
          <cell r="R158">
            <v>7.3966700000000002E-3</v>
          </cell>
          <cell r="U158">
            <v>7.3808600000000004E-3</v>
          </cell>
          <cell r="X158">
            <v>7.4360299999999997E-3</v>
          </cell>
        </row>
        <row r="159">
          <cell r="B159">
            <v>2.8894500000000001</v>
          </cell>
          <cell r="I159">
            <v>1.2280599999999999E-2</v>
          </cell>
          <cell r="L159">
            <v>1.2282400000000001E-2</v>
          </cell>
          <cell r="O159">
            <v>1.1762999999999999E-2</v>
          </cell>
          <cell r="R159">
            <v>1.1885E-2</v>
          </cell>
          <cell r="U159">
            <v>1.15611E-2</v>
          </cell>
          <cell r="X159">
            <v>1.16957E-2</v>
          </cell>
        </row>
        <row r="160">
          <cell r="B160">
            <v>2.9397000000000002</v>
          </cell>
          <cell r="I160">
            <v>1.8189400000000001E-2</v>
          </cell>
          <cell r="L160">
            <v>1.8162399999999999E-2</v>
          </cell>
          <cell r="O160">
            <v>1.74238E-2</v>
          </cell>
          <cell r="R160">
            <v>1.7542599999999998E-2</v>
          </cell>
          <cell r="U160">
            <v>1.67788E-2</v>
          </cell>
          <cell r="X160">
            <v>1.6996899999999999E-2</v>
          </cell>
        </row>
        <row r="161">
          <cell r="B161">
            <v>2.9899499999999999</v>
          </cell>
          <cell r="I161">
            <v>2.5342400000000001E-2</v>
          </cell>
          <cell r="L161">
            <v>2.5273E-2</v>
          </cell>
          <cell r="O161">
            <v>2.4280599999999999E-2</v>
          </cell>
          <cell r="R161">
            <v>2.4367E-2</v>
          </cell>
          <cell r="U161">
            <v>2.29964E-2</v>
          </cell>
          <cell r="X161">
            <v>2.3373600000000001E-2</v>
          </cell>
        </row>
        <row r="162">
          <cell r="B162">
            <v>3.0402</v>
          </cell>
          <cell r="I162">
            <v>3.3706E-2</v>
          </cell>
          <cell r="L162">
            <v>3.3570599999999999E-2</v>
          </cell>
          <cell r="O162">
            <v>3.2343299999999998E-2</v>
          </cell>
          <cell r="R162">
            <v>3.2341500000000002E-2</v>
          </cell>
          <cell r="U162">
            <v>3.01991E-2</v>
          </cell>
          <cell r="X162">
            <v>3.0738999999999999E-2</v>
          </cell>
        </row>
        <row r="163">
          <cell r="B163">
            <v>3.0904500000000001</v>
          </cell>
          <cell r="I163">
            <v>4.3258400000000002E-2</v>
          </cell>
          <cell r="L163">
            <v>4.3050699999999997E-2</v>
          </cell>
          <cell r="O163">
            <v>4.1532899999999998E-2</v>
          </cell>
          <cell r="R163">
            <v>4.1439999999999998E-2</v>
          </cell>
          <cell r="U163">
            <v>3.8393099999999999E-2</v>
          </cell>
          <cell r="X163">
            <v>3.91677E-2</v>
          </cell>
        </row>
        <row r="164">
          <cell r="B164">
            <v>3.1406999999999998</v>
          </cell>
          <cell r="I164">
            <v>5.3974899999999999E-2</v>
          </cell>
          <cell r="L164">
            <v>5.3640500000000001E-2</v>
          </cell>
          <cell r="O164">
            <v>5.1837899999999999E-2</v>
          </cell>
          <cell r="R164">
            <v>5.1648600000000003E-2</v>
          </cell>
          <cell r="U164">
            <v>4.7527600000000003E-2</v>
          </cell>
          <cell r="X164">
            <v>4.8600999999999998E-2</v>
          </cell>
        </row>
        <row r="165">
          <cell r="B165">
            <v>3.19095</v>
          </cell>
          <cell r="I165">
            <v>6.5785899999999994E-2</v>
          </cell>
          <cell r="L165">
            <v>6.5332399999999999E-2</v>
          </cell>
          <cell r="O165">
            <v>6.3214900000000004E-2</v>
          </cell>
          <cell r="R165">
            <v>6.2838400000000003E-2</v>
          </cell>
          <cell r="U165">
            <v>5.7550499999999997E-2</v>
          </cell>
          <cell r="X165">
            <v>5.8944200000000002E-2</v>
          </cell>
        </row>
        <row r="166">
          <cell r="B166">
            <v>3.2412100000000001</v>
          </cell>
          <cell r="I166">
            <v>7.8555100000000003E-2</v>
          </cell>
          <cell r="L166">
            <v>7.8029899999999999E-2</v>
          </cell>
          <cell r="O166">
            <v>7.5571600000000003E-2</v>
          </cell>
          <cell r="R166">
            <v>7.4985200000000002E-2</v>
          </cell>
          <cell r="U166">
            <v>6.8413500000000002E-2</v>
          </cell>
          <cell r="X166">
            <v>7.0217799999999997E-2</v>
          </cell>
        </row>
        <row r="167">
          <cell r="B167">
            <v>3.2914599999999998</v>
          </cell>
          <cell r="I167">
            <v>9.2326400000000003E-2</v>
          </cell>
          <cell r="L167">
            <v>9.1655799999999996E-2</v>
          </cell>
          <cell r="O167">
            <v>8.8893299999999995E-2</v>
          </cell>
          <cell r="R167">
            <v>8.8046700000000006E-2</v>
          </cell>
          <cell r="U167">
            <v>8.0161899999999994E-2</v>
          </cell>
          <cell r="X167">
            <v>8.23686E-2</v>
          </cell>
        </row>
        <row r="168">
          <cell r="B168">
            <v>3.34171</v>
          </cell>
          <cell r="I168">
            <v>0.107502</v>
          </cell>
          <cell r="L168">
            <v>0.106712</v>
          </cell>
          <cell r="O168">
            <v>0.103562</v>
          </cell>
          <cell r="R168">
            <v>0.10256999999999999</v>
          </cell>
          <cell r="U168">
            <v>9.2684900000000001E-2</v>
          </cell>
          <cell r="X168">
            <v>9.5378299999999999E-2</v>
          </cell>
        </row>
        <row r="169">
          <cell r="B169">
            <v>3.3919600000000001</v>
          </cell>
          <cell r="I169">
            <v>0.123006</v>
          </cell>
          <cell r="L169">
            <v>0.122071</v>
          </cell>
          <cell r="O169">
            <v>0.118613</v>
          </cell>
          <cell r="R169">
            <v>0.117303</v>
          </cell>
          <cell r="U169">
            <v>0.10642799999999999</v>
          </cell>
          <cell r="X169">
            <v>0.109679</v>
          </cell>
        </row>
        <row r="170">
          <cell r="B170">
            <v>3.4422100000000002</v>
          </cell>
          <cell r="I170">
            <v>0.13927</v>
          </cell>
          <cell r="L170">
            <v>0.13816200000000001</v>
          </cell>
          <cell r="O170">
            <v>0.134324</v>
          </cell>
          <cell r="R170">
            <v>0.13257099999999999</v>
          </cell>
          <cell r="U170">
            <v>0.12048200000000001</v>
          </cell>
          <cell r="X170">
            <v>0.124239</v>
          </cell>
        </row>
        <row r="171">
          <cell r="B171">
            <v>3.4924599999999999</v>
          </cell>
          <cell r="I171">
            <v>0.156223</v>
          </cell>
          <cell r="L171">
            <v>0.15506800000000001</v>
          </cell>
          <cell r="O171">
            <v>0.150757</v>
          </cell>
          <cell r="R171">
            <v>0.14874899999999999</v>
          </cell>
          <cell r="U171">
            <v>0.135099</v>
          </cell>
          <cell r="X171">
            <v>0.13938600000000001</v>
          </cell>
        </row>
        <row r="172">
          <cell r="B172">
            <v>3.54271</v>
          </cell>
          <cell r="I172">
            <v>0.173899</v>
          </cell>
          <cell r="L172">
            <v>0.172488</v>
          </cell>
          <cell r="O172">
            <v>0.16772899999999999</v>
          </cell>
          <cell r="R172">
            <v>0.16538900000000001</v>
          </cell>
          <cell r="U172">
            <v>0.15022199999999999</v>
          </cell>
          <cell r="X172">
            <v>0.15526499999999999</v>
          </cell>
        </row>
        <row r="173">
          <cell r="B173">
            <v>3.5929600000000002</v>
          </cell>
          <cell r="I173">
            <v>0.192047</v>
          </cell>
          <cell r="L173">
            <v>0.19045699999999999</v>
          </cell>
          <cell r="O173">
            <v>0.18543899999999999</v>
          </cell>
          <cell r="R173">
            <v>0.18271799999999999</v>
          </cell>
          <cell r="U173">
            <v>0.166155</v>
          </cell>
          <cell r="X173">
            <v>0.17169300000000001</v>
          </cell>
        </row>
        <row r="174">
          <cell r="B174">
            <v>3.6432199999999999</v>
          </cell>
          <cell r="I174">
            <v>0.21071500000000001</v>
          </cell>
          <cell r="L174">
            <v>0.208923</v>
          </cell>
          <cell r="O174">
            <v>0.20338000000000001</v>
          </cell>
          <cell r="R174">
            <v>0.20028299999999999</v>
          </cell>
          <cell r="U174">
            <v>0.182366</v>
          </cell>
          <cell r="X174">
            <v>0.18876200000000001</v>
          </cell>
        </row>
        <row r="175">
          <cell r="B175">
            <v>3.69347</v>
          </cell>
          <cell r="I175">
            <v>0.22997500000000001</v>
          </cell>
          <cell r="L175">
            <v>0.228073</v>
          </cell>
          <cell r="O175">
            <v>0.22200400000000001</v>
          </cell>
          <cell r="R175">
            <v>0.218416</v>
          </cell>
          <cell r="U175">
            <v>0.199295</v>
          </cell>
          <cell r="X175">
            <v>0.206293</v>
          </cell>
        </row>
        <row r="176">
          <cell r="B176">
            <v>3.7437200000000002</v>
          </cell>
          <cell r="I176">
            <v>0.24945700000000001</v>
          </cell>
          <cell r="L176">
            <v>0.24751600000000001</v>
          </cell>
          <cell r="O176">
            <v>0.240816</v>
          </cell>
          <cell r="R176">
            <v>0.23694899999999999</v>
          </cell>
          <cell r="U176">
            <v>0.216615</v>
          </cell>
          <cell r="X176">
            <v>0.22420000000000001</v>
          </cell>
        </row>
        <row r="177">
          <cell r="B177">
            <v>3.7939699999999998</v>
          </cell>
          <cell r="I177">
            <v>0.26948800000000001</v>
          </cell>
          <cell r="L177">
            <v>0.26721</v>
          </cell>
          <cell r="O177">
            <v>0.26013399999999998</v>
          </cell>
          <cell r="R177">
            <v>0.25593900000000003</v>
          </cell>
          <cell r="U177">
            <v>0.23432900000000001</v>
          </cell>
          <cell r="X177">
            <v>0.24270900000000001</v>
          </cell>
        </row>
        <row r="178">
          <cell r="B178">
            <v>3.84422</v>
          </cell>
          <cell r="I178">
            <v>0.28988000000000003</v>
          </cell>
          <cell r="L178">
            <v>0.28723100000000001</v>
          </cell>
          <cell r="O178">
            <v>0.27968799999999999</v>
          </cell>
          <cell r="R178">
            <v>0.27505499999999999</v>
          </cell>
          <cell r="U178">
            <v>0.25237500000000002</v>
          </cell>
          <cell r="X178">
            <v>0.26167600000000002</v>
          </cell>
        </row>
        <row r="179">
          <cell r="B179">
            <v>3.8944700000000001</v>
          </cell>
          <cell r="I179">
            <v>0.31035800000000002</v>
          </cell>
          <cell r="L179">
            <v>0.30777199999999999</v>
          </cell>
          <cell r="O179">
            <v>0.29964200000000002</v>
          </cell>
          <cell r="R179">
            <v>0.29460900000000001</v>
          </cell>
          <cell r="U179">
            <v>0.27091300000000001</v>
          </cell>
          <cell r="X179">
            <v>0.28090199999999999</v>
          </cell>
        </row>
        <row r="180">
          <cell r="B180">
            <v>3.9447199999999998</v>
          </cell>
          <cell r="I180">
            <v>0.33118900000000001</v>
          </cell>
          <cell r="L180">
            <v>0.32828000000000002</v>
          </cell>
          <cell r="O180">
            <v>0.31964900000000002</v>
          </cell>
          <cell r="R180">
            <v>0.31420700000000001</v>
          </cell>
          <cell r="U180">
            <v>0.28976400000000002</v>
          </cell>
          <cell r="X180">
            <v>0.30038399999999998</v>
          </cell>
        </row>
        <row r="181">
          <cell r="B181">
            <v>3.9949699999999999</v>
          </cell>
          <cell r="I181">
            <v>0.352024</v>
          </cell>
          <cell r="L181">
            <v>0.34908099999999997</v>
          </cell>
          <cell r="O181">
            <v>0.33984799999999998</v>
          </cell>
          <cell r="R181">
            <v>0.33406400000000003</v>
          </cell>
          <cell r="U181">
            <v>0.30880800000000003</v>
          </cell>
          <cell r="X181">
            <v>0.32018799999999997</v>
          </cell>
        </row>
        <row r="182">
          <cell r="B182">
            <v>4.0452300000000001</v>
          </cell>
          <cell r="I182">
            <v>0.37319099999999999</v>
          </cell>
          <cell r="L182">
            <v>0.36995</v>
          </cell>
          <cell r="O182">
            <v>0.36023100000000002</v>
          </cell>
          <cell r="R182">
            <v>0.35396</v>
          </cell>
          <cell r="U182">
            <v>0.32815499999999997</v>
          </cell>
          <cell r="X182">
            <v>0.34033999999999998</v>
          </cell>
        </row>
        <row r="183">
          <cell r="B183">
            <v>4.0954800000000002</v>
          </cell>
          <cell r="I183">
            <v>0.39445999999999998</v>
          </cell>
          <cell r="L183">
            <v>0.39110299999999998</v>
          </cell>
          <cell r="O183">
            <v>0.380666</v>
          </cell>
          <cell r="R183">
            <v>0.37402999999999997</v>
          </cell>
          <cell r="U183">
            <v>0.347694</v>
          </cell>
          <cell r="X183">
            <v>0.36060700000000001</v>
          </cell>
        </row>
        <row r="184">
          <cell r="B184">
            <v>4.1457300000000004</v>
          </cell>
          <cell r="I184">
            <v>0.41570499999999999</v>
          </cell>
          <cell r="L184">
            <v>0.41224699999999997</v>
          </cell>
          <cell r="O184">
            <v>0.401227</v>
          </cell>
          <cell r="R184">
            <v>0.39416099999999998</v>
          </cell>
          <cell r="U184">
            <v>0.36758999999999997</v>
          </cell>
          <cell r="X184">
            <v>0.38112400000000002</v>
          </cell>
        </row>
        <row r="185">
          <cell r="B185">
            <v>4.1959799999999996</v>
          </cell>
          <cell r="I185">
            <v>0.437031</v>
          </cell>
          <cell r="L185">
            <v>0.43335600000000002</v>
          </cell>
          <cell r="O185">
            <v>0.42194700000000002</v>
          </cell>
          <cell r="R185">
            <v>0.41423599999999999</v>
          </cell>
          <cell r="U185">
            <v>0.38753900000000002</v>
          </cell>
          <cell r="X185">
            <v>0.40171299999999999</v>
          </cell>
        </row>
        <row r="186">
          <cell r="B186">
            <v>4.2462299999999997</v>
          </cell>
          <cell r="I186">
            <v>0.45830500000000002</v>
          </cell>
          <cell r="L186">
            <v>0.45452399999999998</v>
          </cell>
          <cell r="O186">
            <v>0.44236799999999998</v>
          </cell>
          <cell r="R186">
            <v>0.43423299999999998</v>
          </cell>
          <cell r="U186">
            <v>0.40772900000000001</v>
          </cell>
          <cell r="X186">
            <v>0.42253400000000002</v>
          </cell>
        </row>
        <row r="187">
          <cell r="B187">
            <v>4.2964799999999999</v>
          </cell>
          <cell r="I187">
            <v>0.47958800000000001</v>
          </cell>
          <cell r="L187">
            <v>0.47568199999999999</v>
          </cell>
          <cell r="O187">
            <v>0.462779</v>
          </cell>
          <cell r="R187">
            <v>0.45443699999999998</v>
          </cell>
          <cell r="U187">
            <v>0.42796200000000001</v>
          </cell>
          <cell r="X187">
            <v>0.44348500000000002</v>
          </cell>
        </row>
        <row r="188">
          <cell r="B188">
            <v>4.34673</v>
          </cell>
          <cell r="I188">
            <v>0.50087599999999999</v>
          </cell>
          <cell r="L188">
            <v>0.49677199999999999</v>
          </cell>
          <cell r="O188">
            <v>0.48317100000000002</v>
          </cell>
          <cell r="R188">
            <v>0.47432800000000003</v>
          </cell>
          <cell r="U188">
            <v>0.448239</v>
          </cell>
          <cell r="X188">
            <v>0.46442099999999997</v>
          </cell>
        </row>
        <row r="189">
          <cell r="B189">
            <v>4.3969899999999997</v>
          </cell>
          <cell r="I189">
            <v>0.52188900000000005</v>
          </cell>
          <cell r="L189">
            <v>0.517737</v>
          </cell>
          <cell r="O189">
            <v>0.50351999999999997</v>
          </cell>
          <cell r="R189">
            <v>0.49425799999999998</v>
          </cell>
          <cell r="U189">
            <v>0.46863100000000002</v>
          </cell>
          <cell r="X189">
            <v>0.48539599999999999</v>
          </cell>
        </row>
        <row r="190">
          <cell r="B190">
            <v>4.4472399999999999</v>
          </cell>
          <cell r="I190">
            <v>0.54281599999999997</v>
          </cell>
          <cell r="L190">
            <v>0.53856300000000001</v>
          </cell>
          <cell r="O190">
            <v>0.52368099999999995</v>
          </cell>
          <cell r="R190">
            <v>0.513957</v>
          </cell>
          <cell r="U190">
            <v>0.48913299999999998</v>
          </cell>
          <cell r="X190">
            <v>0.50639999999999996</v>
          </cell>
        </row>
        <row r="191">
          <cell r="B191">
            <v>4.49749</v>
          </cell>
          <cell r="I191">
            <v>0.56360299999999997</v>
          </cell>
          <cell r="L191">
            <v>0.55915199999999998</v>
          </cell>
          <cell r="O191">
            <v>0.54363399999999995</v>
          </cell>
          <cell r="R191">
            <v>0.53349100000000005</v>
          </cell>
          <cell r="U191">
            <v>0.50944900000000004</v>
          </cell>
          <cell r="X191">
            <v>0.52724000000000004</v>
          </cell>
        </row>
        <row r="192">
          <cell r="B192">
            <v>4.5477400000000001</v>
          </cell>
          <cell r="I192">
            <v>0.58407699999999996</v>
          </cell>
          <cell r="L192">
            <v>0.579569</v>
          </cell>
          <cell r="O192">
            <v>0.56334300000000004</v>
          </cell>
          <cell r="R192">
            <v>0.55291000000000001</v>
          </cell>
          <cell r="U192">
            <v>0.52975899999999998</v>
          </cell>
          <cell r="X192">
            <v>0.54800700000000002</v>
          </cell>
        </row>
        <row r="193">
          <cell r="B193">
            <v>4.5979900000000002</v>
          </cell>
          <cell r="I193">
            <v>0.604348</v>
          </cell>
          <cell r="L193">
            <v>0.59982599999999997</v>
          </cell>
          <cell r="O193">
            <v>0.58296400000000004</v>
          </cell>
          <cell r="R193">
            <v>0.57220899999999997</v>
          </cell>
          <cell r="U193">
            <v>0.54995300000000003</v>
          </cell>
          <cell r="X193">
            <v>0.56878499999999999</v>
          </cell>
        </row>
        <row r="194">
          <cell r="B194">
            <v>4.6482400000000004</v>
          </cell>
          <cell r="I194">
            <v>0.624471</v>
          </cell>
          <cell r="L194">
            <v>0.61999099999999996</v>
          </cell>
          <cell r="O194">
            <v>0.60229600000000005</v>
          </cell>
          <cell r="R194">
            <v>0.59109900000000004</v>
          </cell>
          <cell r="U194">
            <v>0.57009500000000002</v>
          </cell>
          <cell r="X194">
            <v>0.58923499999999995</v>
          </cell>
        </row>
        <row r="195">
          <cell r="B195">
            <v>4.6984899999999996</v>
          </cell>
          <cell r="I195">
            <v>0.64439500000000005</v>
          </cell>
          <cell r="L195">
            <v>0.63971900000000004</v>
          </cell>
          <cell r="O195">
            <v>0.62146000000000001</v>
          </cell>
          <cell r="R195">
            <v>0.60980500000000004</v>
          </cell>
          <cell r="U195">
            <v>0.58993300000000004</v>
          </cell>
          <cell r="X195">
            <v>0.60963199999999995</v>
          </cell>
        </row>
        <row r="196">
          <cell r="B196">
            <v>4.7487399999999997</v>
          </cell>
          <cell r="I196">
            <v>0.66420500000000005</v>
          </cell>
          <cell r="L196">
            <v>0.65951899999999997</v>
          </cell>
          <cell r="O196">
            <v>0.64046999999999998</v>
          </cell>
          <cell r="R196">
            <v>0.62831400000000004</v>
          </cell>
          <cell r="U196">
            <v>0.60975199999999996</v>
          </cell>
          <cell r="X196">
            <v>0.629826</v>
          </cell>
        </row>
        <row r="197">
          <cell r="B197">
            <v>4.7990000000000004</v>
          </cell>
          <cell r="I197">
            <v>0.68374000000000001</v>
          </cell>
          <cell r="L197">
            <v>0.67895700000000003</v>
          </cell>
          <cell r="O197">
            <v>0.65907099999999996</v>
          </cell>
          <cell r="R197">
            <v>0.64674100000000001</v>
          </cell>
          <cell r="U197">
            <v>0.62936899999999996</v>
          </cell>
          <cell r="X197">
            <v>0.649814</v>
          </cell>
        </row>
        <row r="198">
          <cell r="B198">
            <v>4.8492499999999996</v>
          </cell>
          <cell r="I198">
            <v>0.70308599999999999</v>
          </cell>
          <cell r="L198">
            <v>0.69807799999999998</v>
          </cell>
          <cell r="O198">
            <v>0.67760799999999999</v>
          </cell>
          <cell r="R198">
            <v>0.66473499999999996</v>
          </cell>
          <cell r="U198">
            <v>0.64875400000000005</v>
          </cell>
          <cell r="X198">
            <v>0.66947900000000005</v>
          </cell>
        </row>
        <row r="199">
          <cell r="B199">
            <v>4.8994999999999997</v>
          </cell>
          <cell r="I199">
            <v>0.72203399999999995</v>
          </cell>
          <cell r="L199">
            <v>0.71716000000000002</v>
          </cell>
          <cell r="O199">
            <v>0.69593899999999997</v>
          </cell>
          <cell r="R199">
            <v>0.68261700000000003</v>
          </cell>
          <cell r="U199">
            <v>0.66800499999999996</v>
          </cell>
          <cell r="X199">
            <v>0.68896999999999997</v>
          </cell>
        </row>
        <row r="200">
          <cell r="B200">
            <v>4.9497499999999999</v>
          </cell>
          <cell r="I200">
            <v>0.74079799999999996</v>
          </cell>
          <cell r="L200">
            <v>0.73594800000000005</v>
          </cell>
          <cell r="O200">
            <v>0.71395699999999995</v>
          </cell>
          <cell r="R200">
            <v>0.70036100000000001</v>
          </cell>
          <cell r="U200">
            <v>0.68706800000000001</v>
          </cell>
          <cell r="X200">
            <v>0.70841299999999996</v>
          </cell>
        </row>
        <row r="201">
          <cell r="B201">
            <v>5</v>
          </cell>
          <cell r="I201">
            <v>0.75956699999999999</v>
          </cell>
          <cell r="L201">
            <v>0.75458700000000001</v>
          </cell>
          <cell r="O201">
            <v>0.73184899999999997</v>
          </cell>
          <cell r="R201">
            <v>0.71777599999999997</v>
          </cell>
          <cell r="U201">
            <v>0.706063</v>
          </cell>
          <cell r="X201">
            <v>0.72755300000000001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V measurements"/>
      <sheetName val="C182C2"/>
      <sheetName val="182C5"/>
      <sheetName val="182C6"/>
      <sheetName val="182C8"/>
      <sheetName val="182C1"/>
      <sheetName val="163C2"/>
      <sheetName val="163C3"/>
      <sheetName val="163C5"/>
      <sheetName val="background"/>
    </sheetNames>
    <sheetDataSet>
      <sheetData sheetId="0">
        <row r="1">
          <cell r="C1" t="str">
            <v>C6020 163 C2</v>
          </cell>
          <cell r="F1" t="str">
            <v>C6020 163 C3</v>
          </cell>
          <cell r="I1" t="str">
            <v>C6020 163 C6</v>
          </cell>
          <cell r="L1" t="str">
            <v>C6020 182C8</v>
          </cell>
        </row>
        <row r="2">
          <cell r="B2">
            <v>-5</v>
          </cell>
          <cell r="C2">
            <v>-7.1561000000000004E-7</v>
          </cell>
          <cell r="F2">
            <v>-8.86776E-7</v>
          </cell>
          <cell r="I2">
            <v>-9.1038699999999996E-7</v>
          </cell>
          <cell r="L2">
            <v>-1.8173900000000001E-6</v>
          </cell>
        </row>
        <row r="3">
          <cell r="B3">
            <v>-4.9497499999999999</v>
          </cell>
          <cell r="C3">
            <v>-7.2299700000000003E-7</v>
          </cell>
          <cell r="F3">
            <v>-8.8409600000000003E-7</v>
          </cell>
          <cell r="I3">
            <v>-8.98126E-7</v>
          </cell>
          <cell r="L3">
            <v>-1.9362499999999999E-6</v>
          </cell>
        </row>
        <row r="4">
          <cell r="B4">
            <v>-4.8994999999999997</v>
          </cell>
          <cell r="C4">
            <v>-6.7890900000000001E-7</v>
          </cell>
          <cell r="F4">
            <v>-8.3727800000000004E-7</v>
          </cell>
          <cell r="I4">
            <v>-8.5091700000000002E-7</v>
          </cell>
          <cell r="L4">
            <v>-1.8266499999999999E-6</v>
          </cell>
        </row>
        <row r="5">
          <cell r="B5">
            <v>-4.8492499999999996</v>
          </cell>
          <cell r="C5">
            <v>-6.3977000000000002E-7</v>
          </cell>
          <cell r="F5">
            <v>-7.9466700000000003E-7</v>
          </cell>
          <cell r="I5">
            <v>-8.1096100000000003E-7</v>
          </cell>
          <cell r="L5">
            <v>-1.7254700000000001E-6</v>
          </cell>
        </row>
        <row r="6">
          <cell r="B6">
            <v>-4.7990000000000004</v>
          </cell>
          <cell r="C6">
            <v>-5.9904700000000003E-7</v>
          </cell>
          <cell r="F6">
            <v>-7.5429799999999997E-7</v>
          </cell>
          <cell r="I6">
            <v>-7.6822599999999999E-7</v>
          </cell>
          <cell r="L6">
            <v>-1.63038E-6</v>
          </cell>
        </row>
        <row r="7">
          <cell r="B7">
            <v>-4.7487399999999997</v>
          </cell>
          <cell r="C7">
            <v>-5.6135800000000004E-7</v>
          </cell>
          <cell r="F7">
            <v>-7.1008300000000005E-7</v>
          </cell>
          <cell r="I7">
            <v>-7.2855699999999998E-7</v>
          </cell>
          <cell r="L7">
            <v>-1.5527500000000001E-6</v>
          </cell>
        </row>
        <row r="8">
          <cell r="B8">
            <v>-4.6984899999999996</v>
          </cell>
          <cell r="C8">
            <v>-5.22919E-7</v>
          </cell>
          <cell r="F8">
            <v>-6.6270700000000001E-7</v>
          </cell>
          <cell r="I8">
            <v>-6.8878300000000003E-7</v>
          </cell>
          <cell r="L8">
            <v>-1.46662E-6</v>
          </cell>
        </row>
        <row r="9">
          <cell r="B9">
            <v>-4.6482400000000004</v>
          </cell>
          <cell r="C9">
            <v>-4.8378599999999996E-7</v>
          </cell>
          <cell r="F9">
            <v>-6.1923500000000005E-7</v>
          </cell>
          <cell r="I9">
            <v>-6.4897600000000003E-7</v>
          </cell>
          <cell r="L9">
            <v>-1.38822E-6</v>
          </cell>
        </row>
        <row r="10">
          <cell r="B10">
            <v>-4.5979900000000002</v>
          </cell>
          <cell r="C10">
            <v>-4.5454899999999998E-7</v>
          </cell>
          <cell r="F10">
            <v>-5.8777000000000003E-7</v>
          </cell>
          <cell r="I10">
            <v>-6.1583699999999996E-7</v>
          </cell>
          <cell r="L10">
            <v>-1.3194799999999999E-6</v>
          </cell>
        </row>
        <row r="11">
          <cell r="B11">
            <v>-4.5477400000000001</v>
          </cell>
          <cell r="C11">
            <v>-4.2116899999999998E-7</v>
          </cell>
          <cell r="F11">
            <v>-5.57191E-7</v>
          </cell>
          <cell r="I11">
            <v>-5.8272799999999998E-7</v>
          </cell>
          <cell r="L11">
            <v>-1.2434499999999999E-6</v>
          </cell>
        </row>
        <row r="12">
          <cell r="B12">
            <v>-4.49749</v>
          </cell>
          <cell r="C12">
            <v>-3.9950800000000001E-7</v>
          </cell>
          <cell r="F12">
            <v>-5.1618400000000001E-7</v>
          </cell>
          <cell r="I12">
            <v>-5.4857899999999998E-7</v>
          </cell>
          <cell r="L12">
            <v>-1.1697499999999999E-6</v>
          </cell>
        </row>
        <row r="13">
          <cell r="B13">
            <v>-4.4472399999999999</v>
          </cell>
          <cell r="C13">
            <v>-3.7228E-7</v>
          </cell>
          <cell r="F13">
            <v>-4.8660800000000004E-7</v>
          </cell>
          <cell r="I13">
            <v>-5.1678600000000001E-7</v>
          </cell>
          <cell r="L13">
            <v>-1.09857E-6</v>
          </cell>
        </row>
        <row r="14">
          <cell r="B14">
            <v>-4.3969899999999997</v>
          </cell>
          <cell r="C14">
            <v>-3.47841E-7</v>
          </cell>
          <cell r="F14">
            <v>-4.5102999999999998E-7</v>
          </cell>
          <cell r="I14">
            <v>-4.8899199999999999E-7</v>
          </cell>
          <cell r="L14">
            <v>-1.0388300000000001E-6</v>
          </cell>
        </row>
        <row r="15">
          <cell r="B15">
            <v>-4.34673</v>
          </cell>
          <cell r="C15">
            <v>-3.2418599999999999E-7</v>
          </cell>
          <cell r="F15">
            <v>-4.3592800000000001E-7</v>
          </cell>
          <cell r="I15">
            <v>-4.51792E-7</v>
          </cell>
          <cell r="L15">
            <v>-9.6919400000000002E-7</v>
          </cell>
        </row>
        <row r="16">
          <cell r="B16">
            <v>-4.2964799999999999</v>
          </cell>
          <cell r="C16">
            <v>-3.0062899999999998E-7</v>
          </cell>
          <cell r="F16">
            <v>-3.9884500000000002E-7</v>
          </cell>
          <cell r="I16">
            <v>-4.3705099999999999E-7</v>
          </cell>
          <cell r="L16">
            <v>-9.0410499999999998E-7</v>
          </cell>
        </row>
        <row r="17">
          <cell r="B17">
            <v>-4.2462299999999997</v>
          </cell>
          <cell r="C17">
            <v>-2.78352E-7</v>
          </cell>
          <cell r="F17">
            <v>-3.7089499999999999E-7</v>
          </cell>
          <cell r="I17">
            <v>-4.1055999999999999E-7</v>
          </cell>
          <cell r="L17">
            <v>-8.5998100000000003E-7</v>
          </cell>
        </row>
        <row r="18">
          <cell r="B18">
            <v>-4.1959799999999996</v>
          </cell>
          <cell r="C18">
            <v>-2.5864100000000002E-7</v>
          </cell>
          <cell r="F18">
            <v>-3.45252E-7</v>
          </cell>
          <cell r="I18">
            <v>-3.8558100000000002E-7</v>
          </cell>
          <cell r="L18">
            <v>-8.0587400000000001E-7</v>
          </cell>
        </row>
        <row r="19">
          <cell r="B19">
            <v>-4.1457300000000004</v>
          </cell>
          <cell r="C19">
            <v>-2.3962700000000001E-7</v>
          </cell>
          <cell r="F19">
            <v>-3.2274899999999997E-7</v>
          </cell>
          <cell r="I19">
            <v>-3.64022E-7</v>
          </cell>
          <cell r="L19">
            <v>-7.5780900000000001E-7</v>
          </cell>
        </row>
        <row r="20">
          <cell r="B20">
            <v>-4.0954800000000002</v>
          </cell>
          <cell r="C20">
            <v>-2.2079899999999999E-7</v>
          </cell>
          <cell r="F20">
            <v>-3.0079300000000001E-7</v>
          </cell>
          <cell r="I20">
            <v>-3.4248100000000001E-7</v>
          </cell>
          <cell r="L20">
            <v>-7.0824500000000003E-7</v>
          </cell>
        </row>
        <row r="21">
          <cell r="B21">
            <v>-4.0452300000000001</v>
          </cell>
          <cell r="C21">
            <v>-2.0466899999999999E-7</v>
          </cell>
          <cell r="F21">
            <v>-2.80291E-7</v>
          </cell>
          <cell r="I21">
            <v>-3.2043400000000002E-7</v>
          </cell>
          <cell r="L21">
            <v>-6.60647E-7</v>
          </cell>
        </row>
        <row r="22">
          <cell r="B22">
            <v>-3.9949699999999999</v>
          </cell>
          <cell r="C22">
            <v>-1.8809799999999999E-7</v>
          </cell>
          <cell r="F22">
            <v>-2.6155099999999998E-7</v>
          </cell>
          <cell r="I22">
            <v>-3.03159E-7</v>
          </cell>
          <cell r="L22">
            <v>-6.1892199999999999E-7</v>
          </cell>
        </row>
        <row r="23">
          <cell r="B23">
            <v>-3.9447199999999998</v>
          </cell>
          <cell r="C23">
            <v>-1.7463E-7</v>
          </cell>
          <cell r="F23">
            <v>-2.4212099999999997E-7</v>
          </cell>
          <cell r="I23">
            <v>-2.8461899999999999E-7</v>
          </cell>
          <cell r="L23">
            <v>-5.7394399999999997E-7</v>
          </cell>
        </row>
        <row r="24">
          <cell r="B24">
            <v>-3.8944700000000001</v>
          </cell>
          <cell r="C24">
            <v>-1.6118299999999999E-7</v>
          </cell>
          <cell r="F24">
            <v>-2.2632999999999999E-7</v>
          </cell>
          <cell r="I24">
            <v>-2.6646200000000002E-7</v>
          </cell>
          <cell r="L24">
            <v>-5.42531E-7</v>
          </cell>
        </row>
        <row r="25">
          <cell r="B25">
            <v>-3.84422</v>
          </cell>
          <cell r="C25">
            <v>-1.48444E-7</v>
          </cell>
          <cell r="F25">
            <v>-2.0837699999999999E-7</v>
          </cell>
          <cell r="I25">
            <v>-2.4796600000000001E-7</v>
          </cell>
          <cell r="L25">
            <v>-5.0122500000000002E-7</v>
          </cell>
        </row>
        <row r="26">
          <cell r="B26">
            <v>-3.7939699999999998</v>
          </cell>
          <cell r="C26">
            <v>-1.37353E-7</v>
          </cell>
          <cell r="F26">
            <v>-1.93491E-7</v>
          </cell>
          <cell r="I26">
            <v>-2.33597E-7</v>
          </cell>
          <cell r="L26">
            <v>-4.6811500000000001E-7</v>
          </cell>
        </row>
        <row r="27">
          <cell r="B27">
            <v>-3.7437200000000002</v>
          </cell>
          <cell r="C27">
            <v>-1.2642199999999999E-7</v>
          </cell>
          <cell r="F27">
            <v>-1.80004E-7</v>
          </cell>
          <cell r="I27">
            <v>-2.17328E-7</v>
          </cell>
          <cell r="L27">
            <v>-4.3819999999999999E-7</v>
          </cell>
        </row>
        <row r="28">
          <cell r="B28">
            <v>-3.69347</v>
          </cell>
          <cell r="C28">
            <v>-1.14989E-7</v>
          </cell>
          <cell r="F28">
            <v>-1.6731999999999999E-7</v>
          </cell>
          <cell r="I28">
            <v>-2.0151200000000001E-7</v>
          </cell>
          <cell r="L28">
            <v>-4.0764299999999999E-7</v>
          </cell>
        </row>
        <row r="29">
          <cell r="B29">
            <v>-3.6432199999999999</v>
          </cell>
          <cell r="C29">
            <v>-1.07474E-7</v>
          </cell>
          <cell r="F29">
            <v>-1.5277899999999999E-7</v>
          </cell>
          <cell r="I29">
            <v>-1.8792700000000001E-7</v>
          </cell>
          <cell r="L29">
            <v>-3.7471600000000001E-7</v>
          </cell>
        </row>
        <row r="30">
          <cell r="B30">
            <v>-3.5929600000000002</v>
          </cell>
          <cell r="C30">
            <v>-9.7530399999999996E-8</v>
          </cell>
          <cell r="F30">
            <v>-1.4098100000000001E-7</v>
          </cell>
          <cell r="I30">
            <v>-1.7130500000000001E-7</v>
          </cell>
          <cell r="L30">
            <v>-3.44786E-7</v>
          </cell>
        </row>
        <row r="31">
          <cell r="B31">
            <v>-3.54271</v>
          </cell>
          <cell r="C31">
            <v>-8.9337100000000007E-8</v>
          </cell>
          <cell r="F31">
            <v>-1.3077600000000001E-7</v>
          </cell>
          <cell r="I31">
            <v>-1.6122699999999999E-7</v>
          </cell>
          <cell r="L31">
            <v>-3.20481E-7</v>
          </cell>
        </row>
        <row r="32">
          <cell r="B32">
            <v>-3.4924599999999999</v>
          </cell>
          <cell r="C32">
            <v>-8.1409499999999999E-8</v>
          </cell>
          <cell r="F32">
            <v>-1.2101900000000001E-7</v>
          </cell>
          <cell r="I32">
            <v>-1.4934099999999999E-7</v>
          </cell>
          <cell r="L32">
            <v>-2.9393500000000002E-7</v>
          </cell>
        </row>
        <row r="33">
          <cell r="B33">
            <v>-3.4422100000000002</v>
          </cell>
          <cell r="C33">
            <v>-7.4250200000000004E-8</v>
          </cell>
          <cell r="F33">
            <v>-1.11281E-7</v>
          </cell>
          <cell r="I33">
            <v>-1.37751E-7</v>
          </cell>
          <cell r="L33">
            <v>-2.6762899999999999E-7</v>
          </cell>
        </row>
        <row r="34">
          <cell r="B34">
            <v>-3.3919600000000001</v>
          </cell>
          <cell r="C34">
            <v>-6.7339000000000005E-8</v>
          </cell>
          <cell r="F34">
            <v>-1.03609E-7</v>
          </cell>
          <cell r="I34">
            <v>-1.2723599999999999E-7</v>
          </cell>
          <cell r="L34">
            <v>-2.46792E-7</v>
          </cell>
        </row>
        <row r="35">
          <cell r="B35">
            <v>-3.34171</v>
          </cell>
          <cell r="C35">
            <v>-6.15433E-8</v>
          </cell>
          <cell r="F35">
            <v>-9.5647900000000005E-8</v>
          </cell>
          <cell r="I35">
            <v>-1.1776299999999999E-7</v>
          </cell>
          <cell r="L35">
            <v>-2.24865E-7</v>
          </cell>
        </row>
        <row r="36">
          <cell r="B36">
            <v>-3.2914599999999998</v>
          </cell>
          <cell r="C36">
            <v>-5.6214000000000003E-8</v>
          </cell>
          <cell r="F36">
            <v>-8.8084999999999998E-8</v>
          </cell>
          <cell r="I36">
            <v>-1.08415E-7</v>
          </cell>
          <cell r="L36">
            <v>-2.0559500000000001E-7</v>
          </cell>
        </row>
        <row r="37">
          <cell r="B37">
            <v>-3.2412100000000001</v>
          </cell>
          <cell r="C37">
            <v>-5.11887E-8</v>
          </cell>
          <cell r="F37">
            <v>-8.1267299999999999E-8</v>
          </cell>
          <cell r="I37">
            <v>-9.88201E-8</v>
          </cell>
          <cell r="L37">
            <v>-1.8770099999999999E-7</v>
          </cell>
        </row>
        <row r="38">
          <cell r="B38">
            <v>-3.19095</v>
          </cell>
          <cell r="C38">
            <v>-4.5508300000000003E-8</v>
          </cell>
          <cell r="F38">
            <v>-7.4505599999999997E-8</v>
          </cell>
          <cell r="I38">
            <v>-9.2424400000000003E-8</v>
          </cell>
          <cell r="L38">
            <v>-1.7161499999999999E-7</v>
          </cell>
        </row>
        <row r="39">
          <cell r="B39">
            <v>-3.1406999999999998</v>
          </cell>
          <cell r="C39">
            <v>-4.1938500000000002E-8</v>
          </cell>
          <cell r="F39">
            <v>-6.8965299999999999E-8</v>
          </cell>
          <cell r="I39">
            <v>-8.4958399999999994E-8</v>
          </cell>
          <cell r="L39">
            <v>-1.55908E-7</v>
          </cell>
        </row>
        <row r="40">
          <cell r="B40">
            <v>-3.0904500000000001</v>
          </cell>
          <cell r="C40">
            <v>-3.7696399999999997E-8</v>
          </cell>
          <cell r="F40">
            <v>-6.32358E-8</v>
          </cell>
          <cell r="I40">
            <v>-7.6735299999999995E-8</v>
          </cell>
          <cell r="L40">
            <v>-1.43606E-7</v>
          </cell>
        </row>
        <row r="41">
          <cell r="B41">
            <v>-3.0402</v>
          </cell>
          <cell r="C41">
            <v>-3.3953199999999997E-8</v>
          </cell>
          <cell r="F41">
            <v>-5.7695899999999997E-8</v>
          </cell>
          <cell r="I41">
            <v>-6.9482899999999995E-8</v>
          </cell>
          <cell r="L41">
            <v>-1.3052799999999999E-7</v>
          </cell>
        </row>
        <row r="42">
          <cell r="B42">
            <v>-2.9899499999999999</v>
          </cell>
          <cell r="C42">
            <v>-3.0240300000000001E-8</v>
          </cell>
          <cell r="F42">
            <v>-5.3045100000000002E-8</v>
          </cell>
          <cell r="I42">
            <v>-6.5253200000000006E-8</v>
          </cell>
          <cell r="L42">
            <v>-1.16768E-7</v>
          </cell>
        </row>
        <row r="43">
          <cell r="B43">
            <v>-2.9397000000000002</v>
          </cell>
          <cell r="C43">
            <v>-2.6877599999999999E-8</v>
          </cell>
          <cell r="F43">
            <v>-4.80519E-8</v>
          </cell>
          <cell r="I43">
            <v>-5.8876700000000002E-8</v>
          </cell>
          <cell r="L43">
            <v>-1.0705900000000001E-7</v>
          </cell>
        </row>
        <row r="44">
          <cell r="B44">
            <v>-2.8894500000000001</v>
          </cell>
          <cell r="C44">
            <v>-2.37728E-8</v>
          </cell>
          <cell r="F44">
            <v>-4.5468199999999998E-8</v>
          </cell>
          <cell r="I44">
            <v>-5.2304200000000001E-8</v>
          </cell>
          <cell r="L44">
            <v>-9.7404000000000003E-8</v>
          </cell>
        </row>
        <row r="45">
          <cell r="B45">
            <v>-2.8391999999999999</v>
          </cell>
          <cell r="C45">
            <v>-2.1095999999999999E-8</v>
          </cell>
          <cell r="F45">
            <v>-4.1015099999999999E-8</v>
          </cell>
          <cell r="I45">
            <v>-4.9219499999999999E-8</v>
          </cell>
          <cell r="L45">
            <v>-8.8377999999999999E-8</v>
          </cell>
        </row>
        <row r="46">
          <cell r="B46">
            <v>-2.7889400000000002</v>
          </cell>
          <cell r="C46">
            <v>-1.8764600000000001E-8</v>
          </cell>
          <cell r="F46">
            <v>-3.7558100000000003E-8</v>
          </cell>
          <cell r="I46">
            <v>-4.4666599999999997E-8</v>
          </cell>
          <cell r="L46">
            <v>-8.0234300000000005E-8</v>
          </cell>
        </row>
        <row r="47">
          <cell r="B47">
            <v>-2.7386900000000001</v>
          </cell>
          <cell r="C47">
            <v>-1.6750999999999999E-8</v>
          </cell>
          <cell r="F47">
            <v>-3.4412700000000002E-8</v>
          </cell>
          <cell r="I47">
            <v>-4.0459499999999999E-8</v>
          </cell>
          <cell r="L47">
            <v>-7.3040300000000001E-8</v>
          </cell>
        </row>
        <row r="48">
          <cell r="B48">
            <v>-2.6884399999999999</v>
          </cell>
          <cell r="C48">
            <v>-1.5066699999999999E-8</v>
          </cell>
          <cell r="F48">
            <v>-3.2051500000000001E-8</v>
          </cell>
          <cell r="I48">
            <v>-3.6648800000000002E-8</v>
          </cell>
          <cell r="L48">
            <v>-6.5347199999999994E-8</v>
          </cell>
        </row>
        <row r="49">
          <cell r="B49">
            <v>-2.6381899999999998</v>
          </cell>
          <cell r="C49">
            <v>-1.36471E-8</v>
          </cell>
          <cell r="F49">
            <v>-2.8456E-8</v>
          </cell>
          <cell r="I49">
            <v>-3.3216499999999998E-8</v>
          </cell>
          <cell r="L49">
            <v>-5.9215800000000001E-8</v>
          </cell>
        </row>
        <row r="50">
          <cell r="B50">
            <v>-2.5879400000000001</v>
          </cell>
          <cell r="C50">
            <v>-1.23612E-8</v>
          </cell>
          <cell r="F50">
            <v>-2.5628E-8</v>
          </cell>
          <cell r="I50">
            <v>-2.94814E-8</v>
          </cell>
          <cell r="L50">
            <v>-5.3216800000000002E-8</v>
          </cell>
        </row>
        <row r="51">
          <cell r="B51">
            <v>-2.53769</v>
          </cell>
          <cell r="C51">
            <v>-1.11641E-8</v>
          </cell>
          <cell r="F51">
            <v>-2.30165E-8</v>
          </cell>
          <cell r="I51">
            <v>-2.5730899999999998E-8</v>
          </cell>
          <cell r="L51">
            <v>-4.8007899999999997E-8</v>
          </cell>
        </row>
        <row r="52">
          <cell r="B52">
            <v>-2.4874399999999999</v>
          </cell>
          <cell r="C52">
            <v>-1.00196E-8</v>
          </cell>
          <cell r="F52">
            <v>-2.0493800000000001E-8</v>
          </cell>
          <cell r="I52">
            <v>-2.31578E-8</v>
          </cell>
          <cell r="L52">
            <v>-4.26999E-8</v>
          </cell>
        </row>
        <row r="53">
          <cell r="B53">
            <v>-2.4371900000000002</v>
          </cell>
          <cell r="C53">
            <v>-8.8934400000000003E-9</v>
          </cell>
          <cell r="F53">
            <v>-1.87488E-8</v>
          </cell>
          <cell r="I53">
            <v>-2.1991499999999999E-8</v>
          </cell>
          <cell r="L53">
            <v>-3.73599E-8</v>
          </cell>
        </row>
        <row r="54">
          <cell r="B54">
            <v>-2.38693</v>
          </cell>
          <cell r="C54">
            <v>-7.7668399999999996E-9</v>
          </cell>
          <cell r="F54">
            <v>-1.66861E-8</v>
          </cell>
          <cell r="I54">
            <v>-1.8723199999999999E-8</v>
          </cell>
          <cell r="L54">
            <v>-3.4293600000000001E-8</v>
          </cell>
        </row>
        <row r="55">
          <cell r="B55">
            <v>-2.3366799999999999</v>
          </cell>
          <cell r="C55">
            <v>-6.7081500000000002E-9</v>
          </cell>
          <cell r="F55">
            <v>-1.48719E-8</v>
          </cell>
          <cell r="I55">
            <v>-1.6801400000000001E-8</v>
          </cell>
          <cell r="L55">
            <v>-3.1100000000000001E-8</v>
          </cell>
        </row>
        <row r="56">
          <cell r="B56">
            <v>-2.2864300000000002</v>
          </cell>
          <cell r="C56">
            <v>-5.7865399999999997E-9</v>
          </cell>
          <cell r="F56">
            <v>-1.28609E-8</v>
          </cell>
          <cell r="I56">
            <v>-1.50406E-8</v>
          </cell>
          <cell r="L56">
            <v>-2.79756E-8</v>
          </cell>
        </row>
        <row r="57">
          <cell r="B57">
            <v>-2.2361800000000001</v>
          </cell>
          <cell r="C57">
            <v>-4.9849400000000004E-9</v>
          </cell>
          <cell r="F57">
            <v>-1.1539999999999999E-8</v>
          </cell>
          <cell r="I57">
            <v>-1.3472E-8</v>
          </cell>
          <cell r="L57">
            <v>-2.4553499999999999E-8</v>
          </cell>
        </row>
        <row r="58">
          <cell r="B58">
            <v>-2.1859299999999999</v>
          </cell>
          <cell r="C58">
            <v>-4.3558700000000002E-9</v>
          </cell>
          <cell r="F58">
            <v>-1.06781E-8</v>
          </cell>
          <cell r="I58">
            <v>-1.2141300000000001E-8</v>
          </cell>
          <cell r="L58">
            <v>-2.18284E-8</v>
          </cell>
        </row>
        <row r="59">
          <cell r="B59">
            <v>-2.1356799999999998</v>
          </cell>
          <cell r="C59">
            <v>-3.8749900000000001E-9</v>
          </cell>
          <cell r="F59">
            <v>-9.3226399999999996E-9</v>
          </cell>
          <cell r="I59">
            <v>-1.0714399999999999E-8</v>
          </cell>
          <cell r="L59">
            <v>-1.96085E-8</v>
          </cell>
        </row>
        <row r="60">
          <cell r="B60">
            <v>-2.0854300000000001</v>
          </cell>
          <cell r="C60">
            <v>-3.5320599999999999E-9</v>
          </cell>
          <cell r="F60">
            <v>-8.3151899999999997E-9</v>
          </cell>
          <cell r="I60">
            <v>-9.5280500000000004E-9</v>
          </cell>
          <cell r="L60">
            <v>-1.7395000000000001E-8</v>
          </cell>
        </row>
        <row r="61">
          <cell r="B61">
            <v>-2.03518</v>
          </cell>
          <cell r="C61">
            <v>-3.2544699999999998E-9</v>
          </cell>
          <cell r="F61">
            <v>-7.3483200000000001E-9</v>
          </cell>
          <cell r="I61">
            <v>-8.5795500000000002E-9</v>
          </cell>
          <cell r="L61">
            <v>-1.50141E-8</v>
          </cell>
        </row>
        <row r="62">
          <cell r="B62">
            <v>-1.98492</v>
          </cell>
          <cell r="C62">
            <v>-3.0144599999999999E-9</v>
          </cell>
          <cell r="F62">
            <v>-6.48266E-9</v>
          </cell>
          <cell r="I62">
            <v>-7.5306800000000003E-9</v>
          </cell>
          <cell r="L62">
            <v>-1.31556E-8</v>
          </cell>
        </row>
        <row r="63">
          <cell r="B63">
            <v>-1.9346699999999999</v>
          </cell>
          <cell r="C63">
            <v>-2.7351599999999999E-9</v>
          </cell>
          <cell r="F63">
            <v>-5.4602599999999999E-9</v>
          </cell>
          <cell r="I63">
            <v>-6.5727699999999998E-9</v>
          </cell>
          <cell r="L63">
            <v>-1.11172E-8</v>
          </cell>
        </row>
        <row r="64">
          <cell r="B64">
            <v>-1.88442</v>
          </cell>
          <cell r="C64">
            <v>-2.4191300000000001E-9</v>
          </cell>
          <cell r="F64">
            <v>-4.55275E-9</v>
          </cell>
          <cell r="I64">
            <v>-6.0842000000000001E-9</v>
          </cell>
          <cell r="L64">
            <v>-9.5387300000000002E-9</v>
          </cell>
        </row>
        <row r="65">
          <cell r="B65">
            <v>-1.8341700000000001</v>
          </cell>
          <cell r="C65">
            <v>-2.0407599999999999E-9</v>
          </cell>
          <cell r="F65">
            <v>-3.6213200000000001E-9</v>
          </cell>
          <cell r="I65">
            <v>-5.2411799999999999E-9</v>
          </cell>
          <cell r="L65">
            <v>-8.0777399999999994E-9</v>
          </cell>
        </row>
        <row r="66">
          <cell r="B66">
            <v>-1.78392</v>
          </cell>
          <cell r="C66">
            <v>-1.62907E-9</v>
          </cell>
          <cell r="F66">
            <v>-2.9192200000000002E-9</v>
          </cell>
          <cell r="I66">
            <v>-4.4412899999999997E-9</v>
          </cell>
          <cell r="L66">
            <v>-6.9703700000000002E-9</v>
          </cell>
        </row>
        <row r="67">
          <cell r="B67">
            <v>-1.73367</v>
          </cell>
          <cell r="C67">
            <v>-1.2506800000000001E-9</v>
          </cell>
          <cell r="F67">
            <v>-2.30724E-9</v>
          </cell>
          <cell r="I67">
            <v>-3.7088599999999999E-9</v>
          </cell>
          <cell r="L67">
            <v>-5.9120999999999999E-9</v>
          </cell>
        </row>
        <row r="68">
          <cell r="B68">
            <v>-1.6834199999999999</v>
          </cell>
          <cell r="C68">
            <v>-9.0988900000000004E-10</v>
          </cell>
          <cell r="F68">
            <v>-1.77597E-9</v>
          </cell>
          <cell r="I68">
            <v>-3.0511900000000001E-9</v>
          </cell>
          <cell r="L68">
            <v>-5.1173299999999997E-9</v>
          </cell>
        </row>
        <row r="69">
          <cell r="B69">
            <v>-1.63317</v>
          </cell>
          <cell r="C69">
            <v>-6.5919199999999999E-10</v>
          </cell>
          <cell r="F69">
            <v>-1.51589E-9</v>
          </cell>
          <cell r="I69">
            <v>-2.5130900000000001E-9</v>
          </cell>
          <cell r="L69">
            <v>-4.4425699999999999E-9</v>
          </cell>
        </row>
        <row r="70">
          <cell r="B70">
            <v>-1.58291</v>
          </cell>
          <cell r="C70">
            <v>-5.1869200000000001E-10</v>
          </cell>
          <cell r="F70">
            <v>-1.3019300000000001E-9</v>
          </cell>
          <cell r="I70">
            <v>-2.0206800000000001E-9</v>
          </cell>
          <cell r="L70">
            <v>-3.9668199999999997E-9</v>
          </cell>
        </row>
        <row r="71">
          <cell r="B71">
            <v>-1.5326599999999999</v>
          </cell>
          <cell r="C71">
            <v>-4.2858099999999999E-10</v>
          </cell>
          <cell r="F71">
            <v>-1.18363E-9</v>
          </cell>
          <cell r="I71">
            <v>-1.6008700000000001E-9</v>
          </cell>
          <cell r="L71">
            <v>-3.5094299999999999E-9</v>
          </cell>
        </row>
        <row r="72">
          <cell r="B72">
            <v>-1.48241</v>
          </cell>
          <cell r="C72">
            <v>-4.4950200000000002E-10</v>
          </cell>
          <cell r="F72">
            <v>-1.1135900000000001E-9</v>
          </cell>
          <cell r="I72">
            <v>-1.2476900000000001E-9</v>
          </cell>
          <cell r="L72">
            <v>-3.0089100000000001E-9</v>
          </cell>
        </row>
        <row r="73">
          <cell r="B73">
            <v>-1.4321600000000001</v>
          </cell>
          <cell r="C73">
            <v>-4.9477800000000001E-10</v>
          </cell>
          <cell r="F73">
            <v>-1.0328800000000001E-9</v>
          </cell>
          <cell r="I73">
            <v>-9.5173100000000009E-10</v>
          </cell>
          <cell r="L73">
            <v>-2.6711E-9</v>
          </cell>
        </row>
        <row r="74">
          <cell r="B74">
            <v>-1.38191</v>
          </cell>
          <cell r="C74">
            <v>-5.3663299999999996E-10</v>
          </cell>
          <cell r="F74">
            <v>-1.06021E-9</v>
          </cell>
          <cell r="I74">
            <v>-7.3051500000000004E-10</v>
          </cell>
          <cell r="L74">
            <v>-2.2611099999999999E-9</v>
          </cell>
        </row>
        <row r="75">
          <cell r="B75">
            <v>-1.3316600000000001</v>
          </cell>
          <cell r="C75">
            <v>-5.4773100000000004E-10</v>
          </cell>
          <cell r="F75">
            <v>-8.9707400000000002E-10</v>
          </cell>
          <cell r="I75">
            <v>-5.7890399999999997E-10</v>
          </cell>
          <cell r="L75">
            <v>-1.8754699999999999E-9</v>
          </cell>
        </row>
        <row r="76">
          <cell r="B76">
            <v>-1.2814099999999999</v>
          </cell>
          <cell r="C76">
            <v>-5.1186100000000004E-10</v>
          </cell>
          <cell r="F76">
            <v>-7.9756999999999997E-10</v>
          </cell>
          <cell r="I76">
            <v>-4.7086500000000001E-10</v>
          </cell>
          <cell r="L76">
            <v>-1.51162E-9</v>
          </cell>
        </row>
        <row r="77">
          <cell r="B77">
            <v>-1.23116</v>
          </cell>
          <cell r="C77">
            <v>-4.3028599999999999E-10</v>
          </cell>
          <cell r="F77">
            <v>-6.07944E-10</v>
          </cell>
          <cell r="I77">
            <v>-4.1022299999999998E-10</v>
          </cell>
          <cell r="L77">
            <v>-1.1328099999999999E-9</v>
          </cell>
        </row>
        <row r="78">
          <cell r="B78">
            <v>-1.1809000000000001</v>
          </cell>
          <cell r="C78">
            <v>-2.9618700000000001E-10</v>
          </cell>
          <cell r="F78">
            <v>-4.38833E-10</v>
          </cell>
          <cell r="I78">
            <v>-3.9569100000000001E-10</v>
          </cell>
          <cell r="L78">
            <v>-8.16786E-10</v>
          </cell>
        </row>
        <row r="79">
          <cell r="B79">
            <v>-1.1306499999999999</v>
          </cell>
          <cell r="C79">
            <v>-1.6977799999999999E-10</v>
          </cell>
          <cell r="F79">
            <v>-2.8295499999999998E-10</v>
          </cell>
          <cell r="I79">
            <v>-3.9569100000000001E-10</v>
          </cell>
          <cell r="L79">
            <v>-5.3919600000000003E-10</v>
          </cell>
        </row>
        <row r="80">
          <cell r="B80">
            <v>-1.0804</v>
          </cell>
          <cell r="C80">
            <v>-6.2584900000000003E-11</v>
          </cell>
          <cell r="F80">
            <v>-1.5312399999999999E-10</v>
          </cell>
          <cell r="I80">
            <v>-4.1235699999999999E-10</v>
          </cell>
          <cell r="L80">
            <v>-3.4273899999999999E-10</v>
          </cell>
        </row>
        <row r="81">
          <cell r="B81">
            <v>-1.0301499999999999</v>
          </cell>
          <cell r="C81">
            <v>1.0490399999999999E-12</v>
          </cell>
          <cell r="F81">
            <v>-6.7281699999999998E-11</v>
          </cell>
          <cell r="I81">
            <v>-4.3327800000000001E-10</v>
          </cell>
          <cell r="L81">
            <v>-2.22731E-10</v>
          </cell>
        </row>
        <row r="82">
          <cell r="B82">
            <v>-0.97989999999999999</v>
          </cell>
          <cell r="C82">
            <v>1.12891E-11</v>
          </cell>
          <cell r="F82">
            <v>-4.1663599999999999E-11</v>
          </cell>
          <cell r="I82">
            <v>-4.38833E-10</v>
          </cell>
          <cell r="L82">
            <v>-1.8345100000000001E-10</v>
          </cell>
        </row>
        <row r="83">
          <cell r="B83">
            <v>-0.92964800000000003</v>
          </cell>
          <cell r="C83">
            <v>-4.1234500000000002E-11</v>
          </cell>
          <cell r="F83">
            <v>-6.0451000000000004E-11</v>
          </cell>
          <cell r="I83">
            <v>-4.4224299999999999E-10</v>
          </cell>
          <cell r="L83">
            <v>-1.7960099999999999E-10</v>
          </cell>
        </row>
        <row r="84">
          <cell r="B84">
            <v>-0.87939699999999998</v>
          </cell>
          <cell r="C84">
            <v>-1.4714E-10</v>
          </cell>
          <cell r="F84">
            <v>-1.1895900000000001E-10</v>
          </cell>
          <cell r="I84">
            <v>-4.40967E-10</v>
          </cell>
          <cell r="L84">
            <v>-2.3341199999999999E-10</v>
          </cell>
        </row>
        <row r="85">
          <cell r="B85">
            <v>-0.82914600000000005</v>
          </cell>
          <cell r="C85">
            <v>-2.4665600000000002E-10</v>
          </cell>
          <cell r="F85">
            <v>-2.0863999999999999E-10</v>
          </cell>
          <cell r="I85">
            <v>-4.1063999999999999E-10</v>
          </cell>
          <cell r="L85">
            <v>-2.9405400000000002E-10</v>
          </cell>
        </row>
        <row r="86">
          <cell r="B86">
            <v>-0.77889399999999998</v>
          </cell>
          <cell r="C86">
            <v>-3.39329E-10</v>
          </cell>
          <cell r="F86">
            <v>-2.9234900000000002E-10</v>
          </cell>
          <cell r="I86">
            <v>-3.7306499999999999E-10</v>
          </cell>
          <cell r="L86">
            <v>-3.6879799999999999E-10</v>
          </cell>
        </row>
        <row r="87">
          <cell r="B87">
            <v>-0.72864300000000004</v>
          </cell>
          <cell r="C87">
            <v>-3.83317E-10</v>
          </cell>
          <cell r="F87">
            <v>-3.5811699999999997E-10</v>
          </cell>
          <cell r="I87">
            <v>-3.2992400000000002E-10</v>
          </cell>
          <cell r="L87">
            <v>-4.0551400000000001E-10</v>
          </cell>
        </row>
        <row r="88">
          <cell r="B88">
            <v>-0.678392</v>
          </cell>
          <cell r="C88">
            <v>-3.7134900000000001E-10</v>
          </cell>
          <cell r="F88">
            <v>-3.96979E-10</v>
          </cell>
          <cell r="I88">
            <v>-2.6928199999999999E-10</v>
          </cell>
          <cell r="L88">
            <v>-4.2388400000000002E-10</v>
          </cell>
        </row>
        <row r="89">
          <cell r="B89">
            <v>-0.62814099999999995</v>
          </cell>
          <cell r="C89">
            <v>-3.0686899999999999E-10</v>
          </cell>
          <cell r="F89">
            <v>-3.9612099999999998E-10</v>
          </cell>
          <cell r="I89">
            <v>-1.9369099999999999E-10</v>
          </cell>
          <cell r="L89">
            <v>-4.08936E-10</v>
          </cell>
        </row>
        <row r="90">
          <cell r="B90">
            <v>-0.57788899999999999</v>
          </cell>
          <cell r="C90">
            <v>-1.91987E-10</v>
          </cell>
          <cell r="F90">
            <v>-3.4999800000000001E-10</v>
          </cell>
          <cell r="I90">
            <v>-1.3220299999999999E-10</v>
          </cell>
          <cell r="L90">
            <v>-3.5426600000000003E-10</v>
          </cell>
        </row>
        <row r="91">
          <cell r="B91">
            <v>-0.52763800000000005</v>
          </cell>
          <cell r="C91">
            <v>-8.43644E-11</v>
          </cell>
          <cell r="F91">
            <v>-2.7440800000000002E-10</v>
          </cell>
          <cell r="I91">
            <v>-7.5829000000000003E-11</v>
          </cell>
          <cell r="L91">
            <v>-2.7397900000000001E-10</v>
          </cell>
        </row>
        <row r="92">
          <cell r="B92">
            <v>-0.47738700000000001</v>
          </cell>
          <cell r="C92">
            <v>1.55568E-11</v>
          </cell>
          <cell r="F92">
            <v>-1.6593899999999999E-10</v>
          </cell>
          <cell r="I92">
            <v>-8.3446499999999996E-12</v>
          </cell>
          <cell r="L92">
            <v>-1.6551000000000001E-10</v>
          </cell>
        </row>
        <row r="93">
          <cell r="B93">
            <v>-0.42713600000000002</v>
          </cell>
          <cell r="C93">
            <v>6.3812700000000005E-11</v>
          </cell>
          <cell r="F93">
            <v>-6.1309300000000003E-11</v>
          </cell>
          <cell r="I93">
            <v>2.7084399999999999E-11</v>
          </cell>
          <cell r="L93">
            <v>-7.6258199999999998E-11</v>
          </cell>
        </row>
        <row r="94">
          <cell r="B94">
            <v>-0.376884</v>
          </cell>
          <cell r="C94">
            <v>5.9545E-11</v>
          </cell>
          <cell r="F94">
            <v>2.28167E-11</v>
          </cell>
          <cell r="I94">
            <v>5.9545E-11</v>
          </cell>
          <cell r="L94">
            <v>7.0095100000000001E-12</v>
          </cell>
        </row>
        <row r="95">
          <cell r="B95">
            <v>-0.32663300000000001</v>
          </cell>
          <cell r="C95">
            <v>1.4781999999999999E-12</v>
          </cell>
          <cell r="F95">
            <v>6.9367900000000005E-11</v>
          </cell>
          <cell r="I95">
            <v>7.4911100000000005E-11</v>
          </cell>
          <cell r="L95">
            <v>6.2537199999999997E-11</v>
          </cell>
        </row>
        <row r="96">
          <cell r="B96">
            <v>-0.27638200000000002</v>
          </cell>
          <cell r="C96">
            <v>-9.9313299999999996E-11</v>
          </cell>
          <cell r="F96">
            <v>9.1576599999999997E-11</v>
          </cell>
          <cell r="I96">
            <v>7.0214299999999997E-11</v>
          </cell>
          <cell r="L96">
            <v>8.9013599999999995E-11</v>
          </cell>
        </row>
        <row r="97">
          <cell r="B97">
            <v>-0.226131</v>
          </cell>
          <cell r="C97">
            <v>-1.93274E-10</v>
          </cell>
          <cell r="F97">
            <v>7.1072599999999995E-11</v>
          </cell>
          <cell r="I97">
            <v>6.5517399999999995E-11</v>
          </cell>
          <cell r="L97">
            <v>7.8761600000000001E-11</v>
          </cell>
        </row>
        <row r="98">
          <cell r="B98">
            <v>-0.17587900000000001</v>
          </cell>
          <cell r="C98">
            <v>-2.59888E-10</v>
          </cell>
          <cell r="F98">
            <v>3.6907199999999998E-11</v>
          </cell>
          <cell r="I98">
            <v>5.6981999999999998E-11</v>
          </cell>
          <cell r="L98">
            <v>6.1678899999999999E-11</v>
          </cell>
        </row>
        <row r="99">
          <cell r="B99">
            <v>-0.12562799999999999</v>
          </cell>
          <cell r="C99">
            <v>-2.8423100000000002E-10</v>
          </cell>
          <cell r="F99">
            <v>-4.7206899999999998E-11</v>
          </cell>
          <cell r="I99">
            <v>4.63009E-11</v>
          </cell>
          <cell r="L99">
            <v>-3.2186499999999998E-12</v>
          </cell>
        </row>
        <row r="100">
          <cell r="B100">
            <v>-7.5376899999999997E-2</v>
          </cell>
          <cell r="C100">
            <v>-2.50065E-10</v>
          </cell>
          <cell r="F100">
            <v>-1.13404E-10</v>
          </cell>
          <cell r="I100">
            <v>8.2969700000000003E-12</v>
          </cell>
          <cell r="L100">
            <v>-7.1132199999999995E-11</v>
          </cell>
        </row>
        <row r="101">
          <cell r="B101">
            <v>-2.5125600000000001E-2</v>
          </cell>
          <cell r="C101">
            <v>-1.6165999999999999E-10</v>
          </cell>
          <cell r="F101">
            <v>-1.8045900000000001E-10</v>
          </cell>
          <cell r="I101">
            <v>-1.90258E-11</v>
          </cell>
          <cell r="L101">
            <v>-1.3774600000000001E-10</v>
          </cell>
        </row>
        <row r="102">
          <cell r="B102">
            <v>2.5125600000000001E-2</v>
          </cell>
          <cell r="C102">
            <v>-3.2270000000000002E-11</v>
          </cell>
          <cell r="F102">
            <v>-1.99246E-10</v>
          </cell>
          <cell r="I102">
            <v>-4.0376199999999998E-11</v>
          </cell>
          <cell r="L102">
            <v>-1.6934900000000001E-10</v>
          </cell>
        </row>
        <row r="103">
          <cell r="B103">
            <v>7.5376899999999997E-2</v>
          </cell>
          <cell r="C103">
            <v>9.0718299999999999E-11</v>
          </cell>
          <cell r="F103">
            <v>-1.9412E-10</v>
          </cell>
          <cell r="I103">
            <v>-5.9592700000000006E-11</v>
          </cell>
          <cell r="L103">
            <v>-1.81305E-10</v>
          </cell>
        </row>
        <row r="104">
          <cell r="B104">
            <v>0.12562799999999999</v>
          </cell>
          <cell r="C104">
            <v>2.0431299999999999E-10</v>
          </cell>
          <cell r="F104">
            <v>-1.50561E-10</v>
          </cell>
          <cell r="I104">
            <v>-8.0096699999999995E-11</v>
          </cell>
          <cell r="L104">
            <v>-1.7106499999999999E-10</v>
          </cell>
        </row>
        <row r="105">
          <cell r="B105">
            <v>0.17587900000000001</v>
          </cell>
          <cell r="C105">
            <v>2.71368E-10</v>
          </cell>
          <cell r="F105">
            <v>-9.7179399999999997E-11</v>
          </cell>
          <cell r="I105">
            <v>-9.4187300000000005E-11</v>
          </cell>
          <cell r="L105">
            <v>-1.42443E-10</v>
          </cell>
        </row>
        <row r="106">
          <cell r="B106">
            <v>0.226131</v>
          </cell>
          <cell r="C106">
            <v>3.0254099999999998E-10</v>
          </cell>
          <cell r="F106">
            <v>-1.6033699999999999E-11</v>
          </cell>
          <cell r="I106">
            <v>-1.1853E-10</v>
          </cell>
          <cell r="L106">
            <v>-9.33409E-11</v>
          </cell>
        </row>
        <row r="107">
          <cell r="B107">
            <v>0.27638200000000002</v>
          </cell>
          <cell r="C107">
            <v>2.8459999999999998E-10</v>
          </cell>
          <cell r="F107">
            <v>8.2170999999999995E-11</v>
          </cell>
          <cell r="I107">
            <v>-1.2964E-10</v>
          </cell>
          <cell r="L107">
            <v>-2.79903E-11</v>
          </cell>
        </row>
        <row r="108">
          <cell r="B108">
            <v>0.32663300000000001</v>
          </cell>
          <cell r="C108">
            <v>2.3121800000000001E-10</v>
          </cell>
          <cell r="F108">
            <v>1.6460399999999999E-10</v>
          </cell>
          <cell r="I108">
            <v>-1.4330099999999999E-10</v>
          </cell>
          <cell r="L108">
            <v>5.7828400000000003E-11</v>
          </cell>
        </row>
        <row r="109">
          <cell r="B109">
            <v>0.376884</v>
          </cell>
          <cell r="C109">
            <v>1.4580499999999999E-10</v>
          </cell>
          <cell r="F109">
            <v>2.4659600000000002E-10</v>
          </cell>
          <cell r="I109">
            <v>-1.3903399999999999E-10</v>
          </cell>
          <cell r="L109">
            <v>1.3641100000000001E-10</v>
          </cell>
        </row>
        <row r="110">
          <cell r="B110">
            <v>0.42713600000000002</v>
          </cell>
          <cell r="C110">
            <v>4.5454500000000002E-11</v>
          </cell>
          <cell r="F110">
            <v>2.93148E-10</v>
          </cell>
          <cell r="I110">
            <v>-1.26219E-10</v>
          </cell>
          <cell r="L110">
            <v>2.1626999999999999E-10</v>
          </cell>
        </row>
        <row r="111">
          <cell r="B111">
            <v>0.47738700000000001</v>
          </cell>
          <cell r="C111">
            <v>-5.0199000000000003E-11</v>
          </cell>
          <cell r="F111">
            <v>3.1791900000000002E-10</v>
          </cell>
          <cell r="I111">
            <v>-1.12128E-10</v>
          </cell>
          <cell r="L111">
            <v>2.7222600000000002E-10</v>
          </cell>
        </row>
        <row r="112">
          <cell r="B112">
            <v>0.52763800000000005</v>
          </cell>
          <cell r="C112">
            <v>-1.0401E-10</v>
          </cell>
          <cell r="F112">
            <v>3.0809600000000002E-10</v>
          </cell>
          <cell r="I112">
            <v>-8.1801399999999998E-11</v>
          </cell>
          <cell r="L112">
            <v>3.1449799999999998E-10</v>
          </cell>
        </row>
        <row r="113">
          <cell r="B113">
            <v>0.57788899999999999</v>
          </cell>
          <cell r="C113">
            <v>-1.3903399999999999E-10</v>
          </cell>
          <cell r="F113">
            <v>2.6453700000000002E-10</v>
          </cell>
          <cell r="I113">
            <v>-6.4289599999999994E-11</v>
          </cell>
          <cell r="L113">
            <v>3.2858799999999998E-10</v>
          </cell>
        </row>
        <row r="114">
          <cell r="B114">
            <v>0.62814099999999995</v>
          </cell>
          <cell r="C114">
            <v>-1.14691E-10</v>
          </cell>
          <cell r="F114">
            <v>2.0133299999999999E-10</v>
          </cell>
          <cell r="I114">
            <v>-2.8419499999999999E-11</v>
          </cell>
          <cell r="L114">
            <v>3.1236399999999998E-10</v>
          </cell>
        </row>
        <row r="115">
          <cell r="B115">
            <v>0.678392</v>
          </cell>
          <cell r="C115">
            <v>-5.8317199999999998E-11</v>
          </cell>
          <cell r="F115">
            <v>1.09076E-10</v>
          </cell>
          <cell r="I115">
            <v>1.8966200000000001E-11</v>
          </cell>
          <cell r="L115">
            <v>2.7307299999999999E-10</v>
          </cell>
        </row>
        <row r="116">
          <cell r="B116">
            <v>0.72864300000000004</v>
          </cell>
          <cell r="C116">
            <v>2.9647400000000001E-11</v>
          </cell>
          <cell r="F116">
            <v>3.0934800000000002E-11</v>
          </cell>
          <cell r="I116">
            <v>7.0643399999999999E-11</v>
          </cell>
          <cell r="L116">
            <v>2.2352899999999999E-10</v>
          </cell>
        </row>
        <row r="117">
          <cell r="B117">
            <v>0.77889399999999998</v>
          </cell>
          <cell r="C117">
            <v>1.3171400000000001E-10</v>
          </cell>
          <cell r="F117">
            <v>-5.8317199999999998E-11</v>
          </cell>
          <cell r="I117">
            <v>1.12498E-10</v>
          </cell>
          <cell r="L117">
            <v>1.4067899999999999E-10</v>
          </cell>
        </row>
        <row r="118">
          <cell r="B118">
            <v>0.82914600000000005</v>
          </cell>
          <cell r="C118">
            <v>2.27809E-10</v>
          </cell>
          <cell r="F118">
            <v>-1.08278E-10</v>
          </cell>
          <cell r="I118">
            <v>1.6460399999999999E-10</v>
          </cell>
          <cell r="L118">
            <v>7.2359999999999996E-11</v>
          </cell>
        </row>
        <row r="119">
          <cell r="B119">
            <v>0.87939699999999998</v>
          </cell>
          <cell r="C119">
            <v>2.9656899999999998E-10</v>
          </cell>
          <cell r="F119">
            <v>-1.2878200000000001E-10</v>
          </cell>
          <cell r="I119">
            <v>2.0517100000000001E-10</v>
          </cell>
          <cell r="L119">
            <v>4.8875800000000001E-12</v>
          </cell>
        </row>
        <row r="120">
          <cell r="B120">
            <v>0.92964800000000003</v>
          </cell>
          <cell r="C120">
            <v>3.37136E-10</v>
          </cell>
          <cell r="F120">
            <v>-1.1126999999999999E-10</v>
          </cell>
          <cell r="I120">
            <v>2.6068699999999998E-10</v>
          </cell>
          <cell r="L120">
            <v>-4.4226600000000001E-11</v>
          </cell>
        </row>
        <row r="121">
          <cell r="B121">
            <v>0.97989999999999999</v>
          </cell>
          <cell r="C121">
            <v>3.3841099999999998E-10</v>
          </cell>
          <cell r="F121">
            <v>-6.1309300000000003E-11</v>
          </cell>
          <cell r="I121">
            <v>2.9827399999999998E-10</v>
          </cell>
          <cell r="L121">
            <v>-6.3872300000000004E-11</v>
          </cell>
        </row>
        <row r="122">
          <cell r="B122">
            <v>1.0301499999999999</v>
          </cell>
          <cell r="C122">
            <v>3.05533E-10</v>
          </cell>
          <cell r="F122">
            <v>1.7690699999999999E-11</v>
          </cell>
          <cell r="I122">
            <v>3.3883999999999999E-10</v>
          </cell>
          <cell r="L122">
            <v>-6.1726600000000005E-11</v>
          </cell>
        </row>
        <row r="123">
          <cell r="B123">
            <v>1.0804</v>
          </cell>
          <cell r="C123">
            <v>2.4403300000000001E-10</v>
          </cell>
          <cell r="F123">
            <v>1.1848200000000001E-10</v>
          </cell>
          <cell r="I123">
            <v>3.7856099999999999E-10</v>
          </cell>
          <cell r="L123">
            <v>-2.8419499999999999E-11</v>
          </cell>
        </row>
        <row r="124">
          <cell r="B124">
            <v>1.1306499999999999</v>
          </cell>
          <cell r="C124">
            <v>1.60754E-10</v>
          </cell>
          <cell r="F124">
            <v>2.2311200000000001E-10</v>
          </cell>
          <cell r="I124">
            <v>4.0460799999999999E-10</v>
          </cell>
          <cell r="L124">
            <v>5.3131600000000001E-11</v>
          </cell>
        </row>
        <row r="125">
          <cell r="B125">
            <v>1.1809000000000001</v>
          </cell>
          <cell r="C125">
            <v>9.4986000000000004E-11</v>
          </cell>
          <cell r="F125">
            <v>3.3927000000000001E-10</v>
          </cell>
          <cell r="I125">
            <v>4.3963199999999998E-10</v>
          </cell>
          <cell r="L125">
            <v>1.41108E-10</v>
          </cell>
        </row>
        <row r="126">
          <cell r="B126">
            <v>1.23116</v>
          </cell>
          <cell r="C126">
            <v>7.7903300000000002E-11</v>
          </cell>
          <cell r="F126">
            <v>4.34506E-10</v>
          </cell>
          <cell r="I126">
            <v>4.6953000000000003E-10</v>
          </cell>
          <cell r="L126">
            <v>2.8972600000000001E-10</v>
          </cell>
        </row>
        <row r="127">
          <cell r="B127">
            <v>1.2814099999999999</v>
          </cell>
          <cell r="C127">
            <v>1.15919E-10</v>
          </cell>
          <cell r="F127">
            <v>5.5451400000000001E-10</v>
          </cell>
          <cell r="I127">
            <v>5.0070299999999996E-10</v>
          </cell>
          <cell r="L127">
            <v>4.6909999999999996E-10</v>
          </cell>
        </row>
        <row r="128">
          <cell r="B128">
            <v>1.3316600000000001</v>
          </cell>
          <cell r="C128">
            <v>2.4146999999999999E-10</v>
          </cell>
          <cell r="F128">
            <v>7.0654200000000004E-10</v>
          </cell>
          <cell r="I128">
            <v>5.5279699999999997E-10</v>
          </cell>
          <cell r="L128">
            <v>7.5352200000000002E-10</v>
          </cell>
        </row>
        <row r="129">
          <cell r="B129">
            <v>1.38191</v>
          </cell>
          <cell r="C129">
            <v>4.7593100000000004E-10</v>
          </cell>
          <cell r="F129">
            <v>9.0171099999999999E-10</v>
          </cell>
          <cell r="I129">
            <v>6.6469899999999998E-10</v>
          </cell>
          <cell r="L129">
            <v>1.12549E-9</v>
          </cell>
        </row>
        <row r="130">
          <cell r="B130">
            <v>1.4321600000000001</v>
          </cell>
          <cell r="C130">
            <v>8.2569099999999998E-10</v>
          </cell>
          <cell r="F130">
            <v>1.19638E-9</v>
          </cell>
          <cell r="I130">
            <v>8.4149800000000002E-10</v>
          </cell>
          <cell r="L130">
            <v>1.6819600000000001E-9</v>
          </cell>
        </row>
        <row r="131">
          <cell r="B131">
            <v>1.48241</v>
          </cell>
          <cell r="C131">
            <v>1.3851499999999999E-9</v>
          </cell>
          <cell r="F131">
            <v>1.5465899999999999E-9</v>
          </cell>
          <cell r="I131">
            <v>1.07169E-9</v>
          </cell>
          <cell r="L131">
            <v>2.4528099999999999E-9</v>
          </cell>
        </row>
        <row r="132">
          <cell r="B132">
            <v>1.5326599999999999</v>
          </cell>
          <cell r="C132">
            <v>2.1705299999999999E-9</v>
          </cell>
          <cell r="F132">
            <v>1.9702300000000001E-9</v>
          </cell>
          <cell r="I132">
            <v>1.4005299999999999E-9</v>
          </cell>
          <cell r="L132">
            <v>3.3539199999999999E-9</v>
          </cell>
        </row>
        <row r="133">
          <cell r="B133">
            <v>1.58291</v>
          </cell>
          <cell r="C133">
            <v>3.1749800000000001E-9</v>
          </cell>
          <cell r="F133">
            <v>2.4955200000000001E-9</v>
          </cell>
          <cell r="I133">
            <v>1.80624E-9</v>
          </cell>
          <cell r="L133">
            <v>4.44208E-9</v>
          </cell>
        </row>
        <row r="134">
          <cell r="B134">
            <v>1.63317</v>
          </cell>
          <cell r="C134">
            <v>4.3938299999999999E-9</v>
          </cell>
          <cell r="F134">
            <v>3.1668699999999998E-9</v>
          </cell>
          <cell r="I134">
            <v>2.3362299999999999E-9</v>
          </cell>
          <cell r="L134">
            <v>5.8027100000000001E-9</v>
          </cell>
        </row>
        <row r="135">
          <cell r="B135">
            <v>1.6834199999999999</v>
          </cell>
          <cell r="C135">
            <v>5.8432799999999997E-9</v>
          </cell>
          <cell r="F135">
            <v>4.0474799999999998E-9</v>
          </cell>
          <cell r="I135">
            <v>2.9943299999999999E-9</v>
          </cell>
          <cell r="L135">
            <v>6.99294E-9</v>
          </cell>
        </row>
        <row r="136">
          <cell r="B136">
            <v>1.73367</v>
          </cell>
          <cell r="C136">
            <v>7.5515399999999993E-9</v>
          </cell>
          <cell r="F136">
            <v>5.1151399999999998E-9</v>
          </cell>
          <cell r="I136">
            <v>3.9629099999999999E-9</v>
          </cell>
          <cell r="L136">
            <v>8.7485999999999993E-9</v>
          </cell>
        </row>
        <row r="137">
          <cell r="B137">
            <v>1.78392</v>
          </cell>
          <cell r="C137">
            <v>9.3896299999999996E-9</v>
          </cell>
          <cell r="F137">
            <v>6.5645900000000004E-9</v>
          </cell>
          <cell r="I137">
            <v>5.1599699999999999E-9</v>
          </cell>
          <cell r="L137">
            <v>1.0859599999999999E-8</v>
          </cell>
        </row>
        <row r="138">
          <cell r="B138">
            <v>1.8341700000000001</v>
          </cell>
          <cell r="C138">
            <v>1.17568E-8</v>
          </cell>
          <cell r="F138">
            <v>8.4475299999999997E-9</v>
          </cell>
          <cell r="I138">
            <v>6.2720500000000001E-9</v>
          </cell>
          <cell r="L138">
            <v>1.3241300000000001E-8</v>
          </cell>
        </row>
        <row r="139">
          <cell r="B139">
            <v>1.88442</v>
          </cell>
          <cell r="C139">
            <v>1.44708E-8</v>
          </cell>
          <cell r="F139">
            <v>1.07571E-8</v>
          </cell>
          <cell r="I139">
            <v>7.9551199999999993E-9</v>
          </cell>
          <cell r="L139">
            <v>1.6762900000000001E-8</v>
          </cell>
        </row>
        <row r="140">
          <cell r="B140">
            <v>1.9346699999999999</v>
          </cell>
          <cell r="C140">
            <v>1.7934800000000001E-8</v>
          </cell>
          <cell r="F140">
            <v>1.3790999999999999E-8</v>
          </cell>
          <cell r="I140">
            <v>9.2644900000000001E-9</v>
          </cell>
          <cell r="L140">
            <v>2.0602199999999999E-8</v>
          </cell>
        </row>
        <row r="141">
          <cell r="B141">
            <v>1.98492</v>
          </cell>
          <cell r="C141">
            <v>2.2577000000000001E-8</v>
          </cell>
          <cell r="F141">
            <v>1.7915499999999999E-8</v>
          </cell>
          <cell r="I141">
            <v>1.23415E-8</v>
          </cell>
          <cell r="L141">
            <v>2.5196599999999999E-8</v>
          </cell>
        </row>
        <row r="142">
          <cell r="B142">
            <v>2.03518</v>
          </cell>
          <cell r="C142">
            <v>2.90649E-8</v>
          </cell>
          <cell r="F142">
            <v>2.3830799999999999E-8</v>
          </cell>
          <cell r="I142">
            <v>1.70161E-8</v>
          </cell>
          <cell r="L142">
            <v>3.2737700000000002E-8</v>
          </cell>
        </row>
        <row r="143">
          <cell r="B143">
            <v>2.0854300000000001</v>
          </cell>
          <cell r="C143">
            <v>3.8818700000000002E-8</v>
          </cell>
          <cell r="F143">
            <v>3.2605300000000003E-8</v>
          </cell>
          <cell r="I143">
            <v>2.2802000000000001E-8</v>
          </cell>
          <cell r="L143">
            <v>4.2684900000000003E-8</v>
          </cell>
        </row>
        <row r="144">
          <cell r="B144">
            <v>2.1356799999999998</v>
          </cell>
          <cell r="C144">
            <v>5.54601E-8</v>
          </cell>
          <cell r="F144">
            <v>4.7613599999999997E-8</v>
          </cell>
          <cell r="I144">
            <v>3.57417E-8</v>
          </cell>
          <cell r="L144">
            <v>6.0055299999999994E-8</v>
          </cell>
        </row>
        <row r="145">
          <cell r="B145">
            <v>2.1859299999999999</v>
          </cell>
          <cell r="C145">
            <v>8.80268E-8</v>
          </cell>
          <cell r="F145">
            <v>7.8468199999999996E-8</v>
          </cell>
          <cell r="I145">
            <v>6.3933499999999995E-8</v>
          </cell>
          <cell r="L145">
            <v>9.0561800000000003E-8</v>
          </cell>
        </row>
        <row r="146">
          <cell r="B146">
            <v>2.2361800000000001</v>
          </cell>
          <cell r="C146">
            <v>2.2392200000000001E-7</v>
          </cell>
          <cell r="F146">
            <v>2.16276E-7</v>
          </cell>
          <cell r="I146">
            <v>1.2744899999999999E-7</v>
          </cell>
          <cell r="L146">
            <v>2.22252E-7</v>
          </cell>
        </row>
        <row r="147">
          <cell r="B147">
            <v>2.2864300000000002</v>
          </cell>
          <cell r="C147">
            <v>3.4852699999999998E-7</v>
          </cell>
          <cell r="F147">
            <v>3.2775200000000001E-7</v>
          </cell>
          <cell r="I147">
            <v>3.0182599999999999E-7</v>
          </cell>
          <cell r="L147">
            <v>3.3389999999999999E-7</v>
          </cell>
        </row>
        <row r="148">
          <cell r="B148">
            <v>2.3366799999999999</v>
          </cell>
          <cell r="C148">
            <v>8.7360200000000004E-7</v>
          </cell>
          <cell r="F148">
            <v>8.3458299999999998E-7</v>
          </cell>
          <cell r="I148">
            <v>8.0751799999999997E-7</v>
          </cell>
          <cell r="L148">
            <v>8.2260200000000002E-7</v>
          </cell>
        </row>
        <row r="149">
          <cell r="B149">
            <v>2.38693</v>
          </cell>
          <cell r="C149">
            <v>2.4825500000000001E-6</v>
          </cell>
          <cell r="F149">
            <v>2.3806699999999999E-6</v>
          </cell>
          <cell r="I149">
            <v>2.37036E-6</v>
          </cell>
          <cell r="L149">
            <v>2.29604E-6</v>
          </cell>
        </row>
        <row r="150">
          <cell r="B150">
            <v>2.4371900000000002</v>
          </cell>
          <cell r="C150">
            <v>7.6211900000000001E-6</v>
          </cell>
          <cell r="F150">
            <v>7.3090699999999996E-6</v>
          </cell>
          <cell r="I150">
            <v>7.3891500000000002E-6</v>
          </cell>
          <cell r="L150">
            <v>7.0103700000000003E-6</v>
          </cell>
        </row>
        <row r="151">
          <cell r="B151">
            <v>2.4874399999999999</v>
          </cell>
          <cell r="C151">
            <v>2.3278700000000001E-5</v>
          </cell>
          <cell r="F151">
            <v>2.2317700000000001E-5</v>
          </cell>
          <cell r="I151">
            <v>2.2689700000000001E-5</v>
          </cell>
          <cell r="L151">
            <v>2.1389000000000001E-5</v>
          </cell>
        </row>
        <row r="152">
          <cell r="B152">
            <v>2.53769</v>
          </cell>
          <cell r="C152">
            <v>7.2854099999999998E-5</v>
          </cell>
          <cell r="F152">
            <v>7.0401999999999994E-5</v>
          </cell>
          <cell r="I152">
            <v>7.1567600000000002E-5</v>
          </cell>
          <cell r="L152">
            <v>6.8395500000000006E-5</v>
          </cell>
        </row>
        <row r="153">
          <cell r="B153">
            <v>2.5879400000000001</v>
          </cell>
          <cell r="C153">
            <v>1.9546400000000001E-4</v>
          </cell>
          <cell r="F153">
            <v>1.9117099999999999E-4</v>
          </cell>
          <cell r="I153">
            <v>1.9284099999999999E-4</v>
          </cell>
          <cell r="L153">
            <v>1.8835299999999999E-4</v>
          </cell>
        </row>
        <row r="154">
          <cell r="B154">
            <v>2.6381899999999998</v>
          </cell>
          <cell r="C154">
            <v>4.5263999999999998E-4</v>
          </cell>
          <cell r="F154">
            <v>4.4701700000000002E-4</v>
          </cell>
          <cell r="I154">
            <v>4.4879300000000001E-4</v>
          </cell>
          <cell r="L154">
            <v>4.4729399999999999E-4</v>
          </cell>
        </row>
        <row r="155">
          <cell r="B155">
            <v>2.6884399999999999</v>
          </cell>
          <cell r="C155">
            <v>9.1264600000000003E-4</v>
          </cell>
          <cell r="F155">
            <v>9.0827499999999995E-4</v>
          </cell>
          <cell r="I155">
            <v>9.0975400000000003E-4</v>
          </cell>
          <cell r="L155">
            <v>9.1975800000000001E-4</v>
          </cell>
        </row>
        <row r="156">
          <cell r="B156">
            <v>2.7386900000000001</v>
          </cell>
          <cell r="C156">
            <v>1.62816E-3</v>
          </cell>
          <cell r="F156">
            <v>1.6290300000000001E-3</v>
          </cell>
          <cell r="I156">
            <v>1.6287000000000001E-3</v>
          </cell>
          <cell r="L156">
            <v>1.6625800000000001E-3</v>
          </cell>
        </row>
        <row r="157">
          <cell r="B157">
            <v>2.7889400000000002</v>
          </cell>
          <cell r="C157">
            <v>2.7162100000000002E-3</v>
          </cell>
          <cell r="F157">
            <v>2.72543E-3</v>
          </cell>
          <cell r="I157">
            <v>2.7138700000000002E-3</v>
          </cell>
          <cell r="L157">
            <v>2.7928300000000001E-3</v>
          </cell>
        </row>
        <row r="158">
          <cell r="B158">
            <v>2.8391999999999999</v>
          </cell>
          <cell r="C158">
            <v>4.1818899999999997E-3</v>
          </cell>
          <cell r="F158">
            <v>4.2068499999999998E-3</v>
          </cell>
          <cell r="I158">
            <v>4.1880199999999998E-3</v>
          </cell>
          <cell r="L158">
            <v>4.31796E-3</v>
          </cell>
        </row>
        <row r="159">
          <cell r="B159">
            <v>2.8894500000000001</v>
          </cell>
          <cell r="C159">
            <v>6.1024499999999997E-3</v>
          </cell>
          <cell r="F159">
            <v>6.1464500000000004E-3</v>
          </cell>
          <cell r="I159">
            <v>6.1135399999999998E-3</v>
          </cell>
          <cell r="L159">
            <v>6.31154E-3</v>
          </cell>
        </row>
        <row r="160">
          <cell r="B160">
            <v>2.9397000000000002</v>
          </cell>
          <cell r="C160">
            <v>8.5357000000000002E-3</v>
          </cell>
          <cell r="F160">
            <v>8.5986399999999994E-3</v>
          </cell>
          <cell r="I160">
            <v>8.5571299999999996E-3</v>
          </cell>
          <cell r="L160">
            <v>8.8322899999999996E-3</v>
          </cell>
        </row>
        <row r="161">
          <cell r="B161">
            <v>2.9899499999999999</v>
          </cell>
          <cell r="C161">
            <v>1.1536299999999999E-2</v>
          </cell>
          <cell r="F161">
            <v>1.1616899999999999E-2</v>
          </cell>
          <cell r="I161">
            <v>1.1568999999999999E-2</v>
          </cell>
          <cell r="L161">
            <v>1.1922800000000001E-2</v>
          </cell>
        </row>
        <row r="162">
          <cell r="B162">
            <v>3.0402</v>
          </cell>
          <cell r="C162">
            <v>1.51533E-2</v>
          </cell>
          <cell r="F162">
            <v>1.5259099999999999E-2</v>
          </cell>
          <cell r="I162">
            <v>1.52087E-2</v>
          </cell>
          <cell r="L162">
            <v>1.5636000000000001E-2</v>
          </cell>
        </row>
        <row r="163">
          <cell r="B163">
            <v>3.0904500000000001</v>
          </cell>
          <cell r="C163">
            <v>1.94304E-2</v>
          </cell>
          <cell r="F163">
            <v>1.9562900000000001E-2</v>
          </cell>
          <cell r="I163">
            <v>1.9518600000000001E-2</v>
          </cell>
          <cell r="L163">
            <v>2.0017099999999999E-2</v>
          </cell>
        </row>
        <row r="164">
          <cell r="B164">
            <v>3.1406999999999998</v>
          </cell>
          <cell r="C164">
            <v>2.4407700000000001E-2</v>
          </cell>
          <cell r="F164">
            <v>2.4557800000000001E-2</v>
          </cell>
          <cell r="I164">
            <v>2.45329E-2</v>
          </cell>
          <cell r="L164">
            <v>2.5103799999999999E-2</v>
          </cell>
        </row>
        <row r="165">
          <cell r="B165">
            <v>3.19095</v>
          </cell>
          <cell r="C165">
            <v>3.0099000000000001E-2</v>
          </cell>
          <cell r="F165">
            <v>3.02283E-2</v>
          </cell>
          <cell r="I165">
            <v>3.0246200000000001E-2</v>
          </cell>
          <cell r="L165">
            <v>3.0895599999999999E-2</v>
          </cell>
        </row>
        <row r="166">
          <cell r="B166">
            <v>3.2412100000000001</v>
          </cell>
          <cell r="C166">
            <v>3.6534400000000002E-2</v>
          </cell>
          <cell r="F166">
            <v>3.6621800000000003E-2</v>
          </cell>
          <cell r="I166">
            <v>3.6737400000000003E-2</v>
          </cell>
          <cell r="L166">
            <v>3.7399000000000002E-2</v>
          </cell>
        </row>
        <row r="167">
          <cell r="B167">
            <v>3.2914599999999998</v>
          </cell>
          <cell r="C167">
            <v>4.3675600000000002E-2</v>
          </cell>
          <cell r="F167">
            <v>4.3772400000000003E-2</v>
          </cell>
          <cell r="I167">
            <v>4.3963500000000003E-2</v>
          </cell>
          <cell r="L167">
            <v>4.4628300000000003E-2</v>
          </cell>
        </row>
        <row r="168">
          <cell r="B168">
            <v>3.34171</v>
          </cell>
          <cell r="C168">
            <v>5.1585899999999997E-2</v>
          </cell>
          <cell r="F168">
            <v>5.1627699999999999E-2</v>
          </cell>
          <cell r="I168">
            <v>5.1943700000000002E-2</v>
          </cell>
          <cell r="L168">
            <v>5.2585100000000003E-2</v>
          </cell>
        </row>
        <row r="169">
          <cell r="B169">
            <v>3.3919600000000001</v>
          </cell>
          <cell r="C169">
            <v>6.0234599999999999E-2</v>
          </cell>
          <cell r="F169">
            <v>6.0187400000000002E-2</v>
          </cell>
          <cell r="I169">
            <v>6.07136E-2</v>
          </cell>
          <cell r="L169">
            <v>6.1283400000000002E-2</v>
          </cell>
        </row>
        <row r="170">
          <cell r="B170">
            <v>3.4422100000000002</v>
          </cell>
          <cell r="C170">
            <v>6.9653400000000004E-2</v>
          </cell>
          <cell r="F170">
            <v>6.9499699999999998E-2</v>
          </cell>
          <cell r="I170">
            <v>7.0244500000000001E-2</v>
          </cell>
          <cell r="L170">
            <v>7.06875E-2</v>
          </cell>
        </row>
        <row r="171">
          <cell r="B171">
            <v>3.4924599999999999</v>
          </cell>
          <cell r="C171">
            <v>7.9797199999999999E-2</v>
          </cell>
          <cell r="F171">
            <v>7.9476199999999997E-2</v>
          </cell>
          <cell r="I171">
            <v>8.0510999999999999E-2</v>
          </cell>
          <cell r="L171">
            <v>8.0809400000000003E-2</v>
          </cell>
        </row>
        <row r="172">
          <cell r="B172">
            <v>3.54271</v>
          </cell>
          <cell r="C172">
            <v>9.0689000000000006E-2</v>
          </cell>
          <cell r="F172">
            <v>9.0152999999999997E-2</v>
          </cell>
          <cell r="I172">
            <v>9.1591000000000006E-2</v>
          </cell>
          <cell r="L172">
            <v>9.1670600000000005E-2</v>
          </cell>
        </row>
        <row r="173">
          <cell r="B173">
            <v>3.5929600000000002</v>
          </cell>
          <cell r="C173">
            <v>0.10302799999999999</v>
          </cell>
          <cell r="F173">
            <v>0.102185</v>
          </cell>
          <cell r="I173">
            <v>0.103967</v>
          </cell>
          <cell r="L173">
            <v>0.10386099999999999</v>
          </cell>
        </row>
        <row r="174">
          <cell r="B174">
            <v>3.6432199999999999</v>
          </cell>
          <cell r="C174">
            <v>0.115343</v>
          </cell>
          <cell r="F174">
            <v>0.11423999999999999</v>
          </cell>
          <cell r="I174">
            <v>0.11657099999999999</v>
          </cell>
          <cell r="L174">
            <v>0.116017</v>
          </cell>
        </row>
        <row r="175">
          <cell r="B175">
            <v>3.69347</v>
          </cell>
          <cell r="C175">
            <v>0.12842400000000001</v>
          </cell>
          <cell r="F175">
            <v>0.12695999999999999</v>
          </cell>
          <cell r="I175">
            <v>0.129744</v>
          </cell>
          <cell r="L175">
            <v>0.12884799999999999</v>
          </cell>
        </row>
        <row r="176">
          <cell r="B176">
            <v>3.7437200000000002</v>
          </cell>
          <cell r="C176">
            <v>0.14222299999999999</v>
          </cell>
          <cell r="F176">
            <v>0.140344</v>
          </cell>
          <cell r="I176">
            <v>0.14371999999999999</v>
          </cell>
          <cell r="L176">
            <v>0.14235300000000001</v>
          </cell>
        </row>
        <row r="177">
          <cell r="B177">
            <v>3.7939699999999998</v>
          </cell>
          <cell r="C177">
            <v>0.15651699999999999</v>
          </cell>
          <cell r="F177">
            <v>0.15423899999999999</v>
          </cell>
          <cell r="I177">
            <v>0.158386</v>
          </cell>
          <cell r="L177">
            <v>0.156445</v>
          </cell>
        </row>
        <row r="178">
          <cell r="B178">
            <v>3.84422</v>
          </cell>
          <cell r="C178">
            <v>0.171713</v>
          </cell>
          <cell r="F178">
            <v>0.16880800000000001</v>
          </cell>
          <cell r="I178">
            <v>0.173711</v>
          </cell>
          <cell r="L178">
            <v>0.171178</v>
          </cell>
        </row>
        <row r="179">
          <cell r="B179">
            <v>3.8944700000000001</v>
          </cell>
          <cell r="C179">
            <v>0.18751000000000001</v>
          </cell>
          <cell r="F179">
            <v>0.18393100000000001</v>
          </cell>
          <cell r="I179">
            <v>0.18976399999999999</v>
          </cell>
          <cell r="L179">
            <v>0.18658</v>
          </cell>
        </row>
        <row r="180">
          <cell r="B180">
            <v>3.9447199999999998</v>
          </cell>
          <cell r="C180">
            <v>0.20388500000000001</v>
          </cell>
          <cell r="F180">
            <v>0.199738</v>
          </cell>
          <cell r="I180">
            <v>0.20635100000000001</v>
          </cell>
          <cell r="L180">
            <v>0.202402</v>
          </cell>
        </row>
        <row r="181">
          <cell r="B181">
            <v>3.9949699999999999</v>
          </cell>
          <cell r="C181">
            <v>0.22081899999999999</v>
          </cell>
          <cell r="F181">
            <v>0.21592600000000001</v>
          </cell>
          <cell r="I181">
            <v>0.22345400000000001</v>
          </cell>
          <cell r="L181">
            <v>0.21871399999999999</v>
          </cell>
        </row>
        <row r="182">
          <cell r="B182">
            <v>4.0452300000000001</v>
          </cell>
          <cell r="C182">
            <v>0.238423</v>
          </cell>
          <cell r="F182">
            <v>0.23260900000000001</v>
          </cell>
          <cell r="I182">
            <v>0.241423</v>
          </cell>
          <cell r="L182">
            <v>0.23572100000000001</v>
          </cell>
        </row>
        <row r="183">
          <cell r="B183">
            <v>4.0954800000000002</v>
          </cell>
          <cell r="C183">
            <v>0.256604</v>
          </cell>
          <cell r="F183">
            <v>0.24988099999999999</v>
          </cell>
          <cell r="I183">
            <v>0.259855</v>
          </cell>
          <cell r="L183">
            <v>0.25317499999999998</v>
          </cell>
        </row>
        <row r="184">
          <cell r="B184">
            <v>4.1457300000000004</v>
          </cell>
          <cell r="C184">
            <v>0.275335</v>
          </cell>
          <cell r="F184">
            <v>0.26774399999999998</v>
          </cell>
          <cell r="I184">
            <v>0.27886499999999997</v>
          </cell>
          <cell r="L184">
            <v>0.27110099999999998</v>
          </cell>
        </row>
        <row r="185">
          <cell r="B185">
            <v>4.1959799999999996</v>
          </cell>
          <cell r="C185">
            <v>0.29454200000000003</v>
          </cell>
          <cell r="F185">
            <v>0.28587699999999999</v>
          </cell>
          <cell r="I185">
            <v>0.2984</v>
          </cell>
          <cell r="L185">
            <v>0.28954299999999999</v>
          </cell>
        </row>
        <row r="186">
          <cell r="B186">
            <v>4.2462299999999997</v>
          </cell>
          <cell r="C186">
            <v>0.31436999999999998</v>
          </cell>
          <cell r="F186">
            <v>0.30456899999999998</v>
          </cell>
          <cell r="I186">
            <v>0.318498</v>
          </cell>
          <cell r="L186">
            <v>0.30823</v>
          </cell>
        </row>
        <row r="187">
          <cell r="B187">
            <v>4.2964799999999999</v>
          </cell>
          <cell r="C187">
            <v>0.33477200000000001</v>
          </cell>
          <cell r="F187">
            <v>0.323714</v>
          </cell>
          <cell r="I187">
            <v>0.339092</v>
          </cell>
          <cell r="L187">
            <v>0.32760099999999998</v>
          </cell>
        </row>
        <row r="188">
          <cell r="B188">
            <v>4.34673</v>
          </cell>
          <cell r="C188">
            <v>0.35568</v>
          </cell>
          <cell r="F188">
            <v>0.34315200000000001</v>
          </cell>
          <cell r="I188">
            <v>0.36002899999999999</v>
          </cell>
          <cell r="L188">
            <v>0.34735700000000003</v>
          </cell>
        </row>
        <row r="189">
          <cell r="B189">
            <v>4.3969899999999997</v>
          </cell>
          <cell r="C189">
            <v>0.37704399999999999</v>
          </cell>
          <cell r="F189">
            <v>0.36306300000000002</v>
          </cell>
          <cell r="I189">
            <v>0.38161499999999998</v>
          </cell>
          <cell r="L189">
            <v>0.36741699999999999</v>
          </cell>
        </row>
        <row r="190">
          <cell r="B190">
            <v>4.4472399999999999</v>
          </cell>
          <cell r="C190">
            <v>0.39896300000000001</v>
          </cell>
          <cell r="F190">
            <v>0.38336300000000001</v>
          </cell>
          <cell r="I190">
            <v>0.40350000000000003</v>
          </cell>
          <cell r="L190">
            <v>0.38788099999999998</v>
          </cell>
        </row>
        <row r="191">
          <cell r="B191">
            <v>4.49749</v>
          </cell>
          <cell r="C191">
            <v>0.421157</v>
          </cell>
          <cell r="F191">
            <v>0.40393899999999999</v>
          </cell>
          <cell r="I191">
            <v>0.42600199999999999</v>
          </cell>
          <cell r="L191">
            <v>0.40879799999999999</v>
          </cell>
        </row>
        <row r="192">
          <cell r="B192">
            <v>4.5477400000000001</v>
          </cell>
          <cell r="C192">
            <v>0.44385599999999997</v>
          </cell>
          <cell r="F192">
            <v>0.42507699999999998</v>
          </cell>
          <cell r="I192">
            <v>0.44869599999999998</v>
          </cell>
          <cell r="L192">
            <v>0.42992200000000003</v>
          </cell>
        </row>
        <row r="193">
          <cell r="B193">
            <v>4.5979900000000002</v>
          </cell>
          <cell r="C193">
            <v>0.46686299999999997</v>
          </cell>
          <cell r="F193">
            <v>0.44631700000000002</v>
          </cell>
          <cell r="I193">
            <v>0.47190599999999999</v>
          </cell>
          <cell r="L193">
            <v>0.45138400000000001</v>
          </cell>
        </row>
        <row r="194">
          <cell r="B194">
            <v>4.6482400000000004</v>
          </cell>
          <cell r="C194">
            <v>0.49015900000000001</v>
          </cell>
          <cell r="F194">
            <v>0.46790300000000001</v>
          </cell>
          <cell r="I194">
            <v>0.49522100000000002</v>
          </cell>
          <cell r="L194">
            <v>0.47300900000000001</v>
          </cell>
        </row>
        <row r="195">
          <cell r="B195">
            <v>4.6984899999999996</v>
          </cell>
          <cell r="C195">
            <v>0.51370099999999996</v>
          </cell>
          <cell r="F195">
            <v>0.48959599999999998</v>
          </cell>
          <cell r="I195">
            <v>0.51871500000000004</v>
          </cell>
          <cell r="L195">
            <v>0.49495600000000001</v>
          </cell>
        </row>
        <row r="196">
          <cell r="B196">
            <v>4.7487399999999997</v>
          </cell>
          <cell r="C196">
            <v>0.53726700000000005</v>
          </cell>
          <cell r="F196">
            <v>0.51145200000000002</v>
          </cell>
          <cell r="I196">
            <v>0.54257</v>
          </cell>
          <cell r="L196">
            <v>0.51696699999999995</v>
          </cell>
        </row>
        <row r="197">
          <cell r="B197">
            <v>4.7990000000000004</v>
          </cell>
          <cell r="C197">
            <v>0.56084299999999998</v>
          </cell>
          <cell r="F197">
            <v>0.53341899999999998</v>
          </cell>
          <cell r="I197">
            <v>0.56622700000000004</v>
          </cell>
          <cell r="L197">
            <v>0.53908800000000001</v>
          </cell>
        </row>
        <row r="198">
          <cell r="B198">
            <v>4.8492499999999996</v>
          </cell>
          <cell r="C198">
            <v>0.584457</v>
          </cell>
          <cell r="F198">
            <v>0.55509699999999995</v>
          </cell>
          <cell r="I198">
            <v>0.58983200000000002</v>
          </cell>
          <cell r="L198">
            <v>0.56113199999999996</v>
          </cell>
        </row>
        <row r="199">
          <cell r="B199">
            <v>4.8994999999999997</v>
          </cell>
          <cell r="C199">
            <v>0.60807100000000003</v>
          </cell>
          <cell r="F199">
            <v>0.57687600000000006</v>
          </cell>
          <cell r="I199">
            <v>0.61346999999999996</v>
          </cell>
          <cell r="L199">
            <v>0.58318099999999995</v>
          </cell>
        </row>
        <row r="200">
          <cell r="B200">
            <v>4.9497499999999999</v>
          </cell>
          <cell r="C200">
            <v>0.63134299999999999</v>
          </cell>
          <cell r="F200">
            <v>0.59894899999999995</v>
          </cell>
          <cell r="I200">
            <v>0.63701200000000002</v>
          </cell>
          <cell r="L200">
            <v>0.60518099999999997</v>
          </cell>
        </row>
        <row r="201">
          <cell r="B201">
            <v>5</v>
          </cell>
          <cell r="C201">
            <v>0.65440799999999999</v>
          </cell>
          <cell r="F201">
            <v>0.62077199999999999</v>
          </cell>
          <cell r="I201">
            <v>0.66012999999999999</v>
          </cell>
          <cell r="L201">
            <v>0.62705699999999998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V measurements"/>
      <sheetName val="Summary"/>
      <sheetName val="144C1"/>
      <sheetName val="144C2"/>
      <sheetName val="144C3"/>
      <sheetName val="143C1"/>
      <sheetName val="143C2"/>
      <sheetName val="143C8"/>
      <sheetName val="163C7"/>
      <sheetName val="162C3"/>
      <sheetName val="162C4"/>
      <sheetName val="162C6"/>
      <sheetName val="162C8"/>
      <sheetName val="background"/>
    </sheetNames>
    <sheetDataSet>
      <sheetData sheetId="0">
        <row r="1">
          <cell r="H1" t="str">
            <v>C6012 143C1</v>
          </cell>
          <cell r="L1" t="str">
            <v>C6012 162C6</v>
          </cell>
          <cell r="N1" t="str">
            <v>C6012 163C7</v>
          </cell>
        </row>
        <row r="3">
          <cell r="E3">
            <v>-4.9497499999999999</v>
          </cell>
          <cell r="H3">
            <v>-2.4255400000000002E-6</v>
          </cell>
          <cell r="L3">
            <v>-1.73679E-6</v>
          </cell>
          <cell r="N3">
            <v>-9.9632100000000004E-7</v>
          </cell>
        </row>
        <row r="4">
          <cell r="E4">
            <v>-4.8994999999999997</v>
          </cell>
          <cell r="H4">
            <v>-2.1824000000000001E-6</v>
          </cell>
          <cell r="L4">
            <v>-1.61454E-6</v>
          </cell>
          <cell r="N4">
            <v>-9.3751799999999999E-7</v>
          </cell>
        </row>
        <row r="5">
          <cell r="E5">
            <v>-4.8492499999999996</v>
          </cell>
          <cell r="H5">
            <v>-2.0689799999999999E-6</v>
          </cell>
          <cell r="L5">
            <v>-1.59668E-6</v>
          </cell>
          <cell r="N5">
            <v>-8.9228200000000005E-7</v>
          </cell>
        </row>
        <row r="6">
          <cell r="E6">
            <v>-4.7990000000000004</v>
          </cell>
          <cell r="H6">
            <v>-1.9387499999999999E-6</v>
          </cell>
          <cell r="L6">
            <v>-1.4420299999999999E-6</v>
          </cell>
          <cell r="N6">
            <v>-8.4042600000000001E-7</v>
          </cell>
        </row>
        <row r="7">
          <cell r="E7">
            <v>-4.7487399999999997</v>
          </cell>
          <cell r="H7">
            <v>-1.8750400000000001E-6</v>
          </cell>
          <cell r="L7">
            <v>-1.3796300000000001E-6</v>
          </cell>
          <cell r="N7">
            <v>-7.8765699999999997E-7</v>
          </cell>
        </row>
        <row r="8">
          <cell r="E8">
            <v>-4.6984899999999996</v>
          </cell>
          <cell r="H8">
            <v>-1.8564900000000001E-6</v>
          </cell>
          <cell r="L8">
            <v>-1.2736800000000001E-6</v>
          </cell>
          <cell r="N8">
            <v>-7.42232E-7</v>
          </cell>
        </row>
        <row r="9">
          <cell r="E9">
            <v>-4.6482400000000004</v>
          </cell>
          <cell r="H9">
            <v>-1.7345699999999999E-6</v>
          </cell>
          <cell r="L9">
            <v>-1.2412399999999999E-6</v>
          </cell>
          <cell r="N9">
            <v>-6.9207000000000003E-7</v>
          </cell>
        </row>
        <row r="10">
          <cell r="E10">
            <v>-4.5979900000000002</v>
          </cell>
          <cell r="H10">
            <v>-1.6403500000000001E-6</v>
          </cell>
          <cell r="L10">
            <v>-1.1563099999999999E-6</v>
          </cell>
          <cell r="N10">
            <v>-6.4770600000000002E-7</v>
          </cell>
        </row>
        <row r="11">
          <cell r="E11">
            <v>-4.5477400000000001</v>
          </cell>
          <cell r="H11">
            <v>-1.55919E-6</v>
          </cell>
          <cell r="L11">
            <v>-1.0483199999999999E-6</v>
          </cell>
          <cell r="N11">
            <v>-6.0594499999999996E-7</v>
          </cell>
        </row>
        <row r="12">
          <cell r="E12">
            <v>-4.49749</v>
          </cell>
          <cell r="H12">
            <v>-1.48286E-6</v>
          </cell>
          <cell r="L12">
            <v>-1.0215699999999999E-6</v>
          </cell>
          <cell r="N12">
            <v>-5.6466499999999995E-7</v>
          </cell>
        </row>
        <row r="13">
          <cell r="E13">
            <v>-4.4472399999999999</v>
          </cell>
          <cell r="H13">
            <v>-1.4185700000000001E-6</v>
          </cell>
          <cell r="L13">
            <v>-9.3734099999999998E-7</v>
          </cell>
          <cell r="N13">
            <v>-5.2769100000000001E-7</v>
          </cell>
        </row>
        <row r="14">
          <cell r="E14">
            <v>-4.3969899999999997</v>
          </cell>
          <cell r="H14">
            <v>-1.3514399999999999E-6</v>
          </cell>
          <cell r="L14">
            <v>-8.7431199999999995E-7</v>
          </cell>
          <cell r="N14">
            <v>-4.9285399999999997E-7</v>
          </cell>
        </row>
        <row r="15">
          <cell r="E15">
            <v>-4.34673</v>
          </cell>
          <cell r="H15">
            <v>-1.2571800000000001E-6</v>
          </cell>
          <cell r="L15">
            <v>-8.1318600000000004E-7</v>
          </cell>
          <cell r="N15">
            <v>-4.5752799999999999E-7</v>
          </cell>
        </row>
        <row r="16">
          <cell r="E16">
            <v>-4.2964799999999999</v>
          </cell>
          <cell r="H16">
            <v>-1.20725E-6</v>
          </cell>
          <cell r="L16">
            <v>-7.5983699999999998E-7</v>
          </cell>
          <cell r="N16">
            <v>-4.2462699999999998E-7</v>
          </cell>
        </row>
        <row r="17">
          <cell r="E17">
            <v>-4.2462299999999997</v>
          </cell>
          <cell r="H17">
            <v>-1.1547299999999999E-6</v>
          </cell>
          <cell r="L17">
            <v>-7.3727499999999996E-7</v>
          </cell>
          <cell r="N17">
            <v>-3.8518800000000002E-7</v>
          </cell>
        </row>
        <row r="18">
          <cell r="E18">
            <v>-4.1959799999999996</v>
          </cell>
          <cell r="H18">
            <v>-1.0776099999999999E-6</v>
          </cell>
          <cell r="L18">
            <v>-6.4837000000000003E-7</v>
          </cell>
          <cell r="N18">
            <v>-3.6523E-7</v>
          </cell>
        </row>
        <row r="19">
          <cell r="E19">
            <v>-4.1457300000000004</v>
          </cell>
          <cell r="H19">
            <v>-1.02742E-6</v>
          </cell>
          <cell r="L19">
            <v>-6.2083099999999996E-7</v>
          </cell>
          <cell r="N19">
            <v>-3.4115499999999999E-7</v>
          </cell>
        </row>
        <row r="20">
          <cell r="E20">
            <v>-4.0954800000000002</v>
          </cell>
          <cell r="H20">
            <v>-9.7069599999999997E-7</v>
          </cell>
          <cell r="L20">
            <v>-6.2062300000000004E-7</v>
          </cell>
          <cell r="N20">
            <v>-3.1422600000000002E-7</v>
          </cell>
        </row>
        <row r="21">
          <cell r="E21">
            <v>-4.0452300000000001</v>
          </cell>
          <cell r="H21">
            <v>-9.1424900000000005E-7</v>
          </cell>
          <cell r="L21">
            <v>-5.3464200000000003E-7</v>
          </cell>
          <cell r="N21">
            <v>-2.9062899999999997E-7</v>
          </cell>
        </row>
        <row r="22">
          <cell r="E22">
            <v>-3.9949699999999999</v>
          </cell>
          <cell r="H22">
            <v>-8.6779599999999997E-7</v>
          </cell>
          <cell r="L22">
            <v>-5.0212000000000005E-7</v>
          </cell>
          <cell r="N22">
            <v>-2.6892899999999999E-7</v>
          </cell>
        </row>
        <row r="23">
          <cell r="E23">
            <v>-3.9447199999999998</v>
          </cell>
          <cell r="H23">
            <v>-8.0360499999999995E-7</v>
          </cell>
          <cell r="L23">
            <v>-4.56861E-7</v>
          </cell>
          <cell r="N23">
            <v>-2.5488400000000002E-7</v>
          </cell>
        </row>
        <row r="24">
          <cell r="E24">
            <v>-3.8944700000000001</v>
          </cell>
          <cell r="H24">
            <v>-7.5682999999999998E-7</v>
          </cell>
          <cell r="L24">
            <v>-4.21396E-7</v>
          </cell>
          <cell r="N24">
            <v>-2.3502800000000001E-7</v>
          </cell>
        </row>
        <row r="25">
          <cell r="E25">
            <v>-3.84422</v>
          </cell>
          <cell r="H25">
            <v>-7.0963999999999999E-7</v>
          </cell>
          <cell r="L25">
            <v>-3.8192000000000002E-7</v>
          </cell>
          <cell r="N25">
            <v>-2.1668899999999999E-7</v>
          </cell>
        </row>
        <row r="26">
          <cell r="E26">
            <v>-3.7939699999999998</v>
          </cell>
          <cell r="H26">
            <v>-6.8990099999999998E-7</v>
          </cell>
          <cell r="L26">
            <v>-3.66005E-7</v>
          </cell>
          <cell r="N26">
            <v>-2.01992E-7</v>
          </cell>
        </row>
        <row r="27">
          <cell r="E27">
            <v>-3.7437200000000002</v>
          </cell>
          <cell r="H27">
            <v>-6.3136799999999997E-7</v>
          </cell>
          <cell r="L27">
            <v>-3.3937499999999998E-7</v>
          </cell>
          <cell r="N27">
            <v>-1.8577800000000001E-7</v>
          </cell>
        </row>
        <row r="28">
          <cell r="E28">
            <v>-3.69347</v>
          </cell>
          <cell r="H28">
            <v>-6.00607E-7</v>
          </cell>
          <cell r="L28">
            <v>-3.1073900000000001E-7</v>
          </cell>
          <cell r="N28">
            <v>-1.6943E-7</v>
          </cell>
        </row>
        <row r="29">
          <cell r="E29">
            <v>-3.6432199999999999</v>
          </cell>
          <cell r="H29">
            <v>-5.7214700000000002E-7</v>
          </cell>
          <cell r="L29">
            <v>-2.6686899999999998E-7</v>
          </cell>
          <cell r="N29">
            <v>-1.5643500000000001E-7</v>
          </cell>
        </row>
        <row r="30">
          <cell r="E30">
            <v>-3.5929600000000002</v>
          </cell>
          <cell r="H30">
            <v>-5.2750899999999996E-7</v>
          </cell>
          <cell r="L30">
            <v>-2.6275300000000002E-7</v>
          </cell>
          <cell r="N30">
            <v>-1.4265E-7</v>
          </cell>
        </row>
        <row r="31">
          <cell r="E31">
            <v>-3.54271</v>
          </cell>
          <cell r="H31">
            <v>-4.97987E-7</v>
          </cell>
          <cell r="L31">
            <v>-2.2846900000000001E-7</v>
          </cell>
          <cell r="N31">
            <v>-1.3092399999999999E-7</v>
          </cell>
        </row>
        <row r="32">
          <cell r="E32">
            <v>-3.4924599999999999</v>
          </cell>
          <cell r="H32">
            <v>-4.6461599999999998E-7</v>
          </cell>
          <cell r="L32">
            <v>-2.0813900000000001E-7</v>
          </cell>
          <cell r="N32">
            <v>-1.2089099999999999E-7</v>
          </cell>
        </row>
        <row r="33">
          <cell r="E33">
            <v>-3.4422100000000002</v>
          </cell>
          <cell r="H33">
            <v>-4.3220999999999998E-7</v>
          </cell>
          <cell r="L33">
            <v>-1.9773699999999999E-7</v>
          </cell>
          <cell r="N33">
            <v>-1.10685E-7</v>
          </cell>
        </row>
        <row r="34">
          <cell r="E34">
            <v>-3.3919600000000001</v>
          </cell>
          <cell r="H34">
            <v>-4.0558400000000001E-7</v>
          </cell>
          <cell r="L34">
            <v>-1.8346600000000001E-7</v>
          </cell>
          <cell r="N34">
            <v>-1.00881E-7</v>
          </cell>
        </row>
        <row r="35">
          <cell r="E35">
            <v>-3.34171</v>
          </cell>
          <cell r="H35">
            <v>-3.7913199999999998E-7</v>
          </cell>
          <cell r="L35">
            <v>-1.5741500000000001E-7</v>
          </cell>
          <cell r="N35">
            <v>-9.0912399999999996E-8</v>
          </cell>
        </row>
        <row r="36">
          <cell r="E36">
            <v>-3.2914599999999998</v>
          </cell>
          <cell r="H36">
            <v>-3.5597999999999999E-7</v>
          </cell>
          <cell r="L36">
            <v>-1.49722E-7</v>
          </cell>
          <cell r="N36">
            <v>-8.3827899999999996E-8</v>
          </cell>
        </row>
        <row r="37">
          <cell r="E37">
            <v>-3.2412100000000001</v>
          </cell>
          <cell r="H37">
            <v>-3.31946E-7</v>
          </cell>
          <cell r="L37">
            <v>-1.3246499999999999E-7</v>
          </cell>
          <cell r="N37">
            <v>-7.6426399999999994E-8</v>
          </cell>
        </row>
        <row r="38">
          <cell r="E38">
            <v>-3.19095</v>
          </cell>
          <cell r="H38">
            <v>-3.09632E-7</v>
          </cell>
          <cell r="L38">
            <v>-1.1890600000000001E-7</v>
          </cell>
          <cell r="N38">
            <v>-6.9271899999999994E-8</v>
          </cell>
        </row>
        <row r="39">
          <cell r="E39">
            <v>-3.1406999999999998</v>
          </cell>
          <cell r="H39">
            <v>-2.85682E-7</v>
          </cell>
          <cell r="L39">
            <v>-1.07278E-7</v>
          </cell>
          <cell r="N39">
            <v>-6.2649400000000002E-8</v>
          </cell>
        </row>
        <row r="40">
          <cell r="E40">
            <v>-3.0904500000000001</v>
          </cell>
          <cell r="H40">
            <v>-2.6463699999999999E-7</v>
          </cell>
          <cell r="L40">
            <v>-9.7018899999999998E-8</v>
          </cell>
          <cell r="N40">
            <v>-5.9971300000000004E-8</v>
          </cell>
        </row>
        <row r="41">
          <cell r="E41">
            <v>-3.0402</v>
          </cell>
          <cell r="H41">
            <v>-2.4582800000000002E-7</v>
          </cell>
          <cell r="L41">
            <v>-8.3851500000000001E-8</v>
          </cell>
          <cell r="N41">
            <v>-5.0649800000000003E-8</v>
          </cell>
        </row>
        <row r="42">
          <cell r="E42">
            <v>-2.9899499999999999</v>
          </cell>
          <cell r="H42">
            <v>-2.27951E-7</v>
          </cell>
          <cell r="L42">
            <v>-7.7356600000000001E-8</v>
          </cell>
          <cell r="N42">
            <v>-4.6117000000000002E-8</v>
          </cell>
        </row>
        <row r="43">
          <cell r="E43">
            <v>-2.9397000000000002</v>
          </cell>
          <cell r="H43">
            <v>-2.1649600000000001E-7</v>
          </cell>
          <cell r="L43">
            <v>-6.6833199999999998E-8</v>
          </cell>
          <cell r="N43">
            <v>-4.0972200000000002E-8</v>
          </cell>
        </row>
        <row r="44">
          <cell r="E44">
            <v>-2.8894500000000001</v>
          </cell>
          <cell r="H44">
            <v>-1.9437199999999999E-7</v>
          </cell>
          <cell r="L44">
            <v>-5.9916000000000005E-8</v>
          </cell>
          <cell r="N44">
            <v>-3.7458700000000002E-8</v>
          </cell>
        </row>
        <row r="45">
          <cell r="E45">
            <v>-2.8391999999999999</v>
          </cell>
          <cell r="H45">
            <v>-1.85607E-7</v>
          </cell>
          <cell r="L45">
            <v>-5.2882999999999998E-8</v>
          </cell>
          <cell r="N45">
            <v>-3.4020899999999999E-8</v>
          </cell>
        </row>
        <row r="46">
          <cell r="E46">
            <v>-2.7889400000000002</v>
          </cell>
          <cell r="H46">
            <v>-1.7077099999999999E-7</v>
          </cell>
          <cell r="L46">
            <v>-4.6895499999999998E-8</v>
          </cell>
          <cell r="N46">
            <v>-3.2092699999999999E-8</v>
          </cell>
        </row>
        <row r="47">
          <cell r="E47">
            <v>-2.7386900000000001</v>
          </cell>
          <cell r="H47">
            <v>-1.5164800000000001E-7</v>
          </cell>
          <cell r="L47">
            <v>-4.2205800000000003E-8</v>
          </cell>
          <cell r="N47">
            <v>-2.9582400000000002E-8</v>
          </cell>
        </row>
        <row r="48">
          <cell r="E48">
            <v>-2.6884399999999999</v>
          </cell>
          <cell r="H48">
            <v>-1.37633E-7</v>
          </cell>
          <cell r="L48">
            <v>-3.7327000000000001E-8</v>
          </cell>
          <cell r="N48">
            <v>-2.6610499999999999E-8</v>
          </cell>
        </row>
        <row r="49">
          <cell r="E49">
            <v>-2.6381899999999998</v>
          </cell>
          <cell r="H49">
            <v>-1.2879500000000001E-7</v>
          </cell>
          <cell r="L49">
            <v>-3.3868100000000001E-8</v>
          </cell>
          <cell r="N49">
            <v>-2.4466600000000002E-8</v>
          </cell>
        </row>
        <row r="50">
          <cell r="E50">
            <v>-2.5879400000000001</v>
          </cell>
          <cell r="H50">
            <v>-1.1776200000000001E-7</v>
          </cell>
          <cell r="L50">
            <v>-2.9784500000000001E-8</v>
          </cell>
          <cell r="N50">
            <v>-2.11979E-8</v>
          </cell>
        </row>
        <row r="51">
          <cell r="E51">
            <v>-2.53769</v>
          </cell>
          <cell r="H51">
            <v>-1.01735E-7</v>
          </cell>
          <cell r="L51">
            <v>-2.5555599999999999E-8</v>
          </cell>
          <cell r="N51">
            <v>-2.0503499999999999E-8</v>
          </cell>
        </row>
        <row r="52">
          <cell r="E52">
            <v>-2.4874399999999999</v>
          </cell>
          <cell r="H52">
            <v>-9.2185500000000002E-8</v>
          </cell>
          <cell r="L52">
            <v>-2.2967200000000001E-8</v>
          </cell>
          <cell r="N52">
            <v>-1.9098E-8</v>
          </cell>
        </row>
        <row r="53">
          <cell r="E53">
            <v>-2.4371900000000002</v>
          </cell>
          <cell r="H53">
            <v>-8.2753399999999995E-8</v>
          </cell>
          <cell r="L53">
            <v>-2.0001999999999999E-8</v>
          </cell>
          <cell r="N53">
            <v>-1.7461099999999999E-8</v>
          </cell>
        </row>
        <row r="54">
          <cell r="E54">
            <v>-2.38693</v>
          </cell>
          <cell r="H54">
            <v>-7.4646000000000005E-8</v>
          </cell>
          <cell r="L54">
            <v>-1.7299499999999999E-8</v>
          </cell>
          <cell r="N54">
            <v>-1.5583699999999999E-8</v>
          </cell>
        </row>
        <row r="55">
          <cell r="E55">
            <v>-2.3366799999999999</v>
          </cell>
          <cell r="H55">
            <v>-6.9147599999999996E-8</v>
          </cell>
          <cell r="L55">
            <v>-1.54948E-8</v>
          </cell>
          <cell r="N55">
            <v>-1.41018E-8</v>
          </cell>
        </row>
        <row r="56">
          <cell r="E56">
            <v>-2.2864300000000002</v>
          </cell>
          <cell r="H56">
            <v>-6.1735500000000004E-8</v>
          </cell>
          <cell r="L56">
            <v>-1.34593E-8</v>
          </cell>
          <cell r="N56">
            <v>-1.26554E-8</v>
          </cell>
        </row>
        <row r="57">
          <cell r="E57">
            <v>-2.2361800000000001</v>
          </cell>
          <cell r="H57">
            <v>-5.4703899999999999E-8</v>
          </cell>
          <cell r="L57">
            <v>-1.18869E-8</v>
          </cell>
          <cell r="N57">
            <v>-1.12102E-8</v>
          </cell>
        </row>
        <row r="58">
          <cell r="E58">
            <v>-2.1859299999999999</v>
          </cell>
          <cell r="H58">
            <v>-4.6651200000000003E-8</v>
          </cell>
          <cell r="L58">
            <v>-1.05523E-8</v>
          </cell>
          <cell r="N58">
            <v>-9.89953E-9</v>
          </cell>
        </row>
        <row r="59">
          <cell r="E59">
            <v>-2.1356799999999998</v>
          </cell>
          <cell r="H59">
            <v>-4.0938400000000001E-8</v>
          </cell>
          <cell r="L59">
            <v>-9.6613999999999997E-9</v>
          </cell>
          <cell r="N59">
            <v>-8.6132299999999996E-9</v>
          </cell>
        </row>
        <row r="60">
          <cell r="E60">
            <v>-2.0854300000000001</v>
          </cell>
          <cell r="H60">
            <v>-3.57581E-8</v>
          </cell>
          <cell r="L60">
            <v>-8.3460300000000004E-9</v>
          </cell>
          <cell r="N60">
            <v>-7.5028699999999993E-9</v>
          </cell>
        </row>
        <row r="61">
          <cell r="E61">
            <v>-2.03518</v>
          </cell>
          <cell r="H61">
            <v>-3.2245100000000001E-8</v>
          </cell>
          <cell r="L61">
            <v>-7.7092699999999998E-9</v>
          </cell>
          <cell r="N61">
            <v>-6.41301E-9</v>
          </cell>
        </row>
        <row r="62">
          <cell r="E62">
            <v>-1.98492</v>
          </cell>
          <cell r="H62">
            <v>-2.74296E-8</v>
          </cell>
          <cell r="L62">
            <v>-6.8021799999999998E-9</v>
          </cell>
          <cell r="N62">
            <v>-5.5072100000000001E-9</v>
          </cell>
        </row>
        <row r="63">
          <cell r="E63">
            <v>-1.9346699999999999</v>
          </cell>
          <cell r="H63">
            <v>-2.3999799999999999E-8</v>
          </cell>
          <cell r="L63">
            <v>-6.1970099999999999E-9</v>
          </cell>
          <cell r="N63">
            <v>-4.6974899999999997E-9</v>
          </cell>
        </row>
        <row r="64">
          <cell r="E64">
            <v>-1.88442</v>
          </cell>
          <cell r="H64">
            <v>-2.0916899999999999E-8</v>
          </cell>
          <cell r="L64">
            <v>-5.6098000000000002E-9</v>
          </cell>
          <cell r="N64">
            <v>-3.9821600000000002E-9</v>
          </cell>
        </row>
        <row r="65">
          <cell r="E65">
            <v>-1.8341700000000001</v>
          </cell>
          <cell r="H65">
            <v>-1.8545799999999999E-8</v>
          </cell>
          <cell r="L65">
            <v>-4.9760199999999999E-9</v>
          </cell>
          <cell r="N65">
            <v>-3.4432100000000001E-9</v>
          </cell>
        </row>
        <row r="66">
          <cell r="E66">
            <v>-1.78392</v>
          </cell>
          <cell r="H66">
            <v>-1.5652099999999999E-8</v>
          </cell>
          <cell r="L66">
            <v>-4.5668800000000003E-9</v>
          </cell>
          <cell r="N66">
            <v>-3.0635499999999998E-9</v>
          </cell>
        </row>
        <row r="67">
          <cell r="E67">
            <v>-1.73367</v>
          </cell>
          <cell r="H67">
            <v>-1.35637E-8</v>
          </cell>
          <cell r="L67">
            <v>-4.12402E-9</v>
          </cell>
          <cell r="N67">
            <v>-2.7535099999999999E-9</v>
          </cell>
        </row>
        <row r="68">
          <cell r="E68">
            <v>-1.6834199999999999</v>
          </cell>
          <cell r="H68">
            <v>-1.1839300000000001E-8</v>
          </cell>
          <cell r="L68">
            <v>-3.7439199999999996E-9</v>
          </cell>
          <cell r="N68">
            <v>-2.61898E-9</v>
          </cell>
        </row>
        <row r="69">
          <cell r="E69">
            <v>-1.63317</v>
          </cell>
          <cell r="H69">
            <v>-9.9477999999999999E-9</v>
          </cell>
          <cell r="L69">
            <v>-3.4411300000000001E-9</v>
          </cell>
          <cell r="N69">
            <v>-2.5348500000000002E-9</v>
          </cell>
        </row>
        <row r="70">
          <cell r="E70">
            <v>-1.58291</v>
          </cell>
          <cell r="H70">
            <v>-8.6461100000000005E-9</v>
          </cell>
          <cell r="L70">
            <v>-3.1541499999999999E-9</v>
          </cell>
          <cell r="N70">
            <v>-2.4912800000000001E-9</v>
          </cell>
        </row>
        <row r="71">
          <cell r="E71">
            <v>-1.5326599999999999</v>
          </cell>
          <cell r="H71">
            <v>-7.2995800000000001E-9</v>
          </cell>
          <cell r="L71">
            <v>-2.9141300000000002E-9</v>
          </cell>
          <cell r="N71">
            <v>-2.4746300000000002E-9</v>
          </cell>
        </row>
        <row r="72">
          <cell r="E72">
            <v>-1.48241</v>
          </cell>
          <cell r="H72">
            <v>-6.1272999999999997E-9</v>
          </cell>
          <cell r="L72">
            <v>-2.7339100000000001E-9</v>
          </cell>
          <cell r="N72">
            <v>-2.4400400000000002E-9</v>
          </cell>
        </row>
        <row r="73">
          <cell r="E73">
            <v>-1.4321600000000001</v>
          </cell>
          <cell r="H73">
            <v>-5.4405799999999998E-9</v>
          </cell>
          <cell r="L73">
            <v>-2.5707699999999998E-9</v>
          </cell>
          <cell r="N73">
            <v>-2.38708E-9</v>
          </cell>
        </row>
        <row r="74">
          <cell r="E74">
            <v>-1.38191</v>
          </cell>
          <cell r="H74">
            <v>-4.6654600000000001E-9</v>
          </cell>
          <cell r="L74">
            <v>-2.4238599999999999E-9</v>
          </cell>
          <cell r="N74">
            <v>-2.3281500000000001E-9</v>
          </cell>
        </row>
        <row r="75">
          <cell r="E75">
            <v>-1.3316600000000001</v>
          </cell>
          <cell r="H75">
            <v>-4.0321400000000001E-9</v>
          </cell>
          <cell r="L75">
            <v>-2.3068399999999999E-9</v>
          </cell>
          <cell r="N75">
            <v>-2.22138E-9</v>
          </cell>
        </row>
        <row r="76">
          <cell r="E76">
            <v>-1.2814099999999999</v>
          </cell>
          <cell r="H76">
            <v>-3.4923200000000002E-9</v>
          </cell>
          <cell r="L76">
            <v>-2.1915300000000002E-9</v>
          </cell>
          <cell r="N76">
            <v>-2.0847199999999998E-9</v>
          </cell>
        </row>
        <row r="77">
          <cell r="E77">
            <v>-1.23116</v>
          </cell>
          <cell r="H77">
            <v>-3.0161500000000002E-9</v>
          </cell>
          <cell r="L77">
            <v>-2.1146499999999999E-9</v>
          </cell>
          <cell r="N77">
            <v>-1.9356800000000001E-9</v>
          </cell>
        </row>
        <row r="78">
          <cell r="E78">
            <v>-1.1809000000000001</v>
          </cell>
          <cell r="H78">
            <v>-2.5950699999999998E-9</v>
          </cell>
          <cell r="L78">
            <v>-2.03094E-9</v>
          </cell>
          <cell r="N78">
            <v>-1.7353899999999999E-9</v>
          </cell>
        </row>
        <row r="79">
          <cell r="E79">
            <v>-1.1306499999999999</v>
          </cell>
          <cell r="H79">
            <v>-2.2196799999999999E-9</v>
          </cell>
          <cell r="L79">
            <v>-1.95066E-9</v>
          </cell>
          <cell r="N79">
            <v>-1.54961E-9</v>
          </cell>
        </row>
        <row r="80">
          <cell r="E80">
            <v>-1.0804</v>
          </cell>
          <cell r="H80">
            <v>-1.92287E-9</v>
          </cell>
          <cell r="L80">
            <v>-1.8669599999999999E-9</v>
          </cell>
          <cell r="N80">
            <v>-1.3617E-9</v>
          </cell>
        </row>
        <row r="81">
          <cell r="E81">
            <v>-1.0301499999999999</v>
          </cell>
          <cell r="H81">
            <v>-1.66236E-9</v>
          </cell>
          <cell r="L81">
            <v>-1.7781299999999999E-9</v>
          </cell>
          <cell r="N81">
            <v>-1.1738099999999999E-9</v>
          </cell>
        </row>
        <row r="82">
          <cell r="E82">
            <v>-0.97989999999999999</v>
          </cell>
          <cell r="H82">
            <v>-1.4496799999999999E-9</v>
          </cell>
          <cell r="L82">
            <v>-1.69528E-9</v>
          </cell>
          <cell r="N82">
            <v>-1.02646E-9</v>
          </cell>
        </row>
        <row r="83">
          <cell r="E83">
            <v>-0.92964800000000003</v>
          </cell>
          <cell r="H83">
            <v>-1.26007E-9</v>
          </cell>
          <cell r="L83">
            <v>-1.6136999999999999E-9</v>
          </cell>
          <cell r="N83">
            <v>-8.9365200000000003E-10</v>
          </cell>
        </row>
        <row r="84">
          <cell r="E84">
            <v>-0.87939699999999998</v>
          </cell>
          <cell r="H84">
            <v>-1.1016300000000001E-9</v>
          </cell>
          <cell r="L84">
            <v>-1.5308499999999999E-9</v>
          </cell>
          <cell r="N84">
            <v>-7.8945200000000002E-10</v>
          </cell>
        </row>
        <row r="85">
          <cell r="E85">
            <v>-0.82914600000000005</v>
          </cell>
          <cell r="H85">
            <v>-9.559990000000001E-10</v>
          </cell>
          <cell r="L85">
            <v>-1.44629E-9</v>
          </cell>
          <cell r="N85">
            <v>-7.21121E-10</v>
          </cell>
        </row>
        <row r="86">
          <cell r="E86">
            <v>-0.77889399999999998</v>
          </cell>
          <cell r="H86">
            <v>-8.3984099999999997E-10</v>
          </cell>
          <cell r="L86">
            <v>-1.35276E-9</v>
          </cell>
          <cell r="N86">
            <v>-6.8609700000000001E-10</v>
          </cell>
        </row>
        <row r="87">
          <cell r="E87">
            <v>-0.72864300000000004</v>
          </cell>
          <cell r="H87">
            <v>-7.4417599999999997E-10</v>
          </cell>
          <cell r="L87">
            <v>-1.24301E-9</v>
          </cell>
          <cell r="N87">
            <v>-6.6815599999999996E-10</v>
          </cell>
        </row>
        <row r="88">
          <cell r="E88">
            <v>-0.678392</v>
          </cell>
          <cell r="H88">
            <v>-6.5449500000000002E-10</v>
          </cell>
          <cell r="L88">
            <v>-1.1370900000000001E-9</v>
          </cell>
          <cell r="N88">
            <v>-6.7157700000000005E-10</v>
          </cell>
        </row>
        <row r="89">
          <cell r="E89">
            <v>-0.62814099999999995</v>
          </cell>
          <cell r="H89">
            <v>-5.7250299999999996E-10</v>
          </cell>
          <cell r="L89">
            <v>-1.0243500000000001E-9</v>
          </cell>
          <cell r="N89">
            <v>-7.0488499999999999E-10</v>
          </cell>
        </row>
        <row r="90">
          <cell r="E90">
            <v>-0.57788899999999999</v>
          </cell>
          <cell r="H90">
            <v>-5.0715199999999997E-10</v>
          </cell>
          <cell r="L90">
            <v>-9.1757800000000003E-10</v>
          </cell>
          <cell r="N90">
            <v>-7.3478200000000004E-10</v>
          </cell>
        </row>
        <row r="91">
          <cell r="E91">
            <v>-0.52763800000000005</v>
          </cell>
          <cell r="H91">
            <v>-4.5462799999999999E-10</v>
          </cell>
          <cell r="L91">
            <v>-8.0868000000000004E-10</v>
          </cell>
          <cell r="N91">
            <v>-7.6467999999999999E-10</v>
          </cell>
        </row>
        <row r="92">
          <cell r="E92">
            <v>-0.47738700000000001</v>
          </cell>
          <cell r="H92">
            <v>-4.0764800000000002E-10</v>
          </cell>
          <cell r="L92">
            <v>-6.9892400000000004E-10</v>
          </cell>
          <cell r="N92">
            <v>-7.9841599999999999E-10</v>
          </cell>
        </row>
        <row r="93">
          <cell r="E93">
            <v>-0.42713600000000002</v>
          </cell>
          <cell r="H93">
            <v>-3.4786500000000002E-10</v>
          </cell>
          <cell r="L93">
            <v>-5.7165600000000004E-10</v>
          </cell>
          <cell r="N93">
            <v>-7.9671100000000004E-10</v>
          </cell>
        </row>
        <row r="94">
          <cell r="E94">
            <v>-0.376884</v>
          </cell>
          <cell r="H94">
            <v>-2.8679399999999998E-10</v>
          </cell>
          <cell r="L94">
            <v>-4.2730600000000001E-10</v>
          </cell>
          <cell r="N94">
            <v>-7.66814E-10</v>
          </cell>
        </row>
        <row r="95">
          <cell r="E95">
            <v>-0.32663300000000001</v>
          </cell>
          <cell r="H95">
            <v>-2.04802E-10</v>
          </cell>
          <cell r="L95">
            <v>-2.6458500000000002E-10</v>
          </cell>
          <cell r="N95">
            <v>-6.9122300000000004E-10</v>
          </cell>
        </row>
        <row r="96">
          <cell r="E96">
            <v>-0.27638200000000002</v>
          </cell>
          <cell r="H96">
            <v>-1.1853E-10</v>
          </cell>
          <cell r="L96">
            <v>-8.7785700000000001E-11</v>
          </cell>
          <cell r="N96">
            <v>-5.5199900000000005E-10</v>
          </cell>
        </row>
        <row r="97">
          <cell r="E97">
            <v>-0.226131</v>
          </cell>
          <cell r="H97">
            <v>-6.2155699999999995E-11</v>
          </cell>
          <cell r="L97">
            <v>2.5808800000000001E-11</v>
          </cell>
          <cell r="N97">
            <v>-4.24731E-10</v>
          </cell>
        </row>
        <row r="98">
          <cell r="E98">
            <v>-0.17587900000000001</v>
          </cell>
          <cell r="H98">
            <v>-3.3116300000000001E-11</v>
          </cell>
          <cell r="L98">
            <v>9.8836399999999994E-11</v>
          </cell>
          <cell r="N98">
            <v>-3.2223500000000003E-10</v>
          </cell>
        </row>
        <row r="99">
          <cell r="E99">
            <v>-0.12562799999999999</v>
          </cell>
          <cell r="H99">
            <v>-3.0553299999999999E-11</v>
          </cell>
          <cell r="L99">
            <v>1.5349399999999999E-10</v>
          </cell>
          <cell r="N99">
            <v>-1.8942400000000001E-10</v>
          </cell>
        </row>
        <row r="100">
          <cell r="E100">
            <v>-7.5376899999999997E-2</v>
          </cell>
          <cell r="H100">
            <v>-1.4329E-11</v>
          </cell>
          <cell r="L100">
            <v>2.0559999999999999E-10</v>
          </cell>
          <cell r="N100">
            <v>-7.1132199999999995E-11</v>
          </cell>
        </row>
        <row r="101">
          <cell r="E101">
            <v>-2.5125600000000001E-2</v>
          </cell>
          <cell r="H101">
            <v>-1.5139599999999999E-12</v>
          </cell>
          <cell r="L101">
            <v>2.4489199999999999E-10</v>
          </cell>
          <cell r="N101">
            <v>4.9292999999999998E-11</v>
          </cell>
        </row>
        <row r="102">
          <cell r="E102">
            <v>2.5125600000000001E-2</v>
          </cell>
          <cell r="H102">
            <v>2.49505E-11</v>
          </cell>
          <cell r="L102">
            <v>2.7649399999999998E-10</v>
          </cell>
          <cell r="N102">
            <v>1.70147E-10</v>
          </cell>
        </row>
        <row r="103">
          <cell r="E103">
            <v>7.5376899999999997E-2</v>
          </cell>
          <cell r="H103">
            <v>6.9796999999999994E-11</v>
          </cell>
          <cell r="L103">
            <v>3.1749000000000001E-10</v>
          </cell>
          <cell r="N103">
            <v>2.7179700000000001E-10</v>
          </cell>
        </row>
        <row r="104">
          <cell r="E104">
            <v>0.12562799999999999</v>
          </cell>
          <cell r="H104">
            <v>1.4879699999999999E-10</v>
          </cell>
          <cell r="L104">
            <v>3.9564400000000002E-10</v>
          </cell>
          <cell r="N104">
            <v>3.74711E-10</v>
          </cell>
        </row>
        <row r="105">
          <cell r="E105">
            <v>0.17587900000000001</v>
          </cell>
          <cell r="H105">
            <v>2.9614000000000002E-10</v>
          </cell>
          <cell r="L105">
            <v>5.2633300000000001E-10</v>
          </cell>
          <cell r="N105">
            <v>5.1606900000000005E-10</v>
          </cell>
        </row>
        <row r="106">
          <cell r="E106">
            <v>0.226131</v>
          </cell>
          <cell r="H106">
            <v>4.3748600000000002E-10</v>
          </cell>
          <cell r="L106">
            <v>6.5957299999999995E-10</v>
          </cell>
          <cell r="N106">
            <v>6.6041899999999997E-10</v>
          </cell>
        </row>
        <row r="107">
          <cell r="E107">
            <v>0.27638200000000002</v>
          </cell>
          <cell r="H107">
            <v>5.3401E-10</v>
          </cell>
          <cell r="L107">
            <v>7.6549100000000002E-10</v>
          </cell>
          <cell r="N107">
            <v>7.8256100000000004E-10</v>
          </cell>
        </row>
        <row r="108">
          <cell r="E108">
            <v>0.32663300000000001</v>
          </cell>
          <cell r="H108">
            <v>6.0020700000000001E-10</v>
          </cell>
          <cell r="L108">
            <v>8.4151000000000002E-10</v>
          </cell>
          <cell r="N108">
            <v>8.6882100000000001E-10</v>
          </cell>
        </row>
        <row r="109">
          <cell r="E109">
            <v>0.376884</v>
          </cell>
          <cell r="H109">
            <v>6.5615199999999997E-10</v>
          </cell>
          <cell r="L109">
            <v>8.9916000000000003E-10</v>
          </cell>
          <cell r="N109">
            <v>9.4484099999999992E-10</v>
          </cell>
        </row>
        <row r="110">
          <cell r="E110">
            <v>0.42713600000000002</v>
          </cell>
          <cell r="H110">
            <v>7.1593499999999997E-10</v>
          </cell>
          <cell r="L110">
            <v>9.418729999999999E-10</v>
          </cell>
          <cell r="N110">
            <v>1.00378E-9</v>
          </cell>
        </row>
        <row r="111">
          <cell r="E111">
            <v>0.47738700000000001</v>
          </cell>
          <cell r="H111">
            <v>7.5949399999999996E-10</v>
          </cell>
          <cell r="L111">
            <v>9.8286900000000003E-10</v>
          </cell>
          <cell r="N111">
            <v>1.0447699999999999E-9</v>
          </cell>
        </row>
        <row r="112">
          <cell r="E112">
            <v>0.52763800000000005</v>
          </cell>
          <cell r="H112">
            <v>8.0477E-10</v>
          </cell>
          <cell r="L112">
            <v>1.01533E-9</v>
          </cell>
          <cell r="N112">
            <v>1.03623E-9</v>
          </cell>
        </row>
        <row r="113">
          <cell r="E113">
            <v>0.57788899999999999</v>
          </cell>
          <cell r="H113">
            <v>8.4320299999999997E-10</v>
          </cell>
          <cell r="L113">
            <v>1.05247E-9</v>
          </cell>
          <cell r="N113">
            <v>1.0247E-9</v>
          </cell>
        </row>
        <row r="114">
          <cell r="E114">
            <v>0.62814099999999995</v>
          </cell>
          <cell r="H114">
            <v>8.84199E-10</v>
          </cell>
          <cell r="L114">
            <v>1.08877E-9</v>
          </cell>
          <cell r="N114">
            <v>9.9950999999999999E-10</v>
          </cell>
        </row>
        <row r="115">
          <cell r="E115">
            <v>0.678392</v>
          </cell>
          <cell r="H115">
            <v>9.3032099999999996E-10</v>
          </cell>
          <cell r="L115">
            <v>1.1169699999999999E-9</v>
          </cell>
          <cell r="N115">
            <v>9.67908E-10</v>
          </cell>
        </row>
        <row r="116">
          <cell r="E116">
            <v>0.72864300000000004</v>
          </cell>
          <cell r="H116">
            <v>9.7387999999999995E-10</v>
          </cell>
          <cell r="L116">
            <v>1.1451499999999999E-9</v>
          </cell>
          <cell r="N116">
            <v>9.3715200000000003E-10</v>
          </cell>
        </row>
        <row r="117">
          <cell r="E117">
            <v>0.77889399999999998</v>
          </cell>
          <cell r="H117">
            <v>1.02043E-9</v>
          </cell>
          <cell r="L117">
            <v>1.17334E-9</v>
          </cell>
          <cell r="N117">
            <v>9.3245499999999996E-10</v>
          </cell>
        </row>
        <row r="118">
          <cell r="E118">
            <v>0.82914600000000005</v>
          </cell>
          <cell r="H118">
            <v>1.0648500000000001E-9</v>
          </cell>
          <cell r="L118">
            <v>1.20665E-9</v>
          </cell>
          <cell r="N118">
            <v>9.5253000000000002E-10</v>
          </cell>
        </row>
        <row r="119">
          <cell r="E119">
            <v>0.87939699999999998</v>
          </cell>
          <cell r="H119">
            <v>1.1156699999999999E-9</v>
          </cell>
          <cell r="L119">
            <v>1.24038E-9</v>
          </cell>
          <cell r="N119">
            <v>1.0148799999999999E-9</v>
          </cell>
        </row>
        <row r="120">
          <cell r="E120">
            <v>0.92964800000000003</v>
          </cell>
          <cell r="H120">
            <v>1.1728900000000001E-9</v>
          </cell>
          <cell r="L120">
            <v>1.2988900000000001E-9</v>
          </cell>
          <cell r="N120">
            <v>1.1272E-9</v>
          </cell>
        </row>
        <row r="121">
          <cell r="E121">
            <v>0.97989999999999999</v>
          </cell>
          <cell r="H121">
            <v>1.24079E-9</v>
          </cell>
          <cell r="L121">
            <v>1.4078E-9</v>
          </cell>
          <cell r="N121">
            <v>1.30399E-9</v>
          </cell>
        </row>
        <row r="122">
          <cell r="E122">
            <v>1.0301499999999999</v>
          </cell>
          <cell r="H122">
            <v>1.3304799999999999E-9</v>
          </cell>
          <cell r="L122">
            <v>1.5615500000000001E-9</v>
          </cell>
          <cell r="N122">
            <v>1.54657E-9</v>
          </cell>
        </row>
        <row r="123">
          <cell r="E123">
            <v>1.0804</v>
          </cell>
          <cell r="H123">
            <v>1.4389500000000001E-9</v>
          </cell>
          <cell r="L123">
            <v>1.76355E-9</v>
          </cell>
          <cell r="N123">
            <v>1.8433800000000001E-9</v>
          </cell>
        </row>
        <row r="124">
          <cell r="E124">
            <v>1.1306499999999999</v>
          </cell>
          <cell r="H124">
            <v>1.6268599999999999E-9</v>
          </cell>
          <cell r="L124">
            <v>2.0210699999999999E-9</v>
          </cell>
          <cell r="N124">
            <v>2.2115099999999999E-9</v>
          </cell>
        </row>
        <row r="125">
          <cell r="E125">
            <v>1.1809000000000001</v>
          </cell>
          <cell r="H125">
            <v>1.8015300000000001E-9</v>
          </cell>
          <cell r="L125">
            <v>2.2841499999999998E-9</v>
          </cell>
          <cell r="N125">
            <v>2.6586399999999998E-9</v>
          </cell>
        </row>
        <row r="126">
          <cell r="E126">
            <v>1.23116</v>
          </cell>
          <cell r="H126">
            <v>2.0795499999999999E-9</v>
          </cell>
          <cell r="L126">
            <v>2.6061500000000001E-9</v>
          </cell>
          <cell r="N126">
            <v>3.1830699999999998E-9</v>
          </cell>
        </row>
        <row r="127">
          <cell r="E127">
            <v>1.2814099999999999</v>
          </cell>
          <cell r="H127">
            <v>2.40027E-9</v>
          </cell>
          <cell r="L127">
            <v>2.9871000000000002E-9</v>
          </cell>
          <cell r="N127">
            <v>3.7570500000000004E-9</v>
          </cell>
        </row>
        <row r="128">
          <cell r="E128">
            <v>1.3316600000000001</v>
          </cell>
          <cell r="H128">
            <v>2.78078E-9</v>
          </cell>
          <cell r="L128">
            <v>3.3868399999999999E-9</v>
          </cell>
          <cell r="N128">
            <v>4.3489600000000003E-9</v>
          </cell>
        </row>
        <row r="129">
          <cell r="E129">
            <v>1.38191</v>
          </cell>
          <cell r="H129">
            <v>3.2757400000000001E-9</v>
          </cell>
          <cell r="L129">
            <v>3.8331300000000004E-9</v>
          </cell>
          <cell r="N129">
            <v>5.0006499999999997E-9</v>
          </cell>
        </row>
        <row r="130">
          <cell r="E130">
            <v>1.4321600000000001</v>
          </cell>
          <cell r="H130">
            <v>3.8595400000000001E-9</v>
          </cell>
          <cell r="L130">
            <v>4.3178600000000002E-9</v>
          </cell>
          <cell r="N130">
            <v>5.6783899999999999E-9</v>
          </cell>
        </row>
        <row r="131">
          <cell r="E131">
            <v>1.48241</v>
          </cell>
          <cell r="H131">
            <v>4.4441800000000003E-9</v>
          </cell>
          <cell r="L131">
            <v>4.8785900000000002E-9</v>
          </cell>
          <cell r="N131">
            <v>6.38348E-9</v>
          </cell>
        </row>
        <row r="132">
          <cell r="E132">
            <v>1.5326599999999999</v>
          </cell>
          <cell r="H132">
            <v>5.1031500000000001E-9</v>
          </cell>
          <cell r="L132">
            <v>5.4431799999999998E-9</v>
          </cell>
          <cell r="N132">
            <v>7.1056400000000003E-9</v>
          </cell>
        </row>
        <row r="133">
          <cell r="E133">
            <v>1.58291</v>
          </cell>
          <cell r="H133">
            <v>5.9538500000000001E-9</v>
          </cell>
          <cell r="L133">
            <v>6.08763E-9</v>
          </cell>
          <cell r="N133">
            <v>7.8055900000000005E-9</v>
          </cell>
        </row>
        <row r="134">
          <cell r="E134">
            <v>1.63317</v>
          </cell>
          <cell r="H134">
            <v>7.0625100000000003E-9</v>
          </cell>
          <cell r="L134">
            <v>6.8443900000000002E-9</v>
          </cell>
          <cell r="N134">
            <v>8.4666899999999994E-9</v>
          </cell>
        </row>
        <row r="135">
          <cell r="E135">
            <v>1.6834199999999999</v>
          </cell>
          <cell r="H135">
            <v>8.2343600000000001E-9</v>
          </cell>
          <cell r="L135">
            <v>7.65539E-9</v>
          </cell>
          <cell r="N135">
            <v>9.1546800000000005E-9</v>
          </cell>
        </row>
        <row r="136">
          <cell r="E136">
            <v>1.73367</v>
          </cell>
          <cell r="H136">
            <v>9.7606799999999994E-9</v>
          </cell>
          <cell r="L136">
            <v>8.5479700000000002E-9</v>
          </cell>
          <cell r="N136">
            <v>9.8964800000000006E-9</v>
          </cell>
        </row>
        <row r="137">
          <cell r="E137">
            <v>1.78392</v>
          </cell>
          <cell r="H137">
            <v>1.1846400000000001E-8</v>
          </cell>
          <cell r="L137">
            <v>9.4845299999999993E-9</v>
          </cell>
          <cell r="N137">
            <v>1.06584E-8</v>
          </cell>
        </row>
        <row r="138">
          <cell r="E138">
            <v>1.8341700000000001</v>
          </cell>
          <cell r="H138">
            <v>1.42145E-8</v>
          </cell>
          <cell r="L138">
            <v>1.0632099999999999E-8</v>
          </cell>
          <cell r="N138">
            <v>1.14053E-8</v>
          </cell>
        </row>
        <row r="139">
          <cell r="E139">
            <v>1.88442</v>
          </cell>
          <cell r="H139">
            <v>1.7079699999999998E-8</v>
          </cell>
          <cell r="L139">
            <v>1.19944E-8</v>
          </cell>
          <cell r="N139">
            <v>1.23478E-8</v>
          </cell>
        </row>
        <row r="140">
          <cell r="E140">
            <v>1.9346699999999999</v>
          </cell>
          <cell r="H140">
            <v>2.1210599999999999E-8</v>
          </cell>
          <cell r="L140">
            <v>1.35537E-8</v>
          </cell>
          <cell r="N140">
            <v>1.34671E-8</v>
          </cell>
        </row>
        <row r="141">
          <cell r="E141">
            <v>1.98492</v>
          </cell>
          <cell r="H141">
            <v>2.5661500000000001E-8</v>
          </cell>
          <cell r="L141">
            <v>1.5665499999999999E-8</v>
          </cell>
          <cell r="N141">
            <v>1.48837E-8</v>
          </cell>
        </row>
        <row r="142">
          <cell r="E142">
            <v>2.03518</v>
          </cell>
          <cell r="H142">
            <v>3.2177999999999999E-8</v>
          </cell>
          <cell r="L142">
            <v>1.86042E-8</v>
          </cell>
          <cell r="N142">
            <v>1.7119400000000001E-8</v>
          </cell>
        </row>
        <row r="143">
          <cell r="E143">
            <v>2.0854300000000001</v>
          </cell>
          <cell r="H143">
            <v>4.1221899999999998E-8</v>
          </cell>
          <cell r="L143">
            <v>2.3438999999999999E-8</v>
          </cell>
          <cell r="N143">
            <v>2.1027399999999999E-8</v>
          </cell>
        </row>
        <row r="144">
          <cell r="E144">
            <v>2.1356799999999998</v>
          </cell>
          <cell r="H144">
            <v>5.5600199999999999E-8</v>
          </cell>
          <cell r="L144">
            <v>3.2378900000000003E-8</v>
          </cell>
          <cell r="N144">
            <v>2.89165E-8</v>
          </cell>
        </row>
        <row r="145">
          <cell r="E145">
            <v>2.1859299999999999</v>
          </cell>
          <cell r="H145">
            <v>8.0740099999999999E-8</v>
          </cell>
          <cell r="L145">
            <v>5.1444900000000003E-8</v>
          </cell>
          <cell r="N145">
            <v>4.7347699999999999E-8</v>
          </cell>
        </row>
        <row r="146">
          <cell r="E146">
            <v>2.2361800000000001</v>
          </cell>
          <cell r="H146">
            <v>1.6280999999999999E-7</v>
          </cell>
          <cell r="L146">
            <v>9.7555599999999995E-8</v>
          </cell>
          <cell r="N146">
            <v>9.4484599999999994E-8</v>
          </cell>
        </row>
        <row r="147">
          <cell r="E147">
            <v>2.2864300000000002</v>
          </cell>
          <cell r="H147">
            <v>2.7007799999999999E-7</v>
          </cell>
          <cell r="L147">
            <v>2.4220500000000002E-7</v>
          </cell>
          <cell r="N147">
            <v>2.43587E-7</v>
          </cell>
        </row>
        <row r="148">
          <cell r="E148">
            <v>2.3366799999999999</v>
          </cell>
          <cell r="H148">
            <v>6.2917700000000005E-7</v>
          </cell>
          <cell r="L148">
            <v>5.7297699999999996E-7</v>
          </cell>
          <cell r="N148">
            <v>6.1172800000000004E-7</v>
          </cell>
        </row>
        <row r="149">
          <cell r="E149">
            <v>2.38693</v>
          </cell>
          <cell r="H149">
            <v>1.67361E-6</v>
          </cell>
          <cell r="L149">
            <v>1.61806E-6</v>
          </cell>
          <cell r="N149">
            <v>1.77148E-6</v>
          </cell>
        </row>
        <row r="150">
          <cell r="E150">
            <v>2.4371900000000002</v>
          </cell>
          <cell r="H150">
            <v>4.8916199999999996E-6</v>
          </cell>
          <cell r="L150">
            <v>4.86977E-6</v>
          </cell>
          <cell r="N150">
            <v>5.3867200000000002E-6</v>
          </cell>
        </row>
        <row r="151">
          <cell r="E151">
            <v>2.4874399999999999</v>
          </cell>
          <cell r="H151">
            <v>1.4324199999999999E-5</v>
          </cell>
          <cell r="L151">
            <v>1.43599E-5</v>
          </cell>
          <cell r="N151">
            <v>1.5840200000000001E-5</v>
          </cell>
        </row>
        <row r="152">
          <cell r="E152">
            <v>2.53769</v>
          </cell>
          <cell r="H152">
            <v>4.5345800000000002E-5</v>
          </cell>
          <cell r="L152">
            <v>4.6102700000000002E-5</v>
          </cell>
          <cell r="N152">
            <v>5.0074600000000003E-5</v>
          </cell>
        </row>
        <row r="153">
          <cell r="E153">
            <v>2.5879400000000001</v>
          </cell>
          <cell r="H153">
            <v>1.2699599999999999E-4</v>
          </cell>
          <cell r="L153">
            <v>1.2943000000000001E-4</v>
          </cell>
          <cell r="N153">
            <v>1.3668900000000001E-4</v>
          </cell>
        </row>
        <row r="154">
          <cell r="E154">
            <v>2.6381899999999998</v>
          </cell>
          <cell r="H154">
            <v>3.07631E-4</v>
          </cell>
          <cell r="L154">
            <v>3.1632900000000001E-4</v>
          </cell>
          <cell r="N154">
            <v>3.2229300000000003E-4</v>
          </cell>
        </row>
        <row r="155">
          <cell r="E155">
            <v>2.6884399999999999</v>
          </cell>
          <cell r="H155">
            <v>6.3717400000000001E-4</v>
          </cell>
          <cell r="L155">
            <v>6.6001899999999997E-4</v>
          </cell>
          <cell r="N155">
            <v>6.5512299999999997E-4</v>
          </cell>
        </row>
        <row r="156">
          <cell r="E156">
            <v>2.7386900000000001</v>
          </cell>
          <cell r="H156">
            <v>1.15168E-3</v>
          </cell>
          <cell r="L156">
            <v>1.20319E-3</v>
          </cell>
          <cell r="N156">
            <v>1.1681300000000001E-3</v>
          </cell>
        </row>
        <row r="157">
          <cell r="E157">
            <v>2.7889400000000002</v>
          </cell>
          <cell r="H157">
            <v>1.8965099999999999E-3</v>
          </cell>
          <cell r="L157">
            <v>1.99847E-3</v>
          </cell>
          <cell r="N157">
            <v>1.9172099999999999E-3</v>
          </cell>
        </row>
        <row r="158">
          <cell r="E158">
            <v>2.8391999999999999</v>
          </cell>
          <cell r="H158">
            <v>2.88186E-3</v>
          </cell>
          <cell r="L158">
            <v>3.0589900000000001E-3</v>
          </cell>
          <cell r="N158">
            <v>2.90472E-3</v>
          </cell>
        </row>
        <row r="159">
          <cell r="E159">
            <v>2.8894500000000001</v>
          </cell>
          <cell r="H159">
            <v>4.1420800000000002E-3</v>
          </cell>
          <cell r="L159">
            <v>4.4299500000000002E-3</v>
          </cell>
          <cell r="N159">
            <v>4.1923799999999999E-3</v>
          </cell>
        </row>
        <row r="160">
          <cell r="E160">
            <v>2.9397000000000002</v>
          </cell>
          <cell r="H160">
            <v>5.7209599999999998E-3</v>
          </cell>
          <cell r="L160">
            <v>6.15703E-3</v>
          </cell>
          <cell r="N160">
            <v>5.8065399999999998E-3</v>
          </cell>
        </row>
        <row r="161">
          <cell r="E161">
            <v>2.9899499999999999</v>
          </cell>
          <cell r="H161">
            <v>7.6440600000000003E-3</v>
          </cell>
          <cell r="L161">
            <v>8.2716400000000002E-3</v>
          </cell>
          <cell r="N161">
            <v>7.7888699999999998E-3</v>
          </cell>
        </row>
        <row r="162">
          <cell r="E162">
            <v>3.0402</v>
          </cell>
          <cell r="H162">
            <v>9.9733400000000007E-3</v>
          </cell>
          <cell r="L162">
            <v>1.08302E-2</v>
          </cell>
          <cell r="N162">
            <v>1.01799E-2</v>
          </cell>
        </row>
        <row r="163">
          <cell r="E163">
            <v>3.0904500000000001</v>
          </cell>
          <cell r="H163">
            <v>1.2742699999999999E-2</v>
          </cell>
          <cell r="L163">
            <v>1.3877499999999999E-2</v>
          </cell>
          <cell r="N163">
            <v>1.30486E-2</v>
          </cell>
        </row>
        <row r="164">
          <cell r="E164">
            <v>3.1406999999999998</v>
          </cell>
          <cell r="H164">
            <v>1.6017400000000001E-2</v>
          </cell>
          <cell r="L164">
            <v>1.74664E-2</v>
          </cell>
          <cell r="N164">
            <v>1.6438500000000002E-2</v>
          </cell>
        </row>
        <row r="165">
          <cell r="E165">
            <v>3.19095</v>
          </cell>
          <cell r="H165">
            <v>1.98208E-2</v>
          </cell>
          <cell r="L165">
            <v>2.1626300000000001E-2</v>
          </cell>
          <cell r="N165">
            <v>2.0366499999999999E-2</v>
          </cell>
        </row>
        <row r="166">
          <cell r="E166">
            <v>3.2412100000000001</v>
          </cell>
          <cell r="H166">
            <v>2.4222899999999999E-2</v>
          </cell>
          <cell r="L166">
            <v>2.6397299999999999E-2</v>
          </cell>
          <cell r="N166">
            <v>2.4914700000000001E-2</v>
          </cell>
        </row>
        <row r="167">
          <cell r="E167">
            <v>3.2914599999999998</v>
          </cell>
          <cell r="H167">
            <v>2.9259799999999999E-2</v>
          </cell>
          <cell r="L167">
            <v>3.1859499999999999E-2</v>
          </cell>
          <cell r="N167">
            <v>3.0108200000000002E-2</v>
          </cell>
        </row>
        <row r="168">
          <cell r="E168">
            <v>3.34171</v>
          </cell>
          <cell r="H168">
            <v>3.4928099999999997E-2</v>
          </cell>
          <cell r="L168">
            <v>3.7977400000000001E-2</v>
          </cell>
          <cell r="N168">
            <v>3.5997800000000003E-2</v>
          </cell>
        </row>
        <row r="169">
          <cell r="E169">
            <v>3.3919600000000001</v>
          </cell>
          <cell r="H169">
            <v>4.1292099999999998E-2</v>
          </cell>
          <cell r="L169">
            <v>4.4831099999999999E-2</v>
          </cell>
          <cell r="N169">
            <v>4.2602300000000003E-2</v>
          </cell>
        </row>
        <row r="170">
          <cell r="E170">
            <v>3.4422100000000002</v>
          </cell>
          <cell r="H170">
            <v>4.8353E-2</v>
          </cell>
          <cell r="L170">
            <v>5.2410400000000003E-2</v>
          </cell>
          <cell r="N170">
            <v>4.9974499999999998E-2</v>
          </cell>
        </row>
        <row r="171">
          <cell r="E171">
            <v>3.4924599999999999</v>
          </cell>
          <cell r="H171">
            <v>5.61269E-2</v>
          </cell>
          <cell r="L171">
            <v>6.0716800000000001E-2</v>
          </cell>
          <cell r="N171">
            <v>5.8089599999999998E-2</v>
          </cell>
        </row>
        <row r="172">
          <cell r="E172">
            <v>3.54271</v>
          </cell>
          <cell r="H172">
            <v>6.4590800000000004E-2</v>
          </cell>
          <cell r="L172">
            <v>6.9742700000000005E-2</v>
          </cell>
          <cell r="N172">
            <v>6.6957000000000003E-2</v>
          </cell>
        </row>
        <row r="173">
          <cell r="E173">
            <v>3.5929600000000002</v>
          </cell>
          <cell r="H173">
            <v>7.3707300000000003E-2</v>
          </cell>
          <cell r="L173">
            <v>7.9461199999999996E-2</v>
          </cell>
          <cell r="N173">
            <v>7.6592499999999994E-2</v>
          </cell>
        </row>
        <row r="174">
          <cell r="E174">
            <v>3.6432199999999999</v>
          </cell>
          <cell r="H174">
            <v>8.3551899999999998E-2</v>
          </cell>
          <cell r="L174">
            <v>8.9922500000000002E-2</v>
          </cell>
          <cell r="N174">
            <v>8.7000099999999997E-2</v>
          </cell>
        </row>
        <row r="175">
          <cell r="E175">
            <v>3.69347</v>
          </cell>
          <cell r="H175">
            <v>9.4097700000000006E-2</v>
          </cell>
          <cell r="L175">
            <v>0.102711</v>
          </cell>
          <cell r="N175">
            <v>9.8127500000000006E-2</v>
          </cell>
        </row>
        <row r="176">
          <cell r="E176">
            <v>3.7437200000000002</v>
          </cell>
          <cell r="H176">
            <v>0.10688</v>
          </cell>
          <cell r="L176">
            <v>0.114395</v>
          </cell>
          <cell r="N176">
            <v>0.111653</v>
          </cell>
        </row>
        <row r="177">
          <cell r="E177">
            <v>3.7939699999999998</v>
          </cell>
          <cell r="H177">
            <v>0.118579</v>
          </cell>
          <cell r="L177">
            <v>0.12689900000000001</v>
          </cell>
          <cell r="N177">
            <v>0.124194</v>
          </cell>
        </row>
        <row r="178">
          <cell r="E178">
            <v>3.84422</v>
          </cell>
          <cell r="H178">
            <v>0.13106699999999999</v>
          </cell>
          <cell r="L178">
            <v>0.14006099999999999</v>
          </cell>
          <cell r="N178">
            <v>0.13753099999999999</v>
          </cell>
        </row>
        <row r="179">
          <cell r="E179">
            <v>3.8944700000000001</v>
          </cell>
          <cell r="H179">
            <v>0.14401800000000001</v>
          </cell>
          <cell r="L179">
            <v>0.15365799999999999</v>
          </cell>
          <cell r="N179">
            <v>0.15162300000000001</v>
          </cell>
        </row>
        <row r="180">
          <cell r="E180">
            <v>3.9447199999999998</v>
          </cell>
          <cell r="H180">
            <v>0.15757099999999999</v>
          </cell>
          <cell r="L180">
            <v>0.16797699999999999</v>
          </cell>
          <cell r="N180">
            <v>0.16627900000000001</v>
          </cell>
        </row>
        <row r="181">
          <cell r="E181">
            <v>3.9949699999999999</v>
          </cell>
          <cell r="H181">
            <v>0.17170199999999999</v>
          </cell>
          <cell r="L181">
            <v>0.18287400000000001</v>
          </cell>
          <cell r="N181">
            <v>0.181614</v>
          </cell>
        </row>
        <row r="182">
          <cell r="E182">
            <v>4.0452300000000001</v>
          </cell>
          <cell r="H182">
            <v>0.18643000000000001</v>
          </cell>
          <cell r="L182">
            <v>0.19833899999999999</v>
          </cell>
          <cell r="N182">
            <v>0.197599</v>
          </cell>
        </row>
        <row r="183">
          <cell r="E183">
            <v>4.0954800000000002</v>
          </cell>
          <cell r="H183">
            <v>0.20159099999999999</v>
          </cell>
          <cell r="L183">
            <v>0.214286</v>
          </cell>
          <cell r="N183">
            <v>0.21437400000000001</v>
          </cell>
        </row>
        <row r="184">
          <cell r="E184">
            <v>4.1457300000000004</v>
          </cell>
          <cell r="H184">
            <v>0.21734999999999999</v>
          </cell>
          <cell r="L184">
            <v>0.230714</v>
          </cell>
          <cell r="N184">
            <v>0.231515</v>
          </cell>
        </row>
        <row r="185">
          <cell r="E185">
            <v>4.1959799999999996</v>
          </cell>
          <cell r="H185">
            <v>0.23346500000000001</v>
          </cell>
          <cell r="L185">
            <v>0.24776400000000001</v>
          </cell>
          <cell r="N185">
            <v>0.24945999999999999</v>
          </cell>
        </row>
        <row r="186">
          <cell r="E186">
            <v>4.2462299999999997</v>
          </cell>
          <cell r="H186">
            <v>0.25018699999999999</v>
          </cell>
          <cell r="L186">
            <v>0.26525700000000002</v>
          </cell>
          <cell r="N186">
            <v>0.26775700000000002</v>
          </cell>
        </row>
        <row r="187">
          <cell r="E187">
            <v>4.2964799999999999</v>
          </cell>
          <cell r="H187">
            <v>0.26681300000000002</v>
          </cell>
          <cell r="L187">
            <v>0.28306799999999999</v>
          </cell>
          <cell r="N187">
            <v>0.286665</v>
          </cell>
        </row>
        <row r="188">
          <cell r="E188">
            <v>4.34673</v>
          </cell>
          <cell r="H188">
            <v>0.28430499999999997</v>
          </cell>
          <cell r="L188">
            <v>0.301514</v>
          </cell>
          <cell r="N188">
            <v>0.306118</v>
          </cell>
        </row>
        <row r="189">
          <cell r="E189">
            <v>4.3969899999999997</v>
          </cell>
          <cell r="H189">
            <v>0.30167300000000002</v>
          </cell>
          <cell r="L189">
            <v>0.32023000000000001</v>
          </cell>
          <cell r="N189">
            <v>0.32606200000000002</v>
          </cell>
        </row>
        <row r="190">
          <cell r="E190">
            <v>4.4472399999999999</v>
          </cell>
          <cell r="H190">
            <v>0.31959399999999999</v>
          </cell>
          <cell r="L190">
            <v>0.33943299999999998</v>
          </cell>
          <cell r="N190">
            <v>0.34648800000000002</v>
          </cell>
        </row>
        <row r="191">
          <cell r="E191">
            <v>4.49749</v>
          </cell>
          <cell r="H191">
            <v>0.33256400000000003</v>
          </cell>
          <cell r="L191">
            <v>0.35879899999999998</v>
          </cell>
          <cell r="N191">
            <v>0.367371</v>
          </cell>
        </row>
        <row r="192">
          <cell r="E192">
            <v>4.5477400000000001</v>
          </cell>
          <cell r="H192">
            <v>0.35134199999999999</v>
          </cell>
          <cell r="L192">
            <v>0.37875300000000001</v>
          </cell>
          <cell r="N192">
            <v>0.38860099999999997</v>
          </cell>
        </row>
        <row r="193">
          <cell r="E193">
            <v>4.5979900000000002</v>
          </cell>
          <cell r="H193">
            <v>0.36197699999999999</v>
          </cell>
          <cell r="L193">
            <v>0.39893899999999999</v>
          </cell>
          <cell r="N193">
            <v>0.41026899999999999</v>
          </cell>
        </row>
        <row r="194">
          <cell r="E194">
            <v>4.6482400000000004</v>
          </cell>
          <cell r="H194">
            <v>0.38087100000000002</v>
          </cell>
          <cell r="L194">
            <v>0.41952299999999998</v>
          </cell>
          <cell r="N194">
            <v>0.43223099999999998</v>
          </cell>
        </row>
        <row r="195">
          <cell r="E195">
            <v>4.6984899999999996</v>
          </cell>
          <cell r="H195">
            <v>0.40503899999999998</v>
          </cell>
          <cell r="L195">
            <v>0.44036900000000001</v>
          </cell>
          <cell r="N195">
            <v>0.45471299999999998</v>
          </cell>
        </row>
        <row r="196">
          <cell r="E196">
            <v>4.7487399999999997</v>
          </cell>
          <cell r="H196">
            <v>0.42636499999999999</v>
          </cell>
          <cell r="L196">
            <v>0.46149800000000002</v>
          </cell>
          <cell r="N196">
            <v>0.47738799999999998</v>
          </cell>
        </row>
        <row r="197">
          <cell r="E197">
            <v>4.7990000000000004</v>
          </cell>
          <cell r="H197">
            <v>0.44230700000000001</v>
          </cell>
          <cell r="L197">
            <v>0.48283399999999999</v>
          </cell>
          <cell r="N197">
            <v>0.50047200000000003</v>
          </cell>
        </row>
        <row r="198">
          <cell r="E198">
            <v>4.8492499999999996</v>
          </cell>
          <cell r="H198">
            <v>0.468526</v>
          </cell>
          <cell r="L198">
            <v>0.50451199999999996</v>
          </cell>
          <cell r="N198">
            <v>0.52366699999999999</v>
          </cell>
        </row>
        <row r="199">
          <cell r="E199">
            <v>4.8994999999999997</v>
          </cell>
          <cell r="H199">
            <v>0.49094599999999999</v>
          </cell>
          <cell r="L199">
            <v>0.52630100000000002</v>
          </cell>
          <cell r="N199">
            <v>0.54718</v>
          </cell>
        </row>
        <row r="200">
          <cell r="E200">
            <v>4.9497499999999999</v>
          </cell>
          <cell r="H200">
            <v>0.51288400000000001</v>
          </cell>
          <cell r="L200">
            <v>0.54823</v>
          </cell>
          <cell r="N200">
            <v>0.57083300000000003</v>
          </cell>
        </row>
        <row r="201">
          <cell r="E201">
            <v>5</v>
          </cell>
          <cell r="H201">
            <v>0.53744700000000001</v>
          </cell>
          <cell r="L201">
            <v>0.57038</v>
          </cell>
          <cell r="N201">
            <v>0.59455800000000003</v>
          </cell>
        </row>
      </sheetData>
      <sheetData sheetId="1">
        <row r="1">
          <cell r="F1" t="str">
            <v>144C1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V measurements"/>
      <sheetName val="summary"/>
      <sheetName val="163C1"/>
      <sheetName val="163C2"/>
      <sheetName val="163C3"/>
      <sheetName val="163C8"/>
      <sheetName val="162C1"/>
      <sheetName val="162C2"/>
      <sheetName val="162C3"/>
      <sheetName val="162C4"/>
      <sheetName val="182C2"/>
      <sheetName val="182C6"/>
      <sheetName val="x"/>
      <sheetName val="background"/>
    </sheetNames>
    <sheetDataSet>
      <sheetData sheetId="0">
        <row r="1">
          <cell r="V1" t="str">
            <v>162C2</v>
          </cell>
          <cell r="X1" t="str">
            <v>162C4</v>
          </cell>
        </row>
        <row r="2">
          <cell r="O2">
            <v>-5</v>
          </cell>
          <cell r="V2">
            <v>4.2514600000000001E-7</v>
          </cell>
          <cell r="X2">
            <v>3.5738100000000002E-7</v>
          </cell>
        </row>
        <row r="3">
          <cell r="O3">
            <v>-4.9497499999999999</v>
          </cell>
          <cell r="V3">
            <v>4.02183E-7</v>
          </cell>
          <cell r="X3">
            <v>3.3695699999999999E-7</v>
          </cell>
        </row>
        <row r="4">
          <cell r="O4">
            <v>-4.8994999999999997</v>
          </cell>
          <cell r="V4">
            <v>3.8090500000000001E-7</v>
          </cell>
          <cell r="X4">
            <v>3.2030599999999998E-7</v>
          </cell>
        </row>
        <row r="5">
          <cell r="O5">
            <v>-4.8492499999999996</v>
          </cell>
          <cell r="V5">
            <v>3.5539800000000002E-7</v>
          </cell>
          <cell r="X5">
            <v>3.0367400000000002E-7</v>
          </cell>
        </row>
        <row r="6">
          <cell r="O6">
            <v>-4.7990000000000004</v>
          </cell>
          <cell r="V6">
            <v>3.2981800000000002E-7</v>
          </cell>
          <cell r="X6">
            <v>2.92918E-7</v>
          </cell>
        </row>
        <row r="7">
          <cell r="O7">
            <v>-4.7487399999999997</v>
          </cell>
          <cell r="V7">
            <v>3.0965900000000001E-7</v>
          </cell>
          <cell r="X7">
            <v>2.7389399999999998E-7</v>
          </cell>
        </row>
        <row r="8">
          <cell r="O8">
            <v>-4.6984899999999996</v>
          </cell>
          <cell r="V8">
            <v>2.8644099999999999E-7</v>
          </cell>
          <cell r="X8">
            <v>2.56893E-7</v>
          </cell>
        </row>
        <row r="9">
          <cell r="O9">
            <v>-4.6482400000000004</v>
          </cell>
          <cell r="V9">
            <v>2.5823200000000001E-7</v>
          </cell>
          <cell r="X9">
            <v>2.4176600000000002E-7</v>
          </cell>
        </row>
        <row r="10">
          <cell r="O10">
            <v>-4.5979900000000002</v>
          </cell>
          <cell r="V10">
            <v>2.46299E-7</v>
          </cell>
          <cell r="X10">
            <v>2.30497E-7</v>
          </cell>
        </row>
        <row r="11">
          <cell r="O11">
            <v>-4.5477400000000001</v>
          </cell>
          <cell r="V11">
            <v>2.2627900000000001E-7</v>
          </cell>
          <cell r="X11">
            <v>2.18214E-7</v>
          </cell>
        </row>
        <row r="12">
          <cell r="O12">
            <v>-4.49749</v>
          </cell>
          <cell r="V12">
            <v>2.10025E-7</v>
          </cell>
          <cell r="X12">
            <v>1.9417700000000001E-7</v>
          </cell>
        </row>
        <row r="13">
          <cell r="O13">
            <v>-4.4472399999999999</v>
          </cell>
          <cell r="V13">
            <v>1.9010299999999999E-7</v>
          </cell>
          <cell r="X13">
            <v>1.90695E-7</v>
          </cell>
        </row>
        <row r="14">
          <cell r="O14">
            <v>-4.3969899999999997</v>
          </cell>
          <cell r="V14">
            <v>1.7856000000000001E-7</v>
          </cell>
          <cell r="X14">
            <v>1.801E-7</v>
          </cell>
        </row>
        <row r="15">
          <cell r="O15">
            <v>-4.34673</v>
          </cell>
          <cell r="V15">
            <v>1.6554399999999999E-7</v>
          </cell>
          <cell r="X15">
            <v>1.6951199999999999E-7</v>
          </cell>
        </row>
        <row r="16">
          <cell r="O16">
            <v>-4.2964799999999999</v>
          </cell>
          <cell r="V16">
            <v>1.53249E-7</v>
          </cell>
          <cell r="X16">
            <v>1.4954800000000001E-7</v>
          </cell>
        </row>
        <row r="17">
          <cell r="O17">
            <v>-4.2462299999999997</v>
          </cell>
          <cell r="V17">
            <v>1.4490400000000001E-7</v>
          </cell>
          <cell r="X17">
            <v>1.52154E-7</v>
          </cell>
        </row>
        <row r="18">
          <cell r="O18">
            <v>-4.1959799999999996</v>
          </cell>
          <cell r="V18">
            <v>1.3122699999999999E-7</v>
          </cell>
          <cell r="X18">
            <v>1.4140599999999999E-7</v>
          </cell>
        </row>
        <row r="19">
          <cell r="O19">
            <v>-4.1457300000000004</v>
          </cell>
          <cell r="V19">
            <v>1.18703E-7</v>
          </cell>
          <cell r="X19">
            <v>1.2889000000000001E-7</v>
          </cell>
        </row>
        <row r="20">
          <cell r="O20">
            <v>-4.0954800000000002</v>
          </cell>
          <cell r="V20">
            <v>1.0772499999999999E-7</v>
          </cell>
          <cell r="X20">
            <v>1.2483599999999999E-7</v>
          </cell>
        </row>
        <row r="21">
          <cell r="O21">
            <v>-4.0452300000000001</v>
          </cell>
          <cell r="V21">
            <v>1.0045200000000001E-7</v>
          </cell>
          <cell r="X21">
            <v>1.16359E-7</v>
          </cell>
        </row>
        <row r="22">
          <cell r="O22">
            <v>-3.9949699999999999</v>
          </cell>
          <cell r="V22">
            <v>9.2810100000000001E-8</v>
          </cell>
          <cell r="X22">
            <v>1.0914E-7</v>
          </cell>
        </row>
        <row r="23">
          <cell r="O23">
            <v>-3.9447199999999998</v>
          </cell>
          <cell r="V23">
            <v>8.6982399999999999E-8</v>
          </cell>
          <cell r="X23">
            <v>1.00715E-7</v>
          </cell>
        </row>
        <row r="24">
          <cell r="O24">
            <v>-3.8944700000000001</v>
          </cell>
          <cell r="V24">
            <v>7.8971100000000005E-8</v>
          </cell>
          <cell r="X24">
            <v>9.5183800000000003E-8</v>
          </cell>
        </row>
        <row r="25">
          <cell r="O25">
            <v>-3.84422</v>
          </cell>
          <cell r="V25">
            <v>7.2343099999999994E-8</v>
          </cell>
          <cell r="X25">
            <v>9.0444800000000003E-8</v>
          </cell>
        </row>
        <row r="26">
          <cell r="O26">
            <v>-3.7939699999999998</v>
          </cell>
          <cell r="V26">
            <v>6.6982199999999995E-8</v>
          </cell>
          <cell r="X26">
            <v>8.3622299999999996E-8</v>
          </cell>
        </row>
        <row r="27">
          <cell r="O27">
            <v>-3.7437200000000002</v>
          </cell>
          <cell r="V27">
            <v>6.09708E-8</v>
          </cell>
          <cell r="X27">
            <v>7.9966300000000006E-8</v>
          </cell>
        </row>
        <row r="28">
          <cell r="O28">
            <v>-3.69347</v>
          </cell>
          <cell r="V28">
            <v>5.5525799999999999E-8</v>
          </cell>
          <cell r="X28">
            <v>7.4764799999999997E-8</v>
          </cell>
        </row>
        <row r="29">
          <cell r="O29">
            <v>-3.6432199999999999</v>
          </cell>
          <cell r="V29">
            <v>5.0951100000000003E-8</v>
          </cell>
          <cell r="X29">
            <v>7.0265399999999996E-8</v>
          </cell>
        </row>
        <row r="30">
          <cell r="O30">
            <v>-3.5929600000000002</v>
          </cell>
          <cell r="V30">
            <v>4.5747699999999997E-8</v>
          </cell>
          <cell r="X30">
            <v>5.9608800000000004E-8</v>
          </cell>
        </row>
        <row r="31">
          <cell r="O31">
            <v>-3.54271</v>
          </cell>
          <cell r="V31">
            <v>4.1889200000000003E-8</v>
          </cell>
          <cell r="X31">
            <v>5.4825000000000003E-8</v>
          </cell>
        </row>
        <row r="32">
          <cell r="O32">
            <v>-3.4924599999999999</v>
          </cell>
          <cell r="V32">
            <v>3.80538E-8</v>
          </cell>
          <cell r="X32">
            <v>4.8198900000000002E-8</v>
          </cell>
        </row>
        <row r="33">
          <cell r="O33">
            <v>-3.4422100000000002</v>
          </cell>
          <cell r="V33">
            <v>3.4860999999999997E-8</v>
          </cell>
          <cell r="X33">
            <v>4.2444800000000003E-8</v>
          </cell>
        </row>
        <row r="34">
          <cell r="O34">
            <v>-3.3919600000000001</v>
          </cell>
          <cell r="V34">
            <v>3.1538500000000001E-8</v>
          </cell>
          <cell r="X34">
            <v>4.6904899999999997E-8</v>
          </cell>
        </row>
        <row r="35">
          <cell r="O35">
            <v>-3.34171</v>
          </cell>
          <cell r="V35">
            <v>2.85033E-8</v>
          </cell>
          <cell r="X35">
            <v>4.1263600000000003E-8</v>
          </cell>
        </row>
        <row r="36">
          <cell r="O36">
            <v>-3.2914599999999998</v>
          </cell>
          <cell r="V36">
            <v>2.5604400000000001E-8</v>
          </cell>
          <cell r="X36">
            <v>4.0479899999999997E-8</v>
          </cell>
        </row>
        <row r="37">
          <cell r="O37">
            <v>-3.2412100000000001</v>
          </cell>
          <cell r="V37">
            <v>2.3108199999999998E-8</v>
          </cell>
          <cell r="X37">
            <v>4.10167E-8</v>
          </cell>
        </row>
        <row r="38">
          <cell r="O38">
            <v>-3.19095</v>
          </cell>
          <cell r="V38">
            <v>2.0765399999999999E-8</v>
          </cell>
          <cell r="X38">
            <v>3.37009E-8</v>
          </cell>
        </row>
        <row r="39">
          <cell r="O39">
            <v>-3.1406999999999998</v>
          </cell>
          <cell r="V39">
            <v>1.86206E-8</v>
          </cell>
          <cell r="X39">
            <v>2.71799E-8</v>
          </cell>
        </row>
        <row r="40">
          <cell r="O40">
            <v>-3.0904500000000001</v>
          </cell>
          <cell r="V40">
            <v>1.6696700000000001E-8</v>
          </cell>
          <cell r="X40">
            <v>2.6645600000000001E-8</v>
          </cell>
        </row>
        <row r="41">
          <cell r="O41">
            <v>-3.0402</v>
          </cell>
          <cell r="V41">
            <v>1.51836E-8</v>
          </cell>
          <cell r="X41">
            <v>1.9969499999999999E-8</v>
          </cell>
        </row>
        <row r="42">
          <cell r="O42">
            <v>-2.9899499999999999</v>
          </cell>
          <cell r="V42">
            <v>1.34903E-8</v>
          </cell>
          <cell r="X42">
            <v>2.0288599999999999E-8</v>
          </cell>
        </row>
        <row r="43">
          <cell r="O43">
            <v>-2.9397000000000002</v>
          </cell>
          <cell r="V43">
            <v>1.20272E-8</v>
          </cell>
          <cell r="X43">
            <v>2.1407000000000001E-8</v>
          </cell>
        </row>
        <row r="44">
          <cell r="O44">
            <v>-2.8894500000000001</v>
          </cell>
          <cell r="V44">
            <v>1.07183E-8</v>
          </cell>
          <cell r="X44">
            <v>1.7112999999999999E-8</v>
          </cell>
        </row>
        <row r="45">
          <cell r="O45">
            <v>-2.8391999999999999</v>
          </cell>
          <cell r="V45">
            <v>9.5566400000000002E-9</v>
          </cell>
          <cell r="X45">
            <v>1.6365199999999999E-8</v>
          </cell>
        </row>
        <row r="46">
          <cell r="O46">
            <v>-2.7889400000000002</v>
          </cell>
          <cell r="V46">
            <v>8.5222999999999998E-9</v>
          </cell>
          <cell r="X46">
            <v>1.7926999999999999E-8</v>
          </cell>
        </row>
        <row r="47">
          <cell r="O47">
            <v>-2.7386900000000001</v>
          </cell>
          <cell r="V47">
            <v>7.5618300000000006E-9</v>
          </cell>
          <cell r="X47">
            <v>1.5215999999999999E-8</v>
          </cell>
        </row>
        <row r="48">
          <cell r="O48">
            <v>-2.6884399999999999</v>
          </cell>
          <cell r="V48">
            <v>6.7239300000000004E-9</v>
          </cell>
          <cell r="X48">
            <v>9.1647399999999995E-9</v>
          </cell>
        </row>
        <row r="49">
          <cell r="O49">
            <v>-2.6381899999999998</v>
          </cell>
          <cell r="V49">
            <v>5.9915100000000001E-9</v>
          </cell>
          <cell r="X49">
            <v>1.3569799999999999E-8</v>
          </cell>
        </row>
        <row r="50">
          <cell r="O50">
            <v>-2.5879400000000001</v>
          </cell>
          <cell r="V50">
            <v>5.3449399999999999E-9</v>
          </cell>
          <cell r="X50">
            <v>1.00919E-8</v>
          </cell>
        </row>
        <row r="51">
          <cell r="O51">
            <v>-2.53769</v>
          </cell>
          <cell r="V51">
            <v>4.7624199999999998E-9</v>
          </cell>
          <cell r="X51">
            <v>6.9158900000000002E-9</v>
          </cell>
        </row>
        <row r="52">
          <cell r="O52">
            <v>-2.4874399999999999</v>
          </cell>
          <cell r="V52">
            <v>4.2636199999999998E-9</v>
          </cell>
          <cell r="X52">
            <v>7.9224499999999993E-9</v>
          </cell>
        </row>
        <row r="53">
          <cell r="O53">
            <v>-2.4371900000000002</v>
          </cell>
          <cell r="V53">
            <v>3.8254499999999999E-9</v>
          </cell>
          <cell r="X53">
            <v>6.2432899999999999E-9</v>
          </cell>
        </row>
        <row r="54">
          <cell r="O54">
            <v>-2.38693</v>
          </cell>
          <cell r="V54">
            <v>3.4496299999999998E-9</v>
          </cell>
          <cell r="X54">
            <v>6.4939599999999998E-9</v>
          </cell>
        </row>
        <row r="55">
          <cell r="O55">
            <v>-2.3366799999999999</v>
          </cell>
          <cell r="V55">
            <v>3.1314599999999999E-9</v>
          </cell>
          <cell r="X55">
            <v>6.7544699999999997E-9</v>
          </cell>
        </row>
        <row r="56">
          <cell r="O56">
            <v>-2.2864300000000002</v>
          </cell>
          <cell r="V56">
            <v>2.8607100000000001E-9</v>
          </cell>
          <cell r="X56">
            <v>7.7319899999999995E-9</v>
          </cell>
        </row>
        <row r="57">
          <cell r="O57">
            <v>-2.2361800000000001</v>
          </cell>
          <cell r="V57">
            <v>2.6275299999999999E-9</v>
          </cell>
          <cell r="X57">
            <v>6.0229299999999996E-9</v>
          </cell>
        </row>
        <row r="58">
          <cell r="O58">
            <v>-2.1859299999999999</v>
          </cell>
          <cell r="V58">
            <v>2.4370599999999999E-9</v>
          </cell>
          <cell r="X58">
            <v>5.0906799999999996E-9</v>
          </cell>
        </row>
        <row r="59">
          <cell r="O59">
            <v>-2.1356799999999998</v>
          </cell>
          <cell r="V59">
            <v>2.2649500000000001E-9</v>
          </cell>
          <cell r="X59">
            <v>5.3152999999999996E-9</v>
          </cell>
        </row>
        <row r="60">
          <cell r="O60">
            <v>-2.0854300000000001</v>
          </cell>
          <cell r="V60">
            <v>2.1287200000000001E-9</v>
          </cell>
          <cell r="X60">
            <v>5.71673E-9</v>
          </cell>
        </row>
        <row r="61">
          <cell r="O61">
            <v>-2.03518</v>
          </cell>
          <cell r="V61">
            <v>2.0164000000000002E-9</v>
          </cell>
          <cell r="X61">
            <v>3.6925100000000001E-9</v>
          </cell>
        </row>
        <row r="62">
          <cell r="O62">
            <v>-1.98492</v>
          </cell>
          <cell r="V62">
            <v>1.93312E-9</v>
          </cell>
          <cell r="X62">
            <v>3.8308699999999996E-9</v>
          </cell>
        </row>
        <row r="63">
          <cell r="O63">
            <v>-1.9346699999999999</v>
          </cell>
          <cell r="V63">
            <v>1.8711999999999999E-9</v>
          </cell>
          <cell r="X63">
            <v>3.6156400000000001E-9</v>
          </cell>
        </row>
        <row r="64">
          <cell r="O64">
            <v>-1.88442</v>
          </cell>
          <cell r="V64">
            <v>1.81996E-9</v>
          </cell>
          <cell r="X64">
            <v>2.67869E-9</v>
          </cell>
        </row>
        <row r="65">
          <cell r="O65">
            <v>-1.8341700000000001</v>
          </cell>
          <cell r="V65">
            <v>1.76529E-9</v>
          </cell>
          <cell r="X65">
            <v>3.6165000000000001E-9</v>
          </cell>
        </row>
        <row r="66">
          <cell r="O66">
            <v>-1.78392</v>
          </cell>
          <cell r="V66">
            <v>1.7341099999999999E-9</v>
          </cell>
          <cell r="X66">
            <v>3.7198399999999998E-9</v>
          </cell>
        </row>
        <row r="67">
          <cell r="O67">
            <v>-1.73367</v>
          </cell>
          <cell r="V67">
            <v>1.7042199999999999E-9</v>
          </cell>
          <cell r="X67">
            <v>3.9269699999999997E-9</v>
          </cell>
        </row>
        <row r="68">
          <cell r="O68">
            <v>-1.6834199999999999</v>
          </cell>
          <cell r="V68">
            <v>1.68586E-9</v>
          </cell>
          <cell r="X68">
            <v>3.0767099999999998E-9</v>
          </cell>
        </row>
        <row r="69">
          <cell r="O69">
            <v>-1.63317</v>
          </cell>
          <cell r="V69">
            <v>1.6820100000000001E-9</v>
          </cell>
          <cell r="X69">
            <v>3.1651000000000002E-9</v>
          </cell>
        </row>
        <row r="70">
          <cell r="O70">
            <v>-1.58291</v>
          </cell>
          <cell r="V70">
            <v>1.6820100000000001E-9</v>
          </cell>
          <cell r="X70">
            <v>2.2704399999999999E-9</v>
          </cell>
        </row>
        <row r="71">
          <cell r="O71">
            <v>-1.5326599999999999</v>
          </cell>
          <cell r="V71">
            <v>1.6820100000000001E-9</v>
          </cell>
          <cell r="X71">
            <v>2.13037E-9</v>
          </cell>
        </row>
        <row r="72">
          <cell r="O72">
            <v>-1.48241</v>
          </cell>
          <cell r="V72">
            <v>1.6760300000000001E-9</v>
          </cell>
          <cell r="X72">
            <v>2.3131400000000001E-9</v>
          </cell>
        </row>
        <row r="73">
          <cell r="O73">
            <v>-1.4321600000000001</v>
          </cell>
          <cell r="V73">
            <v>1.67561E-9</v>
          </cell>
          <cell r="X73">
            <v>2.0116399999999999E-9</v>
          </cell>
        </row>
        <row r="74">
          <cell r="O74">
            <v>-1.38191</v>
          </cell>
          <cell r="V74">
            <v>1.6666399999999999E-9</v>
          </cell>
          <cell r="X74">
            <v>1.73448E-9</v>
          </cell>
        </row>
        <row r="75">
          <cell r="O75">
            <v>-1.3316600000000001</v>
          </cell>
          <cell r="V75">
            <v>1.6482699999999999E-9</v>
          </cell>
          <cell r="X75">
            <v>1.50815E-9</v>
          </cell>
        </row>
        <row r="76">
          <cell r="O76">
            <v>-1.2814099999999999</v>
          </cell>
          <cell r="V76">
            <v>1.6405799999999999E-9</v>
          </cell>
          <cell r="X76">
            <v>1.30872E-9</v>
          </cell>
        </row>
        <row r="77">
          <cell r="O77">
            <v>-1.23116</v>
          </cell>
          <cell r="V77">
            <v>1.62137E-9</v>
          </cell>
          <cell r="X77">
            <v>1.0998799999999999E-9</v>
          </cell>
        </row>
        <row r="78">
          <cell r="O78">
            <v>-1.1809000000000001</v>
          </cell>
          <cell r="V78">
            <v>1.58336E-9</v>
          </cell>
          <cell r="X78">
            <v>9.9782899999999995E-10</v>
          </cell>
        </row>
        <row r="79">
          <cell r="O79">
            <v>-1.1306499999999999</v>
          </cell>
          <cell r="V79">
            <v>1.5355200000000001E-9</v>
          </cell>
          <cell r="X79">
            <v>9.2779399999999999E-10</v>
          </cell>
        </row>
        <row r="80">
          <cell r="O80">
            <v>-1.0804</v>
          </cell>
          <cell r="V80">
            <v>1.4804399999999999E-9</v>
          </cell>
          <cell r="X80">
            <v>8.6629400000000005E-10</v>
          </cell>
        </row>
        <row r="81">
          <cell r="O81">
            <v>-1.0301499999999999</v>
          </cell>
          <cell r="V81">
            <v>1.4262000000000001E-9</v>
          </cell>
          <cell r="X81">
            <v>8.62455E-10</v>
          </cell>
        </row>
        <row r="82">
          <cell r="O82">
            <v>-0.97989999999999999</v>
          </cell>
          <cell r="V82">
            <v>1.3617199999999999E-9</v>
          </cell>
          <cell r="X82">
            <v>8.5347900000000003E-10</v>
          </cell>
        </row>
        <row r="83">
          <cell r="O83">
            <v>-0.92964800000000003</v>
          </cell>
          <cell r="V83">
            <v>1.2920999999999999E-9</v>
          </cell>
          <cell r="X83">
            <v>8.7355399999999998E-10</v>
          </cell>
        </row>
        <row r="84">
          <cell r="O84">
            <v>-0.87939699999999998</v>
          </cell>
          <cell r="V84">
            <v>1.19901E-9</v>
          </cell>
          <cell r="X84">
            <v>9.4701099999999993E-10</v>
          </cell>
        </row>
        <row r="85">
          <cell r="O85">
            <v>-0.82914600000000005</v>
          </cell>
          <cell r="V85">
            <v>1.09736E-9</v>
          </cell>
          <cell r="X85">
            <v>1.0003900000000001E-9</v>
          </cell>
        </row>
        <row r="86">
          <cell r="O86">
            <v>-0.77889399999999998</v>
          </cell>
          <cell r="V86">
            <v>1.00554E-9</v>
          </cell>
          <cell r="X86">
            <v>1.02687E-9</v>
          </cell>
        </row>
        <row r="87">
          <cell r="O87">
            <v>-0.72864300000000004</v>
          </cell>
          <cell r="V87">
            <v>9.0731399999999998E-10</v>
          </cell>
          <cell r="X87">
            <v>1.04309E-9</v>
          </cell>
        </row>
        <row r="88">
          <cell r="O88">
            <v>-0.678392</v>
          </cell>
          <cell r="V88">
            <v>8.1037299999999999E-10</v>
          </cell>
          <cell r="X88">
            <v>1.05761E-9</v>
          </cell>
        </row>
        <row r="89">
          <cell r="O89">
            <v>-0.62814099999999995</v>
          </cell>
          <cell r="V89">
            <v>7.1300300000000005E-10</v>
          </cell>
          <cell r="X89">
            <v>1.0285700000000001E-9</v>
          </cell>
        </row>
        <row r="90">
          <cell r="O90">
            <v>-0.57788899999999999</v>
          </cell>
          <cell r="V90">
            <v>6.0666800000000002E-10</v>
          </cell>
          <cell r="X90">
            <v>9.657980000000001E-10</v>
          </cell>
        </row>
        <row r="91">
          <cell r="O91">
            <v>-0.52763800000000005</v>
          </cell>
          <cell r="V91">
            <v>4.9734099999999997E-10</v>
          </cell>
          <cell r="X91">
            <v>8.7952600000000003E-10</v>
          </cell>
        </row>
        <row r="92">
          <cell r="O92">
            <v>-0.47738700000000001</v>
          </cell>
          <cell r="V92">
            <v>3.93128E-10</v>
          </cell>
          <cell r="X92">
            <v>7.4927800000000001E-10</v>
          </cell>
        </row>
        <row r="93">
          <cell r="O93">
            <v>-0.42713600000000002</v>
          </cell>
          <cell r="V93">
            <v>2.6074600000000002E-10</v>
          </cell>
          <cell r="X93">
            <v>5.57959E-10</v>
          </cell>
        </row>
        <row r="94">
          <cell r="O94">
            <v>-0.376884</v>
          </cell>
          <cell r="V94">
            <v>1.21522E-10</v>
          </cell>
          <cell r="X94">
            <v>3.4229799999999998E-10</v>
          </cell>
        </row>
        <row r="95">
          <cell r="O95">
            <v>-0.32663300000000001</v>
          </cell>
          <cell r="V95">
            <v>1.56045E-11</v>
          </cell>
          <cell r="X95">
            <v>1.5312399999999999E-10</v>
          </cell>
        </row>
        <row r="96">
          <cell r="O96">
            <v>-0.27638200000000002</v>
          </cell>
          <cell r="V96">
            <v>-5.7828400000000003E-11</v>
          </cell>
          <cell r="X96">
            <v>1.3041499999999999E-11</v>
          </cell>
        </row>
        <row r="97">
          <cell r="O97">
            <v>-0.226131</v>
          </cell>
          <cell r="V97">
            <v>-1.14203E-10</v>
          </cell>
          <cell r="X97">
            <v>-7.6627700000000002E-11</v>
          </cell>
        </row>
        <row r="98">
          <cell r="O98">
            <v>-0.17587900000000001</v>
          </cell>
          <cell r="V98">
            <v>-1.4580499999999999E-10</v>
          </cell>
          <cell r="X98">
            <v>-1.4025000000000001E-10</v>
          </cell>
        </row>
        <row r="99">
          <cell r="O99">
            <v>-0.12562799999999999</v>
          </cell>
          <cell r="V99">
            <v>-1.6460399999999999E-10</v>
          </cell>
          <cell r="X99">
            <v>-1.8594300000000001E-10</v>
          </cell>
        </row>
        <row r="100">
          <cell r="O100">
            <v>-7.5376899999999997E-2</v>
          </cell>
          <cell r="V100">
            <v>-1.78695E-10</v>
          </cell>
          <cell r="X100">
            <v>-1.9320200000000001E-10</v>
          </cell>
        </row>
        <row r="101">
          <cell r="O101">
            <v>-2.5125600000000001E-2</v>
          </cell>
          <cell r="V101">
            <v>-1.9407300000000001E-10</v>
          </cell>
          <cell r="X101">
            <v>-1.83809E-10</v>
          </cell>
        </row>
        <row r="102">
          <cell r="O102">
            <v>2.5125600000000001E-2</v>
          </cell>
          <cell r="V102">
            <v>2.17557E-10</v>
          </cell>
          <cell r="X102">
            <v>1.6801400000000001E-10</v>
          </cell>
        </row>
        <row r="103">
          <cell r="O103">
            <v>7.5376899999999997E-2</v>
          </cell>
          <cell r="V103">
            <v>2.47455E-10</v>
          </cell>
          <cell r="X103">
            <v>1.35982E-10</v>
          </cell>
        </row>
        <row r="104">
          <cell r="O104">
            <v>0.12562799999999999</v>
          </cell>
          <cell r="V104">
            <v>2.9186000000000001E-10</v>
          </cell>
          <cell r="X104">
            <v>1.3001E-10</v>
          </cell>
        </row>
        <row r="105">
          <cell r="O105">
            <v>0.17587900000000001</v>
          </cell>
          <cell r="V105">
            <v>3.7001399999999998E-10</v>
          </cell>
          <cell r="X105">
            <v>1.59049E-10</v>
          </cell>
        </row>
        <row r="106">
          <cell r="O106">
            <v>0.226131</v>
          </cell>
          <cell r="V106">
            <v>4.8105699999999997E-10</v>
          </cell>
          <cell r="X106">
            <v>2.22671E-10</v>
          </cell>
        </row>
        <row r="107">
          <cell r="O107">
            <v>0.27638200000000002</v>
          </cell>
          <cell r="V107">
            <v>5.8355300000000004E-10</v>
          </cell>
          <cell r="X107">
            <v>2.6794700000000002E-10</v>
          </cell>
        </row>
        <row r="108">
          <cell r="O108">
            <v>0.32663300000000001</v>
          </cell>
          <cell r="V108">
            <v>6.5316000000000005E-10</v>
          </cell>
          <cell r="X108">
            <v>2.9483999999999999E-10</v>
          </cell>
        </row>
        <row r="109">
          <cell r="O109">
            <v>0.376884</v>
          </cell>
          <cell r="V109">
            <v>7.0014000000000002E-10</v>
          </cell>
          <cell r="X109">
            <v>2.9912E-10</v>
          </cell>
        </row>
        <row r="110">
          <cell r="O110">
            <v>0.42713600000000002</v>
          </cell>
          <cell r="V110">
            <v>7.3515200000000001E-10</v>
          </cell>
          <cell r="X110">
            <v>3.1150600000000001E-10</v>
          </cell>
        </row>
        <row r="111">
          <cell r="O111">
            <v>0.47738700000000001</v>
          </cell>
          <cell r="V111">
            <v>7.66754E-10</v>
          </cell>
          <cell r="X111">
            <v>3.2260399999999999E-10</v>
          </cell>
        </row>
        <row r="112">
          <cell r="O112">
            <v>0.52763800000000005</v>
          </cell>
          <cell r="V112">
            <v>7.8598300000000004E-10</v>
          </cell>
          <cell r="X112">
            <v>3.5847399999999999E-10</v>
          </cell>
        </row>
        <row r="113">
          <cell r="O113">
            <v>0.57788899999999999</v>
          </cell>
          <cell r="V113">
            <v>8.0647500000000005E-10</v>
          </cell>
          <cell r="X113">
            <v>4.1911600000000001E-10</v>
          </cell>
        </row>
        <row r="114">
          <cell r="O114">
            <v>0.62814099999999995</v>
          </cell>
          <cell r="V114">
            <v>8.2185300000000004E-10</v>
          </cell>
          <cell r="X114">
            <v>4.74203E-10</v>
          </cell>
        </row>
        <row r="115">
          <cell r="O115">
            <v>0.678392</v>
          </cell>
          <cell r="V115">
            <v>8.3594300000000004E-10</v>
          </cell>
          <cell r="X115">
            <v>5.6175000000000005E-10</v>
          </cell>
        </row>
        <row r="116">
          <cell r="O116">
            <v>0.72864300000000004</v>
          </cell>
          <cell r="V116">
            <v>8.38506E-10</v>
          </cell>
          <cell r="X116">
            <v>6.7235199999999998E-10</v>
          </cell>
        </row>
        <row r="117">
          <cell r="O117">
            <v>0.77889399999999998</v>
          </cell>
          <cell r="V117">
            <v>8.4704200000000002E-10</v>
          </cell>
          <cell r="X117">
            <v>7.90656E-10</v>
          </cell>
        </row>
        <row r="118">
          <cell r="O118">
            <v>0.82914600000000005</v>
          </cell>
          <cell r="V118">
            <v>8.5132100000000002E-10</v>
          </cell>
          <cell r="X118">
            <v>9.2133299999999999E-10</v>
          </cell>
        </row>
        <row r="119">
          <cell r="O119">
            <v>0.87939699999999998</v>
          </cell>
          <cell r="V119">
            <v>8.7053799999999996E-10</v>
          </cell>
          <cell r="X119">
            <v>1.0823299999999999E-9</v>
          </cell>
        </row>
        <row r="120">
          <cell r="O120">
            <v>0.92964800000000003</v>
          </cell>
          <cell r="V120">
            <v>8.9231699999999995E-10</v>
          </cell>
          <cell r="X120">
            <v>1.26511E-9</v>
          </cell>
        </row>
        <row r="121">
          <cell r="O121">
            <v>0.97989999999999999</v>
          </cell>
          <cell r="V121">
            <v>9.3117999999999998E-10</v>
          </cell>
          <cell r="X121">
            <v>1.4577E-9</v>
          </cell>
        </row>
        <row r="122">
          <cell r="O122">
            <v>1.0301499999999999</v>
          </cell>
          <cell r="V122">
            <v>9.8583700000000006E-10</v>
          </cell>
          <cell r="X122">
            <v>1.6468900000000001E-9</v>
          </cell>
        </row>
        <row r="123">
          <cell r="O123">
            <v>1.0804</v>
          </cell>
          <cell r="V123">
            <v>1.05119E-9</v>
          </cell>
          <cell r="X123">
            <v>1.8403400000000001E-9</v>
          </cell>
        </row>
        <row r="124">
          <cell r="O124">
            <v>1.1306499999999999</v>
          </cell>
          <cell r="V124">
            <v>1.13318E-9</v>
          </cell>
          <cell r="X124">
            <v>2.0098800000000001E-9</v>
          </cell>
        </row>
        <row r="125">
          <cell r="O125">
            <v>1.1809000000000001</v>
          </cell>
          <cell r="V125">
            <v>1.23098E-9</v>
          </cell>
          <cell r="X125">
            <v>2.16277E-9</v>
          </cell>
        </row>
        <row r="126">
          <cell r="O126">
            <v>1.23116</v>
          </cell>
          <cell r="V126">
            <v>1.33432E-9</v>
          </cell>
          <cell r="X126">
            <v>2.28362E-9</v>
          </cell>
        </row>
        <row r="127">
          <cell r="O127">
            <v>1.2814099999999999</v>
          </cell>
          <cell r="V127">
            <v>1.44793E-9</v>
          </cell>
          <cell r="X127">
            <v>2.4108799999999998E-9</v>
          </cell>
        </row>
        <row r="128">
          <cell r="O128">
            <v>1.3316600000000001</v>
          </cell>
          <cell r="V128">
            <v>1.56366E-9</v>
          </cell>
          <cell r="X128">
            <v>2.4903099999999999E-9</v>
          </cell>
        </row>
        <row r="129">
          <cell r="O129">
            <v>1.38191</v>
          </cell>
          <cell r="V129">
            <v>1.6785400000000001E-9</v>
          </cell>
          <cell r="X129">
            <v>2.55394E-9</v>
          </cell>
        </row>
        <row r="130">
          <cell r="O130">
            <v>1.4321600000000001</v>
          </cell>
          <cell r="V130">
            <v>1.8194699999999999E-9</v>
          </cell>
          <cell r="X130">
            <v>2.6308099999999999E-9</v>
          </cell>
        </row>
        <row r="131">
          <cell r="O131">
            <v>1.48241</v>
          </cell>
          <cell r="V131">
            <v>1.9578300000000001E-9</v>
          </cell>
          <cell r="X131">
            <v>2.7029800000000001E-9</v>
          </cell>
        </row>
        <row r="132">
          <cell r="O132">
            <v>1.5326599999999999</v>
          </cell>
          <cell r="V132">
            <v>2.11799E-9</v>
          </cell>
          <cell r="X132">
            <v>2.7875400000000001E-9</v>
          </cell>
        </row>
        <row r="133">
          <cell r="O133">
            <v>1.58291</v>
          </cell>
          <cell r="V133">
            <v>2.2960800000000002E-9</v>
          </cell>
          <cell r="X133">
            <v>2.8712400000000001E-9</v>
          </cell>
        </row>
        <row r="134">
          <cell r="O134">
            <v>1.63317</v>
          </cell>
          <cell r="V134">
            <v>2.5151599999999998E-9</v>
          </cell>
          <cell r="X134">
            <v>2.9946600000000001E-9</v>
          </cell>
        </row>
        <row r="135">
          <cell r="O135">
            <v>1.6834199999999999</v>
          </cell>
          <cell r="V135">
            <v>2.73765E-9</v>
          </cell>
          <cell r="X135">
            <v>3.15267E-9</v>
          </cell>
        </row>
        <row r="136">
          <cell r="O136">
            <v>1.73367</v>
          </cell>
          <cell r="V136">
            <v>2.9725400000000002E-9</v>
          </cell>
          <cell r="X136">
            <v>3.3717400000000002E-9</v>
          </cell>
        </row>
        <row r="137">
          <cell r="O137">
            <v>1.78392</v>
          </cell>
          <cell r="V137">
            <v>3.2655099999999998E-9</v>
          </cell>
          <cell r="X137">
            <v>3.65872E-9</v>
          </cell>
        </row>
        <row r="138">
          <cell r="O138">
            <v>1.8341700000000001</v>
          </cell>
          <cell r="V138">
            <v>3.5926299999999998E-9</v>
          </cell>
          <cell r="X138">
            <v>4.0225600000000002E-9</v>
          </cell>
        </row>
        <row r="139">
          <cell r="O139">
            <v>1.88442</v>
          </cell>
          <cell r="V139">
            <v>4.0043200000000001E-9</v>
          </cell>
          <cell r="X139">
            <v>4.5029999999999999E-9</v>
          </cell>
        </row>
        <row r="140">
          <cell r="O140">
            <v>1.9346699999999999</v>
          </cell>
          <cell r="V140">
            <v>4.6261299999999996E-9</v>
          </cell>
          <cell r="X140">
            <v>5.1905499999999996E-9</v>
          </cell>
        </row>
        <row r="141">
          <cell r="O141">
            <v>1.98492</v>
          </cell>
          <cell r="V141">
            <v>5.6152100000000001E-9</v>
          </cell>
          <cell r="X141">
            <v>6.2269900000000002E-9</v>
          </cell>
        </row>
        <row r="142">
          <cell r="O142">
            <v>2.03518</v>
          </cell>
          <cell r="V142">
            <v>7.3759900000000003E-9</v>
          </cell>
          <cell r="X142">
            <v>8.1371899999999997E-9</v>
          </cell>
        </row>
        <row r="143">
          <cell r="O143">
            <v>2.0854300000000001</v>
          </cell>
          <cell r="V143">
            <v>1.1211899999999999E-8</v>
          </cell>
          <cell r="X143">
            <v>1.2014799999999999E-8</v>
          </cell>
        </row>
        <row r="144">
          <cell r="O144">
            <v>2.1356799999999998</v>
          </cell>
          <cell r="V144">
            <v>2.02327E-8</v>
          </cell>
          <cell r="X144">
            <v>2.1255699999999999E-8</v>
          </cell>
        </row>
        <row r="145">
          <cell r="O145">
            <v>2.1859299999999999</v>
          </cell>
          <cell r="V145">
            <v>4.3227500000000001E-8</v>
          </cell>
          <cell r="X145">
            <v>4.4502200000000001E-8</v>
          </cell>
        </row>
        <row r="146">
          <cell r="O146">
            <v>2.2361800000000001</v>
          </cell>
          <cell r="V146">
            <v>1.14264E-7</v>
          </cell>
          <cell r="X146">
            <v>1.14851E-7</v>
          </cell>
        </row>
        <row r="147">
          <cell r="O147">
            <v>2.2864300000000002</v>
          </cell>
          <cell r="V147">
            <v>2.8452499999999999E-7</v>
          </cell>
          <cell r="X147">
            <v>2.8554E-7</v>
          </cell>
        </row>
        <row r="148">
          <cell r="O148">
            <v>2.3366799999999999</v>
          </cell>
          <cell r="V148">
            <v>7.9268700000000001E-7</v>
          </cell>
          <cell r="X148">
            <v>7.9388000000000001E-7</v>
          </cell>
        </row>
        <row r="149">
          <cell r="O149">
            <v>2.38693</v>
          </cell>
          <cell r="V149">
            <v>2.27008E-6</v>
          </cell>
          <cell r="X149">
            <v>2.2782800000000001E-6</v>
          </cell>
        </row>
        <row r="150">
          <cell r="O150">
            <v>2.4371900000000002</v>
          </cell>
          <cell r="V150">
            <v>6.5811499999999997E-6</v>
          </cell>
          <cell r="X150">
            <v>6.5949799999999998E-6</v>
          </cell>
        </row>
        <row r="151">
          <cell r="O151">
            <v>2.4874399999999999</v>
          </cell>
          <cell r="V151">
            <v>1.8115099999999999E-5</v>
          </cell>
          <cell r="X151">
            <v>1.8110599999999999E-5</v>
          </cell>
        </row>
        <row r="152">
          <cell r="O152">
            <v>2.53769</v>
          </cell>
          <cell r="V152">
            <v>4.90624E-5</v>
          </cell>
          <cell r="X152">
            <v>4.9131400000000002E-5</v>
          </cell>
        </row>
        <row r="153">
          <cell r="O153">
            <v>2.5879400000000001</v>
          </cell>
          <cell r="V153">
            <v>1.13532E-4</v>
          </cell>
          <cell r="X153">
            <v>1.1373400000000001E-4</v>
          </cell>
        </row>
        <row r="154">
          <cell r="O154">
            <v>2.6381899999999998</v>
          </cell>
          <cell r="V154">
            <v>2.2607200000000001E-4</v>
          </cell>
          <cell r="X154">
            <v>2.2603400000000001E-4</v>
          </cell>
        </row>
        <row r="155">
          <cell r="O155">
            <v>2.6884399999999999</v>
          </cell>
          <cell r="V155">
            <v>3.9259400000000002E-4</v>
          </cell>
          <cell r="X155">
            <v>3.9208199999999998E-4</v>
          </cell>
        </row>
        <row r="156">
          <cell r="O156">
            <v>2.7386900000000001</v>
          </cell>
          <cell r="V156">
            <v>6.1472800000000004E-4</v>
          </cell>
          <cell r="X156">
            <v>6.1411699999999996E-4</v>
          </cell>
        </row>
        <row r="157">
          <cell r="O157">
            <v>2.7889400000000002</v>
          </cell>
          <cell r="V157">
            <v>8.9539299999999997E-4</v>
          </cell>
          <cell r="X157">
            <v>8.9413800000000005E-4</v>
          </cell>
        </row>
        <row r="158">
          <cell r="O158">
            <v>2.8391999999999999</v>
          </cell>
          <cell r="V158">
            <v>1.2397899999999999E-3</v>
          </cell>
          <cell r="X158">
            <v>1.23795E-3</v>
          </cell>
        </row>
        <row r="159">
          <cell r="O159">
            <v>2.8894500000000001</v>
          </cell>
          <cell r="V159">
            <v>1.6558499999999999E-3</v>
          </cell>
          <cell r="X159">
            <v>1.6540299999999999E-3</v>
          </cell>
        </row>
        <row r="160">
          <cell r="O160">
            <v>2.9397000000000002</v>
          </cell>
          <cell r="V160">
            <v>2.1460400000000001E-3</v>
          </cell>
          <cell r="X160">
            <v>2.14342E-3</v>
          </cell>
        </row>
        <row r="161">
          <cell r="O161">
            <v>2.9899499999999999</v>
          </cell>
          <cell r="V161">
            <v>2.7252399999999999E-3</v>
          </cell>
          <cell r="X161">
            <v>2.7191400000000001E-3</v>
          </cell>
        </row>
        <row r="162">
          <cell r="O162">
            <v>3.0402</v>
          </cell>
          <cell r="V162">
            <v>3.3987399999999999E-3</v>
          </cell>
          <cell r="X162">
            <v>3.39208E-3</v>
          </cell>
        </row>
        <row r="163">
          <cell r="O163">
            <v>3.0904500000000001</v>
          </cell>
          <cell r="V163">
            <v>4.1803300000000003E-3</v>
          </cell>
          <cell r="X163">
            <v>4.1721700000000002E-3</v>
          </cell>
        </row>
        <row r="164">
          <cell r="O164">
            <v>3.1406999999999998</v>
          </cell>
          <cell r="V164">
            <v>5.0874099999999997E-3</v>
          </cell>
          <cell r="X164">
            <v>5.0722700000000003E-3</v>
          </cell>
        </row>
        <row r="165">
          <cell r="O165">
            <v>3.19095</v>
          </cell>
          <cell r="V165">
            <v>6.1211499999999997E-3</v>
          </cell>
          <cell r="X165">
            <v>6.1062699999999996E-3</v>
          </cell>
        </row>
        <row r="166">
          <cell r="O166">
            <v>3.2412100000000001</v>
          </cell>
          <cell r="V166">
            <v>7.3031399999999996E-3</v>
          </cell>
          <cell r="X166">
            <v>7.2855899999999998E-3</v>
          </cell>
        </row>
        <row r="167">
          <cell r="O167">
            <v>3.2914599999999998</v>
          </cell>
          <cell r="V167">
            <v>8.6450299999999997E-3</v>
          </cell>
          <cell r="X167">
            <v>8.6253500000000004E-3</v>
          </cell>
        </row>
        <row r="168">
          <cell r="O168">
            <v>3.34171</v>
          </cell>
          <cell r="V168">
            <v>1.0159100000000001E-2</v>
          </cell>
          <cell r="X168">
            <v>1.01228E-2</v>
          </cell>
        </row>
        <row r="169">
          <cell r="O169">
            <v>3.3919600000000001</v>
          </cell>
          <cell r="V169">
            <v>1.1857299999999999E-2</v>
          </cell>
          <cell r="X169">
            <v>1.1821699999999999E-2</v>
          </cell>
        </row>
        <row r="170">
          <cell r="O170">
            <v>3.4422100000000002</v>
          </cell>
          <cell r="V170">
            <v>1.3764200000000001E-2</v>
          </cell>
          <cell r="X170">
            <v>1.3719500000000001E-2</v>
          </cell>
        </row>
        <row r="171">
          <cell r="O171">
            <v>3.4924599999999999</v>
          </cell>
          <cell r="V171">
            <v>1.5893299999999999E-2</v>
          </cell>
          <cell r="X171">
            <v>1.5829800000000002E-2</v>
          </cell>
        </row>
        <row r="172">
          <cell r="O172">
            <v>3.54271</v>
          </cell>
          <cell r="V172">
            <v>1.8245500000000001E-2</v>
          </cell>
          <cell r="X172">
            <v>1.8175400000000001E-2</v>
          </cell>
        </row>
        <row r="173">
          <cell r="O173">
            <v>3.5929600000000002</v>
          </cell>
          <cell r="V173">
            <v>2.0856800000000002E-2</v>
          </cell>
          <cell r="X173">
            <v>2.0764700000000001E-2</v>
          </cell>
        </row>
        <row r="174">
          <cell r="O174">
            <v>3.6432199999999999</v>
          </cell>
          <cell r="V174">
            <v>2.37226E-2</v>
          </cell>
          <cell r="X174">
            <v>2.36175E-2</v>
          </cell>
        </row>
        <row r="175">
          <cell r="O175">
            <v>3.69347</v>
          </cell>
          <cell r="V175">
            <v>2.6869199999999999E-2</v>
          </cell>
          <cell r="X175">
            <v>2.67348E-2</v>
          </cell>
        </row>
        <row r="176">
          <cell r="O176">
            <v>3.7437200000000002</v>
          </cell>
          <cell r="V176">
            <v>3.0317400000000001E-2</v>
          </cell>
          <cell r="X176">
            <v>3.01675E-2</v>
          </cell>
        </row>
        <row r="177">
          <cell r="O177">
            <v>3.7939699999999998</v>
          </cell>
          <cell r="V177">
            <v>3.4074399999999998E-2</v>
          </cell>
          <cell r="X177">
            <v>3.3899899999999997E-2</v>
          </cell>
        </row>
        <row r="178">
          <cell r="O178">
            <v>3.84422</v>
          </cell>
          <cell r="V178">
            <v>3.8153300000000001E-2</v>
          </cell>
          <cell r="X178">
            <v>3.7960199999999999E-2</v>
          </cell>
        </row>
        <row r="179">
          <cell r="O179">
            <v>3.8944700000000001</v>
          </cell>
          <cell r="V179">
            <v>4.2573300000000001E-2</v>
          </cell>
          <cell r="X179">
            <v>4.2333000000000003E-2</v>
          </cell>
        </row>
        <row r="180">
          <cell r="O180">
            <v>3.9447199999999998</v>
          </cell>
          <cell r="V180">
            <v>4.7325199999999998E-2</v>
          </cell>
          <cell r="X180">
            <v>4.7049100000000003E-2</v>
          </cell>
        </row>
        <row r="181">
          <cell r="O181">
            <v>3.9949699999999999</v>
          </cell>
          <cell r="V181">
            <v>5.2437699999999997E-2</v>
          </cell>
          <cell r="X181">
            <v>5.2133100000000002E-2</v>
          </cell>
        </row>
        <row r="182">
          <cell r="O182">
            <v>4.0452300000000001</v>
          </cell>
          <cell r="V182">
            <v>5.7932600000000001E-2</v>
          </cell>
          <cell r="X182">
            <v>5.7571900000000002E-2</v>
          </cell>
        </row>
        <row r="183">
          <cell r="O183">
            <v>4.0954800000000002</v>
          </cell>
          <cell r="V183">
            <v>6.3805299999999995E-2</v>
          </cell>
          <cell r="X183">
            <v>6.3401299999999994E-2</v>
          </cell>
        </row>
        <row r="184">
          <cell r="O184">
            <v>4.1457300000000004</v>
          </cell>
          <cell r="V184">
            <v>7.0025400000000002E-2</v>
          </cell>
          <cell r="X184">
            <v>6.9602800000000006E-2</v>
          </cell>
        </row>
        <row r="185">
          <cell r="O185">
            <v>4.1959799999999996</v>
          </cell>
          <cell r="V185">
            <v>7.6675900000000005E-2</v>
          </cell>
          <cell r="X185">
            <v>7.6214699999999996E-2</v>
          </cell>
        </row>
        <row r="186">
          <cell r="O186">
            <v>4.2462299999999997</v>
          </cell>
          <cell r="V186">
            <v>8.3688299999999993E-2</v>
          </cell>
          <cell r="X186">
            <v>8.3194699999999996E-2</v>
          </cell>
        </row>
        <row r="187">
          <cell r="O187">
            <v>4.2964799999999999</v>
          </cell>
          <cell r="V187">
            <v>9.1109099999999998E-2</v>
          </cell>
          <cell r="X187">
            <v>9.0606699999999998E-2</v>
          </cell>
        </row>
        <row r="188">
          <cell r="O188">
            <v>4.34673</v>
          </cell>
          <cell r="V188">
            <v>9.8975199999999999E-2</v>
          </cell>
          <cell r="X188">
            <v>9.8431500000000005E-2</v>
          </cell>
        </row>
        <row r="189">
          <cell r="O189">
            <v>4.3969899999999997</v>
          </cell>
          <cell r="V189">
            <v>0.108922</v>
          </cell>
          <cell r="X189">
            <v>0.108385</v>
          </cell>
        </row>
        <row r="190">
          <cell r="O190">
            <v>4.4472399999999999</v>
          </cell>
          <cell r="V190">
            <v>0.117558</v>
          </cell>
          <cell r="X190">
            <v>0.117049</v>
          </cell>
        </row>
        <row r="191">
          <cell r="O191">
            <v>4.49749</v>
          </cell>
          <cell r="V191">
            <v>0.12664600000000001</v>
          </cell>
          <cell r="X191">
            <v>0.12609799999999999</v>
          </cell>
        </row>
        <row r="192">
          <cell r="O192">
            <v>4.5477400000000001</v>
          </cell>
          <cell r="V192">
            <v>0.13620199999999999</v>
          </cell>
          <cell r="X192">
            <v>0.135629</v>
          </cell>
        </row>
        <row r="193">
          <cell r="O193">
            <v>4.5979900000000002</v>
          </cell>
          <cell r="V193">
            <v>0.14618600000000001</v>
          </cell>
          <cell r="X193">
            <v>0.14568999999999999</v>
          </cell>
        </row>
        <row r="194">
          <cell r="O194">
            <v>4.6482400000000004</v>
          </cell>
          <cell r="V194">
            <v>0.15659899999999999</v>
          </cell>
          <cell r="X194">
            <v>0.15607399999999999</v>
          </cell>
        </row>
        <row r="195">
          <cell r="O195">
            <v>4.6984899999999996</v>
          </cell>
          <cell r="V195">
            <v>0.16759399999999999</v>
          </cell>
          <cell r="X195">
            <v>0.167074</v>
          </cell>
        </row>
        <row r="196">
          <cell r="O196">
            <v>4.7487399999999997</v>
          </cell>
          <cell r="V196">
            <v>0.17893600000000001</v>
          </cell>
          <cell r="X196">
            <v>0.178483</v>
          </cell>
        </row>
        <row r="197">
          <cell r="O197">
            <v>4.7990000000000004</v>
          </cell>
          <cell r="V197">
            <v>0.19075500000000001</v>
          </cell>
          <cell r="X197">
            <v>0.19036900000000001</v>
          </cell>
        </row>
        <row r="198">
          <cell r="O198">
            <v>4.8492499999999996</v>
          </cell>
          <cell r="V198">
            <v>0.20297899999999999</v>
          </cell>
          <cell r="X198">
            <v>0.202713</v>
          </cell>
        </row>
        <row r="199">
          <cell r="O199">
            <v>4.8994999999999997</v>
          </cell>
          <cell r="V199">
            <v>0.21568399999999999</v>
          </cell>
          <cell r="X199">
            <v>0.215504</v>
          </cell>
        </row>
        <row r="200">
          <cell r="O200">
            <v>4.9497499999999999</v>
          </cell>
          <cell r="V200">
            <v>0.22891</v>
          </cell>
          <cell r="X200">
            <v>0.22880600000000001</v>
          </cell>
        </row>
        <row r="201">
          <cell r="O201">
            <v>5</v>
          </cell>
          <cell r="V201">
            <v>0.242588</v>
          </cell>
          <cell r="X201">
            <v>0.242561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V measurements"/>
      <sheetName val="144C4"/>
      <sheetName val="144C7"/>
      <sheetName val="163C3"/>
      <sheetName val="163C7"/>
      <sheetName val="164C2"/>
      <sheetName val="162C1"/>
      <sheetName val="Sheet14"/>
      <sheetName val="background"/>
    </sheetNames>
    <sheetDataSet>
      <sheetData sheetId="0">
        <row r="1">
          <cell r="I1" t="str">
            <v>C6014 163C3</v>
          </cell>
          <cell r="L1" t="str">
            <v>C6014 163C7</v>
          </cell>
          <cell r="O1" t="str">
            <v>C6014 164C2</v>
          </cell>
        </row>
        <row r="2">
          <cell r="B2">
            <v>-5</v>
          </cell>
          <cell r="I2">
            <v>-7.8660599999999997E-7</v>
          </cell>
          <cell r="L2">
            <v>-1.7062600000000001E-7</v>
          </cell>
          <cell r="O2">
            <v>-4.0781800000000003E-8</v>
          </cell>
        </row>
        <row r="3">
          <cell r="B3">
            <v>-4.9497499999999999</v>
          </cell>
          <cell r="I3">
            <v>-7.4137099999999995E-7</v>
          </cell>
          <cell r="L3">
            <v>-1.5555000000000001E-7</v>
          </cell>
          <cell r="O3">
            <v>-3.9910200000000002E-8</v>
          </cell>
        </row>
        <row r="4">
          <cell r="B4">
            <v>-4.8994999999999997</v>
          </cell>
          <cell r="I4">
            <v>-6.9781699999999995E-7</v>
          </cell>
          <cell r="L4">
            <v>-1.4577499999999999E-7</v>
          </cell>
          <cell r="O4">
            <v>-3.9097500000000003E-8</v>
          </cell>
        </row>
        <row r="5">
          <cell r="B5">
            <v>-4.8492499999999996</v>
          </cell>
          <cell r="I5">
            <v>-6.6189699999999999E-7</v>
          </cell>
          <cell r="L5">
            <v>-1.37211E-7</v>
          </cell>
          <cell r="O5">
            <v>-3.4533000000000002E-8</v>
          </cell>
        </row>
        <row r="6">
          <cell r="B6">
            <v>-4.7990000000000004</v>
          </cell>
          <cell r="I6">
            <v>-6.5712799999999995E-7</v>
          </cell>
          <cell r="L6">
            <v>-1.28486E-7</v>
          </cell>
          <cell r="O6">
            <v>-3.3905700000000003E-8</v>
          </cell>
        </row>
        <row r="7">
          <cell r="B7">
            <v>-4.7487399999999997</v>
          </cell>
          <cell r="I7">
            <v>-6.2232699999999996E-7</v>
          </cell>
          <cell r="L7">
            <v>-1.2077099999999999E-7</v>
          </cell>
          <cell r="O7">
            <v>-3.0700600000000003E-8</v>
          </cell>
        </row>
        <row r="8">
          <cell r="B8">
            <v>-4.6984899999999996</v>
          </cell>
          <cell r="I8">
            <v>-5.7422300000000005E-7</v>
          </cell>
          <cell r="L8">
            <v>-1.12787E-7</v>
          </cell>
          <cell r="O8">
            <v>-3.6110999999999998E-8</v>
          </cell>
        </row>
        <row r="9">
          <cell r="B9">
            <v>-4.6482400000000004</v>
          </cell>
          <cell r="I9">
            <v>-5.7060600000000005E-7</v>
          </cell>
          <cell r="L9">
            <v>-1.06385E-7</v>
          </cell>
          <cell r="O9">
            <v>-2.6208299999999999E-8</v>
          </cell>
        </row>
        <row r="10">
          <cell r="B10">
            <v>-4.5979900000000002</v>
          </cell>
          <cell r="I10">
            <v>-5.1360899999999998E-7</v>
          </cell>
          <cell r="L10">
            <v>-1.0054799999999999E-7</v>
          </cell>
          <cell r="O10">
            <v>-2.7899000000000001E-8</v>
          </cell>
        </row>
        <row r="11">
          <cell r="B11">
            <v>-4.5477400000000001</v>
          </cell>
          <cell r="I11">
            <v>-5.0859899999999996E-7</v>
          </cell>
          <cell r="L11">
            <v>-9.2249700000000006E-8</v>
          </cell>
          <cell r="O11">
            <v>-2.6747199999999999E-8</v>
          </cell>
        </row>
        <row r="12">
          <cell r="B12">
            <v>-4.49749</v>
          </cell>
          <cell r="I12">
            <v>-4.8192500000000005E-7</v>
          </cell>
          <cell r="L12">
            <v>-8.5639799999999994E-8</v>
          </cell>
          <cell r="O12">
            <v>-2.4888699999999999E-8</v>
          </cell>
        </row>
        <row r="13">
          <cell r="B13">
            <v>-4.4472399999999999</v>
          </cell>
          <cell r="I13">
            <v>-4.6379800000000001E-7</v>
          </cell>
          <cell r="L13">
            <v>-7.92652E-8</v>
          </cell>
          <cell r="O13">
            <v>-2.5371700000000001E-8</v>
          </cell>
        </row>
        <row r="14">
          <cell r="B14">
            <v>-4.3969899999999997</v>
          </cell>
          <cell r="I14">
            <v>-4.4635599999999998E-7</v>
          </cell>
          <cell r="L14">
            <v>-7.3766899999999996E-8</v>
          </cell>
          <cell r="O14">
            <v>-2.3573299999999998E-8</v>
          </cell>
        </row>
        <row r="15">
          <cell r="B15">
            <v>-4.34673</v>
          </cell>
          <cell r="I15">
            <v>-4.4424800000000002E-7</v>
          </cell>
          <cell r="L15">
            <v>-6.9044099999999998E-8</v>
          </cell>
          <cell r="O15">
            <v>-2.2405300000000001E-8</v>
          </cell>
        </row>
        <row r="16">
          <cell r="B16">
            <v>-4.2964799999999999</v>
          </cell>
          <cell r="I16">
            <v>-4.1144900000000002E-7</v>
          </cell>
          <cell r="L16">
            <v>-6.4247900000000002E-8</v>
          </cell>
          <cell r="O16">
            <v>-1.87253E-8</v>
          </cell>
        </row>
        <row r="17">
          <cell r="B17">
            <v>-4.2462299999999997</v>
          </cell>
          <cell r="I17">
            <v>-3.9845199999999997E-7</v>
          </cell>
          <cell r="L17">
            <v>-6.0404399999999998E-8</v>
          </cell>
          <cell r="O17">
            <v>-1.9835199999999999E-8</v>
          </cell>
        </row>
        <row r="18">
          <cell r="B18">
            <v>-4.1959799999999996</v>
          </cell>
          <cell r="I18">
            <v>-3.8174999999999999E-7</v>
          </cell>
          <cell r="L18">
            <v>-5.6442999999999998E-8</v>
          </cell>
          <cell r="O18">
            <v>-1.83614E-8</v>
          </cell>
        </row>
        <row r="19">
          <cell r="B19">
            <v>-4.1457300000000004</v>
          </cell>
          <cell r="I19">
            <v>-3.6554300000000001E-7</v>
          </cell>
          <cell r="L19">
            <v>-5.2468399999999999E-8</v>
          </cell>
          <cell r="O19">
            <v>-1.69713E-8</v>
          </cell>
        </row>
        <row r="20">
          <cell r="B20">
            <v>-4.0954800000000002</v>
          </cell>
          <cell r="I20">
            <v>-3.4862200000000001E-7</v>
          </cell>
          <cell r="L20">
            <v>-4.8373400000000001E-8</v>
          </cell>
          <cell r="O20">
            <v>-1.5558599999999999E-8</v>
          </cell>
        </row>
        <row r="21">
          <cell r="B21">
            <v>-4.0452300000000001</v>
          </cell>
          <cell r="I21">
            <v>-3.42381E-7</v>
          </cell>
          <cell r="L21">
            <v>-4.4738400000000002E-8</v>
          </cell>
          <cell r="O21">
            <v>-1.13196E-8</v>
          </cell>
        </row>
        <row r="22">
          <cell r="B22">
            <v>-3.9949699999999999</v>
          </cell>
          <cell r="I22">
            <v>-3.1072600000000003E-7</v>
          </cell>
          <cell r="L22">
            <v>-4.1068699999999999E-8</v>
          </cell>
          <cell r="O22">
            <v>-1.30594E-8</v>
          </cell>
        </row>
        <row r="23">
          <cell r="B23">
            <v>-3.9447199999999998</v>
          </cell>
          <cell r="I23">
            <v>-3.0447000000000003E-7</v>
          </cell>
          <cell r="L23">
            <v>-3.7989999999999998E-8</v>
          </cell>
          <cell r="O23">
            <v>-1.1554899999999999E-8</v>
          </cell>
        </row>
        <row r="24">
          <cell r="B24">
            <v>-3.8944700000000001</v>
          </cell>
          <cell r="I24">
            <v>-2.8835499999999999E-7</v>
          </cell>
          <cell r="L24">
            <v>-3.4780300000000001E-8</v>
          </cell>
          <cell r="O24">
            <v>-1.02912E-8</v>
          </cell>
        </row>
        <row r="25">
          <cell r="B25">
            <v>-3.84422</v>
          </cell>
          <cell r="I25">
            <v>-2.8392099999999999E-7</v>
          </cell>
          <cell r="L25">
            <v>-3.15091E-8</v>
          </cell>
          <cell r="O25">
            <v>-9.2316400000000006E-9</v>
          </cell>
        </row>
        <row r="26">
          <cell r="B26">
            <v>-3.7939699999999998</v>
          </cell>
          <cell r="I26">
            <v>-2.5629999999999999E-7</v>
          </cell>
          <cell r="L26">
            <v>-2.8840400000000001E-8</v>
          </cell>
          <cell r="O26">
            <v>-6.3557999999999999E-9</v>
          </cell>
        </row>
        <row r="27">
          <cell r="B27">
            <v>-3.7437200000000002</v>
          </cell>
          <cell r="I27">
            <v>-2.5174600000000001E-7</v>
          </cell>
          <cell r="L27">
            <v>-2.59501E-8</v>
          </cell>
          <cell r="O27">
            <v>-5.07247E-9</v>
          </cell>
        </row>
        <row r="28">
          <cell r="B28">
            <v>-3.69347</v>
          </cell>
          <cell r="I28">
            <v>-2.3940399999999999E-7</v>
          </cell>
          <cell r="L28">
            <v>-2.3327999999999999E-8</v>
          </cell>
          <cell r="O28">
            <v>-4.6031200000000001E-9</v>
          </cell>
        </row>
        <row r="29">
          <cell r="B29">
            <v>-3.6432199999999999</v>
          </cell>
          <cell r="I29">
            <v>-2.2651999999999999E-7</v>
          </cell>
          <cell r="L29">
            <v>-2.0970300000000002E-8</v>
          </cell>
          <cell r="O29">
            <v>-4.2469600000000004E-9</v>
          </cell>
        </row>
        <row r="30">
          <cell r="B30">
            <v>-3.5929600000000002</v>
          </cell>
          <cell r="I30">
            <v>-2.1225000000000001E-7</v>
          </cell>
          <cell r="L30">
            <v>-1.8781199999999999E-8</v>
          </cell>
          <cell r="O30">
            <v>-3.9800400000000002E-9</v>
          </cell>
        </row>
        <row r="31">
          <cell r="B31">
            <v>-3.54271</v>
          </cell>
          <cell r="I31">
            <v>-1.9822699999999999E-7</v>
          </cell>
          <cell r="L31">
            <v>-1.68731E-8</v>
          </cell>
          <cell r="O31">
            <v>-3.8378199999999999E-9</v>
          </cell>
        </row>
        <row r="32">
          <cell r="B32">
            <v>-3.4924599999999999</v>
          </cell>
          <cell r="I32">
            <v>-1.9031199999999999E-7</v>
          </cell>
          <cell r="L32">
            <v>-1.52435E-8</v>
          </cell>
          <cell r="O32">
            <v>-3.7041499999999999E-9</v>
          </cell>
        </row>
        <row r="33">
          <cell r="B33">
            <v>-3.4422100000000002</v>
          </cell>
          <cell r="I33">
            <v>-1.73628E-7</v>
          </cell>
          <cell r="L33">
            <v>-1.3872599999999999E-8</v>
          </cell>
          <cell r="O33">
            <v>-3.6687099999999998E-9</v>
          </cell>
        </row>
        <row r="34">
          <cell r="B34">
            <v>-3.3919600000000001</v>
          </cell>
          <cell r="I34">
            <v>-1.6743699999999999E-7</v>
          </cell>
          <cell r="L34">
            <v>-1.26982E-8</v>
          </cell>
          <cell r="O34">
            <v>-3.61148E-9</v>
          </cell>
        </row>
        <row r="35">
          <cell r="B35">
            <v>-3.34171</v>
          </cell>
          <cell r="I35">
            <v>-1.6084200000000001E-7</v>
          </cell>
          <cell r="L35">
            <v>-1.1687400000000001E-8</v>
          </cell>
          <cell r="O35">
            <v>-3.52778E-9</v>
          </cell>
        </row>
        <row r="36">
          <cell r="B36">
            <v>-3.2914599999999998</v>
          </cell>
          <cell r="I36">
            <v>-1.51103E-7</v>
          </cell>
          <cell r="L36">
            <v>-1.08333E-8</v>
          </cell>
          <cell r="O36">
            <v>-3.4398099999999999E-9</v>
          </cell>
        </row>
        <row r="37">
          <cell r="B37">
            <v>-3.2412100000000001</v>
          </cell>
          <cell r="I37">
            <v>-1.40625E-7</v>
          </cell>
          <cell r="L37">
            <v>-1.0017200000000001E-8</v>
          </cell>
          <cell r="O37">
            <v>-3.28863E-9</v>
          </cell>
        </row>
        <row r="38">
          <cell r="B38">
            <v>-3.19095</v>
          </cell>
          <cell r="I38">
            <v>-1.33479E-7</v>
          </cell>
          <cell r="L38">
            <v>-9.2399599999999992E-9</v>
          </cell>
          <cell r="O38">
            <v>-3.0904600000000001E-9</v>
          </cell>
        </row>
        <row r="39">
          <cell r="B39">
            <v>-3.1406999999999998</v>
          </cell>
          <cell r="I39">
            <v>-1.22621E-7</v>
          </cell>
          <cell r="L39">
            <v>-8.1868499999999993E-9</v>
          </cell>
          <cell r="O39">
            <v>-2.8479000000000001E-9</v>
          </cell>
        </row>
        <row r="40">
          <cell r="B40">
            <v>-3.0904500000000001</v>
          </cell>
          <cell r="I40">
            <v>-1.11001E-7</v>
          </cell>
          <cell r="L40">
            <v>-7.3540899999999998E-9</v>
          </cell>
          <cell r="O40">
            <v>-2.5685900000000001E-9</v>
          </cell>
        </row>
        <row r="41">
          <cell r="B41">
            <v>-3.0402</v>
          </cell>
          <cell r="I41">
            <v>-1.07658E-7</v>
          </cell>
          <cell r="L41">
            <v>-6.2745000000000002E-9</v>
          </cell>
          <cell r="O41">
            <v>-2.3106500000000001E-9</v>
          </cell>
        </row>
        <row r="42">
          <cell r="B42">
            <v>-2.9899499999999999</v>
          </cell>
          <cell r="I42">
            <v>-9.7624399999999996E-8</v>
          </cell>
          <cell r="L42">
            <v>-5.6727899999999998E-9</v>
          </cell>
          <cell r="O42">
            <v>-2.0565499999999999E-9</v>
          </cell>
        </row>
        <row r="43">
          <cell r="B43">
            <v>-2.9397000000000002</v>
          </cell>
          <cell r="I43">
            <v>-8.9988600000000004E-8</v>
          </cell>
          <cell r="L43">
            <v>-4.91689E-9</v>
          </cell>
          <cell r="O43">
            <v>-1.85412E-9</v>
          </cell>
        </row>
        <row r="44">
          <cell r="B44">
            <v>-2.8894500000000001</v>
          </cell>
          <cell r="I44">
            <v>-8.3018100000000001E-8</v>
          </cell>
          <cell r="L44">
            <v>-4.3185899999999997E-9</v>
          </cell>
          <cell r="O44">
            <v>-1.6973900000000001E-9</v>
          </cell>
        </row>
        <row r="45">
          <cell r="B45">
            <v>-2.8391999999999999</v>
          </cell>
          <cell r="I45">
            <v>-7.7836600000000002E-8</v>
          </cell>
          <cell r="L45">
            <v>-3.8676299999999998E-9</v>
          </cell>
          <cell r="O45">
            <v>-1.6235E-9</v>
          </cell>
        </row>
        <row r="46">
          <cell r="B46">
            <v>-2.7889400000000002</v>
          </cell>
          <cell r="I46">
            <v>-7.2034200000000006E-8</v>
          </cell>
          <cell r="L46">
            <v>-3.5648500000000002E-9</v>
          </cell>
          <cell r="O46">
            <v>-1.5978800000000001E-9</v>
          </cell>
        </row>
        <row r="47">
          <cell r="B47">
            <v>-2.7386900000000001</v>
          </cell>
          <cell r="I47">
            <v>-6.6282999999999999E-8</v>
          </cell>
          <cell r="L47">
            <v>-3.3961699999999999E-9</v>
          </cell>
          <cell r="O47">
            <v>-1.6423E-9</v>
          </cell>
        </row>
        <row r="48">
          <cell r="B48">
            <v>-2.6884399999999999</v>
          </cell>
          <cell r="I48">
            <v>-6.1331700000000006E-8</v>
          </cell>
          <cell r="L48">
            <v>-3.3052000000000001E-9</v>
          </cell>
          <cell r="O48">
            <v>-1.7396700000000001E-9</v>
          </cell>
        </row>
        <row r="49">
          <cell r="B49">
            <v>-2.6381899999999998</v>
          </cell>
          <cell r="I49">
            <v>-5.6647700000000002E-8</v>
          </cell>
          <cell r="L49">
            <v>-3.3385200000000002E-9</v>
          </cell>
          <cell r="O49">
            <v>-1.8570999999999999E-9</v>
          </cell>
        </row>
        <row r="50">
          <cell r="B50">
            <v>-2.5879400000000001</v>
          </cell>
          <cell r="I50">
            <v>-5.1774599999999997E-8</v>
          </cell>
          <cell r="L50">
            <v>-3.31844E-9</v>
          </cell>
          <cell r="O50">
            <v>-1.98138E-9</v>
          </cell>
        </row>
        <row r="51">
          <cell r="B51">
            <v>-2.53769</v>
          </cell>
          <cell r="I51">
            <v>-4.8179200000000002E-8</v>
          </cell>
          <cell r="L51">
            <v>-3.2612100000000002E-9</v>
          </cell>
          <cell r="O51">
            <v>-2.0864400000000001E-9</v>
          </cell>
        </row>
        <row r="52">
          <cell r="B52">
            <v>-2.4874399999999999</v>
          </cell>
          <cell r="I52">
            <v>-4.4081600000000002E-8</v>
          </cell>
          <cell r="L52">
            <v>-3.0899599999999999E-9</v>
          </cell>
          <cell r="O52">
            <v>-2.1513599999999999E-9</v>
          </cell>
        </row>
        <row r="53">
          <cell r="B53">
            <v>-2.4371900000000002</v>
          </cell>
          <cell r="I53">
            <v>-3.9968999999999999E-8</v>
          </cell>
          <cell r="L53">
            <v>-2.8337400000000002E-9</v>
          </cell>
          <cell r="O53">
            <v>-2.12189E-9</v>
          </cell>
        </row>
        <row r="54">
          <cell r="B54">
            <v>-2.38693</v>
          </cell>
          <cell r="I54">
            <v>-3.6543099999999997E-8</v>
          </cell>
          <cell r="L54">
            <v>-2.5245400000000001E-9</v>
          </cell>
          <cell r="O54">
            <v>-2.0351899999999999E-9</v>
          </cell>
        </row>
        <row r="55">
          <cell r="B55">
            <v>-2.3366799999999999</v>
          </cell>
          <cell r="I55">
            <v>-3.3347500000000001E-8</v>
          </cell>
          <cell r="L55">
            <v>-2.1683799999999999E-9</v>
          </cell>
          <cell r="O55">
            <v>-1.8767500000000002E-9</v>
          </cell>
        </row>
        <row r="56">
          <cell r="B56">
            <v>-2.2864300000000002</v>
          </cell>
          <cell r="I56">
            <v>-3.0499000000000001E-8</v>
          </cell>
          <cell r="L56">
            <v>-1.8079499999999999E-9</v>
          </cell>
          <cell r="O56">
            <v>-1.6841399999999999E-9</v>
          </cell>
        </row>
        <row r="57">
          <cell r="B57">
            <v>-2.2361800000000001</v>
          </cell>
          <cell r="I57">
            <v>-2.76415E-8</v>
          </cell>
          <cell r="L57">
            <v>-1.61877E-9</v>
          </cell>
          <cell r="O57">
            <v>-1.48599E-9</v>
          </cell>
        </row>
        <row r="58">
          <cell r="B58">
            <v>-2.1859299999999999</v>
          </cell>
          <cell r="I58">
            <v>-2.4442000000000001E-8</v>
          </cell>
          <cell r="L58">
            <v>-1.4270199999999999E-9</v>
          </cell>
          <cell r="O58">
            <v>-1.30961E-9</v>
          </cell>
        </row>
        <row r="59">
          <cell r="B59">
            <v>-2.1356799999999998</v>
          </cell>
          <cell r="I59">
            <v>-2.1801499999999998E-8</v>
          </cell>
          <cell r="L59">
            <v>-1.32538E-9</v>
          </cell>
          <cell r="O59">
            <v>-1.17508E-9</v>
          </cell>
        </row>
        <row r="60">
          <cell r="B60">
            <v>-2.0854300000000001</v>
          </cell>
          <cell r="I60">
            <v>-1.9134999999999999E-8</v>
          </cell>
          <cell r="L60">
            <v>-1.38475E-9</v>
          </cell>
          <cell r="O60">
            <v>-1.08113E-9</v>
          </cell>
        </row>
        <row r="61">
          <cell r="B61">
            <v>-2.03518</v>
          </cell>
          <cell r="I61">
            <v>-1.6751100000000001E-8</v>
          </cell>
          <cell r="L61">
            <v>-1.43385E-9</v>
          </cell>
          <cell r="O61">
            <v>-1.0559300000000001E-9</v>
          </cell>
        </row>
        <row r="62">
          <cell r="B62">
            <v>-1.98492</v>
          </cell>
          <cell r="I62">
            <v>-1.44198E-8</v>
          </cell>
          <cell r="L62">
            <v>-1.5756399999999999E-9</v>
          </cell>
          <cell r="O62">
            <v>-1.06918E-9</v>
          </cell>
        </row>
        <row r="63">
          <cell r="B63">
            <v>-1.9346699999999999</v>
          </cell>
          <cell r="I63">
            <v>-1.2332799999999999E-8</v>
          </cell>
          <cell r="L63">
            <v>-1.69905E-9</v>
          </cell>
          <cell r="O63">
            <v>-1.14989E-9</v>
          </cell>
        </row>
        <row r="64">
          <cell r="B64">
            <v>-1.88442</v>
          </cell>
          <cell r="I64">
            <v>-1.06378E-8</v>
          </cell>
          <cell r="L64">
            <v>-1.81948E-9</v>
          </cell>
          <cell r="O64">
            <v>-1.2545199999999999E-9</v>
          </cell>
        </row>
        <row r="65">
          <cell r="B65">
            <v>-1.8341700000000001</v>
          </cell>
          <cell r="I65">
            <v>-9.5219100000000003E-9</v>
          </cell>
          <cell r="L65">
            <v>-1.78617E-9</v>
          </cell>
          <cell r="O65">
            <v>-1.3766600000000001E-9</v>
          </cell>
        </row>
        <row r="66">
          <cell r="B66">
            <v>-1.78392</v>
          </cell>
          <cell r="I66">
            <v>-7.6975199999999997E-9</v>
          </cell>
          <cell r="L66">
            <v>-1.69692E-9</v>
          </cell>
          <cell r="O66">
            <v>-1.4838600000000001E-9</v>
          </cell>
        </row>
        <row r="67">
          <cell r="B67">
            <v>-1.73367</v>
          </cell>
          <cell r="I67">
            <v>-6.6004200000000003E-9</v>
          </cell>
          <cell r="L67">
            <v>-1.5401799999999999E-9</v>
          </cell>
          <cell r="O67">
            <v>-1.5624299999999999E-9</v>
          </cell>
        </row>
        <row r="68">
          <cell r="B68">
            <v>-1.6834199999999999</v>
          </cell>
          <cell r="I68">
            <v>-5.5558299999999998E-9</v>
          </cell>
          <cell r="L68">
            <v>-1.32624E-9</v>
          </cell>
          <cell r="O68">
            <v>-1.6051399999999999E-9</v>
          </cell>
        </row>
        <row r="69">
          <cell r="B69">
            <v>-1.63317</v>
          </cell>
          <cell r="I69">
            <v>-4.7773E-9</v>
          </cell>
          <cell r="L69">
            <v>-1.10502E-9</v>
          </cell>
          <cell r="O69">
            <v>-1.56969E-9</v>
          </cell>
        </row>
        <row r="70">
          <cell r="B70">
            <v>-1.58291</v>
          </cell>
          <cell r="I70">
            <v>-4.1448400000000003E-9</v>
          </cell>
          <cell r="L70">
            <v>-9.2822299999999995E-10</v>
          </cell>
          <cell r="O70">
            <v>-1.48983E-9</v>
          </cell>
        </row>
        <row r="71">
          <cell r="B71">
            <v>-1.5326599999999999</v>
          </cell>
          <cell r="I71">
            <v>-3.6165600000000002E-9</v>
          </cell>
          <cell r="L71">
            <v>-8.0736899999999997E-10</v>
          </cell>
          <cell r="O71">
            <v>-1.33268E-9</v>
          </cell>
        </row>
        <row r="72">
          <cell r="B72">
            <v>-1.48241</v>
          </cell>
          <cell r="I72">
            <v>-3.2206800000000001E-9</v>
          </cell>
          <cell r="L72">
            <v>-7.6721899999999995E-10</v>
          </cell>
          <cell r="O72">
            <v>-1.15758E-9</v>
          </cell>
        </row>
        <row r="73">
          <cell r="B73">
            <v>-1.4321600000000001</v>
          </cell>
          <cell r="I73">
            <v>-2.9016600000000001E-9</v>
          </cell>
          <cell r="L73">
            <v>-7.7661299999999999E-10</v>
          </cell>
          <cell r="O73">
            <v>-9.7351099999999999E-10</v>
          </cell>
        </row>
        <row r="74">
          <cell r="B74">
            <v>-1.38191</v>
          </cell>
          <cell r="I74">
            <v>-2.6424399999999998E-9</v>
          </cell>
          <cell r="L74">
            <v>-8.6416000000000004E-10</v>
          </cell>
          <cell r="O74">
            <v>-8.1892E-10</v>
          </cell>
        </row>
        <row r="75">
          <cell r="B75">
            <v>-1.3316600000000001</v>
          </cell>
          <cell r="I75">
            <v>-2.4301899999999999E-9</v>
          </cell>
          <cell r="L75">
            <v>-9.72211E-10</v>
          </cell>
          <cell r="O75">
            <v>-7.0787700000000002E-10</v>
          </cell>
        </row>
        <row r="76">
          <cell r="B76">
            <v>-1.2814099999999999</v>
          </cell>
          <cell r="I76">
            <v>-2.2435699999999999E-9</v>
          </cell>
          <cell r="L76">
            <v>-1.0951999999999999E-9</v>
          </cell>
          <cell r="O76">
            <v>-6.4809300000000001E-10</v>
          </cell>
        </row>
        <row r="77">
          <cell r="B77">
            <v>-1.23116</v>
          </cell>
          <cell r="I77">
            <v>-2.08129E-9</v>
          </cell>
          <cell r="L77">
            <v>-1.19171E-9</v>
          </cell>
          <cell r="O77">
            <v>-6.4083299999999997E-10</v>
          </cell>
        </row>
        <row r="78">
          <cell r="B78">
            <v>-1.1809000000000001</v>
          </cell>
          <cell r="I78">
            <v>-1.9091799999999998E-9</v>
          </cell>
          <cell r="L78">
            <v>-1.2544900000000001E-9</v>
          </cell>
          <cell r="O78">
            <v>-6.8268800000000003E-10</v>
          </cell>
        </row>
        <row r="79">
          <cell r="B79">
            <v>-1.1306499999999999</v>
          </cell>
          <cell r="I79">
            <v>-1.7917400000000001E-9</v>
          </cell>
          <cell r="L79">
            <v>-1.23442E-9</v>
          </cell>
          <cell r="O79">
            <v>-7.6937699999999996E-10</v>
          </cell>
        </row>
        <row r="80">
          <cell r="B80">
            <v>-1.0804</v>
          </cell>
          <cell r="I80">
            <v>-1.6473999999999999E-9</v>
          </cell>
          <cell r="L80">
            <v>-1.1631E-9</v>
          </cell>
          <cell r="O80">
            <v>-8.5821199999999999E-10</v>
          </cell>
        </row>
        <row r="81">
          <cell r="B81">
            <v>-1.0301499999999999</v>
          </cell>
          <cell r="I81">
            <v>-1.50391E-9</v>
          </cell>
          <cell r="L81">
            <v>-1.0025300000000001E-9</v>
          </cell>
          <cell r="O81">
            <v>-9.5429400000000005E-10</v>
          </cell>
        </row>
        <row r="82">
          <cell r="B82">
            <v>-0.97989999999999999</v>
          </cell>
          <cell r="I82">
            <v>-1.3770700000000001E-9</v>
          </cell>
          <cell r="L82">
            <v>-8.2615600000000004E-10</v>
          </cell>
          <cell r="O82">
            <v>-1.0243299999999999E-9</v>
          </cell>
        </row>
        <row r="83">
          <cell r="B83">
            <v>-0.92964800000000003</v>
          </cell>
          <cell r="I83">
            <v>-1.237E-9</v>
          </cell>
          <cell r="L83">
            <v>-6.4380200000000001E-10</v>
          </cell>
          <cell r="O83">
            <v>-1.0640500000000001E-9</v>
          </cell>
        </row>
        <row r="84">
          <cell r="B84">
            <v>-0.87939699999999998</v>
          </cell>
          <cell r="I84">
            <v>-1.08752E-9</v>
          </cell>
          <cell r="L84">
            <v>-5.0073899999999996E-10</v>
          </cell>
          <cell r="O84">
            <v>-1.0320199999999999E-9</v>
          </cell>
        </row>
        <row r="85">
          <cell r="B85">
            <v>-0.82914600000000005</v>
          </cell>
          <cell r="I85">
            <v>-9.3720000000000003E-10</v>
          </cell>
          <cell r="L85">
            <v>-3.9354600000000002E-10</v>
          </cell>
          <cell r="O85">
            <v>-9.6668000000000002E-10</v>
          </cell>
        </row>
        <row r="86">
          <cell r="B86">
            <v>-0.77889399999999998</v>
          </cell>
          <cell r="I86">
            <v>-8.0010900000000003E-10</v>
          </cell>
          <cell r="L86">
            <v>-3.6408900000000002E-10</v>
          </cell>
          <cell r="O86">
            <v>-8.2788499999999998E-10</v>
          </cell>
        </row>
        <row r="87">
          <cell r="B87">
            <v>-0.72864300000000004</v>
          </cell>
          <cell r="I87">
            <v>-6.4551800000000005E-10</v>
          </cell>
          <cell r="L87">
            <v>-3.6622299999999998E-10</v>
          </cell>
          <cell r="O87">
            <v>-6.6731000000000005E-10</v>
          </cell>
        </row>
        <row r="88">
          <cell r="B88">
            <v>-0.678392</v>
          </cell>
          <cell r="I88">
            <v>-5.0587699999999999E-10</v>
          </cell>
          <cell r="L88">
            <v>-4.2856899999999999E-10</v>
          </cell>
          <cell r="O88">
            <v>-4.8879399999999996E-10</v>
          </cell>
        </row>
        <row r="89">
          <cell r="B89">
            <v>-0.62814099999999995</v>
          </cell>
          <cell r="I89">
            <v>-3.7647499999999998E-10</v>
          </cell>
          <cell r="L89">
            <v>-4.92632E-10</v>
          </cell>
          <cell r="O89">
            <v>-3.2608500000000002E-10</v>
          </cell>
        </row>
        <row r="90">
          <cell r="B90">
            <v>-0.57788899999999999</v>
          </cell>
          <cell r="I90">
            <v>-2.4877799999999998E-10</v>
          </cell>
          <cell r="L90">
            <v>-5.60105E-10</v>
          </cell>
          <cell r="O90">
            <v>-1.96254E-10</v>
          </cell>
        </row>
        <row r="91">
          <cell r="B91">
            <v>-0.52763800000000005</v>
          </cell>
          <cell r="I91">
            <v>-1.36471E-10</v>
          </cell>
          <cell r="L91">
            <v>-5.8487700000000003E-10</v>
          </cell>
          <cell r="O91">
            <v>-9.5045600000000004E-11</v>
          </cell>
        </row>
        <row r="92">
          <cell r="B92">
            <v>-0.47738700000000001</v>
          </cell>
          <cell r="I92">
            <v>-6.08802E-11</v>
          </cell>
          <cell r="L92">
            <v>-5.7120299999999998E-10</v>
          </cell>
          <cell r="O92">
            <v>-7.4112400000000006E-11</v>
          </cell>
        </row>
        <row r="93">
          <cell r="B93">
            <v>-0.42713600000000002</v>
          </cell>
          <cell r="I93">
            <v>-3.3545500000000003E-11</v>
          </cell>
          <cell r="L93">
            <v>-4.9903400000000002E-10</v>
          </cell>
          <cell r="O93">
            <v>-7.6246300000000005E-11</v>
          </cell>
        </row>
        <row r="94">
          <cell r="B94">
            <v>-0.376884</v>
          </cell>
          <cell r="I94">
            <v>-2.62856E-11</v>
          </cell>
          <cell r="L94">
            <v>-4.0551400000000001E-10</v>
          </cell>
          <cell r="O94">
            <v>-1.45435E-10</v>
          </cell>
        </row>
        <row r="95">
          <cell r="B95">
            <v>-0.32663300000000001</v>
          </cell>
          <cell r="I95">
            <v>-3.8242299999999998E-11</v>
          </cell>
          <cell r="L95">
            <v>-2.7098699999999999E-10</v>
          </cell>
          <cell r="O95">
            <v>-2.1675799999999999E-10</v>
          </cell>
        </row>
        <row r="96">
          <cell r="B96">
            <v>-0.27638200000000002</v>
          </cell>
          <cell r="I96">
            <v>-7.7962900000000002E-11</v>
          </cell>
          <cell r="L96">
            <v>-1.2493100000000001E-10</v>
          </cell>
          <cell r="O96">
            <v>-2.8380200000000001E-10</v>
          </cell>
        </row>
        <row r="97">
          <cell r="B97">
            <v>-0.226131</v>
          </cell>
          <cell r="I97">
            <v>-1.19388E-10</v>
          </cell>
          <cell r="L97">
            <v>1.6403199999999999E-11</v>
          </cell>
          <cell r="O97">
            <v>-3.2864799999999998E-10</v>
          </cell>
        </row>
        <row r="98">
          <cell r="B98">
            <v>-0.17587900000000001</v>
          </cell>
          <cell r="I98">
            <v>-1.5696299999999999E-10</v>
          </cell>
          <cell r="L98">
            <v>1.2572999999999999E-10</v>
          </cell>
          <cell r="O98">
            <v>-3.52991E-10</v>
          </cell>
        </row>
        <row r="99">
          <cell r="B99">
            <v>-0.12562799999999999</v>
          </cell>
          <cell r="I99">
            <v>-1.9539600000000001E-10</v>
          </cell>
          <cell r="L99">
            <v>2.0004500000000001E-10</v>
          </cell>
          <cell r="O99">
            <v>-3.4487199999999999E-10</v>
          </cell>
        </row>
        <row r="100">
          <cell r="B100">
            <v>-7.5376899999999997E-2</v>
          </cell>
          <cell r="I100">
            <v>-2.28715E-10</v>
          </cell>
          <cell r="L100">
            <v>2.3505699999999999E-10</v>
          </cell>
          <cell r="O100">
            <v>-2.8380200000000001E-10</v>
          </cell>
        </row>
        <row r="101">
          <cell r="B101">
            <v>-2.5125600000000001E-2</v>
          </cell>
          <cell r="I101">
            <v>-2.3895499999999998E-10</v>
          </cell>
          <cell r="L101">
            <v>2.03455E-10</v>
          </cell>
          <cell r="O101">
            <v>-2.0351400000000001E-10</v>
          </cell>
        </row>
        <row r="102">
          <cell r="B102">
            <v>2.5125600000000001E-2</v>
          </cell>
          <cell r="I102">
            <v>-2.4151799999999999E-10</v>
          </cell>
          <cell r="L102">
            <v>1.6588E-10</v>
          </cell>
          <cell r="O102">
            <v>-1.05298E-10</v>
          </cell>
        </row>
        <row r="103">
          <cell r="B103">
            <v>7.5376899999999997E-2</v>
          </cell>
          <cell r="I103">
            <v>-2.2529399999999999E-10</v>
          </cell>
          <cell r="L103">
            <v>8.6867800000000003E-11</v>
          </cell>
          <cell r="O103">
            <v>1.21355E-11</v>
          </cell>
        </row>
        <row r="104">
          <cell r="B104">
            <v>0.12562799999999999</v>
          </cell>
          <cell r="I104">
            <v>-2.00951E-10</v>
          </cell>
          <cell r="L104">
            <v>1.93954E-11</v>
          </cell>
          <cell r="O104">
            <v>1.2488399999999999E-10</v>
          </cell>
        </row>
        <row r="105">
          <cell r="B105">
            <v>0.17587900000000001</v>
          </cell>
          <cell r="I105">
            <v>-1.59097E-10</v>
          </cell>
          <cell r="L105">
            <v>-3.52502E-11</v>
          </cell>
          <cell r="O105">
            <v>2.3976600000000001E-10</v>
          </cell>
        </row>
        <row r="106">
          <cell r="B106">
            <v>0.226131</v>
          </cell>
          <cell r="I106">
            <v>-8.99196E-11</v>
          </cell>
          <cell r="L106">
            <v>-4.3797499999999998E-11</v>
          </cell>
          <cell r="O106">
            <v>3.5421799999999998E-10</v>
          </cell>
        </row>
        <row r="107">
          <cell r="B107">
            <v>0.27638200000000002</v>
          </cell>
          <cell r="I107">
            <v>-4.5061100000000001E-12</v>
          </cell>
          <cell r="L107">
            <v>-1.9884099999999998E-11</v>
          </cell>
          <cell r="O107">
            <v>4.6397399999999998E-10</v>
          </cell>
        </row>
        <row r="108">
          <cell r="B108">
            <v>0.32663300000000001</v>
          </cell>
          <cell r="I108">
            <v>8.3887600000000005E-11</v>
          </cell>
          <cell r="L108">
            <v>2.6226000000000001E-11</v>
          </cell>
          <cell r="O108">
            <v>5.6860400000000001E-10</v>
          </cell>
        </row>
        <row r="109">
          <cell r="B109">
            <v>0.376884</v>
          </cell>
          <cell r="I109">
            <v>1.6588E-10</v>
          </cell>
          <cell r="L109">
            <v>1.07372E-10</v>
          </cell>
          <cell r="O109">
            <v>6.5572300000000001E-10</v>
          </cell>
        </row>
        <row r="110">
          <cell r="B110">
            <v>0.42713600000000002</v>
          </cell>
          <cell r="I110">
            <v>2.4403300000000001E-10</v>
          </cell>
          <cell r="L110">
            <v>1.9705300000000001E-10</v>
          </cell>
          <cell r="O110">
            <v>7.1508899999999995E-10</v>
          </cell>
        </row>
        <row r="111">
          <cell r="B111">
            <v>0.47738700000000001</v>
          </cell>
          <cell r="I111">
            <v>3.33285E-10</v>
          </cell>
          <cell r="L111">
            <v>3.1663199999999999E-10</v>
          </cell>
          <cell r="O111">
            <v>7.5352200000000002E-10</v>
          </cell>
        </row>
        <row r="112">
          <cell r="B112">
            <v>0.52763800000000005</v>
          </cell>
          <cell r="I112">
            <v>4.1783999999999998E-10</v>
          </cell>
          <cell r="L112">
            <v>4.5414E-10</v>
          </cell>
          <cell r="O112">
            <v>7.5522699999999996E-10</v>
          </cell>
        </row>
        <row r="113">
          <cell r="B113">
            <v>0.57788899999999999</v>
          </cell>
          <cell r="I113">
            <v>5.1094300000000002E-10</v>
          </cell>
          <cell r="L113">
            <v>5.9121800000000004E-10</v>
          </cell>
          <cell r="O113">
            <v>7.1849800000000003E-10</v>
          </cell>
        </row>
        <row r="114">
          <cell r="B114">
            <v>0.62814099999999995</v>
          </cell>
          <cell r="I114">
            <v>6.1001800000000001E-10</v>
          </cell>
          <cell r="L114">
            <v>7.3684499999999995E-10</v>
          </cell>
          <cell r="O114">
            <v>6.7664399999999998E-10</v>
          </cell>
        </row>
        <row r="115">
          <cell r="B115">
            <v>0.678392</v>
          </cell>
          <cell r="I115">
            <v>7.3856099999999999E-10</v>
          </cell>
          <cell r="L115">
            <v>8.7350599999999998E-10</v>
          </cell>
          <cell r="O115">
            <v>6.3693500000000003E-10</v>
          </cell>
        </row>
        <row r="116">
          <cell r="B116">
            <v>0.72864300000000004</v>
          </cell>
          <cell r="I116">
            <v>9.1579E-10</v>
          </cell>
          <cell r="L116">
            <v>9.9563600000000006E-10</v>
          </cell>
          <cell r="O116">
            <v>6.0490399999999998E-10</v>
          </cell>
        </row>
        <row r="117">
          <cell r="B117">
            <v>0.77889399999999998</v>
          </cell>
          <cell r="I117">
            <v>1.16264E-9</v>
          </cell>
          <cell r="L117">
            <v>1.09258E-9</v>
          </cell>
          <cell r="O117">
            <v>6.1343899999999999E-10</v>
          </cell>
        </row>
        <row r="118">
          <cell r="B118">
            <v>0.82914600000000005</v>
          </cell>
          <cell r="I118">
            <v>1.5000100000000001E-9</v>
          </cell>
          <cell r="L118">
            <v>1.1626200000000001E-9</v>
          </cell>
          <cell r="O118">
            <v>6.7152999999999995E-10</v>
          </cell>
        </row>
        <row r="119">
          <cell r="B119">
            <v>0.87939699999999998</v>
          </cell>
          <cell r="I119">
            <v>1.9215099999999999E-9</v>
          </cell>
          <cell r="L119">
            <v>1.21386E-9</v>
          </cell>
          <cell r="O119">
            <v>7.88534E-10</v>
          </cell>
        </row>
        <row r="120">
          <cell r="B120">
            <v>0.92964800000000003</v>
          </cell>
          <cell r="I120">
            <v>2.41733E-9</v>
          </cell>
          <cell r="L120">
            <v>1.22582E-9</v>
          </cell>
          <cell r="O120">
            <v>1.0178699999999999E-9</v>
          </cell>
        </row>
        <row r="121">
          <cell r="B121">
            <v>0.97989999999999999</v>
          </cell>
          <cell r="I121">
            <v>2.98147E-9</v>
          </cell>
          <cell r="L121">
            <v>1.23266E-9</v>
          </cell>
          <cell r="O121">
            <v>1.32109E-9</v>
          </cell>
        </row>
        <row r="122">
          <cell r="B122">
            <v>1.0301499999999999</v>
          </cell>
          <cell r="I122">
            <v>3.5571499999999999E-9</v>
          </cell>
          <cell r="L122">
            <v>1.23351E-9</v>
          </cell>
          <cell r="O122">
            <v>1.7092799999999999E-9</v>
          </cell>
        </row>
        <row r="123">
          <cell r="B123">
            <v>1.0804</v>
          </cell>
          <cell r="I123">
            <v>4.1908999999999997E-9</v>
          </cell>
          <cell r="L123">
            <v>1.26981E-9</v>
          </cell>
          <cell r="O123">
            <v>2.2042500000000001E-9</v>
          </cell>
        </row>
        <row r="124">
          <cell r="B124">
            <v>1.1306499999999999</v>
          </cell>
          <cell r="I124">
            <v>4.8323399999999999E-9</v>
          </cell>
          <cell r="L124">
            <v>1.3620500000000001E-9</v>
          </cell>
          <cell r="O124">
            <v>2.7889000000000002E-9</v>
          </cell>
        </row>
        <row r="125">
          <cell r="B125">
            <v>1.1809000000000001</v>
          </cell>
          <cell r="I125">
            <v>5.4836000000000004E-9</v>
          </cell>
          <cell r="L125">
            <v>1.5264599999999999E-9</v>
          </cell>
          <cell r="O125">
            <v>3.4158300000000002E-9</v>
          </cell>
        </row>
        <row r="126">
          <cell r="B126">
            <v>1.23116</v>
          </cell>
          <cell r="I126">
            <v>6.1357099999999997E-9</v>
          </cell>
          <cell r="L126">
            <v>1.7908099999999999E-9</v>
          </cell>
          <cell r="O126">
            <v>4.1179300000000001E-9</v>
          </cell>
        </row>
        <row r="127">
          <cell r="B127">
            <v>1.2814099999999999</v>
          </cell>
          <cell r="I127">
            <v>6.85787E-9</v>
          </cell>
          <cell r="L127">
            <v>2.1533799999999999E-9</v>
          </cell>
          <cell r="O127">
            <v>4.8178800000000003E-9</v>
          </cell>
        </row>
        <row r="128">
          <cell r="B128">
            <v>1.3316600000000001</v>
          </cell>
          <cell r="I128">
            <v>7.6585999999999992E-9</v>
          </cell>
          <cell r="L128">
            <v>2.6581599999999998E-9</v>
          </cell>
          <cell r="O128">
            <v>5.5434599999999998E-9</v>
          </cell>
        </row>
        <row r="129">
          <cell r="B129">
            <v>1.38191</v>
          </cell>
          <cell r="I129">
            <v>8.3777700000000001E-9</v>
          </cell>
          <cell r="L129">
            <v>3.22913E-9</v>
          </cell>
          <cell r="O129">
            <v>6.2737500000000002E-9</v>
          </cell>
        </row>
        <row r="130">
          <cell r="B130">
            <v>1.4321600000000001</v>
          </cell>
          <cell r="I130">
            <v>9.2400000000000004E-9</v>
          </cell>
          <cell r="L130">
            <v>3.8176099999999996E-9</v>
          </cell>
          <cell r="O130">
            <v>7.0347700000000001E-9</v>
          </cell>
        </row>
        <row r="131">
          <cell r="B131">
            <v>1.48241</v>
          </cell>
          <cell r="I131">
            <v>1.0142399999999999E-8</v>
          </cell>
          <cell r="L131">
            <v>4.4231699999999997E-9</v>
          </cell>
          <cell r="O131">
            <v>7.6826199999999997E-9</v>
          </cell>
        </row>
        <row r="132">
          <cell r="B132">
            <v>1.5326599999999999</v>
          </cell>
          <cell r="I132">
            <v>1.1105399999999999E-8</v>
          </cell>
          <cell r="L132">
            <v>5.0513599999999998E-9</v>
          </cell>
          <cell r="O132">
            <v>8.3257800000000006E-9</v>
          </cell>
        </row>
        <row r="133">
          <cell r="B133">
            <v>1.58291</v>
          </cell>
          <cell r="I133">
            <v>1.2161499999999999E-8</v>
          </cell>
          <cell r="L133">
            <v>5.5967099999999998E-9</v>
          </cell>
          <cell r="O133">
            <v>8.9971199999999996E-9</v>
          </cell>
        </row>
        <row r="134">
          <cell r="B134">
            <v>1.63317</v>
          </cell>
          <cell r="I134">
            <v>1.33487E-8</v>
          </cell>
          <cell r="L134">
            <v>6.1459100000000003E-9</v>
          </cell>
          <cell r="O134">
            <v>9.6385699999999997E-9</v>
          </cell>
        </row>
        <row r="135">
          <cell r="B135">
            <v>1.6834199999999999</v>
          </cell>
          <cell r="I135">
            <v>1.45338E-8</v>
          </cell>
          <cell r="L135">
            <v>6.6263300000000002E-9</v>
          </cell>
          <cell r="O135">
            <v>1.02826E-8</v>
          </cell>
        </row>
        <row r="136">
          <cell r="B136">
            <v>1.73367</v>
          </cell>
          <cell r="I136">
            <v>1.5964E-8</v>
          </cell>
          <cell r="L136">
            <v>7.0760299999999996E-9</v>
          </cell>
          <cell r="O136">
            <v>1.0978700000000001E-8</v>
          </cell>
        </row>
        <row r="137">
          <cell r="B137">
            <v>1.78392</v>
          </cell>
          <cell r="I137">
            <v>1.73831E-8</v>
          </cell>
          <cell r="L137">
            <v>7.5543200000000004E-9</v>
          </cell>
          <cell r="O137">
            <v>1.1761100000000001E-8</v>
          </cell>
        </row>
        <row r="138">
          <cell r="B138">
            <v>1.8341700000000001</v>
          </cell>
          <cell r="I138">
            <v>1.9100299999999999E-8</v>
          </cell>
          <cell r="L138">
            <v>8.1009499999999998E-9</v>
          </cell>
          <cell r="O138">
            <v>1.2512299999999999E-8</v>
          </cell>
        </row>
        <row r="139">
          <cell r="B139">
            <v>1.88442</v>
          </cell>
          <cell r="I139">
            <v>2.10639E-8</v>
          </cell>
          <cell r="L139">
            <v>8.8030199999999992E-9</v>
          </cell>
          <cell r="O139">
            <v>1.34903E-8</v>
          </cell>
        </row>
        <row r="140">
          <cell r="B140">
            <v>1.9346699999999999</v>
          </cell>
          <cell r="I140">
            <v>2.3659200000000001E-8</v>
          </cell>
          <cell r="L140">
            <v>9.9885200000000002E-9</v>
          </cell>
          <cell r="O140">
            <v>1.47817E-8</v>
          </cell>
        </row>
        <row r="141">
          <cell r="B141">
            <v>1.98492</v>
          </cell>
          <cell r="I141">
            <v>2.6915E-8</v>
          </cell>
          <cell r="L141">
            <v>1.17886E-8</v>
          </cell>
          <cell r="O141">
            <v>1.6666799999999999E-8</v>
          </cell>
        </row>
        <row r="142">
          <cell r="B142">
            <v>2.03518</v>
          </cell>
          <cell r="I142">
            <v>3.1765099999999999E-8</v>
          </cell>
          <cell r="L142">
            <v>1.49031E-8</v>
          </cell>
          <cell r="O142">
            <v>1.9636999999999999E-8</v>
          </cell>
        </row>
        <row r="143">
          <cell r="B143">
            <v>2.0854300000000001</v>
          </cell>
          <cell r="I143">
            <v>3.9994099999999999E-8</v>
          </cell>
          <cell r="L143">
            <v>2.1626999999999999E-8</v>
          </cell>
          <cell r="O143">
            <v>2.5961399999999998E-8</v>
          </cell>
        </row>
        <row r="144">
          <cell r="B144">
            <v>2.1356799999999998</v>
          </cell>
          <cell r="I144">
            <v>5.7435100000000003E-8</v>
          </cell>
          <cell r="L144">
            <v>3.6946699999999997E-8</v>
          </cell>
          <cell r="O144">
            <v>4.0853500000000002E-8</v>
          </cell>
        </row>
        <row r="145">
          <cell r="B145">
            <v>2.1859299999999999</v>
          </cell>
          <cell r="I145">
            <v>9.8147399999999994E-8</v>
          </cell>
          <cell r="L145">
            <v>7.4741700000000005E-8</v>
          </cell>
          <cell r="O145">
            <v>7.8296300000000005E-8</v>
          </cell>
        </row>
        <row r="146">
          <cell r="B146">
            <v>2.2361800000000001</v>
          </cell>
          <cell r="I146">
            <v>2.3987199999999999E-7</v>
          </cell>
          <cell r="L146">
            <v>2.31896E-7</v>
          </cell>
          <cell r="O146">
            <v>2.32759E-7</v>
          </cell>
        </row>
        <row r="147">
          <cell r="B147">
            <v>2.2864300000000002</v>
          </cell>
          <cell r="I147">
            <v>4.85663E-7</v>
          </cell>
          <cell r="L147">
            <v>4.4766399999999998E-7</v>
          </cell>
          <cell r="O147">
            <v>4.5063200000000001E-7</v>
          </cell>
        </row>
        <row r="148">
          <cell r="B148">
            <v>2.3366799999999999</v>
          </cell>
          <cell r="I148">
            <v>1.2332900000000001E-6</v>
          </cell>
          <cell r="L148">
            <v>1.1627900000000001E-6</v>
          </cell>
          <cell r="O148">
            <v>1.16041E-6</v>
          </cell>
        </row>
        <row r="149">
          <cell r="B149">
            <v>2.38693</v>
          </cell>
          <cell r="I149">
            <v>3.1437000000000001E-6</v>
          </cell>
          <cell r="L149">
            <v>2.9748700000000001E-6</v>
          </cell>
          <cell r="O149">
            <v>2.9106799999999998E-6</v>
          </cell>
        </row>
        <row r="150">
          <cell r="B150">
            <v>2.4371900000000002</v>
          </cell>
          <cell r="I150">
            <v>7.5628200000000004E-6</v>
          </cell>
          <cell r="L150">
            <v>7.0833999999999998E-6</v>
          </cell>
          <cell r="O150">
            <v>6.7180599999999998E-6</v>
          </cell>
        </row>
        <row r="151">
          <cell r="B151">
            <v>2.4874399999999999</v>
          </cell>
          <cell r="I151">
            <v>1.53744E-5</v>
          </cell>
          <cell r="L151">
            <v>1.4423899999999999E-5</v>
          </cell>
          <cell r="O151">
            <v>1.33366E-5</v>
          </cell>
        </row>
        <row r="152">
          <cell r="B152">
            <v>2.53769</v>
          </cell>
          <cell r="I152">
            <v>3.1036099999999999E-5</v>
          </cell>
          <cell r="L152">
            <v>2.8209599999999998E-5</v>
          </cell>
          <cell r="O152">
            <v>2.4940399999999999E-5</v>
          </cell>
        </row>
        <row r="153">
          <cell r="B153">
            <v>2.5879400000000001</v>
          </cell>
          <cell r="I153">
            <v>5.3113099999999998E-5</v>
          </cell>
          <cell r="L153">
            <v>4.7868999999999999E-5</v>
          </cell>
          <cell r="O153">
            <v>4.1576399999999997E-5</v>
          </cell>
        </row>
        <row r="154">
          <cell r="B154">
            <v>2.6381899999999998</v>
          </cell>
          <cell r="I154">
            <v>8.4311400000000001E-5</v>
          </cell>
          <cell r="L154">
            <v>7.6046100000000004E-5</v>
          </cell>
          <cell r="O154">
            <v>6.5564799999999999E-5</v>
          </cell>
        </row>
        <row r="155">
          <cell r="B155">
            <v>2.6884399999999999</v>
          </cell>
          <cell r="I155">
            <v>1.26768E-4</v>
          </cell>
          <cell r="L155">
            <v>1.1464300000000001E-4</v>
          </cell>
          <cell r="O155">
            <v>9.8996100000000006E-5</v>
          </cell>
        </row>
        <row r="156">
          <cell r="B156">
            <v>2.7386900000000001</v>
          </cell>
          <cell r="I156">
            <v>1.82568E-4</v>
          </cell>
          <cell r="L156">
            <v>1.6611999999999999E-4</v>
          </cell>
          <cell r="O156">
            <v>1.43776E-4</v>
          </cell>
        </row>
        <row r="157">
          <cell r="B157">
            <v>2.7889400000000002</v>
          </cell>
          <cell r="I157">
            <v>2.5381299999999998E-4</v>
          </cell>
          <cell r="L157">
            <v>2.3222499999999999E-4</v>
          </cell>
          <cell r="O157">
            <v>2.01905E-4</v>
          </cell>
        </row>
        <row r="158">
          <cell r="B158">
            <v>2.8391999999999999</v>
          </cell>
          <cell r="I158">
            <v>3.4175200000000002E-4</v>
          </cell>
          <cell r="L158">
            <v>3.1399100000000001E-4</v>
          </cell>
          <cell r="O158">
            <v>2.7421900000000003E-4</v>
          </cell>
        </row>
        <row r="159">
          <cell r="B159">
            <v>2.8894500000000001</v>
          </cell>
          <cell r="I159">
            <v>4.4813999999999997E-4</v>
          </cell>
          <cell r="L159">
            <v>4.1275600000000002E-4</v>
          </cell>
          <cell r="O159">
            <v>3.6226599999999998E-4</v>
          </cell>
        </row>
        <row r="160">
          <cell r="B160">
            <v>2.9397000000000002</v>
          </cell>
          <cell r="I160">
            <v>5.7407900000000002E-4</v>
          </cell>
          <cell r="L160">
            <v>5.2917899999999996E-4</v>
          </cell>
          <cell r="O160">
            <v>4.6671899999999999E-4</v>
          </cell>
        </row>
        <row r="161">
          <cell r="B161">
            <v>2.9899499999999999</v>
          </cell>
          <cell r="I161">
            <v>7.2129200000000001E-4</v>
          </cell>
          <cell r="L161">
            <v>6.6480499999999997E-4</v>
          </cell>
          <cell r="O161">
            <v>5.8865399999999998E-4</v>
          </cell>
        </row>
        <row r="162">
          <cell r="B162">
            <v>3.0402</v>
          </cell>
          <cell r="I162">
            <v>8.9132100000000004E-4</v>
          </cell>
          <cell r="L162">
            <v>8.1986199999999998E-4</v>
          </cell>
          <cell r="O162">
            <v>7.2819699999999998E-4</v>
          </cell>
        </row>
        <row r="163">
          <cell r="B163">
            <v>3.0904500000000001</v>
          </cell>
          <cell r="I163">
            <v>1.0888E-3</v>
          </cell>
          <cell r="L163">
            <v>9.9577699999999999E-4</v>
          </cell>
          <cell r="O163">
            <v>8.8737699999999996E-4</v>
          </cell>
        </row>
        <row r="164">
          <cell r="B164">
            <v>3.1406999999999998</v>
          </cell>
          <cell r="I164">
            <v>1.3102400000000001E-3</v>
          </cell>
          <cell r="L164">
            <v>1.1980700000000001E-3</v>
          </cell>
          <cell r="O164">
            <v>1.0698400000000001E-3</v>
          </cell>
        </row>
        <row r="165">
          <cell r="B165">
            <v>3.19095</v>
          </cell>
          <cell r="I165">
            <v>1.55857E-3</v>
          </cell>
          <cell r="L165">
            <v>1.4209100000000001E-3</v>
          </cell>
          <cell r="O165">
            <v>1.27119E-3</v>
          </cell>
        </row>
        <row r="166">
          <cell r="B166">
            <v>3.2412100000000001</v>
          </cell>
          <cell r="I166">
            <v>1.8354599999999999E-3</v>
          </cell>
          <cell r="L166">
            <v>1.66895E-3</v>
          </cell>
          <cell r="O166">
            <v>1.4945E-3</v>
          </cell>
        </row>
        <row r="167">
          <cell r="B167">
            <v>3.2914599999999998</v>
          </cell>
          <cell r="I167">
            <v>2.1420800000000002E-3</v>
          </cell>
          <cell r="L167">
            <v>1.94108E-3</v>
          </cell>
          <cell r="O167">
            <v>1.74136E-3</v>
          </cell>
        </row>
        <row r="168">
          <cell r="B168">
            <v>3.34171</v>
          </cell>
          <cell r="I168">
            <v>2.48E-3</v>
          </cell>
          <cell r="L168">
            <v>2.2410799999999999E-3</v>
          </cell>
          <cell r="O168">
            <v>2.01461E-3</v>
          </cell>
        </row>
        <row r="169">
          <cell r="B169">
            <v>3.3919600000000001</v>
          </cell>
          <cell r="I169">
            <v>2.8517999999999998E-3</v>
          </cell>
          <cell r="L169">
            <v>2.5703499999999999E-3</v>
          </cell>
          <cell r="O169">
            <v>2.3135400000000002E-3</v>
          </cell>
        </row>
        <row r="170">
          <cell r="B170">
            <v>3.4422100000000002</v>
          </cell>
          <cell r="I170">
            <v>3.2574399999999999E-3</v>
          </cell>
          <cell r="L170">
            <v>2.9304800000000001E-3</v>
          </cell>
          <cell r="O170">
            <v>2.64044E-3</v>
          </cell>
        </row>
        <row r="171">
          <cell r="B171">
            <v>3.4924599999999999</v>
          </cell>
          <cell r="I171">
            <v>3.6975100000000002E-3</v>
          </cell>
          <cell r="L171">
            <v>3.3198400000000001E-3</v>
          </cell>
          <cell r="O171">
            <v>2.99424E-3</v>
          </cell>
        </row>
        <row r="172">
          <cell r="B172">
            <v>3.54271</v>
          </cell>
          <cell r="I172">
            <v>4.1753800000000002E-3</v>
          </cell>
          <cell r="L172">
            <v>3.7439499999999998E-3</v>
          </cell>
          <cell r="O172">
            <v>3.3779600000000002E-3</v>
          </cell>
        </row>
        <row r="173">
          <cell r="B173">
            <v>3.5929600000000002</v>
          </cell>
          <cell r="I173">
            <v>4.6896100000000003E-3</v>
          </cell>
          <cell r="L173">
            <v>4.1998900000000004E-3</v>
          </cell>
          <cell r="O173">
            <v>3.79438E-3</v>
          </cell>
        </row>
        <row r="174">
          <cell r="B174">
            <v>3.6432199999999999</v>
          </cell>
          <cell r="I174">
            <v>5.2430599999999999E-3</v>
          </cell>
          <cell r="L174">
            <v>4.6896400000000001E-3</v>
          </cell>
          <cell r="O174">
            <v>4.2400299999999997E-3</v>
          </cell>
        </row>
        <row r="175">
          <cell r="B175">
            <v>3.69347</v>
          </cell>
          <cell r="I175">
            <v>5.8410099999999998E-3</v>
          </cell>
          <cell r="L175">
            <v>5.2171600000000002E-3</v>
          </cell>
          <cell r="O175">
            <v>4.72208E-3</v>
          </cell>
        </row>
        <row r="176">
          <cell r="B176">
            <v>3.7437200000000002</v>
          </cell>
          <cell r="I176">
            <v>6.4773799999999996E-3</v>
          </cell>
          <cell r="L176">
            <v>5.7836700000000003E-3</v>
          </cell>
          <cell r="O176">
            <v>5.23676E-3</v>
          </cell>
        </row>
        <row r="177">
          <cell r="B177">
            <v>3.7939699999999998</v>
          </cell>
          <cell r="I177">
            <v>7.1657099999999996E-3</v>
          </cell>
          <cell r="L177">
            <v>6.3923799999999996E-3</v>
          </cell>
          <cell r="O177">
            <v>5.79234E-3</v>
          </cell>
        </row>
        <row r="178">
          <cell r="B178">
            <v>3.84422</v>
          </cell>
          <cell r="I178">
            <v>7.8994800000000004E-3</v>
          </cell>
          <cell r="L178">
            <v>7.0391799999999999E-3</v>
          </cell>
          <cell r="O178">
            <v>6.3804700000000001E-3</v>
          </cell>
        </row>
        <row r="179">
          <cell r="B179">
            <v>3.8944700000000001</v>
          </cell>
          <cell r="I179">
            <v>8.6813099999999994E-3</v>
          </cell>
          <cell r="L179">
            <v>7.7321899999999999E-3</v>
          </cell>
          <cell r="O179">
            <v>7.0096500000000001E-3</v>
          </cell>
        </row>
        <row r="180">
          <cell r="B180">
            <v>3.9447199999999998</v>
          </cell>
          <cell r="I180">
            <v>9.51982E-3</v>
          </cell>
          <cell r="L180">
            <v>8.4718499999999995E-3</v>
          </cell>
          <cell r="O180">
            <v>7.6813899999999997E-3</v>
          </cell>
        </row>
        <row r="181">
          <cell r="B181">
            <v>3.9949699999999999</v>
          </cell>
          <cell r="I181">
            <v>1.0410600000000001E-2</v>
          </cell>
          <cell r="L181">
            <v>9.2652700000000008E-3</v>
          </cell>
          <cell r="O181">
            <v>8.3989600000000005E-3</v>
          </cell>
        </row>
        <row r="182">
          <cell r="B182">
            <v>4.0452300000000001</v>
          </cell>
          <cell r="I182">
            <v>1.13705E-2</v>
          </cell>
          <cell r="L182">
            <v>1.01063E-2</v>
          </cell>
          <cell r="O182">
            <v>9.1610000000000007E-3</v>
          </cell>
        </row>
        <row r="183">
          <cell r="B183">
            <v>4.0954800000000002</v>
          </cell>
          <cell r="I183">
            <v>1.2389499999999999E-2</v>
          </cell>
          <cell r="L183">
            <v>1.10011E-2</v>
          </cell>
          <cell r="O183">
            <v>9.9767299999999996E-3</v>
          </cell>
        </row>
        <row r="184">
          <cell r="B184">
            <v>4.1457300000000004</v>
          </cell>
          <cell r="I184">
            <v>1.3479700000000001E-2</v>
          </cell>
          <cell r="L184">
            <v>1.19603E-2</v>
          </cell>
          <cell r="O184">
            <v>1.08354E-2</v>
          </cell>
        </row>
        <row r="185">
          <cell r="B185">
            <v>4.1959799999999996</v>
          </cell>
          <cell r="I185">
            <v>1.46401E-2</v>
          </cell>
          <cell r="L185">
            <v>1.29807E-2</v>
          </cell>
          <cell r="O185">
            <v>1.17565E-2</v>
          </cell>
        </row>
        <row r="186">
          <cell r="B186">
            <v>4.2462299999999997</v>
          </cell>
          <cell r="I186">
            <v>1.58797E-2</v>
          </cell>
          <cell r="L186">
            <v>1.40673E-2</v>
          </cell>
          <cell r="O186">
            <v>1.2733700000000001E-2</v>
          </cell>
        </row>
        <row r="187">
          <cell r="B187">
            <v>4.2964799999999999</v>
          </cell>
          <cell r="I187">
            <v>1.7205000000000002E-2</v>
          </cell>
          <cell r="L187">
            <v>1.5221999999999999E-2</v>
          </cell>
          <cell r="O187">
            <v>1.37772E-2</v>
          </cell>
        </row>
        <row r="188">
          <cell r="B188">
            <v>4.34673</v>
          </cell>
          <cell r="I188">
            <v>1.8621700000000001E-2</v>
          </cell>
          <cell r="L188">
            <v>1.6460099999999998E-2</v>
          </cell>
          <cell r="O188">
            <v>1.4880000000000001E-2</v>
          </cell>
        </row>
        <row r="189">
          <cell r="B189">
            <v>4.3969899999999997</v>
          </cell>
          <cell r="I189">
            <v>2.01327E-2</v>
          </cell>
          <cell r="L189">
            <v>1.77789E-2</v>
          </cell>
          <cell r="O189">
            <v>1.6060999999999999E-2</v>
          </cell>
        </row>
        <row r="190">
          <cell r="B190">
            <v>4.4472399999999999</v>
          </cell>
          <cell r="I190">
            <v>2.1734400000000001E-2</v>
          </cell>
          <cell r="L190">
            <v>1.9184400000000001E-2</v>
          </cell>
          <cell r="O190">
            <v>1.7321099999999999E-2</v>
          </cell>
        </row>
        <row r="191">
          <cell r="B191">
            <v>4.49749</v>
          </cell>
          <cell r="I191">
            <v>2.34516E-2</v>
          </cell>
          <cell r="L191">
            <v>2.0679900000000001E-2</v>
          </cell>
          <cell r="O191">
            <v>1.86576E-2</v>
          </cell>
        </row>
        <row r="192">
          <cell r="B192">
            <v>4.5477400000000001</v>
          </cell>
          <cell r="I192">
            <v>2.5276900000000001E-2</v>
          </cell>
          <cell r="L192">
            <v>2.22661E-2</v>
          </cell>
          <cell r="O192">
            <v>2.00761E-2</v>
          </cell>
        </row>
        <row r="193">
          <cell r="B193">
            <v>4.5979900000000002</v>
          </cell>
          <cell r="I193">
            <v>2.72342E-2</v>
          </cell>
          <cell r="L193">
            <v>2.3957099999999999E-2</v>
          </cell>
          <cell r="O193">
            <v>2.1584200000000001E-2</v>
          </cell>
        </row>
        <row r="194">
          <cell r="B194">
            <v>4.6482400000000004</v>
          </cell>
          <cell r="I194">
            <v>2.93128E-2</v>
          </cell>
          <cell r="L194">
            <v>2.5753499999999999E-2</v>
          </cell>
          <cell r="O194">
            <v>2.3188799999999999E-2</v>
          </cell>
        </row>
        <row r="195">
          <cell r="B195">
            <v>4.6984899999999996</v>
          </cell>
          <cell r="I195">
            <v>3.1530299999999997E-2</v>
          </cell>
          <cell r="L195">
            <v>2.7669800000000001E-2</v>
          </cell>
          <cell r="O195">
            <v>2.4902500000000001E-2</v>
          </cell>
        </row>
        <row r="196">
          <cell r="B196">
            <v>4.7487399999999997</v>
          </cell>
          <cell r="I196">
            <v>3.39041E-2</v>
          </cell>
          <cell r="L196">
            <v>2.9722800000000001E-2</v>
          </cell>
          <cell r="O196">
            <v>2.67155E-2</v>
          </cell>
        </row>
        <row r="197">
          <cell r="B197">
            <v>4.7990000000000004</v>
          </cell>
          <cell r="I197">
            <v>3.6426899999999998E-2</v>
          </cell>
          <cell r="L197">
            <v>3.1893199999999997E-2</v>
          </cell>
          <cell r="O197">
            <v>2.86538E-2</v>
          </cell>
        </row>
        <row r="198">
          <cell r="B198">
            <v>4.8492499999999996</v>
          </cell>
          <cell r="I198">
            <v>3.9112300000000003E-2</v>
          </cell>
          <cell r="L198">
            <v>3.4201799999999997E-2</v>
          </cell>
          <cell r="O198">
            <v>3.07079E-2</v>
          </cell>
        </row>
        <row r="199">
          <cell r="B199">
            <v>4.8994999999999997</v>
          </cell>
          <cell r="I199">
            <v>4.1966900000000001E-2</v>
          </cell>
          <cell r="L199">
            <v>3.6674100000000001E-2</v>
          </cell>
          <cell r="O199">
            <v>3.2893100000000002E-2</v>
          </cell>
        </row>
        <row r="200">
          <cell r="B200">
            <v>4.9497499999999999</v>
          </cell>
          <cell r="I200">
            <v>4.5018799999999998E-2</v>
          </cell>
          <cell r="L200">
            <v>3.9293000000000002E-2</v>
          </cell>
          <cell r="O200">
            <v>3.5220099999999997E-2</v>
          </cell>
        </row>
        <row r="201">
          <cell r="B201">
            <v>5</v>
          </cell>
          <cell r="I201">
            <v>4.8268600000000002E-2</v>
          </cell>
          <cell r="L201">
            <v>4.20612E-2</v>
          </cell>
          <cell r="O201">
            <v>3.76972E-2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"/>
  <sheetViews>
    <sheetView workbookViewId="0">
      <selection sqref="A1:B6"/>
    </sheetView>
  </sheetViews>
  <sheetFormatPr defaultRowHeight="15" x14ac:dyDescent="0.25"/>
  <cols>
    <col min="2" max="2" width="10.140625" customWidth="1"/>
  </cols>
  <sheetData>
    <row r="1" spans="1:2" ht="30" x14ac:dyDescent="0.25">
      <c r="A1" s="48" t="s">
        <v>124</v>
      </c>
      <c r="B1" t="s">
        <v>125</v>
      </c>
    </row>
    <row r="2" spans="1:2" x14ac:dyDescent="0.25">
      <c r="A2" t="s">
        <v>70</v>
      </c>
      <c r="B2">
        <v>3</v>
      </c>
    </row>
    <row r="3" spans="1:2" x14ac:dyDescent="0.25">
      <c r="A3" t="s">
        <v>75</v>
      </c>
      <c r="B3">
        <v>5</v>
      </c>
    </row>
    <row r="4" spans="1:2" x14ac:dyDescent="0.25">
      <c r="A4" t="s">
        <v>77</v>
      </c>
      <c r="B4">
        <v>7</v>
      </c>
    </row>
    <row r="5" spans="1:2" x14ac:dyDescent="0.25">
      <c r="A5" t="s">
        <v>86</v>
      </c>
      <c r="B5">
        <v>10</v>
      </c>
    </row>
    <row r="6" spans="1:2" x14ac:dyDescent="0.25">
      <c r="A6" t="s">
        <v>89</v>
      </c>
      <c r="B6">
        <v>15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N226"/>
  <sheetViews>
    <sheetView topLeftCell="A94" zoomScale="70" zoomScaleNormal="70" workbookViewId="0">
      <selection activeCell="A7" sqref="A1:XFD1048576"/>
    </sheetView>
  </sheetViews>
  <sheetFormatPr defaultColWidth="9.140625" defaultRowHeight="15" x14ac:dyDescent="0.25"/>
  <cols>
    <col min="1" max="2" width="9.140625" style="2"/>
    <col min="3" max="3" width="11.28515625" style="2" customWidth="1"/>
    <col min="4" max="9" width="9.140625" style="2"/>
    <col min="10" max="10" width="11.28515625" style="2" customWidth="1"/>
    <col min="11" max="15" width="9.140625" style="2"/>
    <col min="16" max="16" width="9.140625" style="25"/>
    <col min="17" max="17" width="9.140625" style="2"/>
    <col min="19" max="21" width="9.140625" style="2"/>
    <col min="22" max="22" width="11.42578125" style="2" customWidth="1"/>
    <col min="23" max="26" width="9.140625" style="2"/>
    <col min="27" max="27" width="9.140625" style="25"/>
    <col min="28" max="37" width="9.140625" style="2"/>
    <col min="38" max="38" width="9.140625" style="25"/>
    <col min="39" max="48" width="9.140625" style="2"/>
    <col min="49" max="49" width="9.140625" style="25"/>
    <col min="50" max="59" width="9.140625" style="2"/>
    <col min="60" max="60" width="9.140625" style="25"/>
    <col min="61" max="16384" width="9.140625" style="2"/>
  </cols>
  <sheetData>
    <row r="1" spans="1:66" ht="13.5" x14ac:dyDescent="0.25">
      <c r="C1" s="2" t="s">
        <v>107</v>
      </c>
      <c r="D1" s="2" t="s">
        <v>13</v>
      </c>
      <c r="E1" s="2">
        <v>605</v>
      </c>
      <c r="F1" s="25">
        <v>0.63</v>
      </c>
      <c r="H1" s="29" t="s">
        <v>104</v>
      </c>
      <c r="I1" s="29" t="s">
        <v>102</v>
      </c>
      <c r="J1" s="2" t="s">
        <v>54</v>
      </c>
      <c r="K1" s="2" t="s">
        <v>54</v>
      </c>
      <c r="N1" s="2" t="s">
        <v>107</v>
      </c>
      <c r="O1" s="2" t="s">
        <v>13</v>
      </c>
      <c r="P1" s="2">
        <v>605</v>
      </c>
      <c r="Q1" s="25">
        <v>0.65</v>
      </c>
      <c r="R1" s="2"/>
      <c r="S1" s="29" t="s">
        <v>104</v>
      </c>
      <c r="T1" s="29" t="s">
        <v>102</v>
      </c>
      <c r="U1" s="2" t="s">
        <v>54</v>
      </c>
      <c r="V1" s="2" t="s">
        <v>54</v>
      </c>
      <c r="Y1" s="2" t="s">
        <v>107</v>
      </c>
      <c r="Z1" s="2" t="s">
        <v>13</v>
      </c>
      <c r="AA1" s="2">
        <v>601</v>
      </c>
      <c r="AB1" s="25">
        <v>0.66</v>
      </c>
      <c r="AD1" s="29" t="s">
        <v>104</v>
      </c>
      <c r="AE1" s="29" t="s">
        <v>102</v>
      </c>
      <c r="AF1" s="2" t="s">
        <v>56</v>
      </c>
      <c r="AG1" s="2" t="s">
        <v>56</v>
      </c>
      <c r="AJ1" s="2" t="s">
        <v>107</v>
      </c>
      <c r="AK1" s="2" t="s">
        <v>13</v>
      </c>
      <c r="AL1" s="2">
        <v>601</v>
      </c>
      <c r="AM1" s="25">
        <v>0.65</v>
      </c>
      <c r="AO1" s="29" t="s">
        <v>104</v>
      </c>
      <c r="AP1" s="29" t="s">
        <v>102</v>
      </c>
      <c r="AQ1" s="2" t="s">
        <v>57</v>
      </c>
      <c r="AR1" s="2" t="s">
        <v>57</v>
      </c>
      <c r="AU1" s="2" t="s">
        <v>107</v>
      </c>
      <c r="AV1" s="2" t="s">
        <v>13</v>
      </c>
      <c r="AW1" s="2">
        <v>601</v>
      </c>
      <c r="AX1" s="25">
        <v>0.65</v>
      </c>
      <c r="AZ1" s="29" t="s">
        <v>104</v>
      </c>
      <c r="BA1" s="29" t="s">
        <v>102</v>
      </c>
      <c r="BB1" s="2" t="s">
        <v>57</v>
      </c>
      <c r="BC1" s="2" t="s">
        <v>57</v>
      </c>
      <c r="BF1" s="2" t="s">
        <v>107</v>
      </c>
      <c r="BG1" s="2" t="s">
        <v>13</v>
      </c>
      <c r="BH1" s="2">
        <v>605</v>
      </c>
      <c r="BI1" s="25">
        <v>0.66500000000000004</v>
      </c>
      <c r="BK1" s="29" t="s">
        <v>104</v>
      </c>
      <c r="BL1" s="29" t="s">
        <v>102</v>
      </c>
      <c r="BM1" s="2" t="s">
        <v>59</v>
      </c>
      <c r="BN1" s="2" t="s">
        <v>59</v>
      </c>
    </row>
    <row r="2" spans="1:66" s="23" customFormat="1" ht="12" x14ac:dyDescent="0.2">
      <c r="B2" s="4">
        <v>1.0000000000000001E-5</v>
      </c>
      <c r="C2" s="3">
        <f>B2/$A$10</f>
        <v>8.333333333333335E-3</v>
      </c>
      <c r="D2" s="4">
        <v>-1.34015E-10</v>
      </c>
      <c r="E2" s="30">
        <f>E$11</f>
        <v>0.9887472477587923</v>
      </c>
      <c r="F2" s="3">
        <f t="shared" ref="F2:F65" si="0">-(D2-0.000000000014)*E$1*F$1</f>
        <v>5.6415917249999998E-8</v>
      </c>
      <c r="G2" s="3">
        <f>F2/B2</f>
        <v>5.6415917249999998E-3</v>
      </c>
      <c r="H2" s="3">
        <f>E2*F2</f>
        <v>5.5781082910725273E-8</v>
      </c>
      <c r="I2" s="3">
        <f>SQRT(H2)</f>
        <v>2.3618019161378729E-4</v>
      </c>
      <c r="J2" s="3">
        <f>H2/B2</f>
        <v>5.5781082910725272E-3</v>
      </c>
      <c r="K2" s="3">
        <f>1/J2</f>
        <v>179.27224568236656</v>
      </c>
      <c r="M2" s="4">
        <v>1.0000000000000001E-5</v>
      </c>
      <c r="N2" s="3">
        <f>M2/$A$10</f>
        <v>8.333333333333335E-3</v>
      </c>
      <c r="O2" s="4">
        <v>-1.36983E-10</v>
      </c>
      <c r="P2" s="30">
        <f>P$11</f>
        <v>0.9887472477587923</v>
      </c>
      <c r="Q2" s="3">
        <f t="shared" ref="Q2:Q65" si="1">-(O2-0.000000000014)*P$1*Q$1</f>
        <v>5.9374064750000003E-8</v>
      </c>
      <c r="R2" s="3">
        <f>Q2/M2</f>
        <v>5.9374064749999995E-3</v>
      </c>
      <c r="S2" s="3">
        <f>P2*Q2</f>
        <v>5.8705943109814832E-8</v>
      </c>
      <c r="T2" s="3">
        <f>SQRT(S2)</f>
        <v>2.4229309340097755E-4</v>
      </c>
      <c r="U2" s="3">
        <f>S2/M2</f>
        <v>5.8705943109814826E-3</v>
      </c>
      <c r="V2" s="3">
        <f>1/U2</f>
        <v>170.34050507108091</v>
      </c>
      <c r="X2" s="4">
        <v>1.0000000000000001E-5</v>
      </c>
      <c r="Y2" s="3">
        <f>X2/$A$10</f>
        <v>8.333333333333335E-3</v>
      </c>
      <c r="Z2" s="4">
        <v>-2.2985900000000001E-10</v>
      </c>
      <c r="AA2" s="30">
        <f>AA$11</f>
        <v>0.98867235423306044</v>
      </c>
      <c r="AB2" s="3">
        <f t="shared" ref="AB2:AB65" si="2">-(Z2-0.000000000014)*AA$1*AB$1</f>
        <v>9.6729110940000022E-8</v>
      </c>
      <c r="AC2" s="3">
        <f>AB2/X2</f>
        <v>9.6729110940000015E-3</v>
      </c>
      <c r="AD2" s="3">
        <f>AA2*AB2</f>
        <v>9.56333978359207E-8</v>
      </c>
      <c r="AE2" s="3">
        <f>SQRT(AD2)</f>
        <v>3.0924650011911322E-4</v>
      </c>
      <c r="AF2" s="3">
        <f>AD2/X2</f>
        <v>9.5633397835920685E-3</v>
      </c>
      <c r="AG2" s="3">
        <f>1/AF2</f>
        <v>104.56598036134943</v>
      </c>
      <c r="AI2" s="4">
        <v>1.0000000000000001E-5</v>
      </c>
      <c r="AJ2" s="3">
        <f>AI2/$A$10</f>
        <v>8.333333333333335E-3</v>
      </c>
      <c r="AK2" s="4">
        <v>-1.97625E-10</v>
      </c>
      <c r="AL2" s="30">
        <f>AL$11</f>
        <v>0.98867235423306044</v>
      </c>
      <c r="AM2" s="3">
        <f t="shared" ref="AM2:AM65" si="3">-(AK2-0.000000000014)*AL$1*AM$1</f>
        <v>8.2671306249999999E-8</v>
      </c>
      <c r="AN2" s="3">
        <f>AM2/AI2</f>
        <v>8.2671306249999989E-3</v>
      </c>
      <c r="AO2" s="3">
        <f>AL2*AM2</f>
        <v>8.1734834977709819E-8</v>
      </c>
      <c r="AP2" s="3">
        <f>SQRT(AO2)</f>
        <v>2.8589304814512337E-4</v>
      </c>
      <c r="AQ2" s="3">
        <f>AO2/AI2</f>
        <v>8.1734834977709812E-3</v>
      </c>
      <c r="AR2" s="3">
        <f>1/AQ2</f>
        <v>122.34685495758491</v>
      </c>
      <c r="AT2" s="4">
        <v>1.0000000000000001E-5</v>
      </c>
      <c r="AU2" s="3">
        <f>AT2/$A$10</f>
        <v>8.333333333333335E-3</v>
      </c>
      <c r="AV2" s="4">
        <v>-2.12896E-10</v>
      </c>
      <c r="AW2" s="30">
        <f>AW$11</f>
        <v>0.98867235423306044</v>
      </c>
      <c r="AX2" s="3">
        <f t="shared" ref="AX2:AX65" si="4">-(AV2-0.000000000014)*AW$1*AX$1</f>
        <v>8.8636922400000016E-8</v>
      </c>
      <c r="AY2" s="3">
        <f>AX2/AT2</f>
        <v>8.8636922400000002E-3</v>
      </c>
      <c r="AZ2" s="3">
        <f>AW2*AX2</f>
        <v>8.76328747411811E-8</v>
      </c>
      <c r="BA2" s="3">
        <f>SQRT(AZ2)</f>
        <v>2.9602850325801587E-4</v>
      </c>
      <c r="BB2" s="3">
        <f>AZ2/AT2</f>
        <v>8.7632874741181092E-3</v>
      </c>
      <c r="BC2" s="3">
        <f>1/BB2</f>
        <v>114.11242675233984</v>
      </c>
      <c r="BE2" s="4">
        <v>1.0000000000000001E-5</v>
      </c>
      <c r="BF2" s="3">
        <f>BE2/$A$10</f>
        <v>8.333333333333335E-3</v>
      </c>
      <c r="BG2" s="4">
        <v>-5.4287899999999997E-11</v>
      </c>
      <c r="BH2" s="30">
        <f>BH$11</f>
        <v>0.9887472477587923</v>
      </c>
      <c r="BI2" s="3">
        <f t="shared" ref="BI2:BI65" si="5">-(BG2-0.000000000014)*BH$1*BI$1</f>
        <v>2.74739293675E-8</v>
      </c>
      <c r="BJ2" s="3">
        <f>BI2/BE2</f>
        <v>2.7473929367499996E-3</v>
      </c>
      <c r="BK2" s="3">
        <f>BH2*BI2</f>
        <v>2.7164772047235082E-8</v>
      </c>
      <c r="BL2" s="3">
        <f>SQRT(BK2)</f>
        <v>1.6481739000249665E-4</v>
      </c>
      <c r="BM2" s="3">
        <f>BK2/BE2</f>
        <v>2.7164772047235078E-3</v>
      </c>
      <c r="BN2" s="3">
        <f>1/BM2</f>
        <v>368.12383268343433</v>
      </c>
    </row>
    <row r="3" spans="1:66" ht="12" x14ac:dyDescent="0.2">
      <c r="B3" s="3">
        <v>1.20679E-5</v>
      </c>
      <c r="C3" s="3">
        <f t="shared" ref="C3:C66" si="6">B3/$A$10</f>
        <v>1.0056583333333334E-2</v>
      </c>
      <c r="D3" s="3">
        <v>-1.91689E-10</v>
      </c>
      <c r="E3" s="31">
        <f t="shared" ref="E3:E10" si="7">E$11</f>
        <v>0.9887472477587923</v>
      </c>
      <c r="F3" s="3">
        <f t="shared" si="0"/>
        <v>7.839836235000001E-8</v>
      </c>
      <c r="G3" s="3">
        <f t="shared" ref="G3:G66" si="8">F3/B3</f>
        <v>6.4964378516560468E-3</v>
      </c>
      <c r="H3" s="3">
        <f t="shared" ref="H3:H66" si="9">E3*F3</f>
        <v>7.7516165002359033E-8</v>
      </c>
      <c r="I3" s="3">
        <f t="shared" ref="I3:I67" si="10">SQRT(H3)</f>
        <v>2.7841724982902735E-4</v>
      </c>
      <c r="J3" s="3">
        <f t="shared" ref="J3:J66" si="11">H3/B3</f>
        <v>6.4233350460609576E-3</v>
      </c>
      <c r="K3" s="3">
        <f t="shared" ref="K3:K66" si="12">1/J3</f>
        <v>155.68236637651952</v>
      </c>
      <c r="M3" s="3">
        <v>1.20679E-5</v>
      </c>
      <c r="N3" s="3">
        <f t="shared" ref="N3:N66" si="13">M3/$A$10</f>
        <v>1.0056583333333334E-2</v>
      </c>
      <c r="O3" s="3">
        <v>-2.15864E-10</v>
      </c>
      <c r="P3" s="31">
        <f t="shared" ref="P3:P10" si="14">P$11</f>
        <v>0.9887472477587923</v>
      </c>
      <c r="Q3" s="3">
        <f t="shared" si="1"/>
        <v>9.0394018000000008E-8</v>
      </c>
      <c r="R3" s="3">
        <f t="shared" ref="R3:R66" si="15">Q3/M3</f>
        <v>7.4904513627060227E-3</v>
      </c>
      <c r="S3" s="3">
        <f t="shared" ref="S3:S66" si="16">P3*Q3</f>
        <v>8.9376836511358734E-8</v>
      </c>
      <c r="T3" s="3">
        <f t="shared" ref="T3:T66" si="17">SQRT(S3)</f>
        <v>2.989595900976564E-4</v>
      </c>
      <c r="U3" s="3">
        <f t="shared" ref="U3:U66" si="18">S3/M3</f>
        <v>7.4061631693466742E-3</v>
      </c>
      <c r="V3" s="3">
        <f t="shared" ref="V3:V66" si="19">1/U3</f>
        <v>135.02268004827306</v>
      </c>
      <c r="X3" s="3">
        <v>1.20679E-5</v>
      </c>
      <c r="Y3" s="3">
        <f t="shared" ref="Y3:Y66" si="20">X3/$A$10</f>
        <v>1.0056583333333334E-2</v>
      </c>
      <c r="Z3" s="3">
        <v>-2.0822300000000001E-10</v>
      </c>
      <c r="AA3" s="31">
        <f t="shared" ref="AA3:AA10" si="21">AA$11</f>
        <v>0.98867235423306044</v>
      </c>
      <c r="AB3" s="3">
        <f t="shared" si="2"/>
        <v>8.8146975180000011E-8</v>
      </c>
      <c r="AC3" s="3">
        <f t="shared" ref="AC3:AC66" si="22">AB3/X3</f>
        <v>7.3042513759643364E-3</v>
      </c>
      <c r="AD3" s="3">
        <f t="shared" ref="AD3:AD66" si="23">AA3*AB3</f>
        <v>8.7148477469733758E-8</v>
      </c>
      <c r="AE3" s="3">
        <f t="shared" ref="AE3:AE66" si="24">SQRT(AD3)</f>
        <v>2.9520920966279786E-4</v>
      </c>
      <c r="AF3" s="3">
        <f t="shared" ref="AF3:AF66" si="25">AD3/X3</f>
        <v>7.2215114037847312E-3</v>
      </c>
      <c r="AG3" s="3">
        <f t="shared" ref="AG3:AG66" si="26">1/AF3</f>
        <v>138.47516732797911</v>
      </c>
      <c r="AI3" s="3">
        <v>1.20679E-5</v>
      </c>
      <c r="AJ3" s="3">
        <f t="shared" ref="AJ3:AJ66" si="27">AI3/$A$10</f>
        <v>1.0056583333333334E-2</v>
      </c>
      <c r="AK3" s="3">
        <v>-2.5190099999999999E-10</v>
      </c>
      <c r="AL3" s="31">
        <f t="shared" ref="AL3:AL10" si="28">AL$11</f>
        <v>0.98867235423306044</v>
      </c>
      <c r="AM3" s="3">
        <f t="shared" si="3"/>
        <v>1.0387422565E-7</v>
      </c>
      <c r="AN3" s="3">
        <f t="shared" ref="AN3:AN66" si="29">AM3/AI3</f>
        <v>8.6074814715070558E-3</v>
      </c>
      <c r="AO3" s="3">
        <f t="shared" ref="AO3:AO66" si="30">AL3*AM3</f>
        <v>1.0269757521752165E-7</v>
      </c>
      <c r="AP3" s="3">
        <f t="shared" ref="AP3:AP66" si="31">SQRT(AO3)</f>
        <v>3.2046462397200982E-4</v>
      </c>
      <c r="AQ3" s="3">
        <f t="shared" ref="AQ3:AQ66" si="32">AO3/AI3</f>
        <v>8.5099789704523275E-3</v>
      </c>
      <c r="AR3" s="3">
        <f t="shared" ref="AR3:AR66" si="33">1/AQ3</f>
        <v>117.50910354445298</v>
      </c>
      <c r="AT3" s="3">
        <v>1.20679E-5</v>
      </c>
      <c r="AU3" s="3">
        <f t="shared" ref="AU3:AU66" si="34">AT3/$A$10</f>
        <v>1.0056583333333334E-2</v>
      </c>
      <c r="AV3" s="3">
        <v>-2.9770100000000002E-10</v>
      </c>
      <c r="AW3" s="31">
        <f t="shared" ref="AW3:AW10" si="35">AW$11</f>
        <v>0.98867235423306044</v>
      </c>
      <c r="AX3" s="3">
        <f t="shared" si="4"/>
        <v>1.2176599565E-7</v>
      </c>
      <c r="AY3" s="3">
        <f t="shared" ref="AY3:AY66" si="36">AX3/AT3</f>
        <v>1.0090073306043305E-2</v>
      </c>
      <c r="AZ3" s="3">
        <f t="shared" ref="AZ3:AZ66" si="37">AW3*AX3</f>
        <v>1.2038667358481808E-7</v>
      </c>
      <c r="BA3" s="3">
        <f t="shared" ref="BA3:BA66" si="38">SQRT(AZ3)</f>
        <v>3.4696782788151708E-4</v>
      </c>
      <c r="BB3" s="3">
        <f t="shared" ref="BB3:BB66" si="39">AZ3/AT3</f>
        <v>9.9757765298699921E-3</v>
      </c>
      <c r="BC3" s="3">
        <f t="shared" ref="BC3:BC66" si="40">1/BB3</f>
        <v>100.24282290263297</v>
      </c>
      <c r="BE3" s="3">
        <v>1.20679E-5</v>
      </c>
      <c r="BF3" s="3">
        <f t="shared" ref="BF3:BF66" si="41">BE3/$A$10</f>
        <v>1.0056583333333334E-2</v>
      </c>
      <c r="BG3" s="3">
        <v>-6.15001E-11</v>
      </c>
      <c r="BH3" s="31">
        <f t="shared" ref="BH3:BH10" si="42">BH$11</f>
        <v>0.9887472477587923</v>
      </c>
      <c r="BI3" s="3">
        <f t="shared" si="5"/>
        <v>3.0375577732500005E-8</v>
      </c>
      <c r="BJ3" s="3">
        <f t="shared" ref="BJ3:BJ66" si="43">BI3/BE3</f>
        <v>2.5170558036195201E-3</v>
      </c>
      <c r="BK3" s="3">
        <f t="shared" ref="BK3:BK66" si="44">BH3*BI3</f>
        <v>3.0033768882092635E-8</v>
      </c>
      <c r="BL3" s="3">
        <f t="shared" ref="BL3:BL66" si="45">SQRT(BK3)</f>
        <v>1.7330253570589391E-4</v>
      </c>
      <c r="BM3" s="3">
        <f t="shared" ref="BM3:BM66" si="46">BK3/BE3</f>
        <v>2.4887319982840952E-3</v>
      </c>
      <c r="BN3" s="3">
        <f t="shared" ref="BN3:BN66" si="47">1/BM3</f>
        <v>401.8110430088372</v>
      </c>
    </row>
    <row r="4" spans="1:66" ht="12" x14ac:dyDescent="0.2">
      <c r="A4" s="2">
        <v>605</v>
      </c>
      <c r="B4" s="3">
        <v>1.45635E-5</v>
      </c>
      <c r="C4" s="3">
        <f t="shared" si="6"/>
        <v>1.2136250000000001E-2</v>
      </c>
      <c r="D4" s="3">
        <v>-3.1594E-10</v>
      </c>
      <c r="E4" s="31">
        <f t="shared" si="7"/>
        <v>0.9887472477587923</v>
      </c>
      <c r="F4" s="3">
        <f t="shared" si="0"/>
        <v>1.2575663099999999E-7</v>
      </c>
      <c r="G4" s="3">
        <f t="shared" si="8"/>
        <v>8.6350555155010802E-3</v>
      </c>
      <c r="H4" s="3">
        <f t="shared" si="9"/>
        <v>1.2434152278866801E-7</v>
      </c>
      <c r="I4" s="3">
        <f t="shared" si="10"/>
        <v>3.5262093356558968E-4</v>
      </c>
      <c r="J4" s="3">
        <f t="shared" si="11"/>
        <v>8.5378873751960731E-3</v>
      </c>
      <c r="K4" s="3">
        <f t="shared" si="12"/>
        <v>117.12499311072663</v>
      </c>
      <c r="L4" s="2">
        <v>605</v>
      </c>
      <c r="M4" s="3">
        <v>1.45635E-5</v>
      </c>
      <c r="N4" s="3">
        <f t="shared" si="13"/>
        <v>1.2136250000000001E-2</v>
      </c>
      <c r="O4" s="3">
        <v>-3.1254300000000001E-10</v>
      </c>
      <c r="P4" s="31">
        <f t="shared" si="14"/>
        <v>0.9887472477587923</v>
      </c>
      <c r="Q4" s="3">
        <f t="shared" si="1"/>
        <v>1.2841303475000002E-7</v>
      </c>
      <c r="R4" s="3">
        <f t="shared" si="15"/>
        <v>8.8174569814948346E-3</v>
      </c>
      <c r="S4" s="3">
        <f t="shared" si="16"/>
        <v>1.2696803468541667E-7</v>
      </c>
      <c r="T4" s="3">
        <f t="shared" si="17"/>
        <v>3.563257423838708E-4</v>
      </c>
      <c r="U4" s="3">
        <f t="shared" si="18"/>
        <v>8.7182363226845656E-3</v>
      </c>
      <c r="V4" s="3">
        <f t="shared" si="19"/>
        <v>114.70209833587933</v>
      </c>
      <c r="W4" s="2">
        <v>601</v>
      </c>
      <c r="X4" s="3">
        <v>1.45635E-5</v>
      </c>
      <c r="Y4" s="3">
        <f t="shared" si="20"/>
        <v>1.2136250000000001E-2</v>
      </c>
      <c r="Z4" s="3">
        <v>-3.73614E-10</v>
      </c>
      <c r="AA4" s="31">
        <f t="shared" si="21"/>
        <v>0.98867235423306044</v>
      </c>
      <c r="AB4" s="3">
        <f t="shared" si="2"/>
        <v>1.5375096924000001E-7</v>
      </c>
      <c r="AC4" s="3">
        <f t="shared" si="22"/>
        <v>1.0557281507879287E-2</v>
      </c>
      <c r="AD4" s="3">
        <f t="shared" si="23"/>
        <v>1.5200933272412567E-7</v>
      </c>
      <c r="AE4" s="3">
        <f t="shared" si="24"/>
        <v>3.8988374257479071E-4</v>
      </c>
      <c r="AF4" s="3">
        <f t="shared" si="25"/>
        <v>1.043769236269617E-2</v>
      </c>
      <c r="AG4" s="3">
        <f t="shared" si="26"/>
        <v>95.806617521508272</v>
      </c>
      <c r="AI4" s="3">
        <v>1.45635E-5</v>
      </c>
      <c r="AJ4" s="3">
        <f t="shared" si="27"/>
        <v>1.2136250000000001E-2</v>
      </c>
      <c r="AK4" s="3">
        <v>-3.0279200000000001E-10</v>
      </c>
      <c r="AL4" s="31">
        <f t="shared" si="28"/>
        <v>0.98867235423306044</v>
      </c>
      <c r="AM4" s="3">
        <f t="shared" si="3"/>
        <v>1.2375479479999999E-7</v>
      </c>
      <c r="AN4" s="3">
        <f t="shared" si="29"/>
        <v>8.4975998077385234E-3</v>
      </c>
      <c r="AO4" s="3">
        <f t="shared" si="30"/>
        <v>1.2235294432254529E-7</v>
      </c>
      <c r="AP4" s="3">
        <f t="shared" si="31"/>
        <v>3.4978985737517501E-4</v>
      </c>
      <c r="AQ4" s="3">
        <f t="shared" si="32"/>
        <v>8.4013420072472471E-3</v>
      </c>
      <c r="AR4" s="3">
        <f t="shared" si="33"/>
        <v>119.02860270863516</v>
      </c>
      <c r="AT4" s="3">
        <v>1.45635E-5</v>
      </c>
      <c r="AU4" s="3">
        <f t="shared" si="34"/>
        <v>1.2136250000000001E-2</v>
      </c>
      <c r="AV4" s="3">
        <v>-3.6640200000000001E-10</v>
      </c>
      <c r="AW4" s="31">
        <f t="shared" si="35"/>
        <v>0.98867235423306044</v>
      </c>
      <c r="AX4" s="3">
        <f t="shared" si="4"/>
        <v>1.486040413E-7</v>
      </c>
      <c r="AY4" s="3">
        <f t="shared" si="36"/>
        <v>1.0203868664812717E-2</v>
      </c>
      <c r="AZ4" s="3">
        <f t="shared" si="37"/>
        <v>1.4692070736061794E-7</v>
      </c>
      <c r="BA4" s="3">
        <f t="shared" si="38"/>
        <v>3.8330237066918585E-4</v>
      </c>
      <c r="BB4" s="3">
        <f t="shared" si="39"/>
        <v>1.0088282855125343E-2</v>
      </c>
      <c r="BC4" s="3">
        <f t="shared" si="40"/>
        <v>99.124897106939358</v>
      </c>
      <c r="BE4" s="3">
        <v>1.45635E-5</v>
      </c>
      <c r="BF4" s="3">
        <f t="shared" si="41"/>
        <v>1.2136250000000001E-2</v>
      </c>
      <c r="BG4" s="3">
        <v>-1.0729999999999999E-10</v>
      </c>
      <c r="BH4" s="31">
        <f t="shared" si="42"/>
        <v>0.9887472477587923</v>
      </c>
      <c r="BI4" s="3">
        <f t="shared" si="5"/>
        <v>4.8802022499999998E-8</v>
      </c>
      <c r="BJ4" s="3">
        <f t="shared" si="43"/>
        <v>3.350981735159817E-3</v>
      </c>
      <c r="BK4" s="3">
        <f t="shared" si="44"/>
        <v>4.8252865431937657E-8</v>
      </c>
      <c r="BL4" s="3">
        <f t="shared" si="45"/>
        <v>2.1966534872832732E-4</v>
      </c>
      <c r="BM4" s="3">
        <f t="shared" si="46"/>
        <v>3.3132739679292518E-3</v>
      </c>
      <c r="BN4" s="3">
        <f t="shared" si="47"/>
        <v>301.81627287072354</v>
      </c>
    </row>
    <row r="5" spans="1:66" ht="12" x14ac:dyDescent="0.2">
      <c r="B5" s="3">
        <v>1.7575100000000001E-5</v>
      </c>
      <c r="C5" s="3">
        <f t="shared" si="6"/>
        <v>1.4645916666666668E-2</v>
      </c>
      <c r="D5" s="3">
        <v>-4.7665799999999997E-10</v>
      </c>
      <c r="E5" s="31">
        <f t="shared" si="7"/>
        <v>0.9887472477587923</v>
      </c>
      <c r="F5" s="3">
        <f t="shared" si="0"/>
        <v>1.8701429669999999E-7</v>
      </c>
      <c r="G5" s="3">
        <f t="shared" si="8"/>
        <v>1.064086672053075E-2</v>
      </c>
      <c r="H5" s="3">
        <f t="shared" si="9"/>
        <v>1.8490987115367119E-7</v>
      </c>
      <c r="I5" s="3">
        <f t="shared" si="10"/>
        <v>4.3001147793247474E-4</v>
      </c>
      <c r="J5" s="3">
        <f t="shared" si="11"/>
        <v>1.0521127683692906E-2</v>
      </c>
      <c r="K5" s="3">
        <f t="shared" si="12"/>
        <v>95.046845743535442</v>
      </c>
      <c r="L5" s="3"/>
      <c r="M5" s="3">
        <v>1.7575100000000001E-5</v>
      </c>
      <c r="N5" s="3">
        <f t="shared" si="13"/>
        <v>1.4645916666666668E-2</v>
      </c>
      <c r="O5" s="3">
        <v>-4.5121900000000001E-10</v>
      </c>
      <c r="P5" s="31">
        <f t="shared" si="14"/>
        <v>0.9887472477587923</v>
      </c>
      <c r="Q5" s="3">
        <f t="shared" si="1"/>
        <v>1.8294737175E-7</v>
      </c>
      <c r="R5" s="3">
        <f t="shared" si="15"/>
        <v>1.0409464057103515E-2</v>
      </c>
      <c r="S5" s="3">
        <f t="shared" si="16"/>
        <v>1.8088871030251714E-7</v>
      </c>
      <c r="T5" s="3">
        <f t="shared" si="17"/>
        <v>4.2531013425795196E-4</v>
      </c>
      <c r="U5" s="3">
        <f t="shared" si="18"/>
        <v>1.0292328937105173E-2</v>
      </c>
      <c r="V5" s="3">
        <f t="shared" si="19"/>
        <v>97.159739657646483</v>
      </c>
      <c r="W5" s="3"/>
      <c r="X5" s="3">
        <v>1.7575100000000001E-5</v>
      </c>
      <c r="Y5" s="3">
        <f t="shared" si="20"/>
        <v>1.4645916666666668E-2</v>
      </c>
      <c r="Z5" s="3">
        <v>-4.7793399999999995E-10</v>
      </c>
      <c r="AA5" s="31">
        <f t="shared" si="21"/>
        <v>0.98867235423306044</v>
      </c>
      <c r="AB5" s="3">
        <f t="shared" si="2"/>
        <v>1.9513054043999995E-7</v>
      </c>
      <c r="AC5" s="3">
        <f t="shared" si="22"/>
        <v>1.1102670280112201E-2</v>
      </c>
      <c r="AD5" s="3">
        <f t="shared" si="23"/>
        <v>1.9292017079958416E-7</v>
      </c>
      <c r="AE5" s="3">
        <f t="shared" si="24"/>
        <v>4.3922678743399081E-4</v>
      </c>
      <c r="AF5" s="3">
        <f t="shared" si="25"/>
        <v>1.0976903164111963E-2</v>
      </c>
      <c r="AG5" s="3">
        <f t="shared" si="26"/>
        <v>91.100375492918047</v>
      </c>
      <c r="AH5" s="3"/>
      <c r="AI5" s="3">
        <v>1.7575100000000001E-5</v>
      </c>
      <c r="AJ5" s="3">
        <f t="shared" si="27"/>
        <v>1.4645916666666668E-2</v>
      </c>
      <c r="AK5" s="3">
        <v>-4.1729199999999998E-10</v>
      </c>
      <c r="AL5" s="31">
        <f t="shared" si="28"/>
        <v>0.98867235423306044</v>
      </c>
      <c r="AM5" s="3">
        <f t="shared" si="3"/>
        <v>1.684842198E-7</v>
      </c>
      <c r="AN5" s="3">
        <f t="shared" si="29"/>
        <v>9.5865297949940531E-3</v>
      </c>
      <c r="AO5" s="3">
        <f t="shared" si="30"/>
        <v>1.6657569024078641E-7</v>
      </c>
      <c r="AP5" s="3">
        <f t="shared" si="31"/>
        <v>4.0813685234340996E-4</v>
      </c>
      <c r="AQ5" s="3">
        <f t="shared" si="32"/>
        <v>9.4779369813421492E-3</v>
      </c>
      <c r="AR5" s="3">
        <f t="shared" si="33"/>
        <v>105.50819254955547</v>
      </c>
      <c r="AT5" s="3">
        <v>1.7575100000000001E-5</v>
      </c>
      <c r="AU5" s="3">
        <f t="shared" si="34"/>
        <v>1.4645916666666668E-2</v>
      </c>
      <c r="AV5" s="3">
        <v>-4.41039E-10</v>
      </c>
      <c r="AW5" s="31">
        <f t="shared" si="35"/>
        <v>0.98867235423306044</v>
      </c>
      <c r="AX5" s="3">
        <f t="shared" si="4"/>
        <v>1.7776098534999999E-7</v>
      </c>
      <c r="AY5" s="3">
        <f t="shared" si="36"/>
        <v>1.0114365514278724E-2</v>
      </c>
      <c r="AZ5" s="3">
        <f t="shared" si="37"/>
        <v>1.7574737187677306E-7</v>
      </c>
      <c r="BA5" s="3">
        <f t="shared" si="38"/>
        <v>4.1922234181490501E-4</v>
      </c>
      <c r="BB5" s="3">
        <f t="shared" si="39"/>
        <v>9.999793564575624E-3</v>
      </c>
      <c r="BC5" s="3">
        <f t="shared" si="40"/>
        <v>100.00206439686022</v>
      </c>
      <c r="BE5" s="3">
        <v>1.7575100000000001E-5</v>
      </c>
      <c r="BF5" s="3">
        <f t="shared" si="41"/>
        <v>1.4645916666666668E-2</v>
      </c>
      <c r="BG5" s="3">
        <v>-2.3918200000000001E-10</v>
      </c>
      <c r="BH5" s="31">
        <f t="shared" si="42"/>
        <v>0.9887472477587923</v>
      </c>
      <c r="BI5" s="3">
        <f t="shared" si="5"/>
        <v>1.0186144815000002E-7</v>
      </c>
      <c r="BJ5" s="3">
        <f t="shared" si="43"/>
        <v>5.7957819955505238E-3</v>
      </c>
      <c r="BK5" s="3">
        <f t="shared" si="44"/>
        <v>1.0071522651103745E-7</v>
      </c>
      <c r="BL5" s="3">
        <f t="shared" si="45"/>
        <v>3.173566235499701E-4</v>
      </c>
      <c r="BM5" s="3">
        <f t="shared" si="46"/>
        <v>5.7305634967105418E-3</v>
      </c>
      <c r="BN5" s="3">
        <f t="shared" si="47"/>
        <v>174.50290893278122</v>
      </c>
    </row>
    <row r="6" spans="1:66" ht="12" x14ac:dyDescent="0.2">
      <c r="B6" s="3">
        <v>2.1209500000000001E-5</v>
      </c>
      <c r="C6" s="3">
        <f t="shared" si="6"/>
        <v>1.7674583333333337E-2</v>
      </c>
      <c r="D6" s="3">
        <v>-6.4077399999999998E-10</v>
      </c>
      <c r="E6" s="31">
        <f t="shared" si="7"/>
        <v>0.9887472477587923</v>
      </c>
      <c r="F6" s="3">
        <f t="shared" si="0"/>
        <v>2.495671101E-7</v>
      </c>
      <c r="G6" s="3">
        <f t="shared" si="8"/>
        <v>1.1766760654423725E-2</v>
      </c>
      <c r="H6" s="3">
        <f t="shared" si="9"/>
        <v>2.4675879324249048E-7</v>
      </c>
      <c r="I6" s="3">
        <f t="shared" si="10"/>
        <v>4.967482191638844E-4</v>
      </c>
      <c r="J6" s="3">
        <f t="shared" si="11"/>
        <v>1.1634352212097902E-2</v>
      </c>
      <c r="K6" s="3">
        <f t="shared" si="12"/>
        <v>85.952357447126005</v>
      </c>
      <c r="L6" s="3"/>
      <c r="M6" s="3">
        <v>2.1209500000000001E-5</v>
      </c>
      <c r="N6" s="3">
        <f t="shared" si="13"/>
        <v>1.7674583333333337E-2</v>
      </c>
      <c r="O6" s="3">
        <v>-6.1533500000000003E-10</v>
      </c>
      <c r="P6" s="31">
        <f t="shared" si="14"/>
        <v>0.9887472477587923</v>
      </c>
      <c r="Q6" s="3">
        <f t="shared" si="1"/>
        <v>2.4748598875000004E-7</v>
      </c>
      <c r="R6" s="3">
        <f t="shared" si="15"/>
        <v>1.166863852283175E-2</v>
      </c>
      <c r="S6" s="3">
        <f t="shared" si="16"/>
        <v>2.4470109023542598E-7</v>
      </c>
      <c r="T6" s="3">
        <f t="shared" si="17"/>
        <v>4.9467271021901536E-4</v>
      </c>
      <c r="U6" s="3">
        <f t="shared" si="18"/>
        <v>1.1537334224542114E-2</v>
      </c>
      <c r="V6" s="3">
        <f t="shared" si="19"/>
        <v>86.675134874120999</v>
      </c>
      <c r="W6" s="3"/>
      <c r="X6" s="3">
        <v>2.1209500000000001E-5</v>
      </c>
      <c r="Y6" s="3">
        <f t="shared" si="20"/>
        <v>1.7674583333333337E-2</v>
      </c>
      <c r="Z6" s="3">
        <v>-6.1661E-10</v>
      </c>
      <c r="AA6" s="31">
        <f t="shared" si="21"/>
        <v>0.98867235423306044</v>
      </c>
      <c r="AB6" s="3">
        <f t="shared" si="2"/>
        <v>2.5013776259999999E-7</v>
      </c>
      <c r="AC6" s="3">
        <f t="shared" si="22"/>
        <v>1.1793666168462245E-2</v>
      </c>
      <c r="AD6" s="3">
        <f t="shared" si="23"/>
        <v>2.4730429063233238E-7</v>
      </c>
      <c r="AE6" s="3">
        <f t="shared" si="24"/>
        <v>4.9729698433866694E-4</v>
      </c>
      <c r="AF6" s="3">
        <f t="shared" si="25"/>
        <v>1.1660071695812365E-2</v>
      </c>
      <c r="AG6" s="3">
        <f t="shared" si="26"/>
        <v>85.762765966451397</v>
      </c>
      <c r="AH6" s="3"/>
      <c r="AI6" s="3">
        <v>2.1209500000000001E-5</v>
      </c>
      <c r="AJ6" s="3">
        <f t="shared" si="27"/>
        <v>1.7674583333333337E-2</v>
      </c>
      <c r="AK6" s="3">
        <v>-5.9031200000000002E-10</v>
      </c>
      <c r="AL6" s="31">
        <f t="shared" si="28"/>
        <v>0.98867235423306044</v>
      </c>
      <c r="AM6" s="3">
        <f t="shared" si="3"/>
        <v>2.3607448280000002E-7</v>
      </c>
      <c r="AN6" s="3">
        <f t="shared" si="29"/>
        <v>1.1130601041985903E-2</v>
      </c>
      <c r="AO6" s="3">
        <f t="shared" si="30"/>
        <v>2.3340031468422815E-7</v>
      </c>
      <c r="AP6" s="3">
        <f t="shared" si="31"/>
        <v>4.831152188497358E-4</v>
      </c>
      <c r="AQ6" s="3">
        <f t="shared" si="32"/>
        <v>1.1004517536209159E-2</v>
      </c>
      <c r="AR6" s="3">
        <f t="shared" si="33"/>
        <v>90.871771225736126</v>
      </c>
      <c r="AT6" s="3">
        <v>2.1209500000000001E-5</v>
      </c>
      <c r="AU6" s="3">
        <f t="shared" si="34"/>
        <v>1.7674583333333337E-2</v>
      </c>
      <c r="AV6" s="3">
        <v>-5.7165600000000004E-10</v>
      </c>
      <c r="AW6" s="31">
        <f t="shared" si="35"/>
        <v>0.98867235423306044</v>
      </c>
      <c r="AX6" s="3">
        <f t="shared" si="4"/>
        <v>2.2878651640000002E-7</v>
      </c>
      <c r="AY6" s="3">
        <f t="shared" si="36"/>
        <v>1.0786983021759117E-2</v>
      </c>
      <c r="AZ6" s="3">
        <f t="shared" si="37"/>
        <v>2.2619490378596871E-7</v>
      </c>
      <c r="BA6" s="3">
        <f t="shared" si="38"/>
        <v>4.7559952038029717E-4</v>
      </c>
      <c r="BB6" s="3">
        <f t="shared" si="39"/>
        <v>1.0664791899194639E-2</v>
      </c>
      <c r="BC6" s="3">
        <f t="shared" si="40"/>
        <v>93.766480345061012</v>
      </c>
      <c r="BE6" s="3">
        <v>2.1209500000000001E-5</v>
      </c>
      <c r="BF6" s="3">
        <f t="shared" si="41"/>
        <v>1.7674583333333337E-2</v>
      </c>
      <c r="BG6" s="3">
        <v>-3.77429E-10</v>
      </c>
      <c r="BH6" s="31">
        <f t="shared" si="42"/>
        <v>0.9887472477587923</v>
      </c>
      <c r="BI6" s="3">
        <f t="shared" si="5"/>
        <v>1.5748167242500001E-7</v>
      </c>
      <c r="BJ6" s="3">
        <f t="shared" si="43"/>
        <v>7.4250535102194769E-3</v>
      </c>
      <c r="BK6" s="3">
        <f t="shared" si="44"/>
        <v>1.5570957018267045E-7</v>
      </c>
      <c r="BL6" s="3">
        <f t="shared" si="45"/>
        <v>3.9460051974455186E-4</v>
      </c>
      <c r="BM6" s="3">
        <f t="shared" si="46"/>
        <v>7.3415012226912676E-3</v>
      </c>
      <c r="BN6" s="3">
        <f t="shared" si="47"/>
        <v>136.21192310220951</v>
      </c>
    </row>
    <row r="7" spans="1:66" ht="12" x14ac:dyDescent="0.2">
      <c r="B7" s="3">
        <v>2.5595499999999999E-5</v>
      </c>
      <c r="C7" s="3">
        <f t="shared" si="6"/>
        <v>2.1329583333333336E-2</v>
      </c>
      <c r="D7" s="3">
        <v>-8.8121899999999997E-10</v>
      </c>
      <c r="E7" s="31">
        <f t="shared" si="7"/>
        <v>0.9887472477587923</v>
      </c>
      <c r="F7" s="3">
        <f t="shared" si="0"/>
        <v>3.4121272184999994E-7</v>
      </c>
      <c r="G7" s="3">
        <f t="shared" si="8"/>
        <v>1.3330965281006425E-2</v>
      </c>
      <c r="H7" s="3">
        <f t="shared" si="9"/>
        <v>3.3737313962947377E-7</v>
      </c>
      <c r="I7" s="3">
        <f t="shared" si="10"/>
        <v>5.8083830764634815E-4</v>
      </c>
      <c r="J7" s="3">
        <f t="shared" si="11"/>
        <v>1.3180955231563117E-2</v>
      </c>
      <c r="K7" s="3">
        <f t="shared" si="12"/>
        <v>75.867035615552339</v>
      </c>
      <c r="L7" s="3"/>
      <c r="M7" s="3">
        <v>2.5595499999999999E-5</v>
      </c>
      <c r="N7" s="3">
        <f t="shared" si="13"/>
        <v>2.1329583333333336E-2</v>
      </c>
      <c r="O7" s="3">
        <v>-8.4856699999999997E-10</v>
      </c>
      <c r="P7" s="31">
        <f t="shared" si="14"/>
        <v>0.9887472477587923</v>
      </c>
      <c r="Q7" s="3">
        <f t="shared" si="1"/>
        <v>3.3920447274999997E-7</v>
      </c>
      <c r="R7" s="3">
        <f t="shared" si="15"/>
        <v>1.3252504258561074E-2</v>
      </c>
      <c r="S7" s="3">
        <f t="shared" si="16"/>
        <v>3.3538748885903475E-7</v>
      </c>
      <c r="T7" s="3">
        <f t="shared" si="17"/>
        <v>5.7912648778918297E-4</v>
      </c>
      <c r="U7" s="3">
        <f t="shared" si="18"/>
        <v>1.3103377111563938E-2</v>
      </c>
      <c r="V7" s="3">
        <f t="shared" si="19"/>
        <v>76.316203943904213</v>
      </c>
      <c r="W7" s="3"/>
      <c r="X7" s="3">
        <v>2.5595499999999999E-5</v>
      </c>
      <c r="Y7" s="3">
        <f t="shared" si="20"/>
        <v>2.1329583333333336E-2</v>
      </c>
      <c r="Z7" s="3">
        <v>-9.0751699999999996E-10</v>
      </c>
      <c r="AA7" s="31">
        <f t="shared" si="21"/>
        <v>0.98867235423306044</v>
      </c>
      <c r="AB7" s="3">
        <f t="shared" si="2"/>
        <v>3.6552893321999999E-7</v>
      </c>
      <c r="AC7" s="3">
        <f t="shared" si="22"/>
        <v>1.4280984283174777E-2</v>
      </c>
      <c r="AD7" s="3">
        <f t="shared" si="23"/>
        <v>3.6138835094691653E-7</v>
      </c>
      <c r="AE7" s="3">
        <f t="shared" si="24"/>
        <v>6.0115584580615745E-4</v>
      </c>
      <c r="AF7" s="3">
        <f t="shared" si="25"/>
        <v>1.4119214352011742E-2</v>
      </c>
      <c r="AG7" s="3">
        <f t="shared" si="26"/>
        <v>70.825470530342741</v>
      </c>
      <c r="AH7" s="3"/>
      <c r="AI7" s="3">
        <v>2.5595499999999999E-5</v>
      </c>
      <c r="AJ7" s="3">
        <f t="shared" si="27"/>
        <v>2.1329583333333336E-2</v>
      </c>
      <c r="AK7" s="3">
        <v>-8.2525000000000002E-10</v>
      </c>
      <c r="AL7" s="31">
        <f t="shared" si="28"/>
        <v>0.98867235423306044</v>
      </c>
      <c r="AM7" s="3">
        <f t="shared" si="3"/>
        <v>3.2785301249999998E-7</v>
      </c>
      <c r="AN7" s="3">
        <f t="shared" si="29"/>
        <v>1.2809009884550018E-2</v>
      </c>
      <c r="AO7" s="3">
        <f t="shared" si="30"/>
        <v>3.2413920971077598E-7</v>
      </c>
      <c r="AP7" s="3">
        <f t="shared" si="31"/>
        <v>5.6933224896432483E-4</v>
      </c>
      <c r="AQ7" s="3">
        <f t="shared" si="32"/>
        <v>1.2663913957952608E-2</v>
      </c>
      <c r="AR7" s="3">
        <f t="shared" si="33"/>
        <v>78.964528922120948</v>
      </c>
      <c r="AT7" s="3">
        <v>2.5595499999999999E-5</v>
      </c>
      <c r="AU7" s="3">
        <f t="shared" si="34"/>
        <v>2.1329583333333336E-2</v>
      </c>
      <c r="AV7" s="3">
        <v>-8.2566699999999998E-10</v>
      </c>
      <c r="AW7" s="31">
        <f t="shared" si="35"/>
        <v>0.98867235423306044</v>
      </c>
      <c r="AX7" s="3">
        <f t="shared" si="4"/>
        <v>3.2801591355000003E-7</v>
      </c>
      <c r="AY7" s="3">
        <f t="shared" si="36"/>
        <v>1.2815374325565043E-2</v>
      </c>
      <c r="AZ7" s="3">
        <f t="shared" si="37"/>
        <v>3.2430026547538657E-7</v>
      </c>
      <c r="BA7" s="3">
        <f t="shared" si="38"/>
        <v>5.694736740845766E-4</v>
      </c>
      <c r="BB7" s="3">
        <f t="shared" si="39"/>
        <v>1.267020630483431E-2</v>
      </c>
      <c r="BC7" s="3">
        <f t="shared" si="40"/>
        <v>78.92531312757319</v>
      </c>
      <c r="BE7" s="3">
        <v>2.5595499999999999E-5</v>
      </c>
      <c r="BF7" s="3">
        <f t="shared" si="41"/>
        <v>2.1329583333333336E-2</v>
      </c>
      <c r="BG7" s="3">
        <v>-5.0167999999999997E-10</v>
      </c>
      <c r="BH7" s="31">
        <f t="shared" si="42"/>
        <v>0.9887472477587923</v>
      </c>
      <c r="BI7" s="3">
        <f t="shared" si="5"/>
        <v>2.0747095599999996E-7</v>
      </c>
      <c r="BJ7" s="3">
        <f t="shared" si="43"/>
        <v>8.1057590592096256E-3</v>
      </c>
      <c r="BK7" s="3">
        <f t="shared" si="44"/>
        <v>2.0513633673488546E-7</v>
      </c>
      <c r="BL7" s="3">
        <f t="shared" si="45"/>
        <v>4.5291979061958139E-4</v>
      </c>
      <c r="BM7" s="3">
        <f t="shared" si="46"/>
        <v>8.0145469607894142E-3</v>
      </c>
      <c r="BN7" s="3">
        <f t="shared" si="47"/>
        <v>124.77311629620826</v>
      </c>
    </row>
    <row r="8" spans="1:66" ht="12" x14ac:dyDescent="0.2">
      <c r="B8" s="3">
        <v>3.0888400000000001E-5</v>
      </c>
      <c r="C8" s="3">
        <f t="shared" si="6"/>
        <v>2.5740333333333337E-2</v>
      </c>
      <c r="D8" s="3">
        <v>-1.1352399999999999E-9</v>
      </c>
      <c r="E8" s="31">
        <f t="shared" si="7"/>
        <v>0.9887472477587923</v>
      </c>
      <c r="F8" s="3">
        <f t="shared" si="0"/>
        <v>4.3803282599999999E-7</v>
      </c>
      <c r="G8" s="3">
        <f t="shared" si="8"/>
        <v>1.4181143277087839E-2</v>
      </c>
      <c r="H8" s="3">
        <f t="shared" si="9"/>
        <v>4.3310375113550593E-7</v>
      </c>
      <c r="I8" s="3">
        <f t="shared" si="10"/>
        <v>6.5810618530409357E-4</v>
      </c>
      <c r="J8" s="3">
        <f t="shared" si="11"/>
        <v>1.4021566385293701E-2</v>
      </c>
      <c r="K8" s="3">
        <f t="shared" si="12"/>
        <v>71.318708090191279</v>
      </c>
      <c r="L8" s="3"/>
      <c r="M8" s="3">
        <v>3.0888400000000001E-5</v>
      </c>
      <c r="N8" s="3">
        <f t="shared" si="13"/>
        <v>2.5740333333333337E-2</v>
      </c>
      <c r="O8" s="3">
        <v>-1.1589899999999999E-9</v>
      </c>
      <c r="P8" s="31">
        <f t="shared" si="14"/>
        <v>0.9887472477587923</v>
      </c>
      <c r="Q8" s="3">
        <f t="shared" si="1"/>
        <v>4.6127831749999994E-7</v>
      </c>
      <c r="R8" s="3">
        <f t="shared" si="15"/>
        <v>1.4933707071262996E-2</v>
      </c>
      <c r="S8" s="3">
        <f t="shared" si="16"/>
        <v>4.5608766687893131E-7</v>
      </c>
      <c r="T8" s="3">
        <f t="shared" si="17"/>
        <v>6.7534262924750371E-4</v>
      </c>
      <c r="U8" s="3">
        <f t="shared" si="18"/>
        <v>1.4765661765547302E-2</v>
      </c>
      <c r="V8" s="3">
        <f t="shared" si="19"/>
        <v>67.724699094306672</v>
      </c>
      <c r="W8" s="3"/>
      <c r="X8" s="3">
        <v>3.0888400000000001E-5</v>
      </c>
      <c r="Y8" s="3">
        <f t="shared" si="20"/>
        <v>2.5740333333333337E-2</v>
      </c>
      <c r="Z8" s="3">
        <v>-1.1114999999999999E-9</v>
      </c>
      <c r="AA8" s="31">
        <f t="shared" si="21"/>
        <v>0.98867235423306044</v>
      </c>
      <c r="AB8" s="3">
        <f t="shared" si="2"/>
        <v>4.4644083000000001E-7</v>
      </c>
      <c r="AC8" s="3">
        <f t="shared" si="22"/>
        <v>1.4453349153727613E-2</v>
      </c>
      <c r="AD8" s="3">
        <f t="shared" si="23"/>
        <v>4.4138370642186153E-7</v>
      </c>
      <c r="AE8" s="3">
        <f t="shared" si="24"/>
        <v>6.64367147307768E-4</v>
      </c>
      <c r="AF8" s="3">
        <f t="shared" si="25"/>
        <v>1.4289626734368292E-2</v>
      </c>
      <c r="AG8" s="3">
        <f t="shared" si="26"/>
        <v>69.980834250546124</v>
      </c>
      <c r="AH8" s="3"/>
      <c r="AI8" s="3">
        <v>3.0888400000000001E-5</v>
      </c>
      <c r="AJ8" s="3">
        <f t="shared" si="27"/>
        <v>2.5740333333333337E-2</v>
      </c>
      <c r="AK8" s="3">
        <v>-1.16408E-9</v>
      </c>
      <c r="AL8" s="31">
        <f t="shared" si="28"/>
        <v>0.98867235423306044</v>
      </c>
      <c r="AM8" s="3">
        <f t="shared" si="3"/>
        <v>4.6021695199999998E-7</v>
      </c>
      <c r="AN8" s="3">
        <f t="shared" si="29"/>
        <v>1.4899345773818002E-2</v>
      </c>
      <c r="AO8" s="3">
        <f t="shared" si="30"/>
        <v>4.5500377739180338E-7</v>
      </c>
      <c r="AP8" s="3">
        <f t="shared" si="31"/>
        <v>6.7453967814488371E-4</v>
      </c>
      <c r="AQ8" s="3">
        <f t="shared" si="32"/>
        <v>1.4730571262733045E-2</v>
      </c>
      <c r="AR8" s="3">
        <f t="shared" si="33"/>
        <v>67.886029819488783</v>
      </c>
      <c r="AT8" s="3">
        <v>3.0888400000000001E-5</v>
      </c>
      <c r="AU8" s="3">
        <f t="shared" si="34"/>
        <v>2.5740333333333337E-2</v>
      </c>
      <c r="AV8" s="3">
        <v>-1.1611099999999999E-9</v>
      </c>
      <c r="AW8" s="31">
        <f t="shared" si="35"/>
        <v>0.98867235423306044</v>
      </c>
      <c r="AX8" s="3">
        <f t="shared" si="4"/>
        <v>4.590567215E-7</v>
      </c>
      <c r="AY8" s="3">
        <f t="shared" si="36"/>
        <v>1.4861783760246565E-2</v>
      </c>
      <c r="AZ8" s="3">
        <f t="shared" si="37"/>
        <v>4.538566895719154E-7</v>
      </c>
      <c r="BA8" s="3">
        <f t="shared" si="38"/>
        <v>6.7368886703872096E-4</v>
      </c>
      <c r="BB8" s="3">
        <f t="shared" si="39"/>
        <v>1.4693434738345638E-2</v>
      </c>
      <c r="BC8" s="3">
        <f t="shared" si="40"/>
        <v>68.057606530234054</v>
      </c>
      <c r="BE8" s="3">
        <v>3.0888400000000001E-5</v>
      </c>
      <c r="BF8" s="3">
        <f t="shared" si="41"/>
        <v>2.5740333333333337E-2</v>
      </c>
      <c r="BG8" s="3">
        <v>-6.9760099999999996E-10</v>
      </c>
      <c r="BH8" s="31">
        <f t="shared" si="42"/>
        <v>0.9887472477587923</v>
      </c>
      <c r="BI8" s="3">
        <f t="shared" si="5"/>
        <v>2.8629487232499997E-7</v>
      </c>
      <c r="BJ8" s="3">
        <f t="shared" si="43"/>
        <v>9.2686857307273923E-3</v>
      </c>
      <c r="BK8" s="3">
        <f t="shared" si="44"/>
        <v>2.8307326705879854E-7</v>
      </c>
      <c r="BL8" s="3">
        <f t="shared" si="45"/>
        <v>5.3204630161180389E-4</v>
      </c>
      <c r="BM8" s="3">
        <f t="shared" si="46"/>
        <v>9.1643875065978986E-3</v>
      </c>
      <c r="BN8" s="3">
        <f t="shared" si="47"/>
        <v>109.11803972497346</v>
      </c>
    </row>
    <row r="9" spans="1:66" ht="12" x14ac:dyDescent="0.2">
      <c r="A9" s="2" t="s">
        <v>63</v>
      </c>
      <c r="B9" s="3">
        <v>3.72759E-5</v>
      </c>
      <c r="C9" s="3">
        <f t="shared" si="6"/>
        <v>3.1063250000000004E-2</v>
      </c>
      <c r="D9" s="3">
        <v>-1.4685599999999999E-9</v>
      </c>
      <c r="E9" s="31">
        <f t="shared" si="7"/>
        <v>0.9887472477587923</v>
      </c>
      <c r="F9" s="3">
        <f t="shared" si="0"/>
        <v>5.6507774399999994E-7</v>
      </c>
      <c r="G9" s="3">
        <f t="shared" si="8"/>
        <v>1.5159332008080286E-2</v>
      </c>
      <c r="H9" s="3">
        <f t="shared" si="9"/>
        <v>5.5871906414974733E-7</v>
      </c>
      <c r="I9" s="3">
        <f t="shared" si="10"/>
        <v>7.4747512610771698E-4</v>
      </c>
      <c r="J9" s="3">
        <f t="shared" si="11"/>
        <v>1.4988747800851149E-2</v>
      </c>
      <c r="K9" s="3">
        <f t="shared" si="12"/>
        <v>66.716713983486599</v>
      </c>
      <c r="L9" s="3"/>
      <c r="M9" s="3">
        <v>3.72759E-5</v>
      </c>
      <c r="N9" s="3">
        <f t="shared" si="13"/>
        <v>3.1063250000000004E-2</v>
      </c>
      <c r="O9" s="3">
        <v>-1.5372599999999999E-9</v>
      </c>
      <c r="P9" s="31">
        <f t="shared" si="14"/>
        <v>0.9887472477587923</v>
      </c>
      <c r="Q9" s="3">
        <f t="shared" si="1"/>
        <v>6.1003299499999992E-7</v>
      </c>
      <c r="R9" s="3">
        <f t="shared" si="15"/>
        <v>1.6365345840073611E-2</v>
      </c>
      <c r="S9" s="3">
        <f t="shared" si="16"/>
        <v>6.0316844484830306E-7</v>
      </c>
      <c r="T9" s="3">
        <f t="shared" si="17"/>
        <v>7.7663919862977753E-4</v>
      </c>
      <c r="U9" s="3">
        <f t="shared" si="18"/>
        <v>1.6181190657993585E-2</v>
      </c>
      <c r="V9" s="3">
        <f t="shared" si="19"/>
        <v>61.800149391725711</v>
      </c>
      <c r="W9" s="3"/>
      <c r="X9" s="3">
        <v>3.72759E-5</v>
      </c>
      <c r="Y9" s="3">
        <f t="shared" si="20"/>
        <v>3.1063250000000004E-2</v>
      </c>
      <c r="Z9" s="3">
        <v>-1.5894200000000001E-9</v>
      </c>
      <c r="AA9" s="31">
        <f t="shared" si="21"/>
        <v>0.98867235423306044</v>
      </c>
      <c r="AB9" s="3">
        <f t="shared" si="2"/>
        <v>6.3601257720000006E-7</v>
      </c>
      <c r="AC9" s="3">
        <f t="shared" si="22"/>
        <v>1.7062299694977186E-2</v>
      </c>
      <c r="AD9" s="3">
        <f t="shared" si="23"/>
        <v>6.2880805202216019E-7</v>
      </c>
      <c r="AE9" s="3">
        <f t="shared" si="24"/>
        <v>7.9297418118256548E-4</v>
      </c>
      <c r="AF9" s="3">
        <f t="shared" si="25"/>
        <v>1.6869024008063123E-2</v>
      </c>
      <c r="AG9" s="3">
        <f t="shared" si="26"/>
        <v>59.280252344297814</v>
      </c>
      <c r="AH9" s="3"/>
      <c r="AI9" s="3">
        <v>3.72759E-5</v>
      </c>
      <c r="AJ9" s="3">
        <f t="shared" si="27"/>
        <v>3.1063250000000004E-2</v>
      </c>
      <c r="AK9" s="3">
        <v>-1.54235E-9</v>
      </c>
      <c r="AL9" s="31">
        <f t="shared" si="28"/>
        <v>0.98867235423306044</v>
      </c>
      <c r="AM9" s="3">
        <f t="shared" si="3"/>
        <v>6.0798812750000002E-7</v>
      </c>
      <c r="AN9" s="3">
        <f t="shared" si="29"/>
        <v>1.6310488210881564E-2</v>
      </c>
      <c r="AO9" s="3">
        <f t="shared" si="30"/>
        <v>6.0110105336117512E-7</v>
      </c>
      <c r="AP9" s="3">
        <f t="shared" si="31"/>
        <v>7.7530707036707407E-4</v>
      </c>
      <c r="AQ9" s="3">
        <f t="shared" si="32"/>
        <v>1.6125728778142851E-2</v>
      </c>
      <c r="AR9" s="3">
        <f t="shared" si="33"/>
        <v>62.01270117822029</v>
      </c>
      <c r="AT9" s="3">
        <v>3.72759E-5</v>
      </c>
      <c r="AU9" s="3">
        <f t="shared" si="34"/>
        <v>3.1063250000000004E-2</v>
      </c>
      <c r="AV9" s="3">
        <v>-1.5258099999999999E-9</v>
      </c>
      <c r="AW9" s="31">
        <f t="shared" si="35"/>
        <v>0.98867235423306044</v>
      </c>
      <c r="AX9" s="3">
        <f t="shared" si="4"/>
        <v>6.0152677649999997E-7</v>
      </c>
      <c r="AY9" s="3">
        <f t="shared" si="36"/>
        <v>1.6137149646286205E-2</v>
      </c>
      <c r="AZ9" s="3">
        <f t="shared" si="37"/>
        <v>5.947128942564789E-7</v>
      </c>
      <c r="BA9" s="3">
        <f t="shared" si="38"/>
        <v>7.7117630555955156E-4</v>
      </c>
      <c r="BB9" s="3">
        <f t="shared" si="39"/>
        <v>1.5954353731404979E-2</v>
      </c>
      <c r="BC9" s="3">
        <f t="shared" si="40"/>
        <v>62.678815879052067</v>
      </c>
      <c r="BE9" s="3">
        <v>3.72759E-5</v>
      </c>
      <c r="BF9" s="3">
        <f t="shared" si="41"/>
        <v>3.1063250000000004E-2</v>
      </c>
      <c r="BG9" s="3">
        <v>-1.0572099999999999E-9</v>
      </c>
      <c r="BH9" s="31">
        <f t="shared" si="42"/>
        <v>0.9887472477587923</v>
      </c>
      <c r="BI9" s="3">
        <f t="shared" si="5"/>
        <v>4.3097456324999996E-7</v>
      </c>
      <c r="BJ9" s="3">
        <f t="shared" si="43"/>
        <v>1.1561748026204598E-2</v>
      </c>
      <c r="BK9" s="3">
        <f t="shared" si="44"/>
        <v>4.26124913267485E-7</v>
      </c>
      <c r="BL9" s="3">
        <f t="shared" si="45"/>
        <v>6.5278243946010445E-4</v>
      </c>
      <c r="BM9" s="3">
        <f t="shared" si="46"/>
        <v>1.1431646540190445E-2</v>
      </c>
      <c r="BN9" s="3">
        <f t="shared" si="47"/>
        <v>87.476462509952711</v>
      </c>
    </row>
    <row r="10" spans="1:66" ht="12" x14ac:dyDescent="0.2">
      <c r="A10" s="3">
        <v>1.1999999999999999E-3</v>
      </c>
      <c r="B10" s="3">
        <v>4.4984300000000002E-5</v>
      </c>
      <c r="C10" s="3">
        <f t="shared" si="6"/>
        <v>3.7486916666666675E-2</v>
      </c>
      <c r="D10" s="3">
        <v>-1.9138300000000002E-9</v>
      </c>
      <c r="E10" s="31">
        <f t="shared" si="7"/>
        <v>0.9887472477587923</v>
      </c>
      <c r="F10" s="3">
        <f t="shared" si="0"/>
        <v>7.3479240450000018E-7</v>
      </c>
      <c r="G10" s="3">
        <f t="shared" si="8"/>
        <v>1.6334418997294615E-2</v>
      </c>
      <c r="H10" s="3">
        <f t="shared" si="9"/>
        <v>7.2652396762344046E-7</v>
      </c>
      <c r="I10" s="3">
        <f t="shared" si="10"/>
        <v>8.5236375311450248E-4</v>
      </c>
      <c r="J10" s="3">
        <f t="shared" si="11"/>
        <v>1.6150611827313983E-2</v>
      </c>
      <c r="K10" s="3">
        <f t="shared" si="12"/>
        <v>61.917158971575041</v>
      </c>
      <c r="L10" s="3"/>
      <c r="M10" s="3">
        <v>4.4984300000000002E-5</v>
      </c>
      <c r="N10" s="3">
        <f t="shared" si="13"/>
        <v>3.7486916666666675E-2</v>
      </c>
      <c r="O10" s="3">
        <v>-2.0690400000000001E-9</v>
      </c>
      <c r="P10" s="31">
        <f t="shared" si="14"/>
        <v>0.9887472477587923</v>
      </c>
      <c r="Q10" s="3">
        <f t="shared" si="1"/>
        <v>8.1915548000000011E-7</v>
      </c>
      <c r="R10" s="3">
        <f t="shared" si="15"/>
        <v>1.8209808310899581E-2</v>
      </c>
      <c r="S10" s="3">
        <f t="shared" si="16"/>
        <v>8.0993772633653256E-7</v>
      </c>
      <c r="T10" s="3">
        <f t="shared" si="17"/>
        <v>8.9996540285531678E-4</v>
      </c>
      <c r="U10" s="3">
        <f t="shared" si="18"/>
        <v>1.8004897849617146E-2</v>
      </c>
      <c r="V10" s="3">
        <f t="shared" si="19"/>
        <v>55.540442847958943</v>
      </c>
      <c r="W10" s="3"/>
      <c r="X10" s="3">
        <v>4.4984300000000002E-5</v>
      </c>
      <c r="Y10" s="3">
        <f t="shared" si="20"/>
        <v>3.7486916666666675E-2</v>
      </c>
      <c r="Z10" s="3">
        <v>-2.0491100000000002E-9</v>
      </c>
      <c r="AA10" s="31">
        <f t="shared" si="21"/>
        <v>0.98867235423306044</v>
      </c>
      <c r="AB10" s="3">
        <f t="shared" si="2"/>
        <v>8.183532126000001E-7</v>
      </c>
      <c r="AC10" s="3">
        <f t="shared" si="22"/>
        <v>1.8191973924235789E-2</v>
      </c>
      <c r="AD10" s="3">
        <f t="shared" si="23"/>
        <v>8.0908319729543031E-7</v>
      </c>
      <c r="AE10" s="3">
        <f t="shared" si="24"/>
        <v>8.9949052095918743E-4</v>
      </c>
      <c r="AF10" s="3">
        <f t="shared" si="25"/>
        <v>1.7985901687820646E-2</v>
      </c>
      <c r="AG10" s="3">
        <f t="shared" si="26"/>
        <v>55.599102972811259</v>
      </c>
      <c r="AH10" s="3"/>
      <c r="AI10" s="3">
        <v>4.4984300000000002E-5</v>
      </c>
      <c r="AJ10" s="3">
        <f t="shared" si="27"/>
        <v>3.7486916666666675E-2</v>
      </c>
      <c r="AK10" s="3">
        <v>-1.9740499999999998E-9</v>
      </c>
      <c r="AL10" s="31">
        <f t="shared" si="28"/>
        <v>0.98867235423306044</v>
      </c>
      <c r="AM10" s="3">
        <f t="shared" si="3"/>
        <v>7.7663173250000008E-7</v>
      </c>
      <c r="AN10" s="3">
        <f t="shared" si="29"/>
        <v>1.7264506338878233E-2</v>
      </c>
      <c r="AO10" s="3">
        <f t="shared" si="30"/>
        <v>7.6783432334287552E-7</v>
      </c>
      <c r="AP10" s="3">
        <f t="shared" si="31"/>
        <v>8.7626156103236404E-4</v>
      </c>
      <c r="AQ10" s="3">
        <f t="shared" si="32"/>
        <v>1.7068940126730336E-2</v>
      </c>
      <c r="AR10" s="3">
        <f t="shared" si="33"/>
        <v>58.585945733911032</v>
      </c>
      <c r="AT10" s="3">
        <v>4.4984300000000002E-5</v>
      </c>
      <c r="AU10" s="3">
        <f t="shared" si="34"/>
        <v>3.7486916666666675E-2</v>
      </c>
      <c r="AV10" s="3">
        <v>-1.95199E-9</v>
      </c>
      <c r="AW10" s="31">
        <f t="shared" si="35"/>
        <v>0.98867235423306044</v>
      </c>
      <c r="AX10" s="3">
        <f t="shared" si="4"/>
        <v>7.6801399350000009E-7</v>
      </c>
      <c r="AY10" s="3">
        <f t="shared" si="36"/>
        <v>1.7072934190373087E-2</v>
      </c>
      <c r="AZ10" s="3">
        <f t="shared" si="37"/>
        <v>7.593142030375795E-7</v>
      </c>
      <c r="BA10" s="3">
        <f t="shared" si="38"/>
        <v>8.7138636840243229E-4</v>
      </c>
      <c r="BB10" s="3">
        <f t="shared" si="39"/>
        <v>1.6879538039662269E-2</v>
      </c>
      <c r="BC10" s="3">
        <f t="shared" si="40"/>
        <v>59.243327492155011</v>
      </c>
      <c r="BE10" s="3">
        <v>4.4984300000000002E-5</v>
      </c>
      <c r="BF10" s="3">
        <f t="shared" si="41"/>
        <v>3.7486916666666675E-2</v>
      </c>
      <c r="BG10" s="3">
        <v>-1.53768E-9</v>
      </c>
      <c r="BH10" s="31">
        <f t="shared" si="42"/>
        <v>0.9887472477587923</v>
      </c>
      <c r="BI10" s="3">
        <f t="shared" si="5"/>
        <v>6.24279656E-7</v>
      </c>
      <c r="BJ10" s="3">
        <f t="shared" si="43"/>
        <v>1.3877723027811924E-2</v>
      </c>
      <c r="BK10" s="3">
        <f t="shared" si="44"/>
        <v>6.1725479170180567E-7</v>
      </c>
      <c r="BL10" s="3">
        <f t="shared" si="45"/>
        <v>7.8565564447905911E-4</v>
      </c>
      <c r="BM10" s="3">
        <f t="shared" si="46"/>
        <v>1.3721560448907856E-2</v>
      </c>
      <c r="BN10" s="3">
        <f t="shared" si="47"/>
        <v>72.878008570781262</v>
      </c>
    </row>
    <row r="11" spans="1:66" s="23" customFormat="1" ht="12" x14ac:dyDescent="0.2">
      <c r="B11" s="4">
        <v>5.4286799999999997E-5</v>
      </c>
      <c r="C11" s="3">
        <f t="shared" si="6"/>
        <v>4.5239000000000001E-2</v>
      </c>
      <c r="D11" s="4">
        <v>-2.5240699999999999E-9</v>
      </c>
      <c r="E11" s="30">
        <f>(E$1+(2.3367*LN(B11*1000)))/E$1</f>
        <v>0.9887472477587923</v>
      </c>
      <c r="F11" s="3">
        <f t="shared" si="0"/>
        <v>9.673853804999999E-7</v>
      </c>
      <c r="G11" s="3">
        <f t="shared" si="8"/>
        <v>1.78199006111983E-2</v>
      </c>
      <c r="H11" s="4">
        <f t="shared" si="9"/>
        <v>9.5649963249146695E-7</v>
      </c>
      <c r="I11" s="4">
        <f t="shared" si="10"/>
        <v>9.7800799203864733E-4</v>
      </c>
      <c r="J11" s="4">
        <f t="shared" si="11"/>
        <v>1.7619377684657541E-2</v>
      </c>
      <c r="K11" s="3">
        <f t="shared" si="12"/>
        <v>56.755693526609164</v>
      </c>
      <c r="L11" s="4"/>
      <c r="M11" s="4">
        <v>5.4286799999999997E-5</v>
      </c>
      <c r="N11" s="3">
        <f t="shared" si="13"/>
        <v>4.5239000000000001E-2</v>
      </c>
      <c r="O11" s="4">
        <v>-2.72083E-9</v>
      </c>
      <c r="P11" s="30">
        <f>(P$1+(2.3367*LN(M11*1000)))/P$1</f>
        <v>0.9887472477587923</v>
      </c>
      <c r="Q11" s="3">
        <f t="shared" si="1"/>
        <v>1.0754718975000001E-6</v>
      </c>
      <c r="R11" s="3">
        <f t="shared" si="15"/>
        <v>1.9810928209067401E-2</v>
      </c>
      <c r="S11" s="4">
        <f t="shared" si="16"/>
        <v>1.0633698786950512E-6</v>
      </c>
      <c r="T11" s="4">
        <f t="shared" si="17"/>
        <v>1.0311982732215232E-3</v>
      </c>
      <c r="U11" s="4">
        <f t="shared" si="18"/>
        <v>1.9588000742262413E-2</v>
      </c>
      <c r="V11" s="3">
        <f t="shared" si="19"/>
        <v>51.051662349717681</v>
      </c>
      <c r="W11" s="4"/>
      <c r="X11" s="4">
        <v>5.4286799999999997E-5</v>
      </c>
      <c r="Y11" s="3">
        <f t="shared" si="20"/>
        <v>4.5239000000000001E-2</v>
      </c>
      <c r="Z11" s="4">
        <v>-2.6852100000000001E-9</v>
      </c>
      <c r="AA11" s="30">
        <f>(AA$1+(2.3367*LN(X11*1000)))/AA$1</f>
        <v>0.98867235423306044</v>
      </c>
      <c r="AB11" s="3">
        <f t="shared" si="2"/>
        <v>1.0706686386000002E-6</v>
      </c>
      <c r="AC11" s="3">
        <f t="shared" si="22"/>
        <v>1.972244889365371E-2</v>
      </c>
      <c r="AD11" s="4">
        <f t="shared" si="23"/>
        <v>1.0585404835281679E-6</v>
      </c>
      <c r="AE11" s="4">
        <f t="shared" si="24"/>
        <v>1.0288539660846762E-3</v>
      </c>
      <c r="AF11" s="4">
        <f t="shared" si="25"/>
        <v>1.9499039978929832E-2</v>
      </c>
      <c r="AG11" s="3">
        <f t="shared" si="26"/>
        <v>51.284576116597258</v>
      </c>
      <c r="AH11" s="4"/>
      <c r="AI11" s="4">
        <v>5.4286799999999997E-5</v>
      </c>
      <c r="AJ11" s="3">
        <f t="shared" si="27"/>
        <v>4.5239000000000001E-2</v>
      </c>
      <c r="AK11" s="4">
        <v>-2.5579900000000002E-9</v>
      </c>
      <c r="AL11" s="30">
        <f>(AL$1+(2.3367*LN(AI11*1000)))/AL$1</f>
        <v>0.98867235423306044</v>
      </c>
      <c r="AM11" s="3">
        <f t="shared" si="3"/>
        <v>1.0047478935000002E-6</v>
      </c>
      <c r="AN11" s="3">
        <f t="shared" si="29"/>
        <v>1.8508143664758288E-2</v>
      </c>
      <c r="AO11" s="4">
        <f t="shared" si="30"/>
        <v>9.9336646527735342E-7</v>
      </c>
      <c r="AP11" s="4">
        <f t="shared" si="31"/>
        <v>9.9667771384603226E-4</v>
      </c>
      <c r="AQ11" s="4">
        <f t="shared" si="32"/>
        <v>1.8298489969520278E-2</v>
      </c>
      <c r="AR11" s="3">
        <f t="shared" si="33"/>
        <v>54.649318149513761</v>
      </c>
      <c r="AT11" s="4">
        <v>5.4286799999999997E-5</v>
      </c>
      <c r="AU11" s="3">
        <f t="shared" si="34"/>
        <v>4.5239000000000001E-2</v>
      </c>
      <c r="AV11" s="4">
        <v>-2.5469699999999999E-9</v>
      </c>
      <c r="AW11" s="30">
        <f>(AW$1+(2.3367*LN(AT11*1000)))/AW$1</f>
        <v>0.98867235423306044</v>
      </c>
      <c r="AX11" s="3">
        <f t="shared" si="4"/>
        <v>1.0004429305E-6</v>
      </c>
      <c r="AY11" s="3">
        <f t="shared" si="36"/>
        <v>1.8428843300765566E-2</v>
      </c>
      <c r="AZ11" s="4">
        <f t="shared" si="37"/>
        <v>9.8911026737325699E-7</v>
      </c>
      <c r="BA11" s="4">
        <f t="shared" si="38"/>
        <v>9.9454022913769398E-4</v>
      </c>
      <c r="BB11" s="4">
        <f t="shared" si="39"/>
        <v>1.8220087891960054E-2</v>
      </c>
      <c r="BC11" s="3">
        <f t="shared" si="40"/>
        <v>54.884477282970089</v>
      </c>
      <c r="BE11" s="4">
        <v>5.4286799999999997E-5</v>
      </c>
      <c r="BF11" s="3">
        <f t="shared" si="41"/>
        <v>4.5239000000000001E-2</v>
      </c>
      <c r="BG11" s="4">
        <v>-2.0648000000000001E-9</v>
      </c>
      <c r="BH11" s="30">
        <f>(BH$1+(2.3367*LN(BE11*1000)))/BH$1</f>
        <v>0.9887472477587923</v>
      </c>
      <c r="BI11" s="3">
        <f t="shared" si="5"/>
        <v>8.3635321000000015E-7</v>
      </c>
      <c r="BJ11" s="3">
        <f t="shared" si="43"/>
        <v>1.5406198376032482E-2</v>
      </c>
      <c r="BK11" s="4">
        <f t="shared" si="44"/>
        <v>8.269419345417314E-7</v>
      </c>
      <c r="BL11" s="4">
        <f t="shared" si="45"/>
        <v>9.0936347768190656E-4</v>
      </c>
      <c r="BM11" s="4">
        <f t="shared" si="46"/>
        <v>1.5232836242728092E-2</v>
      </c>
      <c r="BN11" s="3">
        <f t="shared" si="47"/>
        <v>65.647656422314896</v>
      </c>
    </row>
    <row r="12" spans="1:66" ht="12" x14ac:dyDescent="0.2">
      <c r="B12" s="3">
        <v>6.5512900000000001E-5</v>
      </c>
      <c r="C12" s="3">
        <f t="shared" si="6"/>
        <v>5.4594083333333342E-2</v>
      </c>
      <c r="D12" s="3">
        <v>-3.3404000000000002E-9</v>
      </c>
      <c r="E12" s="32">
        <f t="shared" ref="E12:E25" si="48">(E$1+(2.3367*LN(B12*1000)))/E$1</f>
        <v>0.98947323135146836</v>
      </c>
      <c r="F12" s="3">
        <f t="shared" si="0"/>
        <v>1.2785295600000002E-6</v>
      </c>
      <c r="G12" s="3">
        <f t="shared" si="8"/>
        <v>1.9515691718730206E-2</v>
      </c>
      <c r="H12" s="3">
        <f t="shared" si="9"/>
        <v>1.2650707751115713E-6</v>
      </c>
      <c r="I12" s="3">
        <f t="shared" si="10"/>
        <v>1.1247536508549646E-3</v>
      </c>
      <c r="J12" s="3">
        <f t="shared" si="11"/>
        <v>1.9310254546991069E-2</v>
      </c>
      <c r="K12" s="3">
        <f t="shared" si="12"/>
        <v>51.785956397753459</v>
      </c>
      <c r="L12" s="3"/>
      <c r="M12" s="3">
        <v>6.5512900000000001E-5</v>
      </c>
      <c r="N12" s="3">
        <f t="shared" si="13"/>
        <v>5.4594083333333342E-2</v>
      </c>
      <c r="O12" s="3">
        <v>-3.5850900000000001E-9</v>
      </c>
      <c r="P12" s="32">
        <f t="shared" ref="P12:P25" si="49">(P$1+(2.3367*LN(M12*1000)))/P$1</f>
        <v>0.98947323135146836</v>
      </c>
      <c r="Q12" s="3">
        <f t="shared" si="1"/>
        <v>1.4153421425000002E-6</v>
      </c>
      <c r="R12" s="3">
        <f t="shared" si="15"/>
        <v>2.1604022146783308E-2</v>
      </c>
      <c r="S12" s="3">
        <f t="shared" si="16"/>
        <v>1.4004431632073856E-6</v>
      </c>
      <c r="T12" s="3">
        <f t="shared" si="17"/>
        <v>1.1834032124374962E-3</v>
      </c>
      <c r="U12" s="3">
        <f t="shared" si="18"/>
        <v>2.1376601603766365E-2</v>
      </c>
      <c r="V12" s="3">
        <f t="shared" si="19"/>
        <v>46.780120551239023</v>
      </c>
      <c r="W12" s="3"/>
      <c r="X12" s="3">
        <v>6.5512900000000001E-5</v>
      </c>
      <c r="Y12" s="3">
        <f t="shared" si="20"/>
        <v>5.4594083333333342E-2</v>
      </c>
      <c r="Z12" s="3">
        <v>-3.63513E-9</v>
      </c>
      <c r="AA12" s="32">
        <f t="shared" ref="AA12:AA25" si="50">(AA$1+(2.3367*LN(X12*1000)))/AA$1</f>
        <v>0.98940316966329178</v>
      </c>
      <c r="AB12" s="3">
        <f t="shared" si="2"/>
        <v>1.4474639058000001E-6</v>
      </c>
      <c r="AC12" s="3">
        <f t="shared" si="22"/>
        <v>2.2094334181512344E-2</v>
      </c>
      <c r="AD12" s="3">
        <f t="shared" si="23"/>
        <v>1.4321253763717284E-6</v>
      </c>
      <c r="AE12" s="3">
        <f t="shared" si="24"/>
        <v>1.1967144088594105E-3</v>
      </c>
      <c r="AF12" s="3">
        <f t="shared" si="25"/>
        <v>2.1860204270788323E-2</v>
      </c>
      <c r="AG12" s="3">
        <f t="shared" si="26"/>
        <v>45.745226696545316</v>
      </c>
      <c r="AH12" s="3"/>
      <c r="AI12" s="3">
        <v>6.5512900000000001E-5</v>
      </c>
      <c r="AJ12" s="3">
        <f t="shared" si="27"/>
        <v>5.4594083333333342E-2</v>
      </c>
      <c r="AK12" s="3">
        <v>-3.3548199999999998E-9</v>
      </c>
      <c r="AL12" s="32">
        <f t="shared" ref="AL12:AL25" si="51">(AL$1+(2.3367*LN(AI12*1000)))/AL$1</f>
        <v>0.98940316966329178</v>
      </c>
      <c r="AM12" s="3">
        <f t="shared" si="3"/>
        <v>1.3160295330000001E-6</v>
      </c>
      <c r="AN12" s="3">
        <f t="shared" si="29"/>
        <v>2.0088097657102649E-2</v>
      </c>
      <c r="AO12" s="3">
        <f t="shared" si="30"/>
        <v>1.3020837913207017E-6</v>
      </c>
      <c r="AP12" s="3">
        <f t="shared" si="31"/>
        <v>1.1410888621490886E-3</v>
      </c>
      <c r="AQ12" s="3">
        <f t="shared" si="32"/>
        <v>1.9875227494443103E-2</v>
      </c>
      <c r="AR12" s="3">
        <f t="shared" si="33"/>
        <v>50.313889502879356</v>
      </c>
      <c r="AT12" s="3">
        <v>6.5512900000000001E-5</v>
      </c>
      <c r="AU12" s="3">
        <f t="shared" si="34"/>
        <v>5.4594083333333342E-2</v>
      </c>
      <c r="AV12" s="3">
        <v>-3.4841499999999998E-9</v>
      </c>
      <c r="AW12" s="32">
        <f t="shared" ref="AW12:AW25" si="52">(AW$1+(2.3367*LN(AT12*1000)))/AW$1</f>
        <v>0.98940316966329178</v>
      </c>
      <c r="AX12" s="3">
        <f t="shared" si="4"/>
        <v>1.3665522975E-6</v>
      </c>
      <c r="AY12" s="3">
        <f t="shared" si="36"/>
        <v>2.0859285690299163E-2</v>
      </c>
      <c r="AZ12" s="3">
        <f t="shared" si="37"/>
        <v>1.3520711746571538E-6</v>
      </c>
      <c r="BA12" s="3">
        <f t="shared" si="38"/>
        <v>1.1627859539301091E-3</v>
      </c>
      <c r="BB12" s="3">
        <f t="shared" si="39"/>
        <v>2.0638243378894139E-2</v>
      </c>
      <c r="BC12" s="3">
        <f t="shared" si="40"/>
        <v>48.453736184866287</v>
      </c>
      <c r="BE12" s="3">
        <v>6.5512900000000001E-5</v>
      </c>
      <c r="BF12" s="3">
        <f t="shared" si="41"/>
        <v>5.4594083333333342E-2</v>
      </c>
      <c r="BG12" s="3">
        <v>-2.7081100000000001E-9</v>
      </c>
      <c r="BH12" s="32">
        <f t="shared" ref="BH12:BH25" si="53">(BH$1+(2.3367*LN(BE12*1000)))/BH$1</f>
        <v>0.98947323135146836</v>
      </c>
      <c r="BI12" s="3">
        <f t="shared" si="5"/>
        <v>1.0951729057500002E-6</v>
      </c>
      <c r="BJ12" s="3">
        <f t="shared" si="43"/>
        <v>1.6716904697395479E-2</v>
      </c>
      <c r="BK12" s="3">
        <f t="shared" si="44"/>
        <v>1.0836442739410298E-6</v>
      </c>
      <c r="BL12" s="3">
        <f t="shared" si="45"/>
        <v>1.0409823600527675E-3</v>
      </c>
      <c r="BM12" s="3">
        <f t="shared" si="46"/>
        <v>1.6540929709126444E-2</v>
      </c>
      <c r="BN12" s="3">
        <f t="shared" si="47"/>
        <v>60.456093918847309</v>
      </c>
    </row>
    <row r="13" spans="1:66" ht="12" x14ac:dyDescent="0.2">
      <c r="B13" s="3">
        <v>7.9060400000000006E-5</v>
      </c>
      <c r="C13" s="3">
        <f t="shared" si="6"/>
        <v>6.5883666666666674E-2</v>
      </c>
      <c r="D13" s="3">
        <v>-4.4514699999999997E-9</v>
      </c>
      <c r="E13" s="32">
        <f t="shared" si="48"/>
        <v>0.9901992113952186</v>
      </c>
      <c r="F13" s="3">
        <f t="shared" si="0"/>
        <v>1.7020138904999999E-6</v>
      </c>
      <c r="G13" s="3">
        <f t="shared" si="8"/>
        <v>2.1528020228837697E-2</v>
      </c>
      <c r="H13" s="3">
        <f t="shared" si="9"/>
        <v>1.6853328121568078E-6</v>
      </c>
      <c r="I13" s="3">
        <f t="shared" si="10"/>
        <v>1.2982036866982037E-3</v>
      </c>
      <c r="J13" s="3">
        <f t="shared" si="11"/>
        <v>2.1317028653495398E-2</v>
      </c>
      <c r="K13" s="3">
        <f t="shared" si="12"/>
        <v>46.910853114419766</v>
      </c>
      <c r="L13" s="3"/>
      <c r="M13" s="3">
        <v>7.9060400000000006E-5</v>
      </c>
      <c r="N13" s="3">
        <f t="shared" si="13"/>
        <v>6.5883666666666674E-2</v>
      </c>
      <c r="O13" s="3">
        <v>-4.7059100000000003E-9</v>
      </c>
      <c r="P13" s="32">
        <f t="shared" si="49"/>
        <v>0.9901992113952186</v>
      </c>
      <c r="Q13" s="3">
        <f t="shared" si="1"/>
        <v>1.8561046075000001E-6</v>
      </c>
      <c r="R13" s="3">
        <f t="shared" si="15"/>
        <v>2.3477045493066062E-2</v>
      </c>
      <c r="S13" s="3">
        <f t="shared" si="16"/>
        <v>1.8379133186135318E-6</v>
      </c>
      <c r="T13" s="3">
        <f t="shared" si="17"/>
        <v>1.3556966174677622E-3</v>
      </c>
      <c r="U13" s="3">
        <f t="shared" si="18"/>
        <v>2.3246951933123684E-2</v>
      </c>
      <c r="V13" s="3">
        <f t="shared" si="19"/>
        <v>43.016392122149078</v>
      </c>
      <c r="W13" s="3"/>
      <c r="X13" s="3">
        <v>7.9060400000000006E-5</v>
      </c>
      <c r="Y13" s="3">
        <f t="shared" si="20"/>
        <v>6.5883666666666674E-2</v>
      </c>
      <c r="Z13" s="3">
        <v>-4.6024300000000002E-9</v>
      </c>
      <c r="AA13" s="32">
        <f t="shared" si="50"/>
        <v>0.9901339815209772</v>
      </c>
      <c r="AB13" s="3">
        <f t="shared" si="2"/>
        <v>1.8311531238000002E-6</v>
      </c>
      <c r="AC13" s="3">
        <f t="shared" si="22"/>
        <v>2.3161445221628021E-2</v>
      </c>
      <c r="AD13" s="3">
        <f t="shared" si="23"/>
        <v>1.813086933242669E-6</v>
      </c>
      <c r="AE13" s="3">
        <f t="shared" si="24"/>
        <v>1.3465091656734718E-3</v>
      </c>
      <c r="AF13" s="3">
        <f t="shared" si="25"/>
        <v>2.2932933975070565E-2</v>
      </c>
      <c r="AG13" s="3">
        <f t="shared" si="26"/>
        <v>43.605410502077852</v>
      </c>
      <c r="AH13" s="3"/>
      <c r="AI13" s="3">
        <v>7.9060400000000006E-5</v>
      </c>
      <c r="AJ13" s="3">
        <f t="shared" si="27"/>
        <v>6.5883666666666674E-2</v>
      </c>
      <c r="AK13" s="3">
        <v>-4.4790300000000004E-9</v>
      </c>
      <c r="AL13" s="32">
        <f t="shared" si="51"/>
        <v>0.9901339815209772</v>
      </c>
      <c r="AM13" s="3">
        <f t="shared" si="3"/>
        <v>1.7552021695000002E-6</v>
      </c>
      <c r="AN13" s="3">
        <f t="shared" si="29"/>
        <v>2.220077522375298E-2</v>
      </c>
      <c r="AO13" s="3">
        <f t="shared" si="30"/>
        <v>1.7378853124612922E-6</v>
      </c>
      <c r="AP13" s="3">
        <f t="shared" si="31"/>
        <v>1.3182887818916204E-3</v>
      </c>
      <c r="AQ13" s="3">
        <f t="shared" si="32"/>
        <v>2.1981741965146802E-2</v>
      </c>
      <c r="AR13" s="3">
        <f t="shared" si="33"/>
        <v>45.49229999995233</v>
      </c>
      <c r="AT13" s="3">
        <v>7.9060400000000006E-5</v>
      </c>
      <c r="AU13" s="3">
        <f t="shared" si="34"/>
        <v>6.5883666666666674E-2</v>
      </c>
      <c r="AV13" s="3">
        <v>-4.6096299999999999E-9</v>
      </c>
      <c r="AW13" s="32">
        <f t="shared" si="52"/>
        <v>0.9901339815209772</v>
      </c>
      <c r="AX13" s="3">
        <f t="shared" si="4"/>
        <v>1.8062210595000002E-6</v>
      </c>
      <c r="AY13" s="3">
        <f t="shared" si="36"/>
        <v>2.284609057758372E-2</v>
      </c>
      <c r="AZ13" s="3">
        <f t="shared" si="37"/>
        <v>1.7884008491497731E-6</v>
      </c>
      <c r="BA13" s="3">
        <f t="shared" si="38"/>
        <v>1.3373110517563866E-3</v>
      </c>
      <c r="BB13" s="3">
        <f t="shared" si="39"/>
        <v>2.2620690625771853E-2</v>
      </c>
      <c r="BC13" s="3">
        <f t="shared" si="40"/>
        <v>44.207315176341062</v>
      </c>
      <c r="BE13" s="3">
        <v>7.9060400000000006E-5</v>
      </c>
      <c r="BF13" s="3">
        <f t="shared" si="41"/>
        <v>6.5883666666666674E-2</v>
      </c>
      <c r="BG13" s="3">
        <v>-3.69959E-9</v>
      </c>
      <c r="BH13" s="32">
        <f t="shared" si="53"/>
        <v>0.9901992113952186</v>
      </c>
      <c r="BI13" s="3">
        <f t="shared" si="5"/>
        <v>1.4940700967500002E-6</v>
      </c>
      <c r="BJ13" s="3">
        <f t="shared" si="43"/>
        <v>1.8897831237256579E-2</v>
      </c>
      <c r="BK13" s="3">
        <f t="shared" si="44"/>
        <v>1.4794270315710282E-6</v>
      </c>
      <c r="BL13" s="3">
        <f t="shared" si="45"/>
        <v>1.2163169946897182E-3</v>
      </c>
      <c r="BM13" s="3">
        <f t="shared" si="46"/>
        <v>1.8712617588211394E-2</v>
      </c>
      <c r="BN13" s="3">
        <f t="shared" si="47"/>
        <v>53.439877947913693</v>
      </c>
    </row>
    <row r="14" spans="1:66" ht="12" x14ac:dyDescent="0.2">
      <c r="B14" s="3">
        <v>9.5409500000000002E-5</v>
      </c>
      <c r="C14" s="3">
        <f t="shared" si="6"/>
        <v>7.9507916666666678E-2</v>
      </c>
      <c r="D14" s="3">
        <v>-5.92043E-9</v>
      </c>
      <c r="E14" s="32">
        <f t="shared" si="48"/>
        <v>0.9909251952604019</v>
      </c>
      <c r="F14" s="3">
        <f t="shared" si="0"/>
        <v>2.2619079945E-6</v>
      </c>
      <c r="G14" s="3">
        <f t="shared" si="8"/>
        <v>2.3707366609195101E-2</v>
      </c>
      <c r="H14" s="3">
        <f t="shared" si="9"/>
        <v>2.2413816211109765E-6</v>
      </c>
      <c r="I14" s="3">
        <f t="shared" si="10"/>
        <v>1.4971244507758787E-3</v>
      </c>
      <c r="J14" s="3">
        <f t="shared" si="11"/>
        <v>2.3492226886326587E-2</v>
      </c>
      <c r="K14" s="3">
        <f t="shared" si="12"/>
        <v>42.567271499580137</v>
      </c>
      <c r="L14" s="3"/>
      <c r="M14" s="3">
        <v>9.5409500000000002E-5</v>
      </c>
      <c r="N14" s="3">
        <f t="shared" si="13"/>
        <v>7.9507916666666678E-2</v>
      </c>
      <c r="O14" s="3">
        <v>-6.1468800000000002E-9</v>
      </c>
      <c r="P14" s="32">
        <f t="shared" si="49"/>
        <v>0.9909251952604019</v>
      </c>
      <c r="Q14" s="3">
        <f t="shared" si="1"/>
        <v>2.42276606E-6</v>
      </c>
      <c r="R14" s="3">
        <f t="shared" si="15"/>
        <v>2.5393341962802445E-2</v>
      </c>
      <c r="S14" s="3">
        <f t="shared" si="16"/>
        <v>2.4007799310757748E-6</v>
      </c>
      <c r="T14" s="3">
        <f t="shared" si="17"/>
        <v>1.5494450397080159E-3</v>
      </c>
      <c r="U14" s="3">
        <f t="shared" si="18"/>
        <v>2.5162902342804175E-2</v>
      </c>
      <c r="V14" s="3">
        <f t="shared" si="19"/>
        <v>39.74104363545208</v>
      </c>
      <c r="W14" s="3"/>
      <c r="X14" s="3">
        <v>9.5409500000000002E-5</v>
      </c>
      <c r="Y14" s="3">
        <f t="shared" si="20"/>
        <v>7.9507916666666678E-2</v>
      </c>
      <c r="Z14" s="3">
        <v>-6.1812399999999996E-9</v>
      </c>
      <c r="AA14" s="32">
        <f t="shared" si="50"/>
        <v>0.99086479722552934</v>
      </c>
      <c r="AB14" s="3">
        <f t="shared" si="2"/>
        <v>2.4574038984000002E-6</v>
      </c>
      <c r="AC14" s="3">
        <f t="shared" si="22"/>
        <v>2.575638587771658E-2</v>
      </c>
      <c r="AD14" s="3">
        <f t="shared" si="23"/>
        <v>2.4349550154893415E-6</v>
      </c>
      <c r="AE14" s="3">
        <f t="shared" si="24"/>
        <v>1.5604342393991941E-3</v>
      </c>
      <c r="AF14" s="3">
        <f t="shared" si="25"/>
        <v>2.5521096069986128E-2</v>
      </c>
      <c r="AG14" s="3">
        <f t="shared" si="26"/>
        <v>39.183270078123392</v>
      </c>
      <c r="AH14" s="3"/>
      <c r="AI14" s="3">
        <v>9.5409500000000002E-5</v>
      </c>
      <c r="AJ14" s="3">
        <f t="shared" si="27"/>
        <v>7.9507916666666678E-2</v>
      </c>
      <c r="AK14" s="3">
        <v>-5.9327399999999999E-9</v>
      </c>
      <c r="AL14" s="32">
        <f t="shared" si="51"/>
        <v>0.99086479722552934</v>
      </c>
      <c r="AM14" s="3">
        <f t="shared" si="3"/>
        <v>2.3230939809999999E-6</v>
      </c>
      <c r="AN14" s="3">
        <f t="shared" si="29"/>
        <v>2.4348665290144064E-2</v>
      </c>
      <c r="AO14" s="3">
        <f t="shared" si="30"/>
        <v>2.3018720464194126E-6</v>
      </c>
      <c r="AP14" s="3">
        <f t="shared" si="31"/>
        <v>1.517192158699554E-3</v>
      </c>
      <c r="AQ14" s="3">
        <f t="shared" si="32"/>
        <v>2.412623529543088E-2</v>
      </c>
      <c r="AR14" s="3">
        <f t="shared" si="33"/>
        <v>41.448654866985564</v>
      </c>
      <c r="AT14" s="3">
        <v>9.5409500000000002E-5</v>
      </c>
      <c r="AU14" s="3">
        <f t="shared" si="34"/>
        <v>7.9507916666666678E-2</v>
      </c>
      <c r="AV14" s="3">
        <v>-5.91407E-9</v>
      </c>
      <c r="AW14" s="32">
        <f t="shared" si="52"/>
        <v>0.99086479722552934</v>
      </c>
      <c r="AX14" s="3">
        <f t="shared" si="4"/>
        <v>2.3158005455000003E-6</v>
      </c>
      <c r="AY14" s="3">
        <f t="shared" si="36"/>
        <v>2.4272221796571621E-2</v>
      </c>
      <c r="AZ14" s="3">
        <f t="shared" si="37"/>
        <v>2.2946452379316279E-6</v>
      </c>
      <c r="BA14" s="3">
        <f t="shared" si="38"/>
        <v>1.5148086472989346E-3</v>
      </c>
      <c r="BB14" s="3">
        <f t="shared" si="39"/>
        <v>2.4050490128673014E-2</v>
      </c>
      <c r="BC14" s="3">
        <f t="shared" si="40"/>
        <v>41.579194213917461</v>
      </c>
      <c r="BE14" s="3">
        <v>9.5409500000000002E-5</v>
      </c>
      <c r="BF14" s="3">
        <f t="shared" si="41"/>
        <v>7.9507916666666678E-2</v>
      </c>
      <c r="BG14" s="3">
        <v>-5.0727200000000002E-9</v>
      </c>
      <c r="BH14" s="32">
        <f t="shared" si="53"/>
        <v>0.9909251952604019</v>
      </c>
      <c r="BI14" s="3">
        <f t="shared" si="5"/>
        <v>2.0465146240000003E-6</v>
      </c>
      <c r="BJ14" s="3">
        <f t="shared" si="43"/>
        <v>2.1449799275753467E-2</v>
      </c>
      <c r="BK14" s="3">
        <f t="shared" si="44"/>
        <v>2.0279429033904682E-6</v>
      </c>
      <c r="BL14" s="3">
        <f t="shared" si="45"/>
        <v>1.4240586025127155E-3</v>
      </c>
      <c r="BM14" s="3">
        <f t="shared" si="46"/>
        <v>2.1255146535622427E-2</v>
      </c>
      <c r="BN14" s="3">
        <f t="shared" si="47"/>
        <v>47.04742911671093</v>
      </c>
    </row>
    <row r="15" spans="1:66" ht="12" x14ac:dyDescent="0.2">
      <c r="B15" s="3">
        <v>1.1514E-4</v>
      </c>
      <c r="C15" s="3">
        <f t="shared" si="6"/>
        <v>9.5950000000000008E-2</v>
      </c>
      <c r="D15" s="3">
        <v>-7.7117000000000002E-9</v>
      </c>
      <c r="E15" s="32">
        <f t="shared" si="48"/>
        <v>0.99165119684639746</v>
      </c>
      <c r="F15" s="3">
        <f t="shared" si="0"/>
        <v>2.9446505549999998E-6</v>
      </c>
      <c r="G15" s="3">
        <f t="shared" si="8"/>
        <v>2.5574522798332465E-2</v>
      </c>
      <c r="H15" s="3">
        <f t="shared" si="9"/>
        <v>2.9200662471601585E-6</v>
      </c>
      <c r="I15" s="3">
        <f t="shared" si="10"/>
        <v>1.7088201330626223E-3</v>
      </c>
      <c r="J15" s="3">
        <f t="shared" si="11"/>
        <v>2.5361006141741867E-2</v>
      </c>
      <c r="K15" s="3">
        <f t="shared" si="12"/>
        <v>39.430612271888243</v>
      </c>
      <c r="L15" s="3"/>
      <c r="M15" s="3">
        <v>1.1514E-4</v>
      </c>
      <c r="N15" s="3">
        <f t="shared" si="13"/>
        <v>9.5950000000000008E-2</v>
      </c>
      <c r="O15" s="3">
        <v>-8.0187300000000005E-9</v>
      </c>
      <c r="P15" s="32">
        <f t="shared" si="49"/>
        <v>0.99165119684639746</v>
      </c>
      <c r="Q15" s="3">
        <f t="shared" si="1"/>
        <v>3.1588710725000002E-6</v>
      </c>
      <c r="R15" s="3">
        <f t="shared" si="15"/>
        <v>2.7435044923571305E-2</v>
      </c>
      <c r="S15" s="3">
        <f t="shared" si="16"/>
        <v>3.1324982797280882E-6</v>
      </c>
      <c r="T15" s="3">
        <f t="shared" si="17"/>
        <v>1.7698865160591761E-3</v>
      </c>
      <c r="U15" s="3">
        <f t="shared" si="18"/>
        <v>2.7205995133994167E-2</v>
      </c>
      <c r="V15" s="3">
        <f t="shared" si="19"/>
        <v>36.75660438351288</v>
      </c>
      <c r="W15" s="3"/>
      <c r="X15" s="3">
        <v>1.1514E-4</v>
      </c>
      <c r="Y15" s="3">
        <f t="shared" si="20"/>
        <v>9.5950000000000008E-2</v>
      </c>
      <c r="Z15" s="3">
        <v>-7.8838699999999996E-9</v>
      </c>
      <c r="AA15" s="32">
        <f t="shared" si="50"/>
        <v>0.99159563076883606</v>
      </c>
      <c r="AB15" s="3">
        <f t="shared" si="2"/>
        <v>3.1327691141999996E-6</v>
      </c>
      <c r="AC15" s="3">
        <f t="shared" si="22"/>
        <v>2.7208347352787907E-2</v>
      </c>
      <c r="AD15" s="3">
        <f t="shared" si="23"/>
        <v>3.1064401658482763E-6</v>
      </c>
      <c r="AE15" s="3">
        <f t="shared" si="24"/>
        <v>1.7625096214909796E-3</v>
      </c>
      <c r="AF15" s="3">
        <f t="shared" si="25"/>
        <v>2.6979678355465313E-2</v>
      </c>
      <c r="AG15" s="3">
        <f t="shared" si="26"/>
        <v>37.064934089454354</v>
      </c>
      <c r="AH15" s="3"/>
      <c r="AI15" s="3">
        <v>1.1514E-4</v>
      </c>
      <c r="AJ15" s="3">
        <f t="shared" si="27"/>
        <v>9.5950000000000008E-2</v>
      </c>
      <c r="AK15" s="3">
        <v>-7.7290899999999998E-9</v>
      </c>
      <c r="AL15" s="32">
        <f t="shared" si="51"/>
        <v>0.99159563076883606</v>
      </c>
      <c r="AM15" s="3">
        <f t="shared" si="3"/>
        <v>3.0248381084999997E-6</v>
      </c>
      <c r="AN15" s="3">
        <f t="shared" si="29"/>
        <v>2.6270958038040644E-2</v>
      </c>
      <c r="AO15" s="3">
        <f t="shared" si="30"/>
        <v>2.99941625217167E-6</v>
      </c>
      <c r="AP15" s="3">
        <f t="shared" si="31"/>
        <v>1.7318822858877188E-3</v>
      </c>
      <c r="AQ15" s="3">
        <f t="shared" si="32"/>
        <v>2.6050167206632533E-2</v>
      </c>
      <c r="AR15" s="3">
        <f t="shared" si="33"/>
        <v>38.387469533991855</v>
      </c>
      <c r="AT15" s="3">
        <v>1.1514E-4</v>
      </c>
      <c r="AU15" s="3">
        <f t="shared" si="34"/>
        <v>9.5950000000000008E-2</v>
      </c>
      <c r="AV15" s="3">
        <v>-7.6133099999999996E-9</v>
      </c>
      <c r="AW15" s="32">
        <f t="shared" si="52"/>
        <v>0.99159563076883606</v>
      </c>
      <c r="AX15" s="3">
        <f t="shared" si="4"/>
        <v>2.9796086514999993E-6</v>
      </c>
      <c r="AY15" s="3">
        <f t="shared" si="36"/>
        <v>2.5878136629320821E-2</v>
      </c>
      <c r="AZ15" s="3">
        <f t="shared" si="37"/>
        <v>2.9545669202284227E-6</v>
      </c>
      <c r="BA15" s="3">
        <f t="shared" si="38"/>
        <v>1.7188853714626879E-3</v>
      </c>
      <c r="BB15" s="3">
        <f t="shared" si="39"/>
        <v>2.56606472140735E-2</v>
      </c>
      <c r="BC15" s="3">
        <f t="shared" si="40"/>
        <v>38.970178408109412</v>
      </c>
      <c r="BE15" s="3">
        <v>1.1514E-4</v>
      </c>
      <c r="BF15" s="3">
        <f t="shared" si="41"/>
        <v>9.5950000000000008E-2</v>
      </c>
      <c r="BG15" s="3">
        <v>-6.7308299999999996E-9</v>
      </c>
      <c r="BH15" s="32">
        <f t="shared" si="53"/>
        <v>0.99165119684639746</v>
      </c>
      <c r="BI15" s="3">
        <f t="shared" si="5"/>
        <v>2.7136137297499997E-6</v>
      </c>
      <c r="BJ15" s="3">
        <f t="shared" si="43"/>
        <v>2.3567949711221121E-2</v>
      </c>
      <c r="BK15" s="3">
        <f t="shared" si="44"/>
        <v>2.6909583028854038E-6</v>
      </c>
      <c r="BL15" s="3">
        <f t="shared" si="45"/>
        <v>1.6404140644622027E-3</v>
      </c>
      <c r="BM15" s="3">
        <f t="shared" si="46"/>
        <v>2.3371185538348133E-2</v>
      </c>
      <c r="BN15" s="3">
        <f t="shared" si="47"/>
        <v>42.787731001457772</v>
      </c>
    </row>
    <row r="16" spans="1:66" ht="12" x14ac:dyDescent="0.2">
      <c r="B16" s="3">
        <v>1.3894999999999999E-4</v>
      </c>
      <c r="C16" s="3">
        <f t="shared" si="6"/>
        <v>0.11579166666666667</v>
      </c>
      <c r="D16" s="3">
        <v>-9.9914900000000006E-9</v>
      </c>
      <c r="E16" s="32">
        <f t="shared" si="48"/>
        <v>0.99237717816259186</v>
      </c>
      <c r="F16" s="3">
        <f t="shared" si="0"/>
        <v>3.8135925134999998E-6</v>
      </c>
      <c r="G16" s="3">
        <f t="shared" si="8"/>
        <v>2.7445789949622167E-2</v>
      </c>
      <c r="H16" s="3">
        <f t="shared" si="9"/>
        <v>3.7845221772091157E-6</v>
      </c>
      <c r="I16" s="3">
        <f t="shared" si="10"/>
        <v>1.9453848403874015E-3</v>
      </c>
      <c r="J16" s="3">
        <f t="shared" si="11"/>
        <v>2.7236575582649268E-2</v>
      </c>
      <c r="K16" s="3">
        <f t="shared" si="12"/>
        <v>36.715335118598311</v>
      </c>
      <c r="L16" s="3"/>
      <c r="M16" s="3">
        <v>1.3894999999999999E-4</v>
      </c>
      <c r="N16" s="3">
        <f t="shared" si="13"/>
        <v>0.11579166666666667</v>
      </c>
      <c r="O16" s="3">
        <v>-1.04054E-8</v>
      </c>
      <c r="P16" s="32">
        <f t="shared" si="49"/>
        <v>0.99237717816259186</v>
      </c>
      <c r="Q16" s="3">
        <f t="shared" si="1"/>
        <v>4.0974290499999992E-6</v>
      </c>
      <c r="R16" s="3">
        <f t="shared" si="15"/>
        <v>2.9488514213745948E-2</v>
      </c>
      <c r="S16" s="3">
        <f t="shared" si="16"/>
        <v>4.0661950783604289E-6</v>
      </c>
      <c r="T16" s="3">
        <f t="shared" si="17"/>
        <v>2.0164808648634454E-3</v>
      </c>
      <c r="U16" s="3">
        <f t="shared" si="18"/>
        <v>2.9263728523644686E-2</v>
      </c>
      <c r="V16" s="3">
        <f t="shared" si="19"/>
        <v>34.171995519710137</v>
      </c>
      <c r="W16" s="3"/>
      <c r="X16" s="3">
        <v>1.3894999999999999E-4</v>
      </c>
      <c r="Y16" s="3">
        <f t="shared" si="20"/>
        <v>0.11579166666666667</v>
      </c>
      <c r="Z16" s="3">
        <v>-1.0181899999999999E-8</v>
      </c>
      <c r="AA16" s="32">
        <f t="shared" si="50"/>
        <v>0.99232644390743441</v>
      </c>
      <c r="AB16" s="3">
        <f t="shared" si="2"/>
        <v>4.0443056939999992E-6</v>
      </c>
      <c r="AC16" s="3">
        <f t="shared" si="22"/>
        <v>2.9106194271320617E-2</v>
      </c>
      <c r="AD16" s="3">
        <f t="shared" si="23"/>
        <v>4.0132714874016077E-6</v>
      </c>
      <c r="AE16" s="3">
        <f t="shared" si="24"/>
        <v>2.0033151243380579E-3</v>
      </c>
      <c r="AF16" s="3">
        <f t="shared" si="25"/>
        <v>2.8882846256938526E-2</v>
      </c>
      <c r="AG16" s="3">
        <f t="shared" si="26"/>
        <v>34.622626561943143</v>
      </c>
      <c r="AH16" s="3"/>
      <c r="AI16" s="3">
        <v>1.3894999999999999E-4</v>
      </c>
      <c r="AJ16" s="3">
        <f t="shared" si="27"/>
        <v>0.11579166666666667</v>
      </c>
      <c r="AK16" s="3">
        <v>-9.9758000000000002E-9</v>
      </c>
      <c r="AL16" s="32">
        <f t="shared" si="51"/>
        <v>0.99232644390743441</v>
      </c>
      <c r="AM16" s="3">
        <f t="shared" si="3"/>
        <v>3.90251537E-6</v>
      </c>
      <c r="AN16" s="3">
        <f t="shared" si="29"/>
        <v>2.8085752932709609E-2</v>
      </c>
      <c r="AO16" s="3">
        <f t="shared" si="30"/>
        <v>3.8725691994062054E-6</v>
      </c>
      <c r="AP16" s="3">
        <f t="shared" si="31"/>
        <v>1.9678844476762871E-3</v>
      </c>
      <c r="AQ16" s="3">
        <f t="shared" si="32"/>
        <v>2.7870235332178521E-2</v>
      </c>
      <c r="AR16" s="3">
        <f t="shared" si="33"/>
        <v>35.880572520513176</v>
      </c>
      <c r="AT16" s="3">
        <v>1.3894999999999999E-4</v>
      </c>
      <c r="AU16" s="3">
        <f t="shared" si="34"/>
        <v>0.11579166666666667</v>
      </c>
      <c r="AV16" s="3">
        <v>-9.8693599999999995E-9</v>
      </c>
      <c r="AW16" s="32">
        <f t="shared" si="52"/>
        <v>0.99232644390743441</v>
      </c>
      <c r="AX16" s="3">
        <f t="shared" si="4"/>
        <v>3.8609345839999998E-6</v>
      </c>
      <c r="AY16" s="3">
        <f t="shared" si="36"/>
        <v>2.7786502943504859E-2</v>
      </c>
      <c r="AZ16" s="3">
        <f t="shared" si="37"/>
        <v>3.8313074858999496E-6</v>
      </c>
      <c r="BA16" s="3">
        <f t="shared" si="38"/>
        <v>1.957372597616496E-3</v>
      </c>
      <c r="BB16" s="3">
        <f t="shared" si="39"/>
        <v>2.7573281654551637E-2</v>
      </c>
      <c r="BC16" s="3">
        <f t="shared" si="40"/>
        <v>36.26699253749964</v>
      </c>
      <c r="BE16" s="3">
        <v>1.3894999999999999E-4</v>
      </c>
      <c r="BF16" s="3">
        <f t="shared" si="41"/>
        <v>0.11579166666666667</v>
      </c>
      <c r="BG16" s="3">
        <v>-8.7370999999999995E-9</v>
      </c>
      <c r="BH16" s="32">
        <f t="shared" si="53"/>
        <v>0.99237717816259186</v>
      </c>
      <c r="BI16" s="3">
        <f t="shared" si="5"/>
        <v>3.5207863075E-6</v>
      </c>
      <c r="BJ16" s="3">
        <f t="shared" si="43"/>
        <v>2.5338512468513857E-2</v>
      </c>
      <c r="BK16" s="3">
        <f t="shared" si="44"/>
        <v>3.4939479807503413E-6</v>
      </c>
      <c r="BL16" s="3">
        <f t="shared" si="45"/>
        <v>1.8692105233895783E-3</v>
      </c>
      <c r="BM16" s="3">
        <f t="shared" si="46"/>
        <v>2.514536150234143E-2</v>
      </c>
      <c r="BN16" s="3">
        <f t="shared" si="47"/>
        <v>39.768766096557577</v>
      </c>
    </row>
    <row r="17" spans="2:66" s="25" customFormat="1" ht="12" x14ac:dyDescent="0.2">
      <c r="B17" s="24">
        <v>1.6768299999999999E-4</v>
      </c>
      <c r="C17" s="3">
        <f t="shared" si="6"/>
        <v>0.13973583333333334</v>
      </c>
      <c r="D17" s="24">
        <v>-1.28968E-8</v>
      </c>
      <c r="E17" s="32">
        <f t="shared" si="48"/>
        <v>0.9931031430989623</v>
      </c>
      <c r="F17" s="3">
        <f t="shared" si="0"/>
        <v>4.9209514200000004E-6</v>
      </c>
      <c r="G17" s="3">
        <f t="shared" si="8"/>
        <v>2.9346752026144576E-2</v>
      </c>
      <c r="H17" s="3">
        <f t="shared" si="9"/>
        <v>4.8870123222393025E-6</v>
      </c>
      <c r="I17" s="3">
        <f t="shared" si="10"/>
        <v>2.2106587982407646E-3</v>
      </c>
      <c r="J17" s="3">
        <f t="shared" si="11"/>
        <v>2.914435167691002E-2</v>
      </c>
      <c r="K17" s="3">
        <f t="shared" si="12"/>
        <v>34.311965868579009</v>
      </c>
      <c r="L17" s="24"/>
      <c r="M17" s="24">
        <v>1.6768299999999999E-4</v>
      </c>
      <c r="N17" s="3">
        <f t="shared" si="13"/>
        <v>0.13973583333333334</v>
      </c>
      <c r="O17" s="24">
        <v>-1.34023E-8</v>
      </c>
      <c r="P17" s="32">
        <f t="shared" si="49"/>
        <v>0.9931031430989623</v>
      </c>
      <c r="Q17" s="3">
        <f t="shared" si="1"/>
        <v>5.2759599750000002E-6</v>
      </c>
      <c r="R17" s="3">
        <f t="shared" si="15"/>
        <v>3.1463893030301227E-2</v>
      </c>
      <c r="S17" s="3">
        <f t="shared" si="16"/>
        <v>5.2395724340368226E-6</v>
      </c>
      <c r="T17" s="3">
        <f t="shared" si="17"/>
        <v>2.2890112350176053E-3</v>
      </c>
      <c r="U17" s="3">
        <f t="shared" si="18"/>
        <v>3.1246891062521681E-2</v>
      </c>
      <c r="V17" s="3">
        <f t="shared" si="19"/>
        <v>32.003183868728158</v>
      </c>
      <c r="W17" s="24"/>
      <c r="X17" s="24">
        <v>1.6768299999999999E-4</v>
      </c>
      <c r="Y17" s="3">
        <f t="shared" si="20"/>
        <v>0.13973583333333334</v>
      </c>
      <c r="Z17" s="24">
        <v>-1.32717E-8</v>
      </c>
      <c r="AA17" s="32">
        <f t="shared" si="50"/>
        <v>0.99305724055719158</v>
      </c>
      <c r="AB17" s="3">
        <f t="shared" si="2"/>
        <v>5.2699057620000005E-6</v>
      </c>
      <c r="AC17" s="3">
        <f t="shared" si="22"/>
        <v>3.1427787921256188E-2</v>
      </c>
      <c r="AD17" s="3">
        <f t="shared" si="23"/>
        <v>5.2333180740081642E-6</v>
      </c>
      <c r="AE17" s="3">
        <f t="shared" si="24"/>
        <v>2.2876446564115164E-3</v>
      </c>
      <c r="AF17" s="3">
        <f t="shared" si="25"/>
        <v>3.1209592349899302E-2</v>
      </c>
      <c r="AG17" s="3">
        <f t="shared" si="26"/>
        <v>32.041431005849923</v>
      </c>
      <c r="AH17" s="24"/>
      <c r="AI17" s="24">
        <v>1.6768299999999999E-4</v>
      </c>
      <c r="AJ17" s="3">
        <f t="shared" si="27"/>
        <v>0.13973583333333334</v>
      </c>
      <c r="AK17" s="24">
        <v>-1.28196E-8</v>
      </c>
      <c r="AL17" s="32">
        <f t="shared" si="51"/>
        <v>0.99305724055719158</v>
      </c>
      <c r="AM17" s="3">
        <f t="shared" si="3"/>
        <v>5.0134458399999996E-6</v>
      </c>
      <c r="AN17" s="3">
        <f t="shared" si="29"/>
        <v>2.98983548719906E-2</v>
      </c>
      <c r="AO17" s="3">
        <f t="shared" si="30"/>
        <v>4.978638691553331E-6</v>
      </c>
      <c r="AP17" s="3">
        <f t="shared" si="31"/>
        <v>2.2312863311447348E-3</v>
      </c>
      <c r="AQ17" s="3">
        <f t="shared" si="32"/>
        <v>2.9690777786378651E-2</v>
      </c>
      <c r="AR17" s="3">
        <f t="shared" si="33"/>
        <v>33.680491875115976</v>
      </c>
      <c r="AT17" s="24">
        <v>1.6768299999999999E-4</v>
      </c>
      <c r="AU17" s="3">
        <f t="shared" si="34"/>
        <v>0.13973583333333334</v>
      </c>
      <c r="AV17" s="24">
        <v>-1.2826E-8</v>
      </c>
      <c r="AW17" s="32">
        <f t="shared" si="52"/>
        <v>0.99305724055719158</v>
      </c>
      <c r="AX17" s="3">
        <f t="shared" si="4"/>
        <v>5.0159459999999997E-6</v>
      </c>
      <c r="AY17" s="3">
        <f t="shared" si="36"/>
        <v>2.9913264910575312E-2</v>
      </c>
      <c r="AZ17" s="3">
        <f t="shared" si="37"/>
        <v>4.9811214935438828E-6</v>
      </c>
      <c r="BA17" s="3">
        <f t="shared" si="38"/>
        <v>2.2318426229337683E-3</v>
      </c>
      <c r="BB17" s="3">
        <f t="shared" si="39"/>
        <v>2.9705584308152188E-2</v>
      </c>
      <c r="BC17" s="3">
        <f t="shared" si="40"/>
        <v>33.663704091003765</v>
      </c>
      <c r="BE17" s="24">
        <v>1.6768299999999999E-4</v>
      </c>
      <c r="BF17" s="3">
        <f t="shared" si="41"/>
        <v>0.13973583333333334</v>
      </c>
      <c r="BG17" s="24">
        <v>-1.14164E-8</v>
      </c>
      <c r="BH17" s="32">
        <f t="shared" si="53"/>
        <v>0.9931031430989623</v>
      </c>
      <c r="BI17" s="3">
        <f t="shared" si="5"/>
        <v>4.5987356800000004E-6</v>
      </c>
      <c r="BJ17" s="3">
        <f t="shared" si="43"/>
        <v>2.7425175360650755E-2</v>
      </c>
      <c r="BK17" s="3">
        <f t="shared" si="44"/>
        <v>4.5670188580893443E-6</v>
      </c>
      <c r="BL17" s="3">
        <f t="shared" si="45"/>
        <v>2.1370584592119478E-3</v>
      </c>
      <c r="BM17" s="3">
        <f t="shared" si="46"/>
        <v>2.7236027850702484E-2</v>
      </c>
      <c r="BN17" s="3">
        <f t="shared" si="47"/>
        <v>36.716073484783415</v>
      </c>
    </row>
    <row r="18" spans="2:66" ht="12" x14ac:dyDescent="0.2">
      <c r="B18" s="3">
        <v>2.0235899999999999E-4</v>
      </c>
      <c r="C18" s="3">
        <f t="shared" si="6"/>
        <v>0.16863250000000002</v>
      </c>
      <c r="D18" s="3">
        <v>-1.65374E-8</v>
      </c>
      <c r="E18" s="32">
        <f t="shared" si="48"/>
        <v>0.993829134760707</v>
      </c>
      <c r="F18" s="3">
        <f t="shared" si="0"/>
        <v>6.3085661099999993E-6</v>
      </c>
      <c r="G18" s="3">
        <f t="shared" si="8"/>
        <v>3.1175120009488085E-2</v>
      </c>
      <c r="H18" s="3">
        <f t="shared" si="9"/>
        <v>6.2696367986820182E-6</v>
      </c>
      <c r="I18" s="3">
        <f t="shared" si="10"/>
        <v>2.5039242797421047E-3</v>
      </c>
      <c r="J18" s="3">
        <f t="shared" si="11"/>
        <v>3.0982742545090747E-2</v>
      </c>
      <c r="K18" s="3">
        <f t="shared" si="12"/>
        <v>32.276032328146854</v>
      </c>
      <c r="L18" s="3"/>
      <c r="M18" s="3">
        <v>2.0235899999999999E-4</v>
      </c>
      <c r="N18" s="3">
        <f t="shared" si="13"/>
        <v>0.16863250000000002</v>
      </c>
      <c r="O18" s="3">
        <v>-1.7228699999999999E-8</v>
      </c>
      <c r="P18" s="32">
        <f t="shared" si="49"/>
        <v>0.993829134760707</v>
      </c>
      <c r="Q18" s="3">
        <f t="shared" si="1"/>
        <v>6.7806917749999996E-6</v>
      </c>
      <c r="R18" s="3">
        <f t="shared" si="15"/>
        <v>3.3508229310285187E-2</v>
      </c>
      <c r="S18" s="3">
        <f t="shared" si="16"/>
        <v>6.7388490398272923E-6</v>
      </c>
      <c r="T18" s="3">
        <f t="shared" si="17"/>
        <v>2.5959293210384778E-3</v>
      </c>
      <c r="U18" s="3">
        <f t="shared" si="18"/>
        <v>3.3301454542804088E-2</v>
      </c>
      <c r="V18" s="3">
        <f t="shared" si="19"/>
        <v>30.028718376689767</v>
      </c>
      <c r="W18" s="3"/>
      <c r="X18" s="3">
        <v>2.0235899999999999E-4</v>
      </c>
      <c r="Y18" s="3">
        <f t="shared" si="20"/>
        <v>0.16863250000000002</v>
      </c>
      <c r="Z18" s="3">
        <v>-1.6824900000000001E-8</v>
      </c>
      <c r="AA18" s="32">
        <f t="shared" si="50"/>
        <v>0.99378806411019593</v>
      </c>
      <c r="AB18" s="3">
        <f t="shared" si="2"/>
        <v>6.6793180740000007E-6</v>
      </c>
      <c r="AC18" s="3">
        <f t="shared" si="22"/>
        <v>3.3007269624775772E-2</v>
      </c>
      <c r="AD18" s="3">
        <f t="shared" si="23"/>
        <v>6.6378265783367031E-6</v>
      </c>
      <c r="AE18" s="3">
        <f t="shared" si="24"/>
        <v>2.5763979852376656E-3</v>
      </c>
      <c r="AF18" s="3">
        <f t="shared" si="25"/>
        <v>3.280223058196919E-2</v>
      </c>
      <c r="AG18" s="3">
        <f t="shared" si="26"/>
        <v>30.485731679164601</v>
      </c>
      <c r="AH18" s="3"/>
      <c r="AI18" s="3">
        <v>2.0235899999999999E-4</v>
      </c>
      <c r="AJ18" s="3">
        <f t="shared" si="27"/>
        <v>0.16863250000000002</v>
      </c>
      <c r="AK18" s="3">
        <v>-1.63971E-8</v>
      </c>
      <c r="AL18" s="32">
        <f t="shared" si="51"/>
        <v>0.99378806411019593</v>
      </c>
      <c r="AM18" s="3">
        <f t="shared" si="3"/>
        <v>6.4109962149999996E-6</v>
      </c>
      <c r="AN18" s="3">
        <f t="shared" si="29"/>
        <v>3.168130013985046E-2</v>
      </c>
      <c r="AO18" s="3">
        <f t="shared" si="30"/>
        <v>6.371171517522643E-6</v>
      </c>
      <c r="AP18" s="3">
        <f t="shared" si="31"/>
        <v>2.5241179682262559E-3</v>
      </c>
      <c r="AQ18" s="3">
        <f t="shared" si="32"/>
        <v>3.1484497934476073E-2</v>
      </c>
      <c r="AR18" s="3">
        <f t="shared" si="33"/>
        <v>31.76166258331795</v>
      </c>
      <c r="AT18" s="3">
        <v>2.0235899999999999E-4</v>
      </c>
      <c r="AU18" s="3">
        <f t="shared" si="34"/>
        <v>0.16863250000000002</v>
      </c>
      <c r="AV18" s="3">
        <v>-1.6556899999999999E-8</v>
      </c>
      <c r="AW18" s="32">
        <f t="shared" si="52"/>
        <v>0.99378806411019593</v>
      </c>
      <c r="AX18" s="3">
        <f t="shared" si="4"/>
        <v>6.4734220850000001E-6</v>
      </c>
      <c r="AY18" s="3">
        <f t="shared" si="36"/>
        <v>3.1989790842018397E-2</v>
      </c>
      <c r="AZ18" s="3">
        <f t="shared" si="37"/>
        <v>6.4332096020203385E-6</v>
      </c>
      <c r="BA18" s="3">
        <f t="shared" si="38"/>
        <v>2.5363772594037227E-3</v>
      </c>
      <c r="BB18" s="3">
        <f t="shared" si="39"/>
        <v>3.1791072312179536E-2</v>
      </c>
      <c r="BC18" s="3">
        <f t="shared" si="40"/>
        <v>31.455371815718472</v>
      </c>
      <c r="BE18" s="3">
        <v>2.0235899999999999E-4</v>
      </c>
      <c r="BF18" s="3">
        <f t="shared" si="41"/>
        <v>0.16863250000000002</v>
      </c>
      <c r="BG18" s="3">
        <v>-1.4954400000000001E-8</v>
      </c>
      <c r="BH18" s="32">
        <f t="shared" si="53"/>
        <v>0.993829134760707</v>
      </c>
      <c r="BI18" s="3">
        <f t="shared" si="5"/>
        <v>6.0221615300000005E-6</v>
      </c>
      <c r="BJ18" s="3">
        <f t="shared" si="43"/>
        <v>2.9759790916144085E-2</v>
      </c>
      <c r="BK18" s="3">
        <f t="shared" si="44"/>
        <v>5.9849995827491158E-6</v>
      </c>
      <c r="BL18" s="3">
        <f t="shared" si="45"/>
        <v>2.446425879267368E-3</v>
      </c>
      <c r="BM18" s="3">
        <f t="shared" si="46"/>
        <v>2.9576147256851024E-2</v>
      </c>
      <c r="BN18" s="3">
        <f t="shared" si="47"/>
        <v>33.811029926095593</v>
      </c>
    </row>
    <row r="19" spans="2:66" ht="12" x14ac:dyDescent="0.2">
      <c r="B19" s="3">
        <v>2.44205E-4</v>
      </c>
      <c r="C19" s="3">
        <f t="shared" si="6"/>
        <v>0.20350416666666668</v>
      </c>
      <c r="D19" s="3">
        <v>-2.1125400000000001E-8</v>
      </c>
      <c r="E19" s="32">
        <f t="shared" si="48"/>
        <v>0.99455511341894665</v>
      </c>
      <c r="F19" s="3">
        <f t="shared" si="0"/>
        <v>8.0572823100000003E-6</v>
      </c>
      <c r="G19" s="3">
        <f t="shared" si="8"/>
        <v>3.2993928502692414E-2</v>
      </c>
      <c r="H19" s="3">
        <f t="shared" si="9"/>
        <v>8.0134113216705232E-6</v>
      </c>
      <c r="I19" s="3">
        <f t="shared" si="10"/>
        <v>2.8307969410875313E-3</v>
      </c>
      <c r="J19" s="3">
        <f t="shared" si="11"/>
        <v>3.2814280304131867E-2</v>
      </c>
      <c r="K19" s="3">
        <f t="shared" si="12"/>
        <v>30.474537022653617</v>
      </c>
      <c r="L19" s="3"/>
      <c r="M19" s="3">
        <v>2.44205E-4</v>
      </c>
      <c r="N19" s="3">
        <f t="shared" si="13"/>
        <v>0.20350416666666668</v>
      </c>
      <c r="O19" s="3">
        <v>-2.1970199999999998E-8</v>
      </c>
      <c r="P19" s="32">
        <f t="shared" si="49"/>
        <v>0.99455511341894665</v>
      </c>
      <c r="Q19" s="3">
        <f t="shared" si="1"/>
        <v>8.6452866500000005E-6</v>
      </c>
      <c r="R19" s="3">
        <f t="shared" si="15"/>
        <v>3.5401759382486027E-2</v>
      </c>
      <c r="S19" s="3">
        <f t="shared" si="16"/>
        <v>8.5982140447300567E-6</v>
      </c>
      <c r="T19" s="3">
        <f t="shared" si="17"/>
        <v>2.9322711410662652E-3</v>
      </c>
      <c r="U19" s="3">
        <f t="shared" si="18"/>
        <v>3.5209000817878651E-2</v>
      </c>
      <c r="V19" s="3">
        <f t="shared" si="19"/>
        <v>28.401828418039447</v>
      </c>
      <c r="W19" s="3"/>
      <c r="X19" s="3">
        <v>2.44205E-4</v>
      </c>
      <c r="Y19" s="3">
        <f t="shared" si="20"/>
        <v>0.20350416666666668</v>
      </c>
      <c r="Z19" s="3">
        <v>-2.15482E-8</v>
      </c>
      <c r="AA19" s="32">
        <f t="shared" si="50"/>
        <v>0.99451887457314925</v>
      </c>
      <c r="AB19" s="3">
        <f t="shared" si="2"/>
        <v>8.5528622519999997E-6</v>
      </c>
      <c r="AC19" s="3">
        <f t="shared" si="22"/>
        <v>3.5023288843389774E-2</v>
      </c>
      <c r="AD19" s="3">
        <f t="shared" si="23"/>
        <v>8.5059829412382105E-6</v>
      </c>
      <c r="AE19" s="3">
        <f t="shared" si="24"/>
        <v>2.9165018328878539E-3</v>
      </c>
      <c r="AF19" s="3">
        <f t="shared" si="25"/>
        <v>3.4831321804378333E-2</v>
      </c>
      <c r="AG19" s="3">
        <f t="shared" si="26"/>
        <v>28.709791882612361</v>
      </c>
      <c r="AH19" s="3"/>
      <c r="AI19" s="3">
        <v>2.44205E-4</v>
      </c>
      <c r="AJ19" s="3">
        <f t="shared" si="27"/>
        <v>0.20350416666666668</v>
      </c>
      <c r="AK19" s="3">
        <v>-2.0905800000000001E-8</v>
      </c>
      <c r="AL19" s="32">
        <f t="shared" si="51"/>
        <v>0.99451887457314925</v>
      </c>
      <c r="AM19" s="3">
        <f t="shared" si="3"/>
        <v>8.1723198700000017E-6</v>
      </c>
      <c r="AN19" s="3">
        <f t="shared" si="29"/>
        <v>3.3464998136811294E-2</v>
      </c>
      <c r="AO19" s="3">
        <f t="shared" si="30"/>
        <v>8.1275263597641873E-6</v>
      </c>
      <c r="AP19" s="3">
        <f t="shared" si="31"/>
        <v>2.8508816811232602E-3</v>
      </c>
      <c r="AQ19" s="3">
        <f t="shared" si="32"/>
        <v>3.3281572284614105E-2</v>
      </c>
      <c r="AR19" s="3">
        <f t="shared" si="33"/>
        <v>30.04665739491805</v>
      </c>
      <c r="AT19" s="3">
        <v>2.44205E-4</v>
      </c>
      <c r="AU19" s="3">
        <f t="shared" si="34"/>
        <v>0.20350416666666668</v>
      </c>
      <c r="AV19" s="3">
        <v>-2.1166599999999998E-8</v>
      </c>
      <c r="AW19" s="32">
        <f t="shared" si="52"/>
        <v>0.99451887457314925</v>
      </c>
      <c r="AX19" s="3">
        <f t="shared" si="4"/>
        <v>8.2742013899999988E-6</v>
      </c>
      <c r="AY19" s="3">
        <f t="shared" si="36"/>
        <v>3.3882194836305557E-2</v>
      </c>
      <c r="AZ19" s="3">
        <f t="shared" si="37"/>
        <v>8.2288494543743859E-6</v>
      </c>
      <c r="BA19" s="3">
        <f t="shared" si="38"/>
        <v>2.8685971230506362E-3</v>
      </c>
      <c r="BB19" s="3">
        <f t="shared" si="39"/>
        <v>3.3696482276670769E-2</v>
      </c>
      <c r="BC19" s="3">
        <f t="shared" si="40"/>
        <v>29.676688260493421</v>
      </c>
      <c r="BE19" s="3">
        <v>2.44205E-4</v>
      </c>
      <c r="BF19" s="3">
        <f t="shared" si="41"/>
        <v>0.20350416666666668</v>
      </c>
      <c r="BG19" s="3">
        <v>-1.94406E-8</v>
      </c>
      <c r="BH19" s="32">
        <f t="shared" si="53"/>
        <v>0.99455511341894665</v>
      </c>
      <c r="BI19" s="3">
        <f t="shared" si="5"/>
        <v>7.8270719449999993E-6</v>
      </c>
      <c r="BJ19" s="3">
        <f t="shared" si="43"/>
        <v>3.2051235416965251E-2</v>
      </c>
      <c r="BK19" s="3">
        <f t="shared" si="44"/>
        <v>7.7844544259977302E-6</v>
      </c>
      <c r="BL19" s="3">
        <f t="shared" si="45"/>
        <v>2.7900635164808938E-3</v>
      </c>
      <c r="BM19" s="3">
        <f t="shared" si="46"/>
        <v>3.1876720075337241E-2</v>
      </c>
      <c r="BN19" s="3">
        <f t="shared" si="47"/>
        <v>31.37085614945974</v>
      </c>
    </row>
    <row r="20" spans="2:66" ht="12" x14ac:dyDescent="0.2">
      <c r="B20" s="3">
        <v>2.9470499999999998E-4</v>
      </c>
      <c r="C20" s="3">
        <f t="shared" si="6"/>
        <v>0.24558750000000001</v>
      </c>
      <c r="D20" s="3">
        <v>-2.6873300000000001E-8</v>
      </c>
      <c r="E20" s="32">
        <f t="shared" si="48"/>
        <v>0.99528110030683004</v>
      </c>
      <c r="F20" s="3">
        <f t="shared" si="0"/>
        <v>1.0248094394999999E-5</v>
      </c>
      <c r="G20" s="3">
        <f t="shared" si="8"/>
        <v>3.4774077111009313E-2</v>
      </c>
      <c r="H20" s="3">
        <f t="shared" si="9"/>
        <v>1.0199734665503857E-5</v>
      </c>
      <c r="I20" s="3">
        <f t="shared" si="10"/>
        <v>3.1937023445374269E-3</v>
      </c>
      <c r="J20" s="3">
        <f t="shared" si="11"/>
        <v>3.4609981729199907E-2</v>
      </c>
      <c r="K20" s="3">
        <f t="shared" si="12"/>
        <v>28.893398668174257</v>
      </c>
      <c r="L20" s="3"/>
      <c r="M20" s="3">
        <v>2.9470499999999998E-4</v>
      </c>
      <c r="N20" s="3">
        <f t="shared" si="13"/>
        <v>0.24558750000000001</v>
      </c>
      <c r="O20" s="3">
        <v>-2.7931699999999999E-8</v>
      </c>
      <c r="P20" s="32">
        <f t="shared" si="49"/>
        <v>0.99528110030683004</v>
      </c>
      <c r="Q20" s="3">
        <f t="shared" si="1"/>
        <v>1.0989646524999999E-5</v>
      </c>
      <c r="R20" s="3">
        <f t="shared" si="15"/>
        <v>3.7290329397193803E-2</v>
      </c>
      <c r="S20" s="3">
        <f t="shared" si="16"/>
        <v>1.0937787485385131E-5</v>
      </c>
      <c r="T20" s="3">
        <f t="shared" si="17"/>
        <v>3.3072326022499732E-3</v>
      </c>
      <c r="U20" s="3">
        <f t="shared" si="18"/>
        <v>3.7114360073243181E-2</v>
      </c>
      <c r="V20" s="3">
        <f t="shared" si="19"/>
        <v>26.943748943173318</v>
      </c>
      <c r="W20" s="3"/>
      <c r="X20" s="3">
        <v>2.9470499999999998E-4</v>
      </c>
      <c r="Y20" s="3">
        <f t="shared" si="20"/>
        <v>0.24558750000000001</v>
      </c>
      <c r="Z20" s="3">
        <v>-2.7479200000000002E-8</v>
      </c>
      <c r="AA20" s="32">
        <f t="shared" si="50"/>
        <v>0.99524969332051938</v>
      </c>
      <c r="AB20" s="3">
        <f t="shared" si="2"/>
        <v>1.0905452712000001E-5</v>
      </c>
      <c r="AC20" s="3">
        <f t="shared" si="22"/>
        <v>3.7004640952817233E-2</v>
      </c>
      <c r="AD20" s="3">
        <f t="shared" si="23"/>
        <v>1.0853648467139428E-5</v>
      </c>
      <c r="AE20" s="3">
        <f t="shared" si="24"/>
        <v>3.2944875879473926E-3</v>
      </c>
      <c r="AF20" s="3">
        <f t="shared" si="25"/>
        <v>3.6828857559727285E-2</v>
      </c>
      <c r="AG20" s="3">
        <f t="shared" si="26"/>
        <v>27.152620696372342</v>
      </c>
      <c r="AH20" s="3"/>
      <c r="AI20" s="3">
        <v>2.9470499999999998E-4</v>
      </c>
      <c r="AJ20" s="3">
        <f t="shared" si="27"/>
        <v>0.24558750000000001</v>
      </c>
      <c r="AK20" s="3">
        <v>-2.6595500000000001E-8</v>
      </c>
      <c r="AL20" s="32">
        <f t="shared" si="51"/>
        <v>0.99524969332051938</v>
      </c>
      <c r="AM20" s="3">
        <f t="shared" si="3"/>
        <v>1.0395001175000001E-5</v>
      </c>
      <c r="AN20" s="3">
        <f t="shared" si="29"/>
        <v>3.5272564683327401E-2</v>
      </c>
      <c r="AO20" s="3">
        <f t="shared" si="30"/>
        <v>1.0345621731485189E-5</v>
      </c>
      <c r="AP20" s="3">
        <f t="shared" si="31"/>
        <v>3.2164610570447126E-3</v>
      </c>
      <c r="AQ20" s="3">
        <f t="shared" si="32"/>
        <v>3.5105009183709776E-2</v>
      </c>
      <c r="AR20" s="3">
        <f t="shared" si="33"/>
        <v>28.485963207326055</v>
      </c>
      <c r="AT20" s="3">
        <v>2.9470499999999998E-4</v>
      </c>
      <c r="AU20" s="3">
        <f t="shared" si="34"/>
        <v>0.24558750000000001</v>
      </c>
      <c r="AV20" s="3">
        <v>-2.6868599999999999E-8</v>
      </c>
      <c r="AW20" s="32">
        <f t="shared" si="52"/>
        <v>0.99524969332051938</v>
      </c>
      <c r="AX20" s="3">
        <f t="shared" si="4"/>
        <v>1.0501687689999999E-5</v>
      </c>
      <c r="AY20" s="3">
        <f t="shared" si="36"/>
        <v>3.5634575897931828E-2</v>
      </c>
      <c r="AZ20" s="3">
        <f t="shared" si="37"/>
        <v>1.0451801452820373E-5</v>
      </c>
      <c r="BA20" s="3">
        <f t="shared" si="38"/>
        <v>3.2329245974535769E-3</v>
      </c>
      <c r="BB20" s="3">
        <f t="shared" si="39"/>
        <v>3.5465300734023424E-2</v>
      </c>
      <c r="BC20" s="3">
        <f t="shared" si="40"/>
        <v>28.196574660387864</v>
      </c>
      <c r="BE20" s="3">
        <v>2.9470499999999998E-4</v>
      </c>
      <c r="BF20" s="3">
        <f t="shared" si="41"/>
        <v>0.24558750000000001</v>
      </c>
      <c r="BG20" s="3">
        <v>-2.49179E-8</v>
      </c>
      <c r="BH20" s="32">
        <f t="shared" si="53"/>
        <v>0.99528110030683004</v>
      </c>
      <c r="BI20" s="3">
        <f t="shared" si="5"/>
        <v>1.0030726667500001E-5</v>
      </c>
      <c r="BJ20" s="3">
        <f t="shared" si="43"/>
        <v>3.4036499779440461E-2</v>
      </c>
      <c r="BK20" s="3">
        <f t="shared" si="44"/>
        <v>9.9833926745064625E-6</v>
      </c>
      <c r="BL20" s="3">
        <f t="shared" si="45"/>
        <v>3.1596507203338889E-3</v>
      </c>
      <c r="BM20" s="3">
        <f t="shared" si="46"/>
        <v>3.3875884951074679E-2</v>
      </c>
      <c r="BN20" s="3">
        <f t="shared" si="47"/>
        <v>29.519524034405364</v>
      </c>
    </row>
    <row r="21" spans="2:66" ht="12" x14ac:dyDescent="0.2">
      <c r="B21" s="3">
        <v>3.5564800000000002E-4</v>
      </c>
      <c r="C21" s="3">
        <f t="shared" si="6"/>
        <v>0.29637333333333338</v>
      </c>
      <c r="D21" s="3">
        <v>-3.40498E-8</v>
      </c>
      <c r="E21" s="32">
        <f t="shared" si="48"/>
        <v>0.99600708643048708</v>
      </c>
      <c r="F21" s="3">
        <f t="shared" si="0"/>
        <v>1.2983417370000002E-5</v>
      </c>
      <c r="G21" s="3">
        <f t="shared" si="8"/>
        <v>3.6506369697003785E-2</v>
      </c>
      <c r="H21" s="3">
        <f t="shared" si="9"/>
        <v>1.293157570660468E-5</v>
      </c>
      <c r="I21" s="3">
        <f t="shared" si="10"/>
        <v>3.5960500144748653E-3</v>
      </c>
      <c r="J21" s="3">
        <f t="shared" si="11"/>
        <v>3.6360602918066962E-2</v>
      </c>
      <c r="K21" s="3">
        <f t="shared" si="12"/>
        <v>27.502294234596345</v>
      </c>
      <c r="L21" s="3"/>
      <c r="M21" s="3">
        <v>3.5564800000000002E-4</v>
      </c>
      <c r="N21" s="3">
        <f t="shared" si="13"/>
        <v>0.29637333333333338</v>
      </c>
      <c r="O21" s="3">
        <v>-3.5386399999999998E-8</v>
      </c>
      <c r="P21" s="32">
        <f t="shared" si="49"/>
        <v>0.99600708643048708</v>
      </c>
      <c r="Q21" s="3">
        <f t="shared" si="1"/>
        <v>1.39212073E-5</v>
      </c>
      <c r="R21" s="3">
        <f t="shared" si="15"/>
        <v>3.914321829449343E-2</v>
      </c>
      <c r="S21" s="3">
        <f t="shared" si="16"/>
        <v>1.3865621122467827E-5</v>
      </c>
      <c r="T21" s="3">
        <f t="shared" si="17"/>
        <v>3.7236569555301178E-3</v>
      </c>
      <c r="U21" s="3">
        <f t="shared" si="18"/>
        <v>3.8986922807010937E-2</v>
      </c>
      <c r="V21" s="3">
        <f t="shared" si="19"/>
        <v>25.649626284949374</v>
      </c>
      <c r="W21" s="3"/>
      <c r="X21" s="3">
        <v>3.5564800000000002E-4</v>
      </c>
      <c r="Y21" s="3">
        <f t="shared" si="20"/>
        <v>0.29637333333333338</v>
      </c>
      <c r="Z21" s="3">
        <v>-3.4592999999999997E-8</v>
      </c>
      <c r="AA21" s="32">
        <f t="shared" si="50"/>
        <v>0.99598051129857679</v>
      </c>
      <c r="AB21" s="3">
        <f t="shared" si="2"/>
        <v>1.3727212620000002E-5</v>
      </c>
      <c r="AC21" s="3">
        <f t="shared" si="22"/>
        <v>3.859775007872953E-2</v>
      </c>
      <c r="AD21" s="3">
        <f t="shared" si="23"/>
        <v>1.3672036243971878E-5</v>
      </c>
      <c r="AE21" s="3">
        <f t="shared" si="24"/>
        <v>3.6975716685375927E-3</v>
      </c>
      <c r="AF21" s="3">
        <f t="shared" si="25"/>
        <v>3.8442606858387726E-2</v>
      </c>
      <c r="AG21" s="3">
        <f t="shared" si="26"/>
        <v>26.012804066168883</v>
      </c>
      <c r="AH21" s="3"/>
      <c r="AI21" s="3">
        <v>3.5564800000000002E-4</v>
      </c>
      <c r="AJ21" s="3">
        <f t="shared" si="27"/>
        <v>0.29637333333333338</v>
      </c>
      <c r="AK21" s="3">
        <v>-3.3715199999999999E-8</v>
      </c>
      <c r="AL21" s="32">
        <f t="shared" si="51"/>
        <v>0.99598051129857679</v>
      </c>
      <c r="AM21" s="3">
        <f t="shared" si="3"/>
        <v>1.3176311980000001E-5</v>
      </c>
      <c r="AN21" s="3">
        <f t="shared" si="29"/>
        <v>3.7048744770109769E-2</v>
      </c>
      <c r="AO21" s="3">
        <f t="shared" si="30"/>
        <v>1.3123349942869964E-5</v>
      </c>
      <c r="AP21" s="3">
        <f t="shared" si="31"/>
        <v>3.6226164498701714E-3</v>
      </c>
      <c r="AQ21" s="3">
        <f t="shared" si="32"/>
        <v>3.6899827759104407E-2</v>
      </c>
      <c r="AR21" s="3">
        <f t="shared" si="33"/>
        <v>27.100397501266574</v>
      </c>
      <c r="AT21" s="3">
        <v>3.5564800000000002E-4</v>
      </c>
      <c r="AU21" s="3">
        <f t="shared" si="34"/>
        <v>0.29637333333333338</v>
      </c>
      <c r="AV21" s="3">
        <v>-3.3950499999999997E-8</v>
      </c>
      <c r="AW21" s="32">
        <f t="shared" si="52"/>
        <v>0.99598051129857679</v>
      </c>
      <c r="AX21" s="3">
        <f t="shared" si="4"/>
        <v>1.3268231925E-5</v>
      </c>
      <c r="AY21" s="3">
        <f t="shared" si="36"/>
        <v>3.7307202416434225E-2</v>
      </c>
      <c r="AZ21" s="3">
        <f t="shared" si="37"/>
        <v>1.3214900416689599E-5</v>
      </c>
      <c r="BA21" s="3">
        <f t="shared" si="38"/>
        <v>3.6352304489109901E-3</v>
      </c>
      <c r="BB21" s="3">
        <f t="shared" si="39"/>
        <v>3.715724653783966E-2</v>
      </c>
      <c r="BC21" s="3">
        <f t="shared" si="40"/>
        <v>26.912650779482124</v>
      </c>
      <c r="BE21" s="3">
        <v>3.5564800000000002E-4</v>
      </c>
      <c r="BF21" s="3">
        <f t="shared" si="41"/>
        <v>0.29637333333333338</v>
      </c>
      <c r="BG21" s="3">
        <v>-3.1729300000000002E-8</v>
      </c>
      <c r="BH21" s="32">
        <f t="shared" si="53"/>
        <v>0.99600708643048708</v>
      </c>
      <c r="BI21" s="3">
        <f t="shared" si="5"/>
        <v>1.2771123172500003E-5</v>
      </c>
      <c r="BJ21" s="3">
        <f t="shared" si="43"/>
        <v>3.5909447466315011E-2</v>
      </c>
      <c r="BK21" s="3">
        <f t="shared" si="44"/>
        <v>1.2720129181486607E-5</v>
      </c>
      <c r="BL21" s="3">
        <f t="shared" si="45"/>
        <v>3.5665290103245491E-3</v>
      </c>
      <c r="BM21" s="3">
        <f t="shared" si="46"/>
        <v>3.5766064146253052E-2</v>
      </c>
      <c r="BN21" s="3">
        <f t="shared" si="47"/>
        <v>27.959464477579726</v>
      </c>
    </row>
    <row r="22" spans="2:66" ht="12" x14ac:dyDescent="0.2">
      <c r="B22" s="3">
        <v>4.2919300000000002E-4</v>
      </c>
      <c r="C22" s="3">
        <f t="shared" si="6"/>
        <v>0.35766083333333337</v>
      </c>
      <c r="D22" s="3">
        <v>-4.2980700000000003E-8</v>
      </c>
      <c r="E22" s="32">
        <f t="shared" si="48"/>
        <v>0.99673306715425036</v>
      </c>
      <c r="F22" s="3">
        <f t="shared" si="0"/>
        <v>1.6387429905E-5</v>
      </c>
      <c r="G22" s="3">
        <f t="shared" si="8"/>
        <v>3.8181959875860046E-2</v>
      </c>
      <c r="H22" s="3">
        <f t="shared" si="9"/>
        <v>1.6333893271985936E-5</v>
      </c>
      <c r="I22" s="3">
        <f t="shared" si="10"/>
        <v>4.0415211581762049E-3</v>
      </c>
      <c r="J22" s="3">
        <f t="shared" si="11"/>
        <v>3.8057221977026504E-2</v>
      </c>
      <c r="K22" s="3">
        <f t="shared" si="12"/>
        <v>26.276221648644157</v>
      </c>
      <c r="L22" s="3"/>
      <c r="M22" s="3">
        <v>4.2919300000000002E-4</v>
      </c>
      <c r="N22" s="3">
        <f t="shared" si="13"/>
        <v>0.35766083333333337</v>
      </c>
      <c r="O22" s="3">
        <v>-4.4604400000000002E-8</v>
      </c>
      <c r="P22" s="32">
        <f t="shared" si="49"/>
        <v>0.99673306715425036</v>
      </c>
      <c r="Q22" s="3">
        <f t="shared" si="1"/>
        <v>1.7546185800000003E-5</v>
      </c>
      <c r="R22" s="3">
        <f t="shared" si="15"/>
        <v>4.0881807951201443E-2</v>
      </c>
      <c r="S22" s="3">
        <f t="shared" si="16"/>
        <v>1.7488863589292358E-5</v>
      </c>
      <c r="T22" s="3">
        <f t="shared" si="17"/>
        <v>4.1819688651749138E-3</v>
      </c>
      <c r="U22" s="3">
        <f t="shared" si="18"/>
        <v>4.0748249830012039E-2</v>
      </c>
      <c r="V22" s="3">
        <f t="shared" si="19"/>
        <v>24.540931308011089</v>
      </c>
      <c r="W22" s="3"/>
      <c r="X22" s="3">
        <v>4.2919300000000002E-4</v>
      </c>
      <c r="Y22" s="3">
        <f t="shared" si="20"/>
        <v>0.35766083333333337</v>
      </c>
      <c r="Z22" s="3">
        <v>-4.37274E-8</v>
      </c>
      <c r="AA22" s="32">
        <f t="shared" si="50"/>
        <v>0.99671132384080108</v>
      </c>
      <c r="AB22" s="3">
        <f t="shared" si="2"/>
        <v>1.7350463724000004E-5</v>
      </c>
      <c r="AC22" s="3">
        <f t="shared" si="22"/>
        <v>4.0425784493223337E-2</v>
      </c>
      <c r="AD22" s="3">
        <f t="shared" si="23"/>
        <v>1.729340366759984E-5</v>
      </c>
      <c r="AE22" s="3">
        <f t="shared" si="24"/>
        <v>4.1585338362937294E-3</v>
      </c>
      <c r="AF22" s="3">
        <f t="shared" si="25"/>
        <v>4.0292837179543559E-2</v>
      </c>
      <c r="AG22" s="3">
        <f t="shared" si="26"/>
        <v>24.818306924976092</v>
      </c>
      <c r="AH22" s="3"/>
      <c r="AI22" s="3">
        <v>4.2919300000000002E-4</v>
      </c>
      <c r="AJ22" s="3">
        <f t="shared" si="27"/>
        <v>0.35766083333333337</v>
      </c>
      <c r="AK22" s="3">
        <v>-4.2589200000000003E-8</v>
      </c>
      <c r="AL22" s="32">
        <f t="shared" si="51"/>
        <v>0.99671132384080108</v>
      </c>
      <c r="AM22" s="3">
        <f t="shared" si="3"/>
        <v>1.6642940080000004E-5</v>
      </c>
      <c r="AN22" s="3">
        <f t="shared" si="29"/>
        <v>3.8777286861621706E-2</v>
      </c>
      <c r="AO22" s="3">
        <f t="shared" si="30"/>
        <v>1.658820683973993E-5</v>
      </c>
      <c r="AP22" s="3">
        <f t="shared" si="31"/>
        <v>4.0728622416845786E-3</v>
      </c>
      <c r="AQ22" s="3">
        <f t="shared" si="32"/>
        <v>3.8649760922801465E-2</v>
      </c>
      <c r="AR22" s="3">
        <f t="shared" si="33"/>
        <v>25.873381260944591</v>
      </c>
      <c r="AT22" s="3">
        <v>4.2919300000000002E-4</v>
      </c>
      <c r="AU22" s="3">
        <f t="shared" si="34"/>
        <v>0.35766083333333337</v>
      </c>
      <c r="AV22" s="3">
        <v>-4.2842400000000003E-8</v>
      </c>
      <c r="AW22" s="32">
        <f t="shared" si="52"/>
        <v>0.99671132384080108</v>
      </c>
      <c r="AX22" s="3">
        <f t="shared" si="4"/>
        <v>1.6741852660000004E-5</v>
      </c>
      <c r="AY22" s="3">
        <f t="shared" si="36"/>
        <v>3.9007748635229378E-2</v>
      </c>
      <c r="AZ22" s="3">
        <f t="shared" si="37"/>
        <v>1.668679412829624E-5</v>
      </c>
      <c r="BA22" s="3">
        <f t="shared" si="38"/>
        <v>4.0849472613849296E-3</v>
      </c>
      <c r="BB22" s="3">
        <f t="shared" si="39"/>
        <v>3.8879464782268676E-2</v>
      </c>
      <c r="BC22" s="3">
        <f t="shared" si="40"/>
        <v>25.720518674836772</v>
      </c>
      <c r="BE22" s="3">
        <v>4.2919300000000002E-4</v>
      </c>
      <c r="BF22" s="3">
        <f t="shared" si="41"/>
        <v>0.35766083333333337</v>
      </c>
      <c r="BG22" s="3">
        <v>-4.0332400000000002E-8</v>
      </c>
      <c r="BH22" s="32">
        <f t="shared" si="53"/>
        <v>0.99673306715425036</v>
      </c>
      <c r="BI22" s="3">
        <f t="shared" si="5"/>
        <v>1.6232365380000005E-5</v>
      </c>
      <c r="BJ22" s="3">
        <f t="shared" si="43"/>
        <v>3.7820666646473738E-2</v>
      </c>
      <c r="BK22" s="3">
        <f t="shared" si="44"/>
        <v>1.6179335332375873E-5</v>
      </c>
      <c r="BL22" s="3">
        <f t="shared" si="45"/>
        <v>4.0223544513600332E-3</v>
      </c>
      <c r="BM22" s="3">
        <f t="shared" si="46"/>
        <v>3.7697109068358228E-2</v>
      </c>
      <c r="BN22" s="3">
        <f t="shared" si="47"/>
        <v>26.527233114524652</v>
      </c>
    </row>
    <row r="23" spans="2:66" ht="12" x14ac:dyDescent="0.2">
      <c r="B23" s="3">
        <v>5.1794700000000005E-4</v>
      </c>
      <c r="C23" s="3">
        <f t="shared" si="6"/>
        <v>0.43162250000000008</v>
      </c>
      <c r="D23" s="3">
        <v>-5.4038700000000002E-8</v>
      </c>
      <c r="E23" s="32">
        <f t="shared" si="48"/>
        <v>0.99745905172355964</v>
      </c>
      <c r="F23" s="3">
        <f t="shared" si="0"/>
        <v>2.0602186605000004E-5</v>
      </c>
      <c r="G23" s="3">
        <f t="shared" si="8"/>
        <v>3.9776630823230949E-2</v>
      </c>
      <c r="H23" s="3">
        <f t="shared" si="9"/>
        <v>2.0549837514455126E-5</v>
      </c>
      <c r="I23" s="3">
        <f t="shared" si="10"/>
        <v>4.5331928609375453E-3</v>
      </c>
      <c r="J23" s="3">
        <f t="shared" si="11"/>
        <v>3.967556046169806E-2</v>
      </c>
      <c r="K23" s="3">
        <f t="shared" si="12"/>
        <v>25.20443286403928</v>
      </c>
      <c r="L23" s="3"/>
      <c r="M23" s="3">
        <v>5.1794700000000005E-4</v>
      </c>
      <c r="N23" s="3">
        <f t="shared" si="13"/>
        <v>0.43162250000000008</v>
      </c>
      <c r="O23" s="3">
        <v>-5.5994499999999999E-8</v>
      </c>
      <c r="P23" s="32">
        <f t="shared" si="49"/>
        <v>0.99745905172355964</v>
      </c>
      <c r="Q23" s="3">
        <f t="shared" si="1"/>
        <v>2.2025342625E-5</v>
      </c>
      <c r="R23" s="3">
        <f t="shared" si="15"/>
        <v>4.252431740120128E-2</v>
      </c>
      <c r="S23" s="3">
        <f t="shared" si="16"/>
        <v>2.1969377368618998E-5</v>
      </c>
      <c r="T23" s="3">
        <f t="shared" si="17"/>
        <v>4.6871502396039107E-3</v>
      </c>
      <c r="U23" s="3">
        <f t="shared" si="18"/>
        <v>4.2416265310193893E-2</v>
      </c>
      <c r="V23" s="3">
        <f t="shared" si="19"/>
        <v>23.575861587221592</v>
      </c>
      <c r="W23" s="3"/>
      <c r="X23" s="3">
        <v>5.1794700000000005E-4</v>
      </c>
      <c r="Y23" s="3">
        <f t="shared" si="20"/>
        <v>0.43162250000000008</v>
      </c>
      <c r="Z23" s="3">
        <v>-5.4810900000000001E-8</v>
      </c>
      <c r="AA23" s="32">
        <f t="shared" si="50"/>
        <v>0.99744214025416567</v>
      </c>
      <c r="AB23" s="3">
        <f t="shared" si="2"/>
        <v>2.1746844834000001E-5</v>
      </c>
      <c r="AC23" s="3">
        <f t="shared" si="22"/>
        <v>4.1986621862854692E-2</v>
      </c>
      <c r="AD23" s="3">
        <f t="shared" si="23"/>
        <v>2.1691219455000206E-5</v>
      </c>
      <c r="AE23" s="3">
        <f t="shared" si="24"/>
        <v>4.6573833270410767E-3</v>
      </c>
      <c r="AF23" s="3">
        <f t="shared" si="25"/>
        <v>4.1879225972928126E-2</v>
      </c>
      <c r="AG23" s="3">
        <f t="shared" si="26"/>
        <v>23.878187257960004</v>
      </c>
      <c r="AH23" s="3"/>
      <c r="AI23" s="3">
        <v>5.1794700000000005E-4</v>
      </c>
      <c r="AJ23" s="3">
        <f t="shared" si="27"/>
        <v>0.43162250000000008</v>
      </c>
      <c r="AK23" s="3">
        <v>-5.3539099999999999E-8</v>
      </c>
      <c r="AL23" s="32">
        <f t="shared" si="51"/>
        <v>0.99744214025416567</v>
      </c>
      <c r="AM23" s="3">
        <f t="shared" si="3"/>
        <v>2.0920518514999999E-5</v>
      </c>
      <c r="AN23" s="3">
        <f t="shared" si="29"/>
        <v>4.0391234074142718E-2</v>
      </c>
      <c r="AO23" s="3">
        <f t="shared" si="30"/>
        <v>2.0867006762828499E-5</v>
      </c>
      <c r="AP23" s="3">
        <f t="shared" si="31"/>
        <v>4.5680418959143203E-3</v>
      </c>
      <c r="AQ23" s="3">
        <f t="shared" si="32"/>
        <v>4.0287918962419893E-2</v>
      </c>
      <c r="AR23" s="3">
        <f t="shared" si="33"/>
        <v>24.82133666255605</v>
      </c>
      <c r="AT23" s="3">
        <v>5.1794700000000005E-4</v>
      </c>
      <c r="AU23" s="3">
        <f t="shared" si="34"/>
        <v>0.43162250000000008</v>
      </c>
      <c r="AV23" s="3">
        <v>-5.3914799999999999E-8</v>
      </c>
      <c r="AW23" s="32">
        <f t="shared" si="52"/>
        <v>0.99744214025416567</v>
      </c>
      <c r="AX23" s="3">
        <f t="shared" si="4"/>
        <v>2.1067285720000001E-5</v>
      </c>
      <c r="AY23" s="3">
        <f t="shared" si="36"/>
        <v>4.0674597439506355E-2</v>
      </c>
      <c r="AZ23" s="3">
        <f t="shared" si="37"/>
        <v>2.1013398557902824E-5</v>
      </c>
      <c r="BA23" s="3">
        <f t="shared" si="38"/>
        <v>4.5840373643659168E-3</v>
      </c>
      <c r="BB23" s="3">
        <f t="shared" si="39"/>
        <v>4.0570557524037827E-2</v>
      </c>
      <c r="BC23" s="3">
        <f t="shared" si="40"/>
        <v>24.648416512578255</v>
      </c>
      <c r="BE23" s="3">
        <v>5.1794700000000005E-4</v>
      </c>
      <c r="BF23" s="3">
        <f t="shared" si="41"/>
        <v>0.43162250000000008</v>
      </c>
      <c r="BG23" s="3">
        <v>-5.1137600000000003E-8</v>
      </c>
      <c r="BH23" s="32">
        <f t="shared" si="53"/>
        <v>0.99745905172355964</v>
      </c>
      <c r="BI23" s="3">
        <f t="shared" si="5"/>
        <v>2.0579567470000004E-5</v>
      </c>
      <c r="BJ23" s="3">
        <f t="shared" si="43"/>
        <v>3.97329600712042E-2</v>
      </c>
      <c r="BK23" s="3">
        <f t="shared" si="44"/>
        <v>2.0527275853507221E-5</v>
      </c>
      <c r="BL23" s="3">
        <f t="shared" si="45"/>
        <v>4.5307036819358668E-3</v>
      </c>
      <c r="BM23" s="3">
        <f t="shared" si="46"/>
        <v>3.9632000674793402E-2</v>
      </c>
      <c r="BN23" s="3">
        <f t="shared" si="47"/>
        <v>25.23213521834683</v>
      </c>
    </row>
    <row r="24" spans="2:66" ht="12" x14ac:dyDescent="0.2">
      <c r="B24" s="3">
        <v>6.2505500000000001E-4</v>
      </c>
      <c r="C24" s="3">
        <f t="shared" si="6"/>
        <v>0.52087916666666667</v>
      </c>
      <c r="D24" s="3">
        <v>-6.7632200000000004E-8</v>
      </c>
      <c r="E24" s="32">
        <f t="shared" si="48"/>
        <v>0.9981850382480898</v>
      </c>
      <c r="F24" s="3">
        <f t="shared" si="0"/>
        <v>2.5783349130000006E-5</v>
      </c>
      <c r="G24" s="3">
        <f t="shared" si="8"/>
        <v>4.1249728631880402E-2</v>
      </c>
      <c r="H24" s="3">
        <f t="shared" si="9"/>
        <v>2.573655333749291E-5</v>
      </c>
      <c r="I24" s="3">
        <f t="shared" si="10"/>
        <v>5.0731206705037987E-3</v>
      </c>
      <c r="J24" s="3">
        <f t="shared" si="11"/>
        <v>4.1174861952136869E-2</v>
      </c>
      <c r="K24" s="3">
        <f t="shared" si="12"/>
        <v>24.286663089786085</v>
      </c>
      <c r="L24" s="3"/>
      <c r="M24" s="3">
        <v>6.2505500000000001E-4</v>
      </c>
      <c r="N24" s="3">
        <f t="shared" si="13"/>
        <v>0.52087916666666667</v>
      </c>
      <c r="O24" s="3">
        <v>-7.0060400000000002E-8</v>
      </c>
      <c r="P24" s="32">
        <f t="shared" si="49"/>
        <v>0.9981850382480898</v>
      </c>
      <c r="Q24" s="3">
        <f t="shared" si="1"/>
        <v>2.7556757800000002E-5</v>
      </c>
      <c r="R24" s="3">
        <f t="shared" si="15"/>
        <v>4.4086932829910969E-2</v>
      </c>
      <c r="S24" s="3">
        <f t="shared" si="16"/>
        <v>2.750674333858635E-5</v>
      </c>
      <c r="T24" s="3">
        <f t="shared" si="17"/>
        <v>5.2446871535475163E-3</v>
      </c>
      <c r="U24" s="3">
        <f t="shared" si="18"/>
        <v>4.400691673306565E-2</v>
      </c>
      <c r="V24" s="3">
        <f t="shared" si="19"/>
        <v>22.723700596107115</v>
      </c>
      <c r="W24" s="3"/>
      <c r="X24" s="3">
        <v>6.2505500000000001E-4</v>
      </c>
      <c r="Y24" s="3">
        <f t="shared" si="20"/>
        <v>0.52087916666666667</v>
      </c>
      <c r="Z24" s="3">
        <v>-6.8365799999999994E-8</v>
      </c>
      <c r="AA24" s="32">
        <f t="shared" si="50"/>
        <v>0.99817295863576427</v>
      </c>
      <c r="AB24" s="3">
        <f t="shared" si="2"/>
        <v>2.7123531467999998E-5</v>
      </c>
      <c r="AC24" s="3">
        <f t="shared" si="22"/>
        <v>4.3393831691611137E-2</v>
      </c>
      <c r="AD24" s="3">
        <f t="shared" si="23"/>
        <v>2.7073975654063812E-5</v>
      </c>
      <c r="AE24" s="3">
        <f t="shared" si="24"/>
        <v>5.2032658642494727E-3</v>
      </c>
      <c r="AF24" s="3">
        <f t="shared" si="25"/>
        <v>4.3314549366157876E-2</v>
      </c>
      <c r="AG24" s="3">
        <f t="shared" si="26"/>
        <v>23.086930711122918</v>
      </c>
      <c r="AH24" s="3"/>
      <c r="AI24" s="3">
        <v>6.2505500000000001E-4</v>
      </c>
      <c r="AJ24" s="3">
        <f t="shared" si="27"/>
        <v>0.52087916666666667</v>
      </c>
      <c r="AK24" s="3">
        <v>-6.7008800000000004E-8</v>
      </c>
      <c r="AL24" s="32">
        <f t="shared" si="51"/>
        <v>0.99817295863576427</v>
      </c>
      <c r="AM24" s="3">
        <f t="shared" si="3"/>
        <v>2.6182456820000004E-5</v>
      </c>
      <c r="AN24" s="3">
        <f t="shared" si="29"/>
        <v>4.1888244746462321E-2</v>
      </c>
      <c r="AO24" s="3">
        <f t="shared" si="30"/>
        <v>2.6134620388372548E-5</v>
      </c>
      <c r="AP24" s="3">
        <f t="shared" si="31"/>
        <v>5.1122030855955385E-3</v>
      </c>
      <c r="AQ24" s="3">
        <f t="shared" si="32"/>
        <v>4.18117131906353E-2</v>
      </c>
      <c r="AR24" s="3">
        <f t="shared" si="33"/>
        <v>23.916743029414377</v>
      </c>
      <c r="AT24" s="3">
        <v>6.2505500000000001E-4</v>
      </c>
      <c r="AU24" s="3">
        <f t="shared" si="34"/>
        <v>0.52087916666666667</v>
      </c>
      <c r="AV24" s="3">
        <v>-6.7569899999999997E-8</v>
      </c>
      <c r="AW24" s="32">
        <f t="shared" si="52"/>
        <v>0.99817295863576427</v>
      </c>
      <c r="AX24" s="3">
        <f t="shared" si="4"/>
        <v>2.6401650534999997E-5</v>
      </c>
      <c r="AY24" s="3">
        <f t="shared" si="36"/>
        <v>4.2238923830702893E-2</v>
      </c>
      <c r="AZ24" s="3">
        <f t="shared" si="37"/>
        <v>2.6353413627388457E-5</v>
      </c>
      <c r="BA24" s="3">
        <f t="shared" si="38"/>
        <v>5.1335575995004141E-3</v>
      </c>
      <c r="BB24" s="3">
        <f t="shared" si="39"/>
        <v>4.2161751569683402E-2</v>
      </c>
      <c r="BC24" s="3">
        <f t="shared" si="40"/>
        <v>23.718179695339188</v>
      </c>
      <c r="BE24" s="3">
        <v>6.2505500000000001E-4</v>
      </c>
      <c r="BF24" s="3">
        <f t="shared" si="41"/>
        <v>0.52087916666666667</v>
      </c>
      <c r="BG24" s="3">
        <v>-6.4421200000000002E-8</v>
      </c>
      <c r="BH24" s="32">
        <f t="shared" si="53"/>
        <v>0.9981850382480898</v>
      </c>
      <c r="BI24" s="3">
        <f t="shared" si="5"/>
        <v>2.5923891840000005E-5</v>
      </c>
      <c r="BJ24" s="3">
        <f t="shared" si="43"/>
        <v>4.1474577181208061E-2</v>
      </c>
      <c r="BK24" s="3">
        <f t="shared" si="44"/>
        <v>2.5876840967849748E-5</v>
      </c>
      <c r="BL24" s="3">
        <f t="shared" si="45"/>
        <v>5.0869284413926786E-3</v>
      </c>
      <c r="BM24" s="3">
        <f t="shared" si="46"/>
        <v>4.1399302409947519E-2</v>
      </c>
      <c r="BN24" s="3">
        <f t="shared" si="47"/>
        <v>24.154996383700361</v>
      </c>
    </row>
    <row r="25" spans="2:66" ht="14.25" customHeight="1" x14ac:dyDescent="0.2">
      <c r="B25" s="3">
        <v>7.5431200000000004E-4</v>
      </c>
      <c r="C25" s="3">
        <f t="shared" si="6"/>
        <v>0.62859333333333345</v>
      </c>
      <c r="D25" s="3">
        <v>-8.4297299999999993E-8</v>
      </c>
      <c r="E25" s="32">
        <f t="shared" si="48"/>
        <v>0.99891102363020867</v>
      </c>
      <c r="F25" s="3">
        <f t="shared" si="0"/>
        <v>3.2135251994999998E-5</v>
      </c>
      <c r="G25" s="3">
        <f t="shared" si="8"/>
        <v>4.2602069163688229E-2</v>
      </c>
      <c r="H25" s="3">
        <f t="shared" si="9"/>
        <v>3.210025746494015E-5</v>
      </c>
      <c r="I25" s="3">
        <f t="shared" si="10"/>
        <v>5.6657089110666589E-3</v>
      </c>
      <c r="J25" s="3">
        <f t="shared" si="11"/>
        <v>4.2555676517064753E-2</v>
      </c>
      <c r="K25" s="3">
        <f t="shared" si="12"/>
        <v>23.498627723589394</v>
      </c>
      <c r="L25" s="3"/>
      <c r="M25" s="3">
        <v>7.5431200000000004E-4</v>
      </c>
      <c r="N25" s="3">
        <f t="shared" si="13"/>
        <v>0.62859333333333345</v>
      </c>
      <c r="O25" s="3">
        <v>-8.7242400000000003E-8</v>
      </c>
      <c r="P25" s="32">
        <f t="shared" si="49"/>
        <v>0.99891102363020867</v>
      </c>
      <c r="Q25" s="3">
        <f t="shared" si="1"/>
        <v>3.43135793E-5</v>
      </c>
      <c r="R25" s="3">
        <f t="shared" si="15"/>
        <v>4.5489902454156898E-2</v>
      </c>
      <c r="S25" s="3">
        <f t="shared" si="16"/>
        <v>3.4276212622979338E-5</v>
      </c>
      <c r="T25" s="3">
        <f t="shared" si="17"/>
        <v>5.8545890225513986E-3</v>
      </c>
      <c r="U25" s="3">
        <f t="shared" si="18"/>
        <v>4.5440365025320208E-2</v>
      </c>
      <c r="V25" s="3">
        <f t="shared" si="19"/>
        <v>22.006865469561735</v>
      </c>
      <c r="W25" s="3"/>
      <c r="X25" s="3">
        <v>7.5431200000000004E-4</v>
      </c>
      <c r="Y25" s="3">
        <f t="shared" si="20"/>
        <v>0.62859333333333345</v>
      </c>
      <c r="Z25" s="3">
        <v>-8.5225999999999998E-8</v>
      </c>
      <c r="AA25" s="32">
        <f t="shared" si="50"/>
        <v>0.99890377586734813</v>
      </c>
      <c r="AB25" s="3">
        <f t="shared" si="2"/>
        <v>3.3811298400000007E-5</v>
      </c>
      <c r="AC25" s="3">
        <f t="shared" si="22"/>
        <v>4.4824022950715359E-2</v>
      </c>
      <c r="AD25" s="3">
        <f t="shared" si="23"/>
        <v>3.3774233638737635E-5</v>
      </c>
      <c r="AE25" s="3">
        <f t="shared" si="24"/>
        <v>5.8115603445836848E-3</v>
      </c>
      <c r="AF25" s="3">
        <f t="shared" si="25"/>
        <v>4.4774885775034245E-2</v>
      </c>
      <c r="AG25" s="3">
        <f t="shared" si="26"/>
        <v>22.333948656494037</v>
      </c>
      <c r="AH25" s="3"/>
      <c r="AI25" s="3">
        <v>7.5431200000000004E-4</v>
      </c>
      <c r="AJ25" s="3">
        <f t="shared" si="27"/>
        <v>0.62859333333333345</v>
      </c>
      <c r="AK25" s="3">
        <v>-8.3448700000000005E-8</v>
      </c>
      <c r="AL25" s="32">
        <f t="shared" si="51"/>
        <v>0.99890377586734813</v>
      </c>
      <c r="AM25" s="3">
        <f t="shared" si="3"/>
        <v>3.2604703755000003E-5</v>
      </c>
      <c r="AN25" s="3">
        <f t="shared" si="29"/>
        <v>4.3224426702743693E-2</v>
      </c>
      <c r="AO25" s="3">
        <f t="shared" si="30"/>
        <v>3.2568961691905808E-5</v>
      </c>
      <c r="AP25" s="3">
        <f t="shared" si="31"/>
        <v>5.7069222608956052E-3</v>
      </c>
      <c r="AQ25" s="3">
        <f t="shared" si="32"/>
        <v>4.3177043043072107E-2</v>
      </c>
      <c r="AR25" s="3">
        <f t="shared" si="33"/>
        <v>23.160455870088889</v>
      </c>
      <c r="AT25" s="3">
        <v>7.5431200000000004E-4</v>
      </c>
      <c r="AU25" s="3">
        <f t="shared" si="34"/>
        <v>0.62859333333333345</v>
      </c>
      <c r="AV25" s="3">
        <v>-8.4249300000000005E-8</v>
      </c>
      <c r="AW25" s="32">
        <f t="shared" si="52"/>
        <v>0.99890377586734813</v>
      </c>
      <c r="AX25" s="3">
        <f t="shared" si="4"/>
        <v>3.2917458145000009E-5</v>
      </c>
      <c r="AY25" s="3">
        <f t="shared" si="36"/>
        <v>4.3639048755687311E-2</v>
      </c>
      <c r="AZ25" s="3">
        <f t="shared" si="37"/>
        <v>3.28813732329959E-5</v>
      </c>
      <c r="BA25" s="3">
        <f t="shared" si="38"/>
        <v>5.7342282159847718E-3</v>
      </c>
      <c r="BB25" s="3">
        <f t="shared" si="39"/>
        <v>4.3591210577315354E-2</v>
      </c>
      <c r="BC25" s="3">
        <f t="shared" si="40"/>
        <v>22.940404424565234</v>
      </c>
      <c r="BE25" s="3">
        <v>7.5431200000000004E-4</v>
      </c>
      <c r="BF25" s="3">
        <f t="shared" si="41"/>
        <v>0.62859333333333345</v>
      </c>
      <c r="BG25" s="3">
        <v>-8.0538700000000001E-8</v>
      </c>
      <c r="BH25" s="32">
        <f t="shared" si="53"/>
        <v>0.99891102363020867</v>
      </c>
      <c r="BI25" s="3">
        <f t="shared" si="5"/>
        <v>3.2408365027500006E-5</v>
      </c>
      <c r="BJ25" s="3">
        <f t="shared" si="43"/>
        <v>4.2964138218005286E-2</v>
      </c>
      <c r="BK25" s="3">
        <f t="shared" si="44"/>
        <v>3.2373073083801485E-5</v>
      </c>
      <c r="BL25" s="3">
        <f t="shared" si="45"/>
        <v>5.6897340081766114E-3</v>
      </c>
      <c r="BM25" s="3">
        <f t="shared" si="46"/>
        <v>4.2917351286737432E-2</v>
      </c>
      <c r="BN25" s="3">
        <f t="shared" si="47"/>
        <v>23.300599175350921</v>
      </c>
    </row>
    <row r="26" spans="2:66" s="23" customFormat="1" ht="12" x14ac:dyDescent="0.2">
      <c r="B26" s="4">
        <v>1.0985400000000001E-3</v>
      </c>
      <c r="C26" s="3">
        <f t="shared" si="6"/>
        <v>0.9154500000000001</v>
      </c>
      <c r="D26" s="4">
        <v>-1.30745E-7</v>
      </c>
      <c r="E26" s="30">
        <f>(E$1+(5.2115*LN(B26*1000)))/E$1</f>
        <v>1.0008095658276681</v>
      </c>
      <c r="F26" s="3">
        <f t="shared" si="0"/>
        <v>4.9838792850000001E-5</v>
      </c>
      <c r="G26" s="3">
        <f t="shared" si="8"/>
        <v>4.5368209487137469E-2</v>
      </c>
      <c r="H26" s="4">
        <f t="shared" si="9"/>
        <v>4.987914063358359E-5</v>
      </c>
      <c r="I26" s="4">
        <f t="shared" si="10"/>
        <v>7.0625165935085483E-3</v>
      </c>
      <c r="J26" s="4">
        <f t="shared" si="11"/>
        <v>4.5404938039200746E-2</v>
      </c>
      <c r="K26" s="3">
        <f t="shared" si="12"/>
        <v>22.024036221272702</v>
      </c>
      <c r="L26" s="4"/>
      <c r="M26" s="4">
        <v>1.0985400000000001E-3</v>
      </c>
      <c r="N26" s="3">
        <f t="shared" si="13"/>
        <v>0.9154500000000001</v>
      </c>
      <c r="O26" s="4">
        <v>-1.3404400000000001E-7</v>
      </c>
      <c r="P26" s="30">
        <f>(P$1+(5.2115*LN(M26*1000)))/P$1</f>
        <v>1.0008095658276681</v>
      </c>
      <c r="Q26" s="3">
        <f t="shared" si="1"/>
        <v>5.27183085E-5</v>
      </c>
      <c r="R26" s="3">
        <f t="shared" si="15"/>
        <v>4.7989430061718276E-2</v>
      </c>
      <c r="S26" s="4">
        <f t="shared" si="16"/>
        <v>5.2760987441054063E-5</v>
      </c>
      <c r="T26" s="4">
        <f t="shared" si="17"/>
        <v>7.2636758904189866E-3</v>
      </c>
      <c r="U26" s="4">
        <f t="shared" si="18"/>
        <v>4.8028280664385511E-2</v>
      </c>
      <c r="V26" s="3">
        <f t="shared" si="19"/>
        <v>20.821065967109075</v>
      </c>
      <c r="W26" s="4"/>
      <c r="X26" s="4">
        <v>1.0985400000000001E-3</v>
      </c>
      <c r="Y26" s="3">
        <f t="shared" si="20"/>
        <v>0.9154500000000001</v>
      </c>
      <c r="Z26" s="4">
        <v>-1.3008799999999999E-7</v>
      </c>
      <c r="AA26" s="30">
        <f>(AA$1+(5.2115*LN(X26*1000)))/AA$1</f>
        <v>1.0008149539529769</v>
      </c>
      <c r="AB26" s="3">
        <f t="shared" si="2"/>
        <v>5.160625931999999E-5</v>
      </c>
      <c r="AC26" s="3">
        <f t="shared" si="22"/>
        <v>4.697713266699436E-2</v>
      </c>
      <c r="AD26" s="4">
        <f t="shared" si="23"/>
        <v>5.1648316045031174E-5</v>
      </c>
      <c r="AE26" s="4">
        <f t="shared" si="24"/>
        <v>7.1866762863670971E-3</v>
      </c>
      <c r="AF26" s="4">
        <f t="shared" si="25"/>
        <v>4.7015416866960848E-2</v>
      </c>
      <c r="AG26" s="3">
        <f t="shared" si="26"/>
        <v>21.269618917337095</v>
      </c>
      <c r="AH26" s="4"/>
      <c r="AI26" s="4">
        <v>1.0985400000000001E-3</v>
      </c>
      <c r="AJ26" s="3">
        <f t="shared" si="27"/>
        <v>0.9154500000000001</v>
      </c>
      <c r="AK26" s="4">
        <v>-1.27225E-7</v>
      </c>
      <c r="AL26" s="30">
        <f>(AL$1+(5.2115*LN(AI26*1000)))/AL$1</f>
        <v>1.0008149539529769</v>
      </c>
      <c r="AM26" s="3">
        <f t="shared" si="3"/>
        <v>4.970591535E-5</v>
      </c>
      <c r="AN26" s="3">
        <f t="shared" si="29"/>
        <v>4.5247251215249328E-2</v>
      </c>
      <c r="AO26" s="4">
        <f t="shared" si="30"/>
        <v>4.974642338220082E-5</v>
      </c>
      <c r="AP26" s="4">
        <f t="shared" si="31"/>
        <v>7.0531144455623874E-3</v>
      </c>
      <c r="AQ26" s="4">
        <f t="shared" si="32"/>
        <v>4.5284125641488537E-2</v>
      </c>
      <c r="AR26" s="3">
        <f t="shared" si="33"/>
        <v>22.082793602264392</v>
      </c>
      <c r="AT26" s="4">
        <v>1.0985400000000001E-3</v>
      </c>
      <c r="AU26" s="3">
        <f t="shared" si="34"/>
        <v>0.9154500000000001</v>
      </c>
      <c r="AV26" s="4">
        <v>-1.28012E-7</v>
      </c>
      <c r="AW26" s="30">
        <f>(AW$1+(5.2115*LN(AT26*1000)))/AW$1</f>
        <v>1.0008149539529769</v>
      </c>
      <c r="AX26" s="3">
        <f t="shared" si="4"/>
        <v>5.0013356899999995E-5</v>
      </c>
      <c r="AY26" s="3">
        <f t="shared" si="36"/>
        <v>4.5527114988985373E-2</v>
      </c>
      <c r="AZ26" s="4">
        <f t="shared" si="37"/>
        <v>5.0054115482907293E-5</v>
      </c>
      <c r="BA26" s="4">
        <f t="shared" si="38"/>
        <v>7.0748933195425136E-3</v>
      </c>
      <c r="BB26" s="4">
        <f t="shared" si="39"/>
        <v>4.5564217491313279E-2</v>
      </c>
      <c r="BC26" s="3">
        <f t="shared" si="40"/>
        <v>21.947046499605701</v>
      </c>
      <c r="BE26" s="4">
        <v>1.0985400000000001E-3</v>
      </c>
      <c r="BF26" s="3">
        <f t="shared" si="41"/>
        <v>0.9154500000000001</v>
      </c>
      <c r="BG26" s="4">
        <v>-1.2463E-7</v>
      </c>
      <c r="BH26" s="30">
        <f>(BH$1+(5.2115*LN(BE26*1000)))/BH$1</f>
        <v>1.0008095658276681</v>
      </c>
      <c r="BI26" s="3">
        <f t="shared" si="5"/>
        <v>5.01473973E-5</v>
      </c>
      <c r="BJ26" s="3">
        <f t="shared" si="43"/>
        <v>4.5649131847725163E-2</v>
      </c>
      <c r="BK26" s="4">
        <f t="shared" si="44"/>
        <v>5.0187994919200579E-5</v>
      </c>
      <c r="BL26" s="4">
        <f t="shared" si="45"/>
        <v>7.0843485882048874E-3</v>
      </c>
      <c r="BM26" s="4">
        <f t="shared" si="46"/>
        <v>4.5686087824931797E-2</v>
      </c>
      <c r="BN26" s="3">
        <f t="shared" si="47"/>
        <v>21.888501458736862</v>
      </c>
    </row>
    <row r="27" spans="2:66" s="25" customFormat="1" ht="12" x14ac:dyDescent="0.2">
      <c r="B27" s="24">
        <v>1.3257099999999999E-3</v>
      </c>
      <c r="C27" s="3">
        <f t="shared" si="6"/>
        <v>1.1047583333333333</v>
      </c>
      <c r="D27" s="24">
        <v>-1.5970799999999999E-7</v>
      </c>
      <c r="E27" s="31">
        <f t="shared" ref="E27:E32" si="54">(E$1+(5.2115*LN(B27*1000)))/E$1</f>
        <v>1.0024287154740292</v>
      </c>
      <c r="F27" s="3">
        <f t="shared" si="0"/>
        <v>6.0878040299999993E-5</v>
      </c>
      <c r="G27" s="3">
        <f t="shared" si="8"/>
        <v>4.5921084022900932E-2</v>
      </c>
      <c r="H27" s="3">
        <f t="shared" si="9"/>
        <v>6.1025895738505178E-5</v>
      </c>
      <c r="I27" s="3">
        <f t="shared" si="10"/>
        <v>7.8119073047819235E-3</v>
      </c>
      <c r="J27" s="3">
        <f t="shared" si="11"/>
        <v>4.603261327025155E-2</v>
      </c>
      <c r="K27" s="3">
        <f t="shared" si="12"/>
        <v>21.723728655792986</v>
      </c>
      <c r="L27" s="24"/>
      <c r="M27" s="24">
        <v>1.3257099999999999E-3</v>
      </c>
      <c r="N27" s="3">
        <f t="shared" si="13"/>
        <v>1.1047583333333333</v>
      </c>
      <c r="O27" s="24">
        <v>-1.6336300000000001E-7</v>
      </c>
      <c r="P27" s="31">
        <f t="shared" ref="P27:P32" si="55">(P$1+(5.2115*LN(M27*1000)))/P$1</f>
        <v>1.0024287154740292</v>
      </c>
      <c r="Q27" s="3">
        <f t="shared" si="1"/>
        <v>6.4248005250000005E-5</v>
      </c>
      <c r="R27" s="3">
        <f t="shared" si="15"/>
        <v>4.8463091664089436E-2</v>
      </c>
      <c r="S27" s="3">
        <f t="shared" si="16"/>
        <v>6.4404045374526187E-5</v>
      </c>
      <c r="T27" s="3">
        <f t="shared" si="17"/>
        <v>8.0252131046176078E-3</v>
      </c>
      <c r="U27" s="3">
        <f t="shared" si="18"/>
        <v>4.8580794724733305E-2</v>
      </c>
      <c r="V27" s="3">
        <f t="shared" si="19"/>
        <v>20.584265977248066</v>
      </c>
      <c r="W27" s="24"/>
      <c r="X27" s="24">
        <v>1.3257099999999999E-3</v>
      </c>
      <c r="Y27" s="3">
        <f t="shared" si="20"/>
        <v>1.1047583333333333</v>
      </c>
      <c r="Z27" s="24">
        <v>-1.59857E-7</v>
      </c>
      <c r="AA27" s="31">
        <f t="shared" ref="AA27:AA32" si="56">(AA$1+(5.2115*LN(X27*1000)))/AA$1</f>
        <v>1.0024448799696968</v>
      </c>
      <c r="AB27" s="3">
        <f t="shared" si="2"/>
        <v>6.3414430859999994E-5</v>
      </c>
      <c r="AC27" s="3">
        <f t="shared" si="22"/>
        <v>4.7834315845848636E-2</v>
      </c>
      <c r="AD27" s="3">
        <f t="shared" si="23"/>
        <v>6.3569471531799325E-5</v>
      </c>
      <c r="AE27" s="3">
        <f t="shared" si="24"/>
        <v>7.973046565259689E-3</v>
      </c>
      <c r="AF27" s="3">
        <f t="shared" si="25"/>
        <v>4.7951265006524302E-2</v>
      </c>
      <c r="AG27" s="3">
        <f t="shared" si="26"/>
        <v>20.854507172312115</v>
      </c>
      <c r="AH27" s="24"/>
      <c r="AI27" s="24">
        <v>1.3257099999999999E-3</v>
      </c>
      <c r="AJ27" s="3">
        <f t="shared" si="27"/>
        <v>1.1047583333333333</v>
      </c>
      <c r="AK27" s="24">
        <v>-1.56423E-7</v>
      </c>
      <c r="AL27" s="31">
        <f t="shared" ref="AL27:AL32" si="57">(AL$1+(5.2115*LN(AI27*1000)))/AL$1</f>
        <v>1.0024448799696968</v>
      </c>
      <c r="AM27" s="3">
        <f t="shared" si="3"/>
        <v>6.1112114050000001E-5</v>
      </c>
      <c r="AN27" s="3">
        <f t="shared" si="29"/>
        <v>4.6097648844769974E-2</v>
      </c>
      <c r="AO27" s="3">
        <f t="shared" si="30"/>
        <v>6.1261525833546676E-5</v>
      </c>
      <c r="AP27" s="3">
        <f t="shared" si="31"/>
        <v>7.8269742451056185E-3</v>
      </c>
      <c r="AQ27" s="3">
        <f t="shared" si="32"/>
        <v>4.6210352063080676E-2</v>
      </c>
      <c r="AR27" s="3">
        <f t="shared" si="33"/>
        <v>21.640172717899297</v>
      </c>
      <c r="AT27" s="24">
        <v>1.3257099999999999E-3</v>
      </c>
      <c r="AU27" s="3">
        <f t="shared" si="34"/>
        <v>1.1047583333333333</v>
      </c>
      <c r="AV27" s="24">
        <v>-1.5917399999999999E-7</v>
      </c>
      <c r="AW27" s="31">
        <f t="shared" ref="AW27:AW32" si="58">(AW$1+(5.2115*LN(AT27*1000)))/AW$1</f>
        <v>1.0024448799696968</v>
      </c>
      <c r="AX27" s="3">
        <f t="shared" si="4"/>
        <v>6.2186792199999994E-5</v>
      </c>
      <c r="AY27" s="3">
        <f t="shared" si="36"/>
        <v>4.6908292311289797E-2</v>
      </c>
      <c r="AZ27" s="3">
        <f t="shared" si="37"/>
        <v>6.2338831442629465E-5</v>
      </c>
      <c r="BA27" s="3">
        <f t="shared" si="38"/>
        <v>7.8954943760748426E-3</v>
      </c>
      <c r="BB27" s="3">
        <f t="shared" si="39"/>
        <v>4.702297745557435E-2</v>
      </c>
      <c r="BC27" s="3">
        <f t="shared" si="40"/>
        <v>21.26619908202888</v>
      </c>
      <c r="BE27" s="24">
        <v>1.3257099999999999E-3</v>
      </c>
      <c r="BF27" s="3">
        <f t="shared" si="41"/>
        <v>1.1047583333333333</v>
      </c>
      <c r="BG27" s="24">
        <v>-1.5340699999999999E-7</v>
      </c>
      <c r="BH27" s="31">
        <f t="shared" ref="BH27:BH32" si="59">(BH$1+(5.2115*LN(BE27*1000)))/BH$1</f>
        <v>1.0024287154740292</v>
      </c>
      <c r="BI27" s="3">
        <f t="shared" si="5"/>
        <v>6.1725103824999999E-5</v>
      </c>
      <c r="BJ27" s="3">
        <f t="shared" si="43"/>
        <v>4.6560034868108412E-2</v>
      </c>
      <c r="BK27" s="3">
        <f t="shared" si="44"/>
        <v>6.1875016539795832E-5</v>
      </c>
      <c r="BL27" s="3">
        <f t="shared" si="45"/>
        <v>7.8660674126145042E-3</v>
      </c>
      <c r="BM27" s="3">
        <f t="shared" si="46"/>
        <v>4.6673115945263924E-2</v>
      </c>
      <c r="BN27" s="3">
        <f t="shared" si="47"/>
        <v>21.425610434339841</v>
      </c>
    </row>
    <row r="28" spans="2:66" ht="12" x14ac:dyDescent="0.2">
      <c r="B28" s="3">
        <v>1.59986E-3</v>
      </c>
      <c r="C28" s="3">
        <f t="shared" si="6"/>
        <v>1.3332166666666667</v>
      </c>
      <c r="D28" s="3">
        <v>-1.9474999999999999E-7</v>
      </c>
      <c r="E28" s="31">
        <f t="shared" si="54"/>
        <v>1.0040478808059714</v>
      </c>
      <c r="F28" s="3">
        <f t="shared" si="0"/>
        <v>7.4234298599999999E-5</v>
      </c>
      <c r="G28" s="3">
        <f t="shared" si="8"/>
        <v>4.6400496668458489E-2</v>
      </c>
      <c r="H28" s="3">
        <f t="shared" si="9"/>
        <v>7.4534790192447691E-5</v>
      </c>
      <c r="I28" s="3">
        <f t="shared" si="10"/>
        <v>8.6333533573257435E-3</v>
      </c>
      <c r="J28" s="3">
        <f t="shared" si="11"/>
        <v>4.6588320348310286E-2</v>
      </c>
      <c r="K28" s="3">
        <f t="shared" si="12"/>
        <v>21.464607277610707</v>
      </c>
      <c r="L28" s="3"/>
      <c r="M28" s="3">
        <v>1.59986E-3</v>
      </c>
      <c r="N28" s="3">
        <f t="shared" si="13"/>
        <v>1.3332166666666667</v>
      </c>
      <c r="O28" s="3">
        <v>-2.0116300000000001E-7</v>
      </c>
      <c r="P28" s="31">
        <f t="shared" si="55"/>
        <v>1.0040478808059714</v>
      </c>
      <c r="Q28" s="3">
        <f t="shared" si="1"/>
        <v>7.9112855250000009E-5</v>
      </c>
      <c r="R28" s="3">
        <f t="shared" si="15"/>
        <v>4.944986139412199E-2</v>
      </c>
      <c r="S28" s="3">
        <f t="shared" si="16"/>
        <v>7.9433094658272076E-5</v>
      </c>
      <c r="T28" s="3">
        <f t="shared" si="17"/>
        <v>8.9125245951005416E-3</v>
      </c>
      <c r="U28" s="3">
        <f t="shared" si="18"/>
        <v>4.9650028538917201E-2</v>
      </c>
      <c r="V28" s="3">
        <f t="shared" si="19"/>
        <v>20.140975331286459</v>
      </c>
      <c r="W28" s="3"/>
      <c r="X28" s="3">
        <v>1.59986E-3</v>
      </c>
      <c r="Y28" s="3">
        <f t="shared" si="20"/>
        <v>1.3332166666666667</v>
      </c>
      <c r="Z28" s="3">
        <v>-1.96227E-7</v>
      </c>
      <c r="AA28" s="31">
        <f t="shared" si="56"/>
        <v>1.004074821776394</v>
      </c>
      <c r="AB28" s="3">
        <f t="shared" si="2"/>
        <v>7.7840955059999998E-5</v>
      </c>
      <c r="AC28" s="3">
        <f t="shared" si="22"/>
        <v>4.8654854212243567E-2</v>
      </c>
      <c r="AD28" s="3">
        <f t="shared" si="23"/>
        <v>7.8158143078773784E-5</v>
      </c>
      <c r="AE28" s="3">
        <f t="shared" si="24"/>
        <v>8.8407094216908736E-3</v>
      </c>
      <c r="AF28" s="3">
        <f t="shared" si="25"/>
        <v>4.8853114071714887E-2</v>
      </c>
      <c r="AG28" s="3">
        <f t="shared" si="26"/>
        <v>20.469524184927707</v>
      </c>
      <c r="AH28" s="3"/>
      <c r="AI28" s="3">
        <v>1.59986E-3</v>
      </c>
      <c r="AJ28" s="3">
        <f t="shared" si="27"/>
        <v>1.3332166666666667</v>
      </c>
      <c r="AK28" s="3">
        <v>-1.9281199999999999E-7</v>
      </c>
      <c r="AL28" s="31">
        <f t="shared" si="57"/>
        <v>1.004074821776394</v>
      </c>
      <c r="AM28" s="3">
        <f t="shared" si="3"/>
        <v>7.5327476899999992E-5</v>
      </c>
      <c r="AN28" s="3">
        <f t="shared" si="29"/>
        <v>4.7083792894378251E-2</v>
      </c>
      <c r="AO28" s="3">
        <f t="shared" si="30"/>
        <v>7.5634422943232928E-5</v>
      </c>
      <c r="AP28" s="3">
        <f t="shared" si="31"/>
        <v>8.6968053297307359E-3</v>
      </c>
      <c r="AQ28" s="3">
        <f t="shared" si="32"/>
        <v>4.7275650958979488E-2</v>
      </c>
      <c r="AR28" s="3">
        <f t="shared" si="33"/>
        <v>21.152537928408176</v>
      </c>
      <c r="AT28" s="3">
        <v>1.59986E-3</v>
      </c>
      <c r="AU28" s="3">
        <f t="shared" si="34"/>
        <v>1.3332166666666667</v>
      </c>
      <c r="AV28" s="3">
        <v>-1.9453200000000001E-7</v>
      </c>
      <c r="AW28" s="31">
        <f t="shared" si="58"/>
        <v>1.004074821776394</v>
      </c>
      <c r="AX28" s="3">
        <f t="shared" si="4"/>
        <v>7.5999394900000004E-5</v>
      </c>
      <c r="AY28" s="3">
        <f t="shared" si="36"/>
        <v>4.7503778393109396E-2</v>
      </c>
      <c r="AZ28" s="3">
        <f t="shared" si="37"/>
        <v>7.6309078889331283E-5</v>
      </c>
      <c r="BA28" s="3">
        <f t="shared" si="38"/>
        <v>8.735506790640786E-3</v>
      </c>
      <c r="BB28" s="3">
        <f t="shared" si="39"/>
        <v>4.7697347823766632E-2</v>
      </c>
      <c r="BC28" s="3">
        <f t="shared" si="40"/>
        <v>20.965526294980286</v>
      </c>
      <c r="BE28" s="3">
        <v>1.59986E-3</v>
      </c>
      <c r="BF28" s="3">
        <f t="shared" si="41"/>
        <v>1.3332166666666667</v>
      </c>
      <c r="BG28" s="3">
        <v>-1.8855799999999999E-7</v>
      </c>
      <c r="BH28" s="31">
        <f t="shared" si="59"/>
        <v>1.0040478808059714</v>
      </c>
      <c r="BI28" s="3">
        <f t="shared" si="5"/>
        <v>7.5867229899999995E-5</v>
      </c>
      <c r="BJ28" s="3">
        <f t="shared" si="43"/>
        <v>4.7421168039703469E-2</v>
      </c>
      <c r="BK28" s="3">
        <f t="shared" si="44"/>
        <v>7.6174331403714427E-5</v>
      </c>
      <c r="BL28" s="3">
        <f t="shared" si="45"/>
        <v>8.7277907515999967E-3</v>
      </c>
      <c r="BM28" s="3">
        <f t="shared" si="46"/>
        <v>4.7613123275608134E-2</v>
      </c>
      <c r="BN28" s="3">
        <f t="shared" si="47"/>
        <v>21.0026129605384</v>
      </c>
    </row>
    <row r="29" spans="2:66" s="25" customFormat="1" ht="12" x14ac:dyDescent="0.2">
      <c r="B29" s="24">
        <v>2.3299499999999999E-3</v>
      </c>
      <c r="C29" s="3">
        <f t="shared" si="6"/>
        <v>1.9416250000000002</v>
      </c>
      <c r="D29" s="24">
        <v>-2.9159700000000001E-7</v>
      </c>
      <c r="E29" s="31">
        <f t="shared" si="54"/>
        <v>1.0072861663479615</v>
      </c>
      <c r="F29" s="3">
        <f t="shared" si="0"/>
        <v>1.1114753265000001E-4</v>
      </c>
      <c r="G29" s="3">
        <f t="shared" si="8"/>
        <v>4.7703827399729615E-2</v>
      </c>
      <c r="H29" s="3">
        <f t="shared" si="9"/>
        <v>1.1195737206205339E-4</v>
      </c>
      <c r="I29" s="3">
        <f t="shared" si="10"/>
        <v>1.0580991071825616E-2</v>
      </c>
      <c r="J29" s="3">
        <f t="shared" si="11"/>
        <v>4.8051405421598491E-2</v>
      </c>
      <c r="K29" s="3">
        <f t="shared" si="12"/>
        <v>20.811045821159539</v>
      </c>
      <c r="L29" s="24"/>
      <c r="M29" s="24">
        <v>2.3299499999999999E-3</v>
      </c>
      <c r="N29" s="3">
        <f t="shared" si="13"/>
        <v>1.9416250000000002</v>
      </c>
      <c r="O29" s="24">
        <v>-3.0044899999999999E-7</v>
      </c>
      <c r="P29" s="31">
        <f t="shared" si="55"/>
        <v>1.0072861663479615</v>
      </c>
      <c r="Q29" s="3">
        <f t="shared" si="1"/>
        <v>1.1815707475000001E-4</v>
      </c>
      <c r="R29" s="3">
        <f t="shared" si="15"/>
        <v>5.0712279126161511E-2</v>
      </c>
      <c r="S29" s="3">
        <f t="shared" si="16"/>
        <v>1.1901798685181704E-4</v>
      </c>
      <c r="T29" s="3">
        <f t="shared" si="17"/>
        <v>1.0909536509486416E-2</v>
      </c>
      <c r="U29" s="3">
        <f t="shared" si="18"/>
        <v>5.108177722775898E-2</v>
      </c>
      <c r="V29" s="3">
        <f t="shared" si="19"/>
        <v>19.57645278356873</v>
      </c>
      <c r="W29" s="24"/>
      <c r="X29" s="24">
        <v>2.3299499999999999E-3</v>
      </c>
      <c r="Y29" s="3">
        <f t="shared" si="20"/>
        <v>1.9416250000000002</v>
      </c>
      <c r="Z29" s="24">
        <v>-2.91002E-7</v>
      </c>
      <c r="AA29" s="31">
        <f t="shared" si="56"/>
        <v>1.0073346599675821</v>
      </c>
      <c r="AB29" s="3">
        <f t="shared" si="2"/>
        <v>1.1543440656E-4</v>
      </c>
      <c r="AC29" s="3">
        <f t="shared" si="22"/>
        <v>4.9543726929762444E-2</v>
      </c>
      <c r="AD29" s="3">
        <f t="shared" si="23"/>
        <v>1.1628107868067723E-4</v>
      </c>
      <c r="AE29" s="3">
        <f t="shared" si="24"/>
        <v>1.0783370469416194E-2</v>
      </c>
      <c r="AF29" s="3">
        <f t="shared" si="25"/>
        <v>4.990711332031899E-2</v>
      </c>
      <c r="AG29" s="3">
        <f t="shared" si="26"/>
        <v>20.037223823820398</v>
      </c>
      <c r="AH29" s="24"/>
      <c r="AI29" s="24">
        <v>2.3299499999999999E-3</v>
      </c>
      <c r="AJ29" s="3">
        <f t="shared" si="27"/>
        <v>1.9416250000000002</v>
      </c>
      <c r="AK29" s="24">
        <v>-2.8658099999999999E-7</v>
      </c>
      <c r="AL29" s="31">
        <f t="shared" si="57"/>
        <v>1.0073346599675821</v>
      </c>
      <c r="AM29" s="3">
        <f t="shared" si="3"/>
        <v>1.1195833675E-4</v>
      </c>
      <c r="AN29" s="3">
        <f t="shared" si="29"/>
        <v>4.8051819459645061E-2</v>
      </c>
      <c r="AO29" s="3">
        <f t="shared" si="30"/>
        <v>1.1277951308059729E-4</v>
      </c>
      <c r="AP29" s="3">
        <f t="shared" si="31"/>
        <v>1.0619769916556445E-2</v>
      </c>
      <c r="AQ29" s="3">
        <f t="shared" si="32"/>
        <v>4.8404263216205196E-2</v>
      </c>
      <c r="AR29" s="3">
        <f t="shared" si="33"/>
        <v>20.659337288811606</v>
      </c>
      <c r="AT29" s="24">
        <v>2.3299499999999999E-3</v>
      </c>
      <c r="AU29" s="3">
        <f t="shared" si="34"/>
        <v>1.9416250000000002</v>
      </c>
      <c r="AV29" s="24">
        <v>-2.9175E-7</v>
      </c>
      <c r="AW29" s="31">
        <f t="shared" si="58"/>
        <v>1.0073346599675821</v>
      </c>
      <c r="AX29" s="3">
        <f t="shared" si="4"/>
        <v>1.139776066E-4</v>
      </c>
      <c r="AY29" s="3">
        <f t="shared" si="36"/>
        <v>4.891847747805747E-2</v>
      </c>
      <c r="AZ29" s="3">
        <f t="shared" si="37"/>
        <v>1.1481359358832984E-4</v>
      </c>
      <c r="BA29" s="3">
        <f t="shared" si="38"/>
        <v>1.0715110526183565E-2</v>
      </c>
      <c r="BB29" s="3">
        <f t="shared" si="39"/>
        <v>4.9277277876490846E-2</v>
      </c>
      <c r="BC29" s="3">
        <f t="shared" si="40"/>
        <v>20.293328752988586</v>
      </c>
      <c r="BE29" s="24">
        <v>2.3299499999999999E-3</v>
      </c>
      <c r="BF29" s="3">
        <f t="shared" si="41"/>
        <v>1.9416250000000002</v>
      </c>
      <c r="BG29" s="24">
        <v>-2.82502E-7</v>
      </c>
      <c r="BH29" s="31">
        <f t="shared" si="59"/>
        <v>1.0072861663479615</v>
      </c>
      <c r="BI29" s="3">
        <f t="shared" si="5"/>
        <v>1.1366324970000002E-4</v>
      </c>
      <c r="BJ29" s="3">
        <f t="shared" si="43"/>
        <v>4.8783557458314565E-2</v>
      </c>
      <c r="BK29" s="3">
        <f t="shared" si="44"/>
        <v>1.1449141904496411E-4</v>
      </c>
      <c r="BL29" s="3">
        <f t="shared" si="45"/>
        <v>1.0700066310306872E-2</v>
      </c>
      <c r="BM29" s="3">
        <f t="shared" si="46"/>
        <v>4.9139002573001182E-2</v>
      </c>
      <c r="BN29" s="3">
        <f t="shared" si="47"/>
        <v>20.350433416193059</v>
      </c>
    </row>
    <row r="30" spans="2:66" ht="12" x14ac:dyDescent="0.2">
      <c r="B30" s="3">
        <v>3.3932200000000002E-3</v>
      </c>
      <c r="C30" s="3">
        <f t="shared" si="6"/>
        <v>2.8276833333333338</v>
      </c>
      <c r="D30" s="3">
        <v>-4.3046200000000001E-7</v>
      </c>
      <c r="E30" s="31">
        <f t="shared" si="54"/>
        <v>1.0105244676730694</v>
      </c>
      <c r="F30" s="3">
        <f t="shared" si="0"/>
        <v>1.6407592740000002E-4</v>
      </c>
      <c r="G30" s="3">
        <f t="shared" si="8"/>
        <v>4.8354049369035902E-2</v>
      </c>
      <c r="H30" s="3">
        <f t="shared" si="9"/>
        <v>1.658027391938502E-4</v>
      </c>
      <c r="I30" s="3">
        <f t="shared" si="10"/>
        <v>1.2876441247248798E-2</v>
      </c>
      <c r="J30" s="3">
        <f t="shared" si="11"/>
        <v>4.886294999848232E-2</v>
      </c>
      <c r="K30" s="3">
        <f t="shared" si="12"/>
        <v>20.465403747237119</v>
      </c>
      <c r="L30" s="3"/>
      <c r="M30" s="3">
        <v>3.3932200000000002E-3</v>
      </c>
      <c r="N30" s="3">
        <f t="shared" si="13"/>
        <v>2.8276833333333338</v>
      </c>
      <c r="O30" s="3">
        <v>-4.4463900000000002E-7</v>
      </c>
      <c r="P30" s="31">
        <f t="shared" si="55"/>
        <v>1.0105244676730694</v>
      </c>
      <c r="Q30" s="3">
        <f t="shared" si="1"/>
        <v>1.7485979225000001E-4</v>
      </c>
      <c r="R30" s="3">
        <f t="shared" si="15"/>
        <v>5.1532111755205966E-2</v>
      </c>
      <c r="S30" s="3">
        <f t="shared" si="16"/>
        <v>1.7670009848085475E-4</v>
      </c>
      <c r="T30" s="3">
        <f t="shared" si="17"/>
        <v>1.3292858928043084E-2</v>
      </c>
      <c r="U30" s="3">
        <f t="shared" si="18"/>
        <v>5.2074459799498631E-2</v>
      </c>
      <c r="V30" s="3">
        <f t="shared" si="19"/>
        <v>19.203271696917881</v>
      </c>
      <c r="W30" s="3"/>
      <c r="X30" s="3">
        <v>3.3932200000000002E-3</v>
      </c>
      <c r="Y30" s="3">
        <f t="shared" si="20"/>
        <v>2.8276833333333338</v>
      </c>
      <c r="Z30" s="3">
        <v>-4.2878899999999999E-7</v>
      </c>
      <c r="AA30" s="31">
        <f t="shared" si="56"/>
        <v>1.0105945140469335</v>
      </c>
      <c r="AB30" s="3">
        <f t="shared" si="2"/>
        <v>1.7008899798000001E-4</v>
      </c>
      <c r="AC30" s="3">
        <f t="shared" si="22"/>
        <v>5.0126133283429901E-2</v>
      </c>
      <c r="AD30" s="3">
        <f t="shared" si="23"/>
        <v>1.7189100825832794E-4</v>
      </c>
      <c r="AE30" s="3">
        <f t="shared" si="24"/>
        <v>1.3110721118928888E-2</v>
      </c>
      <c r="AF30" s="3">
        <f t="shared" si="25"/>
        <v>5.0657195306619648E-2</v>
      </c>
      <c r="AG30" s="3">
        <f t="shared" si="26"/>
        <v>19.740532296491445</v>
      </c>
      <c r="AH30" s="3"/>
      <c r="AI30" s="3">
        <v>3.3932200000000002E-3</v>
      </c>
      <c r="AJ30" s="3">
        <f t="shared" si="27"/>
        <v>2.8276833333333338</v>
      </c>
      <c r="AK30" s="3">
        <v>-4.2194399999999998E-7</v>
      </c>
      <c r="AL30" s="31">
        <f t="shared" si="57"/>
        <v>1.0105945140469335</v>
      </c>
      <c r="AM30" s="3">
        <f t="shared" si="3"/>
        <v>1.648378927E-4</v>
      </c>
      <c r="AN30" s="3">
        <f t="shared" si="29"/>
        <v>4.8578604599760697E-2</v>
      </c>
      <c r="AO30" s="3">
        <f t="shared" si="30"/>
        <v>1.6658427006967707E-4</v>
      </c>
      <c r="AP30" s="3">
        <f t="shared" si="31"/>
        <v>1.2906752886364451E-2</v>
      </c>
      <c r="AQ30" s="3">
        <f t="shared" si="32"/>
        <v>4.9093271308573293E-2</v>
      </c>
      <c r="AR30" s="3">
        <f t="shared" si="33"/>
        <v>20.369390210616647</v>
      </c>
      <c r="AT30" s="3">
        <v>3.3932200000000002E-3</v>
      </c>
      <c r="AU30" s="3">
        <f t="shared" si="34"/>
        <v>2.8276833333333338</v>
      </c>
      <c r="AV30" s="3">
        <v>-4.3061099999999999E-7</v>
      </c>
      <c r="AW30" s="31">
        <f t="shared" si="58"/>
        <v>1.0105945140469335</v>
      </c>
      <c r="AX30" s="3">
        <f t="shared" si="4"/>
        <v>1.6822365625000001E-4</v>
      </c>
      <c r="AY30" s="3">
        <f t="shared" si="36"/>
        <v>4.9576407144246472E-2</v>
      </c>
      <c r="AZ30" s="3">
        <f t="shared" si="37"/>
        <v>1.7000590413916714E-4</v>
      </c>
      <c r="BA30" s="3">
        <f t="shared" si="38"/>
        <v>1.3038631221841008E-2</v>
      </c>
      <c r="BB30" s="3">
        <f t="shared" si="39"/>
        <v>5.0101645086132678E-2</v>
      </c>
      <c r="BC30" s="3">
        <f t="shared" si="40"/>
        <v>19.95942445164907</v>
      </c>
      <c r="BE30" s="3">
        <v>3.3932200000000002E-3</v>
      </c>
      <c r="BF30" s="3">
        <f t="shared" si="41"/>
        <v>2.8276833333333338</v>
      </c>
      <c r="BG30" s="3">
        <v>-4.18761E-7</v>
      </c>
      <c r="BH30" s="31">
        <f t="shared" si="59"/>
        <v>1.0105244676730694</v>
      </c>
      <c r="BI30" s="3">
        <f t="shared" si="5"/>
        <v>1.68483651875E-4</v>
      </c>
      <c r="BJ30" s="3">
        <f t="shared" si="43"/>
        <v>4.9653029239188733E-2</v>
      </c>
      <c r="BK30" s="3">
        <f t="shared" si="44"/>
        <v>1.702568526225991E-4</v>
      </c>
      <c r="BL30" s="3">
        <f t="shared" si="45"/>
        <v>1.3048250941126136E-2</v>
      </c>
      <c r="BM30" s="3">
        <f t="shared" si="46"/>
        <v>5.0175600940286537E-2</v>
      </c>
      <c r="BN30" s="3">
        <f t="shared" si="47"/>
        <v>19.930005446075068</v>
      </c>
    </row>
    <row r="31" spans="2:66" ht="11.25" customHeight="1" x14ac:dyDescent="0.2">
      <c r="B31" s="3">
        <v>4.9417100000000002E-3</v>
      </c>
      <c r="C31" s="3">
        <f t="shared" si="6"/>
        <v>4.1180916666666674</v>
      </c>
      <c r="D31" s="3">
        <v>-6.3369800000000001E-7</v>
      </c>
      <c r="E31" s="31">
        <f t="shared" si="54"/>
        <v>1.0137627654415897</v>
      </c>
      <c r="F31" s="3">
        <f t="shared" si="0"/>
        <v>2.4153932879999998E-4</v>
      </c>
      <c r="G31" s="3">
        <f t="shared" si="8"/>
        <v>4.8877681774122717E-2</v>
      </c>
      <c r="H31" s="3">
        <f t="shared" si="9"/>
        <v>2.4486357792719341E-4</v>
      </c>
      <c r="I31" s="3">
        <f t="shared" si="10"/>
        <v>1.5648117392427545E-2</v>
      </c>
      <c r="J31" s="3">
        <f t="shared" si="11"/>
        <v>4.9550373843708632E-2</v>
      </c>
      <c r="K31" s="3">
        <f t="shared" si="12"/>
        <v>20.181482447623736</v>
      </c>
      <c r="L31" s="3"/>
      <c r="M31" s="3">
        <v>4.9417100000000002E-3</v>
      </c>
      <c r="N31" s="3">
        <f t="shared" si="13"/>
        <v>4.1180916666666674</v>
      </c>
      <c r="O31" s="3">
        <v>-6.5406300000000005E-7</v>
      </c>
      <c r="P31" s="31">
        <f t="shared" si="55"/>
        <v>1.0137627654415897</v>
      </c>
      <c r="Q31" s="3">
        <f t="shared" si="1"/>
        <v>2.5721578025000001E-4</v>
      </c>
      <c r="R31" s="3">
        <f t="shared" si="15"/>
        <v>5.2049954418612182E-2</v>
      </c>
      <c r="S31" s="3">
        <f t="shared" si="16"/>
        <v>2.6075578070145622E-4</v>
      </c>
      <c r="T31" s="3">
        <f t="shared" si="17"/>
        <v>1.6147934254927353E-2</v>
      </c>
      <c r="U31" s="3">
        <f t="shared" si="18"/>
        <v>5.2766305732520974E-2</v>
      </c>
      <c r="V31" s="3">
        <f t="shared" si="19"/>
        <v>18.951487812490143</v>
      </c>
      <c r="W31" s="3"/>
      <c r="X31" s="3">
        <v>4.9417100000000002E-3</v>
      </c>
      <c r="Y31" s="3">
        <f t="shared" si="20"/>
        <v>4.1180916666666674</v>
      </c>
      <c r="Z31" s="3">
        <v>-6.2896900000000003E-7</v>
      </c>
      <c r="AA31" s="31">
        <f t="shared" si="56"/>
        <v>1.0138543645460263</v>
      </c>
      <c r="AB31" s="3">
        <f t="shared" si="2"/>
        <v>2.4949239678E-4</v>
      </c>
      <c r="AC31" s="3">
        <f t="shared" si="22"/>
        <v>5.0487057472008677E-2</v>
      </c>
      <c r="AD31" s="3">
        <f t="shared" si="23"/>
        <v>2.5294895539645197E-4</v>
      </c>
      <c r="AE31" s="3">
        <f t="shared" si="24"/>
        <v>1.5904369066280247E-2</v>
      </c>
      <c r="AF31" s="3">
        <f t="shared" si="25"/>
        <v>5.1186523571082068E-2</v>
      </c>
      <c r="AG31" s="3">
        <f t="shared" si="26"/>
        <v>19.536392203141375</v>
      </c>
      <c r="AH31" s="3"/>
      <c r="AI31" s="3">
        <v>4.9417100000000002E-3</v>
      </c>
      <c r="AJ31" s="3">
        <f t="shared" si="27"/>
        <v>4.1180916666666674</v>
      </c>
      <c r="AK31" s="3">
        <v>-6.1734799999999995E-7</v>
      </c>
      <c r="AL31" s="31">
        <f t="shared" si="57"/>
        <v>1.0138543645460263</v>
      </c>
      <c r="AM31" s="3">
        <f t="shared" si="3"/>
        <v>2.4117246529999997E-4</v>
      </c>
      <c r="AN31" s="3">
        <f t="shared" si="29"/>
        <v>4.8803443605553533E-2</v>
      </c>
      <c r="AO31" s="3">
        <f t="shared" si="30"/>
        <v>2.4451375655273004E-4</v>
      </c>
      <c r="AP31" s="3">
        <f t="shared" si="31"/>
        <v>1.5636935650974907E-2</v>
      </c>
      <c r="AQ31" s="3">
        <f t="shared" si="32"/>
        <v>4.947958430436631E-2</v>
      </c>
      <c r="AR31" s="3">
        <f t="shared" si="33"/>
        <v>20.210355726690196</v>
      </c>
      <c r="AT31" s="3">
        <v>4.9417100000000002E-3</v>
      </c>
      <c r="AU31" s="3">
        <f t="shared" si="34"/>
        <v>4.1180916666666674</v>
      </c>
      <c r="AV31" s="3">
        <v>-6.3196699999999998E-7</v>
      </c>
      <c r="AW31" s="31">
        <f t="shared" si="58"/>
        <v>1.0138543645460263</v>
      </c>
      <c r="AX31" s="3">
        <f t="shared" si="4"/>
        <v>2.4688337764999996E-4</v>
      </c>
      <c r="AY31" s="3">
        <f t="shared" si="36"/>
        <v>4.9959098702675786E-2</v>
      </c>
      <c r="AZ31" s="3">
        <f t="shared" si="37"/>
        <v>2.5030378996431733E-4</v>
      </c>
      <c r="BA31" s="3">
        <f t="shared" si="38"/>
        <v>1.5820992066375526E-2</v>
      </c>
      <c r="BB31" s="3">
        <f t="shared" si="39"/>
        <v>5.0651250268493563E-2</v>
      </c>
      <c r="BC31" s="3">
        <f t="shared" si="40"/>
        <v>19.742849282084293</v>
      </c>
      <c r="BE31" s="3">
        <v>4.9417100000000002E-3</v>
      </c>
      <c r="BF31" s="3">
        <f t="shared" si="41"/>
        <v>4.1180916666666674</v>
      </c>
      <c r="BG31" s="3">
        <v>-6.1559100000000005E-7</v>
      </c>
      <c r="BH31" s="31">
        <f t="shared" si="59"/>
        <v>1.0137627654415897</v>
      </c>
      <c r="BI31" s="3">
        <f t="shared" si="5"/>
        <v>2.4767328162500003E-4</v>
      </c>
      <c r="BJ31" s="3">
        <f t="shared" si="43"/>
        <v>5.0118942962051598E-2</v>
      </c>
      <c r="BK31" s="3">
        <f t="shared" si="44"/>
        <v>2.5108195090615368E-4</v>
      </c>
      <c r="BL31" s="3">
        <f t="shared" si="45"/>
        <v>1.5845565654344869E-2</v>
      </c>
      <c r="BM31" s="3">
        <f t="shared" si="46"/>
        <v>5.0808718218218731E-2</v>
      </c>
      <c r="BN31" s="3">
        <f t="shared" si="47"/>
        <v>19.681661633444339</v>
      </c>
    </row>
    <row r="32" spans="2:66" ht="12" x14ac:dyDescent="0.2">
      <c r="B32" s="3">
        <v>7.1968600000000002E-3</v>
      </c>
      <c r="C32" s="3">
        <f t="shared" si="6"/>
        <v>5.9973833333333344</v>
      </c>
      <c r="D32" s="3">
        <v>-9.2706000000000004E-7</v>
      </c>
      <c r="E32" s="31">
        <f t="shared" si="54"/>
        <v>1.0170010743443285</v>
      </c>
      <c r="F32" s="3">
        <f t="shared" si="0"/>
        <v>3.5335425509999999E-4</v>
      </c>
      <c r="G32" s="3">
        <f t="shared" si="8"/>
        <v>4.9098392229388922E-2</v>
      </c>
      <c r="H32" s="3">
        <f t="shared" si="9"/>
        <v>3.5936165706083992E-4</v>
      </c>
      <c r="I32" s="3">
        <f t="shared" si="10"/>
        <v>1.8956836683920657E-2</v>
      </c>
      <c r="J32" s="3">
        <f t="shared" si="11"/>
        <v>4.9933117645867768E-2</v>
      </c>
      <c r="K32" s="3">
        <f t="shared" si="12"/>
        <v>20.026788775580396</v>
      </c>
      <c r="L32" s="3"/>
      <c r="M32" s="3">
        <v>7.1968600000000002E-3</v>
      </c>
      <c r="N32" s="3">
        <f t="shared" si="13"/>
        <v>5.9973833333333344</v>
      </c>
      <c r="O32" s="3">
        <v>-9.5661500000000007E-7</v>
      </c>
      <c r="P32" s="31">
        <f t="shared" si="55"/>
        <v>1.0170010743443285</v>
      </c>
      <c r="Q32" s="3">
        <f t="shared" si="1"/>
        <v>3.7619435424999999E-4</v>
      </c>
      <c r="R32" s="3">
        <f t="shared" si="15"/>
        <v>5.2272012273408122E-2</v>
      </c>
      <c r="S32" s="3">
        <f t="shared" si="16"/>
        <v>3.8259006243452091E-4</v>
      </c>
      <c r="T32" s="3">
        <f t="shared" si="17"/>
        <v>1.955990957122555E-2</v>
      </c>
      <c r="U32" s="3">
        <f t="shared" si="18"/>
        <v>5.3160692640195989E-2</v>
      </c>
      <c r="V32" s="3">
        <f t="shared" si="19"/>
        <v>18.81089109895979</v>
      </c>
      <c r="W32" s="3"/>
      <c r="X32" s="3">
        <v>7.1968600000000002E-3</v>
      </c>
      <c r="Y32" s="3">
        <f t="shared" si="20"/>
        <v>5.9973833333333344</v>
      </c>
      <c r="Z32" s="3">
        <v>-9.1762400000000004E-7</v>
      </c>
      <c r="AA32" s="31">
        <f t="shared" si="56"/>
        <v>1.0171142262534423</v>
      </c>
      <c r="AB32" s="3">
        <f t="shared" si="2"/>
        <v>3.6399028908000003E-4</v>
      </c>
      <c r="AC32" s="3">
        <f t="shared" si="22"/>
        <v>5.0576263687219153E-2</v>
      </c>
      <c r="AD32" s="3">
        <f t="shared" si="23"/>
        <v>3.7021970124137099E-4</v>
      </c>
      <c r="AE32" s="3">
        <f t="shared" si="24"/>
        <v>1.9241094075997108E-2</v>
      </c>
      <c r="AF32" s="3">
        <f t="shared" si="25"/>
        <v>5.1441837307015972E-2</v>
      </c>
      <c r="AG32" s="3">
        <f t="shared" si="26"/>
        <v>19.439430089399501</v>
      </c>
      <c r="AH32" s="3"/>
      <c r="AI32" s="3">
        <v>7.1968600000000002E-3</v>
      </c>
      <c r="AJ32" s="3">
        <f t="shared" si="27"/>
        <v>5.9973833333333344</v>
      </c>
      <c r="AK32" s="3">
        <v>-9.0460200000000004E-7</v>
      </c>
      <c r="AL32" s="31">
        <f t="shared" si="57"/>
        <v>1.0171142262534423</v>
      </c>
      <c r="AM32" s="3">
        <f t="shared" si="3"/>
        <v>3.5338824039999998E-4</v>
      </c>
      <c r="AN32" s="3">
        <f t="shared" si="29"/>
        <v>4.9103114469365799E-2</v>
      </c>
      <c r="AO32" s="3">
        <f t="shared" si="30"/>
        <v>3.5943620670151141E-4</v>
      </c>
      <c r="AP32" s="3">
        <f t="shared" si="31"/>
        <v>1.8958802881551131E-2</v>
      </c>
      <c r="AQ32" s="3">
        <f t="shared" si="32"/>
        <v>4.9943476280143201E-2</v>
      </c>
      <c r="AR32" s="3">
        <f t="shared" si="33"/>
        <v>20.022635076316973</v>
      </c>
      <c r="AT32" s="3">
        <v>7.1968600000000002E-3</v>
      </c>
      <c r="AU32" s="3">
        <f t="shared" si="34"/>
        <v>5.9973833333333344</v>
      </c>
      <c r="AV32" s="3">
        <v>-9.2670499999999999E-7</v>
      </c>
      <c r="AW32" s="31">
        <f t="shared" si="58"/>
        <v>1.0171142262534423</v>
      </c>
      <c r="AX32" s="3">
        <f t="shared" si="4"/>
        <v>3.6202277734999995E-4</v>
      </c>
      <c r="AY32" s="3">
        <f t="shared" si="36"/>
        <v>5.0302878943039038E-2</v>
      </c>
      <c r="AZ32" s="3">
        <f t="shared" si="37"/>
        <v>3.6821851707046741E-4</v>
      </c>
      <c r="BA32" s="3">
        <f t="shared" si="38"/>
        <v>1.9189020742874489E-2</v>
      </c>
      <c r="BB32" s="3">
        <f t="shared" si="39"/>
        <v>5.1163773794469729E-2</v>
      </c>
      <c r="BC32" s="3">
        <f t="shared" si="40"/>
        <v>19.545078985320853</v>
      </c>
      <c r="BE32" s="3">
        <v>7.1968600000000002E-3</v>
      </c>
      <c r="BF32" s="3">
        <f t="shared" si="41"/>
        <v>5.9973833333333344</v>
      </c>
      <c r="BG32" s="3">
        <v>-9.0312100000000003E-7</v>
      </c>
      <c r="BH32" s="31">
        <f t="shared" si="59"/>
        <v>1.0170010743443285</v>
      </c>
      <c r="BI32" s="3">
        <f t="shared" si="5"/>
        <v>3.6335378887500001E-4</v>
      </c>
      <c r="BJ32" s="3">
        <f t="shared" si="43"/>
        <v>5.0487822310702167E-2</v>
      </c>
      <c r="BK32" s="3">
        <f t="shared" si="44"/>
        <v>3.6953119365295731E-4</v>
      </c>
      <c r="BL32" s="3">
        <f t="shared" si="45"/>
        <v>1.9223194158436763E-2</v>
      </c>
      <c r="BM32" s="3">
        <f t="shared" si="46"/>
        <v>5.1346169531289662E-2</v>
      </c>
      <c r="BN32" s="3">
        <f t="shared" si="47"/>
        <v>19.475649481323305</v>
      </c>
    </row>
    <row r="33" spans="2:66" s="23" customFormat="1" ht="12" x14ac:dyDescent="0.2">
      <c r="B33" s="4">
        <v>0.01</v>
      </c>
      <c r="C33" s="3">
        <f t="shared" si="6"/>
        <v>8.3333333333333339</v>
      </c>
      <c r="D33" s="4">
        <v>-1.3124600000000001E-6</v>
      </c>
      <c r="E33" s="30">
        <f>(E$1-3+(6.5144*LN(B33*1000)))/E$1</f>
        <v>1.0198346451732239</v>
      </c>
      <c r="F33" s="4">
        <f t="shared" si="0"/>
        <v>5.0024946509999999E-4</v>
      </c>
      <c r="G33" s="4">
        <f t="shared" si="8"/>
        <v>5.0024946510000001E-2</v>
      </c>
      <c r="H33" s="4">
        <f t="shared" si="9"/>
        <v>5.1017173573835351E-4</v>
      </c>
      <c r="I33" s="4">
        <f t="shared" si="10"/>
        <v>2.2586981554389988E-2</v>
      </c>
      <c r="J33" s="4">
        <f t="shared" si="11"/>
        <v>5.1017173573835346E-2</v>
      </c>
      <c r="K33" s="3">
        <f t="shared" si="12"/>
        <v>19.601242678658696</v>
      </c>
      <c r="L33" s="4"/>
      <c r="M33" s="4">
        <v>0.01</v>
      </c>
      <c r="N33" s="3">
        <f t="shared" si="13"/>
        <v>8.3333333333333339</v>
      </c>
      <c r="O33" s="4">
        <v>-1.3474400000000001E-6</v>
      </c>
      <c r="P33" s="30">
        <f>(P$1-3+(6.5144*LN(M33*1000)))/P$1</f>
        <v>1.0198346451732239</v>
      </c>
      <c r="Q33" s="4">
        <f t="shared" si="1"/>
        <v>5.2988628550000008E-4</v>
      </c>
      <c r="R33" s="4">
        <f t="shared" si="15"/>
        <v>5.2988628550000007E-2</v>
      </c>
      <c r="S33" s="4">
        <f t="shared" si="16"/>
        <v>5.4039639195505018E-4</v>
      </c>
      <c r="T33" s="4">
        <f t="shared" si="17"/>
        <v>2.3246427509513161E-2</v>
      </c>
      <c r="U33" s="4">
        <f t="shared" si="18"/>
        <v>5.4039639195505015E-2</v>
      </c>
      <c r="V33" s="3">
        <f t="shared" si="19"/>
        <v>18.504934801325977</v>
      </c>
      <c r="W33" s="4"/>
      <c r="X33" s="4">
        <v>0.01</v>
      </c>
      <c r="Y33" s="3">
        <f t="shared" si="20"/>
        <v>8.3333333333333339</v>
      </c>
      <c r="Z33" s="4">
        <v>-1.2945700000000001E-6</v>
      </c>
      <c r="AA33" s="30">
        <f>(AA$1-3+(6.5144*LN(X33*1000)))/AA$1</f>
        <v>1.019966656122796</v>
      </c>
      <c r="AB33" s="4">
        <f t="shared" si="2"/>
        <v>5.1350968944000009E-4</v>
      </c>
      <c r="AC33" s="4">
        <f t="shared" si="22"/>
        <v>5.1350968944000007E-2</v>
      </c>
      <c r="AD33" s="4">
        <f t="shared" si="23"/>
        <v>5.2376276082477231E-4</v>
      </c>
      <c r="AE33" s="4">
        <f t="shared" si="24"/>
        <v>2.2885863777117356E-2</v>
      </c>
      <c r="AF33" s="4">
        <f t="shared" si="25"/>
        <v>5.2376276082477233E-2</v>
      </c>
      <c r="AG33" s="3">
        <f t="shared" si="26"/>
        <v>19.092613579959256</v>
      </c>
      <c r="AH33" s="4"/>
      <c r="AI33" s="4">
        <v>0.01</v>
      </c>
      <c r="AJ33" s="3">
        <f t="shared" si="27"/>
        <v>8.3333333333333339</v>
      </c>
      <c r="AK33" s="4">
        <v>-1.2738500000000001E-6</v>
      </c>
      <c r="AL33" s="30">
        <f>(AL$1-3+(6.5144*LN(AI33*1000)))/AL$1</f>
        <v>1.019966656122796</v>
      </c>
      <c r="AM33" s="4">
        <f t="shared" si="3"/>
        <v>4.9763497160000005E-4</v>
      </c>
      <c r="AN33" s="4">
        <f t="shared" si="29"/>
        <v>4.9763497160000003E-2</v>
      </c>
      <c r="AO33" s="4">
        <f t="shared" si="30"/>
        <v>5.0757107795261459E-4</v>
      </c>
      <c r="AP33" s="4">
        <f t="shared" si="31"/>
        <v>2.2529338160554441E-2</v>
      </c>
      <c r="AQ33" s="4">
        <f t="shared" si="32"/>
        <v>5.0757107795261457E-2</v>
      </c>
      <c r="AR33" s="3">
        <f t="shared" si="33"/>
        <v>19.701674178002659</v>
      </c>
      <c r="AT33" s="4">
        <v>0.01</v>
      </c>
      <c r="AU33" s="3">
        <f t="shared" si="34"/>
        <v>8.3333333333333339</v>
      </c>
      <c r="AV33" s="4">
        <v>-1.30807E-6</v>
      </c>
      <c r="AW33" s="30">
        <f>(AW$1-3+(6.5144*LN(AT33*1000)))/AW$1</f>
        <v>1.019966656122796</v>
      </c>
      <c r="AX33" s="4">
        <f t="shared" si="4"/>
        <v>5.1100301460000003E-4</v>
      </c>
      <c r="AY33" s="4">
        <f t="shared" si="36"/>
        <v>5.1100301460000004E-2</v>
      </c>
      <c r="AZ33" s="4">
        <f t="shared" si="37"/>
        <v>5.2120603607023032E-4</v>
      </c>
      <c r="BA33" s="4">
        <f t="shared" si="38"/>
        <v>2.2829937276966625E-2</v>
      </c>
      <c r="BB33" s="4">
        <f t="shared" si="39"/>
        <v>5.2120603607023031E-2</v>
      </c>
      <c r="BC33" s="3">
        <f t="shared" si="40"/>
        <v>19.186270510981846</v>
      </c>
      <c r="BE33" s="4">
        <v>0.01</v>
      </c>
      <c r="BF33" s="3">
        <f t="shared" si="41"/>
        <v>8.3333333333333339</v>
      </c>
      <c r="BG33" s="4">
        <v>-1.2741800000000001E-6</v>
      </c>
      <c r="BH33" s="30">
        <f>(BH$1-3+(6.5144*LN(BE33*1000)))/BH$1</f>
        <v>1.0198346451732239</v>
      </c>
      <c r="BI33" s="4">
        <f t="shared" si="5"/>
        <v>5.1264010105000004E-4</v>
      </c>
      <c r="BJ33" s="4">
        <f t="shared" si="43"/>
        <v>5.1264010105E-2</v>
      </c>
      <c r="BK33" s="4">
        <f t="shared" si="44"/>
        <v>5.228081355558924E-4</v>
      </c>
      <c r="BL33" s="4">
        <f t="shared" si="45"/>
        <v>2.2864998044082409E-2</v>
      </c>
      <c r="BM33" s="4">
        <f t="shared" si="46"/>
        <v>5.2280813555589237E-2</v>
      </c>
      <c r="BN33" s="3">
        <f t="shared" si="47"/>
        <v>19.127475874810521</v>
      </c>
    </row>
    <row r="34" spans="2:66" ht="12" x14ac:dyDescent="0.2">
      <c r="B34" s="3">
        <v>1.27063E-2</v>
      </c>
      <c r="C34" s="3">
        <f t="shared" si="6"/>
        <v>10.588583333333334</v>
      </c>
      <c r="D34" s="3">
        <v>-1.67229E-6</v>
      </c>
      <c r="E34" s="31">
        <f>(E$1-3+(6.5144*LN(B34*1000)))/E$1</f>
        <v>1.0224136244259825</v>
      </c>
      <c r="F34" s="3">
        <f t="shared" si="0"/>
        <v>6.3739866960000008E-4</v>
      </c>
      <c r="G34" s="3">
        <f t="shared" si="8"/>
        <v>5.0163987124497302E-2</v>
      </c>
      <c r="H34" s="24">
        <f t="shared" si="9"/>
        <v>6.5168508399003535E-4</v>
      </c>
      <c r="I34" s="24">
        <f t="shared" si="10"/>
        <v>2.552812339342701E-2</v>
      </c>
      <c r="J34" s="24">
        <f t="shared" si="11"/>
        <v>5.1288343891615601E-2</v>
      </c>
      <c r="K34" s="3">
        <f t="shared" si="12"/>
        <v>19.497607528783469</v>
      </c>
      <c r="L34" s="3"/>
      <c r="M34" s="3">
        <v>1.27063E-2</v>
      </c>
      <c r="N34" s="3">
        <f t="shared" si="13"/>
        <v>10.588583333333334</v>
      </c>
      <c r="O34" s="3">
        <v>-1.71867E-6</v>
      </c>
      <c r="P34" s="31">
        <f>(P$1-3+(6.5144*LN(M34*1000)))/P$1</f>
        <v>1.0224136244259825</v>
      </c>
      <c r="Q34" s="3">
        <f t="shared" si="1"/>
        <v>6.7587248300000002E-4</v>
      </c>
      <c r="R34" s="3">
        <f t="shared" si="15"/>
        <v>5.3191919205433529E-2</v>
      </c>
      <c r="S34" s="24">
        <f t="shared" si="16"/>
        <v>6.9102123499381824E-4</v>
      </c>
      <c r="T34" s="24">
        <f t="shared" si="17"/>
        <v>2.6287282761704722E-2</v>
      </c>
      <c r="U34" s="24">
        <f t="shared" si="18"/>
        <v>5.4384142905001313E-2</v>
      </c>
      <c r="V34" s="3">
        <f t="shared" si="19"/>
        <v>18.387712788759188</v>
      </c>
      <c r="W34" s="3"/>
      <c r="X34" s="3">
        <v>1.27063E-2</v>
      </c>
      <c r="Y34" s="3">
        <f t="shared" si="20"/>
        <v>10.588583333333334</v>
      </c>
      <c r="Z34" s="3">
        <v>-1.64726E-6</v>
      </c>
      <c r="AA34" s="31">
        <f>(AA$1-3+(6.5144*LN(X34*1000)))/AA$1</f>
        <v>1.0225627999629274</v>
      </c>
      <c r="AB34" s="3">
        <f t="shared" si="2"/>
        <v>6.5340770484000001E-4</v>
      </c>
      <c r="AC34" s="3">
        <f t="shared" si="22"/>
        <v>5.1423916076277124E-2</v>
      </c>
      <c r="AD34" s="24">
        <f t="shared" si="23"/>
        <v>6.6815041217854049E-4</v>
      </c>
      <c r="AE34" s="24">
        <f t="shared" si="24"/>
        <v>2.584860561381485E-2</v>
      </c>
      <c r="AF34" s="24">
        <f t="shared" si="25"/>
        <v>5.2584183608016533E-2</v>
      </c>
      <c r="AG34" s="3">
        <f t="shared" si="26"/>
        <v>19.017125138889647</v>
      </c>
      <c r="AH34" s="3"/>
      <c r="AI34" s="3">
        <v>1.27063E-2</v>
      </c>
      <c r="AJ34" s="3">
        <f t="shared" si="27"/>
        <v>10.588583333333334</v>
      </c>
      <c r="AK34" s="3">
        <v>-1.6210199999999999E-6</v>
      </c>
      <c r="AL34" s="31">
        <f>(AL$1-3+(6.5144*LN(AI34*1000)))/AL$1</f>
        <v>1.0225627999629274</v>
      </c>
      <c r="AM34" s="3">
        <f t="shared" si="3"/>
        <v>6.3325693209999995E-4</v>
      </c>
      <c r="AN34" s="3">
        <f t="shared" si="29"/>
        <v>4.9838027757883881E-2</v>
      </c>
      <c r="AO34" s="24">
        <f t="shared" si="30"/>
        <v>6.4754498158410936E-4</v>
      </c>
      <c r="AP34" s="24">
        <f t="shared" si="31"/>
        <v>2.5446905147465563E-2</v>
      </c>
      <c r="AQ34" s="24">
        <f t="shared" si="32"/>
        <v>5.0962513208731838E-2</v>
      </c>
      <c r="AR34" s="3">
        <f t="shared" si="33"/>
        <v>19.622266192097086</v>
      </c>
      <c r="AT34" s="3">
        <v>1.27063E-2</v>
      </c>
      <c r="AU34" s="3">
        <f t="shared" si="34"/>
        <v>10.588583333333334</v>
      </c>
      <c r="AV34" s="3">
        <v>-1.6655800000000001E-6</v>
      </c>
      <c r="AW34" s="31">
        <f>(AW$1-3+(6.5144*LN(AT34*1000)))/AW$1</f>
        <v>1.0225627999629274</v>
      </c>
      <c r="AX34" s="3">
        <f t="shared" si="4"/>
        <v>6.5066429610000011E-4</v>
      </c>
      <c r="AY34" s="3">
        <f t="shared" si="36"/>
        <v>5.1208006744685716E-2</v>
      </c>
      <c r="AZ34" s="24">
        <f t="shared" si="37"/>
        <v>6.6534510445592342E-4</v>
      </c>
      <c r="BA34" s="24">
        <f t="shared" si="38"/>
        <v>2.579428433695968E-2</v>
      </c>
      <c r="BB34" s="24">
        <f t="shared" si="39"/>
        <v>5.2363402757366298E-2</v>
      </c>
      <c r="BC34" s="3">
        <f t="shared" si="40"/>
        <v>19.097307419719272</v>
      </c>
      <c r="BE34" s="3">
        <v>1.27063E-2</v>
      </c>
      <c r="BF34" s="3">
        <f t="shared" si="41"/>
        <v>10.588583333333334</v>
      </c>
      <c r="BG34" s="3">
        <v>-1.6234500000000001E-6</v>
      </c>
      <c r="BH34" s="31">
        <f>(BH$1-3+(6.5144*LN(BE34*1000)))/BH$1</f>
        <v>1.0224136244259825</v>
      </c>
      <c r="BI34" s="3">
        <f t="shared" si="5"/>
        <v>6.5316015380000015E-4</v>
      </c>
      <c r="BJ34" s="3">
        <f t="shared" si="43"/>
        <v>5.1404433532971847E-2</v>
      </c>
      <c r="BK34" s="24">
        <f t="shared" si="44"/>
        <v>6.6779984017729032E-4</v>
      </c>
      <c r="BL34" s="24">
        <f t="shared" si="45"/>
        <v>2.5841823468503347E-2</v>
      </c>
      <c r="BM34" s="24">
        <f t="shared" si="46"/>
        <v>5.2556593200010257E-2</v>
      </c>
      <c r="BN34" s="3">
        <f t="shared" si="47"/>
        <v>19.027108477035092</v>
      </c>
    </row>
    <row r="35" spans="2:66" ht="12" x14ac:dyDescent="0.2">
      <c r="B35" s="3">
        <v>1.6145E-2</v>
      </c>
      <c r="C35" s="3">
        <f t="shared" si="6"/>
        <v>13.454166666666667</v>
      </c>
      <c r="D35" s="3">
        <v>-2.1298100000000002E-6</v>
      </c>
      <c r="E35" s="32">
        <f t="shared" ref="E35:E46" si="60">(E$1-3+(6.5144*LN(B35*1000)))/E$1</f>
        <v>1.02499259969783</v>
      </c>
      <c r="F35" s="3">
        <f t="shared" si="0"/>
        <v>8.1178241760000009E-4</v>
      </c>
      <c r="G35" s="3">
        <f t="shared" si="8"/>
        <v>5.0280731966553117E-2</v>
      </c>
      <c r="H35" s="24">
        <f t="shared" si="9"/>
        <v>8.320709706048135E-4</v>
      </c>
      <c r="I35" s="24">
        <f t="shared" si="10"/>
        <v>2.8845640408990982E-2</v>
      </c>
      <c r="J35" s="24">
        <f t="shared" si="11"/>
        <v>5.1537378173107065E-2</v>
      </c>
      <c r="K35" s="3">
        <f t="shared" si="12"/>
        <v>19.403392944071303</v>
      </c>
      <c r="L35" s="3"/>
      <c r="M35" s="3">
        <v>1.6145E-2</v>
      </c>
      <c r="N35" s="3">
        <f t="shared" si="13"/>
        <v>13.454166666666667</v>
      </c>
      <c r="O35" s="3">
        <v>-2.1872800000000001E-6</v>
      </c>
      <c r="P35" s="32">
        <f t="shared" ref="P35:P46" si="61">(P$1-3+(6.5144*LN(M35*1000)))/P$1</f>
        <v>1.02499259969783</v>
      </c>
      <c r="Q35" s="3">
        <f t="shared" si="1"/>
        <v>8.6015336550000006E-4</v>
      </c>
      <c r="R35" s="3">
        <f t="shared" si="15"/>
        <v>5.3276764663982665E-2</v>
      </c>
      <c r="S35" s="24">
        <f t="shared" si="16"/>
        <v>8.8165083424268274E-4</v>
      </c>
      <c r="T35" s="24">
        <f t="shared" si="17"/>
        <v>2.9692605716620472E-2</v>
      </c>
      <c r="U35" s="24">
        <f t="shared" si="18"/>
        <v>5.4608289516425067E-2</v>
      </c>
      <c r="V35" s="3">
        <f t="shared" si="19"/>
        <v>18.312238102591003</v>
      </c>
      <c r="W35" s="3"/>
      <c r="X35" s="3">
        <v>1.6145E-2</v>
      </c>
      <c r="Y35" s="3">
        <f t="shared" si="20"/>
        <v>13.454166666666667</v>
      </c>
      <c r="Z35" s="3">
        <v>-2.0936300000000001E-6</v>
      </c>
      <c r="AA35" s="32">
        <f t="shared" ref="AA35:AA46" si="62">(AA$1-3+(6.5144*LN(X35*1000)))/AA$1</f>
        <v>1.0251589397956526</v>
      </c>
      <c r="AB35" s="3">
        <f t="shared" si="2"/>
        <v>8.3046482904000011E-4</v>
      </c>
      <c r="AC35" s="3">
        <f t="shared" si="22"/>
        <v>5.1437895883555289E-2</v>
      </c>
      <c r="AD35" s="24">
        <f t="shared" si="23"/>
        <v>8.5135844367622442E-4</v>
      </c>
      <c r="AE35" s="24">
        <f t="shared" si="24"/>
        <v>2.9178047290321269E-2</v>
      </c>
      <c r="AF35" s="24">
        <f t="shared" si="25"/>
        <v>5.2732018809304705E-2</v>
      </c>
      <c r="AG35" s="3">
        <f t="shared" si="26"/>
        <v>18.963810272773916</v>
      </c>
      <c r="AH35" s="3"/>
      <c r="AI35" s="3">
        <v>1.6145E-2</v>
      </c>
      <c r="AJ35" s="3">
        <f t="shared" si="27"/>
        <v>13.454166666666667</v>
      </c>
      <c r="AK35" s="3">
        <v>-2.0638399999999999E-6</v>
      </c>
      <c r="AL35" s="32">
        <f t="shared" ref="AL35:AL46" si="63">(AL$1-3+(6.5144*LN(AI35*1000)))/AL$1</f>
        <v>1.0251589397956526</v>
      </c>
      <c r="AM35" s="3">
        <f t="shared" si="3"/>
        <v>8.0624456510000001E-4</v>
      </c>
      <c r="AN35" s="3">
        <f t="shared" si="29"/>
        <v>4.993772468875813E-2</v>
      </c>
      <c r="AO35" s="24">
        <f t="shared" si="30"/>
        <v>8.2652882357392302E-4</v>
      </c>
      <c r="AP35" s="24">
        <f t="shared" si="31"/>
        <v>2.8749414317059106E-2</v>
      </c>
      <c r="AQ35" s="24">
        <f t="shared" si="32"/>
        <v>5.1194104897734474E-2</v>
      </c>
      <c r="AR35" s="3">
        <f t="shared" si="33"/>
        <v>19.533499062003401</v>
      </c>
      <c r="AT35" s="3">
        <v>1.6145E-2</v>
      </c>
      <c r="AU35" s="3">
        <f t="shared" si="34"/>
        <v>13.454166666666667</v>
      </c>
      <c r="AV35" s="3">
        <v>-2.1206999999999999E-6</v>
      </c>
      <c r="AW35" s="32">
        <f t="shared" ref="AW35:AW46" si="64">(AW$1-3+(6.5144*LN(AT35*1000)))/AW$1</f>
        <v>1.0251589397956526</v>
      </c>
      <c r="AX35" s="3">
        <f t="shared" si="4"/>
        <v>8.2845692409999985E-4</v>
      </c>
      <c r="AY35" s="3">
        <f t="shared" si="36"/>
        <v>5.1313528900588407E-2</v>
      </c>
      <c r="AZ35" s="24">
        <f t="shared" si="37"/>
        <v>8.4930002197672327E-4</v>
      </c>
      <c r="BA35" s="24">
        <f t="shared" si="38"/>
        <v>2.9142752477704013E-2</v>
      </c>
      <c r="BB35" s="24">
        <f t="shared" si="39"/>
        <v>5.2604522884900792E-2</v>
      </c>
      <c r="BC35" s="3">
        <f t="shared" si="40"/>
        <v>19.009772262130571</v>
      </c>
      <c r="BE35" s="3">
        <v>1.6145E-2</v>
      </c>
      <c r="BF35" s="3">
        <f t="shared" si="41"/>
        <v>13.454166666666667</v>
      </c>
      <c r="BG35" s="3">
        <v>-2.06584E-6</v>
      </c>
      <c r="BH35" s="32">
        <f t="shared" ref="BH35:BH46" si="65">(BH$1-3+(6.5144*LN(BE35*1000)))/BH$1</f>
        <v>1.02499259969783</v>
      </c>
      <c r="BI35" s="3">
        <f t="shared" si="5"/>
        <v>8.3114471055000005E-4</v>
      </c>
      <c r="BJ35" s="3">
        <f t="shared" si="43"/>
        <v>5.1480006847321159E-2</v>
      </c>
      <c r="BK35" s="24">
        <f t="shared" si="44"/>
        <v>8.5191717759174491E-4</v>
      </c>
      <c r="BL35" s="24">
        <f t="shared" si="45"/>
        <v>2.9187620279696406E-2</v>
      </c>
      <c r="BM35" s="24">
        <f t="shared" si="46"/>
        <v>5.2766626050897797E-2</v>
      </c>
      <c r="BN35" s="3">
        <f t="shared" si="47"/>
        <v>18.951372767995757</v>
      </c>
    </row>
    <row r="36" spans="2:66" ht="12" x14ac:dyDescent="0.2">
      <c r="B36" s="3">
        <v>2.0514299999999999E-2</v>
      </c>
      <c r="C36" s="3">
        <f t="shared" si="6"/>
        <v>17.09525</v>
      </c>
      <c r="D36" s="3">
        <v>-2.7089099999999999E-6</v>
      </c>
      <c r="E36" s="32">
        <f t="shared" si="60"/>
        <v>1.0275715677443467</v>
      </c>
      <c r="F36" s="3">
        <f t="shared" si="0"/>
        <v>1.0325063826E-3</v>
      </c>
      <c r="G36" s="3">
        <f t="shared" si="8"/>
        <v>5.0331056024334242E-2</v>
      </c>
      <c r="H36" s="3">
        <f t="shared" si="9"/>
        <v>1.0609742022743261E-3</v>
      </c>
      <c r="I36" s="3">
        <f t="shared" si="10"/>
        <v>3.2572598948722623E-2</v>
      </c>
      <c r="J36" s="3">
        <f t="shared" si="11"/>
        <v>5.1718762145153682E-2</v>
      </c>
      <c r="K36" s="3">
        <f t="shared" si="12"/>
        <v>19.335342891490786</v>
      </c>
      <c r="L36" s="3"/>
      <c r="M36" s="3">
        <v>2.0514299999999999E-2</v>
      </c>
      <c r="N36" s="3">
        <f t="shared" si="13"/>
        <v>17.09525</v>
      </c>
      <c r="O36" s="3">
        <v>-2.7832599999999998E-6</v>
      </c>
      <c r="P36" s="32">
        <f t="shared" si="61"/>
        <v>1.0275715677443467</v>
      </c>
      <c r="Q36" s="3">
        <f t="shared" si="1"/>
        <v>1.0945225005000001E-3</v>
      </c>
      <c r="R36" s="3">
        <f t="shared" si="15"/>
        <v>5.3354123733200746E-2</v>
      </c>
      <c r="S36" s="3">
        <f t="shared" si="16"/>
        <v>1.1247002017702476E-3</v>
      </c>
      <c r="T36" s="3">
        <f t="shared" si="17"/>
        <v>3.3536550236573939E-2</v>
      </c>
      <c r="U36" s="3">
        <f t="shared" si="18"/>
        <v>5.4825180570150948E-2</v>
      </c>
      <c r="V36" s="3">
        <f t="shared" si="19"/>
        <v>18.23979400707055</v>
      </c>
      <c r="W36" s="3"/>
      <c r="X36" s="3">
        <v>2.0514299999999999E-2</v>
      </c>
      <c r="Y36" s="3">
        <f t="shared" si="20"/>
        <v>17.09525</v>
      </c>
      <c r="Z36" s="3">
        <v>-2.6613100000000001E-6</v>
      </c>
      <c r="AA36" s="32">
        <f t="shared" si="62"/>
        <v>1.027755072354958</v>
      </c>
      <c r="AB36" s="3">
        <f t="shared" si="2"/>
        <v>1.0556407778400001E-3</v>
      </c>
      <c r="AC36" s="3">
        <f t="shared" si="22"/>
        <v>5.1458776455448163E-2</v>
      </c>
      <c r="AD36" s="3">
        <f t="shared" si="23"/>
        <v>1.0849401640097935E-3</v>
      </c>
      <c r="AE36" s="3">
        <f t="shared" si="24"/>
        <v>3.2938429895940598E-2</v>
      </c>
      <c r="AF36" s="3">
        <f t="shared" si="25"/>
        <v>5.2887018519266735E-2</v>
      </c>
      <c r="AG36" s="3">
        <f t="shared" si="26"/>
        <v>18.908231698402513</v>
      </c>
      <c r="AH36" s="3"/>
      <c r="AI36" s="3">
        <v>2.0514299999999999E-2</v>
      </c>
      <c r="AJ36" s="3">
        <f t="shared" si="27"/>
        <v>17.09525</v>
      </c>
      <c r="AK36" s="3">
        <v>-2.62005E-6</v>
      </c>
      <c r="AL36" s="32">
        <f t="shared" si="63"/>
        <v>1.027755072354958</v>
      </c>
      <c r="AM36" s="3">
        <f t="shared" si="3"/>
        <v>1.0235280016E-3</v>
      </c>
      <c r="AN36" s="3">
        <f t="shared" si="29"/>
        <v>4.9893391517136829E-2</v>
      </c>
      <c r="AO36" s="3">
        <f t="shared" si="30"/>
        <v>1.0519360953417335E-3</v>
      </c>
      <c r="AP36" s="3">
        <f t="shared" si="31"/>
        <v>3.2433564332982792E-2</v>
      </c>
      <c r="AQ36" s="3">
        <f t="shared" si="32"/>
        <v>5.1278186208729204E-2</v>
      </c>
      <c r="AR36" s="3">
        <f t="shared" si="33"/>
        <v>19.501469804908343</v>
      </c>
      <c r="AT36" s="3">
        <v>2.0514299999999999E-2</v>
      </c>
      <c r="AU36" s="3">
        <f t="shared" si="34"/>
        <v>17.09525</v>
      </c>
      <c r="AV36" s="3">
        <v>-2.6914199999999999E-6</v>
      </c>
      <c r="AW36" s="32">
        <f t="shared" si="64"/>
        <v>1.027755072354958</v>
      </c>
      <c r="AX36" s="3">
        <f t="shared" si="4"/>
        <v>1.0514086921000001E-3</v>
      </c>
      <c r="AY36" s="3">
        <f t="shared" si="36"/>
        <v>5.1252477154960209E-2</v>
      </c>
      <c r="AZ36" s="3">
        <f t="shared" si="37"/>
        <v>1.0805906164238674E-3</v>
      </c>
      <c r="BA36" s="3">
        <f t="shared" si="38"/>
        <v>3.2872338164844125E-2</v>
      </c>
      <c r="BB36" s="3">
        <f t="shared" si="39"/>
        <v>5.267499336676696E-2</v>
      </c>
      <c r="BC36" s="3">
        <f t="shared" si="40"/>
        <v>18.984340311866223</v>
      </c>
      <c r="BE36" s="3">
        <v>2.0514299999999999E-2</v>
      </c>
      <c r="BF36" s="3">
        <f t="shared" si="41"/>
        <v>17.09525</v>
      </c>
      <c r="BG36" s="3">
        <v>-2.6221899999999998E-6</v>
      </c>
      <c r="BH36" s="32">
        <f t="shared" si="65"/>
        <v>1.0275715677443467</v>
      </c>
      <c r="BI36" s="3">
        <f t="shared" si="5"/>
        <v>1.0549782242999998E-3</v>
      </c>
      <c r="BJ36" s="3">
        <f t="shared" si="43"/>
        <v>5.1426479299805497E-2</v>
      </c>
      <c r="BK36" s="3">
        <f t="shared" si="44"/>
        <v>1.0840656278800979E-3</v>
      </c>
      <c r="BL36" s="3">
        <f t="shared" si="45"/>
        <v>3.292515190367537E-2</v>
      </c>
      <c r="BM36" s="3">
        <f t="shared" si="46"/>
        <v>5.2844387957673329E-2</v>
      </c>
      <c r="BN36" s="3">
        <f t="shared" si="47"/>
        <v>18.923485324514839</v>
      </c>
    </row>
    <row r="37" spans="2:66" ht="12" x14ac:dyDescent="0.2">
      <c r="B37" s="3">
        <v>2.6065999999999999E-2</v>
      </c>
      <c r="C37" s="3">
        <f t="shared" si="6"/>
        <v>21.721666666666668</v>
      </c>
      <c r="D37" s="3">
        <v>-3.4358000000000002E-6</v>
      </c>
      <c r="E37" s="32">
        <f t="shared" si="60"/>
        <v>1.030150511880797</v>
      </c>
      <c r="F37" s="3">
        <f t="shared" si="0"/>
        <v>1.3095605061E-3</v>
      </c>
      <c r="G37" s="3">
        <f t="shared" si="8"/>
        <v>5.024017901097215E-2</v>
      </c>
      <c r="H37" s="3">
        <f t="shared" si="9"/>
        <v>1.3490444256977906E-3</v>
      </c>
      <c r="I37" s="3">
        <f t="shared" si="10"/>
        <v>3.6729340120641843E-2</v>
      </c>
      <c r="J37" s="3">
        <f t="shared" si="11"/>
        <v>5.1754946125135835E-2</v>
      </c>
      <c r="K37" s="3">
        <f t="shared" si="12"/>
        <v>19.321824769793931</v>
      </c>
      <c r="L37" s="3"/>
      <c r="M37" s="3">
        <v>2.6065999999999999E-2</v>
      </c>
      <c r="N37" s="3">
        <f t="shared" si="13"/>
        <v>21.721666666666668</v>
      </c>
      <c r="O37" s="3">
        <v>-3.5342800000000001E-6</v>
      </c>
      <c r="P37" s="32">
        <f t="shared" si="61"/>
        <v>1.030150511880797</v>
      </c>
      <c r="Q37" s="3">
        <f t="shared" si="1"/>
        <v>1.3898611155000002E-3</v>
      </c>
      <c r="R37" s="3">
        <f t="shared" si="15"/>
        <v>5.3320843838717116E-2</v>
      </c>
      <c r="S37" s="3">
        <f t="shared" si="16"/>
        <v>1.4317661395755407E-3</v>
      </c>
      <c r="T37" s="3">
        <f t="shared" si="17"/>
        <v>3.7838685753809428E-2</v>
      </c>
      <c r="U37" s="3">
        <f t="shared" si="18"/>
        <v>5.4928494574370476E-2</v>
      </c>
      <c r="V37" s="3">
        <f t="shared" si="19"/>
        <v>18.2054871109939</v>
      </c>
      <c r="W37" s="3"/>
      <c r="X37" s="3">
        <v>2.6065999999999999E-2</v>
      </c>
      <c r="Y37" s="3">
        <f t="shared" si="20"/>
        <v>21.721666666666668</v>
      </c>
      <c r="Z37" s="3">
        <v>-3.3740499999999999E-6</v>
      </c>
      <c r="AA37" s="32">
        <f t="shared" si="62"/>
        <v>1.0303511808450618</v>
      </c>
      <c r="AB37" s="3">
        <f t="shared" si="2"/>
        <v>1.33835622624E-3</v>
      </c>
      <c r="AC37" s="3">
        <f t="shared" si="22"/>
        <v>5.1344902410803347E-2</v>
      </c>
      <c r="AD37" s="3">
        <f t="shared" si="23"/>
        <v>1.3789769180977247E-3</v>
      </c>
      <c r="AE37" s="3">
        <f t="shared" si="24"/>
        <v>3.713457846936901E-2</v>
      </c>
      <c r="AF37" s="3">
        <f t="shared" si="25"/>
        <v>5.2903280829345686E-2</v>
      </c>
      <c r="AG37" s="3">
        <f t="shared" si="26"/>
        <v>18.902419364609528</v>
      </c>
      <c r="AH37" s="3"/>
      <c r="AI37" s="3">
        <v>2.6065999999999999E-2</v>
      </c>
      <c r="AJ37" s="3">
        <f t="shared" si="27"/>
        <v>21.721666666666668</v>
      </c>
      <c r="AK37" s="3">
        <v>-3.3245199999999998E-6</v>
      </c>
      <c r="AL37" s="32">
        <f t="shared" si="63"/>
        <v>1.0303511808450618</v>
      </c>
      <c r="AM37" s="3">
        <f t="shared" si="3"/>
        <v>1.2987292070999999E-3</v>
      </c>
      <c r="AN37" s="3">
        <f t="shared" si="29"/>
        <v>4.9824645403974521E-2</v>
      </c>
      <c r="AO37" s="3">
        <f t="shared" si="30"/>
        <v>1.3381471721334557E-3</v>
      </c>
      <c r="AP37" s="3">
        <f t="shared" si="31"/>
        <v>3.6580693981025779E-2</v>
      </c>
      <c r="AQ37" s="3">
        <f t="shared" si="32"/>
        <v>5.1336882227171636E-2</v>
      </c>
      <c r="AR37" s="3">
        <f t="shared" si="33"/>
        <v>19.479172801629918</v>
      </c>
      <c r="AT37" s="3">
        <v>2.6065999999999999E-2</v>
      </c>
      <c r="AU37" s="3">
        <f t="shared" si="34"/>
        <v>21.721666666666668</v>
      </c>
      <c r="AV37" s="3">
        <v>-3.4149000000000001E-6</v>
      </c>
      <c r="AW37" s="32">
        <f t="shared" si="64"/>
        <v>1.0303511808450618</v>
      </c>
      <c r="AX37" s="3">
        <f t="shared" si="4"/>
        <v>1.3340361541000002E-3</v>
      </c>
      <c r="AY37" s="3">
        <f t="shared" si="36"/>
        <v>5.1179166504258432E-2</v>
      </c>
      <c r="AZ37" s="3">
        <f t="shared" si="37"/>
        <v>1.3745257266669401E-3</v>
      </c>
      <c r="BA37" s="3">
        <f t="shared" si="38"/>
        <v>3.7074596783605619E-2</v>
      </c>
      <c r="BB37" s="3">
        <f t="shared" si="39"/>
        <v>5.2732514642328712E-2</v>
      </c>
      <c r="BC37" s="3">
        <f t="shared" si="40"/>
        <v>18.963631959953865</v>
      </c>
      <c r="BE37" s="3">
        <v>2.6065999999999999E-2</v>
      </c>
      <c r="BF37" s="3">
        <f t="shared" si="41"/>
        <v>21.721666666666668</v>
      </c>
      <c r="BG37" s="3">
        <v>-3.3286900000000001E-6</v>
      </c>
      <c r="BH37" s="32">
        <f t="shared" si="65"/>
        <v>1.030150511880797</v>
      </c>
      <c r="BI37" s="3">
        <f t="shared" si="5"/>
        <v>1.3392208368000001E-3</v>
      </c>
      <c r="BJ37" s="3">
        <f t="shared" si="43"/>
        <v>5.1378072462211315E-2</v>
      </c>
      <c r="BK37" s="3">
        <f t="shared" si="44"/>
        <v>1.3795990305509494E-3</v>
      </c>
      <c r="BL37" s="3">
        <f t="shared" si="45"/>
        <v>3.7142953982565112E-2</v>
      </c>
      <c r="BM37" s="3">
        <f t="shared" si="46"/>
        <v>5.2927147646395667E-2</v>
      </c>
      <c r="BN37" s="3">
        <f t="shared" si="47"/>
        <v>18.893895561517187</v>
      </c>
    </row>
    <row r="38" spans="2:66" ht="12" x14ac:dyDescent="0.2">
      <c r="B38" s="3">
        <v>3.05788E-2</v>
      </c>
      <c r="C38" s="3">
        <f t="shared" si="6"/>
        <v>25.482333333333337</v>
      </c>
      <c r="D38" s="3">
        <v>-4.0191899999999997E-6</v>
      </c>
      <c r="E38" s="32">
        <f t="shared" si="60"/>
        <v>1.0318698308260823</v>
      </c>
      <c r="F38" s="3">
        <f t="shared" si="0"/>
        <v>1.5319196045999997E-3</v>
      </c>
      <c r="G38" s="3">
        <f t="shared" si="8"/>
        <v>5.0097440206940749E-2</v>
      </c>
      <c r="H38" s="3">
        <f t="shared" si="9"/>
        <v>1.5807416232377605E-3</v>
      </c>
      <c r="I38" s="3">
        <f t="shared" si="10"/>
        <v>3.9758541512959961E-2</v>
      </c>
      <c r="J38" s="3">
        <f t="shared" si="11"/>
        <v>5.1694037151155718E-2</v>
      </c>
      <c r="K38" s="3">
        <f t="shared" si="12"/>
        <v>19.344590887261415</v>
      </c>
      <c r="M38" s="3">
        <v>3.05788E-2</v>
      </c>
      <c r="N38" s="3">
        <f t="shared" si="13"/>
        <v>25.482333333333337</v>
      </c>
      <c r="O38" s="3">
        <v>-4.1388899999999996E-6</v>
      </c>
      <c r="P38" s="32">
        <f t="shared" si="61"/>
        <v>1.0318698308260823</v>
      </c>
      <c r="Q38" s="3">
        <f t="shared" si="1"/>
        <v>1.6276239979999998E-3</v>
      </c>
      <c r="R38" s="3">
        <f t="shared" si="15"/>
        <v>5.322720309495467E-2</v>
      </c>
      <c r="S38" s="3">
        <f t="shared" si="16"/>
        <v>1.6794960994647315E-3</v>
      </c>
      <c r="T38" s="3">
        <f t="shared" si="17"/>
        <v>4.0981655645724362E-2</v>
      </c>
      <c r="U38" s="3">
        <f t="shared" si="18"/>
        <v>5.4923545052936396E-2</v>
      </c>
      <c r="V38" s="3">
        <f t="shared" si="19"/>
        <v>18.207127727028187</v>
      </c>
      <c r="X38" s="3">
        <v>3.05788E-2</v>
      </c>
      <c r="Y38" s="3">
        <f t="shared" si="20"/>
        <v>25.482333333333337</v>
      </c>
      <c r="Z38" s="3">
        <v>-3.9467300000000002E-6</v>
      </c>
      <c r="AA38" s="32">
        <f t="shared" si="62"/>
        <v>1.0320819428448915</v>
      </c>
      <c r="AB38" s="3">
        <f t="shared" si="2"/>
        <v>1.5655154750400001E-3</v>
      </c>
      <c r="AC38" s="3">
        <f t="shared" si="22"/>
        <v>5.1196105636584825E-2</v>
      </c>
      <c r="AD38" s="3">
        <f t="shared" si="23"/>
        <v>1.6157402530330267E-3</v>
      </c>
      <c r="AE38" s="3">
        <f t="shared" si="24"/>
        <v>4.0196271630998648E-2</v>
      </c>
      <c r="AF38" s="3">
        <f t="shared" si="25"/>
        <v>5.2838576171498772E-2</v>
      </c>
      <c r="AG38" s="3">
        <f t="shared" si="26"/>
        <v>18.925566744158445</v>
      </c>
      <c r="AI38" s="3">
        <v>3.05788E-2</v>
      </c>
      <c r="AJ38" s="3">
        <f t="shared" si="27"/>
        <v>25.482333333333337</v>
      </c>
      <c r="AK38" s="3">
        <v>-3.8919E-6</v>
      </c>
      <c r="AL38" s="32">
        <f t="shared" si="63"/>
        <v>1.0320819428448915</v>
      </c>
      <c r="AM38" s="3">
        <f t="shared" si="3"/>
        <v>1.5203762040999999E-3</v>
      </c>
      <c r="AN38" s="3">
        <f t="shared" si="29"/>
        <v>4.9719943362721883E-2</v>
      </c>
      <c r="AO38" s="3">
        <f t="shared" si="30"/>
        <v>1.5691528265826692E-3</v>
      </c>
      <c r="AP38" s="3">
        <f t="shared" si="31"/>
        <v>3.9612533705667821E-2</v>
      </c>
      <c r="AQ38" s="3">
        <f t="shared" si="32"/>
        <v>5.1315055743935967E-2</v>
      </c>
      <c r="AR38" s="3">
        <f t="shared" si="33"/>
        <v>19.487458125156039</v>
      </c>
      <c r="AT38" s="3">
        <v>3.05788E-2</v>
      </c>
      <c r="AU38" s="3">
        <f t="shared" si="34"/>
        <v>25.482333333333337</v>
      </c>
      <c r="AV38" s="3">
        <v>-3.9956100000000002E-6</v>
      </c>
      <c r="AW38" s="32">
        <f t="shared" si="64"/>
        <v>1.0320819428448915</v>
      </c>
      <c r="AX38" s="3">
        <f t="shared" si="4"/>
        <v>1.5608905156000003E-3</v>
      </c>
      <c r="AY38" s="3">
        <f t="shared" si="36"/>
        <v>5.1044858385548168E-2</v>
      </c>
      <c r="AZ38" s="3">
        <f t="shared" si="37"/>
        <v>1.6109669159086128E-3</v>
      </c>
      <c r="BA38" s="3">
        <f t="shared" si="38"/>
        <v>4.0136852341814411E-2</v>
      </c>
      <c r="BB38" s="3">
        <f t="shared" si="39"/>
        <v>5.2682476614798905E-2</v>
      </c>
      <c r="BC38" s="3">
        <f t="shared" si="40"/>
        <v>18.981643693627959</v>
      </c>
      <c r="BE38" s="3">
        <v>3.05788E-2</v>
      </c>
      <c r="BF38" s="3">
        <f t="shared" si="41"/>
        <v>25.482333333333337</v>
      </c>
      <c r="BG38" s="3">
        <v>-3.89517E-6</v>
      </c>
      <c r="BH38" s="32">
        <f t="shared" si="65"/>
        <v>1.0318698308260823</v>
      </c>
      <c r="BI38" s="3">
        <f t="shared" si="5"/>
        <v>1.5671299028000001E-3</v>
      </c>
      <c r="BJ38" s="3">
        <f t="shared" si="43"/>
        <v>5.1248901291090561E-2</v>
      </c>
      <c r="BK38" s="3">
        <f t="shared" si="44"/>
        <v>1.6170740676847309E-3</v>
      </c>
      <c r="BL38" s="3">
        <f t="shared" si="45"/>
        <v>4.0212859481572945E-2</v>
      </c>
      <c r="BM38" s="3">
        <f t="shared" si="46"/>
        <v>5.288219510526021E-2</v>
      </c>
      <c r="BN38" s="3">
        <f t="shared" si="47"/>
        <v>18.909956328581558</v>
      </c>
    </row>
    <row r="39" spans="2:66" ht="12" x14ac:dyDescent="0.2">
      <c r="B39" s="3">
        <v>3.5872800000000003E-2</v>
      </c>
      <c r="C39" s="3">
        <f t="shared" si="6"/>
        <v>29.894000000000005</v>
      </c>
      <c r="D39" s="3">
        <v>-4.6981500000000001E-6</v>
      </c>
      <c r="E39" s="32">
        <f t="shared" si="60"/>
        <v>1.0335891197779137</v>
      </c>
      <c r="F39" s="3">
        <f t="shared" si="0"/>
        <v>1.7907052086E-3</v>
      </c>
      <c r="G39" s="3">
        <f t="shared" si="8"/>
        <v>4.9918188950960056E-2</v>
      </c>
      <c r="H39" s="3">
        <f t="shared" si="9"/>
        <v>1.8508534203385992E-3</v>
      </c>
      <c r="I39" s="3">
        <f t="shared" si="10"/>
        <v>4.3021546001260798E-2</v>
      </c>
      <c r="J39" s="3">
        <f t="shared" si="11"/>
        <v>5.1594896978730376E-2</v>
      </c>
      <c r="K39" s="3">
        <f t="shared" si="12"/>
        <v>19.381761735317404</v>
      </c>
      <c r="M39" s="3">
        <v>3.5872800000000003E-2</v>
      </c>
      <c r="N39" s="3">
        <f t="shared" si="13"/>
        <v>29.894000000000005</v>
      </c>
      <c r="O39" s="3">
        <v>-4.8389399999999998E-6</v>
      </c>
      <c r="P39" s="32">
        <f t="shared" si="61"/>
        <v>1.0335891197779137</v>
      </c>
      <c r="Q39" s="3">
        <f t="shared" si="1"/>
        <v>1.9029186605000002E-3</v>
      </c>
      <c r="R39" s="3">
        <f t="shared" si="15"/>
        <v>5.3046281876519254E-2</v>
      </c>
      <c r="S39" s="3">
        <f t="shared" si="16"/>
        <v>1.9668360233151619E-3</v>
      </c>
      <c r="T39" s="3">
        <f t="shared" si="17"/>
        <v>4.4349025054843789E-2</v>
      </c>
      <c r="U39" s="3">
        <f t="shared" si="18"/>
        <v>5.4828059792242638E-2</v>
      </c>
      <c r="V39" s="3">
        <f t="shared" si="19"/>
        <v>18.238836168729161</v>
      </c>
      <c r="X39" s="3">
        <v>3.5872800000000003E-2</v>
      </c>
      <c r="Y39" s="3">
        <f t="shared" si="20"/>
        <v>29.894000000000005</v>
      </c>
      <c r="Z39" s="3">
        <v>-4.61172E-6</v>
      </c>
      <c r="AA39" s="32">
        <f t="shared" si="62"/>
        <v>1.0338126746516436</v>
      </c>
      <c r="AB39" s="3">
        <f t="shared" si="2"/>
        <v>1.82929040844E-3</v>
      </c>
      <c r="AC39" s="3">
        <f t="shared" si="22"/>
        <v>5.099380055195022E-2</v>
      </c>
      <c r="AD39" s="3">
        <f t="shared" si="23"/>
        <v>1.8911436098639541E-3</v>
      </c>
      <c r="AE39" s="3">
        <f t="shared" si="24"/>
        <v>4.3487281012543816E-2</v>
      </c>
      <c r="AF39" s="3">
        <f t="shared" si="25"/>
        <v>5.2718037339264119E-2</v>
      </c>
      <c r="AG39" s="3">
        <f t="shared" si="26"/>
        <v>18.96883970783194</v>
      </c>
      <c r="AI39" s="3">
        <v>3.5872800000000003E-2</v>
      </c>
      <c r="AJ39" s="3">
        <f t="shared" si="27"/>
        <v>29.894000000000005</v>
      </c>
      <c r="AK39" s="3">
        <v>-4.5479299999999997E-6</v>
      </c>
      <c r="AL39" s="32">
        <f t="shared" si="63"/>
        <v>1.0338126746516436</v>
      </c>
      <c r="AM39" s="3">
        <f t="shared" si="3"/>
        <v>1.7766543235999998E-3</v>
      </c>
      <c r="AN39" s="3">
        <f t="shared" si="29"/>
        <v>4.9526502631520253E-2</v>
      </c>
      <c r="AO39" s="3">
        <f t="shared" si="30"/>
        <v>1.8367277582123226E-3</v>
      </c>
      <c r="AP39" s="3">
        <f t="shared" si="31"/>
        <v>4.2857061940972135E-2</v>
      </c>
      <c r="AQ39" s="3">
        <f t="shared" si="32"/>
        <v>5.1201126151633615E-2</v>
      </c>
      <c r="AR39" s="3">
        <f t="shared" si="33"/>
        <v>19.530820416693008</v>
      </c>
      <c r="AT39" s="3">
        <v>3.5872800000000003E-2</v>
      </c>
      <c r="AU39" s="3">
        <f t="shared" si="34"/>
        <v>29.894000000000005</v>
      </c>
      <c r="AV39" s="3">
        <v>-4.6699900000000003E-6</v>
      </c>
      <c r="AW39" s="32">
        <f t="shared" si="64"/>
        <v>1.0338126746516436</v>
      </c>
      <c r="AX39" s="3">
        <f t="shared" si="4"/>
        <v>1.8243370626000001E-3</v>
      </c>
      <c r="AY39" s="3">
        <f t="shared" si="36"/>
        <v>5.0855719726366495E-2</v>
      </c>
      <c r="AZ39" s="3">
        <f t="shared" si="37"/>
        <v>1.8860227781526291E-3</v>
      </c>
      <c r="BA39" s="3">
        <f t="shared" si="38"/>
        <v>4.3428363751730613E-2</v>
      </c>
      <c r="BB39" s="3">
        <f t="shared" si="39"/>
        <v>5.2575287631649301E-2</v>
      </c>
      <c r="BC39" s="3">
        <f t="shared" si="40"/>
        <v>19.020342922442129</v>
      </c>
      <c r="BE39" s="3">
        <v>3.5872800000000003E-2</v>
      </c>
      <c r="BF39" s="3">
        <f t="shared" si="41"/>
        <v>29.894000000000005</v>
      </c>
      <c r="BG39" s="3">
        <v>-4.5541000000000002E-6</v>
      </c>
      <c r="BH39" s="32">
        <f t="shared" si="65"/>
        <v>1.0335891197779137</v>
      </c>
      <c r="BI39" s="3">
        <f t="shared" si="5"/>
        <v>1.8322339150500001E-3</v>
      </c>
      <c r="BJ39" s="3">
        <f t="shared" si="43"/>
        <v>5.1075854548571616E-2</v>
      </c>
      <c r="BK39" s="3">
        <f t="shared" si="44"/>
        <v>1.8937770394837703E-3</v>
      </c>
      <c r="BL39" s="3">
        <f t="shared" si="45"/>
        <v>4.3517548638265117E-2</v>
      </c>
      <c r="BM39" s="3">
        <f t="shared" si="46"/>
        <v>5.2791447544762886E-2</v>
      </c>
      <c r="BN39" s="3">
        <f t="shared" si="47"/>
        <v>18.942462207577861</v>
      </c>
    </row>
    <row r="40" spans="2:66" ht="12" x14ac:dyDescent="0.2">
      <c r="B40" s="3">
        <v>4.2083500000000003E-2</v>
      </c>
      <c r="C40" s="3">
        <f t="shared" si="6"/>
        <v>35.069583333333341</v>
      </c>
      <c r="D40" s="3">
        <v>-5.4768900000000002E-6</v>
      </c>
      <c r="E40" s="32">
        <f t="shared" si="60"/>
        <v>1.0353084518212319</v>
      </c>
      <c r="F40" s="3">
        <f t="shared" si="0"/>
        <v>2.0875219595999999E-3</v>
      </c>
      <c r="G40" s="3">
        <f t="shared" si="8"/>
        <v>4.9604285755699973E-2</v>
      </c>
      <c r="H40" s="3">
        <f t="shared" si="9"/>
        <v>2.1612291281362999E-3</v>
      </c>
      <c r="I40" s="3">
        <f t="shared" si="10"/>
        <v>4.6489021587212395E-2</v>
      </c>
      <c r="J40" s="3">
        <f t="shared" si="11"/>
        <v>5.1355736289431721E-2</v>
      </c>
      <c r="K40" s="3">
        <f t="shared" si="12"/>
        <v>19.472021477098085</v>
      </c>
      <c r="M40" s="3">
        <v>4.2083500000000003E-2</v>
      </c>
      <c r="N40" s="3">
        <f t="shared" si="13"/>
        <v>35.069583333333341</v>
      </c>
      <c r="O40" s="3">
        <v>-5.6454399999999996E-6</v>
      </c>
      <c r="P40" s="32">
        <f t="shared" si="61"/>
        <v>1.0353084518212319</v>
      </c>
      <c r="Q40" s="3">
        <f t="shared" si="1"/>
        <v>2.2200747854999999E-3</v>
      </c>
      <c r="R40" s="3">
        <f t="shared" si="15"/>
        <v>5.2754043401808302E-2</v>
      </c>
      <c r="S40" s="3">
        <f t="shared" si="16"/>
        <v>2.2984621891033582E-3</v>
      </c>
      <c r="T40" s="3">
        <f t="shared" si="17"/>
        <v>4.7942279765394537E-2</v>
      </c>
      <c r="U40" s="3">
        <f t="shared" si="18"/>
        <v>5.4616707001636226E-2</v>
      </c>
      <c r="V40" s="3">
        <f t="shared" si="19"/>
        <v>18.309415834426666</v>
      </c>
      <c r="X40" s="3">
        <v>4.2083500000000003E-2</v>
      </c>
      <c r="Y40" s="3">
        <f t="shared" si="20"/>
        <v>35.069583333333341</v>
      </c>
      <c r="Z40" s="3">
        <v>-5.3778399999999998E-6</v>
      </c>
      <c r="AA40" s="32">
        <f t="shared" si="62"/>
        <v>1.0355434498366811</v>
      </c>
      <c r="AB40" s="3">
        <f t="shared" si="2"/>
        <v>2.1331795676399999E-3</v>
      </c>
      <c r="AC40" s="3">
        <f t="shared" si="22"/>
        <v>5.068921471930804E-2</v>
      </c>
      <c r="AD40" s="3">
        <f t="shared" si="23"/>
        <v>2.2090001285950452E-3</v>
      </c>
      <c r="AE40" s="3">
        <f t="shared" si="24"/>
        <v>4.7000001368032375E-2</v>
      </c>
      <c r="AF40" s="3">
        <f t="shared" si="25"/>
        <v>5.2490884279944514E-2</v>
      </c>
      <c r="AG40" s="3">
        <f t="shared" si="26"/>
        <v>19.050926912695878</v>
      </c>
      <c r="AI40" s="3">
        <v>4.2083500000000003E-2</v>
      </c>
      <c r="AJ40" s="3">
        <f t="shared" si="27"/>
        <v>35.069583333333341</v>
      </c>
      <c r="AK40" s="3">
        <v>-5.3061400000000002E-6</v>
      </c>
      <c r="AL40" s="32">
        <f t="shared" si="63"/>
        <v>1.0355434498366811</v>
      </c>
      <c r="AM40" s="3">
        <f t="shared" si="3"/>
        <v>2.0728490601000004E-3</v>
      </c>
      <c r="AN40" s="3">
        <f t="shared" si="29"/>
        <v>4.9255624178122071E-2</v>
      </c>
      <c r="AO40" s="3">
        <f t="shared" si="30"/>
        <v>2.1465252666866765E-3</v>
      </c>
      <c r="AP40" s="3">
        <f t="shared" si="31"/>
        <v>4.6330608313367487E-2</v>
      </c>
      <c r="AQ40" s="3">
        <f t="shared" si="32"/>
        <v>5.1006338985271578E-2</v>
      </c>
      <c r="AR40" s="3">
        <f t="shared" si="33"/>
        <v>19.605406306238851</v>
      </c>
      <c r="AT40" s="3">
        <v>4.2083500000000003E-2</v>
      </c>
      <c r="AU40" s="3">
        <f t="shared" si="34"/>
        <v>35.069583333333341</v>
      </c>
      <c r="AV40" s="3">
        <v>-5.4446700000000002E-6</v>
      </c>
      <c r="AW40" s="32">
        <f t="shared" si="64"/>
        <v>1.0355434498366811</v>
      </c>
      <c r="AX40" s="3">
        <f t="shared" si="4"/>
        <v>2.1269658046000001E-3</v>
      </c>
      <c r="AY40" s="3">
        <f t="shared" si="36"/>
        <v>5.0541561528865228E-2</v>
      </c>
      <c r="AZ40" s="3">
        <f t="shared" si="37"/>
        <v>2.2025655069801363E-3</v>
      </c>
      <c r="BA40" s="3">
        <f t="shared" si="38"/>
        <v>4.6931498026167202E-2</v>
      </c>
      <c r="BB40" s="3">
        <f t="shared" si="39"/>
        <v>5.2337982985733986E-2</v>
      </c>
      <c r="BC40" s="3">
        <f t="shared" si="40"/>
        <v>19.106582694877154</v>
      </c>
      <c r="BE40" s="3">
        <v>4.2083500000000003E-2</v>
      </c>
      <c r="BF40" s="3">
        <f t="shared" si="41"/>
        <v>35.069583333333341</v>
      </c>
      <c r="BG40" s="3">
        <v>-5.3124500000000003E-6</v>
      </c>
      <c r="BH40" s="32">
        <f t="shared" si="65"/>
        <v>1.0353084518212319</v>
      </c>
      <c r="BI40" s="3">
        <f t="shared" si="5"/>
        <v>2.1373370788000004E-3</v>
      </c>
      <c r="BJ40" s="3">
        <f t="shared" si="43"/>
        <v>5.0788006672448829E-2</v>
      </c>
      <c r="BK40" s="3">
        <f t="shared" si="44"/>
        <v>2.2128031420725427E-3</v>
      </c>
      <c r="BL40" s="3">
        <f t="shared" si="45"/>
        <v>4.704044155907279E-2</v>
      </c>
      <c r="BM40" s="3">
        <f t="shared" si="46"/>
        <v>5.258125255913939E-2</v>
      </c>
      <c r="BN40" s="3">
        <f t="shared" si="47"/>
        <v>19.018185214878176</v>
      </c>
    </row>
    <row r="41" spans="2:66" ht="12.75" customHeight="1" x14ac:dyDescent="0.2">
      <c r="B41" s="3">
        <v>4.9369299999999998E-2</v>
      </c>
      <c r="C41" s="3">
        <f t="shared" si="6"/>
        <v>41.141083333333334</v>
      </c>
      <c r="D41" s="3">
        <v>-6.3736000000000003E-6</v>
      </c>
      <c r="E41" s="32">
        <f t="shared" si="60"/>
        <v>1.0370277477061385</v>
      </c>
      <c r="F41" s="3">
        <f t="shared" si="0"/>
        <v>2.4293029761000002E-3</v>
      </c>
      <c r="G41" s="3">
        <f t="shared" si="8"/>
        <v>4.9206753510785052E-2</v>
      </c>
      <c r="H41" s="3">
        <f t="shared" si="9"/>
        <v>2.5192545938008022E-3</v>
      </c>
      <c r="I41" s="3">
        <f t="shared" si="10"/>
        <v>5.0192176619477287E-2</v>
      </c>
      <c r="J41" s="3">
        <f t="shared" si="11"/>
        <v>5.1028768765220535E-2</v>
      </c>
      <c r="K41" s="3">
        <f t="shared" si="12"/>
        <v>19.596788717378693</v>
      </c>
      <c r="M41" s="3">
        <v>4.9369299999999998E-2</v>
      </c>
      <c r="N41" s="3">
        <f t="shared" si="13"/>
        <v>41.141083333333334</v>
      </c>
      <c r="O41" s="3">
        <v>-6.5762900000000002E-6</v>
      </c>
      <c r="P41" s="32">
        <f t="shared" si="61"/>
        <v>1.0370277477061385</v>
      </c>
      <c r="Q41" s="3">
        <f t="shared" si="1"/>
        <v>2.5861315480000002E-3</v>
      </c>
      <c r="R41" s="3">
        <f t="shared" si="15"/>
        <v>5.2383395105865392E-2</v>
      </c>
      <c r="S41" s="3">
        <f t="shared" si="16"/>
        <v>2.6818901744942295E-3</v>
      </c>
      <c r="T41" s="3">
        <f t="shared" si="17"/>
        <v>5.1786969157252574E-2</v>
      </c>
      <c r="U41" s="3">
        <f t="shared" si="18"/>
        <v>5.4323034243836346E-2</v>
      </c>
      <c r="V41" s="3">
        <f t="shared" si="19"/>
        <v>18.408397357028395</v>
      </c>
      <c r="X41" s="3">
        <v>4.9369299999999998E-2</v>
      </c>
      <c r="Y41" s="3">
        <f t="shared" si="20"/>
        <v>41.141083333333334</v>
      </c>
      <c r="Z41" s="3">
        <v>-6.2617700000000004E-6</v>
      </c>
      <c r="AA41" s="32">
        <f t="shared" si="62"/>
        <v>1.037274188622652</v>
      </c>
      <c r="AB41" s="3">
        <f t="shared" si="2"/>
        <v>2.48379924144E-3</v>
      </c>
      <c r="AC41" s="3">
        <f t="shared" si="22"/>
        <v>5.0310602772168131E-2</v>
      </c>
      <c r="AD41" s="3">
        <f t="shared" si="23"/>
        <v>2.5763808428662343E-3</v>
      </c>
      <c r="AE41" s="3">
        <f t="shared" si="24"/>
        <v>5.075806185096348E-2</v>
      </c>
      <c r="AF41" s="3">
        <f t="shared" si="25"/>
        <v>5.2185889669617243E-2</v>
      </c>
      <c r="AG41" s="3">
        <f t="shared" si="26"/>
        <v>19.162267929719757</v>
      </c>
      <c r="AI41" s="3">
        <v>4.9369299999999998E-2</v>
      </c>
      <c r="AJ41" s="3">
        <f t="shared" si="27"/>
        <v>41.141083333333334</v>
      </c>
      <c r="AK41" s="3">
        <v>-6.17668E-6</v>
      </c>
      <c r="AL41" s="32">
        <f t="shared" si="63"/>
        <v>1.037274188622652</v>
      </c>
      <c r="AM41" s="3">
        <f t="shared" si="3"/>
        <v>2.4129255111000002E-3</v>
      </c>
      <c r="AN41" s="3">
        <f t="shared" si="29"/>
        <v>4.8875019720757647E-2</v>
      </c>
      <c r="AO41" s="3">
        <f t="shared" si="30"/>
        <v>2.5028653517331504E-3</v>
      </c>
      <c r="AP41" s="3">
        <f t="shared" si="31"/>
        <v>5.002864531179263E-2</v>
      </c>
      <c r="AQ41" s="3">
        <f t="shared" si="32"/>
        <v>5.0696796424764996E-2</v>
      </c>
      <c r="AR41" s="3">
        <f t="shared" si="33"/>
        <v>19.725112246175534</v>
      </c>
      <c r="AT41" s="3">
        <v>4.9369299999999998E-2</v>
      </c>
      <c r="AU41" s="3">
        <f t="shared" si="34"/>
        <v>41.141083333333334</v>
      </c>
      <c r="AV41" s="3">
        <v>-6.3391300000000004E-6</v>
      </c>
      <c r="AW41" s="32">
        <f t="shared" si="64"/>
        <v>1.037274188622652</v>
      </c>
      <c r="AX41" s="3">
        <f t="shared" si="4"/>
        <v>2.4763866036000004E-3</v>
      </c>
      <c r="AY41" s="3">
        <f t="shared" si="36"/>
        <v>5.0160456064801413E-2</v>
      </c>
      <c r="AZ41" s="3">
        <f t="shared" si="37"/>
        <v>2.5686919049651953E-3</v>
      </c>
      <c r="BA41" s="3">
        <f t="shared" si="38"/>
        <v>5.0682264205195046E-2</v>
      </c>
      <c r="BB41" s="3">
        <f t="shared" si="39"/>
        <v>5.2030146365559068E-2</v>
      </c>
      <c r="BC41" s="3">
        <f t="shared" si="40"/>
        <v>19.219626886576314</v>
      </c>
      <c r="BE41" s="3">
        <v>4.9369299999999998E-2</v>
      </c>
      <c r="BF41" s="3">
        <f t="shared" si="41"/>
        <v>41.141083333333334</v>
      </c>
      <c r="BG41" s="3">
        <v>-6.1854299999999997E-6</v>
      </c>
      <c r="BH41" s="32">
        <f t="shared" si="65"/>
        <v>1.0370277477061385</v>
      </c>
      <c r="BI41" s="3">
        <f t="shared" si="5"/>
        <v>2.4885587572999997E-3</v>
      </c>
      <c r="BJ41" s="3">
        <f t="shared" si="43"/>
        <v>5.0407009159538413E-2</v>
      </c>
      <c r="BK41" s="3">
        <f t="shared" si="44"/>
        <v>2.5807044831172056E-3</v>
      </c>
      <c r="BL41" s="3">
        <f t="shared" si="45"/>
        <v>5.080063467238579E-2</v>
      </c>
      <c r="BM41" s="3">
        <f t="shared" si="46"/>
        <v>5.2273467177318816E-2</v>
      </c>
      <c r="BN41" s="3">
        <f t="shared" si="47"/>
        <v>19.130164000942617</v>
      </c>
    </row>
    <row r="42" spans="2:66" ht="12" x14ac:dyDescent="0.2">
      <c r="B42" s="3">
        <v>5.7916599999999999E-2</v>
      </c>
      <c r="C42" s="3">
        <f t="shared" si="6"/>
        <v>48.263833333333338</v>
      </c>
      <c r="D42" s="3">
        <v>-7.3988199999999999E-6</v>
      </c>
      <c r="E42" s="32">
        <f t="shared" si="60"/>
        <v>1.0387470676839241</v>
      </c>
      <c r="F42" s="3">
        <f t="shared" si="0"/>
        <v>2.8200655790999998E-3</v>
      </c>
      <c r="G42" s="3">
        <f t="shared" si="8"/>
        <v>4.8691835831177935E-2</v>
      </c>
      <c r="H42" s="3">
        <f t="shared" si="9"/>
        <v>2.9293348509664922E-3</v>
      </c>
      <c r="I42" s="3">
        <f t="shared" si="10"/>
        <v>5.4123330006259705E-2</v>
      </c>
      <c r="J42" s="3">
        <f t="shared" si="11"/>
        <v>5.0578501689783104E-2</v>
      </c>
      <c r="K42" s="3">
        <f t="shared" si="12"/>
        <v>19.771246015419251</v>
      </c>
      <c r="M42" s="3">
        <v>5.7916599999999999E-2</v>
      </c>
      <c r="N42" s="3">
        <f t="shared" si="13"/>
        <v>48.263833333333338</v>
      </c>
      <c r="O42" s="3">
        <v>-7.6417100000000007E-6</v>
      </c>
      <c r="P42" s="32">
        <f t="shared" si="61"/>
        <v>1.0387470676839241</v>
      </c>
      <c r="Q42" s="3">
        <f t="shared" si="1"/>
        <v>3.0051079630000004E-3</v>
      </c>
      <c r="R42" s="3">
        <f t="shared" si="15"/>
        <v>5.1886815921514735E-2</v>
      </c>
      <c r="S42" s="3">
        <f t="shared" si="16"/>
        <v>3.1215470846398608E-3</v>
      </c>
      <c r="T42" s="3">
        <f t="shared" si="17"/>
        <v>5.5870807087779396E-2</v>
      </c>
      <c r="U42" s="3">
        <f t="shared" si="18"/>
        <v>5.3897277889928985E-2</v>
      </c>
      <c r="V42" s="3">
        <f t="shared" si="19"/>
        <v>18.553812718375816</v>
      </c>
      <c r="X42" s="3">
        <v>5.7916599999999999E-2</v>
      </c>
      <c r="Y42" s="3">
        <f t="shared" si="20"/>
        <v>48.263833333333338</v>
      </c>
      <c r="Z42" s="3">
        <v>-7.2722999999999998E-6</v>
      </c>
      <c r="AA42" s="32">
        <f t="shared" si="62"/>
        <v>1.0390049516618538</v>
      </c>
      <c r="AB42" s="3">
        <f t="shared" si="2"/>
        <v>2.8846360712399999E-3</v>
      </c>
      <c r="AC42" s="3">
        <f t="shared" si="22"/>
        <v>4.9806723309724674E-2</v>
      </c>
      <c r="AD42" s="3">
        <f t="shared" si="23"/>
        <v>2.9971511617607558E-3</v>
      </c>
      <c r="AE42" s="3">
        <f t="shared" si="24"/>
        <v>5.4746243357519569E-2</v>
      </c>
      <c r="AF42" s="3">
        <f t="shared" si="25"/>
        <v>5.1749432144855806E-2</v>
      </c>
      <c r="AG42" s="3">
        <f t="shared" si="26"/>
        <v>19.32388353945263</v>
      </c>
      <c r="AI42" s="3">
        <v>5.7916599999999999E-2</v>
      </c>
      <c r="AJ42" s="3">
        <f t="shared" si="27"/>
        <v>48.263833333333338</v>
      </c>
      <c r="AK42" s="3">
        <v>-7.1784700000000004E-6</v>
      </c>
      <c r="AL42" s="32">
        <f t="shared" si="63"/>
        <v>1.0390049516618538</v>
      </c>
      <c r="AM42" s="3">
        <f t="shared" si="3"/>
        <v>2.8042747746000003E-3</v>
      </c>
      <c r="AN42" s="3">
        <f t="shared" si="29"/>
        <v>4.8419188533166665E-2</v>
      </c>
      <c r="AO42" s="3">
        <f t="shared" si="30"/>
        <v>2.9136553766298291E-3</v>
      </c>
      <c r="AP42" s="3">
        <f t="shared" si="31"/>
        <v>5.3978286158693746E-2</v>
      </c>
      <c r="AQ42" s="3">
        <f t="shared" si="32"/>
        <v>5.0307776641409015E-2</v>
      </c>
      <c r="AR42" s="3">
        <f t="shared" si="33"/>
        <v>19.877642518927907</v>
      </c>
      <c r="AT42" s="3">
        <v>5.7916599999999999E-2</v>
      </c>
      <c r="AU42" s="3">
        <f t="shared" si="34"/>
        <v>48.263833333333338</v>
      </c>
      <c r="AV42" s="3">
        <v>-7.3613400000000004E-6</v>
      </c>
      <c r="AW42" s="32">
        <f t="shared" si="64"/>
        <v>1.0390049516618538</v>
      </c>
      <c r="AX42" s="3">
        <f t="shared" si="4"/>
        <v>2.8757129401000003E-3</v>
      </c>
      <c r="AY42" s="3">
        <f t="shared" si="36"/>
        <v>4.9652654681041367E-2</v>
      </c>
      <c r="AZ42" s="3">
        <f t="shared" si="37"/>
        <v>2.9878799843219683E-3</v>
      </c>
      <c r="BA42" s="3">
        <f t="shared" si="38"/>
        <v>5.466150367783499E-2</v>
      </c>
      <c r="BB42" s="3">
        <f t="shared" si="39"/>
        <v>5.1589354076758104E-2</v>
      </c>
      <c r="BC42" s="3">
        <f t="shared" si="40"/>
        <v>19.383844165060349</v>
      </c>
      <c r="BE42" s="3">
        <v>5.7916599999999999E-2</v>
      </c>
      <c r="BF42" s="3">
        <f t="shared" si="41"/>
        <v>48.263833333333338</v>
      </c>
      <c r="BG42" s="3">
        <v>-7.1877200000000004E-6</v>
      </c>
      <c r="BH42" s="32">
        <f t="shared" si="65"/>
        <v>1.0387470676839241</v>
      </c>
      <c r="BI42" s="3">
        <f t="shared" si="5"/>
        <v>2.8918050815500006E-3</v>
      </c>
      <c r="BJ42" s="3">
        <f t="shared" si="43"/>
        <v>4.993050492518554E-2</v>
      </c>
      <c r="BK42" s="3">
        <f t="shared" si="44"/>
        <v>3.0038540487735341E-3</v>
      </c>
      <c r="BL42" s="3">
        <f t="shared" si="45"/>
        <v>5.4807426949032498E-2</v>
      </c>
      <c r="BM42" s="3">
        <f t="shared" si="46"/>
        <v>5.1865165579014202E-2</v>
      </c>
      <c r="BN42" s="3">
        <f t="shared" si="47"/>
        <v>19.280763665480752</v>
      </c>
    </row>
    <row r="43" spans="2:66" ht="16.5" customHeight="1" x14ac:dyDescent="0.2">
      <c r="B43" s="3">
        <v>6.7943600000000007E-2</v>
      </c>
      <c r="C43" s="3">
        <f t="shared" si="6"/>
        <v>56.619666666666674</v>
      </c>
      <c r="D43" s="3">
        <v>-8.5708999999999995E-6</v>
      </c>
      <c r="E43" s="32">
        <f t="shared" si="60"/>
        <v>1.0404663729465353</v>
      </c>
      <c r="F43" s="3">
        <f t="shared" si="0"/>
        <v>3.2668038710999998E-3</v>
      </c>
      <c r="G43" s="3">
        <f t="shared" si="8"/>
        <v>4.808111243884633E-2</v>
      </c>
      <c r="H43" s="3">
        <f t="shared" si="9"/>
        <v>3.3989995748911176E-3</v>
      </c>
      <c r="I43" s="3">
        <f t="shared" si="10"/>
        <v>5.8300939742778737E-2</v>
      </c>
      <c r="J43" s="3">
        <f t="shared" si="11"/>
        <v>5.0026780666480981E-2</v>
      </c>
      <c r="K43" s="3">
        <f t="shared" si="12"/>
        <v>19.989293467968878</v>
      </c>
      <c r="M43" s="3">
        <v>6.7943600000000007E-2</v>
      </c>
      <c r="N43" s="3">
        <f t="shared" si="13"/>
        <v>56.619666666666674</v>
      </c>
      <c r="O43" s="3">
        <v>-8.8604499999999992E-6</v>
      </c>
      <c r="P43" s="32">
        <f t="shared" si="61"/>
        <v>1.0404663729465353</v>
      </c>
      <c r="Q43" s="3">
        <f t="shared" si="1"/>
        <v>3.4843774679999993E-3</v>
      </c>
      <c r="R43" s="3">
        <f t="shared" si="15"/>
        <v>5.1283380156482712E-2</v>
      </c>
      <c r="S43" s="3">
        <f t="shared" si="16"/>
        <v>3.6253775861065916E-3</v>
      </c>
      <c r="T43" s="3">
        <f t="shared" si="17"/>
        <v>6.0211108494252055E-2</v>
      </c>
      <c r="U43" s="3">
        <f t="shared" si="18"/>
        <v>5.3358632543853889E-2</v>
      </c>
      <c r="V43" s="3">
        <f t="shared" si="19"/>
        <v>18.741109963380893</v>
      </c>
      <c r="X43" s="3">
        <v>6.7943600000000007E-2</v>
      </c>
      <c r="Y43" s="3">
        <f t="shared" si="20"/>
        <v>56.619666666666674</v>
      </c>
      <c r="Z43" s="3">
        <v>-8.4297100000000006E-6</v>
      </c>
      <c r="AA43" s="32">
        <f t="shared" si="62"/>
        <v>1.0407356998879431</v>
      </c>
      <c r="AB43" s="3">
        <f t="shared" si="2"/>
        <v>3.3437343218400005E-3</v>
      </c>
      <c r="AC43" s="3">
        <f t="shared" si="22"/>
        <v>4.9213381714245344E-2</v>
      </c>
      <c r="AD43" s="3">
        <f t="shared" si="23"/>
        <v>3.4799436796794899E-3</v>
      </c>
      <c r="AE43" s="3">
        <f t="shared" si="24"/>
        <v>5.8991047453655965E-2</v>
      </c>
      <c r="AF43" s="3">
        <f t="shared" si="25"/>
        <v>5.1218123262227633E-2</v>
      </c>
      <c r="AG43" s="3">
        <f t="shared" si="26"/>
        <v>19.524338970410508</v>
      </c>
      <c r="AI43" s="3">
        <v>6.7943600000000007E-2</v>
      </c>
      <c r="AJ43" s="3">
        <f t="shared" si="27"/>
        <v>56.619666666666674</v>
      </c>
      <c r="AK43" s="3">
        <v>-8.3236499999999995E-6</v>
      </c>
      <c r="AL43" s="32">
        <f t="shared" si="63"/>
        <v>1.0407356998879431</v>
      </c>
      <c r="AM43" s="3">
        <f t="shared" si="3"/>
        <v>3.2516393415999998E-3</v>
      </c>
      <c r="AN43" s="3">
        <f t="shared" si="29"/>
        <v>4.7857919533259928E-2</v>
      </c>
      <c r="AO43" s="3">
        <f t="shared" si="30"/>
        <v>3.3840971459632462E-3</v>
      </c>
      <c r="AP43" s="3">
        <f t="shared" si="31"/>
        <v>5.8172993269757459E-2</v>
      </c>
      <c r="AQ43" s="3">
        <f t="shared" si="32"/>
        <v>4.9807445380628139E-2</v>
      </c>
      <c r="AR43" s="3">
        <f t="shared" si="33"/>
        <v>20.077319612720693</v>
      </c>
      <c r="AT43" s="3">
        <v>6.7943600000000007E-2</v>
      </c>
      <c r="AU43" s="3">
        <f t="shared" si="34"/>
        <v>56.619666666666674</v>
      </c>
      <c r="AV43" s="3">
        <v>-8.5330900000000007E-6</v>
      </c>
      <c r="AW43" s="32">
        <f t="shared" si="64"/>
        <v>1.0407356998879431</v>
      </c>
      <c r="AX43" s="3">
        <f t="shared" si="4"/>
        <v>3.3334570776000004E-3</v>
      </c>
      <c r="AY43" s="3">
        <f t="shared" si="36"/>
        <v>4.9062120311552521E-2</v>
      </c>
      <c r="AZ43" s="3">
        <f t="shared" si="37"/>
        <v>3.469247784702454E-3</v>
      </c>
      <c r="BA43" s="3">
        <f t="shared" si="38"/>
        <v>5.890032075211861E-2</v>
      </c>
      <c r="BB43" s="3">
        <f t="shared" si="39"/>
        <v>5.106070012043009E-2</v>
      </c>
      <c r="BC43" s="3">
        <f t="shared" si="40"/>
        <v>19.584533655853384</v>
      </c>
      <c r="BE43" s="3">
        <v>6.7943600000000007E-2</v>
      </c>
      <c r="BF43" s="3">
        <f t="shared" si="41"/>
        <v>56.619666666666674</v>
      </c>
      <c r="BG43" s="3">
        <v>-8.3331600000000007E-6</v>
      </c>
      <c r="BH43" s="32">
        <f t="shared" si="65"/>
        <v>1.0404663729465353</v>
      </c>
      <c r="BI43" s="3">
        <f t="shared" si="5"/>
        <v>3.3526442295500002E-3</v>
      </c>
      <c r="BJ43" s="3">
        <f t="shared" si="43"/>
        <v>4.9344518535226277E-2</v>
      </c>
      <c r="BK43" s="3">
        <f t="shared" si="44"/>
        <v>3.4883135813000201E-3</v>
      </c>
      <c r="BL43" s="3">
        <f t="shared" si="45"/>
        <v>5.9061946981961405E-2</v>
      </c>
      <c r="BM43" s="3">
        <f t="shared" si="46"/>
        <v>5.1341312225139962E-2</v>
      </c>
      <c r="BN43" s="3">
        <f t="shared" si="47"/>
        <v>19.477492036332031</v>
      </c>
    </row>
    <row r="44" spans="2:66" ht="12" x14ac:dyDescent="0.2">
      <c r="B44" s="3">
        <v>7.9706600000000002E-2</v>
      </c>
      <c r="C44" s="3">
        <f t="shared" si="6"/>
        <v>66.422166666666669</v>
      </c>
      <c r="D44" s="3">
        <v>-9.9044999999999998E-6</v>
      </c>
      <c r="E44" s="32">
        <f t="shared" si="60"/>
        <v>1.0421856840138082</v>
      </c>
      <c r="F44" s="3">
        <f t="shared" si="0"/>
        <v>3.7751055110999999E-3</v>
      </c>
      <c r="G44" s="3">
        <f t="shared" si="8"/>
        <v>4.736252093427646E-2</v>
      </c>
      <c r="H44" s="3">
        <f t="shared" si="9"/>
        <v>3.9343609193100504E-3</v>
      </c>
      <c r="I44" s="3">
        <f t="shared" si="10"/>
        <v>6.2724484209198961E-2</v>
      </c>
      <c r="J44" s="3">
        <f t="shared" si="11"/>
        <v>4.9360541276507221E-2</v>
      </c>
      <c r="K44" s="3">
        <f t="shared" si="12"/>
        <v>20.259097127768786</v>
      </c>
      <c r="M44" s="3">
        <v>7.9706600000000002E-2</v>
      </c>
      <c r="N44" s="3">
        <f t="shared" si="13"/>
        <v>66.422166666666669</v>
      </c>
      <c r="O44" s="3">
        <v>-1.0118100000000001E-5</v>
      </c>
      <c r="P44" s="32">
        <f t="shared" si="61"/>
        <v>1.0421856840138082</v>
      </c>
      <c r="Q44" s="3">
        <f t="shared" si="1"/>
        <v>3.9789483305000001E-3</v>
      </c>
      <c r="R44" s="3">
        <f t="shared" si="15"/>
        <v>4.9919935494676729E-2</v>
      </c>
      <c r="S44" s="3">
        <f t="shared" si="16"/>
        <v>4.1468029874777426E-3</v>
      </c>
      <c r="T44" s="3">
        <f t="shared" si="17"/>
        <v>6.4395675223401005E-2</v>
      </c>
      <c r="U44" s="3">
        <f t="shared" si="18"/>
        <v>5.2025842119444846E-2</v>
      </c>
      <c r="V44" s="3">
        <f t="shared" si="19"/>
        <v>19.221216981055775</v>
      </c>
      <c r="X44" s="3">
        <v>7.9706600000000002E-2</v>
      </c>
      <c r="Y44" s="3">
        <f t="shared" si="20"/>
        <v>66.422166666666669</v>
      </c>
      <c r="Z44" s="3">
        <v>-9.7452900000000007E-6</v>
      </c>
      <c r="AA44" s="32">
        <f t="shared" si="62"/>
        <v>1.0424664539573276</v>
      </c>
      <c r="AB44" s="3">
        <f t="shared" si="2"/>
        <v>3.8655722846400002E-3</v>
      </c>
      <c r="AC44" s="3">
        <f t="shared" si="22"/>
        <v>4.8497518206020579E-2</v>
      </c>
      <c r="AD44" s="3">
        <f t="shared" si="23"/>
        <v>4.0297294320843866E-3</v>
      </c>
      <c r="AE44" s="3">
        <f t="shared" si="24"/>
        <v>6.3480149905969716E-2</v>
      </c>
      <c r="AF44" s="3">
        <f t="shared" si="25"/>
        <v>5.0557035829961211E-2</v>
      </c>
      <c r="AG44" s="3">
        <f t="shared" si="26"/>
        <v>19.779640629314308</v>
      </c>
      <c r="AI44" s="3">
        <v>7.9706600000000002E-2</v>
      </c>
      <c r="AJ44" s="3">
        <f t="shared" si="27"/>
        <v>66.422166666666669</v>
      </c>
      <c r="AK44" s="3">
        <v>-9.6256600000000006E-6</v>
      </c>
      <c r="AL44" s="32">
        <f t="shared" si="63"/>
        <v>1.0424664539573276</v>
      </c>
      <c r="AM44" s="3">
        <f t="shared" si="3"/>
        <v>3.7602695481000004E-3</v>
      </c>
      <c r="AN44" s="3">
        <f t="shared" si="29"/>
        <v>4.7176388757016359E-2</v>
      </c>
      <c r="AO44" s="3">
        <f t="shared" si="30"/>
        <v>3.9199548617315306E-3</v>
      </c>
      <c r="AP44" s="3">
        <f t="shared" si="31"/>
        <v>6.2609542896682538E-2</v>
      </c>
      <c r="AQ44" s="3">
        <f t="shared" si="32"/>
        <v>4.9179802698039191E-2</v>
      </c>
      <c r="AR44" s="3">
        <f t="shared" si="33"/>
        <v>20.333550464607093</v>
      </c>
      <c r="AT44" s="3">
        <v>7.9706600000000002E-2</v>
      </c>
      <c r="AU44" s="3">
        <f t="shared" si="34"/>
        <v>66.422166666666669</v>
      </c>
      <c r="AV44" s="3">
        <v>-9.8664400000000004E-6</v>
      </c>
      <c r="AW44" s="32">
        <f t="shared" si="64"/>
        <v>1.0424664539573276</v>
      </c>
      <c r="AX44" s="3">
        <f t="shared" si="4"/>
        <v>3.8543302551000006E-3</v>
      </c>
      <c r="AY44" s="3">
        <f t="shared" si="36"/>
        <v>4.8356475562876859E-2</v>
      </c>
      <c r="AZ44" s="3">
        <f t="shared" si="37"/>
        <v>4.0180099934145393E-3</v>
      </c>
      <c r="BA44" s="3">
        <f t="shared" si="38"/>
        <v>6.3387774794628496E-2</v>
      </c>
      <c r="BB44" s="3">
        <f t="shared" si="39"/>
        <v>5.0410003605906403E-2</v>
      </c>
      <c r="BC44" s="3">
        <f t="shared" si="40"/>
        <v>19.837332443333384</v>
      </c>
      <c r="BE44" s="3">
        <v>7.9706600000000002E-2</v>
      </c>
      <c r="BF44" s="3">
        <f t="shared" si="41"/>
        <v>66.422166666666669</v>
      </c>
      <c r="BG44" s="3">
        <v>-9.6400999999999994E-6</v>
      </c>
      <c r="BH44" s="32">
        <f t="shared" si="65"/>
        <v>1.0421856840138082</v>
      </c>
      <c r="BI44" s="3">
        <f t="shared" si="5"/>
        <v>3.8784588650499999E-3</v>
      </c>
      <c r="BJ44" s="3">
        <f t="shared" si="43"/>
        <v>4.8659193404937608E-2</v>
      </c>
      <c r="BK44" s="3">
        <f t="shared" si="44"/>
        <v>4.0420743051915523E-3</v>
      </c>
      <c r="BL44" s="3">
        <f t="shared" si="45"/>
        <v>6.357730967248891E-2</v>
      </c>
      <c r="BM44" s="3">
        <f t="shared" si="46"/>
        <v>5.0711914762285079E-2</v>
      </c>
      <c r="BN44" s="3">
        <f t="shared" si="47"/>
        <v>19.719231756236294</v>
      </c>
    </row>
    <row r="45" spans="2:66" ht="12" x14ac:dyDescent="0.2">
      <c r="B45" s="3">
        <v>8.6331099999999994E-2</v>
      </c>
      <c r="C45" s="3">
        <f t="shared" si="6"/>
        <v>71.942583333333332</v>
      </c>
      <c r="D45" s="3">
        <v>-1.05287E-5</v>
      </c>
      <c r="E45" s="32">
        <f t="shared" si="60"/>
        <v>1.0430453426618651</v>
      </c>
      <c r="F45" s="3">
        <f t="shared" si="0"/>
        <v>4.0130193410999994E-3</v>
      </c>
      <c r="G45" s="3">
        <f t="shared" si="8"/>
        <v>4.648405199400911E-2</v>
      </c>
      <c r="H45" s="3">
        <f t="shared" si="9"/>
        <v>4.1857611337463409E-3</v>
      </c>
      <c r="I45" s="3">
        <f t="shared" si="10"/>
        <v>6.469745847980693E-2</v>
      </c>
      <c r="J45" s="3">
        <f t="shared" si="11"/>
        <v>4.848497394040318E-2</v>
      </c>
      <c r="K45" s="3">
        <f t="shared" si="12"/>
        <v>20.624946632521269</v>
      </c>
      <c r="M45" s="3">
        <v>8.6331099999999994E-2</v>
      </c>
      <c r="N45" s="3">
        <f t="shared" si="13"/>
        <v>71.942583333333332</v>
      </c>
      <c r="O45" s="3">
        <v>-1.09879E-5</v>
      </c>
      <c r="P45" s="32">
        <f t="shared" si="61"/>
        <v>1.0430453426618651</v>
      </c>
      <c r="Q45" s="3">
        <f t="shared" si="1"/>
        <v>4.3209971805000004E-3</v>
      </c>
      <c r="R45" s="3">
        <f t="shared" si="15"/>
        <v>5.0051455159264749E-2</v>
      </c>
      <c r="S45" s="3">
        <f t="shared" si="16"/>
        <v>4.5069959847755759E-3</v>
      </c>
      <c r="T45" s="3">
        <f t="shared" si="17"/>
        <v>6.7134164065515672E-2</v>
      </c>
      <c r="U45" s="3">
        <f t="shared" si="18"/>
        <v>5.2205937197320272E-2</v>
      </c>
      <c r="V45" s="3">
        <f t="shared" si="19"/>
        <v>19.154909454462011</v>
      </c>
      <c r="X45" s="3">
        <v>8.6331099999999994E-2</v>
      </c>
      <c r="Y45" s="3">
        <f t="shared" si="20"/>
        <v>71.942583333333332</v>
      </c>
      <c r="Z45" s="3">
        <v>-1.0338400000000001E-5</v>
      </c>
      <c r="AA45" s="32">
        <f t="shared" si="62"/>
        <v>1.0433318341271687</v>
      </c>
      <c r="AB45" s="3">
        <f t="shared" si="2"/>
        <v>4.1008352972400006E-3</v>
      </c>
      <c r="AC45" s="3">
        <f t="shared" si="22"/>
        <v>4.7501251544808311E-2</v>
      </c>
      <c r="AD45" s="3">
        <f t="shared" si="23"/>
        <v>4.2785320121228425E-3</v>
      </c>
      <c r="AE45" s="3">
        <f t="shared" si="24"/>
        <v>6.5410488548266033E-2</v>
      </c>
      <c r="AF45" s="3">
        <f t="shared" si="25"/>
        <v>4.9559567897580856E-2</v>
      </c>
      <c r="AG45" s="3">
        <f t="shared" si="26"/>
        <v>20.177738475577243</v>
      </c>
      <c r="AI45" s="3">
        <v>8.6331099999999994E-2</v>
      </c>
      <c r="AJ45" s="3">
        <f t="shared" si="27"/>
        <v>71.942583333333332</v>
      </c>
      <c r="AK45" s="3">
        <v>-1.02455E-5</v>
      </c>
      <c r="AL45" s="32">
        <f t="shared" si="63"/>
        <v>1.0433318341271687</v>
      </c>
      <c r="AM45" s="3">
        <f t="shared" si="3"/>
        <v>4.0024100441000002E-3</v>
      </c>
      <c r="AN45" s="3">
        <f t="shared" si="29"/>
        <v>4.6361161204942374E-2</v>
      </c>
      <c r="AO45" s="3">
        <f t="shared" si="30"/>
        <v>4.1758418122398557E-3</v>
      </c>
      <c r="AP45" s="3">
        <f t="shared" si="31"/>
        <v>6.4620753726955679E-2</v>
      </c>
      <c r="AQ45" s="3">
        <f t="shared" si="32"/>
        <v>4.8370075352217864E-2</v>
      </c>
      <c r="AR45" s="3">
        <f t="shared" si="33"/>
        <v>20.67393926344479</v>
      </c>
      <c r="AT45" s="3">
        <v>8.6331099999999994E-2</v>
      </c>
      <c r="AU45" s="3">
        <f t="shared" si="34"/>
        <v>71.942583333333332</v>
      </c>
      <c r="AV45" s="3">
        <v>-1.0486700000000001E-5</v>
      </c>
      <c r="AW45" s="32">
        <f t="shared" si="64"/>
        <v>1.0433318341271687</v>
      </c>
      <c r="AX45" s="3">
        <f t="shared" si="4"/>
        <v>4.0966348241000001E-3</v>
      </c>
      <c r="AY45" s="3">
        <f t="shared" si="36"/>
        <v>4.745259615712067E-2</v>
      </c>
      <c r="AZ45" s="3">
        <f t="shared" si="37"/>
        <v>4.2741495247774841E-3</v>
      </c>
      <c r="BA45" s="3">
        <f t="shared" si="38"/>
        <v>6.5376980083034456E-2</v>
      </c>
      <c r="BB45" s="3">
        <f t="shared" si="39"/>
        <v>4.9508804182704549E-2</v>
      </c>
      <c r="BC45" s="3">
        <f t="shared" si="40"/>
        <v>20.198427663686957</v>
      </c>
      <c r="BE45" s="3">
        <v>8.6331099999999994E-2</v>
      </c>
      <c r="BF45" s="3">
        <f t="shared" si="41"/>
        <v>71.942583333333332</v>
      </c>
      <c r="BG45" s="3">
        <v>-1.0266E-5</v>
      </c>
      <c r="BH45" s="32">
        <f t="shared" si="65"/>
        <v>1.0430453426618651</v>
      </c>
      <c r="BI45" s="3">
        <f t="shared" si="5"/>
        <v>4.1302740825500004E-3</v>
      </c>
      <c r="BJ45" s="3">
        <f t="shared" si="43"/>
        <v>4.7842250157243457E-2</v>
      </c>
      <c r="BK45" s="3">
        <f t="shared" si="44"/>
        <v>4.3080631457207861E-3</v>
      </c>
      <c r="BL45" s="3">
        <f t="shared" si="45"/>
        <v>6.5635837358266294E-2</v>
      </c>
      <c r="BM45" s="3">
        <f t="shared" si="46"/>
        <v>4.9901636208976675E-2</v>
      </c>
      <c r="BN45" s="3">
        <f t="shared" si="47"/>
        <v>20.039423072466562</v>
      </c>
    </row>
    <row r="46" spans="2:66" ht="12" x14ac:dyDescent="0.2">
      <c r="B46" s="3">
        <v>9.3506099999999995E-2</v>
      </c>
      <c r="C46" s="3">
        <f t="shared" si="6"/>
        <v>77.921750000000003</v>
      </c>
      <c r="D46" s="3">
        <v>-1.1399199999999999E-5</v>
      </c>
      <c r="E46" s="32">
        <f t="shared" si="60"/>
        <v>1.0439049933394562</v>
      </c>
      <c r="F46" s="3">
        <f t="shared" si="0"/>
        <v>4.3448104160999992E-3</v>
      </c>
      <c r="G46" s="3">
        <f t="shared" si="8"/>
        <v>4.6465529159060208E-2</v>
      </c>
      <c r="H46" s="24">
        <f t="shared" si="9"/>
        <v>4.5355692884800694E-3</v>
      </c>
      <c r="I46" s="24">
        <f t="shared" si="10"/>
        <v>6.7346635316696185E-2</v>
      </c>
      <c r="J46" s="24">
        <f t="shared" si="11"/>
        <v>4.850559790730305E-2</v>
      </c>
      <c r="K46" s="3">
        <f t="shared" si="12"/>
        <v>20.616177166005802</v>
      </c>
      <c r="M46" s="3">
        <v>9.3506099999999995E-2</v>
      </c>
      <c r="N46" s="3">
        <f t="shared" si="13"/>
        <v>77.921750000000003</v>
      </c>
      <c r="O46" s="3">
        <v>-1.18034E-5</v>
      </c>
      <c r="P46" s="32">
        <f t="shared" si="61"/>
        <v>1.0439049933394562</v>
      </c>
      <c r="Q46" s="3">
        <f t="shared" si="1"/>
        <v>4.6416925554999995E-3</v>
      </c>
      <c r="R46" s="3">
        <f t="shared" si="15"/>
        <v>4.9640532066891889E-2</v>
      </c>
      <c r="S46" s="24">
        <f t="shared" si="16"/>
        <v>4.84548603623303E-3</v>
      </c>
      <c r="T46" s="24">
        <f t="shared" si="17"/>
        <v>6.9609525470534783E-2</v>
      </c>
      <c r="U46" s="24">
        <f t="shared" si="18"/>
        <v>5.1819999296655837E-2</v>
      </c>
      <c r="V46" s="3">
        <f t="shared" si="19"/>
        <v>19.297568768290859</v>
      </c>
      <c r="X46" s="3">
        <v>9.3506099999999995E-2</v>
      </c>
      <c r="Y46" s="3">
        <f t="shared" si="20"/>
        <v>77.921750000000003</v>
      </c>
      <c r="Z46" s="3">
        <v>-1.12287E-5</v>
      </c>
      <c r="AA46" s="32">
        <f t="shared" si="62"/>
        <v>1.0441972062734959</v>
      </c>
      <c r="AB46" s="3">
        <f t="shared" si="2"/>
        <v>4.4539816952400002E-3</v>
      </c>
      <c r="AC46" s="3">
        <f t="shared" si="22"/>
        <v>4.7633060252111899E-2</v>
      </c>
      <c r="AD46" s="24">
        <f t="shared" si="23"/>
        <v>4.6508352429628971E-3</v>
      </c>
      <c r="AE46" s="24">
        <f t="shared" si="24"/>
        <v>6.8197032508481609E-2</v>
      </c>
      <c r="AF46" s="24">
        <f t="shared" si="25"/>
        <v>4.9738308441512342E-2</v>
      </c>
      <c r="AG46" s="3">
        <f t="shared" si="26"/>
        <v>20.105227365661374</v>
      </c>
      <c r="AI46" s="3">
        <v>9.3506099999999995E-2</v>
      </c>
      <c r="AJ46" s="3">
        <f t="shared" si="27"/>
        <v>77.921750000000003</v>
      </c>
      <c r="AK46" s="3">
        <v>-1.1085400000000001E-5</v>
      </c>
      <c r="AL46" s="32">
        <f t="shared" si="63"/>
        <v>1.0441972062734959</v>
      </c>
      <c r="AM46" s="3">
        <f t="shared" si="3"/>
        <v>4.3305169791000003E-3</v>
      </c>
      <c r="AN46" s="3">
        <f t="shared" si="29"/>
        <v>4.631266814785346E-2</v>
      </c>
      <c r="AO46" s="24">
        <f t="shared" si="30"/>
        <v>4.5219137312961588E-3</v>
      </c>
      <c r="AP46" s="24">
        <f t="shared" si="31"/>
        <v>6.7245176267864443E-2</v>
      </c>
      <c r="AQ46" s="24">
        <f t="shared" si="32"/>
        <v>4.8359558695060097E-2</v>
      </c>
      <c r="AR46" s="3">
        <f t="shared" si="33"/>
        <v>20.678435183945329</v>
      </c>
      <c r="AT46" s="3">
        <v>9.3506099999999995E-2</v>
      </c>
      <c r="AU46" s="3">
        <f t="shared" si="34"/>
        <v>77.921750000000003</v>
      </c>
      <c r="AV46" s="3">
        <v>-1.1371E-5</v>
      </c>
      <c r="AW46" s="32">
        <f t="shared" si="64"/>
        <v>1.0441972062734959</v>
      </c>
      <c r="AX46" s="3">
        <f t="shared" si="4"/>
        <v>4.4420866191E-3</v>
      </c>
      <c r="AY46" s="3">
        <f t="shared" si="36"/>
        <v>4.7505848485820713E-2</v>
      </c>
      <c r="AZ46" s="24">
        <f t="shared" si="37"/>
        <v>4.6384144376890989E-3</v>
      </c>
      <c r="BA46" s="24">
        <f t="shared" si="38"/>
        <v>6.81059060411731E-2</v>
      </c>
      <c r="BB46" s="24">
        <f t="shared" si="39"/>
        <v>4.9605474270545978E-2</v>
      </c>
      <c r="BC46" s="3">
        <f t="shared" si="40"/>
        <v>20.15906539963807</v>
      </c>
      <c r="BE46" s="3">
        <v>9.3506099999999995E-2</v>
      </c>
      <c r="BF46" s="3">
        <f t="shared" si="41"/>
        <v>77.921750000000003</v>
      </c>
      <c r="BG46" s="3">
        <v>-1.10772E-5</v>
      </c>
      <c r="BH46" s="32">
        <f t="shared" si="65"/>
        <v>1.0439049933394562</v>
      </c>
      <c r="BI46" s="3">
        <f t="shared" si="5"/>
        <v>4.4566401225500001E-3</v>
      </c>
      <c r="BJ46" s="3">
        <f t="shared" si="43"/>
        <v>4.7661490774933403E-2</v>
      </c>
      <c r="BK46" s="24">
        <f t="shared" si="44"/>
        <v>4.6523088774469111E-3</v>
      </c>
      <c r="BL46" s="24">
        <f t="shared" si="45"/>
        <v>6.8207835894762939E-2</v>
      </c>
      <c r="BM46" s="24">
        <f t="shared" si="46"/>
        <v>4.9754068209955406E-2</v>
      </c>
      <c r="BN46" s="3">
        <f t="shared" si="47"/>
        <v>20.098858967273507</v>
      </c>
    </row>
    <row r="47" spans="2:66" s="23" customFormat="1" ht="12" x14ac:dyDescent="0.2">
      <c r="B47" s="4">
        <v>0.10127700000000001</v>
      </c>
      <c r="C47" s="3">
        <f t="shared" si="6"/>
        <v>84.397500000000008</v>
      </c>
      <c r="D47" s="4">
        <v>-1.20971E-5</v>
      </c>
      <c r="E47" s="30">
        <f>(E$1-13+(8.7*LN(B47*1000)))/E$1</f>
        <v>1.0449179772443065</v>
      </c>
      <c r="F47" s="4">
        <f t="shared" si="0"/>
        <v>4.6108150010999993E-3</v>
      </c>
      <c r="G47" s="4">
        <f t="shared" si="8"/>
        <v>4.5526773118279559E-2</v>
      </c>
      <c r="H47" s="4">
        <f t="shared" si="9"/>
        <v>4.8179234843971162E-3</v>
      </c>
      <c r="I47" s="4">
        <f t="shared" si="10"/>
        <v>6.9411263382804927E-2</v>
      </c>
      <c r="J47" s="4">
        <f t="shared" si="11"/>
        <v>4.7571743677213146E-2</v>
      </c>
      <c r="K47" s="3">
        <f t="shared" si="12"/>
        <v>21.020881781951577</v>
      </c>
      <c r="M47" s="4">
        <v>0.10127700000000001</v>
      </c>
      <c r="N47" s="3">
        <f t="shared" si="13"/>
        <v>84.397500000000008</v>
      </c>
      <c r="O47" s="4">
        <v>-1.2501699999999999E-5</v>
      </c>
      <c r="P47" s="30">
        <f>(P$1-13+(8.7*LN(M47*1000)))/P$1</f>
        <v>1.0449179772443065</v>
      </c>
      <c r="Q47" s="4">
        <f t="shared" si="1"/>
        <v>4.9162990304999999E-3</v>
      </c>
      <c r="R47" s="4">
        <f t="shared" si="15"/>
        <v>4.8543094982078851E-2</v>
      </c>
      <c r="S47" s="4">
        <f t="shared" si="16"/>
        <v>5.1371292384782049E-3</v>
      </c>
      <c r="T47" s="4">
        <f t="shared" si="17"/>
        <v>7.1673769528874401E-2</v>
      </c>
      <c r="U47" s="4">
        <f t="shared" si="18"/>
        <v>5.0723552617852073E-2</v>
      </c>
      <c r="V47" s="3">
        <f t="shared" si="19"/>
        <v>19.7147074364829</v>
      </c>
      <c r="X47" s="4">
        <v>0.10127700000000001</v>
      </c>
      <c r="Y47" s="3">
        <f t="shared" si="20"/>
        <v>84.397500000000008</v>
      </c>
      <c r="Z47" s="4">
        <v>-1.19118E-5</v>
      </c>
      <c r="AA47" s="30">
        <f>(AA$1-13+(8.7*LN(X47*1000)))/AA$1</f>
        <v>1.0452169321677296</v>
      </c>
      <c r="AB47" s="4">
        <f t="shared" si="2"/>
        <v>4.7249401412400001E-3</v>
      </c>
      <c r="AC47" s="4">
        <f t="shared" si="22"/>
        <v>4.6653634499837081E-2</v>
      </c>
      <c r="AD47" s="4">
        <f t="shared" si="23"/>
        <v>4.9385874391030321E-3</v>
      </c>
      <c r="AE47" s="4">
        <f t="shared" si="24"/>
        <v>7.0275084056179063E-2</v>
      </c>
      <c r="AF47" s="4">
        <f t="shared" si="25"/>
        <v>4.876316872639426E-2</v>
      </c>
      <c r="AG47" s="3">
        <f t="shared" si="26"/>
        <v>20.507280927761478</v>
      </c>
      <c r="AI47" s="4">
        <v>0.10127700000000001</v>
      </c>
      <c r="AJ47" s="3">
        <f t="shared" si="27"/>
        <v>84.397500000000008</v>
      </c>
      <c r="AK47" s="4">
        <v>-1.17211E-5</v>
      </c>
      <c r="AL47" s="30">
        <f>(AL$1-13+(8.7*LN(AI47*1000)))/AL$1</f>
        <v>1.0452169321677296</v>
      </c>
      <c r="AM47" s="4">
        <f t="shared" si="3"/>
        <v>4.5788531841000008E-3</v>
      </c>
      <c r="AN47" s="4">
        <f t="shared" si="29"/>
        <v>4.5211185008442199E-2</v>
      </c>
      <c r="AO47" s="4">
        <f t="shared" si="30"/>
        <v>4.7858948779314434E-3</v>
      </c>
      <c r="AP47" s="4">
        <f t="shared" si="31"/>
        <v>6.9180162459562378E-2</v>
      </c>
      <c r="AQ47" s="4">
        <f t="shared" si="32"/>
        <v>4.7255496094191607E-2</v>
      </c>
      <c r="AR47" s="3">
        <f t="shared" si="33"/>
        <v>21.16155966295981</v>
      </c>
      <c r="AT47" s="4">
        <v>0.10127700000000001</v>
      </c>
      <c r="AU47" s="3">
        <f t="shared" si="34"/>
        <v>84.397500000000008</v>
      </c>
      <c r="AV47" s="4">
        <v>-1.2007100000000001E-5</v>
      </c>
      <c r="AW47" s="30">
        <f>(AW$1-13+(8.7*LN(AT47*1000)))/AW$1</f>
        <v>1.0452169321677296</v>
      </c>
      <c r="AX47" s="4">
        <f t="shared" si="4"/>
        <v>4.6905790840999998E-3</v>
      </c>
      <c r="AY47" s="4">
        <f t="shared" si="36"/>
        <v>4.6314356508387881E-2</v>
      </c>
      <c r="AZ47" s="4">
        <f t="shared" si="37"/>
        <v>4.902672680373121E-3</v>
      </c>
      <c r="BA47" s="4">
        <f t="shared" si="38"/>
        <v>7.0019087971589011E-2</v>
      </c>
      <c r="BB47" s="4">
        <f t="shared" si="39"/>
        <v>4.8408549625019705E-2</v>
      </c>
      <c r="BC47" s="3">
        <f t="shared" si="40"/>
        <v>20.657507976300849</v>
      </c>
      <c r="BE47" s="4">
        <v>0.10127700000000001</v>
      </c>
      <c r="BF47" s="3">
        <f t="shared" si="41"/>
        <v>84.397500000000008</v>
      </c>
      <c r="BG47" s="4">
        <v>-1.1763099999999999E-5</v>
      </c>
      <c r="BH47" s="30">
        <f>(BH$1-13+(8.7*LN(BE47*1000)))/BH$1</f>
        <v>1.0449179772443065</v>
      </c>
      <c r="BI47" s="4">
        <f t="shared" si="5"/>
        <v>4.7325948400499997E-3</v>
      </c>
      <c r="BJ47" s="4">
        <f t="shared" si="43"/>
        <v>4.6729216308243719E-2</v>
      </c>
      <c r="BK47" s="4">
        <f t="shared" si="44"/>
        <v>4.9451734273818874E-3</v>
      </c>
      <c r="BL47" s="4">
        <f t="shared" si="45"/>
        <v>7.0321927073864296E-2</v>
      </c>
      <c r="BM47" s="4">
        <f t="shared" si="46"/>
        <v>4.8828198183021684E-2</v>
      </c>
      <c r="BN47" s="3">
        <f t="shared" si="47"/>
        <v>20.479969304861946</v>
      </c>
    </row>
    <row r="48" spans="2:66" ht="12" x14ac:dyDescent="0.2">
      <c r="B48" s="3">
        <v>0.109695</v>
      </c>
      <c r="C48" s="3">
        <f t="shared" si="6"/>
        <v>91.412500000000009</v>
      </c>
      <c r="D48" s="3">
        <v>-1.29849E-5</v>
      </c>
      <c r="E48" s="32">
        <f t="shared" ref="E48:E67" si="66">(E$1-13+(8.7*LN(B48*1000)))/E$1</f>
        <v>1.0460661536368625</v>
      </c>
      <c r="F48" s="3">
        <f t="shared" si="0"/>
        <v>4.9491999711000004E-3</v>
      </c>
      <c r="G48" s="3">
        <f t="shared" si="8"/>
        <v>4.5117826437850408E-2</v>
      </c>
      <c r="H48" s="3">
        <f t="shared" si="9"/>
        <v>5.1771905773482481E-3</v>
      </c>
      <c r="I48" s="3">
        <f t="shared" si="10"/>
        <v>7.1952696803860294E-2</v>
      </c>
      <c r="J48" s="3">
        <f t="shared" si="11"/>
        <v>4.7196231162297715E-2</v>
      </c>
      <c r="K48" s="3">
        <f t="shared" si="12"/>
        <v>21.188132513403762</v>
      </c>
      <c r="M48" s="3">
        <v>0.109695</v>
      </c>
      <c r="N48" s="3">
        <f t="shared" si="13"/>
        <v>91.412500000000009</v>
      </c>
      <c r="O48" s="3">
        <v>-1.3457300000000001E-5</v>
      </c>
      <c r="P48" s="32">
        <f t="shared" ref="P48:P67" si="67">(P$1-13+(8.7*LN(M48*1000)))/P$1</f>
        <v>1.0460661536368625</v>
      </c>
      <c r="Q48" s="3">
        <f t="shared" si="1"/>
        <v>5.2920887305000002E-3</v>
      </c>
      <c r="R48" s="3">
        <f t="shared" si="15"/>
        <v>4.8243664073111814E-2</v>
      </c>
      <c r="S48" s="3">
        <f t="shared" si="16"/>
        <v>5.5358749030191218E-3</v>
      </c>
      <c r="T48" s="3">
        <f t="shared" si="17"/>
        <v>7.4403460289284407E-2</v>
      </c>
      <c r="U48" s="3">
        <f t="shared" si="18"/>
        <v>5.0466064114308963E-2</v>
      </c>
      <c r="V48" s="3">
        <f t="shared" si="19"/>
        <v>19.815296032100584</v>
      </c>
      <c r="X48" s="3">
        <v>0.109695</v>
      </c>
      <c r="Y48" s="3">
        <f t="shared" si="20"/>
        <v>91.412500000000009</v>
      </c>
      <c r="Z48" s="3">
        <v>-1.2762899999999999E-5</v>
      </c>
      <c r="AA48" s="32">
        <f t="shared" ref="AA48:AA67" si="68">(AA$1-13+(8.7*LN(X48*1000)))/AA$1</f>
        <v>1.0463727503332809</v>
      </c>
      <c r="AB48" s="3">
        <f t="shared" si="2"/>
        <v>5.0625374672399999E-3</v>
      </c>
      <c r="AC48" s="3">
        <f t="shared" si="22"/>
        <v>4.6151032109394231E-2</v>
      </c>
      <c r="AD48" s="3">
        <f t="shared" si="23"/>
        <v>5.297301253261201E-3</v>
      </c>
      <c r="AE48" s="3">
        <f t="shared" si="24"/>
        <v>7.2782561464001805E-2</v>
      </c>
      <c r="AF48" s="3">
        <f t="shared" si="25"/>
        <v>4.8291182399026397E-2</v>
      </c>
      <c r="AG48" s="3">
        <f t="shared" si="26"/>
        <v>20.70771412754145</v>
      </c>
      <c r="AI48" s="3">
        <v>0.109695</v>
      </c>
      <c r="AJ48" s="3">
        <f t="shared" si="27"/>
        <v>91.412500000000009</v>
      </c>
      <c r="AK48" s="3">
        <v>-1.2620600000000001E-5</v>
      </c>
      <c r="AL48" s="32">
        <f t="shared" ref="AL48:AL67" si="69">(AL$1-13+(8.7*LN(AI48*1000)))/AL$1</f>
        <v>1.0463727503332809</v>
      </c>
      <c r="AM48" s="3">
        <f t="shared" si="3"/>
        <v>4.9302428591E-3</v>
      </c>
      <c r="AN48" s="3">
        <f t="shared" si="29"/>
        <v>4.4945009882857011E-2</v>
      </c>
      <c r="AO48" s="3">
        <f t="shared" si="30"/>
        <v>5.1588717802874854E-3</v>
      </c>
      <c r="AP48" s="3">
        <f t="shared" si="31"/>
        <v>7.1825286496382909E-2</v>
      </c>
      <c r="AQ48" s="3">
        <f t="shared" si="32"/>
        <v>4.7029233604881586E-2</v>
      </c>
      <c r="AR48" s="3">
        <f t="shared" si="33"/>
        <v>21.263370107230518</v>
      </c>
      <c r="AT48" s="3">
        <v>0.109695</v>
      </c>
      <c r="AU48" s="3">
        <f t="shared" si="34"/>
        <v>91.412500000000009</v>
      </c>
      <c r="AV48" s="3">
        <v>-1.2895600000000001E-5</v>
      </c>
      <c r="AW48" s="32">
        <f t="shared" ref="AW48:AW67" si="70">(AW$1-13+(8.7*LN(AT48*1000)))/AW$1</f>
        <v>1.0463727503332809</v>
      </c>
      <c r="AX48" s="3">
        <f t="shared" si="4"/>
        <v>5.0376716091000001E-3</v>
      </c>
      <c r="AY48" s="3">
        <f t="shared" si="36"/>
        <v>4.5924350326815258E-2</v>
      </c>
      <c r="AZ48" s="3">
        <f t="shared" si="37"/>
        <v>5.2712822968898516E-3</v>
      </c>
      <c r="BA48" s="3">
        <f t="shared" si="38"/>
        <v>7.2603596996910921E-2</v>
      </c>
      <c r="BB48" s="3">
        <f t="shared" si="39"/>
        <v>4.8053988758738793E-2</v>
      </c>
      <c r="BC48" s="3">
        <f t="shared" si="40"/>
        <v>20.809927038952544</v>
      </c>
      <c r="BE48" s="3">
        <v>0.109695</v>
      </c>
      <c r="BF48" s="3">
        <f t="shared" si="41"/>
        <v>91.412500000000009</v>
      </c>
      <c r="BG48" s="3">
        <v>-1.2639299999999999E-5</v>
      </c>
      <c r="BH48" s="32">
        <f t="shared" ref="BH48:BH67" si="71">(BH$1-13+(8.7*LN(BE48*1000)))/BH$1</f>
        <v>1.0460661536368625</v>
      </c>
      <c r="BI48" s="3">
        <f t="shared" si="5"/>
        <v>5.0851120050500005E-3</v>
      </c>
      <c r="BJ48" s="3">
        <f t="shared" si="43"/>
        <v>4.6356825790145405E-2</v>
      </c>
      <c r="BK48" s="3">
        <f t="shared" si="44"/>
        <v>5.319363555935288E-3</v>
      </c>
      <c r="BL48" s="3">
        <f t="shared" si="45"/>
        <v>7.2933967093085569E-2</v>
      </c>
      <c r="BM48" s="3">
        <f t="shared" si="46"/>
        <v>4.8492306449111518E-2</v>
      </c>
      <c r="BN48" s="3">
        <f t="shared" si="47"/>
        <v>20.621827939848842</v>
      </c>
    </row>
    <row r="49" spans="2:66" ht="12" x14ac:dyDescent="0.2">
      <c r="B49" s="3">
        <v>0.118812</v>
      </c>
      <c r="C49" s="3">
        <f t="shared" si="6"/>
        <v>99.01</v>
      </c>
      <c r="D49" s="3">
        <v>-1.39359E-5</v>
      </c>
      <c r="E49" s="32">
        <f t="shared" si="66"/>
        <v>1.0472142462541767</v>
      </c>
      <c r="F49" s="3">
        <f t="shared" si="0"/>
        <v>5.3116736210999998E-3</v>
      </c>
      <c r="G49" s="3">
        <f t="shared" si="8"/>
        <v>4.4706541604383393E-2</v>
      </c>
      <c r="H49" s="3">
        <f t="shared" si="9"/>
        <v>5.5624602874684292E-3</v>
      </c>
      <c r="I49" s="3">
        <f t="shared" si="10"/>
        <v>7.4581903216989778E-2</v>
      </c>
      <c r="J49" s="3">
        <f t="shared" si="11"/>
        <v>4.6817327268865346E-2</v>
      </c>
      <c r="K49" s="3">
        <f t="shared" si="12"/>
        <v>21.359613167516809</v>
      </c>
      <c r="M49" s="3">
        <v>0.118812</v>
      </c>
      <c r="N49" s="3">
        <f t="shared" si="13"/>
        <v>99.01</v>
      </c>
      <c r="O49" s="3">
        <v>-1.4403700000000001E-5</v>
      </c>
      <c r="P49" s="32">
        <f t="shared" si="67"/>
        <v>1.0472142462541767</v>
      </c>
      <c r="Q49" s="3">
        <f t="shared" si="1"/>
        <v>5.6642605305000007E-3</v>
      </c>
      <c r="R49" s="3">
        <f t="shared" si="15"/>
        <v>4.7674145124229877E-2</v>
      </c>
      <c r="S49" s="3">
        <f t="shared" si="16"/>
        <v>5.931694322034841E-3</v>
      </c>
      <c r="T49" s="3">
        <f t="shared" si="17"/>
        <v>7.7017493610444382E-2</v>
      </c>
      <c r="U49" s="3">
        <f t="shared" si="18"/>
        <v>4.9925043952082623E-2</v>
      </c>
      <c r="V49" s="3">
        <f t="shared" si="19"/>
        <v>20.03002743392247</v>
      </c>
      <c r="X49" s="3">
        <v>0.118812</v>
      </c>
      <c r="Y49" s="3">
        <f t="shared" si="20"/>
        <v>99.01</v>
      </c>
      <c r="Z49" s="3">
        <v>-1.36733E-5</v>
      </c>
      <c r="AA49" s="32">
        <f t="shared" si="68"/>
        <v>1.0475284841660182</v>
      </c>
      <c r="AB49" s="3">
        <f t="shared" si="2"/>
        <v>5.4236567312400006E-3</v>
      </c>
      <c r="AC49" s="3">
        <f t="shared" si="22"/>
        <v>4.5649065172204829E-2</v>
      </c>
      <c r="AD49" s="3">
        <f t="shared" si="23"/>
        <v>5.6814349143126585E-3</v>
      </c>
      <c r="AE49" s="3">
        <f t="shared" si="24"/>
        <v>7.5375293792546233E-2</v>
      </c>
      <c r="AF49" s="3">
        <f t="shared" si="25"/>
        <v>4.7818696043435499E-2</v>
      </c>
      <c r="AG49" s="3">
        <f t="shared" si="26"/>
        <v>20.912322642417159</v>
      </c>
      <c r="AI49" s="3">
        <v>0.118812</v>
      </c>
      <c r="AJ49" s="3">
        <f t="shared" si="27"/>
        <v>99.01</v>
      </c>
      <c r="AK49" s="3">
        <v>-1.3536000000000001E-5</v>
      </c>
      <c r="AL49" s="32">
        <f t="shared" si="69"/>
        <v>1.0475284841660182</v>
      </c>
      <c r="AM49" s="3">
        <f t="shared" si="3"/>
        <v>5.2878438690999998E-3</v>
      </c>
      <c r="AN49" s="3">
        <f t="shared" si="29"/>
        <v>4.4505974725616938E-2</v>
      </c>
      <c r="AO49" s="3">
        <f t="shared" si="30"/>
        <v>5.5391670727048953E-3</v>
      </c>
      <c r="AP49" s="3">
        <f t="shared" si="31"/>
        <v>7.4425580768341312E-2</v>
      </c>
      <c r="AQ49" s="3">
        <f t="shared" si="32"/>
        <v>4.662127624065663E-2</v>
      </c>
      <c r="AR49" s="3">
        <f t="shared" si="33"/>
        <v>21.44943426340479</v>
      </c>
      <c r="AT49" s="3">
        <v>0.118812</v>
      </c>
      <c r="AU49" s="3">
        <f t="shared" si="34"/>
        <v>99.01</v>
      </c>
      <c r="AV49" s="3">
        <v>-1.3883700000000001E-5</v>
      </c>
      <c r="AW49" s="32">
        <f t="shared" si="70"/>
        <v>1.0475284841660182</v>
      </c>
      <c r="AX49" s="3">
        <f t="shared" si="4"/>
        <v>5.4236728741000008E-3</v>
      </c>
      <c r="AY49" s="3">
        <f t="shared" si="36"/>
        <v>4.5649201041140633E-2</v>
      </c>
      <c r="AZ49" s="3">
        <f t="shared" si="37"/>
        <v>5.681451824418325E-3</v>
      </c>
      <c r="BA49" s="3">
        <f t="shared" si="38"/>
        <v>7.5375405965197456E-2</v>
      </c>
      <c r="BB49" s="3">
        <f t="shared" si="39"/>
        <v>4.7818838370015868E-2</v>
      </c>
      <c r="BC49" s="3">
        <f t="shared" si="40"/>
        <v>20.91226039959674</v>
      </c>
      <c r="BE49" s="3">
        <v>0.118812</v>
      </c>
      <c r="BF49" s="3">
        <f t="shared" si="41"/>
        <v>99.01</v>
      </c>
      <c r="BG49" s="3">
        <v>-1.3557899999999999E-5</v>
      </c>
      <c r="BH49" s="32">
        <f t="shared" si="71"/>
        <v>1.0472142462541767</v>
      </c>
      <c r="BI49" s="3">
        <f t="shared" si="5"/>
        <v>5.4546877500500001E-3</v>
      </c>
      <c r="BJ49" s="3">
        <f t="shared" si="43"/>
        <v>4.5910242652678179E-2</v>
      </c>
      <c r="BK49" s="3">
        <f t="shared" si="44"/>
        <v>5.7122267207205014E-3</v>
      </c>
      <c r="BL49" s="3">
        <f t="shared" si="45"/>
        <v>7.5579274412503464E-2</v>
      </c>
      <c r="BM49" s="3">
        <f t="shared" si="46"/>
        <v>4.8077860154870734E-2</v>
      </c>
      <c r="BN49" s="3">
        <f t="shared" si="47"/>
        <v>20.799594590498653</v>
      </c>
    </row>
    <row r="50" spans="2:66" ht="12" x14ac:dyDescent="0.2">
      <c r="B50" s="3">
        <v>0.12868599999999999</v>
      </c>
      <c r="C50" s="3">
        <f t="shared" si="6"/>
        <v>107.23833333333334</v>
      </c>
      <c r="D50" s="3">
        <v>-1.4922999999999999E-5</v>
      </c>
      <c r="E50" s="32">
        <f t="shared" si="66"/>
        <v>1.0483622567910973</v>
      </c>
      <c r="F50" s="3">
        <f t="shared" si="0"/>
        <v>5.6879067860999997E-3</v>
      </c>
      <c r="G50" s="3">
        <f t="shared" si="8"/>
        <v>4.4199887991700729E-2</v>
      </c>
      <c r="H50" s="3">
        <f t="shared" si="9"/>
        <v>5.9629867946931932E-3</v>
      </c>
      <c r="I50" s="3">
        <f t="shared" si="10"/>
        <v>7.7220378105090845E-2</v>
      </c>
      <c r="J50" s="3">
        <f t="shared" si="11"/>
        <v>4.6337494324893098E-2</v>
      </c>
      <c r="K50" s="3">
        <f t="shared" si="12"/>
        <v>21.580795737217649</v>
      </c>
      <c r="M50" s="3">
        <v>0.12868599999999999</v>
      </c>
      <c r="N50" s="3">
        <f t="shared" si="13"/>
        <v>107.23833333333334</v>
      </c>
      <c r="O50" s="3">
        <v>-1.5476800000000001E-5</v>
      </c>
      <c r="P50" s="32">
        <f t="shared" si="67"/>
        <v>1.0483622567910973</v>
      </c>
      <c r="Q50" s="3">
        <f t="shared" si="1"/>
        <v>6.0862571055000014E-3</v>
      </c>
      <c r="R50" s="3">
        <f t="shared" si="15"/>
        <v>4.7295409799822836E-2</v>
      </c>
      <c r="S50" s="3">
        <f t="shared" si="16"/>
        <v>6.3806022345328332E-3</v>
      </c>
      <c r="T50" s="3">
        <f t="shared" si="17"/>
        <v>7.9878671962751321E-2</v>
      </c>
      <c r="U50" s="3">
        <f t="shared" si="18"/>
        <v>4.9582722553602049E-2</v>
      </c>
      <c r="V50" s="3">
        <f t="shared" si="19"/>
        <v>20.168315665178266</v>
      </c>
      <c r="X50" s="3">
        <v>0.12868599999999999</v>
      </c>
      <c r="Y50" s="3">
        <f t="shared" si="20"/>
        <v>107.23833333333334</v>
      </c>
      <c r="Z50" s="3">
        <v>-1.47122E-5</v>
      </c>
      <c r="AA50" s="32">
        <f t="shared" si="68"/>
        <v>1.0486841353720697</v>
      </c>
      <c r="AB50" s="3">
        <f t="shared" si="2"/>
        <v>5.8357468052399998E-3</v>
      </c>
      <c r="AC50" s="3">
        <f t="shared" si="22"/>
        <v>4.534873106041061E-2</v>
      </c>
      <c r="AD50" s="3">
        <f t="shared" si="23"/>
        <v>6.1198550927034278E-3</v>
      </c>
      <c r="AE50" s="3">
        <f t="shared" si="24"/>
        <v>7.8229502700090256E-2</v>
      </c>
      <c r="AF50" s="3">
        <f t="shared" si="25"/>
        <v>4.7556494822307227E-2</v>
      </c>
      <c r="AG50" s="3">
        <f t="shared" si="26"/>
        <v>21.027622067952159</v>
      </c>
      <c r="AI50" s="3">
        <v>0.12868599999999999</v>
      </c>
      <c r="AJ50" s="3">
        <f t="shared" si="27"/>
        <v>107.23833333333334</v>
      </c>
      <c r="AK50" s="3">
        <v>-1.4509600000000001E-5</v>
      </c>
      <c r="AL50" s="32">
        <f t="shared" si="69"/>
        <v>1.0486841353720697</v>
      </c>
      <c r="AM50" s="3">
        <f t="shared" si="3"/>
        <v>5.6681807091000002E-3</v>
      </c>
      <c r="AN50" s="3">
        <f t="shared" si="29"/>
        <v>4.4046599545405095E-2</v>
      </c>
      <c r="AO50" s="3">
        <f t="shared" si="30"/>
        <v>5.9441311860551791E-3</v>
      </c>
      <c r="AP50" s="3">
        <f t="shared" si="31"/>
        <v>7.7098191846859676E-2</v>
      </c>
      <c r="AQ50" s="3">
        <f t="shared" si="32"/>
        <v>4.6190970160352944E-2</v>
      </c>
      <c r="AR50" s="3">
        <f t="shared" si="33"/>
        <v>21.649253014787924</v>
      </c>
      <c r="AT50" s="3">
        <v>0.12868599999999999</v>
      </c>
      <c r="AU50" s="3">
        <f t="shared" si="34"/>
        <v>107.23833333333334</v>
      </c>
      <c r="AV50" s="3">
        <v>-1.4856599999999999E-5</v>
      </c>
      <c r="AW50" s="32">
        <f t="shared" si="70"/>
        <v>1.0486841353720697</v>
      </c>
      <c r="AX50" s="3">
        <f t="shared" si="4"/>
        <v>5.8037362591000004E-3</v>
      </c>
      <c r="AY50" s="3">
        <f t="shared" si="36"/>
        <v>4.5099981809210023E-2</v>
      </c>
      <c r="AZ50" s="3">
        <f t="shared" si="37"/>
        <v>6.0862861408018144E-3</v>
      </c>
      <c r="BA50" s="3">
        <f t="shared" si="38"/>
        <v>7.8014653372310866E-2</v>
      </c>
      <c r="BB50" s="3">
        <f t="shared" si="39"/>
        <v>4.7295635428887484E-2</v>
      </c>
      <c r="BC50" s="3">
        <f t="shared" si="40"/>
        <v>21.143600058055561</v>
      </c>
      <c r="BE50" s="3">
        <v>0.12868599999999999</v>
      </c>
      <c r="BF50" s="3">
        <f t="shared" si="41"/>
        <v>107.23833333333334</v>
      </c>
      <c r="BG50" s="3">
        <v>-1.45315E-5</v>
      </c>
      <c r="BH50" s="32">
        <f t="shared" si="71"/>
        <v>1.0483622567910973</v>
      </c>
      <c r="BI50" s="3">
        <f t="shared" si="5"/>
        <v>5.8463913700500005E-3</v>
      </c>
      <c r="BJ50" s="3">
        <f t="shared" si="43"/>
        <v>4.5431448409694923E-2</v>
      </c>
      <c r="BK50" s="3">
        <f t="shared" si="44"/>
        <v>6.1291360507896133E-3</v>
      </c>
      <c r="BL50" s="3">
        <f t="shared" si="45"/>
        <v>7.8288799012308355E-2</v>
      </c>
      <c r="BM50" s="3">
        <f t="shared" si="46"/>
        <v>4.7628615784076074E-2</v>
      </c>
      <c r="BN50" s="3">
        <f t="shared" si="47"/>
        <v>20.995781286894658</v>
      </c>
    </row>
    <row r="51" spans="2:66" ht="12" x14ac:dyDescent="0.2">
      <c r="B51" s="3">
        <v>0.139381</v>
      </c>
      <c r="C51" s="3">
        <f t="shared" si="6"/>
        <v>116.15083333333335</v>
      </c>
      <c r="D51" s="3">
        <v>-1.5959799999999999E-5</v>
      </c>
      <c r="E51" s="32">
        <f t="shared" si="66"/>
        <v>1.0495103096832261</v>
      </c>
      <c r="F51" s="3">
        <f t="shared" si="0"/>
        <v>6.0830831060999999E-3</v>
      </c>
      <c r="G51" s="3">
        <f t="shared" si="8"/>
        <v>4.3643560500355137E-2</v>
      </c>
      <c r="H51" s="3">
        <f t="shared" si="9"/>
        <v>6.3842584345118122E-3</v>
      </c>
      <c r="I51" s="3">
        <f t="shared" si="10"/>
        <v>7.9901554643897962E-2</v>
      </c>
      <c r="J51" s="3">
        <f t="shared" si="11"/>
        <v>4.5804366696406341E-2</v>
      </c>
      <c r="K51" s="3">
        <f t="shared" si="12"/>
        <v>21.83197961513256</v>
      </c>
      <c r="M51" s="3">
        <v>0.139381</v>
      </c>
      <c r="N51" s="3">
        <f t="shared" si="13"/>
        <v>116.15083333333335</v>
      </c>
      <c r="O51" s="3">
        <v>-1.65768E-5</v>
      </c>
      <c r="P51" s="32">
        <f t="shared" si="67"/>
        <v>1.0495103096832261</v>
      </c>
      <c r="Q51" s="3">
        <f t="shared" si="1"/>
        <v>6.5188321055000007E-3</v>
      </c>
      <c r="R51" s="3">
        <f t="shared" si="15"/>
        <v>4.6769876134480311E-2</v>
      </c>
      <c r="S51" s="3">
        <f t="shared" si="16"/>
        <v>6.8415815018162624E-3</v>
      </c>
      <c r="T51" s="3">
        <f t="shared" si="17"/>
        <v>8.2713853143329394E-2</v>
      </c>
      <c r="U51" s="3">
        <f t="shared" si="18"/>
        <v>4.9085467185744559E-2</v>
      </c>
      <c r="V51" s="3">
        <f t="shared" si="19"/>
        <v>20.372628750092058</v>
      </c>
      <c r="X51" s="3">
        <v>0.139381</v>
      </c>
      <c r="Y51" s="3">
        <f t="shared" si="20"/>
        <v>116.15083333333335</v>
      </c>
      <c r="Z51" s="3">
        <v>-1.57455E-5</v>
      </c>
      <c r="AA51" s="32">
        <f t="shared" si="68"/>
        <v>1.0498398292152276</v>
      </c>
      <c r="AB51" s="3">
        <f t="shared" si="2"/>
        <v>6.2456155832400009E-3</v>
      </c>
      <c r="AC51" s="3">
        <f t="shared" si="22"/>
        <v>4.4809662602793787E-2</v>
      </c>
      <c r="AD51" s="3">
        <f t="shared" si="23"/>
        <v>6.5568959972526469E-3</v>
      </c>
      <c r="AE51" s="3">
        <f t="shared" si="24"/>
        <v>8.0974662686871673E-2</v>
      </c>
      <c r="AF51" s="3">
        <f t="shared" si="25"/>
        <v>4.7042968534108998E-2</v>
      </c>
      <c r="AG51" s="3">
        <f t="shared" si="26"/>
        <v>21.257161934305646</v>
      </c>
      <c r="AI51" s="3">
        <v>0.139381</v>
      </c>
      <c r="AJ51" s="3">
        <f t="shared" si="27"/>
        <v>116.15083333333335</v>
      </c>
      <c r="AK51" s="3">
        <v>-1.5542499999999999E-5</v>
      </c>
      <c r="AL51" s="32">
        <f t="shared" si="69"/>
        <v>1.0498398292152276</v>
      </c>
      <c r="AM51" s="3">
        <f t="shared" si="3"/>
        <v>6.0716830941000008E-3</v>
      </c>
      <c r="AN51" s="3">
        <f t="shared" si="29"/>
        <v>4.3561770213300238E-2</v>
      </c>
      <c r="AO51" s="3">
        <f t="shared" si="30"/>
        <v>6.3742947425589292E-3</v>
      </c>
      <c r="AP51" s="3">
        <f t="shared" si="31"/>
        <v>7.9839180497791498E-2</v>
      </c>
      <c r="AQ51" s="3">
        <f t="shared" si="32"/>
        <v>4.5732881401044111E-2</v>
      </c>
      <c r="AR51" s="3">
        <f t="shared" si="33"/>
        <v>21.866105291523777</v>
      </c>
      <c r="AT51" s="3">
        <v>0.139381</v>
      </c>
      <c r="AU51" s="3">
        <f t="shared" si="34"/>
        <v>116.15083333333335</v>
      </c>
      <c r="AV51" s="3">
        <v>-1.5942100000000001E-5</v>
      </c>
      <c r="AW51" s="32">
        <f t="shared" si="70"/>
        <v>1.0498398292152276</v>
      </c>
      <c r="AX51" s="3">
        <f t="shared" si="4"/>
        <v>6.2277868341000017E-3</v>
      </c>
      <c r="AY51" s="3">
        <f t="shared" si="36"/>
        <v>4.468174883305473E-2</v>
      </c>
      <c r="AZ51" s="3">
        <f t="shared" si="37"/>
        <v>6.5381786663003885E-3</v>
      </c>
      <c r="BA51" s="3">
        <f t="shared" si="38"/>
        <v>8.0859004855986127E-2</v>
      </c>
      <c r="BB51" s="3">
        <f t="shared" si="39"/>
        <v>4.6908679563931875E-2</v>
      </c>
      <c r="BC51" s="3">
        <f t="shared" si="40"/>
        <v>21.318016394750554</v>
      </c>
      <c r="BE51" s="3">
        <v>0.139381</v>
      </c>
      <c r="BF51" s="3">
        <f t="shared" si="41"/>
        <v>116.15083333333335</v>
      </c>
      <c r="BG51" s="3">
        <v>-1.5574300000000001E-5</v>
      </c>
      <c r="BH51" s="32">
        <f t="shared" si="71"/>
        <v>1.0495103096832261</v>
      </c>
      <c r="BI51" s="3">
        <f t="shared" si="5"/>
        <v>6.265935880050001E-3</v>
      </c>
      <c r="BJ51" s="3">
        <f t="shared" si="43"/>
        <v>4.4955452178202203E-2</v>
      </c>
      <c r="BK51" s="3">
        <f t="shared" si="44"/>
        <v>6.5761643059265148E-3</v>
      </c>
      <c r="BL51" s="3">
        <f t="shared" si="45"/>
        <v>8.1093552801233926E-2</v>
      </c>
      <c r="BM51" s="3">
        <f t="shared" si="46"/>
        <v>4.7181210537494453E-2</v>
      </c>
      <c r="BN51" s="3">
        <f t="shared" si="47"/>
        <v>21.194877973834725</v>
      </c>
    </row>
    <row r="52" spans="2:66" ht="12" x14ac:dyDescent="0.2">
      <c r="B52" s="3">
        <v>0.15096499999999999</v>
      </c>
      <c r="C52" s="3">
        <f t="shared" si="6"/>
        <v>125.80416666666667</v>
      </c>
      <c r="D52" s="3">
        <v>-1.7072099999999999E-5</v>
      </c>
      <c r="E52" s="32">
        <f t="shared" si="66"/>
        <v>1.050658376512819</v>
      </c>
      <c r="F52" s="3">
        <f t="shared" si="0"/>
        <v>6.5070362511000001E-3</v>
      </c>
      <c r="G52" s="3">
        <f t="shared" si="8"/>
        <v>4.3102946054383473E-2</v>
      </c>
      <c r="H52" s="3">
        <f t="shared" si="9"/>
        <v>6.8366721434907863E-3</v>
      </c>
      <c r="I52" s="3">
        <f t="shared" si="10"/>
        <v>8.2684171057650371E-2</v>
      </c>
      <c r="J52" s="3">
        <f t="shared" si="11"/>
        <v>4.5286471324418154E-2</v>
      </c>
      <c r="K52" s="3">
        <f t="shared" si="12"/>
        <v>22.081649789764185</v>
      </c>
      <c r="M52" s="3">
        <v>0.15096499999999999</v>
      </c>
      <c r="N52" s="3">
        <f t="shared" si="13"/>
        <v>125.80416666666667</v>
      </c>
      <c r="O52" s="3">
        <v>-1.7750599999999999E-5</v>
      </c>
      <c r="P52" s="32">
        <f t="shared" si="67"/>
        <v>1.050658376512819</v>
      </c>
      <c r="Q52" s="3">
        <f t="shared" si="1"/>
        <v>6.9804289554999998E-3</v>
      </c>
      <c r="R52" s="3">
        <f t="shared" si="15"/>
        <v>4.6238723912827476E-2</v>
      </c>
      <c r="S52" s="3">
        <f t="shared" si="16"/>
        <v>7.3340461537487025E-3</v>
      </c>
      <c r="T52" s="3">
        <f t="shared" si="17"/>
        <v>8.563904573118912E-2</v>
      </c>
      <c r="U52" s="3">
        <f t="shared" si="18"/>
        <v>4.8581102598275777E-2</v>
      </c>
      <c r="V52" s="3">
        <f t="shared" si="19"/>
        <v>20.584135528358544</v>
      </c>
      <c r="X52" s="3">
        <v>0.15096499999999999</v>
      </c>
      <c r="Y52" s="3">
        <f t="shared" si="20"/>
        <v>125.80416666666667</v>
      </c>
      <c r="Z52" s="3">
        <v>-1.6849400000000002E-5</v>
      </c>
      <c r="AA52" s="32">
        <f t="shared" si="68"/>
        <v>1.0509955370886115</v>
      </c>
      <c r="AB52" s="3">
        <f t="shared" si="2"/>
        <v>6.683488557240002E-3</v>
      </c>
      <c r="AC52" s="3">
        <f t="shared" si="22"/>
        <v>4.4271775293876083E-2</v>
      </c>
      <c r="AD52" s="3">
        <f t="shared" si="23"/>
        <v>7.0243166458420448E-3</v>
      </c>
      <c r="AE52" s="3">
        <f t="shared" si="24"/>
        <v>8.3811196422924575E-2</v>
      </c>
      <c r="AF52" s="3">
        <f t="shared" si="25"/>
        <v>4.6529438252853612E-2</v>
      </c>
      <c r="AG52" s="3">
        <f t="shared" si="26"/>
        <v>21.491770318947935</v>
      </c>
      <c r="AI52" s="3">
        <v>0.15096499999999999</v>
      </c>
      <c r="AJ52" s="3">
        <f t="shared" si="27"/>
        <v>125.80416666666667</v>
      </c>
      <c r="AK52" s="3">
        <v>-1.6648500000000002E-5</v>
      </c>
      <c r="AL52" s="32">
        <f t="shared" si="69"/>
        <v>1.0509955370886115</v>
      </c>
      <c r="AM52" s="3">
        <f t="shared" si="3"/>
        <v>6.5037419941000015E-3</v>
      </c>
      <c r="AN52" s="3">
        <f t="shared" si="29"/>
        <v>4.3081124724936255E-2</v>
      </c>
      <c r="AO52" s="3">
        <f t="shared" si="30"/>
        <v>6.8354038101748884E-3</v>
      </c>
      <c r="AP52" s="3">
        <f t="shared" si="31"/>
        <v>8.267650095507724E-2</v>
      </c>
      <c r="AQ52" s="3">
        <f t="shared" si="32"/>
        <v>4.5278069818665841E-2</v>
      </c>
      <c r="AR52" s="3">
        <f t="shared" si="33"/>
        <v>22.085747117863026</v>
      </c>
      <c r="AT52" s="3">
        <v>0.15096499999999999</v>
      </c>
      <c r="AU52" s="3">
        <f t="shared" si="34"/>
        <v>125.80416666666667</v>
      </c>
      <c r="AV52" s="3">
        <v>-1.7050200000000002E-5</v>
      </c>
      <c r="AW52" s="32">
        <f t="shared" si="70"/>
        <v>1.0509955370886115</v>
      </c>
      <c r="AX52" s="3">
        <f t="shared" si="4"/>
        <v>6.6606660991000016E-3</v>
      </c>
      <c r="AY52" s="3">
        <f t="shared" si="36"/>
        <v>4.4120598145927878E-2</v>
      </c>
      <c r="AZ52" s="3">
        <f t="shared" si="37"/>
        <v>7.0003303441915129E-3</v>
      </c>
      <c r="BA52" s="3">
        <f t="shared" si="38"/>
        <v>8.366797681425979E-2</v>
      </c>
      <c r="BB52" s="3">
        <f t="shared" si="39"/>
        <v>4.6370551745050267E-2</v>
      </c>
      <c r="BC52" s="3">
        <f t="shared" si="40"/>
        <v>21.565410855969446</v>
      </c>
      <c r="BE52" s="3">
        <v>0.15096499999999999</v>
      </c>
      <c r="BF52" s="3">
        <f t="shared" si="41"/>
        <v>125.80416666666667</v>
      </c>
      <c r="BG52" s="3">
        <v>-1.67036E-5</v>
      </c>
      <c r="BH52" s="32">
        <f t="shared" si="71"/>
        <v>1.050658376512819</v>
      </c>
      <c r="BI52" s="3">
        <f t="shared" si="5"/>
        <v>6.7202815025500014E-3</v>
      </c>
      <c r="BJ52" s="3">
        <f t="shared" si="43"/>
        <v>4.4515493674361618E-2</v>
      </c>
      <c r="BK52" s="3">
        <f t="shared" si="44"/>
        <v>7.0607200531783128E-3</v>
      </c>
      <c r="BL52" s="3">
        <f t="shared" si="45"/>
        <v>8.4028090857631133E-2</v>
      </c>
      <c r="BM52" s="3">
        <f t="shared" si="46"/>
        <v>4.6770576313571448E-2</v>
      </c>
      <c r="BN52" s="3">
        <f t="shared" si="47"/>
        <v>21.380963819978188</v>
      </c>
    </row>
    <row r="53" spans="2:66" ht="12" x14ac:dyDescent="0.2">
      <c r="B53" s="3">
        <v>0.16351199999999999</v>
      </c>
      <c r="C53" s="3">
        <f t="shared" si="6"/>
        <v>136.26</v>
      </c>
      <c r="D53" s="3">
        <v>-1.83013E-5</v>
      </c>
      <c r="E53" s="32">
        <f t="shared" si="66"/>
        <v>1.0518064653299395</v>
      </c>
      <c r="F53" s="3">
        <f t="shared" si="0"/>
        <v>6.975545831100001E-3</v>
      </c>
      <c r="G53" s="3">
        <f t="shared" si="8"/>
        <v>4.2660757810435941E-2</v>
      </c>
      <c r="H53" s="3">
        <f t="shared" si="9"/>
        <v>7.336924204356287E-3</v>
      </c>
      <c r="I53" s="3">
        <f t="shared" si="10"/>
        <v>8.5655847461549792E-2</v>
      </c>
      <c r="J53" s="3">
        <f t="shared" si="11"/>
        <v>4.4870860880891233E-2</v>
      </c>
      <c r="K53" s="3">
        <f t="shared" si="12"/>
        <v>22.286178164811215</v>
      </c>
      <c r="M53" s="3">
        <v>0.16351199999999999</v>
      </c>
      <c r="N53" s="3">
        <f t="shared" si="13"/>
        <v>136.26</v>
      </c>
      <c r="O53" s="3">
        <v>-1.89812E-5</v>
      </c>
      <c r="P53" s="32">
        <f t="shared" si="67"/>
        <v>1.0518064653299395</v>
      </c>
      <c r="Q53" s="3">
        <f t="shared" si="1"/>
        <v>7.4643624055000012E-3</v>
      </c>
      <c r="R53" s="3">
        <f t="shared" si="15"/>
        <v>4.565024221769657E-2</v>
      </c>
      <c r="S53" s="3">
        <f t="shared" si="16"/>
        <v>7.8510646376706399E-3</v>
      </c>
      <c r="T53" s="3">
        <f t="shared" si="17"/>
        <v>8.8606233627610193E-2</v>
      </c>
      <c r="U53" s="3">
        <f t="shared" si="18"/>
        <v>4.8015219908451E-2</v>
      </c>
      <c r="V53" s="3">
        <f t="shared" si="19"/>
        <v>20.826729564222891</v>
      </c>
      <c r="X53" s="3">
        <v>0.16351199999999999</v>
      </c>
      <c r="Y53" s="3">
        <f t="shared" si="20"/>
        <v>136.26</v>
      </c>
      <c r="Z53" s="3">
        <v>-1.80027E-5</v>
      </c>
      <c r="AA53" s="32">
        <f t="shared" si="68"/>
        <v>1.0521512670958626</v>
      </c>
      <c r="AB53" s="3">
        <f t="shared" si="2"/>
        <v>7.1409565352400003E-3</v>
      </c>
      <c r="AC53" s="3">
        <f t="shared" si="22"/>
        <v>4.3672369827535598E-2</v>
      </c>
      <c r="AD53" s="3">
        <f t="shared" si="23"/>
        <v>7.5133664668292468E-3</v>
      </c>
      <c r="AE53" s="3">
        <f t="shared" si="24"/>
        <v>8.667967735766699E-2</v>
      </c>
      <c r="AF53" s="3">
        <f t="shared" si="25"/>
        <v>4.5949939251120696E-2</v>
      </c>
      <c r="AG53" s="3">
        <f t="shared" si="26"/>
        <v>21.762814408413185</v>
      </c>
      <c r="AI53" s="3">
        <v>0.16351199999999999</v>
      </c>
      <c r="AJ53" s="3">
        <f t="shared" si="27"/>
        <v>136.26</v>
      </c>
      <c r="AK53" s="3">
        <v>-1.7818699999999999E-5</v>
      </c>
      <c r="AL53" s="32">
        <f t="shared" si="69"/>
        <v>1.0521512670958626</v>
      </c>
      <c r="AM53" s="3">
        <f t="shared" si="3"/>
        <v>6.9608806241E-3</v>
      </c>
      <c r="AN53" s="3">
        <f t="shared" si="29"/>
        <v>4.2571068937448019E-2</v>
      </c>
      <c r="AO53" s="3">
        <f t="shared" si="30"/>
        <v>7.3238993687498536E-3</v>
      </c>
      <c r="AP53" s="3">
        <f t="shared" si="31"/>
        <v>8.5579783645145152E-2</v>
      </c>
      <c r="AQ53" s="3">
        <f t="shared" si="32"/>
        <v>4.4791204124161245E-2</v>
      </c>
      <c r="AR53" s="3">
        <f t="shared" si="33"/>
        <v>22.32581194352354</v>
      </c>
      <c r="AT53" s="3">
        <v>0.16351199999999999</v>
      </c>
      <c r="AU53" s="3">
        <f t="shared" si="34"/>
        <v>136.26</v>
      </c>
      <c r="AV53" s="3">
        <v>-1.8255400000000001E-5</v>
      </c>
      <c r="AW53" s="32">
        <f t="shared" si="70"/>
        <v>1.0521512670958626</v>
      </c>
      <c r="AX53" s="3">
        <f t="shared" si="4"/>
        <v>7.1314774791000016E-3</v>
      </c>
      <c r="AY53" s="3">
        <f t="shared" si="36"/>
        <v>4.3614398203801572E-2</v>
      </c>
      <c r="AZ53" s="3">
        <f t="shared" si="37"/>
        <v>7.5033930659006744E-3</v>
      </c>
      <c r="BA53" s="3">
        <f t="shared" si="38"/>
        <v>8.6622128038398333E-2</v>
      </c>
      <c r="BB53" s="3">
        <f t="shared" si="39"/>
        <v>4.5888944333753331E-2</v>
      </c>
      <c r="BC53" s="3">
        <f t="shared" si="40"/>
        <v>21.791741224791178</v>
      </c>
      <c r="BE53" s="3">
        <v>0.16351199999999999</v>
      </c>
      <c r="BF53" s="3">
        <f t="shared" si="41"/>
        <v>136.26</v>
      </c>
      <c r="BG53" s="3">
        <v>-1.7898500000000002E-5</v>
      </c>
      <c r="BH53" s="32">
        <f t="shared" si="71"/>
        <v>1.0518064653299395</v>
      </c>
      <c r="BI53" s="3">
        <f t="shared" si="5"/>
        <v>7.2010196450500016E-3</v>
      </c>
      <c r="BJ53" s="3">
        <f t="shared" si="43"/>
        <v>4.4039701337210739E-2</v>
      </c>
      <c r="BK53" s="3">
        <f t="shared" si="44"/>
        <v>7.5740790196314979E-3</v>
      </c>
      <c r="BL53" s="3">
        <f t="shared" si="45"/>
        <v>8.7029184872843071E-2</v>
      </c>
      <c r="BM53" s="3">
        <f t="shared" si="46"/>
        <v>4.6321242597677836E-2</v>
      </c>
      <c r="BN53" s="3">
        <f t="shared" si="47"/>
        <v>21.588367321781039</v>
      </c>
    </row>
    <row r="54" spans="2:66" ht="12" x14ac:dyDescent="0.2">
      <c r="B54" s="3">
        <v>0.17710200000000001</v>
      </c>
      <c r="C54" s="3">
        <f t="shared" si="6"/>
        <v>147.58500000000001</v>
      </c>
      <c r="D54" s="3">
        <v>-1.9505100000000001E-5</v>
      </c>
      <c r="E54" s="32">
        <f t="shared" si="66"/>
        <v>1.0529545698986515</v>
      </c>
      <c r="F54" s="3">
        <f t="shared" si="0"/>
        <v>7.4343742011000018E-3</v>
      </c>
      <c r="G54" s="3">
        <f t="shared" si="8"/>
        <v>4.197792346275029E-2</v>
      </c>
      <c r="H54" s="3">
        <f t="shared" si="9"/>
        <v>7.828058289384883E-3</v>
      </c>
      <c r="I54" s="3">
        <f t="shared" si="10"/>
        <v>8.8476314849709262E-2</v>
      </c>
      <c r="J54" s="3">
        <f t="shared" si="11"/>
        <v>4.4200846344958737E-2</v>
      </c>
      <c r="K54" s="3">
        <f t="shared" si="12"/>
        <v>22.624001183046431</v>
      </c>
      <c r="M54" s="3">
        <v>0.17710200000000001</v>
      </c>
      <c r="N54" s="3">
        <f t="shared" si="13"/>
        <v>147.58500000000001</v>
      </c>
      <c r="O54" s="3">
        <v>-2.0307799999999999E-5</v>
      </c>
      <c r="P54" s="32">
        <f t="shared" si="67"/>
        <v>1.0529545698986515</v>
      </c>
      <c r="Q54" s="3">
        <f t="shared" si="1"/>
        <v>7.9860478555000003E-3</v>
      </c>
      <c r="R54" s="3">
        <f t="shared" si="15"/>
        <v>4.509292868234125E-2</v>
      </c>
      <c r="S54" s="3">
        <f t="shared" si="16"/>
        <v>8.4089455848780515E-3</v>
      </c>
      <c r="T54" s="3">
        <f t="shared" si="17"/>
        <v>9.1700303079532142E-2</v>
      </c>
      <c r="U54" s="3">
        <f t="shared" si="18"/>
        <v>4.7480805326185198E-2</v>
      </c>
      <c r="V54" s="3">
        <f t="shared" si="19"/>
        <v>21.061142352792189</v>
      </c>
      <c r="X54" s="3">
        <v>0.17710200000000001</v>
      </c>
      <c r="Y54" s="3">
        <f t="shared" si="20"/>
        <v>147.58500000000001</v>
      </c>
      <c r="Z54" s="3">
        <v>-1.92622E-5</v>
      </c>
      <c r="AA54" s="32">
        <f t="shared" si="68"/>
        <v>1.0533070129595412</v>
      </c>
      <c r="AB54" s="3">
        <f t="shared" si="2"/>
        <v>7.6405498052400014E-3</v>
      </c>
      <c r="AC54" s="3">
        <f t="shared" si="22"/>
        <v>4.3142086510824275E-2</v>
      </c>
      <c r="AD54" s="3">
        <f t="shared" si="23"/>
        <v>8.0478446927259497E-3</v>
      </c>
      <c r="AE54" s="3">
        <f t="shared" si="24"/>
        <v>8.9709780362711572E-2</v>
      </c>
      <c r="AF54" s="3">
        <f t="shared" si="25"/>
        <v>4.544186227555843E-2</v>
      </c>
      <c r="AG54" s="3">
        <f t="shared" si="26"/>
        <v>22.006140371977331</v>
      </c>
      <c r="AI54" s="3">
        <v>0.17710200000000001</v>
      </c>
      <c r="AJ54" s="3">
        <f t="shared" si="27"/>
        <v>147.58500000000001</v>
      </c>
      <c r="AK54" s="3">
        <v>-1.90472E-5</v>
      </c>
      <c r="AL54" s="32">
        <f t="shared" si="69"/>
        <v>1.0533070129595412</v>
      </c>
      <c r="AM54" s="3">
        <f t="shared" si="3"/>
        <v>7.4407941491000011E-3</v>
      </c>
      <c r="AN54" s="3">
        <f t="shared" si="29"/>
        <v>4.2014173465573512E-2</v>
      </c>
      <c r="AO54" s="3">
        <f t="shared" si="30"/>
        <v>7.8374406592353531E-3</v>
      </c>
      <c r="AP54" s="3">
        <f t="shared" si="31"/>
        <v>8.8529320901243519E-2</v>
      </c>
      <c r="AQ54" s="3">
        <f t="shared" si="32"/>
        <v>4.4253823554987255E-2</v>
      </c>
      <c r="AR54" s="3">
        <f t="shared" si="33"/>
        <v>22.596917501545544</v>
      </c>
      <c r="AT54" s="3">
        <v>0.17710200000000001</v>
      </c>
      <c r="AU54" s="3">
        <f t="shared" si="34"/>
        <v>147.58500000000001</v>
      </c>
      <c r="AV54" s="3">
        <v>-1.9541399999999999E-5</v>
      </c>
      <c r="AW54" s="32">
        <f t="shared" si="70"/>
        <v>1.0533070129595412</v>
      </c>
      <c r="AX54" s="3">
        <f t="shared" si="4"/>
        <v>7.6338533791000009E-3</v>
      </c>
      <c r="AY54" s="3">
        <f t="shared" si="36"/>
        <v>4.3104275384241851E-2</v>
      </c>
      <c r="AZ54" s="3">
        <f t="shared" si="37"/>
        <v>8.0407913001109225E-3</v>
      </c>
      <c r="BA54" s="3">
        <f t="shared" si="38"/>
        <v>8.9670459461914889E-2</v>
      </c>
      <c r="BB54" s="3">
        <f t="shared" si="39"/>
        <v>4.540203555076127E-2</v>
      </c>
      <c r="BC54" s="3">
        <f t="shared" si="40"/>
        <v>22.025444187011406</v>
      </c>
      <c r="BE54" s="3">
        <v>0.17710200000000001</v>
      </c>
      <c r="BF54" s="3">
        <f t="shared" si="41"/>
        <v>147.58500000000001</v>
      </c>
      <c r="BG54" s="3">
        <v>-1.9113199999999999E-5</v>
      </c>
      <c r="BH54" s="32">
        <f t="shared" si="71"/>
        <v>1.0529545698986515</v>
      </c>
      <c r="BI54" s="3">
        <f t="shared" si="5"/>
        <v>7.6897238225500002E-3</v>
      </c>
      <c r="BJ54" s="3">
        <f t="shared" si="43"/>
        <v>4.3419745810606314E-2</v>
      </c>
      <c r="BK54" s="3">
        <f t="shared" si="44"/>
        <v>8.0969298402125498E-3</v>
      </c>
      <c r="BL54" s="3">
        <f t="shared" si="45"/>
        <v>8.9982941940195252E-2</v>
      </c>
      <c r="BM54" s="3">
        <f t="shared" si="46"/>
        <v>4.5719019775115749E-2</v>
      </c>
      <c r="BN54" s="3">
        <f t="shared" si="47"/>
        <v>21.87273491249011</v>
      </c>
    </row>
    <row r="55" spans="2:66" ht="12" x14ac:dyDescent="0.2">
      <c r="B55" s="3">
        <v>0.19182099999999999</v>
      </c>
      <c r="C55" s="3">
        <f t="shared" si="6"/>
        <v>159.85083333333333</v>
      </c>
      <c r="D55" s="3">
        <v>-2.0866600000000001E-5</v>
      </c>
      <c r="E55" s="32">
        <f t="shared" si="66"/>
        <v>1.0541026363899346</v>
      </c>
      <c r="F55" s="3">
        <f t="shared" si="0"/>
        <v>7.9533099261000009E-3</v>
      </c>
      <c r="G55" s="3">
        <f t="shared" si="8"/>
        <v>4.1462144009779961E-2</v>
      </c>
      <c r="H55" s="3">
        <f t="shared" si="9"/>
        <v>8.3836049611282475E-3</v>
      </c>
      <c r="I55" s="3">
        <f t="shared" si="10"/>
        <v>9.1562027943510774E-2</v>
      </c>
      <c r="J55" s="3">
        <f t="shared" si="11"/>
        <v>4.3705355311088191E-2</v>
      </c>
      <c r="K55" s="3">
        <f t="shared" si="12"/>
        <v>22.880491255182559</v>
      </c>
      <c r="M55" s="3">
        <v>0.19182099999999999</v>
      </c>
      <c r="N55" s="3">
        <f t="shared" si="13"/>
        <v>159.85083333333333</v>
      </c>
      <c r="O55" s="3">
        <v>-2.17019E-5</v>
      </c>
      <c r="P55" s="32">
        <f t="shared" si="67"/>
        <v>1.0541026363899346</v>
      </c>
      <c r="Q55" s="3">
        <f t="shared" si="1"/>
        <v>8.5342776805000017E-3</v>
      </c>
      <c r="R55" s="3">
        <f t="shared" si="15"/>
        <v>4.4490841359913678E-2</v>
      </c>
      <c r="S55" s="3">
        <f t="shared" si="16"/>
        <v>8.9960046026988285E-3</v>
      </c>
      <c r="T55" s="3">
        <f t="shared" si="17"/>
        <v>9.4847269874777249E-2</v>
      </c>
      <c r="U55" s="3">
        <f t="shared" si="18"/>
        <v>4.6897913172691361E-2</v>
      </c>
      <c r="V55" s="3">
        <f t="shared" si="19"/>
        <v>21.322910388735583</v>
      </c>
      <c r="X55" s="3">
        <v>0.19182099999999999</v>
      </c>
      <c r="Y55" s="3">
        <f t="shared" si="20"/>
        <v>159.85083333333333</v>
      </c>
      <c r="Z55" s="3">
        <v>-2.0579599999999999E-5</v>
      </c>
      <c r="AA55" s="32">
        <f t="shared" si="68"/>
        <v>1.0544627204923633</v>
      </c>
      <c r="AB55" s="3">
        <f t="shared" si="2"/>
        <v>8.1631096892400001E-3</v>
      </c>
      <c r="AC55" s="3">
        <f t="shared" si="22"/>
        <v>4.2555870781822637E-2</v>
      </c>
      <c r="AD55" s="3">
        <f t="shared" si="23"/>
        <v>8.6076948505935807E-3</v>
      </c>
      <c r="AE55" s="3">
        <f t="shared" si="24"/>
        <v>9.2777663532736046E-2</v>
      </c>
      <c r="AF55" s="3">
        <f t="shared" si="25"/>
        <v>4.4873579277522176E-2</v>
      </c>
      <c r="AG55" s="3">
        <f t="shared" si="26"/>
        <v>22.284828090388466</v>
      </c>
      <c r="AI55" s="3">
        <v>0.19182099999999999</v>
      </c>
      <c r="AJ55" s="3">
        <f t="shared" si="27"/>
        <v>159.85083333333333</v>
      </c>
      <c r="AK55" s="3">
        <v>-2.03671E-5</v>
      </c>
      <c r="AL55" s="32">
        <f t="shared" si="69"/>
        <v>1.0544627204923633</v>
      </c>
      <c r="AM55" s="3">
        <f t="shared" si="3"/>
        <v>7.9564130841000003E-3</v>
      </c>
      <c r="AN55" s="3">
        <f t="shared" si="29"/>
        <v>4.1478321373050922E-2</v>
      </c>
      <c r="AO55" s="3">
        <f t="shared" si="30"/>
        <v>8.3897409860211204E-3</v>
      </c>
      <c r="AP55" s="3">
        <f t="shared" si="31"/>
        <v>9.1595529290577932E-2</v>
      </c>
      <c r="AQ55" s="3">
        <f t="shared" si="32"/>
        <v>4.3737343596483812E-2</v>
      </c>
      <c r="AR55" s="3">
        <f t="shared" si="33"/>
        <v>22.863757095673119</v>
      </c>
      <c r="AT55" s="3">
        <v>0.19182099999999999</v>
      </c>
      <c r="AU55" s="3">
        <f t="shared" si="34"/>
        <v>159.85083333333333</v>
      </c>
      <c r="AV55" s="3">
        <v>-2.0864900000000001E-5</v>
      </c>
      <c r="AW55" s="32">
        <f t="shared" si="70"/>
        <v>1.0544627204923633</v>
      </c>
      <c r="AX55" s="3">
        <f t="shared" si="4"/>
        <v>8.1508786541000019E-3</v>
      </c>
      <c r="AY55" s="3">
        <f t="shared" si="36"/>
        <v>4.2492108028318078E-2</v>
      </c>
      <c r="AZ55" s="3">
        <f t="shared" si="37"/>
        <v>8.5947976800054213E-3</v>
      </c>
      <c r="BA55" s="3">
        <f t="shared" si="38"/>
        <v>9.2708131682206929E-2</v>
      </c>
      <c r="BB55" s="3">
        <f t="shared" si="39"/>
        <v>4.4806343830995674E-2</v>
      </c>
      <c r="BC55" s="3">
        <f t="shared" si="40"/>
        <v>22.31826822942492</v>
      </c>
      <c r="BE55" s="3">
        <v>0.19182099999999999</v>
      </c>
      <c r="BF55" s="3">
        <f t="shared" si="41"/>
        <v>159.85083333333333</v>
      </c>
      <c r="BG55" s="3">
        <v>-2.04056E-5</v>
      </c>
      <c r="BH55" s="32">
        <f t="shared" si="71"/>
        <v>1.0541026363899346</v>
      </c>
      <c r="BI55" s="3">
        <f t="shared" si="5"/>
        <v>8.2096886525500016E-3</v>
      </c>
      <c r="BJ55" s="3">
        <f t="shared" si="43"/>
        <v>4.279869593292706E-2</v>
      </c>
      <c r="BK55" s="3">
        <f t="shared" si="44"/>
        <v>8.653854452593486E-3</v>
      </c>
      <c r="BL55" s="3">
        <f t="shared" si="45"/>
        <v>9.3026095546322296E-2</v>
      </c>
      <c r="BM55" s="3">
        <f t="shared" si="46"/>
        <v>4.5114218216949588E-2</v>
      </c>
      <c r="BN55" s="3">
        <f t="shared" si="47"/>
        <v>22.165960965811351</v>
      </c>
    </row>
    <row r="56" spans="2:66" ht="12" x14ac:dyDescent="0.2">
      <c r="B56" s="3">
        <v>0.207763</v>
      </c>
      <c r="C56" s="3">
        <f t="shared" si="6"/>
        <v>173.13583333333335</v>
      </c>
      <c r="D56" s="3">
        <v>-2.2236299999999999E-5</v>
      </c>
      <c r="E56" s="32">
        <f t="shared" si="66"/>
        <v>1.0552506820839653</v>
      </c>
      <c r="F56" s="3">
        <f t="shared" si="0"/>
        <v>8.4753710811000006E-3</v>
      </c>
      <c r="G56" s="3">
        <f t="shared" si="8"/>
        <v>4.0793457358143659E-2</v>
      </c>
      <c r="H56" s="3">
        <f t="shared" si="9"/>
        <v>8.9436411142454902E-3</v>
      </c>
      <c r="I56" s="3">
        <f t="shared" si="10"/>
        <v>9.457082591500135E-2</v>
      </c>
      <c r="J56" s="3">
        <f t="shared" si="11"/>
        <v>4.3047323701744244E-2</v>
      </c>
      <c r="K56" s="3">
        <f t="shared" si="12"/>
        <v>23.23024787623396</v>
      </c>
      <c r="M56" s="3">
        <v>0.207763</v>
      </c>
      <c r="N56" s="3">
        <f t="shared" si="13"/>
        <v>173.13583333333335</v>
      </c>
      <c r="O56" s="3">
        <v>-2.3184200000000001E-5</v>
      </c>
      <c r="P56" s="32">
        <f t="shared" si="67"/>
        <v>1.0552506820839653</v>
      </c>
      <c r="Q56" s="3">
        <f t="shared" si="1"/>
        <v>9.1171921555000014E-3</v>
      </c>
      <c r="R56" s="3">
        <f t="shared" si="15"/>
        <v>4.3882655504108053E-2</v>
      </c>
      <c r="S56" s="3">
        <f t="shared" si="16"/>
        <v>9.6209232407819551E-3</v>
      </c>
      <c r="T56" s="3">
        <f t="shared" si="17"/>
        <v>9.8086305062337606E-2</v>
      </c>
      <c r="U56" s="3">
        <f t="shared" si="18"/>
        <v>4.6307202152365702E-2</v>
      </c>
      <c r="V56" s="3">
        <f t="shared" si="19"/>
        <v>21.594912962127921</v>
      </c>
      <c r="X56" s="3">
        <v>0.207763</v>
      </c>
      <c r="Y56" s="3">
        <f t="shared" si="20"/>
        <v>173.13583333333335</v>
      </c>
      <c r="Z56" s="3">
        <v>-2.1967000000000002E-5</v>
      </c>
      <c r="AA56" s="32">
        <f t="shared" si="68"/>
        <v>1.0556184070895158</v>
      </c>
      <c r="AB56" s="3">
        <f t="shared" si="2"/>
        <v>8.7134357732400018E-3</v>
      </c>
      <c r="AC56" s="3">
        <f t="shared" si="22"/>
        <v>4.1939304752241745E-2</v>
      </c>
      <c r="AD56" s="3">
        <f t="shared" si="23"/>
        <v>9.1980631912244142E-3</v>
      </c>
      <c r="AE56" s="3">
        <f t="shared" si="24"/>
        <v>9.5906533621148121E-2</v>
      </c>
      <c r="AF56" s="3">
        <f t="shared" si="25"/>
        <v>4.427190207700319E-2</v>
      </c>
      <c r="AG56" s="3">
        <f t="shared" si="26"/>
        <v>22.587690003936938</v>
      </c>
      <c r="AI56" s="3">
        <v>0.207763</v>
      </c>
      <c r="AJ56" s="3">
        <f t="shared" si="27"/>
        <v>173.13583333333335</v>
      </c>
      <c r="AK56" s="3">
        <v>-2.1756600000000001E-5</v>
      </c>
      <c r="AL56" s="32">
        <f t="shared" si="69"/>
        <v>1.0556184070895158</v>
      </c>
      <c r="AM56" s="3">
        <f t="shared" si="3"/>
        <v>8.4992212591000014E-3</v>
      </c>
      <c r="AN56" s="3">
        <f t="shared" si="29"/>
        <v>4.0908252475657367E-2</v>
      </c>
      <c r="AO56" s="3">
        <f t="shared" si="30"/>
        <v>8.9719344070324919E-3</v>
      </c>
      <c r="AP56" s="3">
        <f t="shared" si="31"/>
        <v>9.4720295644769248E-2</v>
      </c>
      <c r="AQ56" s="3">
        <f t="shared" si="32"/>
        <v>4.3183504315169166E-2</v>
      </c>
      <c r="AR56" s="3">
        <f t="shared" si="33"/>
        <v>23.156990518917375</v>
      </c>
      <c r="AT56" s="3">
        <v>0.207763</v>
      </c>
      <c r="AU56" s="3">
        <f t="shared" si="34"/>
        <v>173.13583333333335</v>
      </c>
      <c r="AV56" s="3">
        <v>-2.2273099999999999E-5</v>
      </c>
      <c r="AW56" s="32">
        <f t="shared" si="70"/>
        <v>1.0556184070895158</v>
      </c>
      <c r="AX56" s="3">
        <f t="shared" si="4"/>
        <v>8.7009919840999993E-3</v>
      </c>
      <c r="AY56" s="3">
        <f t="shared" si="36"/>
        <v>4.1879410598133444E-2</v>
      </c>
      <c r="AZ56" s="3">
        <f t="shared" si="37"/>
        <v>9.1849272983542864E-3</v>
      </c>
      <c r="BA56" s="3">
        <f t="shared" si="38"/>
        <v>9.583802636925641E-2</v>
      </c>
      <c r="BB56" s="3">
        <f t="shared" si="39"/>
        <v>4.420867670544941E-2</v>
      </c>
      <c r="BC56" s="3">
        <f t="shared" si="40"/>
        <v>22.619993958713863</v>
      </c>
      <c r="BE56" s="3">
        <v>0.207763</v>
      </c>
      <c r="BF56" s="3">
        <f t="shared" si="41"/>
        <v>173.13583333333335</v>
      </c>
      <c r="BG56" s="3">
        <v>-2.18057E-5</v>
      </c>
      <c r="BH56" s="32">
        <f t="shared" si="71"/>
        <v>1.0552506820839653</v>
      </c>
      <c r="BI56" s="3">
        <f t="shared" si="5"/>
        <v>8.7729838850500001E-3</v>
      </c>
      <c r="BJ56" s="3">
        <f t="shared" si="43"/>
        <v>4.2225920327729191E-2</v>
      </c>
      <c r="BK56" s="3">
        <f t="shared" si="44"/>
        <v>9.2576972286106483E-3</v>
      </c>
      <c r="BL56" s="3">
        <f t="shared" si="45"/>
        <v>9.6216927973255553E-2</v>
      </c>
      <c r="BM56" s="3">
        <f t="shared" si="46"/>
        <v>4.4558931227459402E-2</v>
      </c>
      <c r="BN56" s="3">
        <f t="shared" si="47"/>
        <v>22.442189981965971</v>
      </c>
    </row>
    <row r="57" spans="2:66" ht="12" x14ac:dyDescent="0.2">
      <c r="B57" s="3">
        <v>0.22503100000000001</v>
      </c>
      <c r="C57" s="3">
        <f t="shared" si="6"/>
        <v>187.52583333333337</v>
      </c>
      <c r="D57" s="3">
        <v>-2.3677699999999999E-5</v>
      </c>
      <c r="E57" s="32">
        <f t="shared" si="66"/>
        <v>1.0563987968318642</v>
      </c>
      <c r="F57" s="3">
        <f t="shared" si="0"/>
        <v>9.0247606910999999E-3</v>
      </c>
      <c r="G57" s="3">
        <f t="shared" si="8"/>
        <v>4.0104522004079435E-2</v>
      </c>
      <c r="H57" s="3">
        <f t="shared" si="9"/>
        <v>9.5337463357735436E-3</v>
      </c>
      <c r="I57" s="3">
        <f t="shared" si="10"/>
        <v>9.7640905033564415E-2</v>
      </c>
      <c r="J57" s="3">
        <f t="shared" si="11"/>
        <v>4.2366368792626542E-2</v>
      </c>
      <c r="K57" s="3">
        <f t="shared" si="12"/>
        <v>23.603627794838069</v>
      </c>
      <c r="M57" s="3">
        <v>0.22503100000000001</v>
      </c>
      <c r="N57" s="3">
        <f t="shared" si="13"/>
        <v>187.52583333333337</v>
      </c>
      <c r="O57" s="3">
        <v>-2.4739199999999999E-5</v>
      </c>
      <c r="P57" s="32">
        <f t="shared" si="67"/>
        <v>1.0563987968318642</v>
      </c>
      <c r="Q57" s="3">
        <f t="shared" si="1"/>
        <v>9.7286959055000004E-3</v>
      </c>
      <c r="R57" s="3">
        <f t="shared" si="15"/>
        <v>4.3232691964662645E-2</v>
      </c>
      <c r="S57" s="3">
        <f t="shared" si="16"/>
        <v>1.0277382649313284E-2</v>
      </c>
      <c r="T57" s="3">
        <f t="shared" si="17"/>
        <v>0.10137742672465741</v>
      </c>
      <c r="U57" s="3">
        <f t="shared" si="18"/>
        <v>4.5670963775272223E-2</v>
      </c>
      <c r="V57" s="3">
        <f t="shared" si="19"/>
        <v>21.895749888716672</v>
      </c>
      <c r="X57" s="3">
        <v>0.22503100000000001</v>
      </c>
      <c r="Y57" s="3">
        <f t="shared" si="20"/>
        <v>187.52583333333337</v>
      </c>
      <c r="Z57" s="3">
        <v>-2.3464799999999999E-5</v>
      </c>
      <c r="AA57" s="32">
        <f t="shared" si="68"/>
        <v>1.0567741632001295</v>
      </c>
      <c r="AB57" s="3">
        <f t="shared" si="2"/>
        <v>9.3075531212400003E-3</v>
      </c>
      <c r="AC57" s="3">
        <f t="shared" si="22"/>
        <v>4.1361204106278693E-2</v>
      </c>
      <c r="AD57" s="3">
        <f t="shared" si="23"/>
        <v>9.8359816611391544E-3</v>
      </c>
      <c r="AE57" s="3">
        <f t="shared" si="24"/>
        <v>9.9176517690122368E-2</v>
      </c>
      <c r="AF57" s="3">
        <f t="shared" si="25"/>
        <v>4.3709451858362419E-2</v>
      </c>
      <c r="AG57" s="3">
        <f t="shared" si="26"/>
        <v>22.878346844532246</v>
      </c>
      <c r="AI57" s="3">
        <v>0.22503100000000001</v>
      </c>
      <c r="AJ57" s="3">
        <f t="shared" si="27"/>
        <v>187.52583333333337</v>
      </c>
      <c r="AK57" s="3">
        <v>-2.3198999999999999E-5</v>
      </c>
      <c r="AL57" s="32">
        <f t="shared" si="69"/>
        <v>1.0567741632001295</v>
      </c>
      <c r="AM57" s="3">
        <f t="shared" si="3"/>
        <v>9.062694819100001E-3</v>
      </c>
      <c r="AN57" s="3">
        <f t="shared" si="29"/>
        <v>4.0273094902924488E-2</v>
      </c>
      <c r="AO57" s="3">
        <f t="shared" si="30"/>
        <v>9.5772217337925531E-3</v>
      </c>
      <c r="AP57" s="3">
        <f t="shared" si="31"/>
        <v>9.7863280824794313E-2</v>
      </c>
      <c r="AQ57" s="3">
        <f t="shared" si="32"/>
        <v>4.2559566165517433E-2</v>
      </c>
      <c r="AR57" s="3">
        <f t="shared" si="33"/>
        <v>23.496480112389374</v>
      </c>
      <c r="AT57" s="3">
        <v>0.22503100000000001</v>
      </c>
      <c r="AU57" s="3">
        <f t="shared" si="34"/>
        <v>187.52583333333337</v>
      </c>
      <c r="AV57" s="3">
        <v>-2.3768400000000001E-5</v>
      </c>
      <c r="AW57" s="32">
        <f t="shared" si="70"/>
        <v>1.0567741632001295</v>
      </c>
      <c r="AX57" s="3">
        <f t="shared" si="4"/>
        <v>9.2851309291000009E-3</v>
      </c>
      <c r="AY57" s="3">
        <f t="shared" si="36"/>
        <v>4.1261563647230826E-2</v>
      </c>
      <c r="AZ57" s="3">
        <f t="shared" si="37"/>
        <v>9.8122864678032943E-3</v>
      </c>
      <c r="BA57" s="3">
        <f t="shared" si="38"/>
        <v>9.905698596163369E-2</v>
      </c>
      <c r="BB57" s="3">
        <f t="shared" si="39"/>
        <v>4.3604154395631242E-2</v>
      </c>
      <c r="BC57" s="3">
        <f t="shared" si="40"/>
        <v>22.933594604925794</v>
      </c>
      <c r="BE57" s="3">
        <v>0.22503100000000001</v>
      </c>
      <c r="BF57" s="3">
        <f t="shared" si="41"/>
        <v>187.52583333333337</v>
      </c>
      <c r="BG57" s="3">
        <v>-2.3275999999999999E-5</v>
      </c>
      <c r="BH57" s="32">
        <f t="shared" si="71"/>
        <v>1.0563987968318642</v>
      </c>
      <c r="BI57" s="3">
        <f t="shared" si="5"/>
        <v>9.3645223325500015E-3</v>
      </c>
      <c r="BJ57" s="3">
        <f t="shared" si="43"/>
        <v>4.1614365720945116E-2</v>
      </c>
      <c r="BK57" s="3">
        <f t="shared" si="44"/>
        <v>9.8926701250109435E-3</v>
      </c>
      <c r="BL57" s="3">
        <f t="shared" si="45"/>
        <v>9.9461902882515496E-2</v>
      </c>
      <c r="BM57" s="3">
        <f t="shared" si="46"/>
        <v>4.3961365878527593E-2</v>
      </c>
      <c r="BN57" s="3">
        <f t="shared" si="47"/>
        <v>22.747245905943021</v>
      </c>
    </row>
    <row r="58" spans="2:66" ht="12" x14ac:dyDescent="0.2">
      <c r="B58" s="3">
        <v>0.24373300000000001</v>
      </c>
      <c r="C58" s="3">
        <f t="shared" si="6"/>
        <v>203.11083333333335</v>
      </c>
      <c r="D58" s="3">
        <v>-2.51974E-5</v>
      </c>
      <c r="E58" s="32">
        <f t="shared" si="66"/>
        <v>1.0575468401083428</v>
      </c>
      <c r="F58" s="3">
        <f t="shared" si="0"/>
        <v>9.6039943461000005E-3</v>
      </c>
      <c r="G58" s="3">
        <f t="shared" si="8"/>
        <v>3.9403750604554984E-2</v>
      </c>
      <c r="H58" s="3">
        <f t="shared" si="9"/>
        <v>1.0156673873136445E-2</v>
      </c>
      <c r="I58" s="3">
        <f t="shared" si="10"/>
        <v>0.10078032483146919</v>
      </c>
      <c r="J58" s="3">
        <f t="shared" si="11"/>
        <v>4.1671311940264327E-2</v>
      </c>
      <c r="K58" s="3">
        <f t="shared" si="12"/>
        <v>23.997324620676601</v>
      </c>
      <c r="M58" s="3">
        <v>0.24373300000000001</v>
      </c>
      <c r="N58" s="3">
        <f t="shared" si="13"/>
        <v>203.11083333333335</v>
      </c>
      <c r="O58" s="3">
        <v>-2.63316E-5</v>
      </c>
      <c r="P58" s="32">
        <f t="shared" si="67"/>
        <v>1.0575468401083428</v>
      </c>
      <c r="Q58" s="3">
        <f t="shared" si="1"/>
        <v>1.0354907205500001E-2</v>
      </c>
      <c r="R58" s="3">
        <f t="shared" si="15"/>
        <v>4.2484633617524095E-2</v>
      </c>
      <c r="S58" s="3">
        <f t="shared" si="16"/>
        <v>1.0950799394791636E-2</v>
      </c>
      <c r="T58" s="3">
        <f t="shared" si="17"/>
        <v>0.10464606726863478</v>
      </c>
      <c r="U58" s="3">
        <f t="shared" si="18"/>
        <v>4.4929490035373276E-2</v>
      </c>
      <c r="V58" s="3">
        <f t="shared" si="19"/>
        <v>22.257096602091266</v>
      </c>
      <c r="X58" s="3">
        <v>0.24373300000000001</v>
      </c>
      <c r="Y58" s="3">
        <f t="shared" si="20"/>
        <v>203.11083333333335</v>
      </c>
      <c r="Z58" s="3">
        <v>-2.4984500000000001E-5</v>
      </c>
      <c r="AA58" s="32">
        <f t="shared" si="68"/>
        <v>1.0579298473636394</v>
      </c>
      <c r="AB58" s="3">
        <f t="shared" si="2"/>
        <v>9.9103573232400006E-3</v>
      </c>
      <c r="AC58" s="3">
        <f t="shared" si="22"/>
        <v>4.0660712021925637E-2</v>
      </c>
      <c r="AD58" s="3">
        <f t="shared" si="23"/>
        <v>1.048446281029442E-2</v>
      </c>
      <c r="AE58" s="3">
        <f t="shared" si="24"/>
        <v>0.10239366586998641</v>
      </c>
      <c r="AF58" s="3">
        <f t="shared" si="25"/>
        <v>4.3016180863052686E-2</v>
      </c>
      <c r="AG58" s="3">
        <f t="shared" si="26"/>
        <v>23.247066102488812</v>
      </c>
      <c r="AI58" s="3">
        <v>0.24373300000000001</v>
      </c>
      <c r="AJ58" s="3">
        <f t="shared" si="27"/>
        <v>203.11083333333335</v>
      </c>
      <c r="AK58" s="3">
        <v>-2.47212E-5</v>
      </c>
      <c r="AL58" s="32">
        <f t="shared" si="69"/>
        <v>1.0579298473636394</v>
      </c>
      <c r="AM58" s="3">
        <f t="shared" si="3"/>
        <v>9.6573422491000004E-3</v>
      </c>
      <c r="AN58" s="3">
        <f t="shared" si="29"/>
        <v>3.9622629061719178E-2</v>
      </c>
      <c r="AO58" s="3">
        <f t="shared" si="30"/>
        <v>1.0216790611528789E-2</v>
      </c>
      <c r="AP58" s="3">
        <f t="shared" si="31"/>
        <v>0.10107814111631055</v>
      </c>
      <c r="AQ58" s="3">
        <f t="shared" si="32"/>
        <v>4.1917961915410674E-2</v>
      </c>
      <c r="AR58" s="3">
        <f t="shared" si="33"/>
        <v>23.856121679245124</v>
      </c>
      <c r="AT58" s="3">
        <v>0.24373300000000001</v>
      </c>
      <c r="AU58" s="3">
        <f t="shared" si="34"/>
        <v>203.11083333333335</v>
      </c>
      <c r="AV58" s="3">
        <v>-2.53238E-5</v>
      </c>
      <c r="AW58" s="32">
        <f t="shared" si="70"/>
        <v>1.0579298473636394</v>
      </c>
      <c r="AX58" s="3">
        <f t="shared" si="4"/>
        <v>9.8927479391000012E-3</v>
      </c>
      <c r="AY58" s="3">
        <f t="shared" si="36"/>
        <v>4.0588463355803281E-2</v>
      </c>
      <c r="AZ58" s="3">
        <f t="shared" si="37"/>
        <v>1.0465833317219023E-2</v>
      </c>
      <c r="BA58" s="3">
        <f t="shared" si="38"/>
        <v>0.10230265547491435</v>
      </c>
      <c r="BB58" s="3">
        <f t="shared" si="39"/>
        <v>4.2939746842729637E-2</v>
      </c>
      <c r="BC58" s="3">
        <f t="shared" si="40"/>
        <v>23.288446568224597</v>
      </c>
      <c r="BE58" s="3">
        <v>0.24373300000000001</v>
      </c>
      <c r="BF58" s="3">
        <f t="shared" si="41"/>
        <v>203.11083333333335</v>
      </c>
      <c r="BG58" s="3">
        <v>-2.4783700000000001E-5</v>
      </c>
      <c r="BH58" s="32">
        <f t="shared" si="71"/>
        <v>1.0575468401083428</v>
      </c>
      <c r="BI58" s="3">
        <f t="shared" si="5"/>
        <v>9.9711077350500017E-3</v>
      </c>
      <c r="BJ58" s="3">
        <f t="shared" si="43"/>
        <v>4.0909961864212072E-2</v>
      </c>
      <c r="BK58" s="3">
        <f t="shared" si="44"/>
        <v>1.0544913477581984E-2</v>
      </c>
      <c r="BL58" s="3">
        <f t="shared" si="45"/>
        <v>0.10268842913192305</v>
      </c>
      <c r="BM58" s="3">
        <f t="shared" si="46"/>
        <v>4.3264200898450289E-2</v>
      </c>
      <c r="BN58" s="3">
        <f t="shared" si="47"/>
        <v>23.113797995418881</v>
      </c>
    </row>
    <row r="59" spans="2:66" ht="12" x14ac:dyDescent="0.2">
      <c r="B59" s="3">
        <v>0.26399</v>
      </c>
      <c r="C59" s="3">
        <f t="shared" si="6"/>
        <v>219.99166666666667</v>
      </c>
      <c r="D59" s="3">
        <v>-2.6757000000000001E-5</v>
      </c>
      <c r="E59" s="32">
        <f t="shared" si="66"/>
        <v>1.0586949217283914</v>
      </c>
      <c r="F59" s="3">
        <f t="shared" si="0"/>
        <v>1.0198435886100001E-2</v>
      </c>
      <c r="G59" s="3">
        <f t="shared" si="8"/>
        <v>3.8631902292132279E-2</v>
      </c>
      <c r="H59" s="3">
        <f t="shared" si="9"/>
        <v>1.0797032282186659E-2</v>
      </c>
      <c r="I59" s="3">
        <f t="shared" si="10"/>
        <v>0.10390876903412272</v>
      </c>
      <c r="J59" s="3">
        <f t="shared" si="11"/>
        <v>4.089939877338785E-2</v>
      </c>
      <c r="K59" s="3">
        <f t="shared" si="12"/>
        <v>24.450237167072327</v>
      </c>
      <c r="M59" s="3">
        <v>0.26399</v>
      </c>
      <c r="N59" s="3">
        <f t="shared" si="13"/>
        <v>219.99166666666667</v>
      </c>
      <c r="O59" s="3">
        <v>-2.8018299999999999E-5</v>
      </c>
      <c r="P59" s="32">
        <f t="shared" si="67"/>
        <v>1.0586949217283914</v>
      </c>
      <c r="Q59" s="3">
        <f t="shared" si="1"/>
        <v>1.1018201980500001E-2</v>
      </c>
      <c r="R59" s="3">
        <f t="shared" si="15"/>
        <v>4.1737194516837758E-2</v>
      </c>
      <c r="S59" s="3">
        <f t="shared" si="16"/>
        <v>1.1664914483333056E-2</v>
      </c>
      <c r="T59" s="3">
        <f t="shared" si="17"/>
        <v>0.10800423363615454</v>
      </c>
      <c r="U59" s="3">
        <f t="shared" si="18"/>
        <v>4.4186955882166201E-2</v>
      </c>
      <c r="V59" s="3">
        <f t="shared" si="19"/>
        <v>22.631113187944198</v>
      </c>
      <c r="X59" s="3">
        <v>0.26399</v>
      </c>
      <c r="Y59" s="3">
        <f t="shared" si="20"/>
        <v>219.99166666666667</v>
      </c>
      <c r="Z59" s="3">
        <v>-2.6607000000000001E-5</v>
      </c>
      <c r="AA59" s="32">
        <f t="shared" si="68"/>
        <v>1.0590855701259181</v>
      </c>
      <c r="AB59" s="3">
        <f t="shared" si="2"/>
        <v>1.0553938173240003E-2</v>
      </c>
      <c r="AC59" s="3">
        <f t="shared" si="22"/>
        <v>3.9978552874124031E-2</v>
      </c>
      <c r="AD59" s="3">
        <f t="shared" si="23"/>
        <v>1.1177523627279579E-2</v>
      </c>
      <c r="AE59" s="3">
        <f t="shared" si="24"/>
        <v>0.10572380823295942</v>
      </c>
      <c r="AF59" s="3">
        <f t="shared" si="25"/>
        <v>4.2340708463500812E-2</v>
      </c>
      <c r="AG59" s="3">
        <f t="shared" si="26"/>
        <v>23.617932630060629</v>
      </c>
      <c r="AI59" s="3">
        <v>0.26399</v>
      </c>
      <c r="AJ59" s="3">
        <f t="shared" si="27"/>
        <v>219.99166666666667</v>
      </c>
      <c r="AK59" s="3">
        <v>-2.63239E-5</v>
      </c>
      <c r="AL59" s="32">
        <f t="shared" si="69"/>
        <v>1.0590855701259181</v>
      </c>
      <c r="AM59" s="3">
        <f t="shared" si="3"/>
        <v>1.0283437004100001E-2</v>
      </c>
      <c r="AN59" s="3">
        <f t="shared" si="29"/>
        <v>3.8953888420394718E-2</v>
      </c>
      <c r="AO59" s="3">
        <f t="shared" si="30"/>
        <v>1.0891039742341213E-2</v>
      </c>
      <c r="AP59" s="3">
        <f t="shared" si="31"/>
        <v>0.10436014441510329</v>
      </c>
      <c r="AQ59" s="3">
        <f t="shared" si="32"/>
        <v>4.1255501126335137E-2</v>
      </c>
      <c r="AR59" s="3">
        <f t="shared" si="33"/>
        <v>24.239191688345716</v>
      </c>
      <c r="AT59" s="3">
        <v>0.26399</v>
      </c>
      <c r="AU59" s="3">
        <f t="shared" si="34"/>
        <v>219.99166666666667</v>
      </c>
      <c r="AV59" s="3">
        <v>-2.6966700000000001E-5</v>
      </c>
      <c r="AW59" s="32">
        <f t="shared" si="70"/>
        <v>1.0590855701259181</v>
      </c>
      <c r="AX59" s="3">
        <f t="shared" si="4"/>
        <v>1.0534546824100002E-2</v>
      </c>
      <c r="AY59" s="3">
        <f t="shared" si="36"/>
        <v>3.9905098011667119E-2</v>
      </c>
      <c r="AZ59" s="3">
        <f t="shared" si="37"/>
        <v>1.115698652922013E-2</v>
      </c>
      <c r="BA59" s="3">
        <f t="shared" si="38"/>
        <v>0.1056266374037351</v>
      </c>
      <c r="BB59" s="3">
        <f t="shared" si="39"/>
        <v>4.226291347861711E-2</v>
      </c>
      <c r="BC59" s="3">
        <f t="shared" si="40"/>
        <v>23.661407075164121</v>
      </c>
      <c r="BE59" s="3">
        <v>0.26399</v>
      </c>
      <c r="BF59" s="3">
        <f t="shared" si="41"/>
        <v>219.99166666666667</v>
      </c>
      <c r="BG59" s="3">
        <v>-2.64195E-5</v>
      </c>
      <c r="BH59" s="32">
        <f t="shared" si="71"/>
        <v>1.0586949217283914</v>
      </c>
      <c r="BI59" s="3">
        <f t="shared" si="5"/>
        <v>1.062923097005E-2</v>
      </c>
      <c r="BJ59" s="3">
        <f t="shared" si="43"/>
        <v>4.0263763665479756E-2</v>
      </c>
      <c r="BK59" s="3">
        <f t="shared" si="44"/>
        <v>1.125311284987008E-2</v>
      </c>
      <c r="BL59" s="3">
        <f t="shared" si="45"/>
        <v>0.10608069027806181</v>
      </c>
      <c r="BM59" s="3">
        <f t="shared" si="46"/>
        <v>4.2627042122315544E-2</v>
      </c>
      <c r="BN59" s="3">
        <f t="shared" si="47"/>
        <v>23.459286645565616</v>
      </c>
    </row>
    <row r="60" spans="2:66" ht="12" x14ac:dyDescent="0.2">
      <c r="B60" s="3">
        <v>0.28593000000000002</v>
      </c>
      <c r="C60" s="3">
        <f t="shared" si="6"/>
        <v>238.27500000000003</v>
      </c>
      <c r="D60" s="3">
        <v>-2.8407699999999999E-5</v>
      </c>
      <c r="E60" s="32">
        <f t="shared" si="66"/>
        <v>1.0598429737568156</v>
      </c>
      <c r="F60" s="3">
        <f t="shared" si="0"/>
        <v>1.08276001911E-2</v>
      </c>
      <c r="G60" s="3">
        <f t="shared" si="8"/>
        <v>3.7868010321057598E-2</v>
      </c>
      <c r="H60" s="3">
        <f t="shared" si="9"/>
        <v>1.1475555985185289E-2</v>
      </c>
      <c r="I60" s="3">
        <f t="shared" si="10"/>
        <v>0.10712402151331553</v>
      </c>
      <c r="J60" s="3">
        <f t="shared" si="11"/>
        <v>4.0134144668923476E-2</v>
      </c>
      <c r="K60" s="3">
        <f t="shared" si="12"/>
        <v>24.916439810770811</v>
      </c>
      <c r="M60" s="3">
        <v>0.28593000000000002</v>
      </c>
      <c r="N60" s="3">
        <f t="shared" si="13"/>
        <v>238.27500000000003</v>
      </c>
      <c r="O60" s="3">
        <v>-2.9788E-5</v>
      </c>
      <c r="P60" s="32">
        <f t="shared" si="67"/>
        <v>1.0598429737568156</v>
      </c>
      <c r="Q60" s="3">
        <f t="shared" si="1"/>
        <v>1.1714136505500001E-2</v>
      </c>
      <c r="R60" s="3">
        <f t="shared" si="15"/>
        <v>4.0968546516629949E-2</v>
      </c>
      <c r="S60" s="3">
        <f t="shared" si="16"/>
        <v>1.2415145268982393E-2</v>
      </c>
      <c r="T60" s="3">
        <f t="shared" si="17"/>
        <v>0.11142327076954074</v>
      </c>
      <c r="U60" s="3">
        <f t="shared" si="18"/>
        <v>4.3420226170679511E-2</v>
      </c>
      <c r="V60" s="3">
        <f t="shared" si="19"/>
        <v>23.030741389257724</v>
      </c>
      <c r="X60" s="3">
        <v>0.28593000000000002</v>
      </c>
      <c r="Y60" s="3">
        <f t="shared" si="20"/>
        <v>238.27500000000003</v>
      </c>
      <c r="Z60" s="3">
        <v>-2.8316299999999999E-5</v>
      </c>
      <c r="AA60" s="32">
        <f t="shared" si="68"/>
        <v>1.060241263099623</v>
      </c>
      <c r="AB60" s="3">
        <f t="shared" si="2"/>
        <v>1.1231949111240001E-2</v>
      </c>
      <c r="AC60" s="3">
        <f t="shared" si="22"/>
        <v>3.9282163855629E-2</v>
      </c>
      <c r="AD60" s="3">
        <f t="shared" si="23"/>
        <v>1.1908575912771786E-2</v>
      </c>
      <c r="AE60" s="3">
        <f t="shared" si="24"/>
        <v>0.10912642169874254</v>
      </c>
      <c r="AF60" s="3">
        <f t="shared" si="25"/>
        <v>4.1648571023578447E-2</v>
      </c>
      <c r="AG60" s="3">
        <f t="shared" si="26"/>
        <v>24.010427619086173</v>
      </c>
      <c r="AI60" s="3">
        <v>0.28593000000000002</v>
      </c>
      <c r="AJ60" s="3">
        <f t="shared" si="27"/>
        <v>238.27500000000003</v>
      </c>
      <c r="AK60" s="3">
        <v>-2.7991200000000001E-5</v>
      </c>
      <c r="AL60" s="32">
        <f t="shared" si="69"/>
        <v>1.060241263099623</v>
      </c>
      <c r="AM60" s="3">
        <f t="shared" si="3"/>
        <v>1.0934767749100001E-2</v>
      </c>
      <c r="AN60" s="3">
        <f t="shared" si="29"/>
        <v>3.824281379743294E-2</v>
      </c>
      <c r="AO60" s="3">
        <f t="shared" si="30"/>
        <v>1.1593491970006805E-2</v>
      </c>
      <c r="AP60" s="3">
        <f t="shared" si="31"/>
        <v>0.10767307913311853</v>
      </c>
      <c r="AQ60" s="3">
        <f t="shared" si="32"/>
        <v>4.0546609205073983E-2</v>
      </c>
      <c r="AR60" s="3">
        <f t="shared" si="33"/>
        <v>24.662974774099247</v>
      </c>
      <c r="AT60" s="3">
        <v>0.28593000000000002</v>
      </c>
      <c r="AU60" s="3">
        <f t="shared" si="34"/>
        <v>238.27500000000003</v>
      </c>
      <c r="AV60" s="3">
        <v>-2.8674600000000002E-5</v>
      </c>
      <c r="AW60" s="32">
        <f t="shared" si="70"/>
        <v>1.060241263099623</v>
      </c>
      <c r="AX60" s="3">
        <f t="shared" si="4"/>
        <v>1.1201737959100002E-2</v>
      </c>
      <c r="AY60" s="3">
        <f t="shared" si="36"/>
        <v>3.9176504595880117E-2</v>
      </c>
      <c r="AZ60" s="3">
        <f t="shared" si="37"/>
        <v>1.1876544802667179E-2</v>
      </c>
      <c r="BA60" s="3">
        <f t="shared" si="38"/>
        <v>0.10897956139876494</v>
      </c>
      <c r="BB60" s="3">
        <f t="shared" si="39"/>
        <v>4.1536546716564114E-2</v>
      </c>
      <c r="BC60" s="3">
        <f t="shared" si="40"/>
        <v>24.075183881408609</v>
      </c>
      <c r="BE60" s="3">
        <v>0.28593000000000002</v>
      </c>
      <c r="BF60" s="3">
        <f t="shared" si="41"/>
        <v>238.27500000000003</v>
      </c>
      <c r="BG60" s="3">
        <v>-2.8097800000000001E-5</v>
      </c>
      <c r="BH60" s="32">
        <f t="shared" si="71"/>
        <v>1.0598429737568156</v>
      </c>
      <c r="BI60" s="3">
        <f t="shared" si="5"/>
        <v>1.1304453017550002E-2</v>
      </c>
      <c r="BJ60" s="3">
        <f t="shared" si="43"/>
        <v>3.9535736080684086E-2</v>
      </c>
      <c r="BK60" s="3">
        <f t="shared" si="44"/>
        <v>1.1980945102814401E-2</v>
      </c>
      <c r="BL60" s="3">
        <f t="shared" si="45"/>
        <v>0.10945750363869258</v>
      </c>
      <c r="BM60" s="3">
        <f t="shared" si="46"/>
        <v>4.1901672097416853E-2</v>
      </c>
      <c r="BN60" s="3">
        <f t="shared" si="47"/>
        <v>23.865396055677877</v>
      </c>
    </row>
    <row r="61" spans="2:66" ht="12" x14ac:dyDescent="0.2">
      <c r="B61" s="3">
        <v>0.30969400000000002</v>
      </c>
      <c r="C61" s="3">
        <f t="shared" si="6"/>
        <v>258.07833333333338</v>
      </c>
      <c r="D61" s="3">
        <v>-3.01173E-5</v>
      </c>
      <c r="E61" s="32">
        <f t="shared" si="66"/>
        <v>1.0609910529006215</v>
      </c>
      <c r="F61" s="3">
        <f t="shared" si="0"/>
        <v>1.1479214231100002E-2</v>
      </c>
      <c r="G61" s="3">
        <f t="shared" si="8"/>
        <v>3.7066311362506217E-2</v>
      </c>
      <c r="H61" s="3">
        <f t="shared" si="9"/>
        <v>1.2179343593526588E-2</v>
      </c>
      <c r="I61" s="3">
        <f t="shared" si="10"/>
        <v>0.11036006339943172</v>
      </c>
      <c r="J61" s="3">
        <f t="shared" si="11"/>
        <v>3.9327024719647739E-2</v>
      </c>
      <c r="K61" s="3">
        <f t="shared" si="12"/>
        <v>25.427807140986211</v>
      </c>
      <c r="M61" s="3">
        <v>0.30969400000000002</v>
      </c>
      <c r="N61" s="3">
        <f t="shared" si="13"/>
        <v>258.07833333333338</v>
      </c>
      <c r="O61" s="3">
        <v>-3.1625799999999998E-5</v>
      </c>
      <c r="P61" s="32">
        <f t="shared" si="67"/>
        <v>1.0609910529006215</v>
      </c>
      <c r="Q61" s="3">
        <f t="shared" si="1"/>
        <v>1.24368513555E-2</v>
      </c>
      <c r="R61" s="3">
        <f t="shared" si="15"/>
        <v>4.0158515681608296E-2</v>
      </c>
      <c r="S61" s="3">
        <f t="shared" si="16"/>
        <v>1.3195388014440465E-2</v>
      </c>
      <c r="T61" s="3">
        <f t="shared" si="17"/>
        <v>0.11487118008639272</v>
      </c>
      <c r="U61" s="3">
        <f t="shared" si="18"/>
        <v>4.2607825835955696E-2</v>
      </c>
      <c r="V61" s="3">
        <f t="shared" si="19"/>
        <v>23.469866870234075</v>
      </c>
      <c r="X61" s="3">
        <v>0.30969400000000002</v>
      </c>
      <c r="Y61" s="3">
        <f t="shared" si="20"/>
        <v>258.07833333333338</v>
      </c>
      <c r="Z61" s="3">
        <v>-3.0060200000000001E-5</v>
      </c>
      <c r="AA61" s="32">
        <f t="shared" si="68"/>
        <v>1.0613969833691781</v>
      </c>
      <c r="AB61" s="3">
        <f t="shared" si="2"/>
        <v>1.1923684485240001E-2</v>
      </c>
      <c r="AC61" s="3">
        <f t="shared" si="22"/>
        <v>3.850150304894509E-2</v>
      </c>
      <c r="AD61" s="3">
        <f t="shared" si="23"/>
        <v>1.2655762743279609E-2</v>
      </c>
      <c r="AE61" s="3">
        <f t="shared" si="24"/>
        <v>0.11249783439373226</v>
      </c>
      <c r="AF61" s="3">
        <f t="shared" si="25"/>
        <v>4.0865379191329529E-2</v>
      </c>
      <c r="AG61" s="3">
        <f t="shared" si="26"/>
        <v>24.470591483271285</v>
      </c>
      <c r="AI61" s="3">
        <v>0.30969400000000002</v>
      </c>
      <c r="AJ61" s="3">
        <f t="shared" si="27"/>
        <v>258.07833333333338</v>
      </c>
      <c r="AK61" s="3">
        <v>-2.9762899999999999E-5</v>
      </c>
      <c r="AL61" s="32">
        <f t="shared" si="69"/>
        <v>1.0613969833691781</v>
      </c>
      <c r="AM61" s="3">
        <f t="shared" si="3"/>
        <v>1.1626882354100001E-2</v>
      </c>
      <c r="AN61" s="3">
        <f t="shared" si="29"/>
        <v>3.7543130813318955E-2</v>
      </c>
      <c r="AO61" s="3">
        <f t="shared" si="30"/>
        <v>1.2340737856630068E-2</v>
      </c>
      <c r="AP61" s="3">
        <f t="shared" si="31"/>
        <v>0.11108887368512685</v>
      </c>
      <c r="AQ61" s="3">
        <f t="shared" si="32"/>
        <v>3.9848165791491169E-2</v>
      </c>
      <c r="AR61" s="3">
        <f t="shared" si="33"/>
        <v>25.095257965763917</v>
      </c>
      <c r="AT61" s="3">
        <v>0.30969400000000002</v>
      </c>
      <c r="AU61" s="3">
        <f t="shared" si="34"/>
        <v>258.07833333333338</v>
      </c>
      <c r="AV61" s="3">
        <v>-3.0463600000000001E-5</v>
      </c>
      <c r="AW61" s="32">
        <f t="shared" si="70"/>
        <v>1.0613969833691781</v>
      </c>
      <c r="AX61" s="3">
        <f t="shared" si="4"/>
        <v>1.1900610809100001E-2</v>
      </c>
      <c r="AY61" s="3">
        <f t="shared" si="36"/>
        <v>3.842699829218519E-2</v>
      </c>
      <c r="AZ61" s="3">
        <f t="shared" si="37"/>
        <v>1.2631272413029375E-2</v>
      </c>
      <c r="BA61" s="3">
        <f t="shared" si="38"/>
        <v>0.11238893367689443</v>
      </c>
      <c r="BB61" s="3">
        <f t="shared" si="39"/>
        <v>4.0786300067257919E-2</v>
      </c>
      <c r="BC61" s="3">
        <f t="shared" si="40"/>
        <v>24.518036653262687</v>
      </c>
      <c r="BE61" s="3">
        <v>0.30969400000000002</v>
      </c>
      <c r="BF61" s="3">
        <f t="shared" si="41"/>
        <v>258.07833333333338</v>
      </c>
      <c r="BG61" s="3">
        <v>-2.9859999999999999E-5</v>
      </c>
      <c r="BH61" s="32">
        <f t="shared" si="71"/>
        <v>1.0609910529006215</v>
      </c>
      <c r="BI61" s="3">
        <f t="shared" si="5"/>
        <v>1.2013430132550001E-2</v>
      </c>
      <c r="BJ61" s="3">
        <f t="shared" si="43"/>
        <v>3.8791291185977128E-2</v>
      </c>
      <c r="BK61" s="3">
        <f t="shared" si="44"/>
        <v>1.2746141885282277E-2</v>
      </c>
      <c r="BL61" s="3">
        <f t="shared" si="45"/>
        <v>0.11289881259465166</v>
      </c>
      <c r="BM61" s="3">
        <f t="shared" si="46"/>
        <v>4.1157212878784467E-2</v>
      </c>
      <c r="BN61" s="3">
        <f t="shared" si="47"/>
        <v>24.297077718677969</v>
      </c>
    </row>
    <row r="62" spans="2:66" ht="12" x14ac:dyDescent="0.2">
      <c r="B62" s="3">
        <v>0.33543299999999998</v>
      </c>
      <c r="C62" s="3">
        <f t="shared" si="6"/>
        <v>279.52750000000003</v>
      </c>
      <c r="D62" s="3">
        <v>-3.1873199999999998E-5</v>
      </c>
      <c r="E62" s="32">
        <f t="shared" si="66"/>
        <v>1.0621391296535898</v>
      </c>
      <c r="F62" s="3">
        <f t="shared" si="0"/>
        <v>1.2148475516099998E-2</v>
      </c>
      <c r="G62" s="3">
        <f t="shared" si="8"/>
        <v>3.6217293814562068E-2</v>
      </c>
      <c r="H62" s="3">
        <f t="shared" si="9"/>
        <v>1.2903371211288397E-2</v>
      </c>
      <c r="I62" s="3">
        <f t="shared" si="10"/>
        <v>0.11359300687669288</v>
      </c>
      <c r="J62" s="3">
        <f t="shared" si="11"/>
        <v>3.8467804930607294E-2</v>
      </c>
      <c r="K62" s="3">
        <f t="shared" si="12"/>
        <v>25.995764556982557</v>
      </c>
      <c r="M62" s="3">
        <v>0.33543299999999998</v>
      </c>
      <c r="N62" s="3">
        <f t="shared" si="13"/>
        <v>279.52750000000003</v>
      </c>
      <c r="O62" s="3">
        <v>-3.3499199999999999E-5</v>
      </c>
      <c r="P62" s="32">
        <f t="shared" si="67"/>
        <v>1.0621391296535898</v>
      </c>
      <c r="Q62" s="3">
        <f t="shared" si="1"/>
        <v>1.31735659055E-2</v>
      </c>
      <c r="R62" s="3">
        <f t="shared" si="15"/>
        <v>3.9273315104655773E-2</v>
      </c>
      <c r="S62" s="3">
        <f t="shared" si="16"/>
        <v>1.3992159825301975E-2</v>
      </c>
      <c r="T62" s="3">
        <f t="shared" si="17"/>
        <v>0.11828846023726057</v>
      </c>
      <c r="U62" s="3">
        <f t="shared" si="18"/>
        <v>4.171372472387027E-2</v>
      </c>
      <c r="V62" s="3">
        <f t="shared" si="19"/>
        <v>23.972925137221317</v>
      </c>
      <c r="X62" s="3">
        <v>0.33543299999999998</v>
      </c>
      <c r="Y62" s="3">
        <f t="shared" si="20"/>
        <v>279.52750000000003</v>
      </c>
      <c r="Z62" s="3">
        <v>-3.1901099999999999E-5</v>
      </c>
      <c r="AA62" s="32">
        <f t="shared" si="68"/>
        <v>1.0625527012319831</v>
      </c>
      <c r="AB62" s="3">
        <f t="shared" si="2"/>
        <v>1.265389587924E-2</v>
      </c>
      <c r="AC62" s="3">
        <f t="shared" si="22"/>
        <v>3.7724063760095163E-2</v>
      </c>
      <c r="AD62" s="3">
        <f t="shared" si="23"/>
        <v>1.3445431247594722E-2</v>
      </c>
      <c r="AE62" s="3">
        <f t="shared" si="24"/>
        <v>0.11595443608415644</v>
      </c>
      <c r="AF62" s="3">
        <f t="shared" si="25"/>
        <v>4.0083805849736677E-2</v>
      </c>
      <c r="AG62" s="3">
        <f t="shared" si="26"/>
        <v>24.947730855416498</v>
      </c>
      <c r="AI62" s="3">
        <v>0.33543299999999998</v>
      </c>
      <c r="AJ62" s="3">
        <f t="shared" si="27"/>
        <v>279.52750000000003</v>
      </c>
      <c r="AK62" s="3">
        <v>-3.1562900000000002E-5</v>
      </c>
      <c r="AL62" s="32">
        <f t="shared" si="69"/>
        <v>1.0625527012319831</v>
      </c>
      <c r="AM62" s="3">
        <f t="shared" si="3"/>
        <v>1.23300523541E-2</v>
      </c>
      <c r="AN62" s="3">
        <f t="shared" si="29"/>
        <v>3.6758614549254248E-2</v>
      </c>
      <c r="AO62" s="3">
        <f t="shared" si="30"/>
        <v>1.3101330435180728E-2</v>
      </c>
      <c r="AP62" s="3">
        <f t="shared" si="31"/>
        <v>0.11446104330810866</v>
      </c>
      <c r="AQ62" s="3">
        <f t="shared" si="32"/>
        <v>3.9057965182855377E-2</v>
      </c>
      <c r="AR62" s="3">
        <f t="shared" si="33"/>
        <v>25.602972282820133</v>
      </c>
      <c r="AT62" s="3">
        <v>0.33543299999999998</v>
      </c>
      <c r="AU62" s="3">
        <f t="shared" si="34"/>
        <v>279.52750000000003</v>
      </c>
      <c r="AV62" s="3">
        <v>-3.2327899999999999E-5</v>
      </c>
      <c r="AW62" s="32">
        <f t="shared" si="70"/>
        <v>1.0625527012319831</v>
      </c>
      <c r="AX62" s="3">
        <f t="shared" si="4"/>
        <v>1.26288996041E-2</v>
      </c>
      <c r="AY62" s="3">
        <f t="shared" si="36"/>
        <v>3.7649544332549273E-2</v>
      </c>
      <c r="AZ62" s="3">
        <f t="shared" si="37"/>
        <v>1.3418871387923977E-2</v>
      </c>
      <c r="BA62" s="3">
        <f t="shared" si="38"/>
        <v>0.11583985233037884</v>
      </c>
      <c r="BB62" s="3">
        <f t="shared" si="39"/>
        <v>4.0004625030703532E-2</v>
      </c>
      <c r="BC62" s="3">
        <f t="shared" si="40"/>
        <v>24.997109690004603</v>
      </c>
      <c r="BE62" s="3">
        <v>0.33543299999999998</v>
      </c>
      <c r="BF62" s="3">
        <f t="shared" si="41"/>
        <v>279.52750000000003</v>
      </c>
      <c r="BG62" s="3">
        <v>-3.1641299999999998E-5</v>
      </c>
      <c r="BH62" s="32">
        <f t="shared" si="71"/>
        <v>1.0621391296535898</v>
      </c>
      <c r="BI62" s="3">
        <f t="shared" si="5"/>
        <v>1.2730091655049999E-2</v>
      </c>
      <c r="BJ62" s="3">
        <f t="shared" si="43"/>
        <v>3.7951220228927982E-2</v>
      </c>
      <c r="BK62" s="3">
        <f t="shared" si="44"/>
        <v>1.3521128470905234E-2</v>
      </c>
      <c r="BL62" s="3">
        <f t="shared" si="45"/>
        <v>0.11628038730114909</v>
      </c>
      <c r="BM62" s="3">
        <f t="shared" si="46"/>
        <v>4.0309476023245278E-2</v>
      </c>
      <c r="BN62" s="3">
        <f t="shared" si="47"/>
        <v>24.808062486928129</v>
      </c>
    </row>
    <row r="63" spans="2:66" ht="12" x14ac:dyDescent="0.2">
      <c r="B63" s="3">
        <v>0.363311</v>
      </c>
      <c r="C63" s="3">
        <f t="shared" si="6"/>
        <v>302.75916666666672</v>
      </c>
      <c r="D63" s="3">
        <v>-3.3621000000000002E-5</v>
      </c>
      <c r="E63" s="32">
        <f t="shared" si="66"/>
        <v>1.0632871986544639</v>
      </c>
      <c r="F63" s="3">
        <f t="shared" si="0"/>
        <v>1.28146494861E-2</v>
      </c>
      <c r="G63" s="3">
        <f t="shared" si="8"/>
        <v>3.5271845570599293E-2</v>
      </c>
      <c r="H63" s="3">
        <f t="shared" si="9"/>
        <v>1.3625652753814133E-2</v>
      </c>
      <c r="I63" s="3">
        <f t="shared" si="10"/>
        <v>0.1167289713559326</v>
      </c>
      <c r="J63" s="3">
        <f t="shared" si="11"/>
        <v>3.7504101868135381E-2</v>
      </c>
      <c r="K63" s="3">
        <f t="shared" si="12"/>
        <v>26.66375010168235</v>
      </c>
      <c r="M63" s="3">
        <v>0.363311</v>
      </c>
      <c r="N63" s="3">
        <f t="shared" si="13"/>
        <v>302.75916666666672</v>
      </c>
      <c r="O63" s="3">
        <v>-3.5467599999999999E-5</v>
      </c>
      <c r="P63" s="32">
        <f t="shared" si="67"/>
        <v>1.0632871986544639</v>
      </c>
      <c r="Q63" s="3">
        <f t="shared" si="1"/>
        <v>1.39476392055E-2</v>
      </c>
      <c r="R63" s="3">
        <f t="shared" si="15"/>
        <v>3.8390357587576487E-2</v>
      </c>
      <c r="S63" s="3">
        <f t="shared" si="16"/>
        <v>1.4830346218659267E-2</v>
      </c>
      <c r="T63" s="3">
        <f t="shared" si="17"/>
        <v>0.12177990892860475</v>
      </c>
      <c r="U63" s="3">
        <f t="shared" si="18"/>
        <v>4.0819975774637342E-2</v>
      </c>
      <c r="V63" s="3">
        <f t="shared" si="19"/>
        <v>24.497809737097629</v>
      </c>
      <c r="X63" s="3">
        <v>0.363311</v>
      </c>
      <c r="Y63" s="3">
        <f t="shared" si="20"/>
        <v>302.75916666666672</v>
      </c>
      <c r="Z63" s="3">
        <v>-3.3839900000000001E-5</v>
      </c>
      <c r="AA63" s="32">
        <f t="shared" si="68"/>
        <v>1.0637084112910993</v>
      </c>
      <c r="AB63" s="3">
        <f t="shared" si="2"/>
        <v>1.342294028724E-2</v>
      </c>
      <c r="AC63" s="3">
        <f t="shared" si="22"/>
        <v>3.6946143351673913E-2</v>
      </c>
      <c r="AD63" s="3">
        <f t="shared" si="23"/>
        <v>1.4278094487795353E-2</v>
      </c>
      <c r="AE63" s="3">
        <f t="shared" si="24"/>
        <v>0.11949098078012145</v>
      </c>
      <c r="AF63" s="3">
        <f t="shared" si="25"/>
        <v>3.9299923447942267E-2</v>
      </c>
      <c r="AG63" s="3">
        <f t="shared" si="26"/>
        <v>25.445342185580255</v>
      </c>
      <c r="AI63" s="3">
        <v>0.363311</v>
      </c>
      <c r="AJ63" s="3">
        <f t="shared" si="27"/>
        <v>302.75916666666672</v>
      </c>
      <c r="AK63" s="3">
        <v>-3.3451200000000003E-5</v>
      </c>
      <c r="AL63" s="32">
        <f t="shared" si="69"/>
        <v>1.0637084112910993</v>
      </c>
      <c r="AM63" s="3">
        <f t="shared" si="3"/>
        <v>1.3067716749100001E-2</v>
      </c>
      <c r="AN63" s="3">
        <f t="shared" si="29"/>
        <v>3.5968403789315491E-2</v>
      </c>
      <c r="AO63" s="3">
        <f t="shared" si="30"/>
        <v>1.390024022238725E-2</v>
      </c>
      <c r="AP63" s="3">
        <f t="shared" si="31"/>
        <v>0.11789927999096199</v>
      </c>
      <c r="AQ63" s="3">
        <f t="shared" si="32"/>
        <v>3.8259893651409541E-2</v>
      </c>
      <c r="AR63" s="3">
        <f t="shared" si="33"/>
        <v>26.137030309365713</v>
      </c>
      <c r="AT63" s="3">
        <v>0.363311</v>
      </c>
      <c r="AU63" s="3">
        <f t="shared" si="34"/>
        <v>302.75916666666672</v>
      </c>
      <c r="AV63" s="3">
        <v>-3.4311499999999998E-5</v>
      </c>
      <c r="AW63" s="32">
        <f t="shared" si="70"/>
        <v>1.0637084112910993</v>
      </c>
      <c r="AX63" s="3">
        <f t="shared" si="4"/>
        <v>1.3403792944099999E-2</v>
      </c>
      <c r="AY63" s="3">
        <f t="shared" si="36"/>
        <v>3.6893441002612083E-2</v>
      </c>
      <c r="AZ63" s="3">
        <f t="shared" si="37"/>
        <v>1.4257727297843456E-2</v>
      </c>
      <c r="BA63" s="3">
        <f t="shared" si="38"/>
        <v>0.11940572556558356</v>
      </c>
      <c r="BB63" s="3">
        <f t="shared" si="39"/>
        <v>3.9243863515950404E-2</v>
      </c>
      <c r="BC63" s="3">
        <f t="shared" si="40"/>
        <v>25.48169090419848</v>
      </c>
      <c r="BE63" s="3">
        <v>0.363311</v>
      </c>
      <c r="BF63" s="3">
        <f t="shared" si="41"/>
        <v>302.75916666666672</v>
      </c>
      <c r="BG63" s="3">
        <v>-3.36108E-5</v>
      </c>
      <c r="BH63" s="32">
        <f t="shared" si="71"/>
        <v>1.0632871986544639</v>
      </c>
      <c r="BI63" s="3">
        <f t="shared" si="5"/>
        <v>1.3522470742549999E-2</v>
      </c>
      <c r="BJ63" s="3">
        <f t="shared" si="43"/>
        <v>3.7220097224003677E-2</v>
      </c>
      <c r="BK63" s="3">
        <f t="shared" si="44"/>
        <v>1.4378270034732936E-2</v>
      </c>
      <c r="BL63" s="3">
        <f t="shared" si="45"/>
        <v>0.11990942429489408</v>
      </c>
      <c r="BM63" s="3">
        <f t="shared" si="46"/>
        <v>3.9575652910957652E-2</v>
      </c>
      <c r="BN63" s="3">
        <f t="shared" si="47"/>
        <v>25.268060700095774</v>
      </c>
    </row>
    <row r="64" spans="2:66" ht="12" x14ac:dyDescent="0.2">
      <c r="B64" s="3">
        <v>0.39350600000000002</v>
      </c>
      <c r="C64" s="3">
        <f t="shared" si="6"/>
        <v>327.92166666666674</v>
      </c>
      <c r="D64" s="3">
        <v>-3.5501799999999999E-5</v>
      </c>
      <c r="E64" s="32">
        <f t="shared" si="66"/>
        <v>1.0644352693305834</v>
      </c>
      <c r="F64" s="3">
        <f t="shared" si="0"/>
        <v>1.3531516406099999E-2</v>
      </c>
      <c r="G64" s="3">
        <f t="shared" si="8"/>
        <v>3.4387065015781204E-2</v>
      </c>
      <c r="H64" s="3">
        <f t="shared" si="9"/>
        <v>1.4403423310178262E-2</v>
      </c>
      <c r="I64" s="3">
        <f t="shared" si="10"/>
        <v>0.12001426294477778</v>
      </c>
      <c r="J64" s="3">
        <f t="shared" si="11"/>
        <v>3.6602804811561349E-2</v>
      </c>
      <c r="K64" s="3">
        <f t="shared" si="12"/>
        <v>27.32031070154876</v>
      </c>
      <c r="M64" s="3">
        <v>0.39350600000000002</v>
      </c>
      <c r="N64" s="3">
        <f t="shared" si="13"/>
        <v>327.92166666666674</v>
      </c>
      <c r="O64" s="3">
        <v>-3.7509799999999998E-5</v>
      </c>
      <c r="P64" s="32">
        <f t="shared" si="67"/>
        <v>1.0644352693305834</v>
      </c>
      <c r="Q64" s="3">
        <f t="shared" si="1"/>
        <v>1.4750734355499999E-2</v>
      </c>
      <c r="R64" s="3">
        <f t="shared" si="15"/>
        <v>3.7485411545186094E-2</v>
      </c>
      <c r="S64" s="3">
        <f t="shared" si="16"/>
        <v>1.5701201896520529E-2</v>
      </c>
      <c r="T64" s="3">
        <f t="shared" si="17"/>
        <v>0.12530443685887793</v>
      </c>
      <c r="U64" s="3">
        <f t="shared" si="18"/>
        <v>3.9900794134067913E-2</v>
      </c>
      <c r="V64" s="3">
        <f t="shared" si="19"/>
        <v>25.062157826733191</v>
      </c>
      <c r="X64" s="3">
        <v>0.39350600000000002</v>
      </c>
      <c r="Y64" s="3">
        <f t="shared" si="20"/>
        <v>327.92166666666674</v>
      </c>
      <c r="Z64" s="3">
        <v>-3.5812899999999997E-5</v>
      </c>
      <c r="AA64" s="32">
        <f t="shared" si="68"/>
        <v>1.0648641230366107</v>
      </c>
      <c r="AB64" s="3">
        <f t="shared" si="2"/>
        <v>1.4205550467239998E-2</v>
      </c>
      <c r="AC64" s="3">
        <f t="shared" si="22"/>
        <v>3.609995900250567E-2</v>
      </c>
      <c r="AD64" s="3">
        <f t="shared" si="23"/>
        <v>1.5126981040549835E-2</v>
      </c>
      <c r="AE64" s="3">
        <f t="shared" si="24"/>
        <v>0.12299179257393493</v>
      </c>
      <c r="AF64" s="3">
        <f t="shared" si="25"/>
        <v>3.8441551184860805E-2</v>
      </c>
      <c r="AG64" s="3">
        <f t="shared" si="26"/>
        <v>26.013518424142671</v>
      </c>
      <c r="AI64" s="3">
        <v>0.39350600000000002</v>
      </c>
      <c r="AJ64" s="3">
        <f t="shared" si="27"/>
        <v>327.92166666666674</v>
      </c>
      <c r="AK64" s="3">
        <v>-3.5438000000000002E-5</v>
      </c>
      <c r="AL64" s="32">
        <f t="shared" si="69"/>
        <v>1.0648641230366107</v>
      </c>
      <c r="AM64" s="3">
        <f t="shared" si="3"/>
        <v>1.3843860169100001E-2</v>
      </c>
      <c r="AN64" s="3">
        <f t="shared" si="29"/>
        <v>3.5180810887508705E-2</v>
      </c>
      <c r="AO64" s="3">
        <f t="shared" si="30"/>
        <v>1.4741830018410137E-2</v>
      </c>
      <c r="AP64" s="3">
        <f t="shared" si="31"/>
        <v>0.12141593807408539</v>
      </c>
      <c r="AQ64" s="3">
        <f t="shared" si="32"/>
        <v>3.74627833334438E-2</v>
      </c>
      <c r="AR64" s="3">
        <f t="shared" si="33"/>
        <v>26.693158143091821</v>
      </c>
      <c r="AT64" s="3">
        <v>0.39350600000000002</v>
      </c>
      <c r="AU64" s="3">
        <f t="shared" si="34"/>
        <v>327.92166666666674</v>
      </c>
      <c r="AV64" s="3">
        <v>-3.6318700000000002E-5</v>
      </c>
      <c r="AW64" s="32">
        <f t="shared" si="70"/>
        <v>1.0648641230366107</v>
      </c>
      <c r="AX64" s="3">
        <f t="shared" si="4"/>
        <v>1.41879056241E-2</v>
      </c>
      <c r="AY64" s="3">
        <f t="shared" si="36"/>
        <v>3.6055118915848804E-2</v>
      </c>
      <c r="AZ64" s="3">
        <f t="shared" si="37"/>
        <v>1.5108191680133443E-2</v>
      </c>
      <c r="BA64" s="3">
        <f t="shared" si="38"/>
        <v>0.12291538422888097</v>
      </c>
      <c r="BB64" s="3">
        <f t="shared" si="39"/>
        <v>3.8393802585306051E-2</v>
      </c>
      <c r="BC64" s="3">
        <f t="shared" si="40"/>
        <v>26.045870235909288</v>
      </c>
      <c r="BE64" s="3">
        <v>0.39350600000000002</v>
      </c>
      <c r="BF64" s="3">
        <f t="shared" si="41"/>
        <v>327.92166666666674</v>
      </c>
      <c r="BG64" s="3">
        <v>-3.5604900000000002E-5</v>
      </c>
      <c r="BH64" s="32">
        <f t="shared" si="71"/>
        <v>1.0644352693305834</v>
      </c>
      <c r="BI64" s="3">
        <f t="shared" si="5"/>
        <v>1.4324747025050001E-2</v>
      </c>
      <c r="BJ64" s="3">
        <f t="shared" si="43"/>
        <v>3.6402868126661346E-2</v>
      </c>
      <c r="BK64" s="3">
        <f t="shared" si="44"/>
        <v>1.5247765957701571E-2</v>
      </c>
      <c r="BL64" s="3">
        <f t="shared" si="45"/>
        <v>0.12348184464811647</v>
      </c>
      <c r="BM64" s="3">
        <f t="shared" si="46"/>
        <v>3.874849673880848E-2</v>
      </c>
      <c r="BN64" s="3">
        <f t="shared" si="47"/>
        <v>25.807452783025049</v>
      </c>
    </row>
    <row r="65" spans="1:66" ht="12" x14ac:dyDescent="0.2">
      <c r="B65" s="3">
        <v>0.42621100000000001</v>
      </c>
      <c r="C65" s="3">
        <f t="shared" si="6"/>
        <v>355.17583333333334</v>
      </c>
      <c r="D65" s="3">
        <v>-3.7383099999999998E-5</v>
      </c>
      <c r="E65" s="32">
        <f t="shared" si="66"/>
        <v>1.0655833560341357</v>
      </c>
      <c r="F65" s="3">
        <f t="shared" si="0"/>
        <v>1.4248573901099999E-2</v>
      </c>
      <c r="G65" s="3">
        <f t="shared" si="8"/>
        <v>3.3430798128391802E-2</v>
      </c>
      <c r="H65" s="3">
        <f t="shared" si="9"/>
        <v>1.5183043196234534E-2</v>
      </c>
      <c r="I65" s="3">
        <f t="shared" si="10"/>
        <v>0.12321949194926318</v>
      </c>
      <c r="J65" s="3">
        <f t="shared" si="11"/>
        <v>3.5623302064551443E-2</v>
      </c>
      <c r="K65" s="3">
        <f t="shared" si="12"/>
        <v>28.071513364705588</v>
      </c>
      <c r="M65" s="3">
        <v>0.42621100000000001</v>
      </c>
      <c r="N65" s="3">
        <f t="shared" si="13"/>
        <v>355.17583333333334</v>
      </c>
      <c r="O65" s="3">
        <v>-3.9619000000000001E-5</v>
      </c>
      <c r="P65" s="32">
        <f t="shared" si="67"/>
        <v>1.0655833560341357</v>
      </c>
      <c r="Q65" s="3">
        <f t="shared" si="1"/>
        <v>1.55801772555E-2</v>
      </c>
      <c r="R65" s="3">
        <f t="shared" si="15"/>
        <v>3.655508012580623E-2</v>
      </c>
      <c r="S65" s="3">
        <f t="shared" si="16"/>
        <v>1.6601977567522401E-2</v>
      </c>
      <c r="T65" s="3">
        <f t="shared" si="17"/>
        <v>0.1288486614890601</v>
      </c>
      <c r="U65" s="3">
        <f t="shared" si="18"/>
        <v>3.8952484960553341E-2</v>
      </c>
      <c r="V65" s="3">
        <f t="shared" si="19"/>
        <v>25.672303089589448</v>
      </c>
      <c r="X65" s="3">
        <v>0.42621100000000001</v>
      </c>
      <c r="Y65" s="3">
        <f t="shared" si="20"/>
        <v>355.17583333333334</v>
      </c>
      <c r="Z65" s="3">
        <v>-3.7880499999999998E-5</v>
      </c>
      <c r="AA65" s="32">
        <f t="shared" si="68"/>
        <v>1.0660198509162264</v>
      </c>
      <c r="AB65" s="3">
        <f t="shared" si="2"/>
        <v>1.5025684683239999E-2</v>
      </c>
      <c r="AC65" s="3">
        <f t="shared" si="22"/>
        <v>3.5254098752120426E-2</v>
      </c>
      <c r="AD65" s="3">
        <f t="shared" si="23"/>
        <v>1.6017678145941731E-2</v>
      </c>
      <c r="AE65" s="3">
        <f t="shared" si="24"/>
        <v>0.12656096612282056</v>
      </c>
      <c r="AF65" s="3">
        <f t="shared" si="25"/>
        <v>3.7581569095921342E-2</v>
      </c>
      <c r="AG65" s="3">
        <f t="shared" si="26"/>
        <v>26.608787872790764</v>
      </c>
      <c r="AI65" s="3">
        <v>0.42621100000000001</v>
      </c>
      <c r="AJ65" s="3">
        <f t="shared" si="27"/>
        <v>355.17583333333334</v>
      </c>
      <c r="AK65" s="3">
        <v>-3.74766E-5</v>
      </c>
      <c r="AL65" s="32">
        <f t="shared" si="69"/>
        <v>1.0660198509162264</v>
      </c>
      <c r="AM65" s="3">
        <f t="shared" si="3"/>
        <v>1.4640239259099999E-2</v>
      </c>
      <c r="AN65" s="3">
        <f t="shared" si="29"/>
        <v>3.4349745217978886E-2</v>
      </c>
      <c r="AO65" s="3">
        <f t="shared" si="30"/>
        <v>1.5606785672363666E-2</v>
      </c>
      <c r="AP65" s="3">
        <f t="shared" si="31"/>
        <v>0.12492712144431915</v>
      </c>
      <c r="AQ65" s="3">
        <f t="shared" si="32"/>
        <v>3.6617510276280213E-2</v>
      </c>
      <c r="AR65" s="3">
        <f t="shared" si="33"/>
        <v>27.309338959830146</v>
      </c>
      <c r="AT65" s="3">
        <v>0.42621100000000001</v>
      </c>
      <c r="AU65" s="3">
        <f t="shared" si="34"/>
        <v>355.17583333333334</v>
      </c>
      <c r="AV65" s="3">
        <v>-3.8332299999999999E-5</v>
      </c>
      <c r="AW65" s="32">
        <f t="shared" si="70"/>
        <v>1.0660198509162264</v>
      </c>
      <c r="AX65" s="3">
        <f t="shared" si="4"/>
        <v>1.4974518464100001E-2</v>
      </c>
      <c r="AY65" s="3">
        <f t="shared" si="36"/>
        <v>3.5134049717393499E-2</v>
      </c>
      <c r="AZ65" s="3">
        <f t="shared" si="37"/>
        <v>1.5963133940642162E-2</v>
      </c>
      <c r="BA65" s="3">
        <f t="shared" si="38"/>
        <v>0.12634529647217646</v>
      </c>
      <c r="BB65" s="3">
        <f t="shared" si="39"/>
        <v>3.7453594441819102E-2</v>
      </c>
      <c r="BC65" s="3">
        <f t="shared" si="40"/>
        <v>26.699707061585581</v>
      </c>
      <c r="BE65" s="3">
        <v>0.42621100000000001</v>
      </c>
      <c r="BF65" s="3">
        <f t="shared" si="41"/>
        <v>355.17583333333334</v>
      </c>
      <c r="BG65" s="3">
        <v>-3.7649199999999999E-5</v>
      </c>
      <c r="BH65" s="32">
        <f t="shared" si="71"/>
        <v>1.0655833560341357</v>
      </c>
      <c r="BI65" s="3">
        <f t="shared" si="5"/>
        <v>1.5147220022549999E-2</v>
      </c>
      <c r="BJ65" s="3">
        <f t="shared" si="43"/>
        <v>3.5539251738106244E-2</v>
      </c>
      <c r="BK65" s="3">
        <f t="shared" si="44"/>
        <v>1.6140625546216286E-2</v>
      </c>
      <c r="BL65" s="3">
        <f t="shared" si="45"/>
        <v>0.12704576162240236</v>
      </c>
      <c r="BM65" s="3">
        <f t="shared" si="46"/>
        <v>3.7870035138033241E-2</v>
      </c>
      <c r="BN65" s="3">
        <f t="shared" si="47"/>
        <v>26.406101720135201</v>
      </c>
    </row>
    <row r="66" spans="1:66" ht="12" x14ac:dyDescent="0.2">
      <c r="B66" s="3">
        <v>0.46163300000000002</v>
      </c>
      <c r="C66" s="3">
        <f t="shared" si="6"/>
        <v>384.69416666666672</v>
      </c>
      <c r="D66" s="3">
        <v>-3.9309800000000001E-5</v>
      </c>
      <c r="E66" s="32">
        <f t="shared" si="66"/>
        <v>1.0667314062264903</v>
      </c>
      <c r="F66" s="3">
        <f t="shared" ref="F66:F67" si="72">-(D66-0.000000000014)*E$1*F$1</f>
        <v>1.4982935606100001E-2</v>
      </c>
      <c r="G66" s="3">
        <f t="shared" si="8"/>
        <v>3.2456378998251857E-2</v>
      </c>
      <c r="H66" s="3">
        <f t="shared" si="9"/>
        <v>1.5982767968496008E-2</v>
      </c>
      <c r="I66" s="3">
        <f t="shared" si="10"/>
        <v>0.12642297247136697</v>
      </c>
      <c r="J66" s="3">
        <f t="shared" si="11"/>
        <v>3.4622238809825137E-2</v>
      </c>
      <c r="K66" s="3">
        <f t="shared" si="12"/>
        <v>28.883169730670879</v>
      </c>
      <c r="M66" s="3">
        <v>0.46163300000000002</v>
      </c>
      <c r="N66" s="3">
        <f t="shared" si="13"/>
        <v>384.69416666666672</v>
      </c>
      <c r="O66" s="3">
        <v>-4.17015E-5</v>
      </c>
      <c r="P66" s="32">
        <f t="shared" si="67"/>
        <v>1.0667314062264903</v>
      </c>
      <c r="Q66" s="3">
        <f t="shared" ref="Q66:Q67" si="73">-(O66-0.000000000014)*P$1*Q$1</f>
        <v>1.6399120380499999E-2</v>
      </c>
      <c r="R66" s="3">
        <f t="shared" si="15"/>
        <v>3.5524150960828185E-2</v>
      </c>
      <c r="S66" s="3">
        <f t="shared" si="16"/>
        <v>1.7493456744368262E-2</v>
      </c>
      <c r="T66" s="3">
        <f t="shared" si="17"/>
        <v>0.13226283205938191</v>
      </c>
      <c r="U66" s="3">
        <f t="shared" si="18"/>
        <v>3.7894727509446384E-2</v>
      </c>
      <c r="V66" s="3">
        <f t="shared" si="19"/>
        <v>26.388895387906413</v>
      </c>
      <c r="X66" s="3">
        <v>0.46163300000000002</v>
      </c>
      <c r="Y66" s="3">
        <f t="shared" si="20"/>
        <v>384.69416666666672</v>
      </c>
      <c r="Z66" s="3">
        <v>-3.99953E-5</v>
      </c>
      <c r="AA66" s="32">
        <f t="shared" si="68"/>
        <v>1.0671755420416416</v>
      </c>
      <c r="AB66" s="3">
        <f t="shared" ref="AB66:AB67" si="74">-(Z66-0.000000000014)*AA$1*AB$1</f>
        <v>1.586454125124E-2</v>
      </c>
      <c r="AC66" s="3">
        <f t="shared" si="22"/>
        <v>3.4366133381365717E-2</v>
      </c>
      <c r="AD66" s="3">
        <f t="shared" si="23"/>
        <v>1.693025040903403E-2</v>
      </c>
      <c r="AE66" s="3">
        <f t="shared" si="24"/>
        <v>0.13011629570900807</v>
      </c>
      <c r="AF66" s="3">
        <f t="shared" si="25"/>
        <v>3.6674697019134311E-2</v>
      </c>
      <c r="AG66" s="3">
        <f t="shared" si="26"/>
        <v>27.2667555911442</v>
      </c>
      <c r="AI66" s="3">
        <v>0.46163300000000002</v>
      </c>
      <c r="AJ66" s="3">
        <f t="shared" si="27"/>
        <v>384.69416666666672</v>
      </c>
      <c r="AK66" s="3">
        <v>-3.95131E-5</v>
      </c>
      <c r="AL66" s="32">
        <f t="shared" si="69"/>
        <v>1.0671755420416416</v>
      </c>
      <c r="AM66" s="3">
        <f t="shared" ref="AM66:AM67" si="75">-(AK66-0.000000000014)*AL$1*AM$1</f>
        <v>1.5435797984100001E-2</v>
      </c>
      <c r="AN66" s="3">
        <f t="shared" si="29"/>
        <v>3.3437379875572153E-2</v>
      </c>
      <c r="AO66" s="3">
        <f t="shared" si="30"/>
        <v>1.6472706080527196E-2</v>
      </c>
      <c r="AP66" s="3">
        <f t="shared" si="31"/>
        <v>0.12834604037728314</v>
      </c>
      <c r="AQ66" s="3">
        <f t="shared" si="32"/>
        <v>3.5683553993165994E-2</v>
      </c>
      <c r="AR66" s="3">
        <f t="shared" si="33"/>
        <v>28.024114419531109</v>
      </c>
      <c r="AT66" s="3">
        <v>0.46163300000000002</v>
      </c>
      <c r="AU66" s="3">
        <f t="shared" si="34"/>
        <v>384.69416666666672</v>
      </c>
      <c r="AV66" s="3">
        <v>-4.0556999999999998E-5</v>
      </c>
      <c r="AW66" s="32">
        <f t="shared" si="70"/>
        <v>1.0671755420416416</v>
      </c>
      <c r="AX66" s="3">
        <f t="shared" ref="AX66:AX67" si="76">-(AV66-0.000000000014)*AW$1*AX$1</f>
        <v>1.58435975191E-2</v>
      </c>
      <c r="AY66" s="3">
        <f t="shared" si="36"/>
        <v>3.4320764588103535E-2</v>
      </c>
      <c r="AZ66" s="3">
        <f t="shared" si="37"/>
        <v>1.690789977033515E-2</v>
      </c>
      <c r="BA66" s="3">
        <f t="shared" si="38"/>
        <v>0.13003038018222954</v>
      </c>
      <c r="BB66" s="3">
        <f t="shared" si="39"/>
        <v>3.6626280552592969E-2</v>
      </c>
      <c r="BC66" s="3">
        <f t="shared" si="40"/>
        <v>27.30279965403707</v>
      </c>
      <c r="BE66" s="3">
        <v>0.46163300000000002</v>
      </c>
      <c r="BF66" s="3">
        <f t="shared" si="41"/>
        <v>384.69416666666672</v>
      </c>
      <c r="BG66" s="3">
        <v>-3.9792700000000003E-5</v>
      </c>
      <c r="BH66" s="32">
        <f t="shared" si="71"/>
        <v>1.0667314062264903</v>
      </c>
      <c r="BI66" s="3">
        <f t="shared" ref="BI66:BI67" si="77">-(BG66-0.000000000014)*BH$1*BI$1</f>
        <v>1.6009603660050001E-2</v>
      </c>
      <c r="BJ66" s="3">
        <f t="shared" si="43"/>
        <v>3.4680370900802157E-2</v>
      </c>
      <c r="BK66" s="3">
        <f t="shared" si="44"/>
        <v>1.7077947025413903E-2</v>
      </c>
      <c r="BL66" s="3">
        <f t="shared" si="45"/>
        <v>0.13068261944655801</v>
      </c>
      <c r="BM66" s="3">
        <f t="shared" si="46"/>
        <v>3.6994640819468932E-2</v>
      </c>
      <c r="BN66" s="3">
        <f t="shared" si="47"/>
        <v>27.030942262148859</v>
      </c>
    </row>
    <row r="67" spans="1:66" ht="12" x14ac:dyDescent="0.2">
      <c r="A67" s="23">
        <v>7.09</v>
      </c>
      <c r="B67" s="3">
        <v>0.5</v>
      </c>
      <c r="C67" s="3">
        <f t="shared" ref="C67:C129" si="78">B67/$A$10</f>
        <v>416.66666666666669</v>
      </c>
      <c r="D67" s="3">
        <v>-4.1251400000000003E-5</v>
      </c>
      <c r="E67" s="32">
        <f t="shared" si="66"/>
        <v>1.067879488357476</v>
      </c>
      <c r="F67" s="3">
        <f t="shared" si="72"/>
        <v>1.57229764461E-2</v>
      </c>
      <c r="G67" s="3">
        <f t="shared" ref="G67" si="79">F67/B67</f>
        <v>3.1445952892200001E-2</v>
      </c>
      <c r="H67" s="3">
        <f t="shared" ref="H67" si="80">E67*F67</f>
        <v>1.6790244042717915E-2</v>
      </c>
      <c r="I67" s="3">
        <f t="shared" si="10"/>
        <v>0.12957717408061467</v>
      </c>
      <c r="J67" s="3">
        <f t="shared" ref="J67" si="81">H67/B67</f>
        <v>3.3580488085435831E-2</v>
      </c>
      <c r="K67" s="3">
        <f t="shared" ref="K67:K130" si="82">1/J67</f>
        <v>29.779197891817102</v>
      </c>
      <c r="M67" s="3">
        <v>0.5</v>
      </c>
      <c r="N67" s="3">
        <f t="shared" ref="N67" si="83">M67/$A$10</f>
        <v>416.66666666666669</v>
      </c>
      <c r="O67" s="3">
        <v>-4.3879599999999999E-5</v>
      </c>
      <c r="P67" s="32">
        <f t="shared" si="67"/>
        <v>1.067879488357476</v>
      </c>
      <c r="Q67" s="3">
        <f t="shared" si="73"/>
        <v>1.7255658205499999E-2</v>
      </c>
      <c r="R67" s="3">
        <f t="shared" ref="R67" si="84">Q67/M67</f>
        <v>3.4511316410999998E-2</v>
      </c>
      <c r="S67" s="3">
        <f t="shared" ref="S67" si="85">P67*Q67</f>
        <v>1.8426963455760823E-2</v>
      </c>
      <c r="T67" s="3">
        <f t="shared" ref="T67" si="86">SQRT(S67)</f>
        <v>0.13574595189456229</v>
      </c>
      <c r="U67" s="3">
        <f t="shared" ref="U67" si="87">S67/M67</f>
        <v>3.6853926911521645E-2</v>
      </c>
      <c r="V67" s="3">
        <f t="shared" ref="V67" si="88">1/U67</f>
        <v>27.134150518092277</v>
      </c>
      <c r="W67" s="23">
        <v>7.02</v>
      </c>
      <c r="X67" s="3">
        <v>0.5</v>
      </c>
      <c r="Y67" s="3">
        <f t="shared" ref="Y67:Y129" si="89">X67/$A$10</f>
        <v>416.66666666666669</v>
      </c>
      <c r="Z67" s="3">
        <v>-4.2149800000000001E-5</v>
      </c>
      <c r="AA67" s="32">
        <f t="shared" si="68"/>
        <v>1.0683312653182579</v>
      </c>
      <c r="AB67" s="3">
        <f t="shared" si="74"/>
        <v>1.671914522124E-2</v>
      </c>
      <c r="AC67" s="3">
        <f t="shared" ref="AC67" si="90">AB67/X67</f>
        <v>3.343829044248E-2</v>
      </c>
      <c r="AD67" s="3">
        <f t="shared" ref="AD67" si="91">AA67*AB67</f>
        <v>1.7861585569247034E-2</v>
      </c>
      <c r="AE67" s="3">
        <f t="shared" ref="AE67" si="92">SQRT(AD67)</f>
        <v>0.13364724302897921</v>
      </c>
      <c r="AF67" s="3">
        <f t="shared" ref="AF67" si="93">AD67/X67</f>
        <v>3.5723171138494068E-2</v>
      </c>
      <c r="AG67" s="3">
        <f t="shared" ref="AG67:AG130" si="94">1/AF67</f>
        <v>27.993035560116727</v>
      </c>
      <c r="AI67" s="3">
        <v>0.5</v>
      </c>
      <c r="AJ67" s="3">
        <f t="shared" ref="AJ67" si="95">AI67/$A$10</f>
        <v>416.66666666666669</v>
      </c>
      <c r="AK67" s="3">
        <v>-4.1673199999999999E-5</v>
      </c>
      <c r="AL67" s="32">
        <f t="shared" si="69"/>
        <v>1.0683312653182579</v>
      </c>
      <c r="AM67" s="3">
        <f t="shared" si="75"/>
        <v>1.6279641049099999E-2</v>
      </c>
      <c r="AN67" s="3">
        <f t="shared" ref="AN67" si="96">AM67/AI67</f>
        <v>3.2559282098199999E-2</v>
      </c>
      <c r="AO67" s="3">
        <f t="shared" ref="AO67" si="97">AL67*AM67</f>
        <v>1.7392049520912056E-2</v>
      </c>
      <c r="AP67" s="3">
        <f t="shared" ref="AP67" si="98">SQRT(AO67)</f>
        <v>0.13187891992624165</v>
      </c>
      <c r="AQ67" s="3">
        <f t="shared" ref="AQ67" si="99">AO67/AI67</f>
        <v>3.4784099041824112E-2</v>
      </c>
      <c r="AR67" s="3">
        <f t="shared" ref="AR67" si="100">1/AQ67</f>
        <v>28.748768188522241</v>
      </c>
      <c r="AT67" s="3">
        <v>0.5</v>
      </c>
      <c r="AU67" s="3">
        <f t="shared" ref="AU67" si="101">AT67/$A$10</f>
        <v>416.66666666666669</v>
      </c>
      <c r="AV67" s="3">
        <v>-4.2729099999999997E-5</v>
      </c>
      <c r="AW67" s="32">
        <f t="shared" si="70"/>
        <v>1.0683312653182579</v>
      </c>
      <c r="AX67" s="3">
        <f t="shared" si="76"/>
        <v>1.6692128384099999E-2</v>
      </c>
      <c r="AY67" s="3">
        <f t="shared" ref="AY67" si="102">AX67/AT67</f>
        <v>3.3384256768199998E-2</v>
      </c>
      <c r="AZ67" s="3">
        <f t="shared" ref="AZ67" si="103">AW67*AX67</f>
        <v>1.783272263744036E-2</v>
      </c>
      <c r="BA67" s="3">
        <f t="shared" ref="BA67" si="104">SQRT(AZ67)</f>
        <v>0.13353921760082452</v>
      </c>
      <c r="BB67" s="3">
        <f t="shared" ref="BB67" si="105">AZ67/AT67</f>
        <v>3.5665445274880719E-2</v>
      </c>
      <c r="BC67" s="3">
        <f t="shared" ref="BC67" si="106">1/BB67</f>
        <v>28.038343340249927</v>
      </c>
      <c r="BD67" s="23">
        <v>7.09</v>
      </c>
      <c r="BE67" s="3">
        <v>0.5</v>
      </c>
      <c r="BF67" s="3">
        <f t="shared" ref="BF67:BF98" si="107">BE67/$A$10</f>
        <v>416.66666666666669</v>
      </c>
      <c r="BG67" s="3">
        <v>-4.1988099999999999E-5</v>
      </c>
      <c r="BH67" s="32">
        <f t="shared" si="71"/>
        <v>1.067879488357476</v>
      </c>
      <c r="BI67" s="3">
        <f t="shared" si="77"/>
        <v>1.6892867965050001E-2</v>
      </c>
      <c r="BJ67" s="3">
        <f t="shared" ref="BJ67" si="108">BI67/BE67</f>
        <v>3.3785735930100001E-2</v>
      </c>
      <c r="BK67" s="3">
        <f t="shared" ref="BK67" si="109">BH67*BI67</f>
        <v>1.8039547199407993E-2</v>
      </c>
      <c r="BL67" s="3">
        <f t="shared" ref="BL67" si="110">SQRT(BK67)</f>
        <v>0.13431138149616359</v>
      </c>
      <c r="BM67" s="3">
        <f t="shared" ref="BM67" si="111">BK67/BE67</f>
        <v>3.6079094398815986E-2</v>
      </c>
      <c r="BN67" s="3">
        <f t="shared" ref="BN67:BN130" si="112">1/BM67</f>
        <v>27.716881941272263</v>
      </c>
    </row>
    <row r="68" spans="1:66" s="33" customFormat="1" ht="12" x14ac:dyDescent="0.2">
      <c r="B68" s="34">
        <v>6.5000000000000002E-2</v>
      </c>
      <c r="C68" s="34">
        <f t="shared" si="78"/>
        <v>54.166666666666671</v>
      </c>
      <c r="D68" s="34">
        <v>4.1868E-4</v>
      </c>
      <c r="E68" s="35">
        <f t="shared" ref="E68:E73" si="113">(E$1-3+(6.5144*LN(B68*1000)))/E$1</f>
        <v>1.0399894684810052</v>
      </c>
      <c r="F68" s="34">
        <f>D68*A$67</f>
        <v>2.9684412000000001E-3</v>
      </c>
      <c r="G68" s="34">
        <f t="shared" ref="G68:G131" si="114">F68/B68</f>
        <v>4.5668326153846153E-2</v>
      </c>
      <c r="H68" s="34">
        <f t="shared" ref="H68:H131" si="115">E68*F68</f>
        <v>3.0871475858051172E-3</v>
      </c>
      <c r="I68" s="34">
        <f t="shared" ref="I68:I131" si="116">SQRT(H68)</f>
        <v>5.5562105663888563E-2</v>
      </c>
      <c r="J68" s="34">
        <f t="shared" ref="J68:J131" si="117">H68/B68</f>
        <v>4.7494578243155651E-2</v>
      </c>
      <c r="K68" s="3">
        <f t="shared" si="82"/>
        <v>21.055034847985159</v>
      </c>
      <c r="N68" s="34"/>
      <c r="P68" s="35"/>
      <c r="S68" s="34"/>
      <c r="T68" s="34"/>
      <c r="U68" s="34"/>
      <c r="V68" s="3"/>
      <c r="X68" s="34">
        <v>6.5000000000000002E-2</v>
      </c>
      <c r="Y68" s="34">
        <f t="shared" si="89"/>
        <v>54.166666666666671</v>
      </c>
      <c r="Z68" s="34">
        <v>4.4314000000000002E-4</v>
      </c>
      <c r="AA68" s="35">
        <f t="shared" ref="AA68:AA73" si="118">(AA$1-3+(6.5144*LN(X68*1000)))/AA$1</f>
        <v>1.0402556213494312</v>
      </c>
      <c r="AB68" s="34">
        <f>Z68*W$67</f>
        <v>3.1108427999999998E-3</v>
      </c>
      <c r="AC68" s="34">
        <f t="shared" ref="AC68:AC131" si="119">AB68/X68</f>
        <v>4.7859119999999998E-2</v>
      </c>
      <c r="AD68" s="34">
        <f t="shared" ref="AD68:AD131" si="120">AA68*AB68</f>
        <v>3.236071709834404E-3</v>
      </c>
      <c r="AE68" s="34">
        <f t="shared" ref="AE68:AE131" si="121">SQRT(AD68)</f>
        <v>5.6886480905698533E-2</v>
      </c>
      <c r="AF68" s="34">
        <f t="shared" ref="AF68:AF131" si="122">AD68/X68</f>
        <v>4.9785718612836982E-2</v>
      </c>
      <c r="AG68" s="3">
        <f t="shared" si="94"/>
        <v>20.086081467992617</v>
      </c>
      <c r="AL68" s="35"/>
      <c r="AO68" s="34"/>
      <c r="AP68" s="34"/>
      <c r="AQ68" s="34"/>
      <c r="AR68" s="3"/>
      <c r="AW68" s="35"/>
      <c r="AZ68" s="34"/>
      <c r="BA68" s="34"/>
      <c r="BB68" s="34"/>
      <c r="BC68" s="3"/>
      <c r="BE68" s="34">
        <v>6.5000000000000002E-2</v>
      </c>
      <c r="BF68" s="34">
        <f t="shared" si="107"/>
        <v>54.166666666666671</v>
      </c>
      <c r="BG68" s="34">
        <v>4.3025000000000002E-4</v>
      </c>
      <c r="BH68" s="35">
        <f t="shared" ref="BH68:BH73" si="123">(BH$1-3+(6.5144*LN(BE68*1000)))/BH$1</f>
        <v>1.0399894684810052</v>
      </c>
      <c r="BI68" s="34">
        <f>BG68*BD$67</f>
        <v>3.0504725E-3</v>
      </c>
      <c r="BJ68" s="34">
        <f t="shared" ref="BJ68:BJ131" si="124">BI68/BE68</f>
        <v>4.6930346153846149E-2</v>
      </c>
      <c r="BK68" s="34">
        <f t="shared" ref="BK68:BK131" si="125">BH68*BI68</f>
        <v>3.1724592738909228E-3</v>
      </c>
      <c r="BL68" s="34">
        <f t="shared" ref="BL68:BL131" si="126">SQRT(BK68)</f>
        <v>5.6324588537253625E-2</v>
      </c>
      <c r="BM68" s="34">
        <f t="shared" ref="BM68:BM131" si="127">BK68/BE68</f>
        <v>4.880706575216804E-2</v>
      </c>
      <c r="BN68" s="3">
        <f t="shared" si="112"/>
        <v>20.488836699952188</v>
      </c>
    </row>
    <row r="69" spans="1:66" ht="12" x14ac:dyDescent="0.2">
      <c r="B69" s="3">
        <v>7.0000000000000007E-2</v>
      </c>
      <c r="C69" s="3">
        <f t="shared" si="78"/>
        <v>58.333333333333343</v>
      </c>
      <c r="D69" s="3">
        <v>4.5178999999999998E-4</v>
      </c>
      <c r="E69" s="32">
        <f t="shared" si="113"/>
        <v>1.0407874337269527</v>
      </c>
      <c r="F69" s="3">
        <f t="shared" ref="F69:F132" si="128">D69*A$67</f>
        <v>3.2031910999999998E-3</v>
      </c>
      <c r="G69" s="3">
        <f t="shared" si="114"/>
        <v>4.575987285714285E-2</v>
      </c>
      <c r="H69" s="3">
        <f t="shared" si="115"/>
        <v>3.3338410447060146E-3</v>
      </c>
      <c r="I69" s="3">
        <f t="shared" si="116"/>
        <v>5.7739423661013575E-2</v>
      </c>
      <c r="J69" s="3">
        <f t="shared" si="117"/>
        <v>4.7626300638657346E-2</v>
      </c>
      <c r="K69" s="3">
        <f t="shared" si="82"/>
        <v>20.9968019054648</v>
      </c>
      <c r="N69" s="3"/>
      <c r="P69" s="32"/>
      <c r="R69" s="2"/>
      <c r="S69" s="3"/>
      <c r="T69" s="3"/>
      <c r="U69" s="3"/>
      <c r="V69" s="3"/>
      <c r="X69" s="3">
        <v>7.0000000000000007E-2</v>
      </c>
      <c r="Y69" s="3">
        <f t="shared" si="89"/>
        <v>58.333333333333343</v>
      </c>
      <c r="Z69" s="3">
        <v>4.7895000000000001E-4</v>
      </c>
      <c r="AA69" s="32">
        <f t="shared" si="118"/>
        <v>1.0410588975121571</v>
      </c>
      <c r="AB69" s="3">
        <f t="shared" ref="AB69:AB132" si="129">Z69*W$67</f>
        <v>3.362229E-3</v>
      </c>
      <c r="AC69" s="3">
        <f t="shared" si="119"/>
        <v>4.8031842857142855E-2</v>
      </c>
      <c r="AD69" s="3">
        <f t="shared" si="120"/>
        <v>3.5002784159234024E-3</v>
      </c>
      <c r="AE69" s="3">
        <f t="shared" si="121"/>
        <v>5.9163150828225861E-2</v>
      </c>
      <c r="AF69" s="3">
        <f t="shared" si="122"/>
        <v>5.0003977370334317E-2</v>
      </c>
      <c r="AG69" s="3">
        <f t="shared" si="94"/>
        <v>19.998409178412004</v>
      </c>
      <c r="AL69" s="32"/>
      <c r="AO69" s="3"/>
      <c r="AP69" s="3"/>
      <c r="AQ69" s="3"/>
      <c r="AR69" s="3"/>
      <c r="AW69" s="32"/>
      <c r="AZ69" s="3"/>
      <c r="BA69" s="3"/>
      <c r="BB69" s="3"/>
      <c r="BC69" s="3"/>
      <c r="BE69" s="3">
        <v>7.0000000000000007E-2</v>
      </c>
      <c r="BF69" s="3">
        <f t="shared" si="107"/>
        <v>58.333333333333343</v>
      </c>
      <c r="BG69" s="3">
        <v>4.6817000000000001E-4</v>
      </c>
      <c r="BH69" s="32">
        <f t="shared" si="123"/>
        <v>1.0407874337269527</v>
      </c>
      <c r="BI69" s="3">
        <f t="shared" ref="BI69:BI132" si="130">BG69*BD$67</f>
        <v>3.3193252999999998E-3</v>
      </c>
      <c r="BJ69" s="3">
        <f t="shared" si="124"/>
        <v>4.7418932857142847E-2</v>
      </c>
      <c r="BK69" s="3">
        <f t="shared" si="125"/>
        <v>3.4547120606919471E-3</v>
      </c>
      <c r="BL69" s="3">
        <f t="shared" si="126"/>
        <v>5.8776798659776863E-2</v>
      </c>
      <c r="BM69" s="3">
        <f t="shared" si="127"/>
        <v>4.9353029438456382E-2</v>
      </c>
      <c r="BN69" s="3">
        <f t="shared" si="112"/>
        <v>20.262180688360942</v>
      </c>
    </row>
    <row r="70" spans="1:66" ht="12" x14ac:dyDescent="0.2">
      <c r="B70" s="3">
        <v>7.4999999999999997E-2</v>
      </c>
      <c r="C70" s="3">
        <f t="shared" si="78"/>
        <v>62.5</v>
      </c>
      <c r="D70" s="3">
        <v>4.8221000000000001E-4</v>
      </c>
      <c r="E70" s="32">
        <f t="shared" si="113"/>
        <v>1.0415303215980511</v>
      </c>
      <c r="F70" s="3">
        <f t="shared" si="128"/>
        <v>3.4188689000000001E-3</v>
      </c>
      <c r="G70" s="3">
        <f t="shared" si="114"/>
        <v>4.5584918666666668E-2</v>
      </c>
      <c r="H70" s="3">
        <f t="shared" si="115"/>
        <v>3.5608556249185756E-3</v>
      </c>
      <c r="I70" s="3">
        <f t="shared" si="116"/>
        <v>5.9672905283039264E-2</v>
      </c>
      <c r="J70" s="3">
        <f t="shared" si="117"/>
        <v>4.7478074998914342E-2</v>
      </c>
      <c r="K70" s="3">
        <f t="shared" si="82"/>
        <v>21.06235351839489</v>
      </c>
      <c r="N70" s="3"/>
      <c r="P70" s="32"/>
      <c r="R70" s="2"/>
      <c r="S70" s="3"/>
      <c r="T70" s="3"/>
      <c r="U70" s="3"/>
      <c r="V70" s="3"/>
      <c r="X70" s="3">
        <v>7.4999999999999997E-2</v>
      </c>
      <c r="Y70" s="3">
        <f t="shared" si="89"/>
        <v>62.5</v>
      </c>
      <c r="Z70" s="3">
        <v>5.1075999999999997E-4</v>
      </c>
      <c r="AA70" s="32">
        <f t="shared" si="118"/>
        <v>1.0418067297284874</v>
      </c>
      <c r="AB70" s="3">
        <f t="shared" si="129"/>
        <v>3.5855351999999996E-3</v>
      </c>
      <c r="AC70" s="3">
        <f t="shared" si="119"/>
        <v>4.7807135999999993E-2</v>
      </c>
      <c r="AD70" s="3">
        <f t="shared" si="120"/>
        <v>3.7354347010383777E-3</v>
      </c>
      <c r="AE70" s="3">
        <f t="shared" si="121"/>
        <v>6.1118202698037333E-2</v>
      </c>
      <c r="AF70" s="3">
        <f t="shared" si="122"/>
        <v>4.9805796013845036E-2</v>
      </c>
      <c r="AG70" s="3">
        <f t="shared" si="94"/>
        <v>20.077984492447818</v>
      </c>
      <c r="AL70" s="32"/>
      <c r="AO70" s="3"/>
      <c r="AP70" s="3"/>
      <c r="AQ70" s="3"/>
      <c r="AR70" s="3"/>
      <c r="AW70" s="32"/>
      <c r="AZ70" s="3"/>
      <c r="BA70" s="3"/>
      <c r="BB70" s="3"/>
      <c r="BC70" s="3"/>
      <c r="BE70" s="3">
        <v>7.4999999999999997E-2</v>
      </c>
      <c r="BF70" s="3">
        <f t="shared" si="107"/>
        <v>62.5</v>
      </c>
      <c r="BG70" s="3">
        <v>4.95E-4</v>
      </c>
      <c r="BH70" s="32">
        <f t="shared" si="123"/>
        <v>1.0415303215980511</v>
      </c>
      <c r="BI70" s="3">
        <f t="shared" si="130"/>
        <v>3.5095499999999997E-3</v>
      </c>
      <c r="BJ70" s="3">
        <f t="shared" si="124"/>
        <v>4.6793999999999995E-2</v>
      </c>
      <c r="BK70" s="3">
        <f t="shared" si="125"/>
        <v>3.6553027401644402E-3</v>
      </c>
      <c r="BL70" s="3">
        <f t="shared" si="126"/>
        <v>6.0459099730019471E-2</v>
      </c>
      <c r="BM70" s="3">
        <f t="shared" si="127"/>
        <v>4.8737369868859202E-2</v>
      </c>
      <c r="BN70" s="3">
        <f t="shared" si="112"/>
        <v>20.518136343646873</v>
      </c>
    </row>
    <row r="71" spans="1:66" ht="12" x14ac:dyDescent="0.2">
      <c r="B71" s="3">
        <v>0.08</v>
      </c>
      <c r="C71" s="3">
        <f t="shared" si="78"/>
        <v>66.666666666666671</v>
      </c>
      <c r="D71" s="3">
        <v>5.0825000000000002E-4</v>
      </c>
      <c r="E71" s="32">
        <f t="shared" si="113"/>
        <v>1.0422252467916027</v>
      </c>
      <c r="F71" s="3">
        <f t="shared" si="128"/>
        <v>3.6034925E-3</v>
      </c>
      <c r="G71" s="3">
        <f t="shared" si="114"/>
        <v>4.5043656250000001E-2</v>
      </c>
      <c r="H71" s="3">
        <f t="shared" si="115"/>
        <v>3.7556508601241895E-3</v>
      </c>
      <c r="I71" s="3">
        <f t="shared" si="116"/>
        <v>6.1283365280671305E-2</v>
      </c>
      <c r="J71" s="3">
        <f t="shared" si="117"/>
        <v>4.6945635751552368E-2</v>
      </c>
      <c r="K71" s="3">
        <f t="shared" si="82"/>
        <v>21.301234587433033</v>
      </c>
      <c r="N71" s="3"/>
      <c r="P71" s="32"/>
      <c r="R71" s="2"/>
      <c r="S71" s="3"/>
      <c r="T71" s="3"/>
      <c r="U71" s="3"/>
      <c r="V71" s="3"/>
      <c r="X71" s="3">
        <v>0.08</v>
      </c>
      <c r="Y71" s="3">
        <f t="shared" si="89"/>
        <v>66.666666666666671</v>
      </c>
      <c r="Z71" s="3">
        <v>5.4188999999999995E-4</v>
      </c>
      <c r="AA71" s="32">
        <f t="shared" si="118"/>
        <v>1.0425062800481191</v>
      </c>
      <c r="AB71" s="3">
        <f t="shared" si="129"/>
        <v>3.8040677999999994E-3</v>
      </c>
      <c r="AC71" s="3">
        <f t="shared" si="119"/>
        <v>4.7550847499999993E-2</v>
      </c>
      <c r="AD71" s="3">
        <f t="shared" si="120"/>
        <v>3.9657645712288317E-3</v>
      </c>
      <c r="AE71" s="3">
        <f t="shared" si="121"/>
        <v>6.2974316758729762E-2</v>
      </c>
      <c r="AF71" s="3">
        <f t="shared" si="122"/>
        <v>4.9572057140360393E-2</v>
      </c>
      <c r="AG71" s="3">
        <f t="shared" si="94"/>
        <v>20.17265487225108</v>
      </c>
      <c r="AL71" s="32"/>
      <c r="AO71" s="3"/>
      <c r="AP71" s="3"/>
      <c r="AQ71" s="3"/>
      <c r="AR71" s="3"/>
      <c r="AW71" s="32"/>
      <c r="AZ71" s="3"/>
      <c r="BA71" s="3"/>
      <c r="BB71" s="3"/>
      <c r="BC71" s="3"/>
      <c r="BE71" s="3">
        <v>0.08</v>
      </c>
      <c r="BF71" s="3">
        <f t="shared" si="107"/>
        <v>66.666666666666671</v>
      </c>
      <c r="BG71" s="3">
        <v>5.2654000000000004E-4</v>
      </c>
      <c r="BH71" s="32">
        <f t="shared" si="123"/>
        <v>1.0422252467916027</v>
      </c>
      <c r="BI71" s="3">
        <f t="shared" si="130"/>
        <v>3.7331686E-3</v>
      </c>
      <c r="BJ71" s="3">
        <f t="shared" si="124"/>
        <v>4.6664607499999997E-2</v>
      </c>
      <c r="BK71" s="3">
        <f t="shared" si="125"/>
        <v>3.890802565449662E-3</v>
      </c>
      <c r="BL71" s="3">
        <f t="shared" si="126"/>
        <v>6.2376298106329317E-2</v>
      </c>
      <c r="BM71" s="3">
        <f t="shared" si="127"/>
        <v>4.8635032068120775E-2</v>
      </c>
      <c r="BN71" s="3">
        <f t="shared" si="112"/>
        <v>20.56131059190724</v>
      </c>
    </row>
    <row r="72" spans="1:66" ht="12" x14ac:dyDescent="0.2">
      <c r="B72" s="3">
        <v>8.5000000000000006E-2</v>
      </c>
      <c r="C72" s="3">
        <f t="shared" si="78"/>
        <v>70.833333333333343</v>
      </c>
      <c r="D72" s="3">
        <v>5.3994999999999998E-4</v>
      </c>
      <c r="E72" s="32">
        <f t="shared" si="113"/>
        <v>1.0428780286698851</v>
      </c>
      <c r="F72" s="3">
        <f t="shared" si="128"/>
        <v>3.8282454999999998E-3</v>
      </c>
      <c r="G72" s="3">
        <f t="shared" si="114"/>
        <v>4.5038182352941172E-2</v>
      </c>
      <c r="H72" s="3">
        <f t="shared" si="115"/>
        <v>3.9923931203043588E-3</v>
      </c>
      <c r="I72" s="3">
        <f t="shared" si="116"/>
        <v>6.3185386920587575E-2</v>
      </c>
      <c r="J72" s="3">
        <f t="shared" si="117"/>
        <v>4.6969330827110099E-2</v>
      </c>
      <c r="K72" s="3">
        <f t="shared" si="82"/>
        <v>21.290488546258207</v>
      </c>
      <c r="N72" s="3"/>
      <c r="P72" s="32"/>
      <c r="R72" s="2"/>
      <c r="S72" s="3"/>
      <c r="T72" s="3"/>
      <c r="U72" s="3"/>
      <c r="V72" s="3"/>
      <c r="X72" s="3">
        <v>8.5000000000000006E-2</v>
      </c>
      <c r="Y72" s="3">
        <f t="shared" si="89"/>
        <v>70.833333333333343</v>
      </c>
      <c r="Z72" s="3">
        <v>5.7122E-4</v>
      </c>
      <c r="AA72" s="32">
        <f t="shared" si="118"/>
        <v>1.0431634065645268</v>
      </c>
      <c r="AB72" s="3">
        <f t="shared" si="129"/>
        <v>4.0099643999999997E-3</v>
      </c>
      <c r="AC72" s="3">
        <f t="shared" si="119"/>
        <v>4.7176051764705879E-2</v>
      </c>
      <c r="AD72" s="3">
        <f t="shared" si="120"/>
        <v>4.1830481237064782E-3</v>
      </c>
      <c r="AE72" s="3">
        <f t="shared" si="121"/>
        <v>6.4676488183160338E-2</v>
      </c>
      <c r="AF72" s="3">
        <f t="shared" si="122"/>
        <v>4.9212330867135036E-2</v>
      </c>
      <c r="AG72" s="3">
        <f t="shared" si="94"/>
        <v>20.320110475966494</v>
      </c>
      <c r="AL72" s="32"/>
      <c r="AO72" s="3"/>
      <c r="AP72" s="3"/>
      <c r="AQ72" s="3"/>
      <c r="AR72" s="3"/>
      <c r="AW72" s="32"/>
      <c r="AZ72" s="3"/>
      <c r="BA72" s="3"/>
      <c r="BB72" s="3"/>
      <c r="BC72" s="3"/>
      <c r="BE72" s="3">
        <v>8.5000000000000006E-2</v>
      </c>
      <c r="BF72" s="3">
        <f t="shared" si="107"/>
        <v>70.833333333333343</v>
      </c>
      <c r="BG72" s="3">
        <v>5.5422999999999996E-4</v>
      </c>
      <c r="BH72" s="32">
        <f t="shared" si="123"/>
        <v>1.0428780286698851</v>
      </c>
      <c r="BI72" s="3">
        <f t="shared" si="130"/>
        <v>3.9294906999999997E-3</v>
      </c>
      <c r="BJ72" s="3">
        <f t="shared" si="124"/>
        <v>4.6229302352941169E-2</v>
      </c>
      <c r="BK72" s="3">
        <f t="shared" si="125"/>
        <v>4.0979795148926466E-3</v>
      </c>
      <c r="BL72" s="3">
        <f t="shared" si="126"/>
        <v>6.4015463092073677E-2</v>
      </c>
      <c r="BM72" s="3">
        <f t="shared" si="127"/>
        <v>4.8211523704619369E-2</v>
      </c>
      <c r="BN72" s="3">
        <f t="shared" si="112"/>
        <v>20.741928965505512</v>
      </c>
    </row>
    <row r="73" spans="1:66" ht="12" x14ac:dyDescent="0.2">
      <c r="B73" s="3">
        <v>0.09</v>
      </c>
      <c r="C73" s="3">
        <f t="shared" si="78"/>
        <v>75</v>
      </c>
      <c r="D73" s="3">
        <v>5.6689000000000002E-4</v>
      </c>
      <c r="E73" s="32">
        <f t="shared" si="113"/>
        <v>1.0434934877957016</v>
      </c>
      <c r="F73" s="3">
        <f t="shared" si="128"/>
        <v>4.0192500999999999E-3</v>
      </c>
      <c r="G73" s="3">
        <f t="shared" si="114"/>
        <v>4.4658334444444447E-2</v>
      </c>
      <c r="H73" s="24">
        <f t="shared" si="115"/>
        <v>4.1940613051722224E-3</v>
      </c>
      <c r="I73" s="24">
        <f t="shared" si="116"/>
        <v>6.4761572750916277E-2</v>
      </c>
      <c r="J73" s="24">
        <f t="shared" si="117"/>
        <v>4.6600681168580252E-2</v>
      </c>
      <c r="K73" s="3">
        <f t="shared" si="82"/>
        <v>21.458913795325241</v>
      </c>
      <c r="N73" s="3"/>
      <c r="P73" s="32"/>
      <c r="R73" s="2"/>
      <c r="S73" s="24"/>
      <c r="T73" s="24"/>
      <c r="U73" s="24"/>
      <c r="V73" s="3"/>
      <c r="X73" s="3">
        <v>0.09</v>
      </c>
      <c r="Y73" s="3">
        <f t="shared" si="89"/>
        <v>75</v>
      </c>
      <c r="Z73" s="3">
        <v>6.0304E-4</v>
      </c>
      <c r="AA73" s="32">
        <f t="shared" si="118"/>
        <v>1.0437829619241255</v>
      </c>
      <c r="AB73" s="3">
        <f t="shared" si="129"/>
        <v>4.2333407999999998E-3</v>
      </c>
      <c r="AC73" s="3">
        <f t="shared" si="119"/>
        <v>4.7037120000000002E-2</v>
      </c>
      <c r="AD73" s="24">
        <f t="shared" si="120"/>
        <v>4.4186889990582463E-3</v>
      </c>
      <c r="AE73" s="24">
        <f t="shared" si="121"/>
        <v>6.6473220164651611E-2</v>
      </c>
      <c r="AF73" s="24">
        <f t="shared" si="122"/>
        <v>4.9096544433980517E-2</v>
      </c>
      <c r="AG73" s="3">
        <f t="shared" si="94"/>
        <v>20.368032241957209</v>
      </c>
      <c r="AL73" s="32"/>
      <c r="AO73" s="24"/>
      <c r="AP73" s="24"/>
      <c r="AQ73" s="24"/>
      <c r="AR73" s="3"/>
      <c r="AW73" s="32"/>
      <c r="AZ73" s="24"/>
      <c r="BA73" s="24"/>
      <c r="BB73" s="24"/>
      <c r="BC73" s="3"/>
      <c r="BE73" s="3">
        <v>0.09</v>
      </c>
      <c r="BF73" s="3">
        <f t="shared" si="107"/>
        <v>75</v>
      </c>
      <c r="BG73" s="3">
        <v>5.8549999999999997E-4</v>
      </c>
      <c r="BH73" s="32">
        <f t="shared" si="123"/>
        <v>1.0434934877957016</v>
      </c>
      <c r="BI73" s="3">
        <f t="shared" si="130"/>
        <v>4.1511949999999999E-3</v>
      </c>
      <c r="BJ73" s="3">
        <f t="shared" si="124"/>
        <v>4.6124388888888888E-2</v>
      </c>
      <c r="BK73" s="24">
        <f t="shared" si="125"/>
        <v>4.3317449490700771E-3</v>
      </c>
      <c r="BL73" s="24">
        <f t="shared" si="126"/>
        <v>6.581599311011023E-2</v>
      </c>
      <c r="BM73" s="24">
        <f t="shared" si="127"/>
        <v>4.8130499434111969E-2</v>
      </c>
      <c r="BN73" s="3">
        <f t="shared" si="112"/>
        <v>20.776846526783821</v>
      </c>
    </row>
    <row r="74" spans="1:66" ht="12" x14ac:dyDescent="0.2">
      <c r="B74" s="3">
        <v>9.5000000000000001E-2</v>
      </c>
      <c r="C74" s="3">
        <f t="shared" si="78"/>
        <v>79.166666666666671</v>
      </c>
      <c r="D74" s="3">
        <v>5.9608999999999997E-4</v>
      </c>
      <c r="E74" s="30">
        <f>(E$1-13+(8.7*LN(B74*1000)))/E$1</f>
        <v>1.0439978991023549</v>
      </c>
      <c r="F74" s="3">
        <f t="shared" si="128"/>
        <v>4.2262780999999996E-3</v>
      </c>
      <c r="G74" s="3">
        <f t="shared" si="114"/>
        <v>4.4487137894736836E-2</v>
      </c>
      <c r="H74" s="3">
        <f t="shared" si="115"/>
        <v>4.4122254574222915E-3</v>
      </c>
      <c r="I74" s="3">
        <f t="shared" si="116"/>
        <v>6.6424584736543835E-2</v>
      </c>
      <c r="J74" s="3">
        <f t="shared" si="117"/>
        <v>4.6444478499182013E-2</v>
      </c>
      <c r="K74" s="3">
        <f t="shared" si="82"/>
        <v>21.531084691102993</v>
      </c>
      <c r="N74" s="3"/>
      <c r="P74" s="30"/>
      <c r="R74" s="2"/>
      <c r="S74" s="3"/>
      <c r="T74" s="3"/>
      <c r="U74" s="3"/>
      <c r="V74" s="3"/>
      <c r="X74" s="3">
        <v>9.5000000000000001E-2</v>
      </c>
      <c r="Y74" s="3">
        <f t="shared" si="89"/>
        <v>79.166666666666671</v>
      </c>
      <c r="Z74" s="3">
        <v>6.3506000000000001E-4</v>
      </c>
      <c r="AA74" s="30">
        <f>(AA$1-13+(8.7*LN(X74*1000)))/AA$1</f>
        <v>1.0442907303775784</v>
      </c>
      <c r="AB74" s="3">
        <f t="shared" si="129"/>
        <v>4.4581211999999999E-3</v>
      </c>
      <c r="AC74" s="3">
        <f t="shared" si="119"/>
        <v>4.6927591578947367E-2</v>
      </c>
      <c r="AD74" s="3">
        <f t="shared" si="120"/>
        <v>4.6555746440597656E-3</v>
      </c>
      <c r="AE74" s="3">
        <f t="shared" si="121"/>
        <v>6.8231771514887157E-2</v>
      </c>
      <c r="AF74" s="3">
        <f t="shared" si="122"/>
        <v>4.9006048884839636E-2</v>
      </c>
      <c r="AG74" s="3">
        <f t="shared" si="94"/>
        <v>20.405644257302225</v>
      </c>
      <c r="AL74" s="30"/>
      <c r="AO74" s="3"/>
      <c r="AP74" s="3"/>
      <c r="AQ74" s="3"/>
      <c r="AR74" s="3"/>
      <c r="AW74" s="30"/>
      <c r="AZ74" s="3"/>
      <c r="BA74" s="3"/>
      <c r="BB74" s="3"/>
      <c r="BC74" s="3"/>
      <c r="BE74" s="3">
        <v>9.5000000000000001E-2</v>
      </c>
      <c r="BF74" s="3">
        <f t="shared" si="107"/>
        <v>79.166666666666671</v>
      </c>
      <c r="BG74" s="3">
        <v>6.1465000000000001E-4</v>
      </c>
      <c r="BH74" s="30">
        <f>(BH$1-13+(8.7*LN(BE74*1000)))/BH$1</f>
        <v>1.0439978991023549</v>
      </c>
      <c r="BI74" s="3">
        <f t="shared" si="130"/>
        <v>4.3578684999999997E-3</v>
      </c>
      <c r="BJ74" s="3">
        <f t="shared" si="124"/>
        <v>4.5872299999999998E-2</v>
      </c>
      <c r="BK74" s="3">
        <f t="shared" si="125"/>
        <v>4.5496055585643302E-3</v>
      </c>
      <c r="BL74" s="3">
        <f t="shared" si="126"/>
        <v>6.7450763958344678E-2</v>
      </c>
      <c r="BM74" s="3">
        <f t="shared" si="127"/>
        <v>4.7890584826992946E-2</v>
      </c>
      <c r="BN74" s="3">
        <f t="shared" si="112"/>
        <v>20.880931055917323</v>
      </c>
    </row>
    <row r="75" spans="1:66" s="23" customFormat="1" ht="12" x14ac:dyDescent="0.2">
      <c r="B75" s="4">
        <v>0.1</v>
      </c>
      <c r="C75" s="3">
        <f t="shared" si="78"/>
        <v>83.333333333333343</v>
      </c>
      <c r="D75" s="4">
        <v>6.2494999999999998E-4</v>
      </c>
      <c r="E75" s="30">
        <f>(E$1-13+(8.7*LN(B75*1000)))/E$1</f>
        <v>1.0447355051538783</v>
      </c>
      <c r="F75" s="3">
        <f t="shared" si="128"/>
        <v>4.4308954999999995E-3</v>
      </c>
      <c r="G75" s="4">
        <f t="shared" si="114"/>
        <v>4.430895499999999E-2</v>
      </c>
      <c r="H75" s="4">
        <f t="shared" si="115"/>
        <v>4.6291138484765458E-3</v>
      </c>
      <c r="I75" s="4">
        <f t="shared" si="116"/>
        <v>6.8037591436473893E-2</v>
      </c>
      <c r="J75" s="4">
        <f t="shared" si="117"/>
        <v>4.6291138484765453E-2</v>
      </c>
      <c r="K75" s="3">
        <f t="shared" si="82"/>
        <v>21.602406696674848</v>
      </c>
      <c r="N75" s="3"/>
      <c r="P75" s="30"/>
      <c r="S75" s="4"/>
      <c r="T75" s="4"/>
      <c r="U75" s="4"/>
      <c r="V75" s="3"/>
      <c r="X75" s="4">
        <v>0.1</v>
      </c>
      <c r="Y75" s="3">
        <f t="shared" si="89"/>
        <v>83.333333333333343</v>
      </c>
      <c r="Z75" s="4">
        <v>6.6244999999999997E-4</v>
      </c>
      <c r="AA75" s="30">
        <f>(AA$1-13+(8.7*LN(X75*1000)))/AA$1</f>
        <v>1.0450332456207925</v>
      </c>
      <c r="AB75" s="3">
        <f t="shared" si="129"/>
        <v>4.6503989999999995E-3</v>
      </c>
      <c r="AC75" s="4">
        <f t="shared" si="119"/>
        <v>4.6503989999999995E-2</v>
      </c>
      <c r="AD75" s="4">
        <f t="shared" si="120"/>
        <v>4.8598215604016871E-3</v>
      </c>
      <c r="AE75" s="4">
        <f t="shared" si="121"/>
        <v>6.9712420417036791E-2</v>
      </c>
      <c r="AF75" s="4">
        <f t="shared" si="122"/>
        <v>4.8598215604016871E-2</v>
      </c>
      <c r="AG75" s="3">
        <f t="shared" si="94"/>
        <v>20.576887187548206</v>
      </c>
      <c r="AL75" s="30"/>
      <c r="AO75" s="4"/>
      <c r="AP75" s="4"/>
      <c r="AQ75" s="4"/>
      <c r="AR75" s="3"/>
      <c r="AW75" s="30"/>
      <c r="AZ75" s="4"/>
      <c r="BA75" s="4"/>
      <c r="BB75" s="4"/>
      <c r="BC75" s="3"/>
      <c r="BE75" s="4">
        <v>0.1</v>
      </c>
      <c r="BF75" s="3">
        <f t="shared" si="107"/>
        <v>83.333333333333343</v>
      </c>
      <c r="BG75" s="4">
        <v>6.4614000000000002E-4</v>
      </c>
      <c r="BH75" s="30">
        <f>(BH$1-13+(8.7*LN(BE75*1000)))/BH$1</f>
        <v>1.0447355051538783</v>
      </c>
      <c r="BI75" s="3">
        <f t="shared" si="130"/>
        <v>4.5811326000000001E-3</v>
      </c>
      <c r="BJ75" s="4">
        <f t="shared" si="124"/>
        <v>4.5811325999999999E-2</v>
      </c>
      <c r="BK75" s="4">
        <f t="shared" si="125"/>
        <v>4.7860718810379E-3</v>
      </c>
      <c r="BL75" s="4">
        <f t="shared" si="126"/>
        <v>6.9181441738647653E-2</v>
      </c>
      <c r="BM75" s="4">
        <f t="shared" si="127"/>
        <v>4.7860718810378997E-2</v>
      </c>
      <c r="BN75" s="3">
        <f t="shared" si="112"/>
        <v>20.893961161802309</v>
      </c>
    </row>
    <row r="76" spans="1:66" ht="12" x14ac:dyDescent="0.2">
      <c r="B76" s="3">
        <v>0.105</v>
      </c>
      <c r="C76" s="3">
        <f t="shared" si="78"/>
        <v>87.5</v>
      </c>
      <c r="D76" s="3">
        <v>6.5056999999999995E-4</v>
      </c>
      <c r="E76" s="32">
        <f t="shared" ref="E76:E139" si="131">(E$1-13+(8.7*LN(B76*1000)))/E$1</f>
        <v>1.0454371157791247</v>
      </c>
      <c r="F76" s="3">
        <f t="shared" si="128"/>
        <v>4.6125412999999992E-3</v>
      </c>
      <c r="G76" s="3">
        <f t="shared" si="114"/>
        <v>4.3928964761904755E-2</v>
      </c>
      <c r="H76" s="3">
        <f t="shared" si="115"/>
        <v>4.8221218730840933E-3</v>
      </c>
      <c r="I76" s="3">
        <f t="shared" si="116"/>
        <v>6.9441499645990459E-2</v>
      </c>
      <c r="J76" s="3">
        <f t="shared" si="117"/>
        <v>4.592497021984851E-2</v>
      </c>
      <c r="K76" s="3">
        <f t="shared" si="82"/>
        <v>21.774646672885716</v>
      </c>
      <c r="N76" s="3"/>
      <c r="P76" s="32"/>
      <c r="R76" s="2"/>
      <c r="S76" s="3"/>
      <c r="T76" s="3"/>
      <c r="U76" s="3"/>
      <c r="V76" s="3"/>
      <c r="X76" s="3">
        <v>0.105</v>
      </c>
      <c r="Y76" s="3">
        <f t="shared" si="89"/>
        <v>87.5</v>
      </c>
      <c r="Z76" s="3">
        <v>6.9687000000000004E-4</v>
      </c>
      <c r="AA76" s="32">
        <f t="shared" ref="AA76:AA139" si="132">(AA$1-13+(8.7*LN(X76*1000)))/AA$1</f>
        <v>1.0457395258675051</v>
      </c>
      <c r="AB76" s="3">
        <f t="shared" si="129"/>
        <v>4.8920274000000003E-3</v>
      </c>
      <c r="AC76" s="3">
        <f t="shared" si="119"/>
        <v>4.659073714285715E-2</v>
      </c>
      <c r="AD76" s="3">
        <f t="shared" si="120"/>
        <v>5.1157864138068436E-3</v>
      </c>
      <c r="AE76" s="3">
        <f t="shared" si="121"/>
        <v>7.1524725891168872E-2</v>
      </c>
      <c r="AF76" s="3">
        <f t="shared" si="122"/>
        <v>4.8721775369588986E-2</v>
      </c>
      <c r="AG76" s="3">
        <f t="shared" si="94"/>
        <v>20.524703634346153</v>
      </c>
      <c r="AL76" s="32"/>
      <c r="AO76" s="3"/>
      <c r="AP76" s="3"/>
      <c r="AQ76" s="3"/>
      <c r="AR76" s="3"/>
      <c r="AW76" s="32"/>
      <c r="AZ76" s="3"/>
      <c r="BA76" s="3"/>
      <c r="BB76" s="3"/>
      <c r="BC76" s="3"/>
      <c r="BE76" s="3">
        <v>0.105</v>
      </c>
      <c r="BF76" s="3">
        <f t="shared" si="107"/>
        <v>87.5</v>
      </c>
      <c r="BG76" s="3">
        <v>6.7354000000000003E-4</v>
      </c>
      <c r="BH76" s="32">
        <f t="shared" ref="BH76:BH139" si="133">(BH$1-13+(8.7*LN(BE76*1000)))/BH$1</f>
        <v>1.0454371157791247</v>
      </c>
      <c r="BI76" s="3">
        <f t="shared" si="130"/>
        <v>4.7753986000000003E-3</v>
      </c>
      <c r="BJ76" s="3">
        <f t="shared" si="124"/>
        <v>4.5479986666666673E-2</v>
      </c>
      <c r="BK76" s="3">
        <f t="shared" si="125"/>
        <v>4.9923789390796704E-3</v>
      </c>
      <c r="BL76" s="3">
        <f t="shared" si="126"/>
        <v>7.0656768529841998E-2</v>
      </c>
      <c r="BM76" s="3">
        <f t="shared" si="127"/>
        <v>4.7546466086473053E-2</v>
      </c>
      <c r="BN76" s="3">
        <f t="shared" si="112"/>
        <v>21.032057318020097</v>
      </c>
    </row>
    <row r="77" spans="1:66" ht="12" x14ac:dyDescent="0.2">
      <c r="B77" s="3">
        <v>0.11</v>
      </c>
      <c r="C77" s="3">
        <f t="shared" si="78"/>
        <v>91.666666666666671</v>
      </c>
      <c r="D77" s="3">
        <v>6.7792000000000004E-4</v>
      </c>
      <c r="E77" s="32">
        <f t="shared" si="131"/>
        <v>1.0461060812932133</v>
      </c>
      <c r="F77" s="3">
        <f t="shared" si="128"/>
        <v>4.8064528000000004E-3</v>
      </c>
      <c r="G77" s="3">
        <f t="shared" si="114"/>
        <v>4.3695025454545455E-2</v>
      </c>
      <c r="H77" s="3">
        <f t="shared" si="115"/>
        <v>5.028059503528793E-3</v>
      </c>
      <c r="I77" s="3">
        <f t="shared" si="116"/>
        <v>7.0908811184004439E-2</v>
      </c>
      <c r="J77" s="3">
        <f t="shared" si="117"/>
        <v>4.5709631850261757E-2</v>
      </c>
      <c r="K77" s="3">
        <f t="shared" si="82"/>
        <v>21.877227173385634</v>
      </c>
      <c r="N77" s="3"/>
      <c r="P77" s="32"/>
      <c r="R77" s="2"/>
      <c r="S77" s="3"/>
      <c r="T77" s="3"/>
      <c r="U77" s="3"/>
      <c r="V77" s="3"/>
      <c r="X77" s="3">
        <v>0.11</v>
      </c>
      <c r="Y77" s="3">
        <f t="shared" si="89"/>
        <v>91.666666666666671</v>
      </c>
      <c r="Z77" s="3">
        <v>7.2376000000000005E-4</v>
      </c>
      <c r="AA77" s="32">
        <f t="shared" si="132"/>
        <v>1.0464129437311049</v>
      </c>
      <c r="AB77" s="3">
        <f t="shared" si="129"/>
        <v>5.0807952E-3</v>
      </c>
      <c r="AC77" s="3">
        <f t="shared" si="119"/>
        <v>4.6189047272727275E-2</v>
      </c>
      <c r="AD77" s="3">
        <f t="shared" si="120"/>
        <v>5.3166098617268677E-3</v>
      </c>
      <c r="AE77" s="3">
        <f t="shared" si="121"/>
        <v>7.2915086653770542E-2</v>
      </c>
      <c r="AF77" s="3">
        <f t="shared" si="122"/>
        <v>4.8332816924789704E-2</v>
      </c>
      <c r="AG77" s="3">
        <f t="shared" si="94"/>
        <v>20.689876229562447</v>
      </c>
      <c r="AL77" s="32"/>
      <c r="AO77" s="3"/>
      <c r="AP77" s="3"/>
      <c r="AQ77" s="3"/>
      <c r="AR77" s="3"/>
      <c r="AW77" s="32"/>
      <c r="AZ77" s="3"/>
      <c r="BA77" s="3"/>
      <c r="BB77" s="3"/>
      <c r="BC77" s="3"/>
      <c r="BE77" s="3">
        <v>0.11</v>
      </c>
      <c r="BF77" s="3">
        <f t="shared" si="107"/>
        <v>91.666666666666671</v>
      </c>
      <c r="BG77" s="3">
        <v>7.0527999999999997E-4</v>
      </c>
      <c r="BH77" s="32">
        <f t="shared" si="133"/>
        <v>1.0461060812932133</v>
      </c>
      <c r="BI77" s="3">
        <f t="shared" si="130"/>
        <v>5.0004351999999993E-3</v>
      </c>
      <c r="BJ77" s="3">
        <f t="shared" si="124"/>
        <v>4.5458501818181812E-2</v>
      </c>
      <c r="BK77" s="3">
        <f t="shared" si="125"/>
        <v>5.2309856718326447E-3</v>
      </c>
      <c r="BL77" s="3">
        <f t="shared" si="126"/>
        <v>7.2325553380756413E-2</v>
      </c>
      <c r="BM77" s="3">
        <f t="shared" si="127"/>
        <v>4.755441519847859E-2</v>
      </c>
      <c r="BN77" s="3">
        <f t="shared" si="112"/>
        <v>21.028541636487059</v>
      </c>
    </row>
    <row r="78" spans="1:66" ht="12" x14ac:dyDescent="0.2">
      <c r="B78" s="3">
        <v>0.115</v>
      </c>
      <c r="C78" s="3">
        <f t="shared" si="78"/>
        <v>95.833333333333343</v>
      </c>
      <c r="D78" s="3">
        <v>7.1009000000000003E-4</v>
      </c>
      <c r="E78" s="32">
        <f t="shared" si="131"/>
        <v>1.0467453049863806</v>
      </c>
      <c r="F78" s="3">
        <f t="shared" si="128"/>
        <v>5.0345381000000003E-3</v>
      </c>
      <c r="G78" s="3">
        <f t="shared" si="114"/>
        <v>4.3778592173913042E-2</v>
      </c>
      <c r="H78" s="3">
        <f t="shared" si="115"/>
        <v>5.2698791189500537E-3</v>
      </c>
      <c r="I78" s="3">
        <f t="shared" si="116"/>
        <v>7.2593933072606379E-2</v>
      </c>
      <c r="J78" s="3">
        <f t="shared" si="117"/>
        <v>4.5825035816956988E-2</v>
      </c>
      <c r="K78" s="3">
        <f t="shared" si="82"/>
        <v>21.82213242548001</v>
      </c>
      <c r="N78" s="3"/>
      <c r="P78" s="32"/>
      <c r="R78" s="2"/>
      <c r="S78" s="3"/>
      <c r="T78" s="3"/>
      <c r="U78" s="3"/>
      <c r="V78" s="3"/>
      <c r="X78" s="3">
        <v>0.115</v>
      </c>
      <c r="Y78" s="3">
        <f t="shared" si="89"/>
        <v>95.833333333333343</v>
      </c>
      <c r="Z78" s="3">
        <v>7.5533999999999996E-4</v>
      </c>
      <c r="AA78" s="32">
        <f t="shared" si="132"/>
        <v>1.0470564218248923</v>
      </c>
      <c r="AB78" s="3">
        <f t="shared" si="129"/>
        <v>5.3024867999999998E-3</v>
      </c>
      <c r="AC78" s="3">
        <f t="shared" si="119"/>
        <v>4.6108580869565215E-2</v>
      </c>
      <c r="AD78" s="3">
        <f t="shared" si="120"/>
        <v>5.552002855581723E-3</v>
      </c>
      <c r="AE78" s="3">
        <f t="shared" si="121"/>
        <v>7.4511763202743525E-2</v>
      </c>
      <c r="AF78" s="3">
        <f t="shared" si="122"/>
        <v>4.8278285700710633E-2</v>
      </c>
      <c r="AG78" s="3">
        <f t="shared" si="94"/>
        <v>20.713245830625681</v>
      </c>
      <c r="AL78" s="32"/>
      <c r="AO78" s="3"/>
      <c r="AP78" s="3"/>
      <c r="AQ78" s="3"/>
      <c r="AR78" s="3"/>
      <c r="AW78" s="32"/>
      <c r="AZ78" s="3"/>
      <c r="BA78" s="3"/>
      <c r="BB78" s="3"/>
      <c r="BC78" s="3"/>
      <c r="BE78" s="3">
        <v>0.115</v>
      </c>
      <c r="BF78" s="3">
        <f t="shared" si="107"/>
        <v>95.833333333333343</v>
      </c>
      <c r="BG78" s="3">
        <v>7.3264000000000001E-4</v>
      </c>
      <c r="BH78" s="32">
        <f t="shared" si="133"/>
        <v>1.0467453049863806</v>
      </c>
      <c r="BI78" s="3">
        <f t="shared" si="130"/>
        <v>5.1944176E-3</v>
      </c>
      <c r="BJ78" s="3">
        <f t="shared" si="124"/>
        <v>4.5168848695652172E-2</v>
      </c>
      <c r="BK78" s="3">
        <f t="shared" si="125"/>
        <v>5.4372322349386234E-3</v>
      </c>
      <c r="BL78" s="3">
        <f t="shared" si="126"/>
        <v>7.3737590379253801E-2</v>
      </c>
      <c r="BM78" s="3">
        <f t="shared" si="127"/>
        <v>4.7280280303814114E-2</v>
      </c>
      <c r="BN78" s="3">
        <f t="shared" si="112"/>
        <v>21.150466824100654</v>
      </c>
    </row>
    <row r="79" spans="1:66" ht="12" x14ac:dyDescent="0.2">
      <c r="B79" s="3">
        <v>0.12</v>
      </c>
      <c r="C79" s="3">
        <f t="shared" si="78"/>
        <v>100</v>
      </c>
      <c r="D79" s="3">
        <v>7.3755000000000001E-4</v>
      </c>
      <c r="E79" s="32">
        <f t="shared" si="131"/>
        <v>1.0473573192763699</v>
      </c>
      <c r="F79" s="3">
        <f t="shared" si="128"/>
        <v>5.2292294999999999E-3</v>
      </c>
      <c r="G79" s="3">
        <f t="shared" si="114"/>
        <v>4.3576912500000002E-2</v>
      </c>
      <c r="H79" s="3">
        <f t="shared" si="115"/>
        <v>5.4768717910009118E-3</v>
      </c>
      <c r="I79" s="3">
        <f t="shared" si="116"/>
        <v>7.4005890245310291E-2</v>
      </c>
      <c r="J79" s="3">
        <f t="shared" si="117"/>
        <v>4.5640598258340936E-2</v>
      </c>
      <c r="K79" s="3">
        <f t="shared" si="82"/>
        <v>21.910317527821789</v>
      </c>
      <c r="N79" s="3"/>
      <c r="P79" s="32"/>
      <c r="R79" s="2"/>
      <c r="S79" s="3"/>
      <c r="T79" s="3"/>
      <c r="U79" s="3"/>
      <c r="V79" s="3"/>
      <c r="X79" s="3">
        <v>0.12</v>
      </c>
      <c r="Y79" s="3">
        <f t="shared" si="89"/>
        <v>100</v>
      </c>
      <c r="Z79" s="3">
        <v>7.8498999999999995E-4</v>
      </c>
      <c r="AA79" s="32">
        <f t="shared" si="132"/>
        <v>1.0476725094213042</v>
      </c>
      <c r="AB79" s="3">
        <f t="shared" si="129"/>
        <v>5.5106297999999989E-3</v>
      </c>
      <c r="AC79" s="3">
        <f t="shared" si="119"/>
        <v>4.5921914999999994E-2</v>
      </c>
      <c r="AD79" s="3">
        <f t="shared" si="120"/>
        <v>5.7733353510578183E-3</v>
      </c>
      <c r="AE79" s="3">
        <f t="shared" si="121"/>
        <v>7.598246739253614E-2</v>
      </c>
      <c r="AF79" s="3">
        <f t="shared" si="122"/>
        <v>4.811112792548182E-2</v>
      </c>
      <c r="AG79" s="3">
        <f t="shared" si="94"/>
        <v>20.785212135306331</v>
      </c>
      <c r="AL79" s="32"/>
      <c r="AO79" s="3"/>
      <c r="AP79" s="3"/>
      <c r="AQ79" s="3"/>
      <c r="AR79" s="3"/>
      <c r="AW79" s="32"/>
      <c r="AZ79" s="3"/>
      <c r="BA79" s="3"/>
      <c r="BB79" s="3"/>
      <c r="BC79" s="3"/>
      <c r="BE79" s="3">
        <v>0.12</v>
      </c>
      <c r="BF79" s="3">
        <f t="shared" si="107"/>
        <v>100</v>
      </c>
      <c r="BG79" s="3">
        <v>7.6086999999999997E-4</v>
      </c>
      <c r="BH79" s="32">
        <f t="shared" si="133"/>
        <v>1.0473573192763699</v>
      </c>
      <c r="BI79" s="3">
        <f t="shared" si="130"/>
        <v>5.3945682999999994E-3</v>
      </c>
      <c r="BJ79" s="3">
        <f t="shared" si="124"/>
        <v>4.4954735833333329E-2</v>
      </c>
      <c r="BK79" s="3">
        <f t="shared" si="125"/>
        <v>5.6500405933412835E-3</v>
      </c>
      <c r="BL79" s="3">
        <f t="shared" si="126"/>
        <v>7.5166751914269136E-2</v>
      </c>
      <c r="BM79" s="3">
        <f t="shared" si="127"/>
        <v>4.7083671611177366E-2</v>
      </c>
      <c r="BN79" s="3">
        <f t="shared" si="112"/>
        <v>21.23878545959883</v>
      </c>
    </row>
    <row r="80" spans="1:66" ht="12" x14ac:dyDescent="0.2">
      <c r="B80" s="3">
        <v>0.125</v>
      </c>
      <c r="C80" s="3">
        <f t="shared" si="78"/>
        <v>104.16666666666667</v>
      </c>
      <c r="D80" s="3">
        <v>7.6466000000000001E-4</v>
      </c>
      <c r="E80" s="32">
        <f t="shared" si="131"/>
        <v>1.0479443463050084</v>
      </c>
      <c r="F80" s="3">
        <f t="shared" si="128"/>
        <v>5.4214394000000003E-3</v>
      </c>
      <c r="G80" s="3">
        <f t="shared" si="114"/>
        <v>4.3371515200000002E-2</v>
      </c>
      <c r="H80" s="3">
        <f t="shared" si="115"/>
        <v>5.6813667680652175E-3</v>
      </c>
      <c r="I80" s="3">
        <f t="shared" si="116"/>
        <v>7.5374841744876769E-2</v>
      </c>
      <c r="J80" s="3">
        <f t="shared" si="117"/>
        <v>4.545093414452174E-2</v>
      </c>
      <c r="K80" s="3">
        <f t="shared" si="82"/>
        <v>22.001748012929042</v>
      </c>
      <c r="N80" s="3"/>
      <c r="P80" s="32"/>
      <c r="R80" s="2"/>
      <c r="S80" s="3"/>
      <c r="T80" s="3"/>
      <c r="U80" s="3"/>
      <c r="V80" s="3"/>
      <c r="X80" s="3">
        <v>0.125</v>
      </c>
      <c r="Y80" s="3">
        <f t="shared" si="89"/>
        <v>104.16666666666667</v>
      </c>
      <c r="Z80" s="3">
        <v>8.1114999999999996E-4</v>
      </c>
      <c r="AA80" s="32">
        <f t="shared" si="132"/>
        <v>1.0482634434517972</v>
      </c>
      <c r="AB80" s="3">
        <f t="shared" si="129"/>
        <v>5.6942729999999997E-3</v>
      </c>
      <c r="AC80" s="3">
        <f t="shared" si="119"/>
        <v>4.5554183999999998E-2</v>
      </c>
      <c r="AD80" s="3">
        <f t="shared" si="120"/>
        <v>5.9690982229345952E-3</v>
      </c>
      <c r="AE80" s="3">
        <f t="shared" si="121"/>
        <v>7.725993931485188E-2</v>
      </c>
      <c r="AF80" s="3">
        <f t="shared" si="122"/>
        <v>4.7752785783476762E-2</v>
      </c>
      <c r="AG80" s="3">
        <f t="shared" si="94"/>
        <v>20.941186646874456</v>
      </c>
      <c r="AL80" s="32"/>
      <c r="AO80" s="3"/>
      <c r="AP80" s="3"/>
      <c r="AQ80" s="3"/>
      <c r="AR80" s="3"/>
      <c r="AW80" s="32"/>
      <c r="AZ80" s="3"/>
      <c r="BA80" s="3"/>
      <c r="BB80" s="3"/>
      <c r="BC80" s="3"/>
      <c r="BE80" s="3">
        <v>0.125</v>
      </c>
      <c r="BF80" s="3">
        <f t="shared" si="107"/>
        <v>104.16666666666667</v>
      </c>
      <c r="BG80" s="3">
        <v>7.9213000000000005E-4</v>
      </c>
      <c r="BH80" s="32">
        <f t="shared" si="133"/>
        <v>1.0479443463050084</v>
      </c>
      <c r="BI80" s="3">
        <f t="shared" si="130"/>
        <v>5.6162017000000002E-3</v>
      </c>
      <c r="BJ80" s="3">
        <f t="shared" si="124"/>
        <v>4.4929613600000001E-2</v>
      </c>
      <c r="BK80" s="3">
        <f t="shared" si="125"/>
        <v>5.8854668192235777E-3</v>
      </c>
      <c r="BL80" s="3">
        <f t="shared" si="126"/>
        <v>7.6716796200203621E-2</v>
      </c>
      <c r="BM80" s="3">
        <f t="shared" si="127"/>
        <v>4.7083734553788621E-2</v>
      </c>
      <c r="BN80" s="3">
        <f t="shared" si="112"/>
        <v>21.238757067105553</v>
      </c>
    </row>
    <row r="81" spans="2:66" ht="12" x14ac:dyDescent="0.2">
      <c r="B81" s="3">
        <v>0.13</v>
      </c>
      <c r="C81" s="3">
        <f t="shared" si="78"/>
        <v>108.33333333333334</v>
      </c>
      <c r="D81" s="3">
        <v>7.9208999999999996E-4</v>
      </c>
      <c r="E81" s="32">
        <f t="shared" si="131"/>
        <v>1.048508346642915</v>
      </c>
      <c r="F81" s="3">
        <f t="shared" si="128"/>
        <v>5.6159180999999997E-3</v>
      </c>
      <c r="G81" s="3">
        <f t="shared" si="114"/>
        <v>4.3199369999999994E-2</v>
      </c>
      <c r="H81" s="3">
        <f t="shared" si="115"/>
        <v>5.8883370019130205E-3</v>
      </c>
      <c r="I81" s="3">
        <f t="shared" si="116"/>
        <v>7.6735500271471621E-2</v>
      </c>
      <c r="J81" s="3">
        <f t="shared" si="117"/>
        <v>4.529490001471554E-2</v>
      </c>
      <c r="K81" s="3">
        <f t="shared" si="82"/>
        <v>22.077540731409432</v>
      </c>
      <c r="N81" s="3"/>
      <c r="P81" s="32"/>
      <c r="R81" s="2"/>
      <c r="S81" s="3"/>
      <c r="T81" s="3"/>
      <c r="U81" s="3"/>
      <c r="V81" s="3"/>
      <c r="X81" s="3">
        <v>0.13</v>
      </c>
      <c r="Y81" s="3">
        <f t="shared" si="89"/>
        <v>108.33333333333334</v>
      </c>
      <c r="Z81" s="3">
        <v>8.4091000000000005E-4</v>
      </c>
      <c r="AA81" s="32">
        <f t="shared" si="132"/>
        <v>1.0488311975357132</v>
      </c>
      <c r="AB81" s="3">
        <f t="shared" si="129"/>
        <v>5.9031882000000003E-3</v>
      </c>
      <c r="AC81" s="3">
        <f t="shared" si="119"/>
        <v>4.5409140000000001E-2</v>
      </c>
      <c r="AD81" s="3">
        <f t="shared" si="120"/>
        <v>6.1914479490846911E-3</v>
      </c>
      <c r="AE81" s="3">
        <f t="shared" si="121"/>
        <v>7.8685754422796836E-2</v>
      </c>
      <c r="AF81" s="3">
        <f t="shared" si="122"/>
        <v>4.7626522685266855E-2</v>
      </c>
      <c r="AG81" s="3">
        <f t="shared" si="94"/>
        <v>20.996704013189429</v>
      </c>
      <c r="AL81" s="32"/>
      <c r="AO81" s="3"/>
      <c r="AP81" s="3"/>
      <c r="AQ81" s="3"/>
      <c r="AR81" s="3"/>
      <c r="AW81" s="32"/>
      <c r="AZ81" s="3"/>
      <c r="BA81" s="3"/>
      <c r="BB81" s="3"/>
      <c r="BC81" s="3"/>
      <c r="BE81" s="3">
        <v>0.13</v>
      </c>
      <c r="BF81" s="3">
        <f t="shared" si="107"/>
        <v>108.33333333333334</v>
      </c>
      <c r="BG81" s="3">
        <v>8.1587999999999995E-4</v>
      </c>
      <c r="BH81" s="32">
        <f t="shared" si="133"/>
        <v>1.048508346642915</v>
      </c>
      <c r="BI81" s="3">
        <f t="shared" si="130"/>
        <v>5.7845891999999998E-3</v>
      </c>
      <c r="BJ81" s="3">
        <f t="shared" si="124"/>
        <v>4.4496839999999996E-2</v>
      </c>
      <c r="BK81" s="3">
        <f t="shared" si="125"/>
        <v>6.0651900581004626E-3</v>
      </c>
      <c r="BL81" s="3">
        <f t="shared" si="126"/>
        <v>7.7879330108190217E-2</v>
      </c>
      <c r="BM81" s="3">
        <f t="shared" si="127"/>
        <v>4.6655308139234325E-2</v>
      </c>
      <c r="BN81" s="3">
        <f t="shared" si="112"/>
        <v>21.433788348705811</v>
      </c>
    </row>
    <row r="82" spans="2:66" ht="12" x14ac:dyDescent="0.2">
      <c r="B82" s="3">
        <v>0.13500000000000001</v>
      </c>
      <c r="C82" s="3">
        <f t="shared" si="78"/>
        <v>112.50000000000001</v>
      </c>
      <c r="D82" s="3">
        <v>8.1510000000000003E-4</v>
      </c>
      <c r="E82" s="32">
        <f t="shared" si="131"/>
        <v>1.0490510587973791</v>
      </c>
      <c r="F82" s="3">
        <f t="shared" si="128"/>
        <v>5.7790590000000005E-3</v>
      </c>
      <c r="G82" s="3">
        <f t="shared" si="114"/>
        <v>4.2807844444444444E-2</v>
      </c>
      <c r="H82" s="3">
        <f t="shared" si="115"/>
        <v>6.0625279628025233E-3</v>
      </c>
      <c r="I82" s="3">
        <f t="shared" si="116"/>
        <v>7.786223707807606E-2</v>
      </c>
      <c r="J82" s="3">
        <f t="shared" si="117"/>
        <v>4.4907614539277947E-2</v>
      </c>
      <c r="K82" s="3">
        <f t="shared" si="82"/>
        <v>22.267938528005335</v>
      </c>
      <c r="N82" s="3"/>
      <c r="P82" s="32"/>
      <c r="R82" s="2"/>
      <c r="S82" s="3"/>
      <c r="T82" s="3"/>
      <c r="U82" s="3"/>
      <c r="V82" s="3"/>
      <c r="X82" s="3">
        <v>0.13500000000000001</v>
      </c>
      <c r="Y82" s="3">
        <f t="shared" si="89"/>
        <v>112.50000000000001</v>
      </c>
      <c r="Z82" s="3">
        <v>8.6813000000000005E-4</v>
      </c>
      <c r="AA82" s="32">
        <f t="shared" si="132"/>
        <v>1.0493775217511054</v>
      </c>
      <c r="AB82" s="3">
        <f t="shared" si="129"/>
        <v>6.0942725999999997E-3</v>
      </c>
      <c r="AC82" s="3">
        <f t="shared" si="119"/>
        <v>4.5142759999999997E-2</v>
      </c>
      <c r="AD82" s="3">
        <f t="shared" si="120"/>
        <v>6.3951926778636654E-3</v>
      </c>
      <c r="AE82" s="3">
        <f t="shared" si="121"/>
        <v>7.9969948592353526E-2</v>
      </c>
      <c r="AF82" s="3">
        <f t="shared" si="122"/>
        <v>4.7371797613804924E-2</v>
      </c>
      <c r="AG82" s="3">
        <f t="shared" si="94"/>
        <v>21.109606355925649</v>
      </c>
      <c r="AL82" s="32"/>
      <c r="AO82" s="3"/>
      <c r="AP82" s="3"/>
      <c r="AQ82" s="3"/>
      <c r="AR82" s="3"/>
      <c r="AW82" s="32"/>
      <c r="AZ82" s="3"/>
      <c r="BA82" s="3"/>
      <c r="BB82" s="3"/>
      <c r="BC82" s="3"/>
      <c r="BE82" s="3">
        <v>0.13500000000000001</v>
      </c>
      <c r="BF82" s="3">
        <f t="shared" si="107"/>
        <v>112.50000000000001</v>
      </c>
      <c r="BG82" s="3">
        <v>8.4670000000000004E-4</v>
      </c>
      <c r="BH82" s="32">
        <f t="shared" si="133"/>
        <v>1.0490510587973791</v>
      </c>
      <c r="BI82" s="3">
        <f t="shared" si="130"/>
        <v>6.0031030000000001E-3</v>
      </c>
      <c r="BJ82" s="3">
        <f t="shared" si="124"/>
        <v>4.4467429629629629E-2</v>
      </c>
      <c r="BK82" s="3">
        <f t="shared" si="125"/>
        <v>6.2975615582197232E-3</v>
      </c>
      <c r="BL82" s="3">
        <f t="shared" si="126"/>
        <v>7.9357177105916027E-2</v>
      </c>
      <c r="BM82" s="3">
        <f t="shared" si="127"/>
        <v>4.6648604134960907E-2</v>
      </c>
      <c r="BN82" s="3">
        <f t="shared" si="112"/>
        <v>21.436868659710818</v>
      </c>
    </row>
    <row r="83" spans="2:66" ht="12" x14ac:dyDescent="0.2">
      <c r="B83" s="3">
        <v>0.14000000000000001</v>
      </c>
      <c r="C83" s="3">
        <f t="shared" si="78"/>
        <v>116.66666666666669</v>
      </c>
      <c r="D83" s="3">
        <v>8.4303000000000004E-4</v>
      </c>
      <c r="E83" s="32">
        <f t="shared" si="131"/>
        <v>1.049574031531737</v>
      </c>
      <c r="F83" s="3">
        <f t="shared" si="128"/>
        <v>5.9770827000000006E-3</v>
      </c>
      <c r="G83" s="3">
        <f t="shared" si="114"/>
        <v>4.2693447857142859E-2</v>
      </c>
      <c r="H83" s="3">
        <f t="shared" si="115"/>
        <v>6.2733907862376004E-3</v>
      </c>
      <c r="I83" s="3">
        <f t="shared" si="116"/>
        <v>7.9204739670284893E-2</v>
      </c>
      <c r="J83" s="3">
        <f t="shared" si="117"/>
        <v>4.4809934187411429E-2</v>
      </c>
      <c r="K83" s="3">
        <f t="shared" si="82"/>
        <v>22.316479997887001</v>
      </c>
      <c r="N83" s="3"/>
      <c r="P83" s="32"/>
      <c r="R83" s="2"/>
      <c r="S83" s="3"/>
      <c r="T83" s="3"/>
      <c r="U83" s="3"/>
      <c r="V83" s="3"/>
      <c r="X83" s="3">
        <v>0.14000000000000001</v>
      </c>
      <c r="Y83" s="3">
        <f t="shared" si="89"/>
        <v>116.66666666666669</v>
      </c>
      <c r="Z83" s="3">
        <v>8.9884999999999997E-4</v>
      </c>
      <c r="AA83" s="32">
        <f t="shared" si="132"/>
        <v>1.0499039751692194</v>
      </c>
      <c r="AB83" s="3">
        <f t="shared" si="129"/>
        <v>6.309926999999999E-3</v>
      </c>
      <c r="AC83" s="3">
        <f t="shared" si="119"/>
        <v>4.5070907142857129E-2</v>
      </c>
      <c r="AD83" s="3">
        <f t="shared" si="120"/>
        <v>6.6248174403275859E-3</v>
      </c>
      <c r="AE83" s="3">
        <f t="shared" si="121"/>
        <v>8.1392981517619728E-2</v>
      </c>
      <c r="AF83" s="3">
        <f t="shared" si="122"/>
        <v>4.7320124573768468E-2</v>
      </c>
      <c r="AG83" s="3">
        <f t="shared" si="94"/>
        <v>21.132657806956452</v>
      </c>
      <c r="AL83" s="32"/>
      <c r="AO83" s="3"/>
      <c r="AP83" s="3"/>
      <c r="AQ83" s="3"/>
      <c r="AR83" s="3"/>
      <c r="AW83" s="32"/>
      <c r="AZ83" s="3"/>
      <c r="BA83" s="3"/>
      <c r="BB83" s="3"/>
      <c r="BC83" s="3"/>
      <c r="BE83" s="3">
        <v>0.14000000000000001</v>
      </c>
      <c r="BF83" s="3">
        <f t="shared" si="107"/>
        <v>116.66666666666669</v>
      </c>
      <c r="BG83" s="3">
        <v>8.7308000000000004E-4</v>
      </c>
      <c r="BH83" s="32">
        <f t="shared" si="133"/>
        <v>1.049574031531737</v>
      </c>
      <c r="BI83" s="3">
        <f t="shared" si="130"/>
        <v>6.1901372000000001E-3</v>
      </c>
      <c r="BJ83" s="3">
        <f t="shared" si="124"/>
        <v>4.4215265714285711E-2</v>
      </c>
      <c r="BK83" s="3">
        <f t="shared" si="125"/>
        <v>6.4970072567385783E-3</v>
      </c>
      <c r="BL83" s="3">
        <f t="shared" si="126"/>
        <v>8.060401514030538E-2</v>
      </c>
      <c r="BM83" s="3">
        <f t="shared" si="127"/>
        <v>4.6407194690989841E-2</v>
      </c>
      <c r="BN83" s="3">
        <f t="shared" si="112"/>
        <v>21.548382888874649</v>
      </c>
    </row>
    <row r="84" spans="2:66" ht="12" x14ac:dyDescent="0.2">
      <c r="B84" s="3">
        <v>0.14499999999999999</v>
      </c>
      <c r="C84" s="3">
        <f t="shared" si="78"/>
        <v>120.83333333333333</v>
      </c>
      <c r="D84" s="3">
        <v>8.7000000000000001E-4</v>
      </c>
      <c r="E84" s="32">
        <f t="shared" si="131"/>
        <v>1.0500786505108415</v>
      </c>
      <c r="F84" s="3">
        <f t="shared" si="128"/>
        <v>6.1682999999999998E-3</v>
      </c>
      <c r="G84" s="3">
        <f t="shared" si="114"/>
        <v>4.2540000000000001E-2</v>
      </c>
      <c r="H84" s="3">
        <f t="shared" si="115"/>
        <v>6.4772001399460233E-3</v>
      </c>
      <c r="I84" s="3">
        <f t="shared" si="116"/>
        <v>8.0481054540469485E-2</v>
      </c>
      <c r="J84" s="3">
        <f t="shared" si="117"/>
        <v>4.46703457927312E-2</v>
      </c>
      <c r="K84" s="3">
        <f t="shared" si="82"/>
        <v>22.386215782612567</v>
      </c>
      <c r="N84" s="3"/>
      <c r="P84" s="32"/>
      <c r="R84" s="2"/>
      <c r="S84" s="3"/>
      <c r="T84" s="3"/>
      <c r="U84" s="3"/>
      <c r="V84" s="3"/>
      <c r="X84" s="3">
        <v>0.14499999999999999</v>
      </c>
      <c r="Y84" s="3">
        <f t="shared" si="89"/>
        <v>120.83333333333333</v>
      </c>
      <c r="Z84" s="3">
        <v>9.2588000000000002E-4</v>
      </c>
      <c r="AA84" s="32">
        <f t="shared" si="132"/>
        <v>1.0504119526773028</v>
      </c>
      <c r="AB84" s="3">
        <f t="shared" si="129"/>
        <v>6.4996775999999999E-3</v>
      </c>
      <c r="AC84" s="3">
        <f t="shared" si="119"/>
        <v>4.4825362758620695E-2</v>
      </c>
      <c r="AD84" s="3">
        <f t="shared" si="120"/>
        <v>6.827339039588925E-3</v>
      </c>
      <c r="AE84" s="3">
        <f t="shared" si="121"/>
        <v>8.2627713508174272E-2</v>
      </c>
      <c r="AF84" s="3">
        <f t="shared" si="122"/>
        <v>4.7085096824751212E-2</v>
      </c>
      <c r="AG84" s="3">
        <f t="shared" si="94"/>
        <v>21.238142585157227</v>
      </c>
      <c r="AL84" s="32"/>
      <c r="AO84" s="3"/>
      <c r="AP84" s="3"/>
      <c r="AQ84" s="3"/>
      <c r="AR84" s="3"/>
      <c r="AW84" s="32"/>
      <c r="AZ84" s="3"/>
      <c r="BA84" s="3"/>
      <c r="BB84" s="3"/>
      <c r="BC84" s="3"/>
      <c r="BE84" s="3">
        <v>0.14499999999999999</v>
      </c>
      <c r="BF84" s="3">
        <f t="shared" si="107"/>
        <v>120.83333333333333</v>
      </c>
      <c r="BG84" s="3">
        <v>9.0171000000000001E-4</v>
      </c>
      <c r="BH84" s="32">
        <f t="shared" si="133"/>
        <v>1.0500786505108415</v>
      </c>
      <c r="BI84" s="3">
        <f t="shared" si="130"/>
        <v>6.3931238999999996E-3</v>
      </c>
      <c r="BJ84" s="3">
        <f t="shared" si="124"/>
        <v>4.4090509655172416E-2</v>
      </c>
      <c r="BK84" s="3">
        <f t="shared" si="125"/>
        <v>6.7132829174606076E-3</v>
      </c>
      <c r="BL84" s="3">
        <f t="shared" si="126"/>
        <v>8.1934625876125211E-2</v>
      </c>
      <c r="BM84" s="3">
        <f t="shared" si="127"/>
        <v>4.6298502879038674E-2</v>
      </c>
      <c r="BN84" s="3">
        <f t="shared" si="112"/>
        <v>21.598970545821754</v>
      </c>
    </row>
    <row r="85" spans="2:66" ht="12" x14ac:dyDescent="0.2">
      <c r="B85" s="3">
        <v>0.15</v>
      </c>
      <c r="C85" s="3">
        <f t="shared" si="78"/>
        <v>125</v>
      </c>
      <c r="D85" s="3">
        <v>8.9665000000000003E-4</v>
      </c>
      <c r="E85" s="32">
        <f t="shared" si="131"/>
        <v>1.0505661604274998</v>
      </c>
      <c r="F85" s="3">
        <f t="shared" si="128"/>
        <v>6.3572485E-3</v>
      </c>
      <c r="G85" s="3">
        <f t="shared" si="114"/>
        <v>4.238165666666667E-2</v>
      </c>
      <c r="H85" s="3">
        <f t="shared" si="115"/>
        <v>6.6787101475284825E-3</v>
      </c>
      <c r="I85" s="3">
        <f t="shared" si="116"/>
        <v>8.1723375771736703E-2</v>
      </c>
      <c r="J85" s="3">
        <f t="shared" si="117"/>
        <v>4.4524734316856551E-2</v>
      </c>
      <c r="K85" s="3">
        <f t="shared" si="82"/>
        <v>22.459426548928594</v>
      </c>
      <c r="N85" s="3"/>
      <c r="P85" s="32"/>
      <c r="R85" s="2"/>
      <c r="S85" s="3"/>
      <c r="T85" s="3"/>
      <c r="U85" s="3"/>
      <c r="V85" s="3"/>
      <c r="X85" s="3">
        <v>0.15</v>
      </c>
      <c r="Y85" s="3">
        <f t="shared" si="89"/>
        <v>125</v>
      </c>
      <c r="Z85" s="3">
        <v>9.544E-4</v>
      </c>
      <c r="AA85" s="32">
        <f t="shared" si="132"/>
        <v>1.0509027072523085</v>
      </c>
      <c r="AB85" s="3">
        <f t="shared" si="129"/>
        <v>6.6998879999999993E-3</v>
      </c>
      <c r="AC85" s="3">
        <f t="shared" si="119"/>
        <v>4.4665919999999998E-2</v>
      </c>
      <c r="AD85" s="3">
        <f t="shared" si="120"/>
        <v>7.0409304374872538E-3</v>
      </c>
      <c r="AE85" s="3">
        <f t="shared" si="121"/>
        <v>8.3910252278772551E-2</v>
      </c>
      <c r="AF85" s="3">
        <f t="shared" si="122"/>
        <v>4.693953624991503E-2</v>
      </c>
      <c r="AG85" s="3">
        <f t="shared" si="94"/>
        <v>21.304002550766789</v>
      </c>
      <c r="AL85" s="32"/>
      <c r="AO85" s="3"/>
      <c r="AP85" s="3"/>
      <c r="AQ85" s="3"/>
      <c r="AR85" s="3"/>
      <c r="AW85" s="32"/>
      <c r="AZ85" s="3"/>
      <c r="BA85" s="3"/>
      <c r="BB85" s="3"/>
      <c r="BC85" s="3"/>
      <c r="BE85" s="3">
        <v>0.15</v>
      </c>
      <c r="BF85" s="3">
        <f t="shared" si="107"/>
        <v>125</v>
      </c>
      <c r="BG85" s="3">
        <v>9.3150999999999998E-4</v>
      </c>
      <c r="BH85" s="32">
        <f t="shared" si="133"/>
        <v>1.0505661604274998</v>
      </c>
      <c r="BI85" s="3">
        <f t="shared" si="130"/>
        <v>6.6044058999999997E-3</v>
      </c>
      <c r="BJ85" s="3">
        <f t="shared" si="124"/>
        <v>4.4029372666666663E-2</v>
      </c>
      <c r="BK85" s="3">
        <f t="shared" si="125"/>
        <v>6.9383653482677264E-3</v>
      </c>
      <c r="BL85" s="3">
        <f t="shared" si="126"/>
        <v>8.3296850770408645E-2</v>
      </c>
      <c r="BM85" s="3">
        <f t="shared" si="127"/>
        <v>4.6255768988451511E-2</v>
      </c>
      <c r="BN85" s="3">
        <f t="shared" si="112"/>
        <v>21.618924987490011</v>
      </c>
    </row>
    <row r="86" spans="2:66" ht="12" x14ac:dyDescent="0.2">
      <c r="B86" s="3">
        <v>0.155</v>
      </c>
      <c r="C86" s="3">
        <f t="shared" si="78"/>
        <v>129.16666666666669</v>
      </c>
      <c r="D86" s="3">
        <v>9.2221000000000002E-4</v>
      </c>
      <c r="E86" s="32">
        <f t="shared" si="131"/>
        <v>1.0510376834994999</v>
      </c>
      <c r="F86" s="3">
        <f t="shared" si="128"/>
        <v>6.5384689000000003E-3</v>
      </c>
      <c r="G86" s="3">
        <f t="shared" si="114"/>
        <v>4.2183670322580649E-2</v>
      </c>
      <c r="H86" s="3">
        <f t="shared" si="115"/>
        <v>6.8721772062895238E-3</v>
      </c>
      <c r="I86" s="3">
        <f t="shared" si="116"/>
        <v>8.2898595924717114E-2</v>
      </c>
      <c r="J86" s="3">
        <f t="shared" si="117"/>
        <v>4.4336627137351765E-2</v>
      </c>
      <c r="K86" s="3">
        <f t="shared" si="82"/>
        <v>22.554715244848691</v>
      </c>
      <c r="N86" s="3"/>
      <c r="P86" s="32"/>
      <c r="R86" s="2"/>
      <c r="S86" s="3"/>
      <c r="T86" s="3"/>
      <c r="U86" s="3"/>
      <c r="V86" s="3"/>
      <c r="X86" s="3">
        <v>0.155</v>
      </c>
      <c r="Y86" s="3">
        <f t="shared" si="89"/>
        <v>129.16666666666669</v>
      </c>
      <c r="Z86" s="3">
        <v>9.8157999999999991E-4</v>
      </c>
      <c r="AA86" s="32">
        <f t="shared" si="132"/>
        <v>1.0513773685810273</v>
      </c>
      <c r="AB86" s="3">
        <f t="shared" si="129"/>
        <v>6.8906915999999993E-3</v>
      </c>
      <c r="AC86" s="3">
        <f t="shared" si="119"/>
        <v>4.4456074838709676E-2</v>
      </c>
      <c r="AD86" s="3">
        <f t="shared" si="120"/>
        <v>7.2447172021113879E-3</v>
      </c>
      <c r="AE86" s="3">
        <f t="shared" si="121"/>
        <v>8.5115904519140181E-2</v>
      </c>
      <c r="AF86" s="3">
        <f t="shared" si="122"/>
        <v>4.674011098136379E-2</v>
      </c>
      <c r="AG86" s="3">
        <f t="shared" si="94"/>
        <v>21.394899990689364</v>
      </c>
      <c r="AL86" s="32"/>
      <c r="AO86" s="3"/>
      <c r="AP86" s="3"/>
      <c r="AQ86" s="3"/>
      <c r="AR86" s="3"/>
      <c r="AW86" s="32"/>
      <c r="AZ86" s="3"/>
      <c r="BA86" s="3"/>
      <c r="BB86" s="3"/>
      <c r="BC86" s="3"/>
      <c r="BE86" s="3">
        <v>0.155</v>
      </c>
      <c r="BF86" s="3">
        <f t="shared" si="107"/>
        <v>129.16666666666669</v>
      </c>
      <c r="BG86" s="3">
        <v>9.5522999999999995E-4</v>
      </c>
      <c r="BH86" s="32">
        <f t="shared" si="133"/>
        <v>1.0510376834994999</v>
      </c>
      <c r="BI86" s="3">
        <f t="shared" si="130"/>
        <v>6.7725806999999992E-3</v>
      </c>
      <c r="BJ86" s="3">
        <f t="shared" si="124"/>
        <v>4.3694069032258059E-2</v>
      </c>
      <c r="BK86" s="3">
        <f t="shared" si="125"/>
        <v>7.1182375302414206E-3</v>
      </c>
      <c r="BL86" s="3">
        <f t="shared" si="126"/>
        <v>8.4369648157624905E-2</v>
      </c>
      <c r="BM86" s="3">
        <f t="shared" si="127"/>
        <v>4.5924113098331748E-2</v>
      </c>
      <c r="BN86" s="3">
        <f t="shared" si="112"/>
        <v>21.775053071984665</v>
      </c>
    </row>
    <row r="87" spans="2:66" ht="12" x14ac:dyDescent="0.2">
      <c r="B87" s="3">
        <v>0.16</v>
      </c>
      <c r="C87" s="3">
        <f t="shared" si="78"/>
        <v>133.33333333333334</v>
      </c>
      <c r="D87" s="3">
        <v>9.4631999999999995E-4</v>
      </c>
      <c r="E87" s="32">
        <f t="shared" si="131"/>
        <v>1.0514942350289824</v>
      </c>
      <c r="F87" s="3">
        <f t="shared" si="128"/>
        <v>6.7094087999999994E-3</v>
      </c>
      <c r="G87" s="3">
        <f t="shared" si="114"/>
        <v>4.1933804999999998E-2</v>
      </c>
      <c r="H87" s="3">
        <f t="shared" si="115"/>
        <v>7.054904673652722E-3</v>
      </c>
      <c r="I87" s="3">
        <f t="shared" si="116"/>
        <v>8.3993479947271632E-2</v>
      </c>
      <c r="J87" s="3">
        <f t="shared" si="117"/>
        <v>4.4093154210329513E-2</v>
      </c>
      <c r="K87" s="3">
        <f t="shared" si="82"/>
        <v>22.679257538026942</v>
      </c>
      <c r="N87" s="3"/>
      <c r="P87" s="32"/>
      <c r="R87" s="2"/>
      <c r="S87" s="3"/>
      <c r="T87" s="3"/>
      <c r="U87" s="3"/>
      <c r="V87" s="3"/>
      <c r="X87" s="3">
        <v>0.16</v>
      </c>
      <c r="Y87" s="3">
        <f t="shared" si="89"/>
        <v>133.33333333333334</v>
      </c>
      <c r="Z87" s="3">
        <v>1.0093999999999999E-3</v>
      </c>
      <c r="AA87" s="32">
        <f t="shared" si="132"/>
        <v>1.0518369587230187</v>
      </c>
      <c r="AB87" s="3">
        <f t="shared" si="129"/>
        <v>7.0859879999999988E-3</v>
      </c>
      <c r="AC87" s="3">
        <f t="shared" si="119"/>
        <v>4.4287424999999991E-2</v>
      </c>
      <c r="AD87" s="3">
        <f t="shared" si="120"/>
        <v>7.4533040674678048E-3</v>
      </c>
      <c r="AE87" s="3">
        <f t="shared" si="121"/>
        <v>8.633252033543215E-2</v>
      </c>
      <c r="AF87" s="3">
        <f t="shared" si="122"/>
        <v>4.6583150421673776E-2</v>
      </c>
      <c r="AG87" s="3">
        <f t="shared" si="94"/>
        <v>21.466989478984001</v>
      </c>
      <c r="AL87" s="32"/>
      <c r="AO87" s="3"/>
      <c r="AP87" s="3"/>
      <c r="AQ87" s="3"/>
      <c r="AR87" s="3"/>
      <c r="AW87" s="32"/>
      <c r="AZ87" s="3"/>
      <c r="BA87" s="3"/>
      <c r="BB87" s="3"/>
      <c r="BC87" s="3"/>
      <c r="BE87" s="3">
        <v>0.16</v>
      </c>
      <c r="BF87" s="3">
        <f t="shared" si="107"/>
        <v>133.33333333333334</v>
      </c>
      <c r="BG87" s="3">
        <v>9.8365999999999992E-4</v>
      </c>
      <c r="BH87" s="32">
        <f t="shared" si="133"/>
        <v>1.0514942350289824</v>
      </c>
      <c r="BI87" s="3">
        <f t="shared" si="130"/>
        <v>6.9741493999999991E-3</v>
      </c>
      <c r="BJ87" s="3">
        <f t="shared" si="124"/>
        <v>4.3588433749999995E-2</v>
      </c>
      <c r="BK87" s="3">
        <f t="shared" si="125"/>
        <v>7.333277888330836E-3</v>
      </c>
      <c r="BL87" s="3">
        <f t="shared" si="126"/>
        <v>8.5634560128086346E-2</v>
      </c>
      <c r="BM87" s="3">
        <f t="shared" si="127"/>
        <v>4.5832986802067724E-2</v>
      </c>
      <c r="BN87" s="3">
        <f t="shared" si="112"/>
        <v>21.818346779767051</v>
      </c>
    </row>
    <row r="88" spans="2:66" ht="12" x14ac:dyDescent="0.2">
      <c r="B88" s="3">
        <v>0.16500000000000001</v>
      </c>
      <c r="C88" s="3">
        <f t="shared" si="78"/>
        <v>137.50000000000003</v>
      </c>
      <c r="D88" s="3">
        <v>9.7181000000000003E-4</v>
      </c>
      <c r="E88" s="32">
        <f t="shared" si="131"/>
        <v>1.0519367365668348</v>
      </c>
      <c r="F88" s="3">
        <f t="shared" si="128"/>
        <v>6.8901329000000001E-3</v>
      </c>
      <c r="G88" s="3">
        <f t="shared" si="114"/>
        <v>4.1758381212121214E-2</v>
      </c>
      <c r="H88" s="3">
        <f t="shared" si="115"/>
        <v>7.2479839173377816E-3</v>
      </c>
      <c r="I88" s="3">
        <f t="shared" si="116"/>
        <v>8.5135092161445283E-2</v>
      </c>
      <c r="J88" s="3">
        <f t="shared" si="117"/>
        <v>4.3927175256592614E-2</v>
      </c>
      <c r="K88" s="3">
        <f t="shared" si="82"/>
        <v>22.764951175637442</v>
      </c>
      <c r="N88" s="3"/>
      <c r="P88" s="32"/>
      <c r="R88" s="2"/>
      <c r="S88" s="3"/>
      <c r="T88" s="3"/>
      <c r="U88" s="3"/>
      <c r="V88" s="3"/>
      <c r="X88" s="3">
        <v>0.16500000000000001</v>
      </c>
      <c r="Y88" s="3">
        <f t="shared" si="89"/>
        <v>137.50000000000003</v>
      </c>
      <c r="Z88" s="3">
        <v>1.0363E-3</v>
      </c>
      <c r="AA88" s="32">
        <f t="shared" si="132"/>
        <v>1.0522824053626207</v>
      </c>
      <c r="AB88" s="3">
        <f t="shared" si="129"/>
        <v>7.2748259999999999E-3</v>
      </c>
      <c r="AC88" s="3">
        <f t="shared" si="119"/>
        <v>4.408985454545454E-2</v>
      </c>
      <c r="AD88" s="3">
        <f t="shared" si="120"/>
        <v>7.6551714018745325E-3</v>
      </c>
      <c r="AE88" s="3">
        <f t="shared" si="121"/>
        <v>8.7493836365052216E-2</v>
      </c>
      <c r="AF88" s="3">
        <f t="shared" si="122"/>
        <v>4.6394978193178983E-2</v>
      </c>
      <c r="AG88" s="3">
        <f t="shared" si="94"/>
        <v>21.554056903232269</v>
      </c>
      <c r="AL88" s="32"/>
      <c r="AO88" s="3"/>
      <c r="AP88" s="3"/>
      <c r="AQ88" s="3"/>
      <c r="AR88" s="3"/>
      <c r="AW88" s="32"/>
      <c r="AZ88" s="3"/>
      <c r="BA88" s="3"/>
      <c r="BB88" s="3"/>
      <c r="BC88" s="3"/>
      <c r="BE88" s="3">
        <v>0.16500000000000001</v>
      </c>
      <c r="BF88" s="3">
        <f t="shared" si="107"/>
        <v>137.50000000000003</v>
      </c>
      <c r="BG88" s="3">
        <v>1.0083E-3</v>
      </c>
      <c r="BH88" s="32">
        <f t="shared" si="133"/>
        <v>1.0519367365668348</v>
      </c>
      <c r="BI88" s="3">
        <f t="shared" si="130"/>
        <v>7.1488469999999998E-3</v>
      </c>
      <c r="BJ88" s="3">
        <f t="shared" si="124"/>
        <v>4.3326345454545452E-2</v>
      </c>
      <c r="BK88" s="3">
        <f t="shared" si="125"/>
        <v>7.5201347833956074E-3</v>
      </c>
      <c r="BL88" s="3">
        <f t="shared" si="126"/>
        <v>8.6718710688037839E-2</v>
      </c>
      <c r="BM88" s="3">
        <f t="shared" si="127"/>
        <v>4.5576574444821862E-2</v>
      </c>
      <c r="BN88" s="3">
        <f t="shared" si="112"/>
        <v>21.941096104330281</v>
      </c>
    </row>
    <row r="89" spans="2:66" ht="12" x14ac:dyDescent="0.2">
      <c r="B89" s="3">
        <v>0.17</v>
      </c>
      <c r="C89" s="3">
        <f t="shared" si="78"/>
        <v>141.66666666666669</v>
      </c>
      <c r="D89" s="3">
        <v>9.9981000000000006E-4</v>
      </c>
      <c r="E89" s="32">
        <f t="shared" si="131"/>
        <v>1.0523660271113013</v>
      </c>
      <c r="F89" s="3">
        <f t="shared" si="128"/>
        <v>7.0886529000000007E-3</v>
      </c>
      <c r="G89" s="3">
        <f t="shared" si="114"/>
        <v>4.1697958235294118E-2</v>
      </c>
      <c r="H89" s="3">
        <f t="shared" si="115"/>
        <v>7.4598574899440058E-3</v>
      </c>
      <c r="I89" s="3">
        <f t="shared" si="116"/>
        <v>8.6370466537723442E-2</v>
      </c>
      <c r="J89" s="3">
        <f t="shared" si="117"/>
        <v>4.3881514646729444E-2</v>
      </c>
      <c r="K89" s="3">
        <f t="shared" si="82"/>
        <v>22.788639089843528</v>
      </c>
      <c r="N89" s="3"/>
      <c r="P89" s="32"/>
      <c r="R89" s="2"/>
      <c r="S89" s="3"/>
      <c r="T89" s="3"/>
      <c r="U89" s="3"/>
      <c r="V89" s="3"/>
      <c r="X89" s="3">
        <v>0.17</v>
      </c>
      <c r="Y89" s="3">
        <f t="shared" si="89"/>
        <v>141.66666666666669</v>
      </c>
      <c r="Z89" s="3">
        <v>1.0637000000000001E-3</v>
      </c>
      <c r="AA89" s="32">
        <f t="shared" si="132"/>
        <v>1.0527145530820921</v>
      </c>
      <c r="AB89" s="3">
        <f t="shared" si="129"/>
        <v>7.467174E-3</v>
      </c>
      <c r="AC89" s="3">
        <f t="shared" si="119"/>
        <v>4.3924552941176469E-2</v>
      </c>
      <c r="AD89" s="3">
        <f t="shared" si="120"/>
        <v>7.8608027401962169E-3</v>
      </c>
      <c r="AE89" s="3">
        <f t="shared" si="121"/>
        <v>8.8661168163949977E-2</v>
      </c>
      <c r="AF89" s="3">
        <f t="shared" si="122"/>
        <v>4.6240016118801269E-2</v>
      </c>
      <c r="AG89" s="3">
        <f t="shared" si="94"/>
        <v>21.626290039146379</v>
      </c>
      <c r="AL89" s="32"/>
      <c r="AO89" s="3"/>
      <c r="AP89" s="3"/>
      <c r="AQ89" s="3"/>
      <c r="AR89" s="3"/>
      <c r="AW89" s="32"/>
      <c r="AZ89" s="3"/>
      <c r="BA89" s="3"/>
      <c r="BB89" s="3"/>
      <c r="BC89" s="3"/>
      <c r="BE89" s="3">
        <v>0.17</v>
      </c>
      <c r="BF89" s="3">
        <f t="shared" si="107"/>
        <v>141.66666666666669</v>
      </c>
      <c r="BG89" s="3">
        <v>1.0348E-3</v>
      </c>
      <c r="BH89" s="32">
        <f t="shared" si="133"/>
        <v>1.0523660271113013</v>
      </c>
      <c r="BI89" s="3">
        <f t="shared" si="130"/>
        <v>7.3367319999999995E-3</v>
      </c>
      <c r="BJ89" s="3">
        <f t="shared" si="124"/>
        <v>4.3157247058823525E-2</v>
      </c>
      <c r="BK89" s="3">
        <f t="shared" si="125"/>
        <v>7.7209275068203511E-3</v>
      </c>
      <c r="BL89" s="3">
        <f t="shared" si="126"/>
        <v>8.786880849778464E-2</v>
      </c>
      <c r="BM89" s="3">
        <f t="shared" si="127"/>
        <v>4.5417220628355001E-2</v>
      </c>
      <c r="BN89" s="3">
        <f t="shared" si="112"/>
        <v>22.01808006225016</v>
      </c>
    </row>
    <row r="90" spans="2:66" ht="12" x14ac:dyDescent="0.2">
      <c r="B90" s="3">
        <v>0.17499999999999999</v>
      </c>
      <c r="C90" s="3">
        <f t="shared" si="78"/>
        <v>145.83333333333334</v>
      </c>
      <c r="D90" s="3">
        <v>1.0221E-3</v>
      </c>
      <c r="E90" s="32">
        <f t="shared" si="131"/>
        <v>1.052782872682867</v>
      </c>
      <c r="F90" s="3">
        <f t="shared" si="128"/>
        <v>7.2466889999999997E-3</v>
      </c>
      <c r="G90" s="3">
        <f t="shared" si="114"/>
        <v>4.1409651428571427E-2</v>
      </c>
      <c r="H90" s="3">
        <f t="shared" si="115"/>
        <v>7.6291900628593324E-3</v>
      </c>
      <c r="I90" s="3">
        <f t="shared" si="116"/>
        <v>8.7345234917878226E-2</v>
      </c>
      <c r="J90" s="3">
        <f t="shared" si="117"/>
        <v>4.3595371787767616E-2</v>
      </c>
      <c r="K90" s="3">
        <f t="shared" si="82"/>
        <v>22.938214746010932</v>
      </c>
      <c r="N90" s="3"/>
      <c r="P90" s="32"/>
      <c r="R90" s="2"/>
      <c r="S90" s="3"/>
      <c r="T90" s="3"/>
      <c r="U90" s="3"/>
      <c r="V90" s="3"/>
      <c r="X90" s="3">
        <v>0.17499999999999999</v>
      </c>
      <c r="Y90" s="3">
        <f t="shared" si="89"/>
        <v>145.83333333333334</v>
      </c>
      <c r="Z90" s="3">
        <v>1.0919E-3</v>
      </c>
      <c r="AA90" s="32">
        <f t="shared" si="132"/>
        <v>1.0531341730002239</v>
      </c>
      <c r="AB90" s="3">
        <f t="shared" si="129"/>
        <v>7.6651380000000002E-3</v>
      </c>
      <c r="AC90" s="3">
        <f t="shared" si="119"/>
        <v>4.3800788571428578E-2</v>
      </c>
      <c r="AD90" s="3">
        <f t="shared" si="120"/>
        <v>8.0724187685625899E-3</v>
      </c>
      <c r="AE90" s="3">
        <f t="shared" si="121"/>
        <v>8.984664027420608E-2</v>
      </c>
      <c r="AF90" s="3">
        <f t="shared" si="122"/>
        <v>4.6128107248929087E-2</v>
      </c>
      <c r="AG90" s="3">
        <f t="shared" si="94"/>
        <v>21.678756394740564</v>
      </c>
      <c r="AL90" s="32"/>
      <c r="AO90" s="3"/>
      <c r="AP90" s="3"/>
      <c r="AQ90" s="3"/>
      <c r="AR90" s="3"/>
      <c r="AW90" s="32"/>
      <c r="AZ90" s="3"/>
      <c r="BA90" s="3"/>
      <c r="BB90" s="3"/>
      <c r="BC90" s="3"/>
      <c r="BE90" s="3">
        <v>0.17499999999999999</v>
      </c>
      <c r="BF90" s="3">
        <f t="shared" si="107"/>
        <v>145.83333333333334</v>
      </c>
      <c r="BG90" s="3">
        <v>1.0614999999999999E-3</v>
      </c>
      <c r="BH90" s="32">
        <f t="shared" si="133"/>
        <v>1.052782872682867</v>
      </c>
      <c r="BI90" s="3">
        <f t="shared" si="130"/>
        <v>7.5260349999999995E-3</v>
      </c>
      <c r="BJ90" s="3">
        <f t="shared" si="124"/>
        <v>4.3005914285714285E-2</v>
      </c>
      <c r="BK90" s="3">
        <f t="shared" si="125"/>
        <v>7.9232807472118007E-3</v>
      </c>
      <c r="BL90" s="3">
        <f t="shared" si="126"/>
        <v>8.9012812264368996E-2</v>
      </c>
      <c r="BM90" s="3">
        <f t="shared" si="127"/>
        <v>4.5275889984067438E-2</v>
      </c>
      <c r="BN90" s="3">
        <f t="shared" si="112"/>
        <v>22.086810449267798</v>
      </c>
    </row>
    <row r="91" spans="2:66" ht="12" x14ac:dyDescent="0.2">
      <c r="B91" s="3">
        <v>0.18</v>
      </c>
      <c r="C91" s="3">
        <f t="shared" si="78"/>
        <v>150</v>
      </c>
      <c r="D91" s="3">
        <v>1.0460000000000001E-3</v>
      </c>
      <c r="E91" s="32">
        <f t="shared" si="131"/>
        <v>1.0531879745499915</v>
      </c>
      <c r="F91" s="3">
        <f t="shared" si="128"/>
        <v>7.4161399999999999E-3</v>
      </c>
      <c r="G91" s="3">
        <f t="shared" si="114"/>
        <v>4.1200777777777781E-2</v>
      </c>
      <c r="H91" s="3">
        <f t="shared" si="115"/>
        <v>7.8105894655791739E-3</v>
      </c>
      <c r="I91" s="3">
        <f t="shared" si="116"/>
        <v>8.837753937273414E-2</v>
      </c>
      <c r="J91" s="3">
        <f t="shared" si="117"/>
        <v>4.3392163697662078E-2</v>
      </c>
      <c r="K91" s="3">
        <f t="shared" si="82"/>
        <v>23.04563577349057</v>
      </c>
      <c r="N91" s="3"/>
      <c r="P91" s="32"/>
      <c r="R91" s="2"/>
      <c r="S91" s="3"/>
      <c r="T91" s="3"/>
      <c r="U91" s="3"/>
      <c r="V91" s="3"/>
      <c r="X91" s="3">
        <v>0.18</v>
      </c>
      <c r="Y91" s="3">
        <f t="shared" si="89"/>
        <v>150</v>
      </c>
      <c r="Z91" s="3">
        <v>1.1157999999999999E-3</v>
      </c>
      <c r="AA91" s="32">
        <f t="shared" si="132"/>
        <v>1.05354197105282</v>
      </c>
      <c r="AB91" s="3">
        <f t="shared" si="129"/>
        <v>7.8329159999999988E-3</v>
      </c>
      <c r="AC91" s="3">
        <f t="shared" si="119"/>
        <v>4.3516199999999998E-2</v>
      </c>
      <c r="AD91" s="3">
        <f t="shared" si="120"/>
        <v>8.2523057617311692E-3</v>
      </c>
      <c r="AE91" s="3">
        <f t="shared" si="121"/>
        <v>9.0842202536767946E-2</v>
      </c>
      <c r="AF91" s="3">
        <f t="shared" si="122"/>
        <v>4.5846143120728718E-2</v>
      </c>
      <c r="AG91" s="3">
        <f t="shared" si="94"/>
        <v>21.812085639715754</v>
      </c>
      <c r="AL91" s="32"/>
      <c r="AO91" s="3"/>
      <c r="AP91" s="3"/>
      <c r="AQ91" s="3"/>
      <c r="AR91" s="3"/>
      <c r="AW91" s="32"/>
      <c r="AZ91" s="3"/>
      <c r="BA91" s="3"/>
      <c r="BB91" s="3"/>
      <c r="BC91" s="3"/>
      <c r="BE91" s="3">
        <v>0.18</v>
      </c>
      <c r="BF91" s="3">
        <f t="shared" si="107"/>
        <v>150</v>
      </c>
      <c r="BG91" s="3">
        <v>1.0870000000000001E-3</v>
      </c>
      <c r="BH91" s="32">
        <f t="shared" si="133"/>
        <v>1.0531879745499915</v>
      </c>
      <c r="BI91" s="3">
        <f t="shared" si="130"/>
        <v>7.7068300000000005E-3</v>
      </c>
      <c r="BJ91" s="3">
        <f t="shared" si="124"/>
        <v>4.2815722222222227E-2</v>
      </c>
      <c r="BK91" s="3">
        <f t="shared" si="125"/>
        <v>8.116740677901111E-3</v>
      </c>
      <c r="BL91" s="3">
        <f t="shared" si="126"/>
        <v>9.0092955761819193E-2</v>
      </c>
      <c r="BM91" s="3">
        <f t="shared" si="127"/>
        <v>4.5093003766117287E-2</v>
      </c>
      <c r="BN91" s="3">
        <f t="shared" si="112"/>
        <v>22.176389161978964</v>
      </c>
    </row>
    <row r="92" spans="2:66" ht="12" x14ac:dyDescent="0.2">
      <c r="B92" s="3">
        <v>0.185</v>
      </c>
      <c r="C92" s="3">
        <f t="shared" si="78"/>
        <v>154.16666666666669</v>
      </c>
      <c r="D92" s="3">
        <v>1.0717000000000001E-3</v>
      </c>
      <c r="E92" s="32">
        <f t="shared" si="131"/>
        <v>1.0535819763275727</v>
      </c>
      <c r="F92" s="3">
        <f t="shared" si="128"/>
        <v>7.5983530000000004E-3</v>
      </c>
      <c r="G92" s="3">
        <f t="shared" si="114"/>
        <v>4.1072178378378378E-2</v>
      </c>
      <c r="H92" s="3">
        <f t="shared" si="115"/>
        <v>8.005487770574542E-3</v>
      </c>
      <c r="I92" s="3">
        <f t="shared" si="116"/>
        <v>8.9473391410935924E-2</v>
      </c>
      <c r="J92" s="3">
        <f t="shared" si="117"/>
        <v>4.3272906867970501E-2</v>
      </c>
      <c r="K92" s="3">
        <f t="shared" si="82"/>
        <v>23.109147787346231</v>
      </c>
      <c r="N92" s="3"/>
      <c r="P92" s="32"/>
      <c r="R92" s="2"/>
      <c r="S92" s="3"/>
      <c r="T92" s="3"/>
      <c r="U92" s="3"/>
      <c r="V92" s="3"/>
      <c r="X92" s="3">
        <v>0.185</v>
      </c>
      <c r="Y92" s="3">
        <f t="shared" si="89"/>
        <v>154.16666666666669</v>
      </c>
      <c r="Z92" s="3">
        <v>1.1448000000000001E-3</v>
      </c>
      <c r="AA92" s="32">
        <f t="shared" si="132"/>
        <v>1.053938595138405</v>
      </c>
      <c r="AB92" s="3">
        <f t="shared" si="129"/>
        <v>8.0364960000000006E-3</v>
      </c>
      <c r="AC92" s="3">
        <f t="shared" si="119"/>
        <v>4.3440518918918924E-2</v>
      </c>
      <c r="AD92" s="3">
        <f t="shared" si="120"/>
        <v>8.4699733040754129E-3</v>
      </c>
      <c r="AE92" s="3">
        <f t="shared" si="121"/>
        <v>9.2032457883484853E-2</v>
      </c>
      <c r="AF92" s="3">
        <f t="shared" si="122"/>
        <v>4.5783639481488718E-2</v>
      </c>
      <c r="AG92" s="3">
        <f t="shared" si="94"/>
        <v>21.841863410712921</v>
      </c>
      <c r="AL92" s="32"/>
      <c r="AO92" s="3"/>
      <c r="AP92" s="3"/>
      <c r="AQ92" s="3"/>
      <c r="AR92" s="3"/>
      <c r="AW92" s="32"/>
      <c r="AZ92" s="3"/>
      <c r="BA92" s="3"/>
      <c r="BB92" s="3"/>
      <c r="BC92" s="3"/>
      <c r="BE92" s="3">
        <v>0.185</v>
      </c>
      <c r="BF92" s="3">
        <f t="shared" si="107"/>
        <v>154.16666666666669</v>
      </c>
      <c r="BG92" s="3">
        <v>1.1144E-3</v>
      </c>
      <c r="BH92" s="32">
        <f t="shared" si="133"/>
        <v>1.0535819763275727</v>
      </c>
      <c r="BI92" s="3">
        <f t="shared" si="130"/>
        <v>7.9010959999999998E-3</v>
      </c>
      <c r="BJ92" s="3">
        <f t="shared" si="124"/>
        <v>4.2708627027027025E-2</v>
      </c>
      <c r="BK92" s="3">
        <f t="shared" si="125"/>
        <v>8.3244523388338789E-3</v>
      </c>
      <c r="BL92" s="3">
        <f t="shared" si="126"/>
        <v>9.1238436740410447E-2</v>
      </c>
      <c r="BM92" s="3">
        <f t="shared" si="127"/>
        <v>4.4997039669372317E-2</v>
      </c>
      <c r="BN92" s="3">
        <f t="shared" si="112"/>
        <v>22.223684210067265</v>
      </c>
    </row>
    <row r="93" spans="2:66" ht="12" x14ac:dyDescent="0.2">
      <c r="B93" s="3">
        <v>0.19</v>
      </c>
      <c r="C93" s="3">
        <f t="shared" si="78"/>
        <v>158.33333333333334</v>
      </c>
      <c r="D93" s="3">
        <v>1.0942E-3</v>
      </c>
      <c r="E93" s="32">
        <f t="shared" si="131"/>
        <v>1.0539654701285888</v>
      </c>
      <c r="F93" s="3">
        <f t="shared" si="128"/>
        <v>7.7578780000000002E-3</v>
      </c>
      <c r="G93" s="3">
        <f t="shared" si="114"/>
        <v>4.0830936842105266E-2</v>
      </c>
      <c r="H93" s="3">
        <f t="shared" si="115"/>
        <v>8.1765355334702354E-3</v>
      </c>
      <c r="I93" s="3">
        <f t="shared" si="116"/>
        <v>9.0424197720910052E-2</v>
      </c>
      <c r="J93" s="3">
        <f t="shared" si="117"/>
        <v>4.3034397544580189E-2</v>
      </c>
      <c r="K93" s="3">
        <f t="shared" si="82"/>
        <v>23.237225499998697</v>
      </c>
      <c r="N93" s="3"/>
      <c r="P93" s="32"/>
      <c r="R93" s="2"/>
      <c r="S93" s="3"/>
      <c r="T93" s="3"/>
      <c r="U93" s="3"/>
      <c r="V93" s="3"/>
      <c r="X93" s="3">
        <v>0.19</v>
      </c>
      <c r="Y93" s="3">
        <f t="shared" si="89"/>
        <v>158.33333333333334</v>
      </c>
      <c r="Z93" s="3">
        <v>1.1716999999999999E-3</v>
      </c>
      <c r="AA93" s="32">
        <f t="shared" si="132"/>
        <v>1.0543246413108092</v>
      </c>
      <c r="AB93" s="3">
        <f t="shared" si="129"/>
        <v>8.2253339999999991E-3</v>
      </c>
      <c r="AC93" s="3">
        <f t="shared" si="119"/>
        <v>4.3291231578947362E-2</v>
      </c>
      <c r="AD93" s="3">
        <f t="shared" si="120"/>
        <v>8.6721723192116022E-3</v>
      </c>
      <c r="AE93" s="3">
        <f t="shared" si="121"/>
        <v>9.3124499027976537E-2</v>
      </c>
      <c r="AF93" s="3">
        <f t="shared" si="122"/>
        <v>4.564301220637685E-2</v>
      </c>
      <c r="AG93" s="3">
        <f t="shared" si="94"/>
        <v>21.909158744354048</v>
      </c>
      <c r="AL93" s="32"/>
      <c r="AO93" s="3"/>
      <c r="AP93" s="3"/>
      <c r="AQ93" s="3"/>
      <c r="AR93" s="3"/>
      <c r="AW93" s="32"/>
      <c r="AZ93" s="3"/>
      <c r="BA93" s="3"/>
      <c r="BB93" s="3"/>
      <c r="BC93" s="3"/>
      <c r="BE93" s="3">
        <v>0.19</v>
      </c>
      <c r="BF93" s="3">
        <f t="shared" si="107"/>
        <v>158.33333333333334</v>
      </c>
      <c r="BG93" s="3">
        <v>1.1406999999999999E-3</v>
      </c>
      <c r="BH93" s="32">
        <f t="shared" si="133"/>
        <v>1.0539654701285888</v>
      </c>
      <c r="BI93" s="3">
        <f t="shared" si="130"/>
        <v>8.087562999999999E-3</v>
      </c>
      <c r="BJ93" s="3">
        <f t="shared" si="124"/>
        <v>4.2566121052631571E-2</v>
      </c>
      <c r="BK93" s="3">
        <f t="shared" si="125"/>
        <v>8.5240121394895788E-3</v>
      </c>
      <c r="BL93" s="3">
        <f t="shared" si="126"/>
        <v>9.2325576843524673E-2</v>
      </c>
      <c r="BM93" s="3">
        <f t="shared" si="127"/>
        <v>4.4863221786787255E-2</v>
      </c>
      <c r="BN93" s="3">
        <f t="shared" si="112"/>
        <v>22.289972948276127</v>
      </c>
    </row>
    <row r="94" spans="2:66" ht="12" x14ac:dyDescent="0.2">
      <c r="B94" s="3">
        <v>0.19500000000000001</v>
      </c>
      <c r="C94" s="3">
        <f t="shared" si="78"/>
        <v>162.50000000000003</v>
      </c>
      <c r="D94" s="3">
        <v>1.1183E-3</v>
      </c>
      <c r="E94" s="32">
        <f t="shared" si="131"/>
        <v>1.0543390019165364</v>
      </c>
      <c r="F94" s="3">
        <f t="shared" si="128"/>
        <v>7.9287469999999999E-3</v>
      </c>
      <c r="G94" s="3">
        <f t="shared" si="114"/>
        <v>4.0660241025641024E-2</v>
      </c>
      <c r="H94" s="3">
        <f t="shared" si="115"/>
        <v>8.3595871984287317E-3</v>
      </c>
      <c r="I94" s="3">
        <f t="shared" si="116"/>
        <v>9.1430778179061409E-2</v>
      </c>
      <c r="J94" s="3">
        <f t="shared" si="117"/>
        <v>4.2869677940660163E-2</v>
      </c>
      <c r="K94" s="3">
        <f t="shared" si="82"/>
        <v>23.326510672279632</v>
      </c>
      <c r="N94" s="3"/>
      <c r="P94" s="32"/>
      <c r="R94" s="2"/>
      <c r="S94" s="3"/>
      <c r="T94" s="3"/>
      <c r="U94" s="3"/>
      <c r="V94" s="3"/>
      <c r="X94" s="3">
        <v>0.19500000000000001</v>
      </c>
      <c r="Y94" s="3">
        <f t="shared" si="89"/>
        <v>162.50000000000003</v>
      </c>
      <c r="Z94" s="3">
        <v>1.1977999999999999E-3</v>
      </c>
      <c r="AA94" s="32">
        <f t="shared" si="132"/>
        <v>1.0547006591672288</v>
      </c>
      <c r="AB94" s="3">
        <f t="shared" si="129"/>
        <v>8.4085559999999993E-3</v>
      </c>
      <c r="AC94" s="3">
        <f t="shared" si="119"/>
        <v>4.3120799999999994E-2</v>
      </c>
      <c r="AD94" s="3">
        <f t="shared" si="120"/>
        <v>8.8685095558445563E-3</v>
      </c>
      <c r="AE94" s="3">
        <f t="shared" si="121"/>
        <v>9.4172764405875631E-2</v>
      </c>
      <c r="AF94" s="3">
        <f t="shared" si="122"/>
        <v>4.5479536183818232E-2</v>
      </c>
      <c r="AG94" s="3">
        <f t="shared" si="94"/>
        <v>21.987911133442985</v>
      </c>
      <c r="AL94" s="32"/>
      <c r="AO94" s="3"/>
      <c r="AP94" s="3"/>
      <c r="AQ94" s="3"/>
      <c r="AR94" s="3"/>
      <c r="AW94" s="32"/>
      <c r="AZ94" s="3"/>
      <c r="BA94" s="3"/>
      <c r="BB94" s="3"/>
      <c r="BC94" s="3"/>
      <c r="BE94" s="3">
        <v>0.19500000000000001</v>
      </c>
      <c r="BF94" s="3">
        <f t="shared" si="107"/>
        <v>162.50000000000003</v>
      </c>
      <c r="BG94" s="3">
        <v>1.1676E-3</v>
      </c>
      <c r="BH94" s="32">
        <f t="shared" si="133"/>
        <v>1.0543390019165364</v>
      </c>
      <c r="BI94" s="3">
        <f t="shared" si="130"/>
        <v>8.2782840000000003E-3</v>
      </c>
      <c r="BJ94" s="3">
        <f t="shared" si="124"/>
        <v>4.2452738461538464E-2</v>
      </c>
      <c r="BK94" s="3">
        <f t="shared" si="125"/>
        <v>8.7281176901416336E-3</v>
      </c>
      <c r="BL94" s="3">
        <f t="shared" si="126"/>
        <v>9.3424395583496467E-2</v>
      </c>
      <c r="BM94" s="3">
        <f t="shared" si="127"/>
        <v>4.475957789816222E-2</v>
      </c>
      <c r="BN94" s="3">
        <f t="shared" si="112"/>
        <v>22.34158691744631</v>
      </c>
    </row>
    <row r="95" spans="2:66" ht="12" x14ac:dyDescent="0.2">
      <c r="B95" s="3">
        <v>0.2</v>
      </c>
      <c r="C95" s="3">
        <f t="shared" si="78"/>
        <v>166.66666666666669</v>
      </c>
      <c r="D95" s="3">
        <v>1.1467000000000001E-3</v>
      </c>
      <c r="E95" s="32">
        <f t="shared" si="131"/>
        <v>1.0547030761801124</v>
      </c>
      <c r="F95" s="3">
        <f t="shared" si="128"/>
        <v>8.1301029999999996E-3</v>
      </c>
      <c r="G95" s="3">
        <f t="shared" si="114"/>
        <v>4.0650514999999998E-2</v>
      </c>
      <c r="H95" s="3">
        <f t="shared" si="115"/>
        <v>8.5748446437611606E-3</v>
      </c>
      <c r="I95" s="3">
        <f t="shared" si="116"/>
        <v>9.2600457038619202E-2</v>
      </c>
      <c r="J95" s="3">
        <f t="shared" si="117"/>
        <v>4.2874223218805803E-2</v>
      </c>
      <c r="K95" s="3">
        <f t="shared" si="82"/>
        <v>23.324037730003067</v>
      </c>
      <c r="N95" s="3"/>
      <c r="P95" s="32"/>
      <c r="R95" s="2"/>
      <c r="S95" s="3"/>
      <c r="T95" s="3"/>
      <c r="U95" s="3"/>
      <c r="V95" s="3"/>
      <c r="X95" s="3">
        <v>0.2</v>
      </c>
      <c r="Y95" s="3">
        <f t="shared" si="89"/>
        <v>166.66666666666669</v>
      </c>
      <c r="Z95" s="3">
        <v>1.2233000000000001E-3</v>
      </c>
      <c r="AA95" s="32">
        <f t="shared" si="132"/>
        <v>1.0550671565540233</v>
      </c>
      <c r="AB95" s="3">
        <f t="shared" si="129"/>
        <v>8.5875659999999996E-3</v>
      </c>
      <c r="AC95" s="3">
        <f t="shared" si="119"/>
        <v>4.2937829999999996E-2</v>
      </c>
      <c r="AD95" s="3">
        <f t="shared" si="120"/>
        <v>9.0604588413400067E-3</v>
      </c>
      <c r="AE95" s="3">
        <f t="shared" si="121"/>
        <v>9.5186442529070325E-2</v>
      </c>
      <c r="AF95" s="3">
        <f t="shared" si="122"/>
        <v>4.5302294206700032E-2</v>
      </c>
      <c r="AG95" s="3">
        <f t="shared" si="94"/>
        <v>22.073937258835425</v>
      </c>
      <c r="AL95" s="32"/>
      <c r="AO95" s="3"/>
      <c r="AP95" s="3"/>
      <c r="AQ95" s="3"/>
      <c r="AR95" s="3"/>
      <c r="AW95" s="32"/>
      <c r="AZ95" s="3"/>
      <c r="BA95" s="3"/>
      <c r="BB95" s="3"/>
      <c r="BC95" s="3"/>
      <c r="BE95" s="3">
        <v>0.2</v>
      </c>
      <c r="BF95" s="3">
        <f t="shared" si="107"/>
        <v>166.66666666666669</v>
      </c>
      <c r="BG95" s="3">
        <v>1.1919000000000001E-3</v>
      </c>
      <c r="BH95" s="32">
        <f t="shared" si="133"/>
        <v>1.0547030761801124</v>
      </c>
      <c r="BI95" s="3">
        <f t="shared" si="130"/>
        <v>8.4505710000000005E-3</v>
      </c>
      <c r="BJ95" s="3">
        <f t="shared" si="124"/>
        <v>4.2252854999999999E-2</v>
      </c>
      <c r="BK95" s="3">
        <f t="shared" si="125"/>
        <v>8.9128432291784489E-3</v>
      </c>
      <c r="BL95" s="3">
        <f t="shared" si="126"/>
        <v>9.4407855759880754E-2</v>
      </c>
      <c r="BM95" s="3">
        <f t="shared" si="127"/>
        <v>4.456421614589224E-2</v>
      </c>
      <c r="BN95" s="3">
        <f t="shared" si="112"/>
        <v>22.439528538463392</v>
      </c>
    </row>
    <row r="96" spans="2:66" ht="12" x14ac:dyDescent="0.2">
      <c r="B96" s="3">
        <v>0.20499999999999999</v>
      </c>
      <c r="C96" s="3">
        <f t="shared" si="78"/>
        <v>170.83333333333334</v>
      </c>
      <c r="D96" s="3">
        <v>1.1677E-3</v>
      </c>
      <c r="E96" s="32">
        <f t="shared" si="131"/>
        <v>1.0550581600305853</v>
      </c>
      <c r="F96" s="3">
        <f t="shared" si="128"/>
        <v>8.2789930000000001E-3</v>
      </c>
      <c r="G96" s="3">
        <f t="shared" si="114"/>
        <v>4.0385331707317076E-2</v>
      </c>
      <c r="H96" s="3">
        <f t="shared" si="115"/>
        <v>8.7348191214860951E-3</v>
      </c>
      <c r="I96" s="3">
        <f t="shared" si="116"/>
        <v>9.3460254234011664E-2</v>
      </c>
      <c r="J96" s="3">
        <f t="shared" si="117"/>
        <v>4.2608873763346808E-2</v>
      </c>
      <c r="K96" s="3">
        <f t="shared" si="82"/>
        <v>23.469289649711989</v>
      </c>
      <c r="N96" s="3"/>
      <c r="P96" s="32"/>
      <c r="R96" s="2"/>
      <c r="S96" s="3"/>
      <c r="T96" s="3"/>
      <c r="U96" s="3"/>
      <c r="V96" s="3"/>
      <c r="X96" s="3">
        <v>0.20499999999999999</v>
      </c>
      <c r="Y96" s="3">
        <f t="shared" si="89"/>
        <v>170.83333333333334</v>
      </c>
      <c r="Z96" s="3">
        <v>1.2496E-3</v>
      </c>
      <c r="AA96" s="32">
        <f t="shared" si="132"/>
        <v>1.0554246036913546</v>
      </c>
      <c r="AB96" s="3">
        <f t="shared" si="129"/>
        <v>8.7721919999999998E-3</v>
      </c>
      <c r="AC96" s="3">
        <f t="shared" si="119"/>
        <v>4.2791180487804878E-2</v>
      </c>
      <c r="AD96" s="3">
        <f t="shared" si="120"/>
        <v>9.2583872651044712E-3</v>
      </c>
      <c r="AE96" s="3">
        <f t="shared" si="121"/>
        <v>9.6220513743715125E-2</v>
      </c>
      <c r="AF96" s="3">
        <f t="shared" si="122"/>
        <v>4.516286470782669E-2</v>
      </c>
      <c r="AG96" s="3">
        <f t="shared" si="94"/>
        <v>22.142085239041553</v>
      </c>
      <c r="AL96" s="32"/>
      <c r="AO96" s="3"/>
      <c r="AP96" s="3"/>
      <c r="AQ96" s="3"/>
      <c r="AR96" s="3"/>
      <c r="AW96" s="32"/>
      <c r="AZ96" s="3"/>
      <c r="BA96" s="3"/>
      <c r="BB96" s="3"/>
      <c r="BC96" s="3"/>
      <c r="BE96" s="3">
        <v>0.20499999999999999</v>
      </c>
      <c r="BF96" s="3">
        <f t="shared" si="107"/>
        <v>170.83333333333334</v>
      </c>
      <c r="BG96" s="3">
        <v>1.2162E-3</v>
      </c>
      <c r="BH96" s="32">
        <f t="shared" si="133"/>
        <v>1.0550581600305853</v>
      </c>
      <c r="BI96" s="3">
        <f t="shared" si="130"/>
        <v>8.6228579999999989E-3</v>
      </c>
      <c r="BJ96" s="3">
        <f t="shared" si="124"/>
        <v>4.206272195121951E-2</v>
      </c>
      <c r="BK96" s="3">
        <f t="shared" si="125"/>
        <v>9.0976166956850107E-3</v>
      </c>
      <c r="BL96" s="3">
        <f t="shared" si="126"/>
        <v>9.5381427414801309E-2</v>
      </c>
      <c r="BM96" s="3">
        <f t="shared" si="127"/>
        <v>4.4378618027731763E-2</v>
      </c>
      <c r="BN96" s="3">
        <f t="shared" si="112"/>
        <v>22.533374053583863</v>
      </c>
    </row>
    <row r="97" spans="2:66" ht="12" x14ac:dyDescent="0.2">
      <c r="B97" s="3">
        <v>0.21</v>
      </c>
      <c r="C97" s="3">
        <f t="shared" si="78"/>
        <v>175</v>
      </c>
      <c r="D97" s="3">
        <v>1.1911999999999999E-3</v>
      </c>
      <c r="E97" s="32">
        <f t="shared" si="131"/>
        <v>1.0554046868053586</v>
      </c>
      <c r="F97" s="3">
        <f t="shared" si="128"/>
        <v>8.4456079999999985E-3</v>
      </c>
      <c r="G97" s="3">
        <f t="shared" si="114"/>
        <v>4.021718095238095E-2</v>
      </c>
      <c r="H97" s="3">
        <f t="shared" si="115"/>
        <v>8.9135342661208292E-3</v>
      </c>
      <c r="I97" s="3">
        <f t="shared" si="116"/>
        <v>9.4411515537675961E-2</v>
      </c>
      <c r="J97" s="3">
        <f t="shared" si="117"/>
        <v>4.2445401267242049E-2</v>
      </c>
      <c r="K97" s="3">
        <f t="shared" si="82"/>
        <v>23.559678319539572</v>
      </c>
      <c r="N97" s="3"/>
      <c r="P97" s="32"/>
      <c r="R97" s="2"/>
      <c r="S97" s="3"/>
      <c r="T97" s="3"/>
      <c r="U97" s="3"/>
      <c r="V97" s="3"/>
      <c r="X97" s="3">
        <v>0.21</v>
      </c>
      <c r="Y97" s="3">
        <f t="shared" si="89"/>
        <v>175</v>
      </c>
      <c r="Z97" s="3">
        <v>1.2746999999999999E-3</v>
      </c>
      <c r="AA97" s="32">
        <f t="shared" si="132"/>
        <v>1.0557734368007354</v>
      </c>
      <c r="AB97" s="3">
        <f t="shared" si="129"/>
        <v>8.9483939999999984E-3</v>
      </c>
      <c r="AC97" s="3">
        <f t="shared" si="119"/>
        <v>4.2611399999999994E-2</v>
      </c>
      <c r="AD97" s="3">
        <f t="shared" si="120"/>
        <v>9.4474766872270789E-3</v>
      </c>
      <c r="AE97" s="3">
        <f t="shared" si="121"/>
        <v>9.7198131089167958E-2</v>
      </c>
      <c r="AF97" s="3">
        <f t="shared" si="122"/>
        <v>4.4987984224890851E-2</v>
      </c>
      <c r="AG97" s="3">
        <f t="shared" si="94"/>
        <v>22.228157523153087</v>
      </c>
      <c r="AL97" s="32"/>
      <c r="AO97" s="3"/>
      <c r="AP97" s="3"/>
      <c r="AQ97" s="3"/>
      <c r="AR97" s="3"/>
      <c r="AW97" s="32"/>
      <c r="AZ97" s="3"/>
      <c r="BA97" s="3"/>
      <c r="BB97" s="3"/>
      <c r="BC97" s="3"/>
      <c r="BE97" s="3">
        <v>0.21</v>
      </c>
      <c r="BF97" s="3">
        <f t="shared" si="107"/>
        <v>175</v>
      </c>
      <c r="BG97" s="3">
        <v>1.2435E-3</v>
      </c>
      <c r="BH97" s="32">
        <f t="shared" si="133"/>
        <v>1.0554046868053586</v>
      </c>
      <c r="BI97" s="3">
        <f t="shared" si="130"/>
        <v>8.8164149999999993E-3</v>
      </c>
      <c r="BJ97" s="3">
        <f t="shared" si="124"/>
        <v>4.1982928571428567E-2</v>
      </c>
      <c r="BK97" s="3">
        <f t="shared" si="125"/>
        <v>9.3048857118210645E-3</v>
      </c>
      <c r="BL97" s="3">
        <f t="shared" si="126"/>
        <v>9.6461835519655467E-2</v>
      </c>
      <c r="BM97" s="3">
        <f t="shared" si="127"/>
        <v>4.4308979580100306E-2</v>
      </c>
      <c r="BN97" s="3">
        <f t="shared" si="112"/>
        <v>22.568788752903529</v>
      </c>
    </row>
    <row r="98" spans="2:66" ht="12" x14ac:dyDescent="0.2">
      <c r="B98" s="3">
        <v>0.215</v>
      </c>
      <c r="C98" s="3">
        <f t="shared" si="78"/>
        <v>179.16666666666669</v>
      </c>
      <c r="D98" s="3">
        <v>1.2160000000000001E-3</v>
      </c>
      <c r="E98" s="32">
        <f t="shared" si="131"/>
        <v>1.0557430592474555</v>
      </c>
      <c r="F98" s="3">
        <f t="shared" si="128"/>
        <v>8.621440000000001E-3</v>
      </c>
      <c r="G98" s="3">
        <f t="shared" si="114"/>
        <v>4.0099720930232563E-2</v>
      </c>
      <c r="H98" s="3">
        <f t="shared" si="115"/>
        <v>9.1020254407183834E-3</v>
      </c>
      <c r="I98" s="3">
        <f t="shared" si="116"/>
        <v>9.5404535744996855E-2</v>
      </c>
      <c r="J98" s="3">
        <f t="shared" si="117"/>
        <v>4.2335002049852945E-2</v>
      </c>
      <c r="K98" s="3">
        <f t="shared" si="82"/>
        <v>23.621116135117173</v>
      </c>
      <c r="N98" s="3"/>
      <c r="P98" s="32"/>
      <c r="R98" s="2"/>
      <c r="S98" s="3"/>
      <c r="T98" s="3"/>
      <c r="U98" s="3"/>
      <c r="V98" s="3"/>
      <c r="X98" s="3">
        <v>0.215</v>
      </c>
      <c r="Y98" s="3">
        <f t="shared" si="89"/>
        <v>179.16666666666669</v>
      </c>
      <c r="Z98" s="3">
        <v>1.2999000000000001E-3</v>
      </c>
      <c r="AA98" s="32">
        <f t="shared" si="132"/>
        <v>1.056114061305675</v>
      </c>
      <c r="AB98" s="3">
        <f t="shared" si="129"/>
        <v>9.1252980000000004E-3</v>
      </c>
      <c r="AC98" s="3">
        <f t="shared" si="119"/>
        <v>4.2443246511627911E-2</v>
      </c>
      <c r="AD98" s="3">
        <f t="shared" si="120"/>
        <v>9.6373555314045543E-3</v>
      </c>
      <c r="AE98" s="3">
        <f t="shared" si="121"/>
        <v>9.8170033775101417E-2</v>
      </c>
      <c r="AF98" s="3">
        <f t="shared" si="122"/>
        <v>4.4824909448393277E-2</v>
      </c>
      <c r="AG98" s="3">
        <f t="shared" si="94"/>
        <v>22.30902443096501</v>
      </c>
      <c r="AL98" s="32"/>
      <c r="AO98" s="3"/>
      <c r="AP98" s="3"/>
      <c r="AQ98" s="3"/>
      <c r="AR98" s="3"/>
      <c r="AW98" s="32"/>
      <c r="AZ98" s="3"/>
      <c r="BA98" s="3"/>
      <c r="BB98" s="3"/>
      <c r="BC98" s="3"/>
      <c r="BE98" s="3">
        <v>0.215</v>
      </c>
      <c r="BF98" s="3">
        <f t="shared" si="107"/>
        <v>179.16666666666669</v>
      </c>
      <c r="BG98" s="3">
        <v>1.2657E-3</v>
      </c>
      <c r="BH98" s="32">
        <f t="shared" si="133"/>
        <v>1.0557430592474555</v>
      </c>
      <c r="BI98" s="3">
        <f t="shared" si="130"/>
        <v>8.9738130000000006E-3</v>
      </c>
      <c r="BJ98" s="3">
        <f t="shared" si="124"/>
        <v>4.1738665116279071E-2</v>
      </c>
      <c r="BK98" s="3">
        <f t="shared" si="125"/>
        <v>9.4740407897345863E-3</v>
      </c>
      <c r="BL98" s="3">
        <f t="shared" si="126"/>
        <v>9.7334684412775416E-2</v>
      </c>
      <c r="BM98" s="3">
        <f t="shared" si="127"/>
        <v>4.4065305998765521E-2</v>
      </c>
      <c r="BN98" s="3">
        <f t="shared" si="112"/>
        <v>22.693590282296345</v>
      </c>
    </row>
    <row r="99" spans="2:66" ht="12" x14ac:dyDescent="0.2">
      <c r="B99" s="3">
        <v>0.22</v>
      </c>
      <c r="C99" s="3">
        <f t="shared" si="78"/>
        <v>183.33333333333334</v>
      </c>
      <c r="D99" s="3">
        <v>1.2375000000000001E-3</v>
      </c>
      <c r="E99" s="32">
        <f t="shared" si="131"/>
        <v>1.0560736523194472</v>
      </c>
      <c r="F99" s="3">
        <f t="shared" si="128"/>
        <v>8.7738750000000004E-3</v>
      </c>
      <c r="G99" s="3">
        <f t="shared" si="114"/>
        <v>3.988125E-2</v>
      </c>
      <c r="H99" s="3">
        <f t="shared" si="115"/>
        <v>9.2658582162442899E-3</v>
      </c>
      <c r="I99" s="3">
        <f t="shared" si="116"/>
        <v>9.6259327944071424E-2</v>
      </c>
      <c r="J99" s="3">
        <f t="shared" si="117"/>
        <v>4.2117537346564954E-2</v>
      </c>
      <c r="K99" s="3">
        <f t="shared" si="82"/>
        <v>23.743078608121863</v>
      </c>
      <c r="N99" s="3"/>
      <c r="P99" s="32"/>
      <c r="R99" s="2"/>
      <c r="S99" s="3"/>
      <c r="T99" s="3"/>
      <c r="U99" s="3"/>
      <c r="V99" s="3"/>
      <c r="X99" s="3">
        <v>0.22</v>
      </c>
      <c r="Y99" s="3">
        <f t="shared" si="89"/>
        <v>183.33333333333334</v>
      </c>
      <c r="Z99" s="3">
        <v>1.3258E-3</v>
      </c>
      <c r="AA99" s="32">
        <f t="shared" si="132"/>
        <v>1.0564468546643353</v>
      </c>
      <c r="AB99" s="3">
        <f t="shared" si="129"/>
        <v>9.307115999999999E-3</v>
      </c>
      <c r="AC99" s="3">
        <f t="shared" si="119"/>
        <v>4.230507272727272E-2</v>
      </c>
      <c r="AD99" s="3">
        <f t="shared" si="120"/>
        <v>9.8324734241961084E-3</v>
      </c>
      <c r="AE99" s="3">
        <f t="shared" si="121"/>
        <v>9.9158829280080296E-2</v>
      </c>
      <c r="AF99" s="3">
        <f t="shared" si="122"/>
        <v>4.4693061019073221E-2</v>
      </c>
      <c r="AG99" s="3">
        <f t="shared" si="94"/>
        <v>22.374837999420979</v>
      </c>
      <c r="AL99" s="32"/>
      <c r="AO99" s="3"/>
      <c r="AP99" s="3"/>
      <c r="AQ99" s="3"/>
      <c r="AR99" s="3"/>
      <c r="AW99" s="32"/>
      <c r="AZ99" s="3"/>
      <c r="BA99" s="3"/>
      <c r="BB99" s="3"/>
      <c r="BC99" s="3"/>
      <c r="BE99" s="3">
        <v>0.22</v>
      </c>
      <c r="BF99" s="3">
        <f t="shared" ref="BF99:BF129" si="134">BE99/$A$10</f>
        <v>183.33333333333334</v>
      </c>
      <c r="BG99" s="3">
        <v>1.2936E-3</v>
      </c>
      <c r="BH99" s="32">
        <f t="shared" si="133"/>
        <v>1.0560736523194472</v>
      </c>
      <c r="BI99" s="3">
        <f t="shared" si="130"/>
        <v>9.1716239999999997E-3</v>
      </c>
      <c r="BJ99" s="3">
        <f t="shared" si="124"/>
        <v>4.1689199999999996E-2</v>
      </c>
      <c r="BK99" s="3">
        <f t="shared" si="125"/>
        <v>9.6859104553806974E-3</v>
      </c>
      <c r="BL99" s="3">
        <f t="shared" si="126"/>
        <v>9.8417023199143236E-2</v>
      </c>
      <c r="BM99" s="3">
        <f t="shared" si="127"/>
        <v>4.4026865706275897E-2</v>
      </c>
      <c r="BN99" s="3">
        <f t="shared" si="112"/>
        <v>22.713404280728824</v>
      </c>
    </row>
    <row r="100" spans="2:66" ht="12" x14ac:dyDescent="0.2">
      <c r="B100" s="3">
        <v>0.22500000000000001</v>
      </c>
      <c r="C100" s="3">
        <f t="shared" si="78"/>
        <v>187.50000000000003</v>
      </c>
      <c r="D100" s="3">
        <v>1.2596E-3</v>
      </c>
      <c r="E100" s="32">
        <f t="shared" si="131"/>
        <v>1.0563968157011214</v>
      </c>
      <c r="F100" s="3">
        <f t="shared" si="128"/>
        <v>8.9305640000000002E-3</v>
      </c>
      <c r="G100" s="3">
        <f t="shared" si="114"/>
        <v>3.9691395555555557E-2</v>
      </c>
      <c r="H100" s="3">
        <f t="shared" si="115"/>
        <v>9.4342193720150704E-3</v>
      </c>
      <c r="I100" s="3">
        <f t="shared" si="116"/>
        <v>9.7129909770446457E-2</v>
      </c>
      <c r="J100" s="3">
        <f t="shared" si="117"/>
        <v>4.1929863875622538E-2</v>
      </c>
      <c r="K100" s="3">
        <f t="shared" si="82"/>
        <v>23.849350023322796</v>
      </c>
      <c r="N100" s="3"/>
      <c r="P100" s="32"/>
      <c r="R100" s="2"/>
      <c r="S100" s="3"/>
      <c r="T100" s="3"/>
      <c r="U100" s="3"/>
      <c r="V100" s="3"/>
      <c r="X100" s="3">
        <v>0.22500000000000001</v>
      </c>
      <c r="Y100" s="3">
        <f t="shared" si="89"/>
        <v>187.50000000000003</v>
      </c>
      <c r="Z100" s="3">
        <v>1.3550000000000001E-3</v>
      </c>
      <c r="AA100" s="32">
        <f t="shared" si="132"/>
        <v>1.0567721688838245</v>
      </c>
      <c r="AB100" s="3">
        <f t="shared" si="129"/>
        <v>9.5121000000000008E-3</v>
      </c>
      <c r="AC100" s="3">
        <f t="shared" si="119"/>
        <v>4.2276000000000001E-2</v>
      </c>
      <c r="AD100" s="3">
        <f t="shared" si="120"/>
        <v>1.0052122547639828E-2</v>
      </c>
      <c r="AE100" s="3">
        <f t="shared" si="121"/>
        <v>0.10026027402535775</v>
      </c>
      <c r="AF100" s="3">
        <f t="shared" si="122"/>
        <v>4.4676100211732565E-2</v>
      </c>
      <c r="AG100" s="3">
        <f t="shared" si="94"/>
        <v>22.3833323692247</v>
      </c>
      <c r="AL100" s="32"/>
      <c r="AO100" s="3"/>
      <c r="AP100" s="3"/>
      <c r="AQ100" s="3"/>
      <c r="AR100" s="3"/>
      <c r="AW100" s="32"/>
      <c r="AZ100" s="3"/>
      <c r="BA100" s="3"/>
      <c r="BB100" s="3"/>
      <c r="BC100" s="3"/>
      <c r="BE100" s="3">
        <v>0.22500000000000001</v>
      </c>
      <c r="BF100" s="3">
        <f t="shared" si="134"/>
        <v>187.50000000000003</v>
      </c>
      <c r="BG100" s="3">
        <v>1.3166E-3</v>
      </c>
      <c r="BH100" s="32">
        <f t="shared" si="133"/>
        <v>1.0563968157011214</v>
      </c>
      <c r="BI100" s="3">
        <f t="shared" si="130"/>
        <v>9.3346939999999993E-3</v>
      </c>
      <c r="BJ100" s="3">
        <f t="shared" si="124"/>
        <v>4.1487528888888882E-2</v>
      </c>
      <c r="BK100" s="3">
        <f t="shared" si="125"/>
        <v>9.8611410171443627E-3</v>
      </c>
      <c r="BL100" s="3">
        <f t="shared" si="126"/>
        <v>9.9303277977841012E-2</v>
      </c>
      <c r="BM100" s="3">
        <f t="shared" si="127"/>
        <v>4.3827293409530503E-2</v>
      </c>
      <c r="BN100" s="3">
        <f t="shared" si="112"/>
        <v>22.816832211284673</v>
      </c>
    </row>
    <row r="101" spans="2:66" ht="12" x14ac:dyDescent="0.2">
      <c r="B101" s="3">
        <v>0.23</v>
      </c>
      <c r="C101" s="3">
        <f t="shared" si="78"/>
        <v>191.66666666666669</v>
      </c>
      <c r="D101" s="3">
        <v>1.2846999999999999E-3</v>
      </c>
      <c r="E101" s="32">
        <f t="shared" si="131"/>
        <v>1.0567128760126145</v>
      </c>
      <c r="F101" s="3">
        <f t="shared" si="128"/>
        <v>9.1085230000000003E-3</v>
      </c>
      <c r="G101" s="3">
        <f t="shared" si="114"/>
        <v>3.9602273913043474E-2</v>
      </c>
      <c r="H101" s="3">
        <f t="shared" si="115"/>
        <v>9.6250935355570479E-3</v>
      </c>
      <c r="I101" s="3">
        <f t="shared" si="116"/>
        <v>9.8107561051924266E-2</v>
      </c>
      <c r="J101" s="3">
        <f t="shared" si="117"/>
        <v>4.1848232763291512E-2</v>
      </c>
      <c r="K101" s="3">
        <f t="shared" si="82"/>
        <v>23.895871676501983</v>
      </c>
      <c r="N101" s="3"/>
      <c r="P101" s="32"/>
      <c r="R101" s="2"/>
      <c r="S101" s="3"/>
      <c r="T101" s="3"/>
      <c r="U101" s="3"/>
      <c r="V101" s="3"/>
      <c r="X101" s="3">
        <v>0.23</v>
      </c>
      <c r="Y101" s="3">
        <f t="shared" si="89"/>
        <v>191.66666666666669</v>
      </c>
      <c r="Z101" s="3">
        <v>1.3782E-3</v>
      </c>
      <c r="AA101" s="32">
        <f t="shared" si="132"/>
        <v>1.0570903327581227</v>
      </c>
      <c r="AB101" s="3">
        <f t="shared" si="129"/>
        <v>9.6749639999999994E-3</v>
      </c>
      <c r="AC101" s="3">
        <f t="shared" si="119"/>
        <v>4.2065060869565213E-2</v>
      </c>
      <c r="AD101" s="3">
        <f t="shared" si="120"/>
        <v>1.0227310914182858E-2</v>
      </c>
      <c r="AE101" s="3">
        <f t="shared" si="121"/>
        <v>0.10113016817044683</v>
      </c>
      <c r="AF101" s="3">
        <f t="shared" si="122"/>
        <v>4.4466569192099382E-2</v>
      </c>
      <c r="AG101" s="3">
        <f t="shared" si="94"/>
        <v>22.488804919487141</v>
      </c>
      <c r="AL101" s="32"/>
      <c r="AO101" s="3"/>
      <c r="AP101" s="3"/>
      <c r="AQ101" s="3"/>
      <c r="AR101" s="3"/>
      <c r="AW101" s="32"/>
      <c r="AZ101" s="3"/>
      <c r="BA101" s="3"/>
      <c r="BB101" s="3"/>
      <c r="BC101" s="3"/>
      <c r="BE101" s="3">
        <v>0.23</v>
      </c>
      <c r="BF101" s="3">
        <f t="shared" si="134"/>
        <v>191.66666666666669</v>
      </c>
      <c r="BG101" s="3">
        <v>1.3423E-3</v>
      </c>
      <c r="BH101" s="32">
        <f t="shared" si="133"/>
        <v>1.0567128760126145</v>
      </c>
      <c r="BI101" s="3">
        <f t="shared" si="130"/>
        <v>9.5169069999999998E-3</v>
      </c>
      <c r="BJ101" s="3">
        <f t="shared" si="124"/>
        <v>4.1377856521739129E-2</v>
      </c>
      <c r="BK101" s="3">
        <f t="shared" si="125"/>
        <v>1.0056638166714583E-2</v>
      </c>
      <c r="BL101" s="3">
        <f t="shared" si="126"/>
        <v>0.10028279097988141</v>
      </c>
      <c r="BM101" s="3">
        <f t="shared" si="127"/>
        <v>4.3724513768324272E-2</v>
      </c>
      <c r="BN101" s="3">
        <f t="shared" si="112"/>
        <v>22.870465874098265</v>
      </c>
    </row>
    <row r="102" spans="2:66" ht="12" x14ac:dyDescent="0.2">
      <c r="B102" s="3">
        <v>0.23499999999999999</v>
      </c>
      <c r="C102" s="3">
        <f t="shared" si="78"/>
        <v>195.83333333333334</v>
      </c>
      <c r="D102" s="3">
        <v>1.3078E-3</v>
      </c>
      <c r="E102" s="32">
        <f t="shared" si="131"/>
        <v>1.0570221387984367</v>
      </c>
      <c r="F102" s="3">
        <f t="shared" si="128"/>
        <v>9.2723019999999996E-3</v>
      </c>
      <c r="G102" s="3">
        <f t="shared" si="114"/>
        <v>3.9456604255319147E-2</v>
      </c>
      <c r="H102" s="3">
        <f t="shared" si="115"/>
        <v>9.8010284916250218E-3</v>
      </c>
      <c r="I102" s="3">
        <f t="shared" si="116"/>
        <v>9.9000143896991494E-2</v>
      </c>
      <c r="J102" s="3">
        <f t="shared" si="117"/>
        <v>4.1706504219680945E-2</v>
      </c>
      <c r="K102" s="3">
        <f t="shared" si="82"/>
        <v>23.977075487619231</v>
      </c>
      <c r="N102" s="3"/>
      <c r="P102" s="32"/>
      <c r="R102" s="2"/>
      <c r="S102" s="3"/>
      <c r="T102" s="3"/>
      <c r="U102" s="3"/>
      <c r="V102" s="3"/>
      <c r="X102" s="3">
        <v>0.23499999999999999</v>
      </c>
      <c r="Y102" s="3">
        <f t="shared" si="89"/>
        <v>195.83333333333334</v>
      </c>
      <c r="Z102" s="3">
        <v>1.4023E-3</v>
      </c>
      <c r="AA102" s="32">
        <f t="shared" si="132"/>
        <v>1.0574016538653146</v>
      </c>
      <c r="AB102" s="3">
        <f t="shared" si="129"/>
        <v>9.8441459999999998E-3</v>
      </c>
      <c r="AC102" s="3">
        <f t="shared" si="119"/>
        <v>4.1889982978723407E-2</v>
      </c>
      <c r="AD102" s="3">
        <f t="shared" si="120"/>
        <v>1.0409216261291621E-2</v>
      </c>
      <c r="AE102" s="3">
        <f t="shared" si="121"/>
        <v>0.10202556670409442</v>
      </c>
      <c r="AF102" s="3">
        <f t="shared" si="122"/>
        <v>4.4294537282092004E-2</v>
      </c>
      <c r="AG102" s="3">
        <f t="shared" si="94"/>
        <v>22.57614733915041</v>
      </c>
      <c r="AL102" s="32"/>
      <c r="AO102" s="3"/>
      <c r="AP102" s="3"/>
      <c r="AQ102" s="3"/>
      <c r="AR102" s="3"/>
      <c r="AW102" s="32"/>
      <c r="AZ102" s="3"/>
      <c r="BA102" s="3"/>
      <c r="BB102" s="3"/>
      <c r="BC102" s="3"/>
      <c r="BE102" s="3">
        <v>0.23499999999999999</v>
      </c>
      <c r="BF102" s="3">
        <f t="shared" si="134"/>
        <v>195.83333333333334</v>
      </c>
      <c r="BG102" s="3">
        <v>1.3675E-3</v>
      </c>
      <c r="BH102" s="32">
        <f t="shared" si="133"/>
        <v>1.0570221387984367</v>
      </c>
      <c r="BI102" s="3">
        <f t="shared" si="130"/>
        <v>9.6955749999999997E-3</v>
      </c>
      <c r="BJ102" s="3">
        <f t="shared" si="124"/>
        <v>4.1257765957446811E-2</v>
      </c>
      <c r="BK102" s="3">
        <f t="shared" si="125"/>
        <v>1.0248437423380653E-2</v>
      </c>
      <c r="BL102" s="3">
        <f t="shared" si="126"/>
        <v>0.10123456634658269</v>
      </c>
      <c r="BM102" s="3">
        <f t="shared" si="127"/>
        <v>4.3610372014385758E-2</v>
      </c>
      <c r="BN102" s="3">
        <f t="shared" si="112"/>
        <v>22.930324916057351</v>
      </c>
    </row>
    <row r="103" spans="2:66" ht="12" x14ac:dyDescent="0.2">
      <c r="B103" s="3">
        <v>0.24</v>
      </c>
      <c r="C103" s="3">
        <f t="shared" si="78"/>
        <v>200</v>
      </c>
      <c r="D103" s="3">
        <v>1.3305999999999999E-3</v>
      </c>
      <c r="E103" s="32">
        <f t="shared" si="131"/>
        <v>1.0573248903026038</v>
      </c>
      <c r="F103" s="3">
        <f t="shared" si="128"/>
        <v>9.4339539999999996E-3</v>
      </c>
      <c r="G103" s="3">
        <f t="shared" si="114"/>
        <v>3.9308141666666664E-2</v>
      </c>
      <c r="H103" s="3">
        <f t="shared" si="115"/>
        <v>9.9747543781698103E-3</v>
      </c>
      <c r="I103" s="3">
        <f t="shared" si="116"/>
        <v>9.9873692122449398E-2</v>
      </c>
      <c r="J103" s="3">
        <f t="shared" si="117"/>
        <v>4.1561476575707544E-2</v>
      </c>
      <c r="K103" s="3">
        <f t="shared" si="82"/>
        <v>24.060742841472926</v>
      </c>
      <c r="N103" s="3"/>
      <c r="P103" s="32"/>
      <c r="R103" s="2"/>
      <c r="S103" s="3"/>
      <c r="T103" s="3"/>
      <c r="U103" s="3"/>
      <c r="V103" s="3"/>
      <c r="X103" s="3">
        <v>0.24</v>
      </c>
      <c r="Y103" s="3">
        <f t="shared" si="89"/>
        <v>200</v>
      </c>
      <c r="Z103" s="3">
        <v>1.4270000000000001E-3</v>
      </c>
      <c r="AA103" s="32">
        <f t="shared" si="132"/>
        <v>1.0577064203545345</v>
      </c>
      <c r="AB103" s="3">
        <f t="shared" si="129"/>
        <v>1.001754E-2</v>
      </c>
      <c r="AC103" s="3">
        <f t="shared" si="119"/>
        <v>4.1739749999999999E-2</v>
      </c>
      <c r="AD103" s="3">
        <f t="shared" si="120"/>
        <v>1.0595616374158364E-2</v>
      </c>
      <c r="AE103" s="3">
        <f t="shared" si="121"/>
        <v>0.10293501043939503</v>
      </c>
      <c r="AF103" s="3">
        <f t="shared" si="122"/>
        <v>4.4148401558993189E-2</v>
      </c>
      <c r="AG103" s="3">
        <f t="shared" si="94"/>
        <v>22.650876695133629</v>
      </c>
      <c r="AL103" s="32"/>
      <c r="AO103" s="3"/>
      <c r="AP103" s="3"/>
      <c r="AQ103" s="3"/>
      <c r="AR103" s="3"/>
      <c r="AW103" s="32"/>
      <c r="AZ103" s="3"/>
      <c r="BA103" s="3"/>
      <c r="BB103" s="3"/>
      <c r="BC103" s="3"/>
      <c r="BE103" s="3">
        <v>0.24</v>
      </c>
      <c r="BF103" s="3">
        <f t="shared" si="134"/>
        <v>200</v>
      </c>
      <c r="BG103" s="3">
        <v>1.3914000000000001E-3</v>
      </c>
      <c r="BH103" s="32">
        <f t="shared" si="133"/>
        <v>1.0573248903026038</v>
      </c>
      <c r="BI103" s="3">
        <f t="shared" si="130"/>
        <v>9.8650260000000007E-3</v>
      </c>
      <c r="BJ103" s="3">
        <f t="shared" si="124"/>
        <v>4.1104275000000003E-2</v>
      </c>
      <c r="BK103" s="3">
        <f t="shared" si="125"/>
        <v>1.0430537533282335E-2</v>
      </c>
      <c r="BL103" s="3">
        <f t="shared" si="126"/>
        <v>0.10213000310037366</v>
      </c>
      <c r="BM103" s="3">
        <f t="shared" si="127"/>
        <v>4.3460573055343066E-2</v>
      </c>
      <c r="BN103" s="3">
        <f t="shared" si="112"/>
        <v>23.009360661825408</v>
      </c>
    </row>
    <row r="104" spans="2:66" ht="12" x14ac:dyDescent="0.2">
      <c r="B104" s="3">
        <v>0.245</v>
      </c>
      <c r="C104" s="3">
        <f t="shared" si="78"/>
        <v>204.16666666666669</v>
      </c>
      <c r="D104" s="3">
        <v>1.3563E-3</v>
      </c>
      <c r="E104" s="32">
        <f t="shared" si="131"/>
        <v>1.0576213990607257</v>
      </c>
      <c r="F104" s="3">
        <f t="shared" si="128"/>
        <v>9.6161670000000001E-3</v>
      </c>
      <c r="G104" s="3">
        <f t="shared" si="114"/>
        <v>3.92496612244898E-2</v>
      </c>
      <c r="H104" s="3">
        <f t="shared" si="115"/>
        <v>1.0170263996141581E-2</v>
      </c>
      <c r="I104" s="3">
        <f t="shared" si="116"/>
        <v>0.10084772677726346</v>
      </c>
      <c r="J104" s="3">
        <f t="shared" si="117"/>
        <v>4.1511281616904414E-2</v>
      </c>
      <c r="K104" s="3">
        <f t="shared" si="82"/>
        <v>24.089836811802396</v>
      </c>
      <c r="N104" s="3"/>
      <c r="P104" s="32"/>
      <c r="R104" s="2"/>
      <c r="S104" s="3"/>
      <c r="T104" s="3"/>
      <c r="U104" s="3"/>
      <c r="V104" s="3"/>
      <c r="X104" s="3">
        <v>0.245</v>
      </c>
      <c r="Y104" s="3">
        <f t="shared" si="89"/>
        <v>204.16666666666669</v>
      </c>
      <c r="Z104" s="3">
        <v>1.4515999999999999E-3</v>
      </c>
      <c r="AA104" s="32">
        <f t="shared" si="132"/>
        <v>1.0580049025486506</v>
      </c>
      <c r="AB104" s="3">
        <f t="shared" si="129"/>
        <v>1.0190231999999999E-2</v>
      </c>
      <c r="AC104" s="3">
        <f t="shared" si="119"/>
        <v>4.1592783673469386E-2</v>
      </c>
      <c r="AD104" s="3">
        <f t="shared" si="120"/>
        <v>1.078131541410814E-2</v>
      </c>
      <c r="AE104" s="3">
        <f t="shared" si="121"/>
        <v>0.10383311328332663</v>
      </c>
      <c r="AF104" s="3">
        <f t="shared" si="122"/>
        <v>4.4005369037176084E-2</v>
      </c>
      <c r="AG104" s="3">
        <f t="shared" si="94"/>
        <v>22.724499802630721</v>
      </c>
      <c r="AL104" s="32"/>
      <c r="AO104" s="3"/>
      <c r="AP104" s="3"/>
      <c r="AQ104" s="3"/>
      <c r="AR104" s="3"/>
      <c r="AW104" s="32"/>
      <c r="AZ104" s="3"/>
      <c r="BA104" s="3"/>
      <c r="BB104" s="3"/>
      <c r="BC104" s="3"/>
      <c r="BE104" s="3">
        <v>0.245</v>
      </c>
      <c r="BF104" s="3">
        <f t="shared" si="134"/>
        <v>204.16666666666669</v>
      </c>
      <c r="BG104" s="3">
        <v>1.4159999999999999E-3</v>
      </c>
      <c r="BH104" s="32">
        <f t="shared" si="133"/>
        <v>1.0576213990607257</v>
      </c>
      <c r="BI104" s="3">
        <f t="shared" si="130"/>
        <v>1.003944E-2</v>
      </c>
      <c r="BJ104" s="3">
        <f t="shared" si="124"/>
        <v>4.097730612244898E-2</v>
      </c>
      <c r="BK104" s="3">
        <f t="shared" si="125"/>
        <v>1.0617926578586212E-2</v>
      </c>
      <c r="BL104" s="3">
        <f t="shared" si="126"/>
        <v>0.10304332379434493</v>
      </c>
      <c r="BM104" s="3">
        <f t="shared" si="127"/>
        <v>4.3338475830964132E-2</v>
      </c>
      <c r="BN104" s="3">
        <f t="shared" si="112"/>
        <v>23.074184793677674</v>
      </c>
    </row>
    <row r="105" spans="2:66" ht="12" x14ac:dyDescent="0.2">
      <c r="B105" s="3">
        <v>0.25</v>
      </c>
      <c r="C105" s="3">
        <f t="shared" si="78"/>
        <v>208.33333333333334</v>
      </c>
      <c r="D105" s="3">
        <v>1.3778E-3</v>
      </c>
      <c r="E105" s="32">
        <f t="shared" si="131"/>
        <v>1.0579119173312423</v>
      </c>
      <c r="F105" s="3">
        <f t="shared" si="128"/>
        <v>9.7686019999999995E-3</v>
      </c>
      <c r="G105" s="3">
        <f t="shared" si="114"/>
        <v>3.9074407999999998E-2</v>
      </c>
      <c r="H105" s="3">
        <f t="shared" si="115"/>
        <v>1.0334320471465808E-2</v>
      </c>
      <c r="I105" s="3">
        <f t="shared" si="116"/>
        <v>0.10165785986073977</v>
      </c>
      <c r="J105" s="3">
        <f t="shared" si="117"/>
        <v>4.1337281885863233E-2</v>
      </c>
      <c r="K105" s="3">
        <f t="shared" si="82"/>
        <v>24.191237410362625</v>
      </c>
      <c r="N105" s="3"/>
      <c r="P105" s="32"/>
      <c r="R105" s="2"/>
      <c r="S105" s="3"/>
      <c r="T105" s="3"/>
      <c r="U105" s="3"/>
      <c r="V105" s="3"/>
      <c r="X105" s="3">
        <v>0.25</v>
      </c>
      <c r="Y105" s="3">
        <f t="shared" si="89"/>
        <v>208.33333333333334</v>
      </c>
      <c r="Z105" s="3">
        <v>1.4762E-3</v>
      </c>
      <c r="AA105" s="32">
        <f t="shared" si="132"/>
        <v>1.0582973543850276</v>
      </c>
      <c r="AB105" s="3">
        <f t="shared" si="129"/>
        <v>1.0362923999999999E-2</v>
      </c>
      <c r="AC105" s="3">
        <f t="shared" si="119"/>
        <v>4.1451695999999996E-2</v>
      </c>
      <c r="AD105" s="3">
        <f t="shared" si="120"/>
        <v>1.0967055052893106E-2</v>
      </c>
      <c r="AE105" s="3">
        <f t="shared" si="121"/>
        <v>0.1047237081700849</v>
      </c>
      <c r="AF105" s="3">
        <f t="shared" si="122"/>
        <v>4.3868220211572426E-2</v>
      </c>
      <c r="AG105" s="3">
        <f t="shared" si="94"/>
        <v>22.79554527576207</v>
      </c>
      <c r="AL105" s="32"/>
      <c r="AO105" s="3"/>
      <c r="AP105" s="3"/>
      <c r="AQ105" s="3"/>
      <c r="AR105" s="3"/>
      <c r="AW105" s="32"/>
      <c r="AZ105" s="3"/>
      <c r="BA105" s="3"/>
      <c r="BB105" s="3"/>
      <c r="BC105" s="3"/>
      <c r="BE105" s="3">
        <v>0.25</v>
      </c>
      <c r="BF105" s="3">
        <f t="shared" si="134"/>
        <v>208.33333333333334</v>
      </c>
      <c r="BG105" s="3">
        <v>1.4398E-3</v>
      </c>
      <c r="BH105" s="32">
        <f t="shared" si="133"/>
        <v>1.0579119173312423</v>
      </c>
      <c r="BI105" s="3">
        <f t="shared" si="130"/>
        <v>1.0208182E-2</v>
      </c>
      <c r="BJ105" s="3">
        <f t="shared" si="124"/>
        <v>4.0832727999999999E-2</v>
      </c>
      <c r="BK105" s="3">
        <f t="shared" si="125"/>
        <v>1.0799357392086276E-2</v>
      </c>
      <c r="BL105" s="3">
        <f t="shared" si="126"/>
        <v>0.10391995665937451</v>
      </c>
      <c r="BM105" s="3">
        <f t="shared" si="127"/>
        <v>4.3197429568345103E-2</v>
      </c>
      <c r="BN105" s="3">
        <f t="shared" si="112"/>
        <v>23.149525561881948</v>
      </c>
    </row>
    <row r="106" spans="2:66" ht="12" x14ac:dyDescent="0.2">
      <c r="B106" s="3">
        <v>0.255</v>
      </c>
      <c r="C106" s="3">
        <f t="shared" si="78"/>
        <v>212.50000000000003</v>
      </c>
      <c r="D106" s="3">
        <v>1.3994000000000001E-3</v>
      </c>
      <c r="E106" s="32">
        <f t="shared" si="131"/>
        <v>1.0581966823849227</v>
      </c>
      <c r="F106" s="3">
        <f t="shared" si="128"/>
        <v>9.9217460000000004E-3</v>
      </c>
      <c r="G106" s="3">
        <f t="shared" si="114"/>
        <v>3.8908807843137258E-2</v>
      </c>
      <c r="H106" s="3">
        <f t="shared" si="115"/>
        <v>1.0499158700665878E-2</v>
      </c>
      <c r="I106" s="3">
        <f t="shared" si="116"/>
        <v>0.10246540245695557</v>
      </c>
      <c r="J106" s="3">
        <f t="shared" si="117"/>
        <v>4.11731713751603E-2</v>
      </c>
      <c r="K106" s="3">
        <f t="shared" si="82"/>
        <v>24.287660304042021</v>
      </c>
      <c r="N106" s="3"/>
      <c r="P106" s="32"/>
      <c r="R106" s="2"/>
      <c r="S106" s="3"/>
      <c r="T106" s="3"/>
      <c r="U106" s="3"/>
      <c r="V106" s="3"/>
      <c r="X106" s="3">
        <v>0.255</v>
      </c>
      <c r="Y106" s="3">
        <f t="shared" si="89"/>
        <v>212.50000000000003</v>
      </c>
      <c r="Z106" s="3">
        <v>1.4995E-3</v>
      </c>
      <c r="AA106" s="32">
        <f t="shared" si="132"/>
        <v>1.0585840147136079</v>
      </c>
      <c r="AB106" s="3">
        <f t="shared" si="129"/>
        <v>1.0526489999999999E-2</v>
      </c>
      <c r="AC106" s="3">
        <f t="shared" si="119"/>
        <v>4.1280352941176469E-2</v>
      </c>
      <c r="AD106" s="3">
        <f t="shared" si="120"/>
        <v>1.1143174045042645E-2</v>
      </c>
      <c r="AE106" s="3">
        <f t="shared" si="121"/>
        <v>0.10556123362789317</v>
      </c>
      <c r="AF106" s="3">
        <f t="shared" si="122"/>
        <v>4.3698721745265276E-2</v>
      </c>
      <c r="AG106" s="3">
        <f t="shared" si="94"/>
        <v>22.883964566042465</v>
      </c>
      <c r="AL106" s="32"/>
      <c r="AO106" s="3"/>
      <c r="AP106" s="3"/>
      <c r="AQ106" s="3"/>
      <c r="AR106" s="3"/>
      <c r="AW106" s="32"/>
      <c r="AZ106" s="3"/>
      <c r="BA106" s="3"/>
      <c r="BB106" s="3"/>
      <c r="BC106" s="3"/>
      <c r="BE106" s="3">
        <v>0.255</v>
      </c>
      <c r="BF106" s="3">
        <f t="shared" si="134"/>
        <v>212.50000000000003</v>
      </c>
      <c r="BG106" s="3">
        <v>1.4641999999999999E-3</v>
      </c>
      <c r="BH106" s="32">
        <f t="shared" si="133"/>
        <v>1.0581966823849227</v>
      </c>
      <c r="BI106" s="3">
        <f t="shared" si="130"/>
        <v>1.0381178E-2</v>
      </c>
      <c r="BJ106" s="3">
        <f t="shared" si="124"/>
        <v>4.0710501960784309E-2</v>
      </c>
      <c r="BK106" s="3">
        <f t="shared" si="125"/>
        <v>1.0985328118847346E-2</v>
      </c>
      <c r="BL106" s="3">
        <f t="shared" si="126"/>
        <v>0.10481091602904416</v>
      </c>
      <c r="BM106" s="3">
        <f t="shared" si="127"/>
        <v>4.3079718113126844E-2</v>
      </c>
      <c r="BN106" s="3">
        <f t="shared" si="112"/>
        <v>23.212779558445845</v>
      </c>
    </row>
    <row r="107" spans="2:66" ht="12" x14ac:dyDescent="0.2">
      <c r="B107" s="3">
        <v>0.26</v>
      </c>
      <c r="C107" s="3">
        <f t="shared" si="78"/>
        <v>216.66666666666669</v>
      </c>
      <c r="D107" s="3">
        <v>1.4224000000000001E-3</v>
      </c>
      <c r="E107" s="32">
        <f t="shared" si="131"/>
        <v>1.0584759176691489</v>
      </c>
      <c r="F107" s="3">
        <f t="shared" si="128"/>
        <v>1.0084816E-2</v>
      </c>
      <c r="G107" s="3">
        <f t="shared" si="114"/>
        <v>3.8787753846153843E-2</v>
      </c>
      <c r="H107" s="3">
        <f t="shared" si="115"/>
        <v>1.0674534870124515E-2</v>
      </c>
      <c r="I107" s="3">
        <f t="shared" si="116"/>
        <v>0.10331764065310683</v>
      </c>
      <c r="J107" s="3">
        <f t="shared" si="117"/>
        <v>4.1055903346632748E-2</v>
      </c>
      <c r="K107" s="3">
        <f t="shared" si="82"/>
        <v>24.357033178811211</v>
      </c>
      <c r="N107" s="3"/>
      <c r="P107" s="32"/>
      <c r="R107" s="2"/>
      <c r="S107" s="3"/>
      <c r="T107" s="3"/>
      <c r="U107" s="3"/>
      <c r="V107" s="3"/>
      <c r="X107" s="3">
        <v>0.26</v>
      </c>
      <c r="Y107" s="3">
        <f t="shared" si="89"/>
        <v>216.66666666666669</v>
      </c>
      <c r="Z107" s="3">
        <v>1.526E-3</v>
      </c>
      <c r="AA107" s="32">
        <f t="shared" si="132"/>
        <v>1.0588651084689435</v>
      </c>
      <c r="AB107" s="3">
        <f t="shared" si="129"/>
        <v>1.071252E-2</v>
      </c>
      <c r="AC107" s="3">
        <f t="shared" si="119"/>
        <v>4.1201999999999996E-2</v>
      </c>
      <c r="AD107" s="3">
        <f t="shared" si="120"/>
        <v>1.1343113651775727E-2</v>
      </c>
      <c r="AE107" s="3">
        <f t="shared" si="121"/>
        <v>0.10650405462598937</v>
      </c>
      <c r="AF107" s="3">
        <f t="shared" si="122"/>
        <v>4.3627360199137412E-2</v>
      </c>
      <c r="AG107" s="3">
        <f t="shared" si="94"/>
        <v>22.92139601010679</v>
      </c>
      <c r="AL107" s="32"/>
      <c r="AO107" s="3"/>
      <c r="AP107" s="3"/>
      <c r="AQ107" s="3"/>
      <c r="AR107" s="3"/>
      <c r="AW107" s="32"/>
      <c r="AZ107" s="3"/>
      <c r="BA107" s="3"/>
      <c r="BB107" s="3"/>
      <c r="BC107" s="3"/>
      <c r="BE107" s="3">
        <v>0.26</v>
      </c>
      <c r="BF107" s="3">
        <f t="shared" si="134"/>
        <v>216.66666666666669</v>
      </c>
      <c r="BG107" s="3">
        <v>1.4874000000000001E-3</v>
      </c>
      <c r="BH107" s="32">
        <f t="shared" si="133"/>
        <v>1.0584759176691489</v>
      </c>
      <c r="BI107" s="3">
        <f t="shared" si="130"/>
        <v>1.0545666E-2</v>
      </c>
      <c r="BJ107" s="3">
        <f t="shared" si="124"/>
        <v>4.0560253846153846E-2</v>
      </c>
      <c r="BK107" s="3">
        <f t="shared" si="125"/>
        <v>1.1162333496782344E-2</v>
      </c>
      <c r="BL107" s="3">
        <f t="shared" si="126"/>
        <v>0.10565194506861833</v>
      </c>
      <c r="BM107" s="3">
        <f t="shared" si="127"/>
        <v>4.2932051910701326E-2</v>
      </c>
      <c r="BN107" s="3">
        <f t="shared" si="112"/>
        <v>23.292620676039434</v>
      </c>
    </row>
    <row r="108" spans="2:66" ht="12" x14ac:dyDescent="0.2">
      <c r="B108" s="3">
        <v>0.26500000000000001</v>
      </c>
      <c r="C108" s="3">
        <f t="shared" si="78"/>
        <v>220.83333333333337</v>
      </c>
      <c r="D108" s="3">
        <v>1.4472E-3</v>
      </c>
      <c r="E108" s="32">
        <f t="shared" si="131"/>
        <v>1.0587498338612893</v>
      </c>
      <c r="F108" s="3">
        <f t="shared" si="128"/>
        <v>1.0260648000000001E-2</v>
      </c>
      <c r="G108" s="3">
        <f t="shared" si="114"/>
        <v>3.8719426415094342E-2</v>
      </c>
      <c r="H108" s="3">
        <f t="shared" si="115"/>
        <v>1.0863459365309171E-2</v>
      </c>
      <c r="I108" s="3">
        <f t="shared" si="116"/>
        <v>0.1042279202771943</v>
      </c>
      <c r="J108" s="3">
        <f t="shared" si="117"/>
        <v>4.0994186284185545E-2</v>
      </c>
      <c r="K108" s="3">
        <f t="shared" si="82"/>
        <v>24.393702879419589</v>
      </c>
      <c r="N108" s="3"/>
      <c r="P108" s="32"/>
      <c r="R108" s="2"/>
      <c r="S108" s="3"/>
      <c r="T108" s="3"/>
      <c r="U108" s="3"/>
      <c r="V108" s="3"/>
      <c r="X108" s="3">
        <v>0.26500000000000001</v>
      </c>
      <c r="Y108" s="3">
        <f t="shared" si="89"/>
        <v>220.83333333333337</v>
      </c>
      <c r="Z108" s="3">
        <v>1.5483000000000001E-3</v>
      </c>
      <c r="AA108" s="32">
        <f t="shared" si="132"/>
        <v>1.0591408477305826</v>
      </c>
      <c r="AB108" s="3">
        <f t="shared" si="129"/>
        <v>1.0869066E-2</v>
      </c>
      <c r="AC108" s="3">
        <f t="shared" si="119"/>
        <v>4.1015343396226416E-2</v>
      </c>
      <c r="AD108" s="3">
        <f t="shared" si="120"/>
        <v>1.1511871777279652E-2</v>
      </c>
      <c r="AE108" s="3">
        <f t="shared" si="121"/>
        <v>0.10729339111650657</v>
      </c>
      <c r="AF108" s="3">
        <f t="shared" si="122"/>
        <v>4.3441025574640191E-2</v>
      </c>
      <c r="AG108" s="3">
        <f t="shared" si="94"/>
        <v>23.019714354620938</v>
      </c>
      <c r="AL108" s="32"/>
      <c r="AO108" s="3"/>
      <c r="AP108" s="3"/>
      <c r="AQ108" s="3"/>
      <c r="AR108" s="3"/>
      <c r="AW108" s="32"/>
      <c r="AZ108" s="3"/>
      <c r="BA108" s="3"/>
      <c r="BB108" s="3"/>
      <c r="BC108" s="3"/>
      <c r="BE108" s="3">
        <v>0.26500000000000001</v>
      </c>
      <c r="BF108" s="3">
        <f t="shared" si="134"/>
        <v>220.83333333333337</v>
      </c>
      <c r="BG108" s="3">
        <v>1.5119E-3</v>
      </c>
      <c r="BH108" s="32">
        <f t="shared" si="133"/>
        <v>1.0587498338612893</v>
      </c>
      <c r="BI108" s="3">
        <f t="shared" si="130"/>
        <v>1.0719371E-2</v>
      </c>
      <c r="BJ108" s="3">
        <f t="shared" si="124"/>
        <v>4.0450456603773582E-2</v>
      </c>
      <c r="BK108" s="3">
        <f t="shared" si="125"/>
        <v>1.1349132265347523E-2</v>
      </c>
      <c r="BL108" s="3">
        <f t="shared" si="126"/>
        <v>0.10653230620496076</v>
      </c>
      <c r="BM108" s="3">
        <f t="shared" si="127"/>
        <v>4.2826914208858577E-2</v>
      </c>
      <c r="BN108" s="3">
        <f t="shared" si="112"/>
        <v>23.349802769426567</v>
      </c>
    </row>
    <row r="109" spans="2:66" ht="12" x14ac:dyDescent="0.2">
      <c r="B109" s="3">
        <v>0.27</v>
      </c>
      <c r="C109" s="3">
        <f t="shared" si="78"/>
        <v>225.00000000000003</v>
      </c>
      <c r="D109" s="3">
        <v>1.4656000000000001E-3</v>
      </c>
      <c r="E109" s="32">
        <f t="shared" si="131"/>
        <v>1.0590186298236128</v>
      </c>
      <c r="F109" s="3">
        <f t="shared" si="128"/>
        <v>1.0391104E-2</v>
      </c>
      <c r="G109" s="3">
        <f t="shared" si="114"/>
        <v>3.848557037037037E-2</v>
      </c>
      <c r="H109" s="3">
        <f t="shared" si="115"/>
        <v>1.1004372720434663E-2</v>
      </c>
      <c r="I109" s="3">
        <f t="shared" si="116"/>
        <v>0.10490172887247695</v>
      </c>
      <c r="J109" s="3">
        <f t="shared" si="117"/>
        <v>4.0756936001609859E-2</v>
      </c>
      <c r="K109" s="3">
        <f t="shared" si="82"/>
        <v>24.535701112578753</v>
      </c>
      <c r="N109" s="3"/>
      <c r="P109" s="32"/>
      <c r="R109" s="2"/>
      <c r="S109" s="3"/>
      <c r="T109" s="3"/>
      <c r="U109" s="3"/>
      <c r="V109" s="3"/>
      <c r="X109" s="3">
        <v>0.27</v>
      </c>
      <c r="Y109" s="3">
        <f t="shared" si="89"/>
        <v>225.00000000000003</v>
      </c>
      <c r="Z109" s="3">
        <v>1.5751999999999999E-3</v>
      </c>
      <c r="AA109" s="32">
        <f t="shared" si="132"/>
        <v>1.0594114326843358</v>
      </c>
      <c r="AB109" s="3">
        <f t="shared" si="129"/>
        <v>1.1057903999999999E-2</v>
      </c>
      <c r="AC109" s="3">
        <f t="shared" si="119"/>
        <v>4.095519999999999E-2</v>
      </c>
      <c r="AD109" s="3">
        <f t="shared" si="120"/>
        <v>1.1714869919125846E-2</v>
      </c>
      <c r="AE109" s="3">
        <f t="shared" si="121"/>
        <v>0.10823525266347303</v>
      </c>
      <c r="AF109" s="3">
        <f t="shared" si="122"/>
        <v>4.3388407107873499E-2</v>
      </c>
      <c r="AG109" s="3">
        <f t="shared" si="94"/>
        <v>23.047631076056131</v>
      </c>
      <c r="AL109" s="32"/>
      <c r="AO109" s="3"/>
      <c r="AP109" s="3"/>
      <c r="AQ109" s="3"/>
      <c r="AR109" s="3"/>
      <c r="AW109" s="32"/>
      <c r="AZ109" s="3"/>
      <c r="BA109" s="3"/>
      <c r="BB109" s="3"/>
      <c r="BC109" s="3"/>
      <c r="BE109" s="3">
        <v>0.27</v>
      </c>
      <c r="BF109" s="3">
        <f t="shared" si="134"/>
        <v>225.00000000000003</v>
      </c>
      <c r="BG109" s="3">
        <v>1.5361000000000001E-3</v>
      </c>
      <c r="BH109" s="32">
        <f t="shared" si="133"/>
        <v>1.0590186298236128</v>
      </c>
      <c r="BI109" s="3">
        <f t="shared" si="130"/>
        <v>1.0890949E-2</v>
      </c>
      <c r="BJ109" s="3">
        <f t="shared" si="124"/>
        <v>4.0336848148148148E-2</v>
      </c>
      <c r="BK109" s="3">
        <f t="shared" si="125"/>
        <v>1.1533717887458847E-2</v>
      </c>
      <c r="BL109" s="3">
        <f t="shared" si="126"/>
        <v>0.10739514834227311</v>
      </c>
      <c r="BM109" s="3">
        <f t="shared" si="127"/>
        <v>4.2717473657254985E-2</v>
      </c>
      <c r="BN109" s="3">
        <f t="shared" si="112"/>
        <v>23.409624080851128</v>
      </c>
    </row>
    <row r="110" spans="2:66" ht="12" x14ac:dyDescent="0.2">
      <c r="B110" s="3">
        <v>0.27500000000000002</v>
      </c>
      <c r="C110" s="3">
        <f t="shared" si="78"/>
        <v>229.16666666666671</v>
      </c>
      <c r="D110" s="3">
        <v>1.4875000000000001E-3</v>
      </c>
      <c r="E110" s="32">
        <f t="shared" si="131"/>
        <v>1.0592824934705771</v>
      </c>
      <c r="F110" s="3">
        <f t="shared" si="128"/>
        <v>1.0546375E-2</v>
      </c>
      <c r="G110" s="3">
        <f t="shared" si="114"/>
        <v>3.8350454545454542E-2</v>
      </c>
      <c r="H110" s="3">
        <f t="shared" si="115"/>
        <v>1.1171590407075759E-2</v>
      </c>
      <c r="I110" s="3">
        <f t="shared" si="116"/>
        <v>0.10569574450788338</v>
      </c>
      <c r="J110" s="3">
        <f t="shared" si="117"/>
        <v>4.062396511663912E-2</v>
      </c>
      <c r="K110" s="3">
        <f t="shared" si="82"/>
        <v>24.616011684945327</v>
      </c>
      <c r="N110" s="3"/>
      <c r="P110" s="32"/>
      <c r="R110" s="2"/>
      <c r="S110" s="3"/>
      <c r="T110" s="3"/>
      <c r="U110" s="3"/>
      <c r="V110" s="3"/>
      <c r="X110" s="3">
        <v>0.27500000000000002</v>
      </c>
      <c r="Y110" s="3">
        <f t="shared" si="89"/>
        <v>229.16666666666671</v>
      </c>
      <c r="Z110" s="3">
        <v>1.5973999999999999E-3</v>
      </c>
      <c r="AA110" s="32">
        <f t="shared" si="132"/>
        <v>1.0596770524953396</v>
      </c>
      <c r="AB110" s="3">
        <f t="shared" si="129"/>
        <v>1.1213747999999999E-2</v>
      </c>
      <c r="AC110" s="3">
        <f t="shared" si="119"/>
        <v>4.077726545454545E-2</v>
      </c>
      <c r="AD110" s="3">
        <f t="shared" si="120"/>
        <v>1.1882951428065509E-2</v>
      </c>
      <c r="AE110" s="3">
        <f t="shared" si="121"/>
        <v>0.10900895113735161</v>
      </c>
      <c r="AF110" s="3">
        <f t="shared" si="122"/>
        <v>4.3210732465692757E-2</v>
      </c>
      <c r="AG110" s="3">
        <f t="shared" si="94"/>
        <v>23.142398726842963</v>
      </c>
      <c r="AL110" s="32"/>
      <c r="AO110" s="3"/>
      <c r="AP110" s="3"/>
      <c r="AQ110" s="3"/>
      <c r="AR110" s="3"/>
      <c r="AW110" s="32"/>
      <c r="AZ110" s="3"/>
      <c r="BA110" s="3"/>
      <c r="BB110" s="3"/>
      <c r="BC110" s="3"/>
      <c r="BE110" s="3">
        <v>0.27500000000000002</v>
      </c>
      <c r="BF110" s="3">
        <f t="shared" si="134"/>
        <v>229.16666666666671</v>
      </c>
      <c r="BG110" s="3">
        <v>1.5579999999999999E-3</v>
      </c>
      <c r="BH110" s="32">
        <f t="shared" si="133"/>
        <v>1.0592824934705771</v>
      </c>
      <c r="BI110" s="3">
        <f t="shared" si="130"/>
        <v>1.1046219999999999E-2</v>
      </c>
      <c r="BJ110" s="3">
        <f t="shared" si="124"/>
        <v>4.016807272727272E-2</v>
      </c>
      <c r="BK110" s="3">
        <f t="shared" si="125"/>
        <v>1.1701067465024558E-2</v>
      </c>
      <c r="BL110" s="3">
        <f t="shared" si="126"/>
        <v>0.10817147251019817</v>
      </c>
      <c r="BM110" s="3">
        <f t="shared" si="127"/>
        <v>4.2549336236452934E-2</v>
      </c>
      <c r="BN110" s="3">
        <f t="shared" si="112"/>
        <v>23.502129256326175</v>
      </c>
    </row>
    <row r="111" spans="2:66" ht="12" x14ac:dyDescent="0.2">
      <c r="B111" s="3">
        <v>0.28000000000000003</v>
      </c>
      <c r="C111" s="3">
        <f t="shared" si="78"/>
        <v>233.33333333333337</v>
      </c>
      <c r="D111" s="3">
        <v>1.5126E-3</v>
      </c>
      <c r="E111" s="32">
        <f t="shared" si="131"/>
        <v>1.0595416025579711</v>
      </c>
      <c r="F111" s="3">
        <f t="shared" si="128"/>
        <v>1.0724334E-2</v>
      </c>
      <c r="G111" s="3">
        <f t="shared" si="114"/>
        <v>3.8301192857142854E-2</v>
      </c>
      <c r="H111" s="3">
        <f t="shared" si="115"/>
        <v>1.1362878032726937E-2</v>
      </c>
      <c r="I111" s="3">
        <f t="shared" si="116"/>
        <v>0.10659680123121396</v>
      </c>
      <c r="J111" s="3">
        <f t="shared" si="117"/>
        <v>4.0581707259739058E-2</v>
      </c>
      <c r="K111" s="3">
        <f t="shared" si="82"/>
        <v>24.641644413814394</v>
      </c>
      <c r="N111" s="3"/>
      <c r="P111" s="32"/>
      <c r="R111" s="2"/>
      <c r="S111" s="3"/>
      <c r="T111" s="3"/>
      <c r="U111" s="3"/>
      <c r="V111" s="3"/>
      <c r="X111" s="3">
        <v>0.28000000000000003</v>
      </c>
      <c r="Y111" s="3">
        <f t="shared" si="89"/>
        <v>233.33333333333337</v>
      </c>
      <c r="Z111" s="3">
        <v>1.6216E-3</v>
      </c>
      <c r="AA111" s="32">
        <f t="shared" si="132"/>
        <v>1.05993788610245</v>
      </c>
      <c r="AB111" s="3">
        <f t="shared" si="129"/>
        <v>1.1383631999999999E-2</v>
      </c>
      <c r="AC111" s="3">
        <f t="shared" si="119"/>
        <v>4.0655828571428562E-2</v>
      </c>
      <c r="AD111" s="3">
        <f t="shared" si="120"/>
        <v>1.2065942838248205E-2</v>
      </c>
      <c r="AE111" s="3">
        <f t="shared" si="121"/>
        <v>0.1098450856353993</v>
      </c>
      <c r="AF111" s="3">
        <f t="shared" si="122"/>
        <v>4.3092652993743583E-2</v>
      </c>
      <c r="AG111" s="3">
        <f t="shared" si="94"/>
        <v>23.205811908243042</v>
      </c>
      <c r="AL111" s="32"/>
      <c r="AO111" s="3"/>
      <c r="AP111" s="3"/>
      <c r="AQ111" s="3"/>
      <c r="AR111" s="3"/>
      <c r="AW111" s="32"/>
      <c r="AZ111" s="3"/>
      <c r="BA111" s="3"/>
      <c r="BB111" s="3"/>
      <c r="BC111" s="3"/>
      <c r="BE111" s="3">
        <v>0.28000000000000003</v>
      </c>
      <c r="BF111" s="3">
        <f t="shared" si="134"/>
        <v>233.33333333333337</v>
      </c>
      <c r="BG111" s="3">
        <v>1.5845E-3</v>
      </c>
      <c r="BH111" s="32">
        <f t="shared" si="133"/>
        <v>1.0595416025579711</v>
      </c>
      <c r="BI111" s="3">
        <f t="shared" si="130"/>
        <v>1.1234104999999999E-2</v>
      </c>
      <c r="BJ111" s="3">
        <f t="shared" si="124"/>
        <v>4.0121803571428569E-2</v>
      </c>
      <c r="BK111" s="3">
        <f t="shared" si="125"/>
        <v>1.1903001615004516E-2</v>
      </c>
      <c r="BL111" s="3">
        <f t="shared" si="126"/>
        <v>0.10910087815872298</v>
      </c>
      <c r="BM111" s="3">
        <f t="shared" si="127"/>
        <v>4.2510720053587553E-2</v>
      </c>
      <c r="BN111" s="3">
        <f t="shared" si="112"/>
        <v>23.523478283581984</v>
      </c>
    </row>
    <row r="112" spans="2:66" ht="12" x14ac:dyDescent="0.2">
      <c r="B112" s="3">
        <v>0.28499999999999998</v>
      </c>
      <c r="C112" s="3">
        <f t="shared" si="78"/>
        <v>237.5</v>
      </c>
      <c r="D112" s="3">
        <v>1.5345000000000001E-3</v>
      </c>
      <c r="E112" s="32">
        <f t="shared" si="131"/>
        <v>1.0597961254022104</v>
      </c>
      <c r="F112" s="3">
        <f t="shared" si="128"/>
        <v>1.0879605000000001E-2</v>
      </c>
      <c r="G112" s="3">
        <f t="shared" si="114"/>
        <v>3.8174052631578956E-2</v>
      </c>
      <c r="H112" s="3">
        <f t="shared" si="115"/>
        <v>1.1530163224906515E-2</v>
      </c>
      <c r="I112" s="3">
        <f t="shared" si="116"/>
        <v>0.10737859761100679</v>
      </c>
      <c r="J112" s="3">
        <f t="shared" si="117"/>
        <v>4.0456713069847425E-2</v>
      </c>
      <c r="K112" s="3">
        <f t="shared" si="82"/>
        <v>24.717776707997185</v>
      </c>
      <c r="N112" s="3"/>
      <c r="P112" s="32"/>
      <c r="R112" s="2"/>
      <c r="S112" s="3"/>
      <c r="T112" s="3"/>
      <c r="U112" s="3"/>
      <c r="V112" s="3"/>
      <c r="X112" s="3">
        <v>0.28499999999999998</v>
      </c>
      <c r="Y112" s="3">
        <f t="shared" si="89"/>
        <v>237.5</v>
      </c>
      <c r="Z112" s="3">
        <v>1.6459000000000001E-3</v>
      </c>
      <c r="AA112" s="32">
        <f t="shared" si="132"/>
        <v>1.0601941029423247</v>
      </c>
      <c r="AB112" s="3">
        <f t="shared" si="129"/>
        <v>1.1554218E-2</v>
      </c>
      <c r="AC112" s="3">
        <f t="shared" si="119"/>
        <v>4.054111578947369E-2</v>
      </c>
      <c r="AD112" s="3">
        <f t="shared" si="120"/>
        <v>1.2249713787710061E-2</v>
      </c>
      <c r="AE112" s="3">
        <f t="shared" si="121"/>
        <v>0.11067842512301149</v>
      </c>
      <c r="AF112" s="3">
        <f t="shared" si="122"/>
        <v>4.2981451886701973E-2</v>
      </c>
      <c r="AG112" s="3">
        <f t="shared" si="94"/>
        <v>23.265849712010077</v>
      </c>
      <c r="AL112" s="32"/>
      <c r="AO112" s="3"/>
      <c r="AP112" s="3"/>
      <c r="AQ112" s="3"/>
      <c r="AR112" s="3"/>
      <c r="AW112" s="32"/>
      <c r="AZ112" s="3"/>
      <c r="BA112" s="3"/>
      <c r="BB112" s="3"/>
      <c r="BC112" s="3"/>
      <c r="BE112" s="3">
        <v>0.28499999999999998</v>
      </c>
      <c r="BF112" s="3">
        <f t="shared" si="134"/>
        <v>237.5</v>
      </c>
      <c r="BG112" s="3">
        <v>1.606E-3</v>
      </c>
      <c r="BH112" s="32">
        <f t="shared" si="133"/>
        <v>1.0597961254022104</v>
      </c>
      <c r="BI112" s="3">
        <f t="shared" si="130"/>
        <v>1.1386540000000001E-2</v>
      </c>
      <c r="BJ112" s="3">
        <f t="shared" si="124"/>
        <v>3.995277192982457E-2</v>
      </c>
      <c r="BK112" s="3">
        <f t="shared" si="125"/>
        <v>1.2067410973737284E-2</v>
      </c>
      <c r="BL112" s="3">
        <f t="shared" si="126"/>
        <v>0.10985176818666727</v>
      </c>
      <c r="BM112" s="3">
        <f t="shared" si="127"/>
        <v>4.2341792890306262E-2</v>
      </c>
      <c r="BN112" s="3">
        <f t="shared" si="112"/>
        <v>23.617327744969916</v>
      </c>
    </row>
    <row r="113" spans="2:66" ht="12" x14ac:dyDescent="0.2">
      <c r="B113" s="3">
        <v>0.28999999999999998</v>
      </c>
      <c r="C113" s="3">
        <f t="shared" si="78"/>
        <v>241.66666666666666</v>
      </c>
      <c r="D113" s="3">
        <v>1.5555E-3</v>
      </c>
      <c r="E113" s="32">
        <f t="shared" si="131"/>
        <v>1.0600462215370752</v>
      </c>
      <c r="F113" s="3">
        <f t="shared" si="128"/>
        <v>1.1028494999999999E-2</v>
      </c>
      <c r="G113" s="3">
        <f t="shared" si="114"/>
        <v>3.8029293103448276E-2</v>
      </c>
      <c r="H113" s="3">
        <f t="shared" si="115"/>
        <v>1.1690714453990525E-2</v>
      </c>
      <c r="I113" s="3">
        <f t="shared" si="116"/>
        <v>0.10812360729272089</v>
      </c>
      <c r="J113" s="3">
        <f t="shared" si="117"/>
        <v>4.0312808462036297E-2</v>
      </c>
      <c r="K113" s="3">
        <f t="shared" si="82"/>
        <v>24.806011740455347</v>
      </c>
      <c r="N113" s="3"/>
      <c r="P113" s="32"/>
      <c r="R113" s="2"/>
      <c r="S113" s="3"/>
      <c r="T113" s="3"/>
      <c r="U113" s="3"/>
      <c r="V113" s="3"/>
      <c r="X113" s="3">
        <v>0.28999999999999998</v>
      </c>
      <c r="Y113" s="3">
        <f t="shared" si="89"/>
        <v>241.66666666666666</v>
      </c>
      <c r="Z113" s="3">
        <v>1.6677E-3</v>
      </c>
      <c r="AA113" s="32">
        <f t="shared" si="132"/>
        <v>1.0604458636105334</v>
      </c>
      <c r="AB113" s="3">
        <f t="shared" si="129"/>
        <v>1.1707254E-2</v>
      </c>
      <c r="AC113" s="3">
        <f t="shared" si="119"/>
        <v>4.0369841379310351E-2</v>
      </c>
      <c r="AD113" s="3">
        <f t="shared" si="120"/>
        <v>1.2414909078537872E-2</v>
      </c>
      <c r="AE113" s="3">
        <f t="shared" si="121"/>
        <v>0.11142221088516362</v>
      </c>
      <c r="AF113" s="3">
        <f t="shared" si="122"/>
        <v>4.281003130530301E-2</v>
      </c>
      <c r="AG113" s="3">
        <f t="shared" si="94"/>
        <v>23.359011182879627</v>
      </c>
      <c r="AL113" s="32"/>
      <c r="AO113" s="3"/>
      <c r="AP113" s="3"/>
      <c r="AQ113" s="3"/>
      <c r="AR113" s="3"/>
      <c r="AW113" s="32"/>
      <c r="AZ113" s="3"/>
      <c r="BA113" s="3"/>
      <c r="BB113" s="3"/>
      <c r="BC113" s="3"/>
      <c r="BE113" s="3">
        <v>0.28999999999999998</v>
      </c>
      <c r="BF113" s="3">
        <f t="shared" si="134"/>
        <v>241.66666666666666</v>
      </c>
      <c r="BG113" s="3">
        <v>1.6279000000000001E-3</v>
      </c>
      <c r="BH113" s="32">
        <f t="shared" si="133"/>
        <v>1.0600462215370752</v>
      </c>
      <c r="BI113" s="3">
        <f t="shared" si="130"/>
        <v>1.1541811000000001E-2</v>
      </c>
      <c r="BJ113" s="3">
        <f t="shared" si="124"/>
        <v>3.9799348275862075E-2</v>
      </c>
      <c r="BK113" s="3">
        <f t="shared" si="125"/>
        <v>1.2234853140245052E-2</v>
      </c>
      <c r="BL113" s="3">
        <f t="shared" si="126"/>
        <v>0.11061127040335922</v>
      </c>
      <c r="BM113" s="3">
        <f t="shared" si="127"/>
        <v>4.2189148759465701E-2</v>
      </c>
      <c r="BN113" s="3">
        <f t="shared" si="112"/>
        <v>23.702777358731055</v>
      </c>
    </row>
    <row r="114" spans="2:66" ht="12" x14ac:dyDescent="0.2">
      <c r="B114" s="3">
        <v>0.29499999999999998</v>
      </c>
      <c r="C114" s="3">
        <f t="shared" si="78"/>
        <v>245.83333333333334</v>
      </c>
      <c r="D114" s="3">
        <v>1.58E-3</v>
      </c>
      <c r="E114" s="32">
        <f t="shared" si="131"/>
        <v>1.0602920423143081</v>
      </c>
      <c r="F114" s="3">
        <f t="shared" si="128"/>
        <v>1.1202200000000001E-2</v>
      </c>
      <c r="G114" s="3">
        <f t="shared" si="114"/>
        <v>3.7973559322033903E-2</v>
      </c>
      <c r="H114" s="3">
        <f t="shared" si="115"/>
        <v>1.1877603516413343E-2</v>
      </c>
      <c r="I114" s="3">
        <f t="shared" si="116"/>
        <v>0.10898441868640371</v>
      </c>
      <c r="J114" s="3">
        <f t="shared" si="117"/>
        <v>4.0263062767502862E-2</v>
      </c>
      <c r="K114" s="3">
        <f t="shared" si="82"/>
        <v>24.836659987205952</v>
      </c>
      <c r="N114" s="3"/>
      <c r="P114" s="32"/>
      <c r="R114" s="2"/>
      <c r="S114" s="3"/>
      <c r="T114" s="3"/>
      <c r="U114" s="3"/>
      <c r="V114" s="3"/>
      <c r="X114" s="3">
        <v>0.29499999999999998</v>
      </c>
      <c r="Y114" s="3">
        <f t="shared" si="89"/>
        <v>245.83333333333334</v>
      </c>
      <c r="Z114" s="3">
        <v>1.6914E-3</v>
      </c>
      <c r="AA114" s="32">
        <f t="shared" si="132"/>
        <v>1.0606933204661504</v>
      </c>
      <c r="AB114" s="3">
        <f t="shared" si="129"/>
        <v>1.1873627999999999E-2</v>
      </c>
      <c r="AC114" s="3">
        <f t="shared" si="119"/>
        <v>4.0249586440677963E-2</v>
      </c>
      <c r="AD114" s="3">
        <f t="shared" si="120"/>
        <v>1.2594277909299855E-2</v>
      </c>
      <c r="AE114" s="3">
        <f t="shared" si="121"/>
        <v>0.11222423049101229</v>
      </c>
      <c r="AF114" s="3">
        <f t="shared" si="122"/>
        <v>4.269246748915205E-2</v>
      </c>
      <c r="AG114" s="3">
        <f t="shared" si="94"/>
        <v>23.423335750131923</v>
      </c>
      <c r="AL114" s="32"/>
      <c r="AO114" s="3"/>
      <c r="AP114" s="3"/>
      <c r="AQ114" s="3"/>
      <c r="AR114" s="3"/>
      <c r="AW114" s="32"/>
      <c r="AZ114" s="3"/>
      <c r="BA114" s="3"/>
      <c r="BB114" s="3"/>
      <c r="BC114" s="3"/>
      <c r="BE114" s="3">
        <v>0.29499999999999998</v>
      </c>
      <c r="BF114" s="3">
        <f t="shared" si="134"/>
        <v>245.83333333333334</v>
      </c>
      <c r="BG114" s="3">
        <v>1.6516E-3</v>
      </c>
      <c r="BH114" s="32">
        <f t="shared" si="133"/>
        <v>1.0602920423143081</v>
      </c>
      <c r="BI114" s="3">
        <f t="shared" si="130"/>
        <v>1.1709844000000001E-2</v>
      </c>
      <c r="BJ114" s="3">
        <f t="shared" si="124"/>
        <v>3.9694386440677971E-2</v>
      </c>
      <c r="BK114" s="3">
        <f t="shared" si="125"/>
        <v>1.2415854409941947E-2</v>
      </c>
      <c r="BL114" s="3">
        <f t="shared" si="126"/>
        <v>0.11142645291824535</v>
      </c>
      <c r="BM114" s="3">
        <f t="shared" si="127"/>
        <v>4.2087642067599823E-2</v>
      </c>
      <c r="BN114" s="3">
        <f t="shared" si="112"/>
        <v>23.759943557632237</v>
      </c>
    </row>
    <row r="115" spans="2:66" ht="12" x14ac:dyDescent="0.2">
      <c r="B115" s="3">
        <v>0.3</v>
      </c>
      <c r="C115" s="3">
        <f t="shared" si="78"/>
        <v>250</v>
      </c>
      <c r="D115" s="3">
        <v>1.5995E-3</v>
      </c>
      <c r="E115" s="32">
        <f t="shared" si="131"/>
        <v>1.0605337314537338</v>
      </c>
      <c r="F115" s="3">
        <f t="shared" si="128"/>
        <v>1.1340454999999999E-2</v>
      </c>
      <c r="G115" s="3">
        <f t="shared" si="114"/>
        <v>3.7801516666666667E-2</v>
      </c>
      <c r="H115" s="3">
        <f t="shared" si="115"/>
        <v>1.2026935057533151E-2</v>
      </c>
      <c r="I115" s="3">
        <f t="shared" si="116"/>
        <v>0.10966738374527384</v>
      </c>
      <c r="J115" s="3">
        <f t="shared" si="117"/>
        <v>4.0089783525110508E-2</v>
      </c>
      <c r="K115" s="3">
        <f t="shared" si="82"/>
        <v>24.94401096911993</v>
      </c>
      <c r="N115" s="3"/>
      <c r="P115" s="32"/>
      <c r="R115" s="2"/>
      <c r="S115" s="3"/>
      <c r="T115" s="3"/>
      <c r="U115" s="3"/>
      <c r="V115" s="3"/>
      <c r="X115" s="3">
        <v>0.3</v>
      </c>
      <c r="Y115" s="3">
        <f t="shared" si="89"/>
        <v>250</v>
      </c>
      <c r="Z115" s="3">
        <v>1.7145000000000001E-3</v>
      </c>
      <c r="AA115" s="32">
        <f t="shared" si="132"/>
        <v>1.0609366181855389</v>
      </c>
      <c r="AB115" s="3">
        <f t="shared" si="129"/>
        <v>1.2035789999999999E-2</v>
      </c>
      <c r="AC115" s="3">
        <f t="shared" si="119"/>
        <v>4.0119299999999997E-2</v>
      </c>
      <c r="AD115" s="3">
        <f t="shared" si="120"/>
        <v>1.2769210339791327E-2</v>
      </c>
      <c r="AE115" s="3">
        <f t="shared" si="121"/>
        <v>0.11300093070320849</v>
      </c>
      <c r="AF115" s="3">
        <f t="shared" si="122"/>
        <v>4.2564034465971089E-2</v>
      </c>
      <c r="AG115" s="3">
        <f t="shared" si="94"/>
        <v>23.494013491589378</v>
      </c>
      <c r="AL115" s="32"/>
      <c r="AO115" s="3"/>
      <c r="AP115" s="3"/>
      <c r="AQ115" s="3"/>
      <c r="AR115" s="3"/>
      <c r="AW115" s="32"/>
      <c r="AZ115" s="3"/>
      <c r="BA115" s="3"/>
      <c r="BB115" s="3"/>
      <c r="BC115" s="3"/>
      <c r="BE115" s="3">
        <v>0.3</v>
      </c>
      <c r="BF115" s="3">
        <f t="shared" si="134"/>
        <v>250</v>
      </c>
      <c r="BG115" s="3">
        <v>1.6742E-3</v>
      </c>
      <c r="BH115" s="32">
        <f t="shared" si="133"/>
        <v>1.0605337314537338</v>
      </c>
      <c r="BI115" s="3">
        <f t="shared" si="130"/>
        <v>1.1870077999999999E-2</v>
      </c>
      <c r="BJ115" s="3">
        <f t="shared" si="124"/>
        <v>3.9566926666666669E-2</v>
      </c>
      <c r="BK115" s="3">
        <f t="shared" si="125"/>
        <v>1.2588618113986871E-2</v>
      </c>
      <c r="BL115" s="3">
        <f t="shared" si="126"/>
        <v>0.11219901119879297</v>
      </c>
      <c r="BM115" s="3">
        <f t="shared" si="127"/>
        <v>4.1962060379956242E-2</v>
      </c>
      <c r="BN115" s="3">
        <f t="shared" si="112"/>
        <v>23.831050976649941</v>
      </c>
    </row>
    <row r="116" spans="2:66" ht="12" x14ac:dyDescent="0.2">
      <c r="B116" s="3">
        <v>0.30499999999999999</v>
      </c>
      <c r="C116" s="3">
        <f t="shared" si="78"/>
        <v>254.16666666666669</v>
      </c>
      <c r="D116" s="3">
        <v>1.6225E-3</v>
      </c>
      <c r="E116" s="32">
        <f t="shared" si="131"/>
        <v>1.0607714255479082</v>
      </c>
      <c r="F116" s="3">
        <f t="shared" si="128"/>
        <v>1.1503525000000001E-2</v>
      </c>
      <c r="G116" s="3">
        <f t="shared" si="114"/>
        <v>3.7716475409836067E-2</v>
      </c>
      <c r="H116" s="3">
        <f t="shared" si="115"/>
        <v>1.2202610613076001E-2</v>
      </c>
      <c r="I116" s="3">
        <f t="shared" si="116"/>
        <v>0.11046542722986229</v>
      </c>
      <c r="J116" s="3">
        <f t="shared" si="117"/>
        <v>4.0008559387134428E-2</v>
      </c>
      <c r="K116" s="3">
        <f t="shared" si="82"/>
        <v>24.994651527532142</v>
      </c>
      <c r="N116" s="3"/>
      <c r="P116" s="32"/>
      <c r="R116" s="2"/>
      <c r="S116" s="3"/>
      <c r="T116" s="3"/>
      <c r="U116" s="3"/>
      <c r="V116" s="3"/>
      <c r="X116" s="3">
        <v>0.30499999999999999</v>
      </c>
      <c r="Y116" s="3">
        <f t="shared" si="89"/>
        <v>254.16666666666669</v>
      </c>
      <c r="Z116" s="3">
        <v>1.7385E-3</v>
      </c>
      <c r="AA116" s="32">
        <f t="shared" si="132"/>
        <v>1.0611758942703569</v>
      </c>
      <c r="AB116" s="3">
        <f t="shared" si="129"/>
        <v>1.220427E-2</v>
      </c>
      <c r="AC116" s="3">
        <f t="shared" si="119"/>
        <v>4.0014000000000001E-2</v>
      </c>
      <c r="AD116" s="3">
        <f t="shared" si="120"/>
        <v>1.2950877131166888E-2</v>
      </c>
      <c r="AE116" s="3">
        <f t="shared" si="121"/>
        <v>0.11380192059524694</v>
      </c>
      <c r="AF116" s="3">
        <f t="shared" si="122"/>
        <v>4.2461892233334061E-2</v>
      </c>
      <c r="AG116" s="3">
        <f t="shared" si="94"/>
        <v>23.550528424519086</v>
      </c>
      <c r="AL116" s="32"/>
      <c r="AO116" s="3"/>
      <c r="AP116" s="3"/>
      <c r="AQ116" s="3"/>
      <c r="AR116" s="3"/>
      <c r="AW116" s="32"/>
      <c r="AZ116" s="3"/>
      <c r="BA116" s="3"/>
      <c r="BB116" s="3"/>
      <c r="BC116" s="3"/>
      <c r="BE116" s="3">
        <v>0.30499999999999999</v>
      </c>
      <c r="BF116" s="3">
        <f t="shared" si="134"/>
        <v>254.16666666666669</v>
      </c>
      <c r="BG116" s="3">
        <v>1.6957000000000001E-3</v>
      </c>
      <c r="BH116" s="32">
        <f t="shared" si="133"/>
        <v>1.0607714255479082</v>
      </c>
      <c r="BI116" s="3">
        <f t="shared" si="130"/>
        <v>1.2022513E-2</v>
      </c>
      <c r="BJ116" s="3">
        <f t="shared" si="124"/>
        <v>3.9418075409836065E-2</v>
      </c>
      <c r="BK116" s="3">
        <f t="shared" si="125"/>
        <v>1.2753138253678258E-2</v>
      </c>
      <c r="BL116" s="3">
        <f t="shared" si="126"/>
        <v>0.11292979347221997</v>
      </c>
      <c r="BM116" s="3">
        <f t="shared" si="127"/>
        <v>4.1813568044846747E-2</v>
      </c>
      <c r="BN116" s="3">
        <f t="shared" si="112"/>
        <v>23.915682080215195</v>
      </c>
    </row>
    <row r="117" spans="2:66" ht="12" x14ac:dyDescent="0.2">
      <c r="B117" s="3">
        <v>0.31</v>
      </c>
      <c r="C117" s="3">
        <f t="shared" si="78"/>
        <v>258.33333333333337</v>
      </c>
      <c r="D117" s="3">
        <v>1.6414999999999999E-3</v>
      </c>
      <c r="E117" s="32">
        <f t="shared" si="131"/>
        <v>1.0610052545257338</v>
      </c>
      <c r="F117" s="3">
        <f t="shared" si="128"/>
        <v>1.1638235E-2</v>
      </c>
      <c r="G117" s="3">
        <f t="shared" si="114"/>
        <v>3.7542693548387095E-2</v>
      </c>
      <c r="H117" s="3">
        <f t="shared" si="115"/>
        <v>1.2348228488405303E-2</v>
      </c>
      <c r="I117" s="3">
        <f t="shared" si="116"/>
        <v>0.11112258316114372</v>
      </c>
      <c r="J117" s="3">
        <f t="shared" si="117"/>
        <v>3.9832995123888076E-2</v>
      </c>
      <c r="K117" s="3">
        <f t="shared" si="82"/>
        <v>25.10481566575179</v>
      </c>
      <c r="N117" s="3"/>
      <c r="P117" s="32"/>
      <c r="R117" s="2"/>
      <c r="S117" s="3"/>
      <c r="T117" s="3"/>
      <c r="U117" s="3"/>
      <c r="V117" s="3"/>
      <c r="X117" s="3">
        <v>0.31</v>
      </c>
      <c r="Y117" s="3">
        <f t="shared" si="89"/>
        <v>258.33333333333337</v>
      </c>
      <c r="Z117" s="3">
        <v>1.7593000000000001E-3</v>
      </c>
      <c r="AA117" s="32">
        <f t="shared" si="132"/>
        <v>1.0614112795142578</v>
      </c>
      <c r="AB117" s="3">
        <f t="shared" si="129"/>
        <v>1.2350286E-2</v>
      </c>
      <c r="AC117" s="3">
        <f t="shared" si="119"/>
        <v>3.9839632258064514E-2</v>
      </c>
      <c r="AD117" s="3">
        <f t="shared" si="120"/>
        <v>1.3108732865627026E-2</v>
      </c>
      <c r="AE117" s="3">
        <f t="shared" si="121"/>
        <v>0.11449337476739441</v>
      </c>
      <c r="AF117" s="3">
        <f t="shared" si="122"/>
        <v>4.2286235050409765E-2</v>
      </c>
      <c r="AG117" s="3">
        <f t="shared" si="94"/>
        <v>23.648357410109739</v>
      </c>
      <c r="AL117" s="32"/>
      <c r="AO117" s="3"/>
      <c r="AP117" s="3"/>
      <c r="AQ117" s="3"/>
      <c r="AR117" s="3"/>
      <c r="AW117" s="32"/>
      <c r="AZ117" s="3"/>
      <c r="BA117" s="3"/>
      <c r="BB117" s="3"/>
      <c r="BC117" s="3"/>
      <c r="BE117" s="3">
        <v>0.31</v>
      </c>
      <c r="BF117" s="3">
        <f t="shared" si="134"/>
        <v>258.33333333333337</v>
      </c>
      <c r="BG117" s="3">
        <v>1.7193E-3</v>
      </c>
      <c r="BH117" s="32">
        <f t="shared" si="133"/>
        <v>1.0610052545257338</v>
      </c>
      <c r="BI117" s="3">
        <f t="shared" si="130"/>
        <v>1.2189837E-2</v>
      </c>
      <c r="BJ117" s="3">
        <f t="shared" si="124"/>
        <v>3.932205483870968E-2</v>
      </c>
      <c r="BK117" s="3">
        <f t="shared" si="125"/>
        <v>1.2933481108812208E-2</v>
      </c>
      <c r="BL117" s="3">
        <f t="shared" si="126"/>
        <v>0.11372546376608982</v>
      </c>
      <c r="BM117" s="3">
        <f t="shared" si="127"/>
        <v>4.1720906802620028E-2</v>
      </c>
      <c r="BN117" s="3">
        <f t="shared" si="112"/>
        <v>23.968798298919069</v>
      </c>
    </row>
    <row r="118" spans="2:66" ht="12" x14ac:dyDescent="0.2">
      <c r="B118" s="3">
        <v>0.315</v>
      </c>
      <c r="C118" s="3">
        <f t="shared" si="78"/>
        <v>262.5</v>
      </c>
      <c r="D118" s="3">
        <v>1.6622E-3</v>
      </c>
      <c r="E118" s="32">
        <f t="shared" si="131"/>
        <v>1.0612353420789802</v>
      </c>
      <c r="F118" s="3">
        <f t="shared" si="128"/>
        <v>1.1784998E-2</v>
      </c>
      <c r="G118" s="3">
        <f t="shared" si="114"/>
        <v>3.7412692063492063E-2</v>
      </c>
      <c r="H118" s="3">
        <f t="shared" si="115"/>
        <v>1.2506656383930097E-2</v>
      </c>
      <c r="I118" s="3">
        <f t="shared" si="116"/>
        <v>0.11183316316696983</v>
      </c>
      <c r="J118" s="3">
        <f t="shared" si="117"/>
        <v>3.9703671060095549E-2</v>
      </c>
      <c r="K118" s="3">
        <f t="shared" si="82"/>
        <v>25.186587872098734</v>
      </c>
      <c r="N118" s="3"/>
      <c r="P118" s="32"/>
      <c r="R118" s="2"/>
      <c r="S118" s="3"/>
      <c r="T118" s="3"/>
      <c r="U118" s="3"/>
      <c r="V118" s="3"/>
      <c r="X118" s="3">
        <v>0.315</v>
      </c>
      <c r="Y118" s="3">
        <f t="shared" si="89"/>
        <v>262.5</v>
      </c>
      <c r="Z118" s="3">
        <v>1.7871E-3</v>
      </c>
      <c r="AA118" s="32">
        <f t="shared" si="132"/>
        <v>1.0616428984322512</v>
      </c>
      <c r="AB118" s="3">
        <f t="shared" si="129"/>
        <v>1.2545441999999999E-2</v>
      </c>
      <c r="AC118" s="3">
        <f t="shared" si="119"/>
        <v>3.9826799999999996E-2</v>
      </c>
      <c r="AD118" s="3">
        <f t="shared" si="120"/>
        <v>1.3318779406993697E-2</v>
      </c>
      <c r="AE118" s="3">
        <f t="shared" si="121"/>
        <v>0.11540701628147959</v>
      </c>
      <c r="AF118" s="3">
        <f t="shared" si="122"/>
        <v>4.2281839387281576E-2</v>
      </c>
      <c r="AG118" s="3">
        <f t="shared" si="94"/>
        <v>23.65081591745512</v>
      </c>
      <c r="AL118" s="32"/>
      <c r="AO118" s="3"/>
      <c r="AP118" s="3"/>
      <c r="AQ118" s="3"/>
      <c r="AR118" s="3"/>
      <c r="AW118" s="32"/>
      <c r="AZ118" s="3"/>
      <c r="BA118" s="3"/>
      <c r="BB118" s="3"/>
      <c r="BC118" s="3"/>
      <c r="BE118" s="3">
        <v>0.315</v>
      </c>
      <c r="BF118" s="3">
        <f t="shared" si="134"/>
        <v>262.5</v>
      </c>
      <c r="BG118" s="3">
        <v>1.7413000000000001E-3</v>
      </c>
      <c r="BH118" s="32">
        <f t="shared" si="133"/>
        <v>1.0612353420789802</v>
      </c>
      <c r="BI118" s="3">
        <f t="shared" si="130"/>
        <v>1.2345817E-2</v>
      </c>
      <c r="BJ118" s="3">
        <f t="shared" si="124"/>
        <v>3.9193069841269843E-2</v>
      </c>
      <c r="BK118" s="3">
        <f t="shared" si="125"/>
        <v>1.3101817327239489E-2</v>
      </c>
      <c r="BL118" s="3">
        <f t="shared" si="126"/>
        <v>0.11446317017818215</v>
      </c>
      <c r="BM118" s="3">
        <f t="shared" si="127"/>
        <v>4.1593070880125364E-2</v>
      </c>
      <c r="BN118" s="3">
        <f t="shared" si="112"/>
        <v>24.042466181015627</v>
      </c>
    </row>
    <row r="119" spans="2:66" ht="12" x14ac:dyDescent="0.2">
      <c r="B119" s="3">
        <v>0.32</v>
      </c>
      <c r="C119" s="3">
        <f t="shared" si="78"/>
        <v>266.66666666666669</v>
      </c>
      <c r="D119" s="3">
        <v>1.6849E-3</v>
      </c>
      <c r="E119" s="32">
        <f t="shared" si="131"/>
        <v>1.0614618060552161</v>
      </c>
      <c r="F119" s="3">
        <f t="shared" si="128"/>
        <v>1.1945941E-2</v>
      </c>
      <c r="G119" s="3">
        <f t="shared" si="114"/>
        <v>3.7331065625E-2</v>
      </c>
      <c r="H119" s="3">
        <f t="shared" si="115"/>
        <v>1.2680160108889055E-2</v>
      </c>
      <c r="I119" s="3">
        <f t="shared" si="116"/>
        <v>0.11260621700816104</v>
      </c>
      <c r="J119" s="3">
        <f t="shared" si="117"/>
        <v>3.96255003402783E-2</v>
      </c>
      <c r="K119" s="3">
        <f t="shared" si="82"/>
        <v>25.23627440442754</v>
      </c>
      <c r="N119" s="3"/>
      <c r="P119" s="32"/>
      <c r="R119" s="2"/>
      <c r="S119" s="3"/>
      <c r="T119" s="3"/>
      <c r="U119" s="3"/>
      <c r="V119" s="3"/>
      <c r="X119" s="3">
        <v>0.32</v>
      </c>
      <c r="Y119" s="3">
        <f t="shared" si="89"/>
        <v>266.66666666666669</v>
      </c>
      <c r="Z119" s="3">
        <v>1.8089E-3</v>
      </c>
      <c r="AA119" s="32">
        <f t="shared" si="132"/>
        <v>1.0618708696562493</v>
      </c>
      <c r="AB119" s="3">
        <f t="shared" si="129"/>
        <v>1.2698477999999999E-2</v>
      </c>
      <c r="AC119" s="3">
        <f t="shared" si="119"/>
        <v>3.9682743749999999E-2</v>
      </c>
      <c r="AD119" s="3">
        <f t="shared" si="120"/>
        <v>1.3484143877170748E-2</v>
      </c>
      <c r="AE119" s="3">
        <f t="shared" si="121"/>
        <v>0.11612124645029757</v>
      </c>
      <c r="AF119" s="3">
        <f t="shared" si="122"/>
        <v>4.2137949616158583E-2</v>
      </c>
      <c r="AG119" s="3">
        <f t="shared" si="94"/>
        <v>23.731577096397952</v>
      </c>
      <c r="AL119" s="32"/>
      <c r="AO119" s="3"/>
      <c r="AP119" s="3"/>
      <c r="AQ119" s="3"/>
      <c r="AR119" s="3"/>
      <c r="AW119" s="32"/>
      <c r="AZ119" s="3"/>
      <c r="BA119" s="3"/>
      <c r="BB119" s="3"/>
      <c r="BC119" s="3"/>
      <c r="BE119" s="3">
        <v>0.32</v>
      </c>
      <c r="BF119" s="3">
        <f t="shared" si="134"/>
        <v>266.66666666666669</v>
      </c>
      <c r="BG119" s="3">
        <v>1.7653E-3</v>
      </c>
      <c r="BH119" s="32">
        <f t="shared" si="133"/>
        <v>1.0614618060552161</v>
      </c>
      <c r="BI119" s="3">
        <f t="shared" si="130"/>
        <v>1.2515976999999999E-2</v>
      </c>
      <c r="BJ119" s="3">
        <f t="shared" si="124"/>
        <v>3.9112428124999994E-2</v>
      </c>
      <c r="BK119" s="3">
        <f t="shared" si="125"/>
        <v>1.3285231550965546E-2</v>
      </c>
      <c r="BL119" s="3">
        <f t="shared" si="126"/>
        <v>0.11526157881516956</v>
      </c>
      <c r="BM119" s="3">
        <f t="shared" si="127"/>
        <v>4.1516348596767332E-2</v>
      </c>
      <c r="BN119" s="3">
        <f t="shared" si="112"/>
        <v>24.086896699722406</v>
      </c>
    </row>
    <row r="120" spans="2:66" ht="12" x14ac:dyDescent="0.2">
      <c r="B120" s="3">
        <v>0.32500000000000001</v>
      </c>
      <c r="C120" s="3">
        <f t="shared" si="78"/>
        <v>270.83333333333337</v>
      </c>
      <c r="D120" s="3">
        <v>1.7015999999999999E-3</v>
      </c>
      <c r="E120" s="32">
        <f t="shared" si="131"/>
        <v>1.0616847588202789</v>
      </c>
      <c r="F120" s="3">
        <f t="shared" si="128"/>
        <v>1.2064343999999999E-2</v>
      </c>
      <c r="G120" s="3">
        <f t="shared" si="114"/>
        <v>3.7121058461538459E-2</v>
      </c>
      <c r="H120" s="3">
        <f t="shared" si="115"/>
        <v>1.2808530149964878E-2</v>
      </c>
      <c r="I120" s="3">
        <f t="shared" si="116"/>
        <v>0.11317477700426397</v>
      </c>
      <c r="J120" s="3">
        <f t="shared" si="117"/>
        <v>3.9410861999891932E-2</v>
      </c>
      <c r="K120" s="3">
        <f t="shared" si="82"/>
        <v>25.373715500126387</v>
      </c>
      <c r="N120" s="3"/>
      <c r="P120" s="32"/>
      <c r="R120" s="2"/>
      <c r="S120" s="3"/>
      <c r="T120" s="3"/>
      <c r="U120" s="3"/>
      <c r="V120" s="3"/>
      <c r="X120" s="3">
        <v>0.32500000000000001</v>
      </c>
      <c r="Y120" s="3">
        <f t="shared" si="89"/>
        <v>270.83333333333337</v>
      </c>
      <c r="Z120" s="3">
        <v>1.8319E-3</v>
      </c>
      <c r="AA120" s="32">
        <f t="shared" si="132"/>
        <v>1.0620953062999479</v>
      </c>
      <c r="AB120" s="3">
        <f t="shared" si="129"/>
        <v>1.2859938E-2</v>
      </c>
      <c r="AC120" s="3">
        <f t="shared" si="119"/>
        <v>3.956904E-2</v>
      </c>
      <c r="AD120" s="3">
        <f t="shared" si="120"/>
        <v>1.3658479789108339E-2</v>
      </c>
      <c r="AE120" s="3">
        <f t="shared" si="121"/>
        <v>0.11686949896832936</v>
      </c>
      <c r="AF120" s="3">
        <f t="shared" si="122"/>
        <v>4.2026091658794888E-2</v>
      </c>
      <c r="AG120" s="3">
        <f t="shared" si="94"/>
        <v>23.79474180275643</v>
      </c>
      <c r="AL120" s="32"/>
      <c r="AO120" s="3"/>
      <c r="AP120" s="3"/>
      <c r="AQ120" s="3"/>
      <c r="AR120" s="3"/>
      <c r="AW120" s="32"/>
      <c r="AZ120" s="3"/>
      <c r="BA120" s="3"/>
      <c r="BB120" s="3"/>
      <c r="BC120" s="3"/>
      <c r="BE120" s="3">
        <v>0.32500000000000001</v>
      </c>
      <c r="BF120" s="3">
        <f t="shared" si="134"/>
        <v>270.83333333333337</v>
      </c>
      <c r="BG120" s="3">
        <v>1.789E-3</v>
      </c>
      <c r="BH120" s="32">
        <f t="shared" si="133"/>
        <v>1.0616847588202789</v>
      </c>
      <c r="BI120" s="3">
        <f t="shared" si="130"/>
        <v>1.2684009999999999E-2</v>
      </c>
      <c r="BJ120" s="3">
        <f t="shared" si="124"/>
        <v>3.9027723076923072E-2</v>
      </c>
      <c r="BK120" s="3">
        <f t="shared" si="125"/>
        <v>1.3466420097724004E-2</v>
      </c>
      <c r="BL120" s="3">
        <f t="shared" si="126"/>
        <v>0.11604490552249161</v>
      </c>
      <c r="BM120" s="3">
        <f t="shared" si="127"/>
        <v>4.1435138762227701E-2</v>
      </c>
      <c r="BN120" s="3">
        <f t="shared" si="112"/>
        <v>24.134105251545595</v>
      </c>
    </row>
    <row r="121" spans="2:66" ht="12" x14ac:dyDescent="0.2">
      <c r="B121" s="3">
        <v>0.33</v>
      </c>
      <c r="C121" s="3">
        <f t="shared" si="78"/>
        <v>275.00000000000006</v>
      </c>
      <c r="D121" s="3">
        <v>1.7256999999999999E-3</v>
      </c>
      <c r="E121" s="32">
        <f t="shared" si="131"/>
        <v>1.0619043075930688</v>
      </c>
      <c r="F121" s="3">
        <f t="shared" si="128"/>
        <v>1.2235213E-2</v>
      </c>
      <c r="G121" s="3">
        <f t="shared" si="114"/>
        <v>3.7076403030303032E-2</v>
      </c>
      <c r="H121" s="3">
        <f t="shared" si="115"/>
        <v>1.2992625389018714E-2</v>
      </c>
      <c r="I121" s="3">
        <f t="shared" si="116"/>
        <v>0.11398519811369683</v>
      </c>
      <c r="J121" s="3">
        <f t="shared" si="117"/>
        <v>3.9371592087935496E-2</v>
      </c>
      <c r="K121" s="3">
        <f t="shared" si="82"/>
        <v>25.399023686076099</v>
      </c>
      <c r="N121" s="3"/>
      <c r="P121" s="32"/>
      <c r="R121" s="2"/>
      <c r="S121" s="3"/>
      <c r="T121" s="3"/>
      <c r="U121" s="3"/>
      <c r="V121" s="3"/>
      <c r="X121" s="3">
        <v>0.33</v>
      </c>
      <c r="Y121" s="3">
        <f t="shared" si="89"/>
        <v>275.00000000000006</v>
      </c>
      <c r="Z121" s="3">
        <v>1.8536E-3</v>
      </c>
      <c r="AA121" s="32">
        <f t="shared" si="132"/>
        <v>1.0623163162958513</v>
      </c>
      <c r="AB121" s="3">
        <f t="shared" si="129"/>
        <v>1.3012271999999998E-2</v>
      </c>
      <c r="AC121" s="3">
        <f t="shared" si="119"/>
        <v>3.9431127272727268E-2</v>
      </c>
      <c r="AD121" s="3">
        <f t="shared" si="120"/>
        <v>1.3823148857679648E-2</v>
      </c>
      <c r="AE121" s="3">
        <f t="shared" si="121"/>
        <v>0.1175718880416558</v>
      </c>
      <c r="AF121" s="3">
        <f t="shared" si="122"/>
        <v>4.1888329871756509E-2</v>
      </c>
      <c r="AG121" s="3">
        <f t="shared" si="94"/>
        <v>23.872997635894212</v>
      </c>
      <c r="AL121" s="32"/>
      <c r="AO121" s="3"/>
      <c r="AP121" s="3"/>
      <c r="AQ121" s="3"/>
      <c r="AR121" s="3"/>
      <c r="AW121" s="32"/>
      <c r="AZ121" s="3"/>
      <c r="BA121" s="3"/>
      <c r="BB121" s="3"/>
      <c r="BC121" s="3"/>
      <c r="BE121" s="3">
        <v>0.33</v>
      </c>
      <c r="BF121" s="3">
        <f t="shared" si="134"/>
        <v>275.00000000000006</v>
      </c>
      <c r="BG121" s="3">
        <v>1.8128E-3</v>
      </c>
      <c r="BH121" s="32">
        <f t="shared" si="133"/>
        <v>1.0619043075930688</v>
      </c>
      <c r="BI121" s="3">
        <f t="shared" si="130"/>
        <v>1.2852752E-2</v>
      </c>
      <c r="BJ121" s="3">
        <f t="shared" si="124"/>
        <v>3.8947733333333331E-2</v>
      </c>
      <c r="BK121" s="3">
        <f t="shared" si="125"/>
        <v>1.3648392713225431E-2</v>
      </c>
      <c r="BL121" s="3">
        <f t="shared" si="126"/>
        <v>0.1168263357005835</v>
      </c>
      <c r="BM121" s="3">
        <f t="shared" si="127"/>
        <v>4.1358765797652818E-2</v>
      </c>
      <c r="BN121" s="3">
        <f t="shared" si="112"/>
        <v>24.178671213074541</v>
      </c>
    </row>
    <row r="122" spans="2:66" ht="12" x14ac:dyDescent="0.2">
      <c r="B122" s="3">
        <v>0.33500000000000002</v>
      </c>
      <c r="C122" s="3">
        <f t="shared" si="78"/>
        <v>279.16666666666669</v>
      </c>
      <c r="D122" s="3">
        <v>1.7424999999999999E-3</v>
      </c>
      <c r="E122" s="32">
        <f t="shared" si="131"/>
        <v>1.0621205547551704</v>
      </c>
      <c r="F122" s="3">
        <f t="shared" si="128"/>
        <v>1.2354324999999999E-2</v>
      </c>
      <c r="G122" s="3">
        <f t="shared" si="114"/>
        <v>3.6878582089552234E-2</v>
      </c>
      <c r="H122" s="3">
        <f t="shared" si="115"/>
        <v>1.312178252262567E-2</v>
      </c>
      <c r="I122" s="3">
        <f t="shared" si="116"/>
        <v>0.11455034929071875</v>
      </c>
      <c r="J122" s="3">
        <f t="shared" si="117"/>
        <v>3.916950006753931E-2</v>
      </c>
      <c r="K122" s="3">
        <f t="shared" si="82"/>
        <v>25.530067993610253</v>
      </c>
      <c r="N122" s="3"/>
      <c r="P122" s="32"/>
      <c r="R122" s="2"/>
      <c r="S122" s="3"/>
      <c r="T122" s="3"/>
      <c r="U122" s="3"/>
      <c r="V122" s="3"/>
      <c r="X122" s="3">
        <v>0.33500000000000002</v>
      </c>
      <c r="Y122" s="3">
        <f t="shared" si="89"/>
        <v>279.16666666666669</v>
      </c>
      <c r="Z122" s="3">
        <v>1.8760000000000001E-3</v>
      </c>
      <c r="AA122" s="32">
        <f t="shared" si="132"/>
        <v>1.0625340027069519</v>
      </c>
      <c r="AB122" s="3">
        <f t="shared" si="129"/>
        <v>1.3169519999999999E-2</v>
      </c>
      <c r="AC122" s="3">
        <f t="shared" si="119"/>
        <v>3.9311999999999993E-2</v>
      </c>
      <c r="AD122" s="3">
        <f t="shared" si="120"/>
        <v>1.3993062799329256E-2</v>
      </c>
      <c r="AE122" s="3">
        <f t="shared" si="121"/>
        <v>0.11829227700627483</v>
      </c>
      <c r="AF122" s="3">
        <f t="shared" si="122"/>
        <v>4.1770336714415685E-2</v>
      </c>
      <c r="AG122" s="3">
        <f t="shared" si="94"/>
        <v>23.940434256898921</v>
      </c>
      <c r="AL122" s="32"/>
      <c r="AO122" s="3"/>
      <c r="AP122" s="3"/>
      <c r="AQ122" s="3"/>
      <c r="AR122" s="3"/>
      <c r="AW122" s="32"/>
      <c r="AZ122" s="3"/>
      <c r="BA122" s="3"/>
      <c r="BB122" s="3"/>
      <c r="BC122" s="3"/>
      <c r="BE122" s="3">
        <v>0.33500000000000002</v>
      </c>
      <c r="BF122" s="3">
        <f t="shared" si="134"/>
        <v>279.16666666666669</v>
      </c>
      <c r="BG122" s="3">
        <v>1.8335999999999999E-3</v>
      </c>
      <c r="BH122" s="32">
        <f t="shared" si="133"/>
        <v>1.0621205547551704</v>
      </c>
      <c r="BI122" s="3">
        <f t="shared" si="130"/>
        <v>1.3000223999999999E-2</v>
      </c>
      <c r="BJ122" s="3">
        <f t="shared" si="124"/>
        <v>3.8806638805970142E-2</v>
      </c>
      <c r="BK122" s="3">
        <f t="shared" si="125"/>
        <v>1.380780512682148E-2</v>
      </c>
      <c r="BL122" s="3">
        <f t="shared" si="126"/>
        <v>0.11750661737460355</v>
      </c>
      <c r="BM122" s="3">
        <f t="shared" si="127"/>
        <v>4.1217328736780537E-2</v>
      </c>
      <c r="BN122" s="3">
        <f t="shared" si="112"/>
        <v>24.26164020444255</v>
      </c>
    </row>
    <row r="123" spans="2:66" ht="12" x14ac:dyDescent="0.2">
      <c r="B123" s="3">
        <v>0.34</v>
      </c>
      <c r="C123" s="3">
        <f t="shared" si="78"/>
        <v>283.33333333333337</v>
      </c>
      <c r="D123" s="3">
        <v>1.7671E-3</v>
      </c>
      <c r="E123" s="32">
        <f t="shared" si="131"/>
        <v>1.0623335981375353</v>
      </c>
      <c r="F123" s="3">
        <f t="shared" si="128"/>
        <v>1.2528738999999999E-2</v>
      </c>
      <c r="G123" s="3">
        <f t="shared" si="114"/>
        <v>3.6849232352941172E-2</v>
      </c>
      <c r="H123" s="3">
        <f t="shared" si="115"/>
        <v>1.3309700381996064E-2</v>
      </c>
      <c r="I123" s="3">
        <f t="shared" si="116"/>
        <v>0.11536767477069157</v>
      </c>
      <c r="J123" s="3">
        <f t="shared" si="117"/>
        <v>3.9146177594106067E-2</v>
      </c>
      <c r="K123" s="3">
        <f t="shared" si="82"/>
        <v>25.545278273875766</v>
      </c>
      <c r="N123" s="3"/>
      <c r="P123" s="32"/>
      <c r="R123" s="2"/>
      <c r="S123" s="3"/>
      <c r="T123" s="3"/>
      <c r="U123" s="3"/>
      <c r="V123" s="3"/>
      <c r="X123" s="3">
        <v>0.34</v>
      </c>
      <c r="Y123" s="3">
        <f t="shared" si="89"/>
        <v>283.33333333333337</v>
      </c>
      <c r="Z123" s="3">
        <v>1.8990000000000001E-3</v>
      </c>
      <c r="AA123" s="32">
        <f t="shared" si="132"/>
        <v>1.0627484640153224</v>
      </c>
      <c r="AB123" s="3">
        <f t="shared" si="129"/>
        <v>1.3330979999999999E-2</v>
      </c>
      <c r="AC123" s="3">
        <f t="shared" si="119"/>
        <v>3.9208764705882346E-2</v>
      </c>
      <c r="AD123" s="3">
        <f t="shared" si="120"/>
        <v>1.4167478518818982E-2</v>
      </c>
      <c r="AE123" s="3">
        <f t="shared" si="121"/>
        <v>0.11902721755472141</v>
      </c>
      <c r="AF123" s="3">
        <f t="shared" si="122"/>
        <v>4.166905446711465E-2</v>
      </c>
      <c r="AG123" s="3">
        <f t="shared" si="94"/>
        <v>23.998624705756239</v>
      </c>
      <c r="AL123" s="32"/>
      <c r="AO123" s="3"/>
      <c r="AP123" s="3"/>
      <c r="AQ123" s="3"/>
      <c r="AR123" s="3"/>
      <c r="AW123" s="32"/>
      <c r="AZ123" s="3"/>
      <c r="BA123" s="3"/>
      <c r="BB123" s="3"/>
      <c r="BC123" s="3"/>
      <c r="BE123" s="3">
        <v>0.34</v>
      </c>
      <c r="BF123" s="3">
        <f t="shared" si="134"/>
        <v>283.33333333333337</v>
      </c>
      <c r="BG123" s="3">
        <v>1.8529E-3</v>
      </c>
      <c r="BH123" s="32">
        <f t="shared" si="133"/>
        <v>1.0623335981375353</v>
      </c>
      <c r="BI123" s="3">
        <f t="shared" si="130"/>
        <v>1.3137061E-2</v>
      </c>
      <c r="BJ123" s="3">
        <f t="shared" si="124"/>
        <v>3.8638414705882348E-2</v>
      </c>
      <c r="BK123" s="3">
        <f t="shared" si="125"/>
        <v>1.3955941281082287E-2</v>
      </c>
      <c r="BL123" s="3">
        <f t="shared" si="126"/>
        <v>0.11813526688115741</v>
      </c>
      <c r="BM123" s="3">
        <f t="shared" si="127"/>
        <v>4.1046886120830253E-2</v>
      </c>
      <c r="BN123" s="3">
        <f t="shared" si="112"/>
        <v>24.36238395907273</v>
      </c>
    </row>
    <row r="124" spans="2:66" ht="12" x14ac:dyDescent="0.2">
      <c r="B124" s="3">
        <v>0.34499999999999997</v>
      </c>
      <c r="C124" s="3">
        <f t="shared" si="78"/>
        <v>287.5</v>
      </c>
      <c r="D124" s="3">
        <v>1.7798E-3</v>
      </c>
      <c r="E124" s="32">
        <f t="shared" si="131"/>
        <v>1.0625435312862361</v>
      </c>
      <c r="F124" s="3">
        <f t="shared" si="128"/>
        <v>1.2618782E-2</v>
      </c>
      <c r="G124" s="3">
        <f t="shared" si="114"/>
        <v>3.6576179710144929E-2</v>
      </c>
      <c r="H124" s="3">
        <f t="shared" si="115"/>
        <v>1.3408005186811194E-2</v>
      </c>
      <c r="I124" s="3">
        <f t="shared" si="116"/>
        <v>0.11579294100596631</v>
      </c>
      <c r="J124" s="3">
        <f t="shared" si="117"/>
        <v>3.8863783150177376E-2</v>
      </c>
      <c r="K124" s="3">
        <f t="shared" si="82"/>
        <v>25.730896967384812</v>
      </c>
      <c r="N124" s="3"/>
      <c r="P124" s="32"/>
      <c r="R124" s="2"/>
      <c r="S124" s="3"/>
      <c r="T124" s="3"/>
      <c r="U124" s="3"/>
      <c r="V124" s="3"/>
      <c r="X124" s="3">
        <v>0.34499999999999997</v>
      </c>
      <c r="Y124" s="3">
        <f t="shared" si="89"/>
        <v>287.5</v>
      </c>
      <c r="Z124" s="3">
        <v>1.9201999999999999E-3</v>
      </c>
      <c r="AA124" s="32">
        <f t="shared" si="132"/>
        <v>1.0629597943896387</v>
      </c>
      <c r="AB124" s="3">
        <f t="shared" si="129"/>
        <v>1.3479803999999998E-2</v>
      </c>
      <c r="AC124" s="3">
        <f t="shared" si="119"/>
        <v>3.9071895652173907E-2</v>
      </c>
      <c r="AD124" s="3">
        <f t="shared" si="120"/>
        <v>1.4328489688252628E-2</v>
      </c>
      <c r="AE124" s="3">
        <f t="shared" si="121"/>
        <v>0.11970166952993024</v>
      </c>
      <c r="AF124" s="3">
        <f t="shared" si="122"/>
        <v>4.1531854168848199E-2</v>
      </c>
      <c r="AG124" s="3">
        <f t="shared" si="94"/>
        <v>24.077904057316807</v>
      </c>
      <c r="AL124" s="32"/>
      <c r="AO124" s="3"/>
      <c r="AP124" s="3"/>
      <c r="AQ124" s="3"/>
      <c r="AR124" s="3"/>
      <c r="AW124" s="32"/>
      <c r="AZ124" s="3"/>
      <c r="BA124" s="3"/>
      <c r="BB124" s="3"/>
      <c r="BC124" s="3"/>
      <c r="BE124" s="3">
        <v>0.34499999999999997</v>
      </c>
      <c r="BF124" s="3">
        <f t="shared" si="134"/>
        <v>287.5</v>
      </c>
      <c r="BG124" s="3">
        <v>1.8753999999999999E-3</v>
      </c>
      <c r="BH124" s="32">
        <f t="shared" si="133"/>
        <v>1.0625435312862361</v>
      </c>
      <c r="BI124" s="3">
        <f t="shared" si="130"/>
        <v>1.3296585999999999E-2</v>
      </c>
      <c r="BJ124" s="3">
        <f t="shared" si="124"/>
        <v>3.8540828985507244E-2</v>
      </c>
      <c r="BK124" s="3">
        <f t="shared" si="125"/>
        <v>1.4128201442491129E-2</v>
      </c>
      <c r="BL124" s="3">
        <f t="shared" si="126"/>
        <v>0.11886211104675505</v>
      </c>
      <c r="BM124" s="3">
        <f t="shared" si="127"/>
        <v>4.0951308528959798E-2</v>
      </c>
      <c r="BN124" s="3">
        <f t="shared" si="112"/>
        <v>24.419244119948537</v>
      </c>
    </row>
    <row r="125" spans="2:66" ht="12" x14ac:dyDescent="0.2">
      <c r="B125" s="3">
        <v>0.35</v>
      </c>
      <c r="C125" s="3">
        <f t="shared" si="78"/>
        <v>291.66666666666669</v>
      </c>
      <c r="D125" s="3">
        <v>1.8058E-3</v>
      </c>
      <c r="E125" s="32">
        <f t="shared" si="131"/>
        <v>1.0627504437091011</v>
      </c>
      <c r="F125" s="3">
        <f t="shared" si="128"/>
        <v>1.2803122E-2</v>
      </c>
      <c r="G125" s="3">
        <f t="shared" si="114"/>
        <v>3.6580348571428577E-2</v>
      </c>
      <c r="H125" s="3">
        <f t="shared" si="115"/>
        <v>1.3606523586361755E-2</v>
      </c>
      <c r="I125" s="3">
        <f t="shared" si="116"/>
        <v>0.11664700418939937</v>
      </c>
      <c r="J125" s="3">
        <f t="shared" si="117"/>
        <v>3.8875781675319299E-2</v>
      </c>
      <c r="K125" s="3">
        <f t="shared" si="82"/>
        <v>25.722955446960455</v>
      </c>
      <c r="N125" s="3"/>
      <c r="P125" s="32"/>
      <c r="R125" s="2"/>
      <c r="S125" s="3"/>
      <c r="T125" s="3"/>
      <c r="U125" s="3"/>
      <c r="V125" s="3"/>
      <c r="X125" s="3">
        <v>0.35</v>
      </c>
      <c r="Y125" s="3">
        <f t="shared" si="89"/>
        <v>291.66666666666669</v>
      </c>
      <c r="Z125" s="3">
        <v>1.9433E-3</v>
      </c>
      <c r="AA125" s="32">
        <f t="shared" si="132"/>
        <v>1.0631680839334545</v>
      </c>
      <c r="AB125" s="3">
        <f t="shared" si="129"/>
        <v>1.3641966E-2</v>
      </c>
      <c r="AC125" s="3">
        <f t="shared" si="119"/>
        <v>3.8977045714285716E-2</v>
      </c>
      <c r="AD125" s="3">
        <f t="shared" si="120"/>
        <v>1.4503702853305333E-2</v>
      </c>
      <c r="AE125" s="3">
        <f t="shared" si="121"/>
        <v>0.12043132006793471</v>
      </c>
      <c r="AF125" s="3">
        <f t="shared" si="122"/>
        <v>4.1439151009443814E-2</v>
      </c>
      <c r="AG125" s="3">
        <f t="shared" si="94"/>
        <v>24.131768524217691</v>
      </c>
      <c r="AL125" s="32"/>
      <c r="AO125" s="3"/>
      <c r="AP125" s="3"/>
      <c r="AQ125" s="3"/>
      <c r="AR125" s="3"/>
      <c r="AW125" s="32"/>
      <c r="AZ125" s="3"/>
      <c r="BA125" s="3"/>
      <c r="BB125" s="3"/>
      <c r="BC125" s="3"/>
      <c r="BE125" s="3">
        <v>0.35</v>
      </c>
      <c r="BF125" s="3">
        <f t="shared" si="134"/>
        <v>291.66666666666669</v>
      </c>
      <c r="BG125" s="3">
        <v>1.9012E-3</v>
      </c>
      <c r="BH125" s="32">
        <f t="shared" si="133"/>
        <v>1.0627504437091011</v>
      </c>
      <c r="BI125" s="3">
        <f t="shared" si="130"/>
        <v>1.3479507999999999E-2</v>
      </c>
      <c r="BJ125" s="3">
        <f t="shared" si="124"/>
        <v>3.8512879999999999E-2</v>
      </c>
      <c r="BK125" s="3">
        <f t="shared" si="125"/>
        <v>1.4325353107980377E-2</v>
      </c>
      <c r="BL125" s="3">
        <f t="shared" si="126"/>
        <v>0.11968856715651824</v>
      </c>
      <c r="BM125" s="3">
        <f t="shared" si="127"/>
        <v>4.0929580308515366E-2</v>
      </c>
      <c r="BN125" s="3">
        <f t="shared" si="112"/>
        <v>24.432207524784975</v>
      </c>
    </row>
    <row r="126" spans="2:66" ht="12" x14ac:dyDescent="0.2">
      <c r="B126" s="3">
        <v>0.35499999999999998</v>
      </c>
      <c r="C126" s="3">
        <f t="shared" si="78"/>
        <v>295.83333333333337</v>
      </c>
      <c r="D126" s="3">
        <v>1.8077E-3</v>
      </c>
      <c r="E126" s="32">
        <f t="shared" si="131"/>
        <v>1.0629544211048532</v>
      </c>
      <c r="F126" s="3">
        <f t="shared" si="128"/>
        <v>1.2816592999999999E-2</v>
      </c>
      <c r="G126" s="3">
        <f t="shared" si="114"/>
        <v>3.6103078873239436E-2</v>
      </c>
      <c r="H126" s="3">
        <f t="shared" si="115"/>
        <v>1.3623454192851513E-2</v>
      </c>
      <c r="I126" s="3">
        <f t="shared" si="116"/>
        <v>0.11671955360114908</v>
      </c>
      <c r="J126" s="3">
        <f t="shared" si="117"/>
        <v>3.8375927303807081E-2</v>
      </c>
      <c r="K126" s="3">
        <f t="shared" si="82"/>
        <v>26.058002249258877</v>
      </c>
      <c r="N126" s="3"/>
      <c r="P126" s="32"/>
      <c r="R126" s="2"/>
      <c r="S126" s="3"/>
      <c r="T126" s="3"/>
      <c r="U126" s="3"/>
      <c r="V126" s="3"/>
      <c r="X126" s="3">
        <v>0.35499999999999998</v>
      </c>
      <c r="Y126" s="3">
        <f t="shared" si="89"/>
        <v>295.83333333333337</v>
      </c>
      <c r="Z126" s="3">
        <v>1.9647000000000002E-3</v>
      </c>
      <c r="AA126" s="32">
        <f t="shared" si="132"/>
        <v>1.063373418915867</v>
      </c>
      <c r="AB126" s="3">
        <f t="shared" si="129"/>
        <v>1.3792194000000001E-2</v>
      </c>
      <c r="AC126" s="3">
        <f t="shared" si="119"/>
        <v>3.8851250704225355E-2</v>
      </c>
      <c r="AD126" s="3">
        <f t="shared" si="120"/>
        <v>1.4666252488130908E-2</v>
      </c>
      <c r="AE126" s="3">
        <f t="shared" si="121"/>
        <v>0.12110430416847665</v>
      </c>
      <c r="AF126" s="3">
        <f t="shared" si="122"/>
        <v>4.1313387290509603E-2</v>
      </c>
      <c r="AG126" s="3">
        <f t="shared" si="94"/>
        <v>24.205228996793426</v>
      </c>
      <c r="AL126" s="32"/>
      <c r="AO126" s="3"/>
      <c r="AP126" s="3"/>
      <c r="AQ126" s="3"/>
      <c r="AR126" s="3"/>
      <c r="AW126" s="32"/>
      <c r="AZ126" s="3"/>
      <c r="BA126" s="3"/>
      <c r="BB126" s="3"/>
      <c r="BC126" s="3"/>
      <c r="BE126" s="3">
        <v>0.35499999999999998</v>
      </c>
      <c r="BF126" s="3">
        <f t="shared" si="134"/>
        <v>295.83333333333337</v>
      </c>
      <c r="BG126" s="3">
        <v>1.9189999999999999E-3</v>
      </c>
      <c r="BH126" s="32">
        <f t="shared" si="133"/>
        <v>1.0629544211048532</v>
      </c>
      <c r="BI126" s="3">
        <f t="shared" si="130"/>
        <v>1.3605709999999998E-2</v>
      </c>
      <c r="BJ126" s="3">
        <f t="shared" si="124"/>
        <v>3.8325943661971826E-2</v>
      </c>
      <c r="BK126" s="3">
        <f t="shared" si="125"/>
        <v>1.446224959677051E-2</v>
      </c>
      <c r="BL126" s="3">
        <f t="shared" si="126"/>
        <v>0.12025909361362454</v>
      </c>
      <c r="BM126" s="3">
        <f t="shared" si="127"/>
        <v>4.0738731258508479E-2</v>
      </c>
      <c r="BN126" s="3">
        <f t="shared" si="112"/>
        <v>24.546665276698945</v>
      </c>
    </row>
    <row r="127" spans="2:66" ht="12" x14ac:dyDescent="0.2">
      <c r="B127" s="3">
        <v>0.36</v>
      </c>
      <c r="C127" s="3">
        <f t="shared" si="78"/>
        <v>300</v>
      </c>
      <c r="D127" s="3">
        <v>1.841E-3</v>
      </c>
      <c r="E127" s="32">
        <f t="shared" si="131"/>
        <v>1.0631555455762254</v>
      </c>
      <c r="F127" s="3">
        <f t="shared" si="128"/>
        <v>1.3052689999999999E-2</v>
      </c>
      <c r="G127" s="3">
        <f t="shared" si="114"/>
        <v>3.6257472222222219E-2</v>
      </c>
      <c r="H127" s="3">
        <f t="shared" si="115"/>
        <v>1.387703975818734E-2</v>
      </c>
      <c r="I127" s="3">
        <f t="shared" si="116"/>
        <v>0.11780084786701385</v>
      </c>
      <c r="J127" s="3">
        <f t="shared" si="117"/>
        <v>3.8547332661631503E-2</v>
      </c>
      <c r="K127" s="3">
        <f t="shared" si="82"/>
        <v>25.942132203491234</v>
      </c>
      <c r="N127" s="3"/>
      <c r="P127" s="32"/>
      <c r="R127" s="2"/>
      <c r="S127" s="3"/>
      <c r="T127" s="3"/>
      <c r="U127" s="3"/>
      <c r="V127" s="3"/>
      <c r="X127" s="3">
        <v>0.36</v>
      </c>
      <c r="Y127" s="3">
        <f t="shared" si="89"/>
        <v>300</v>
      </c>
      <c r="Z127" s="3">
        <v>1.9886999999999999E-3</v>
      </c>
      <c r="AA127" s="32">
        <f t="shared" si="132"/>
        <v>1.0635758819860506</v>
      </c>
      <c r="AB127" s="3">
        <f t="shared" si="129"/>
        <v>1.3960673999999999E-2</v>
      </c>
      <c r="AC127" s="3">
        <f t="shared" si="119"/>
        <v>3.8779649999999999E-2</v>
      </c>
      <c r="AD127" s="3">
        <f t="shared" si="120"/>
        <v>1.4848236162669724E-2</v>
      </c>
      <c r="AE127" s="3">
        <f t="shared" si="121"/>
        <v>0.12185333874239854</v>
      </c>
      <c r="AF127" s="3">
        <f t="shared" si="122"/>
        <v>4.1245100451860348E-2</v>
      </c>
      <c r="AG127" s="3">
        <f t="shared" si="94"/>
        <v>24.245304025072276</v>
      </c>
      <c r="AL127" s="32"/>
      <c r="AO127" s="3"/>
      <c r="AP127" s="3"/>
      <c r="AQ127" s="3"/>
      <c r="AR127" s="3"/>
      <c r="AW127" s="32"/>
      <c r="AZ127" s="3"/>
      <c r="BA127" s="3"/>
      <c r="BB127" s="3"/>
      <c r="BC127" s="3"/>
      <c r="BE127" s="3">
        <v>0.36</v>
      </c>
      <c r="BF127" s="3">
        <f t="shared" si="134"/>
        <v>300</v>
      </c>
      <c r="BG127" s="3">
        <v>1.9411999999999999E-3</v>
      </c>
      <c r="BH127" s="32">
        <f t="shared" si="133"/>
        <v>1.0631555455762254</v>
      </c>
      <c r="BI127" s="3">
        <f t="shared" si="130"/>
        <v>1.3763108E-2</v>
      </c>
      <c r="BJ127" s="3">
        <f t="shared" si="124"/>
        <v>3.8230855555555554E-2</v>
      </c>
      <c r="BK127" s="3">
        <f t="shared" si="125"/>
        <v>1.4632324594564511E-2</v>
      </c>
      <c r="BL127" s="3">
        <f t="shared" si="126"/>
        <v>0.12096414590515865</v>
      </c>
      <c r="BM127" s="3">
        <f t="shared" si="127"/>
        <v>4.064534609601253E-2</v>
      </c>
      <c r="BN127" s="3">
        <f t="shared" si="112"/>
        <v>24.603062737805153</v>
      </c>
    </row>
    <row r="128" spans="2:66" ht="12" x14ac:dyDescent="0.2">
      <c r="B128" s="3">
        <v>0.36499999999999999</v>
      </c>
      <c r="C128" s="3">
        <f t="shared" si="78"/>
        <v>304.16666666666669</v>
      </c>
      <c r="D128" s="3">
        <v>1.8033000000000001E-3</v>
      </c>
      <c r="E128" s="32">
        <f t="shared" si="131"/>
        <v>1.0633538958283761</v>
      </c>
      <c r="F128" s="3">
        <f t="shared" si="128"/>
        <v>1.2785397E-2</v>
      </c>
      <c r="G128" s="3">
        <f t="shared" si="114"/>
        <v>3.5028484931506849E-2</v>
      </c>
      <c r="H128" s="3">
        <f t="shared" si="115"/>
        <v>1.3595401709662433E-2</v>
      </c>
      <c r="I128" s="3">
        <f t="shared" si="116"/>
        <v>0.11659932122299183</v>
      </c>
      <c r="J128" s="3">
        <f t="shared" si="117"/>
        <v>3.7247675916883376E-2</v>
      </c>
      <c r="K128" s="3">
        <f t="shared" si="82"/>
        <v>26.847312627812215</v>
      </c>
      <c r="N128" s="3"/>
      <c r="P128" s="32"/>
      <c r="R128" s="2"/>
      <c r="S128" s="3"/>
      <c r="T128" s="3"/>
      <c r="U128" s="3"/>
      <c r="V128" s="3"/>
      <c r="X128" s="3">
        <v>0.36499999999999999</v>
      </c>
      <c r="Y128" s="3">
        <f t="shared" si="89"/>
        <v>304.16666666666669</v>
      </c>
      <c r="Z128" s="3">
        <v>2.0103999999999999E-3</v>
      </c>
      <c r="AA128" s="32">
        <f t="shared" si="132"/>
        <v>1.063775552372991</v>
      </c>
      <c r="AB128" s="3">
        <f t="shared" si="129"/>
        <v>1.4113007999999998E-2</v>
      </c>
      <c r="AC128" s="3">
        <f t="shared" si="119"/>
        <v>3.866577534246575E-2</v>
      </c>
      <c r="AD128" s="3">
        <f t="shared" si="120"/>
        <v>1.501307288084444E-2</v>
      </c>
      <c r="AE128" s="3">
        <f t="shared" si="121"/>
        <v>0.12252784532849845</v>
      </c>
      <c r="AF128" s="3">
        <f t="shared" si="122"/>
        <v>4.113170652286148E-2</v>
      </c>
      <c r="AG128" s="3">
        <f t="shared" si="94"/>
        <v>24.312144681966657</v>
      </c>
      <c r="AL128" s="32"/>
      <c r="AO128" s="3"/>
      <c r="AP128" s="3"/>
      <c r="AQ128" s="3"/>
      <c r="AR128" s="3"/>
      <c r="AW128" s="32"/>
      <c r="AZ128" s="3"/>
      <c r="BA128" s="3"/>
      <c r="BB128" s="3"/>
      <c r="BC128" s="3"/>
      <c r="BE128" s="3">
        <v>0.36499999999999999</v>
      </c>
      <c r="BF128" s="3">
        <f t="shared" si="134"/>
        <v>304.16666666666669</v>
      </c>
      <c r="BG128" s="3">
        <v>1.9612000000000002E-3</v>
      </c>
      <c r="BH128" s="32">
        <f t="shared" si="133"/>
        <v>1.0633538958283761</v>
      </c>
      <c r="BI128" s="3">
        <f t="shared" si="130"/>
        <v>1.3904908000000001E-2</v>
      </c>
      <c r="BJ128" s="3">
        <f t="shared" si="124"/>
        <v>3.8095638356164384E-2</v>
      </c>
      <c r="BK128" s="3">
        <f t="shared" si="125"/>
        <v>1.4785838092935155E-2</v>
      </c>
      <c r="BL128" s="3">
        <f t="shared" si="126"/>
        <v>0.1215970315959035</v>
      </c>
      <c r="BM128" s="3">
        <f t="shared" si="127"/>
        <v>4.0509145460096319E-2</v>
      </c>
      <c r="BN128" s="3">
        <f t="shared" si="112"/>
        <v>24.685783633353946</v>
      </c>
    </row>
    <row r="129" spans="2:66" ht="12" x14ac:dyDescent="0.2">
      <c r="B129" s="3">
        <v>0.37</v>
      </c>
      <c r="C129" s="3">
        <f t="shared" si="78"/>
        <v>308.33333333333337</v>
      </c>
      <c r="D129" s="3">
        <v>1.8709E-3</v>
      </c>
      <c r="E129" s="32">
        <f t="shared" si="131"/>
        <v>1.0635495473538066</v>
      </c>
      <c r="F129" s="3">
        <f t="shared" si="128"/>
        <v>1.3264681E-2</v>
      </c>
      <c r="G129" s="3">
        <f t="shared" si="114"/>
        <v>3.5850489189189191E-2</v>
      </c>
      <c r="H129" s="3">
        <f t="shared" si="115"/>
        <v>1.410764547334264E-2</v>
      </c>
      <c r="I129" s="3">
        <f t="shared" si="116"/>
        <v>0.11877560975782292</v>
      </c>
      <c r="J129" s="3">
        <f t="shared" si="117"/>
        <v>3.8128771549574704E-2</v>
      </c>
      <c r="K129" s="3">
        <f t="shared" si="82"/>
        <v>26.226913675931272</v>
      </c>
      <c r="N129" s="3"/>
      <c r="P129" s="32"/>
      <c r="R129" s="2"/>
      <c r="S129" s="3"/>
      <c r="T129" s="3"/>
      <c r="U129" s="3"/>
      <c r="V129" s="3"/>
      <c r="X129" s="3">
        <v>0.37</v>
      </c>
      <c r="Y129" s="3">
        <f t="shared" si="89"/>
        <v>308.33333333333337</v>
      </c>
      <c r="Z129" s="3">
        <v>2.0306999999999999E-3</v>
      </c>
      <c r="AA129" s="32">
        <f t="shared" si="132"/>
        <v>1.0639725060716354</v>
      </c>
      <c r="AB129" s="3">
        <f t="shared" si="129"/>
        <v>1.4255513999999999E-2</v>
      </c>
      <c r="AC129" s="3">
        <f t="shared" si="119"/>
        <v>3.8528416216216214E-2</v>
      </c>
      <c r="AD129" s="3">
        <f t="shared" si="120"/>
        <v>1.5167474955919281E-2</v>
      </c>
      <c r="AE129" s="3">
        <f t="shared" si="121"/>
        <v>0.12315630294840488</v>
      </c>
      <c r="AF129" s="3">
        <f t="shared" si="122"/>
        <v>4.09931755565386E-2</v>
      </c>
      <c r="AG129" s="3">
        <f t="shared" si="94"/>
        <v>24.394304330504482</v>
      </c>
      <c r="AL129" s="32"/>
      <c r="AO129" s="3"/>
      <c r="AP129" s="3"/>
      <c r="AQ129" s="3"/>
      <c r="AR129" s="3"/>
      <c r="AW129" s="32"/>
      <c r="AZ129" s="3"/>
      <c r="BA129" s="3"/>
      <c r="BB129" s="3"/>
      <c r="BC129" s="3"/>
      <c r="BE129" s="3">
        <v>0.37</v>
      </c>
      <c r="BF129" s="3">
        <f t="shared" si="134"/>
        <v>308.33333333333337</v>
      </c>
      <c r="BG129" s="3">
        <v>1.9864000000000001E-3</v>
      </c>
      <c r="BH129" s="32">
        <f t="shared" si="133"/>
        <v>1.0635495473538066</v>
      </c>
      <c r="BI129" s="3">
        <f t="shared" si="130"/>
        <v>1.4083576E-2</v>
      </c>
      <c r="BJ129" s="3">
        <f t="shared" si="124"/>
        <v>3.8063718918918923E-2</v>
      </c>
      <c r="BK129" s="3">
        <f t="shared" si="125"/>
        <v>1.4978580879922935E-2</v>
      </c>
      <c r="BL129" s="3">
        <f t="shared" si="126"/>
        <v>0.12238701270936772</v>
      </c>
      <c r="BM129" s="3">
        <f t="shared" si="127"/>
        <v>4.0482651026818743E-2</v>
      </c>
      <c r="BN129" s="3">
        <f t="shared" si="112"/>
        <v>24.701939587343848</v>
      </c>
    </row>
    <row r="130" spans="2:66" ht="12" x14ac:dyDescent="0.2">
      <c r="B130" s="3">
        <v>0.375</v>
      </c>
      <c r="C130" s="3">
        <f t="shared" ref="C130:C154" si="135">B130/$A$10</f>
        <v>312.5</v>
      </c>
      <c r="D130" s="3">
        <v>1.884E-3</v>
      </c>
      <c r="E130" s="32">
        <f t="shared" si="131"/>
        <v>1.0637425726048637</v>
      </c>
      <c r="F130" s="3">
        <f t="shared" si="128"/>
        <v>1.3357559999999999E-2</v>
      </c>
      <c r="G130" s="3">
        <f t="shared" si="114"/>
        <v>3.5620159999999998E-2</v>
      </c>
      <c r="H130" s="3">
        <f t="shared" si="115"/>
        <v>1.4209005238123823E-2</v>
      </c>
      <c r="I130" s="3">
        <f t="shared" si="116"/>
        <v>0.11920153202926471</v>
      </c>
      <c r="J130" s="3">
        <f t="shared" si="117"/>
        <v>3.7890680634996864E-2</v>
      </c>
      <c r="K130" s="3">
        <f t="shared" si="82"/>
        <v>26.391713826232323</v>
      </c>
      <c r="N130" s="3"/>
      <c r="P130" s="32"/>
      <c r="R130" s="2"/>
      <c r="S130" s="3"/>
      <c r="T130" s="3"/>
      <c r="U130" s="3"/>
      <c r="V130" s="3"/>
      <c r="X130" s="3">
        <v>0.375</v>
      </c>
      <c r="Y130" s="3">
        <f t="shared" ref="Y130:Y154" si="136">X130/$A$10</f>
        <v>312.5</v>
      </c>
      <c r="Z130" s="3">
        <v>2.0527000000000002E-3</v>
      </c>
      <c r="AA130" s="32">
        <f t="shared" si="132"/>
        <v>1.0641668160165434</v>
      </c>
      <c r="AB130" s="3">
        <f t="shared" si="129"/>
        <v>1.4409954000000001E-2</v>
      </c>
      <c r="AC130" s="3">
        <f t="shared" si="119"/>
        <v>3.8426544E-2</v>
      </c>
      <c r="AD130" s="3">
        <f t="shared" si="120"/>
        <v>1.5334594867124855E-2</v>
      </c>
      <c r="AE130" s="3">
        <f t="shared" si="121"/>
        <v>0.12383293127082494</v>
      </c>
      <c r="AF130" s="3">
        <f t="shared" si="122"/>
        <v>4.0892252978999614E-2</v>
      </c>
      <c r="AG130" s="3">
        <f t="shared" si="94"/>
        <v>24.454509770189336</v>
      </c>
      <c r="AL130" s="32"/>
      <c r="AO130" s="3"/>
      <c r="AP130" s="3"/>
      <c r="AQ130" s="3"/>
      <c r="AR130" s="3"/>
      <c r="AW130" s="32"/>
      <c r="AZ130" s="3"/>
      <c r="BA130" s="3"/>
      <c r="BB130" s="3"/>
      <c r="BC130" s="3"/>
      <c r="BE130" s="3">
        <v>0.375</v>
      </c>
      <c r="BF130" s="3">
        <f t="shared" ref="BF130:BF154" si="137">BE130/$A$10</f>
        <v>312.5</v>
      </c>
      <c r="BG130" s="3">
        <v>2.0068E-3</v>
      </c>
      <c r="BH130" s="32">
        <f t="shared" si="133"/>
        <v>1.0637425726048637</v>
      </c>
      <c r="BI130" s="3">
        <f t="shared" si="130"/>
        <v>1.4228212E-2</v>
      </c>
      <c r="BJ130" s="3">
        <f t="shared" si="124"/>
        <v>3.7941898666666668E-2</v>
      </c>
      <c r="BK130" s="3">
        <f t="shared" si="125"/>
        <v>1.5135154836447394E-2</v>
      </c>
      <c r="BL130" s="3">
        <f t="shared" si="126"/>
        <v>0.12302501711622475</v>
      </c>
      <c r="BM130" s="3">
        <f t="shared" si="127"/>
        <v>4.0360412897193047E-2</v>
      </c>
      <c r="BN130" s="3">
        <f t="shared" si="112"/>
        <v>24.776753462538217</v>
      </c>
    </row>
    <row r="131" spans="2:66" ht="12" x14ac:dyDescent="0.2">
      <c r="B131" s="3">
        <v>0.38</v>
      </c>
      <c r="C131" s="3">
        <f t="shared" si="135"/>
        <v>316.66666666666669</v>
      </c>
      <c r="D131" s="3">
        <v>1.8886E-3</v>
      </c>
      <c r="E131" s="32">
        <f t="shared" si="131"/>
        <v>1.0639330411548227</v>
      </c>
      <c r="F131" s="3">
        <f t="shared" si="128"/>
        <v>1.3390173999999999E-2</v>
      </c>
      <c r="G131" s="3">
        <f t="shared" si="114"/>
        <v>3.5237299999999999E-2</v>
      </c>
      <c r="H131" s="3">
        <f t="shared" si="115"/>
        <v>1.4246248545412236E-2</v>
      </c>
      <c r="I131" s="3">
        <f t="shared" si="116"/>
        <v>0.11935764971467994</v>
      </c>
      <c r="J131" s="3">
        <f t="shared" si="117"/>
        <v>3.7490127751084831E-2</v>
      </c>
      <c r="K131" s="3">
        <f t="shared" ref="K131:K154" si="138">1/J131</f>
        <v>26.673688781203566</v>
      </c>
      <c r="N131" s="3"/>
      <c r="P131" s="32"/>
      <c r="R131" s="2"/>
      <c r="S131" s="3"/>
      <c r="T131" s="3"/>
      <c r="U131" s="3"/>
      <c r="V131" s="3"/>
      <c r="X131" s="3">
        <v>0.38</v>
      </c>
      <c r="Y131" s="3">
        <f t="shared" si="136"/>
        <v>316.66666666666669</v>
      </c>
      <c r="Z131" s="3">
        <v>2.0726999999999998E-3</v>
      </c>
      <c r="AA131" s="32">
        <f t="shared" si="132"/>
        <v>1.0643585522440395</v>
      </c>
      <c r="AB131" s="3">
        <f t="shared" si="129"/>
        <v>1.4550353999999998E-2</v>
      </c>
      <c r="AC131" s="3">
        <f t="shared" si="119"/>
        <v>3.8290405263157891E-2</v>
      </c>
      <c r="AD131" s="3">
        <f t="shared" si="120"/>
        <v>1.5486793718078267E-2</v>
      </c>
      <c r="AE131" s="3">
        <f t="shared" si="121"/>
        <v>0.12444594697328744</v>
      </c>
      <c r="AF131" s="3">
        <f t="shared" si="122"/>
        <v>4.0754720310732281E-2</v>
      </c>
      <c r="AG131" s="3">
        <f t="shared" ref="AG131:AG154" si="139">1/AF131</f>
        <v>24.537035032397501</v>
      </c>
      <c r="AL131" s="32"/>
      <c r="AO131" s="3"/>
      <c r="AP131" s="3"/>
      <c r="AQ131" s="3"/>
      <c r="AR131" s="3"/>
      <c r="AW131" s="32"/>
      <c r="AZ131" s="3"/>
      <c r="BA131" s="3"/>
      <c r="BB131" s="3"/>
      <c r="BC131" s="3"/>
      <c r="BE131" s="3">
        <v>0.38</v>
      </c>
      <c r="BF131" s="3">
        <f t="shared" si="137"/>
        <v>316.66666666666669</v>
      </c>
      <c r="BG131" s="3">
        <v>2.0251000000000002E-3</v>
      </c>
      <c r="BH131" s="32">
        <f t="shared" si="133"/>
        <v>1.0639330411548227</v>
      </c>
      <c r="BI131" s="3">
        <f t="shared" si="130"/>
        <v>1.4357959000000002E-2</v>
      </c>
      <c r="BJ131" s="3">
        <f t="shared" si="124"/>
        <v>3.7784102631578949E-2</v>
      </c>
      <c r="BK131" s="3">
        <f t="shared" si="125"/>
        <v>1.5275906983646259E-2</v>
      </c>
      <c r="BL131" s="3">
        <f t="shared" si="126"/>
        <v>0.12359574015169883</v>
      </c>
      <c r="BM131" s="3">
        <f t="shared" si="127"/>
        <v>4.019975522012173E-2</v>
      </c>
      <c r="BN131" s="3">
        <f t="shared" ref="BN131:BN154" si="140">1/BM131</f>
        <v>24.875773360417288</v>
      </c>
    </row>
    <row r="132" spans="2:66" ht="12" x14ac:dyDescent="0.2">
      <c r="B132" s="3">
        <v>0.38500000000000001</v>
      </c>
      <c r="C132" s="3">
        <f t="shared" si="135"/>
        <v>320.83333333333337</v>
      </c>
      <c r="D132" s="3">
        <v>1.8913999999999999E-3</v>
      </c>
      <c r="E132" s="32">
        <f t="shared" si="131"/>
        <v>1.0641210198484359</v>
      </c>
      <c r="F132" s="3">
        <f t="shared" si="128"/>
        <v>1.3410025999999999E-2</v>
      </c>
      <c r="G132" s="3">
        <f t="shared" ref="G132:G154" si="141">F132/B132</f>
        <v>3.4831236363636359E-2</v>
      </c>
      <c r="H132" s="3">
        <f t="shared" ref="H132:H154" si="142">E132*F132</f>
        <v>1.426989054331404E-2</v>
      </c>
      <c r="I132" s="3">
        <f t="shared" ref="I132:I154" si="143">SQRT(H132)</f>
        <v>0.11945664712904862</v>
      </c>
      <c r="J132" s="3">
        <f t="shared" ref="J132:J154" si="144">H132/B132</f>
        <v>3.7064650761854646E-2</v>
      </c>
      <c r="K132" s="3">
        <f t="shared" si="138"/>
        <v>26.979884592064124</v>
      </c>
      <c r="N132" s="3"/>
      <c r="P132" s="32"/>
      <c r="R132" s="2"/>
      <c r="S132" s="3"/>
      <c r="T132" s="3"/>
      <c r="U132" s="3"/>
      <c r="V132" s="3"/>
      <c r="X132" s="3">
        <v>0.38500000000000001</v>
      </c>
      <c r="Y132" s="3">
        <f t="shared" si="136"/>
        <v>320.83333333333337</v>
      </c>
      <c r="Z132" s="3">
        <v>2.0915999999999999E-3</v>
      </c>
      <c r="AA132" s="32">
        <f t="shared" si="132"/>
        <v>1.0645477820437665</v>
      </c>
      <c r="AB132" s="3">
        <f t="shared" si="129"/>
        <v>1.4683031999999999E-2</v>
      </c>
      <c r="AC132" s="3">
        <f t="shared" ref="AC132:AC154" si="145">AB132/X132</f>
        <v>3.8137745454545451E-2</v>
      </c>
      <c r="AD132" s="3">
        <f t="shared" ref="AD132:AD154" si="146">AA132*AB132</f>
        <v>1.5630789149277648E-2</v>
      </c>
      <c r="AE132" s="3">
        <f t="shared" ref="AE132:AE154" si="147">SQRT(AD132)</f>
        <v>0.1250231544525959</v>
      </c>
      <c r="AF132" s="3">
        <f t="shared" ref="AF132:AF154" si="148">AD132/X132</f>
        <v>4.0599452335786101E-2</v>
      </c>
      <c r="AG132" s="3">
        <f t="shared" si="139"/>
        <v>24.630874124342732</v>
      </c>
      <c r="AL132" s="32"/>
      <c r="AO132" s="3"/>
      <c r="AP132" s="3"/>
      <c r="AQ132" s="3"/>
      <c r="AR132" s="3"/>
      <c r="AW132" s="32"/>
      <c r="AZ132" s="3"/>
      <c r="BA132" s="3"/>
      <c r="BB132" s="3"/>
      <c r="BC132" s="3"/>
      <c r="BE132" s="3">
        <v>0.38500000000000001</v>
      </c>
      <c r="BF132" s="3">
        <f t="shared" si="137"/>
        <v>320.83333333333337</v>
      </c>
      <c r="BG132" s="3">
        <v>2.0487999999999999E-3</v>
      </c>
      <c r="BH132" s="32">
        <f t="shared" si="133"/>
        <v>1.0641210198484359</v>
      </c>
      <c r="BI132" s="3">
        <f t="shared" si="130"/>
        <v>1.4525992E-2</v>
      </c>
      <c r="BJ132" s="3">
        <f t="shared" ref="BJ132:BJ154" si="149">BI132/BE132</f>
        <v>3.7729849350649346E-2</v>
      </c>
      <c r="BK132" s="3">
        <f t="shared" ref="BK132:BK154" si="150">BH132*BI132</f>
        <v>1.545741342135022E-2</v>
      </c>
      <c r="BL132" s="3">
        <f t="shared" ref="BL132:BL154" si="151">SQRT(BK132)</f>
        <v>0.12432784652422087</v>
      </c>
      <c r="BM132" s="3">
        <f t="shared" ref="BM132:BM154" si="152">BK132/BE132</f>
        <v>4.0149125769740827E-2</v>
      </c>
      <c r="BN132" s="3">
        <f t="shared" si="140"/>
        <v>24.907142579768685</v>
      </c>
    </row>
    <row r="133" spans="2:66" ht="12" x14ac:dyDescent="0.2">
      <c r="B133" s="3">
        <v>0.39</v>
      </c>
      <c r="C133" s="3">
        <f t="shared" si="135"/>
        <v>325.00000000000006</v>
      </c>
      <c r="D133" s="3">
        <v>1.9024999999999999E-3</v>
      </c>
      <c r="E133" s="32">
        <f t="shared" si="131"/>
        <v>1.0643065729427705</v>
      </c>
      <c r="F133" s="3">
        <f t="shared" ref="F133:F154" si="153">D133*A$67</f>
        <v>1.3488724999999998E-2</v>
      </c>
      <c r="G133" s="3">
        <f t="shared" si="141"/>
        <v>3.4586474358974356E-2</v>
      </c>
      <c r="H133" s="3">
        <f t="shared" si="142"/>
        <v>1.4356138678117471E-2</v>
      </c>
      <c r="I133" s="3">
        <f t="shared" si="143"/>
        <v>0.11981710511491032</v>
      </c>
      <c r="J133" s="3">
        <f t="shared" si="144"/>
        <v>3.6810611995173E-2</v>
      </c>
      <c r="K133" s="3">
        <f t="shared" si="138"/>
        <v>27.166079176600778</v>
      </c>
      <c r="N133" s="3"/>
      <c r="P133" s="32"/>
      <c r="R133" s="2"/>
      <c r="S133" s="3"/>
      <c r="T133" s="3"/>
      <c r="U133" s="3"/>
      <c r="V133" s="3"/>
      <c r="X133" s="3">
        <v>0.39</v>
      </c>
      <c r="Y133" s="3">
        <f t="shared" si="136"/>
        <v>325.00000000000006</v>
      </c>
      <c r="Z133" s="3">
        <v>2.1174000000000002E-3</v>
      </c>
      <c r="AA133" s="32">
        <f t="shared" si="132"/>
        <v>1.0647345701004596</v>
      </c>
      <c r="AB133" s="3">
        <f t="shared" ref="AB133:AB154" si="154">Z133*W$67</f>
        <v>1.4864148000000001E-2</v>
      </c>
      <c r="AC133" s="3">
        <f t="shared" si="145"/>
        <v>3.81132E-2</v>
      </c>
      <c r="AD133" s="3">
        <f t="shared" si="146"/>
        <v>1.5826372230689608E-2</v>
      </c>
      <c r="AE133" s="3">
        <f t="shared" si="147"/>
        <v>0.12580291026319546</v>
      </c>
      <c r="AF133" s="3">
        <f t="shared" si="148"/>
        <v>4.0580441617152838E-2</v>
      </c>
      <c r="AG133" s="3">
        <f t="shared" si="139"/>
        <v>24.642412949427161</v>
      </c>
      <c r="AL133" s="32"/>
      <c r="AO133" s="3"/>
      <c r="AP133" s="3"/>
      <c r="AQ133" s="3"/>
      <c r="AR133" s="3"/>
      <c r="AW133" s="32"/>
      <c r="AZ133" s="3"/>
      <c r="BA133" s="3"/>
      <c r="BB133" s="3"/>
      <c r="BC133" s="3"/>
      <c r="BE133" s="3">
        <v>0.39</v>
      </c>
      <c r="BF133" s="3">
        <f t="shared" si="137"/>
        <v>325.00000000000006</v>
      </c>
      <c r="BG133" s="3">
        <v>2.0696E-3</v>
      </c>
      <c r="BH133" s="32">
        <f t="shared" si="133"/>
        <v>1.0643065729427705</v>
      </c>
      <c r="BI133" s="3">
        <f t="shared" ref="BI133:BI154" si="155">BG133*BD$67</f>
        <v>1.4673463999999999E-2</v>
      </c>
      <c r="BJ133" s="3">
        <f t="shared" si="149"/>
        <v>3.7624266666666663E-2</v>
      </c>
      <c r="BK133" s="3">
        <f t="shared" si="150"/>
        <v>1.5617064183039117E-2</v>
      </c>
      <c r="BL133" s="3">
        <f t="shared" si="151"/>
        <v>0.12496825270059239</v>
      </c>
      <c r="BM133" s="3">
        <f t="shared" si="152"/>
        <v>4.0043754315484917E-2</v>
      </c>
      <c r="BN133" s="3">
        <f t="shared" si="140"/>
        <v>24.972683433263899</v>
      </c>
    </row>
    <row r="134" spans="2:66" ht="12" x14ac:dyDescent="0.2">
      <c r="B134" s="3">
        <v>0.39500000000000002</v>
      </c>
      <c r="C134" s="3">
        <f t="shared" si="135"/>
        <v>329.16666666666669</v>
      </c>
      <c r="D134" s="3">
        <v>1.8481999999999999E-3</v>
      </c>
      <c r="E134" s="32">
        <f t="shared" si="131"/>
        <v>1.0644897622390741</v>
      </c>
      <c r="F134" s="3">
        <f t="shared" si="153"/>
        <v>1.3103737999999998E-2</v>
      </c>
      <c r="G134" s="3">
        <f t="shared" si="141"/>
        <v>3.317402025316455E-2</v>
      </c>
      <c r="H134" s="3">
        <f t="shared" si="142"/>
        <v>1.3948794948063118E-2</v>
      </c>
      <c r="I134" s="3">
        <f t="shared" si="143"/>
        <v>0.118105016608369</v>
      </c>
      <c r="J134" s="3">
        <f t="shared" si="144"/>
        <v>3.5313404931805362E-2</v>
      </c>
      <c r="K134" s="3">
        <f t="shared" si="138"/>
        <v>28.317858386386874</v>
      </c>
      <c r="N134" s="3"/>
      <c r="P134" s="32"/>
      <c r="R134" s="2"/>
      <c r="S134" s="3"/>
      <c r="T134" s="3"/>
      <c r="U134" s="3"/>
      <c r="V134" s="3"/>
      <c r="X134" s="3">
        <v>0.39500000000000002</v>
      </c>
      <c r="Y134" s="3">
        <f t="shared" si="136"/>
        <v>329.16666666666669</v>
      </c>
      <c r="Z134" s="3">
        <v>2.1391000000000001E-3</v>
      </c>
      <c r="AA134" s="32">
        <f t="shared" si="132"/>
        <v>1.0649189786266884</v>
      </c>
      <c r="AB134" s="3">
        <f t="shared" si="154"/>
        <v>1.5016481999999999E-2</v>
      </c>
      <c r="AC134" s="3">
        <f t="shared" si="145"/>
        <v>3.8016410126582273E-2</v>
      </c>
      <c r="AD134" s="3">
        <f t="shared" si="146"/>
        <v>1.5991336674006051E-2</v>
      </c>
      <c r="AE134" s="3">
        <f t="shared" si="147"/>
        <v>0.12645685696713346</v>
      </c>
      <c r="AF134" s="3">
        <f t="shared" si="148"/>
        <v>4.048439664305329E-2</v>
      </c>
      <c r="AG134" s="3">
        <f t="shared" si="139"/>
        <v>24.700874482998866</v>
      </c>
      <c r="AL134" s="32"/>
      <c r="AO134" s="3"/>
      <c r="AP134" s="3"/>
      <c r="AQ134" s="3"/>
      <c r="AR134" s="3"/>
      <c r="AW134" s="32"/>
      <c r="AZ134" s="3"/>
      <c r="BA134" s="3"/>
      <c r="BB134" s="3"/>
      <c r="BC134" s="3"/>
      <c r="BE134" s="3">
        <v>0.39500000000000002</v>
      </c>
      <c r="BF134" s="3">
        <f t="shared" si="137"/>
        <v>329.16666666666669</v>
      </c>
      <c r="BG134" s="3">
        <v>2.0877000000000001E-3</v>
      </c>
      <c r="BH134" s="32">
        <f t="shared" si="133"/>
        <v>1.0644897622390741</v>
      </c>
      <c r="BI134" s="3">
        <f t="shared" si="155"/>
        <v>1.4801793000000001E-2</v>
      </c>
      <c r="BJ134" s="3">
        <f t="shared" si="149"/>
        <v>3.7472893670886076E-2</v>
      </c>
      <c r="BK134" s="3">
        <f t="shared" si="150"/>
        <v>1.5756357111281993E-2</v>
      </c>
      <c r="BL134" s="3">
        <f t="shared" si="151"/>
        <v>0.12552432876252315</v>
      </c>
      <c r="BM134" s="3">
        <f t="shared" si="152"/>
        <v>3.9889511674131628E-2</v>
      </c>
      <c r="BN134" s="3">
        <f t="shared" si="140"/>
        <v>25.069246476850218</v>
      </c>
    </row>
    <row r="135" spans="2:66" ht="12" x14ac:dyDescent="0.2">
      <c r="B135" s="3">
        <v>0.4</v>
      </c>
      <c r="C135" s="3">
        <f t="shared" si="135"/>
        <v>333.33333333333337</v>
      </c>
      <c r="D135" s="3">
        <v>1.9329E-3</v>
      </c>
      <c r="E135" s="32">
        <f t="shared" si="131"/>
        <v>1.0646706472063461</v>
      </c>
      <c r="F135" s="3">
        <f t="shared" si="153"/>
        <v>1.3704260999999999E-2</v>
      </c>
      <c r="G135" s="3">
        <f t="shared" si="141"/>
        <v>3.4260652499999995E-2</v>
      </c>
      <c r="H135" s="3">
        <f t="shared" si="142"/>
        <v>1.4590524428354686E-2</v>
      </c>
      <c r="I135" s="3">
        <f t="shared" si="143"/>
        <v>0.12079124317745342</v>
      </c>
      <c r="J135" s="3">
        <f t="shared" si="144"/>
        <v>3.6476311070886711E-2</v>
      </c>
      <c r="K135" s="3">
        <f t="shared" si="138"/>
        <v>27.415052965653164</v>
      </c>
      <c r="N135" s="3"/>
      <c r="P135" s="32"/>
      <c r="R135" s="2"/>
      <c r="S135" s="3"/>
      <c r="T135" s="3"/>
      <c r="U135" s="3"/>
      <c r="V135" s="3"/>
      <c r="X135" s="3">
        <v>0.4</v>
      </c>
      <c r="Y135" s="3">
        <f t="shared" si="136"/>
        <v>333.33333333333337</v>
      </c>
      <c r="Z135" s="3">
        <v>2.1589000000000001E-3</v>
      </c>
      <c r="AA135" s="32">
        <f t="shared" si="132"/>
        <v>1.0651010674872536</v>
      </c>
      <c r="AB135" s="3">
        <f t="shared" si="154"/>
        <v>1.5155478E-2</v>
      </c>
      <c r="AC135" s="3">
        <f t="shared" si="145"/>
        <v>3.7888695E-2</v>
      </c>
      <c r="AD135" s="3">
        <f t="shared" si="146"/>
        <v>1.6142115796079586E-2</v>
      </c>
      <c r="AE135" s="3">
        <f t="shared" si="147"/>
        <v>0.12705162649915028</v>
      </c>
      <c r="AF135" s="3">
        <f t="shared" si="148"/>
        <v>4.035528949019896E-2</v>
      </c>
      <c r="AG135" s="3">
        <f t="shared" si="139"/>
        <v>24.779899057417708</v>
      </c>
      <c r="AL135" s="32"/>
      <c r="AO135" s="3"/>
      <c r="AP135" s="3"/>
      <c r="AQ135" s="3"/>
      <c r="AR135" s="3"/>
      <c r="AW135" s="32"/>
      <c r="AZ135" s="3"/>
      <c r="BA135" s="3"/>
      <c r="BB135" s="3"/>
      <c r="BC135" s="3"/>
      <c r="BE135" s="3">
        <v>0.4</v>
      </c>
      <c r="BF135" s="3">
        <f t="shared" si="137"/>
        <v>333.33333333333337</v>
      </c>
      <c r="BG135" s="3">
        <v>2.1124E-3</v>
      </c>
      <c r="BH135" s="32">
        <f t="shared" si="133"/>
        <v>1.0646706472063461</v>
      </c>
      <c r="BI135" s="3">
        <f t="shared" si="155"/>
        <v>1.4976916E-2</v>
      </c>
      <c r="BJ135" s="3">
        <f t="shared" si="149"/>
        <v>3.7442289999999996E-2</v>
      </c>
      <c r="BK135" s="3">
        <f t="shared" si="150"/>
        <v>1.5945482850875079E-2</v>
      </c>
      <c r="BL135" s="3">
        <f t="shared" si="151"/>
        <v>0.12627542457214341</v>
      </c>
      <c r="BM135" s="3">
        <f t="shared" si="152"/>
        <v>3.9863707127187696E-2</v>
      </c>
      <c r="BN135" s="3">
        <f t="shared" si="140"/>
        <v>25.0854742839003</v>
      </c>
    </row>
    <row r="136" spans="2:66" ht="12" x14ac:dyDescent="0.2">
      <c r="B136" s="3">
        <v>0.40500000000000003</v>
      </c>
      <c r="C136" s="3">
        <f t="shared" si="135"/>
        <v>337.50000000000006</v>
      </c>
      <c r="D136" s="3">
        <v>1.9589E-3</v>
      </c>
      <c r="E136" s="32">
        <f t="shared" si="131"/>
        <v>1.0648492850972346</v>
      </c>
      <c r="F136" s="3">
        <f t="shared" si="153"/>
        <v>1.3888600999999999E-2</v>
      </c>
      <c r="G136" s="3">
        <f t="shared" si="141"/>
        <v>3.4292841975308637E-2</v>
      </c>
      <c r="H136" s="3">
        <f t="shared" si="142"/>
        <v>1.4789266845850737E-2</v>
      </c>
      <c r="I136" s="3">
        <f t="shared" si="143"/>
        <v>0.12161112961341465</v>
      </c>
      <c r="J136" s="3">
        <f t="shared" si="144"/>
        <v>3.6516708261359845E-2</v>
      </c>
      <c r="K136" s="3">
        <f t="shared" si="138"/>
        <v>27.384724626402047</v>
      </c>
      <c r="N136" s="3"/>
      <c r="P136" s="32"/>
      <c r="R136" s="2"/>
      <c r="S136" s="3"/>
      <c r="T136" s="3"/>
      <c r="U136" s="3"/>
      <c r="V136" s="3"/>
      <c r="X136" s="3">
        <v>0.40500000000000003</v>
      </c>
      <c r="Y136" s="3">
        <f t="shared" si="136"/>
        <v>337.50000000000006</v>
      </c>
      <c r="Z136" s="3">
        <v>2.1792999999999999E-3</v>
      </c>
      <c r="AA136" s="32">
        <f t="shared" si="132"/>
        <v>1.0652808943158518</v>
      </c>
      <c r="AB136" s="3">
        <f t="shared" si="154"/>
        <v>1.5298685999999999E-2</v>
      </c>
      <c r="AC136" s="3">
        <f t="shared" si="145"/>
        <v>3.7774533333333325E-2</v>
      </c>
      <c r="AD136" s="3">
        <f t="shared" si="146"/>
        <v>1.6297397903937402E-2</v>
      </c>
      <c r="AE136" s="3">
        <f t="shared" si="147"/>
        <v>0.12766126234663905</v>
      </c>
      <c r="AF136" s="3">
        <f t="shared" si="148"/>
        <v>4.0240488651697284E-2</v>
      </c>
      <c r="AG136" s="3">
        <f t="shared" si="139"/>
        <v>24.850592860726145</v>
      </c>
      <c r="AL136" s="32"/>
      <c r="AO136" s="3"/>
      <c r="AP136" s="3"/>
      <c r="AQ136" s="3"/>
      <c r="AR136" s="3"/>
      <c r="AW136" s="32"/>
      <c r="AZ136" s="3"/>
      <c r="BA136" s="3"/>
      <c r="BB136" s="3"/>
      <c r="BC136" s="3"/>
      <c r="BE136" s="3">
        <v>0.40500000000000003</v>
      </c>
      <c r="BF136" s="3">
        <f t="shared" si="137"/>
        <v>337.50000000000006</v>
      </c>
      <c r="BG136" s="3">
        <v>2.1297E-3</v>
      </c>
      <c r="BH136" s="32">
        <f t="shared" si="133"/>
        <v>1.0648492850972346</v>
      </c>
      <c r="BI136" s="3">
        <f t="shared" si="155"/>
        <v>1.5099573E-2</v>
      </c>
      <c r="BJ136" s="3">
        <f t="shared" si="149"/>
        <v>3.7282896296296296E-2</v>
      </c>
      <c r="BK136" s="3">
        <f t="shared" si="150"/>
        <v>1.6078769514323507E-2</v>
      </c>
      <c r="BL136" s="3">
        <f t="shared" si="151"/>
        <v>0.12680208797304368</v>
      </c>
      <c r="BM136" s="3">
        <f t="shared" si="152"/>
        <v>3.9700665467465444E-2</v>
      </c>
      <c r="BN136" s="3">
        <f t="shared" si="140"/>
        <v>25.188494656833811</v>
      </c>
    </row>
    <row r="137" spans="2:66" ht="12" x14ac:dyDescent="0.2">
      <c r="B137" s="3">
        <v>0.41</v>
      </c>
      <c r="C137" s="3">
        <f t="shared" si="135"/>
        <v>341.66666666666669</v>
      </c>
      <c r="D137" s="3">
        <v>1.9346000000000001E-3</v>
      </c>
      <c r="E137" s="32">
        <f t="shared" si="131"/>
        <v>1.0650257310568194</v>
      </c>
      <c r="F137" s="3">
        <f t="shared" si="153"/>
        <v>1.3716314E-2</v>
      </c>
      <c r="G137" s="3">
        <f t="shared" si="141"/>
        <v>3.3454424390243903E-2</v>
      </c>
      <c r="H137" s="3">
        <f t="shared" si="142"/>
        <v>1.4608227345254887E-2</v>
      </c>
      <c r="I137" s="3">
        <f t="shared" si="143"/>
        <v>0.12086449993796726</v>
      </c>
      <c r="J137" s="3">
        <f t="shared" si="144"/>
        <v>3.5629822793304601E-2</v>
      </c>
      <c r="K137" s="3">
        <f t="shared" si="138"/>
        <v>28.06637590653175</v>
      </c>
      <c r="N137" s="3"/>
      <c r="P137" s="32"/>
      <c r="R137" s="2"/>
      <c r="S137" s="3"/>
      <c r="T137" s="3"/>
      <c r="U137" s="3"/>
      <c r="V137" s="3"/>
      <c r="X137" s="3">
        <v>0.41</v>
      </c>
      <c r="Y137" s="3">
        <f t="shared" si="136"/>
        <v>341.66666666666669</v>
      </c>
      <c r="Z137" s="3">
        <v>2.2049000000000001E-3</v>
      </c>
      <c r="AA137" s="32">
        <f t="shared" si="132"/>
        <v>1.0654585146245852</v>
      </c>
      <c r="AB137" s="3">
        <f t="shared" si="154"/>
        <v>1.5478397999999999E-2</v>
      </c>
      <c r="AC137" s="3">
        <f t="shared" si="145"/>
        <v>3.7752190243902438E-2</v>
      </c>
      <c r="AD137" s="3">
        <f t="shared" si="146"/>
        <v>1.6491590941848148E-2</v>
      </c>
      <c r="AE137" s="3">
        <f t="shared" si="147"/>
        <v>0.12841958940071468</v>
      </c>
      <c r="AF137" s="3">
        <f t="shared" si="148"/>
        <v>4.0223392541093049E-2</v>
      </c>
      <c r="AG137" s="3">
        <f t="shared" si="139"/>
        <v>24.861155084777579</v>
      </c>
      <c r="AL137" s="32"/>
      <c r="AO137" s="3"/>
      <c r="AP137" s="3"/>
      <c r="AQ137" s="3"/>
      <c r="AR137" s="3"/>
      <c r="AW137" s="32"/>
      <c r="AZ137" s="3"/>
      <c r="BA137" s="3"/>
      <c r="BB137" s="3"/>
      <c r="BC137" s="3"/>
      <c r="BE137" s="3">
        <v>0.41</v>
      </c>
      <c r="BF137" s="3">
        <f t="shared" si="137"/>
        <v>341.66666666666669</v>
      </c>
      <c r="BG137" s="3">
        <v>2.1494999999999999E-3</v>
      </c>
      <c r="BH137" s="32">
        <f t="shared" si="133"/>
        <v>1.0650257310568194</v>
      </c>
      <c r="BI137" s="3">
        <f t="shared" si="155"/>
        <v>1.5239954999999999E-2</v>
      </c>
      <c r="BJ137" s="3">
        <f t="shared" si="149"/>
        <v>3.7170621951219514E-2</v>
      </c>
      <c r="BK137" s="3">
        <f t="shared" si="150"/>
        <v>1.6230944215148028E-2</v>
      </c>
      <c r="BL137" s="3">
        <f t="shared" si="151"/>
        <v>0.12740072297733646</v>
      </c>
      <c r="BM137" s="3">
        <f t="shared" si="152"/>
        <v>3.9587668817434217E-2</v>
      </c>
      <c r="BN137" s="3">
        <f t="shared" si="140"/>
        <v>25.260391174122503</v>
      </c>
    </row>
    <row r="138" spans="2:66" ht="12" x14ac:dyDescent="0.2">
      <c r="B138" s="3">
        <v>0.41499999999999998</v>
      </c>
      <c r="C138" s="3">
        <f t="shared" si="135"/>
        <v>345.83333333333337</v>
      </c>
      <c r="D138" s="3">
        <v>1.9271E-3</v>
      </c>
      <c r="E138" s="32">
        <f t="shared" si="131"/>
        <v>1.065200038224805</v>
      </c>
      <c r="F138" s="3">
        <f t="shared" si="153"/>
        <v>1.3663138999999999E-2</v>
      </c>
      <c r="G138" s="3">
        <f t="shared" si="141"/>
        <v>3.2923226506024098E-2</v>
      </c>
      <c r="H138" s="3">
        <f t="shared" si="142"/>
        <v>1.4553976185070823E-2</v>
      </c>
      <c r="I138" s="3">
        <f t="shared" si="143"/>
        <v>0.12063986150966365</v>
      </c>
      <c r="J138" s="3">
        <f t="shared" si="144"/>
        <v>3.5069822132700781E-2</v>
      </c>
      <c r="K138" s="3">
        <f t="shared" si="138"/>
        <v>28.514544391360118</v>
      </c>
      <c r="N138" s="3"/>
      <c r="P138" s="32"/>
      <c r="R138" s="2"/>
      <c r="S138" s="3"/>
      <c r="T138" s="3"/>
      <c r="U138" s="3"/>
      <c r="V138" s="3"/>
      <c r="X138" s="3">
        <v>0.41499999999999998</v>
      </c>
      <c r="Y138" s="3">
        <f t="shared" si="136"/>
        <v>345.83333333333337</v>
      </c>
      <c r="Z138" s="3">
        <v>2.2235000000000002E-3</v>
      </c>
      <c r="AA138" s="32">
        <f t="shared" si="132"/>
        <v>1.0656339819068337</v>
      </c>
      <c r="AB138" s="3">
        <f t="shared" si="154"/>
        <v>1.560897E-2</v>
      </c>
      <c r="AC138" s="3">
        <f t="shared" si="145"/>
        <v>3.761197590361446E-2</v>
      </c>
      <c r="AD138" s="3">
        <f t="shared" si="146"/>
        <v>1.663344885456431E-2</v>
      </c>
      <c r="AE138" s="3">
        <f t="shared" si="147"/>
        <v>0.12897072867346415</v>
      </c>
      <c r="AF138" s="3">
        <f t="shared" si="148"/>
        <v>4.0080599649552559E-2</v>
      </c>
      <c r="AG138" s="3">
        <f t="shared" si="139"/>
        <v>24.949726519652096</v>
      </c>
      <c r="AL138" s="32"/>
      <c r="AO138" s="3"/>
      <c r="AP138" s="3"/>
      <c r="AQ138" s="3"/>
      <c r="AR138" s="3"/>
      <c r="AW138" s="32"/>
      <c r="AZ138" s="3"/>
      <c r="BA138" s="3"/>
      <c r="BB138" s="3"/>
      <c r="BC138" s="3"/>
      <c r="BE138" s="3">
        <v>0.41499999999999998</v>
      </c>
      <c r="BF138" s="3">
        <f t="shared" si="137"/>
        <v>345.83333333333337</v>
      </c>
      <c r="BG138" s="3">
        <v>2.1678000000000001E-3</v>
      </c>
      <c r="BH138" s="32">
        <f t="shared" si="133"/>
        <v>1.065200038224805</v>
      </c>
      <c r="BI138" s="3">
        <f t="shared" si="155"/>
        <v>1.5369702000000001E-2</v>
      </c>
      <c r="BJ138" s="3">
        <f t="shared" si="149"/>
        <v>3.7035426506024101E-2</v>
      </c>
      <c r="BK138" s="3">
        <f t="shared" si="150"/>
        <v>1.6371807157903862E-2</v>
      </c>
      <c r="BL138" s="3">
        <f t="shared" si="151"/>
        <v>0.12795236284611497</v>
      </c>
      <c r="BM138" s="3">
        <f t="shared" si="152"/>
        <v>3.9450137729888826E-2</v>
      </c>
      <c r="BN138" s="3">
        <f t="shared" si="140"/>
        <v>25.348453960969685</v>
      </c>
    </row>
    <row r="139" spans="2:66" ht="12" x14ac:dyDescent="0.2">
      <c r="B139" s="3">
        <v>0.42</v>
      </c>
      <c r="C139" s="3">
        <f t="shared" si="135"/>
        <v>350</v>
      </c>
      <c r="D139" s="3">
        <v>1.9047000000000001E-3</v>
      </c>
      <c r="E139" s="32">
        <f t="shared" si="131"/>
        <v>1.0653722578315925</v>
      </c>
      <c r="F139" s="3">
        <f t="shared" si="153"/>
        <v>1.3504323E-2</v>
      </c>
      <c r="G139" s="3">
        <f t="shared" si="141"/>
        <v>3.2153150000000005E-2</v>
      </c>
      <c r="H139" s="3">
        <f t="shared" si="142"/>
        <v>1.4387131084997106E-2</v>
      </c>
      <c r="I139" s="3">
        <f t="shared" si="143"/>
        <v>0.11994636753564947</v>
      </c>
      <c r="J139" s="3">
        <f t="shared" si="144"/>
        <v>3.4255074011897875E-2</v>
      </c>
      <c r="K139" s="3">
        <f t="shared" si="138"/>
        <v>29.192755492300741</v>
      </c>
      <c r="N139" s="3"/>
      <c r="P139" s="32"/>
      <c r="R139" s="2"/>
      <c r="S139" s="3"/>
      <c r="T139" s="3"/>
      <c r="U139" s="3"/>
      <c r="V139" s="3"/>
      <c r="X139" s="3">
        <v>0.42</v>
      </c>
      <c r="Y139" s="3">
        <f t="shared" si="136"/>
        <v>350</v>
      </c>
      <c r="Z139" s="3">
        <v>2.2401999999999999E-3</v>
      </c>
      <c r="AA139" s="32">
        <f t="shared" si="132"/>
        <v>1.0658073477339658</v>
      </c>
      <c r="AB139" s="3">
        <f t="shared" si="154"/>
        <v>1.5726203999999997E-2</v>
      </c>
      <c r="AC139" s="3">
        <f t="shared" si="145"/>
        <v>3.7443342857142854E-2</v>
      </c>
      <c r="AD139" s="3">
        <f t="shared" si="146"/>
        <v>1.676110377516328E-2</v>
      </c>
      <c r="AE139" s="3">
        <f t="shared" si="147"/>
        <v>0.12946468157440963</v>
      </c>
      <c r="AF139" s="3">
        <f t="shared" si="148"/>
        <v>3.9907389940864957E-2</v>
      </c>
      <c r="AG139" s="3">
        <f t="shared" si="139"/>
        <v>25.058015607680854</v>
      </c>
      <c r="AL139" s="32"/>
      <c r="AO139" s="3"/>
      <c r="AP139" s="3"/>
      <c r="AQ139" s="3"/>
      <c r="AR139" s="3"/>
      <c r="AW139" s="32"/>
      <c r="AZ139" s="3"/>
      <c r="BA139" s="3"/>
      <c r="BB139" s="3"/>
      <c r="BC139" s="3"/>
      <c r="BE139" s="3">
        <v>0.42</v>
      </c>
      <c r="BF139" s="3">
        <f t="shared" si="137"/>
        <v>350</v>
      </c>
      <c r="BG139" s="3">
        <v>2.1911000000000001E-3</v>
      </c>
      <c r="BH139" s="32">
        <f t="shared" si="133"/>
        <v>1.0653722578315925</v>
      </c>
      <c r="BI139" s="3">
        <f t="shared" si="155"/>
        <v>1.5534899E-2</v>
      </c>
      <c r="BJ139" s="3">
        <f t="shared" si="149"/>
        <v>3.6987854761904762E-2</v>
      </c>
      <c r="BK139" s="3">
        <f t="shared" si="150"/>
        <v>1.6550450422815749E-2</v>
      </c>
      <c r="BL139" s="3">
        <f t="shared" si="151"/>
        <v>0.12864855390876243</v>
      </c>
      <c r="BM139" s="3">
        <f t="shared" si="152"/>
        <v>3.9405834340037499E-2</v>
      </c>
      <c r="BN139" s="3">
        <f t="shared" si="140"/>
        <v>25.37695284842555</v>
      </c>
    </row>
    <row r="140" spans="2:66" ht="12" x14ac:dyDescent="0.2">
      <c r="B140" s="3">
        <v>0.42499999999999999</v>
      </c>
      <c r="C140" s="3">
        <f t="shared" si="135"/>
        <v>354.16666666666669</v>
      </c>
      <c r="D140" s="3">
        <v>1.9539000000000002E-3</v>
      </c>
      <c r="E140" s="32">
        <f t="shared" ref="E140:E154" si="156">(E$1-13+(8.7*LN(B140*1000)))/E$1</f>
        <v>1.0655424392886652</v>
      </c>
      <c r="F140" s="3">
        <f t="shared" si="153"/>
        <v>1.3853151000000001E-2</v>
      </c>
      <c r="G140" s="3">
        <f t="shared" si="141"/>
        <v>3.259564941176471E-2</v>
      </c>
      <c r="H140" s="3">
        <f t="shared" si="142"/>
        <v>1.4761120308374212E-2</v>
      </c>
      <c r="I140" s="3">
        <f t="shared" si="143"/>
        <v>0.12149535097432416</v>
      </c>
      <c r="J140" s="3">
        <f t="shared" si="144"/>
        <v>3.4732047784409914E-2</v>
      </c>
      <c r="K140" s="3">
        <f t="shared" si="138"/>
        <v>28.791852591221744</v>
      </c>
      <c r="N140" s="3"/>
      <c r="P140" s="32"/>
      <c r="R140" s="2"/>
      <c r="S140" s="3"/>
      <c r="T140" s="3"/>
      <c r="U140" s="3"/>
      <c r="V140" s="3"/>
      <c r="X140" s="3">
        <v>0.42499999999999999</v>
      </c>
      <c r="Y140" s="3">
        <f t="shared" si="136"/>
        <v>354.16666666666669</v>
      </c>
      <c r="Z140" s="3">
        <v>2.2644000000000002E-3</v>
      </c>
      <c r="AA140" s="32">
        <f t="shared" ref="AA140:AA154" si="157">(AA$1-13+(8.7*LN(X140*1000)))/AA$1</f>
        <v>1.0659786618463267</v>
      </c>
      <c r="AB140" s="3">
        <f t="shared" si="154"/>
        <v>1.5896087999999999E-2</v>
      </c>
      <c r="AC140" s="3">
        <f t="shared" si="145"/>
        <v>3.7402560000000001E-2</v>
      </c>
      <c r="AD140" s="3">
        <f t="shared" si="146"/>
        <v>1.694489061483145E-2</v>
      </c>
      <c r="AE140" s="3">
        <f t="shared" si="147"/>
        <v>0.13017254170842424</v>
      </c>
      <c r="AF140" s="3">
        <f t="shared" si="148"/>
        <v>3.9870330858426943E-2</v>
      </c>
      <c r="AG140" s="3">
        <f t="shared" si="139"/>
        <v>25.08130678801832</v>
      </c>
      <c r="AL140" s="32"/>
      <c r="AO140" s="3"/>
      <c r="AP140" s="3"/>
      <c r="AQ140" s="3"/>
      <c r="AR140" s="3"/>
      <c r="AW140" s="32"/>
      <c r="AZ140" s="3"/>
      <c r="BA140" s="3"/>
      <c r="BB140" s="3"/>
      <c r="BC140" s="3"/>
      <c r="BE140" s="3">
        <v>0.42499999999999999</v>
      </c>
      <c r="BF140" s="3">
        <f t="shared" si="137"/>
        <v>354.16666666666669</v>
      </c>
      <c r="BG140" s="3">
        <v>2.2139E-3</v>
      </c>
      <c r="BH140" s="32">
        <f t="shared" ref="BH140:BH154" si="158">(BH$1-13+(8.7*LN(BE140*1000)))/BH$1</f>
        <v>1.0655424392886652</v>
      </c>
      <c r="BI140" s="3">
        <f t="shared" si="155"/>
        <v>1.5696551E-2</v>
      </c>
      <c r="BJ140" s="3">
        <f t="shared" si="149"/>
        <v>3.6933061176470591E-2</v>
      </c>
      <c r="BK140" s="3">
        <f t="shared" si="150"/>
        <v>1.6725341240958938E-2</v>
      </c>
      <c r="BL140" s="3">
        <f t="shared" si="151"/>
        <v>0.12932649087081477</v>
      </c>
      <c r="BM140" s="3">
        <f t="shared" si="152"/>
        <v>3.9353744096373974E-2</v>
      </c>
      <c r="BN140" s="3">
        <f t="shared" si="140"/>
        <v>25.410542833004275</v>
      </c>
    </row>
    <row r="141" spans="2:66" ht="12" x14ac:dyDescent="0.2">
      <c r="B141" s="3">
        <v>0.43</v>
      </c>
      <c r="C141" s="3">
        <f t="shared" si="135"/>
        <v>358.33333333333337</v>
      </c>
      <c r="D141" s="3">
        <v>1.8782E-3</v>
      </c>
      <c r="E141" s="32">
        <f t="shared" si="156"/>
        <v>1.0657106302736896</v>
      </c>
      <c r="F141" s="3">
        <f t="shared" si="153"/>
        <v>1.3316438E-2</v>
      </c>
      <c r="G141" s="3">
        <f t="shared" si="141"/>
        <v>3.0968460465116279E-2</v>
      </c>
      <c r="H141" s="3">
        <f t="shared" si="142"/>
        <v>1.4191469533980511E-2</v>
      </c>
      <c r="I141" s="3">
        <f t="shared" si="143"/>
        <v>0.1191279544606576</v>
      </c>
      <c r="J141" s="3">
        <f t="shared" si="144"/>
        <v>3.3003417520884912E-2</v>
      </c>
      <c r="K141" s="3">
        <f t="shared" si="138"/>
        <v>30.299892408632815</v>
      </c>
      <c r="N141" s="3"/>
      <c r="P141" s="32"/>
      <c r="R141" s="2"/>
      <c r="S141" s="3"/>
      <c r="T141" s="3"/>
      <c r="U141" s="3"/>
      <c r="V141" s="3"/>
      <c r="X141" s="3">
        <v>0.43</v>
      </c>
      <c r="Y141" s="3">
        <f t="shared" si="136"/>
        <v>358.33333333333337</v>
      </c>
      <c r="Z141" s="3">
        <v>2.2867999999999999E-3</v>
      </c>
      <c r="AA141" s="32">
        <f t="shared" si="157"/>
        <v>1.0661479722389056</v>
      </c>
      <c r="AB141" s="3">
        <f t="shared" si="154"/>
        <v>1.6053335999999998E-2</v>
      </c>
      <c r="AC141" s="3">
        <f t="shared" si="145"/>
        <v>3.7333339534883714E-2</v>
      </c>
      <c r="AD141" s="3">
        <f t="shared" si="146"/>
        <v>1.7115231624069822E-2</v>
      </c>
      <c r="AE141" s="3">
        <f t="shared" si="147"/>
        <v>0.13082519491317343</v>
      </c>
      <c r="AF141" s="3">
        <f t="shared" si="148"/>
        <v>3.980286424202284E-2</v>
      </c>
      <c r="AG141" s="3">
        <f t="shared" si="139"/>
        <v>25.123820082883025</v>
      </c>
      <c r="AL141" s="32"/>
      <c r="AO141" s="3"/>
      <c r="AP141" s="3"/>
      <c r="AQ141" s="3"/>
      <c r="AR141" s="3"/>
      <c r="AW141" s="32"/>
      <c r="AZ141" s="3"/>
      <c r="BA141" s="3"/>
      <c r="BB141" s="3"/>
      <c r="BC141" s="3"/>
      <c r="BE141" s="3">
        <v>0.43</v>
      </c>
      <c r="BF141" s="3">
        <f t="shared" si="137"/>
        <v>358.33333333333337</v>
      </c>
      <c r="BG141" s="3">
        <v>2.2336000000000001E-3</v>
      </c>
      <c r="BH141" s="32">
        <f t="shared" si="158"/>
        <v>1.0657106302736896</v>
      </c>
      <c r="BI141" s="3">
        <f t="shared" si="155"/>
        <v>1.5836223999999999E-2</v>
      </c>
      <c r="BJ141" s="3">
        <f t="shared" si="149"/>
        <v>3.6828427906976741E-2</v>
      </c>
      <c r="BK141" s="3">
        <f t="shared" si="150"/>
        <v>1.6876832260195328E-2</v>
      </c>
      <c r="BL141" s="3">
        <f t="shared" si="151"/>
        <v>0.12991086274902236</v>
      </c>
      <c r="BM141" s="3">
        <f t="shared" si="152"/>
        <v>3.9248447116733323E-2</v>
      </c>
      <c r="BN141" s="3">
        <f t="shared" si="140"/>
        <v>25.478715043827975</v>
      </c>
    </row>
    <row r="142" spans="2:66" ht="12" x14ac:dyDescent="0.2">
      <c r="B142" s="3">
        <v>0.435</v>
      </c>
      <c r="C142" s="3">
        <f t="shared" si="135"/>
        <v>362.50000000000006</v>
      </c>
      <c r="D142" s="3">
        <v>1.8927E-3</v>
      </c>
      <c r="E142" s="32">
        <f t="shared" si="156"/>
        <v>1.0658768768106968</v>
      </c>
      <c r="F142" s="3">
        <f t="shared" si="153"/>
        <v>1.3419242999999999E-2</v>
      </c>
      <c r="G142" s="3">
        <f t="shared" si="141"/>
        <v>3.084883448275862E-2</v>
      </c>
      <c r="H142" s="3">
        <f t="shared" si="142"/>
        <v>1.4303260818003804E-2</v>
      </c>
      <c r="I142" s="3">
        <f t="shared" si="143"/>
        <v>0.11959624081886439</v>
      </c>
      <c r="J142" s="3">
        <f t="shared" si="144"/>
        <v>3.2881059351732883E-2</v>
      </c>
      <c r="K142" s="3">
        <f t="shared" si="138"/>
        <v>30.412645447425295</v>
      </c>
      <c r="N142" s="3"/>
      <c r="P142" s="32"/>
      <c r="R142" s="2"/>
      <c r="S142" s="3"/>
      <c r="T142" s="3"/>
      <c r="U142" s="3"/>
      <c r="V142" s="3"/>
      <c r="X142" s="3">
        <v>0.435</v>
      </c>
      <c r="Y142" s="3">
        <f t="shared" si="136"/>
        <v>362.50000000000006</v>
      </c>
      <c r="Z142" s="3">
        <v>2.3051999999999999E-3</v>
      </c>
      <c r="AA142" s="32">
        <f t="shared" si="157"/>
        <v>1.0663153252420492</v>
      </c>
      <c r="AB142" s="3">
        <f t="shared" si="154"/>
        <v>1.6182503999999997E-2</v>
      </c>
      <c r="AC142" s="3">
        <f t="shared" si="145"/>
        <v>3.7201158620689651E-2</v>
      </c>
      <c r="AD142" s="3">
        <f t="shared" si="146"/>
        <v>1.7255652015990757E-2</v>
      </c>
      <c r="AE142" s="3">
        <f t="shared" si="147"/>
        <v>0.13136077046055553</v>
      </c>
      <c r="AF142" s="3">
        <f t="shared" si="148"/>
        <v>3.9668165554001739E-2</v>
      </c>
      <c r="AG142" s="3">
        <f t="shared" si="139"/>
        <v>25.209131454255505</v>
      </c>
      <c r="AL142" s="32"/>
      <c r="AO142" s="3"/>
      <c r="AP142" s="3"/>
      <c r="AQ142" s="3"/>
      <c r="AR142" s="3"/>
      <c r="AW142" s="32"/>
      <c r="AZ142" s="3"/>
      <c r="BA142" s="3"/>
      <c r="BB142" s="3"/>
      <c r="BC142" s="3"/>
      <c r="BE142" s="3">
        <v>0.435</v>
      </c>
      <c r="BF142" s="3">
        <f t="shared" si="137"/>
        <v>362.50000000000006</v>
      </c>
      <c r="BG142" s="3">
        <v>2.2555000000000001E-3</v>
      </c>
      <c r="BH142" s="32">
        <f t="shared" si="158"/>
        <v>1.0658768768106968</v>
      </c>
      <c r="BI142" s="3">
        <f t="shared" si="155"/>
        <v>1.5991495000000001E-2</v>
      </c>
      <c r="BJ142" s="3">
        <f t="shared" si="149"/>
        <v>3.6762057471264369E-2</v>
      </c>
      <c r="BK142" s="3">
        <f t="shared" si="150"/>
        <v>1.7044964746133876E-2</v>
      </c>
      <c r="BL142" s="3">
        <f t="shared" si="151"/>
        <v>0.13055636616471017</v>
      </c>
      <c r="BM142" s="3">
        <f t="shared" si="152"/>
        <v>3.9183827002606614E-2</v>
      </c>
      <c r="BN142" s="3">
        <f t="shared" si="140"/>
        <v>25.52073333555391</v>
      </c>
    </row>
    <row r="143" spans="2:66" ht="12" x14ac:dyDescent="0.2">
      <c r="B143" s="3">
        <v>0.44</v>
      </c>
      <c r="C143" s="3">
        <f t="shared" si="135"/>
        <v>366.66666666666669</v>
      </c>
      <c r="D143" s="3">
        <v>1.9769000000000002E-3</v>
      </c>
      <c r="E143" s="32">
        <f t="shared" si="156"/>
        <v>1.0660412233456811</v>
      </c>
      <c r="F143" s="3">
        <f t="shared" si="153"/>
        <v>1.4016221000000001E-2</v>
      </c>
      <c r="G143" s="3">
        <f t="shared" si="141"/>
        <v>3.1855047727272726E-2</v>
      </c>
      <c r="H143" s="3">
        <f t="shared" si="142"/>
        <v>1.4941869381523426E-2</v>
      </c>
      <c r="I143" s="3">
        <f t="shared" si="143"/>
        <v>0.1222369395130761</v>
      </c>
      <c r="J143" s="3">
        <f t="shared" si="144"/>
        <v>3.3958794048916878E-2</v>
      </c>
      <c r="K143" s="3">
        <f t="shared" si="138"/>
        <v>29.447453244644745</v>
      </c>
      <c r="N143" s="3"/>
      <c r="P143" s="32"/>
      <c r="R143" s="2"/>
      <c r="S143" s="3"/>
      <c r="T143" s="3"/>
      <c r="U143" s="3"/>
      <c r="V143" s="3"/>
      <c r="X143" s="3">
        <v>0.44</v>
      </c>
      <c r="Y143" s="3">
        <f t="shared" si="136"/>
        <v>366.66666666666669</v>
      </c>
      <c r="Z143" s="3">
        <v>2.3235E-3</v>
      </c>
      <c r="AA143" s="32">
        <f t="shared" si="157"/>
        <v>1.0664807655975657</v>
      </c>
      <c r="AB143" s="3">
        <f t="shared" si="154"/>
        <v>1.6310970000000001E-2</v>
      </c>
      <c r="AC143" s="3">
        <f t="shared" si="145"/>
        <v>3.7070386363636368E-2</v>
      </c>
      <c r="AD143" s="3">
        <f t="shared" si="146"/>
        <v>1.7395335773238926E-2</v>
      </c>
      <c r="AE143" s="3">
        <f t="shared" si="147"/>
        <v>0.13189137869185735</v>
      </c>
      <c r="AF143" s="3">
        <f t="shared" si="148"/>
        <v>3.9534854030088468E-2</v>
      </c>
      <c r="AG143" s="3">
        <f t="shared" si="139"/>
        <v>25.294136643047629</v>
      </c>
      <c r="AL143" s="32"/>
      <c r="AO143" s="3"/>
      <c r="AP143" s="3"/>
      <c r="AQ143" s="3"/>
      <c r="AR143" s="3"/>
      <c r="AW143" s="32"/>
      <c r="AZ143" s="3"/>
      <c r="BA143" s="3"/>
      <c r="BB143" s="3"/>
      <c r="BC143" s="3"/>
      <c r="BE143" s="3">
        <v>0.44</v>
      </c>
      <c r="BF143" s="3">
        <f t="shared" si="137"/>
        <v>366.66666666666669</v>
      </c>
      <c r="BG143" s="3">
        <v>2.2699999999999999E-3</v>
      </c>
      <c r="BH143" s="32">
        <f t="shared" si="158"/>
        <v>1.0660412233456811</v>
      </c>
      <c r="BI143" s="3">
        <f t="shared" si="155"/>
        <v>1.6094299999999999E-2</v>
      </c>
      <c r="BJ143" s="3">
        <f t="shared" si="149"/>
        <v>3.6577954545454545E-2</v>
      </c>
      <c r="BK143" s="3">
        <f t="shared" si="150"/>
        <v>1.7157187260892395E-2</v>
      </c>
      <c r="BL143" s="3">
        <f t="shared" si="151"/>
        <v>0.13098544675227242</v>
      </c>
      <c r="BM143" s="3">
        <f t="shared" si="152"/>
        <v>3.8993607411119083E-2</v>
      </c>
      <c r="BN143" s="3">
        <f t="shared" si="140"/>
        <v>25.645229215567486</v>
      </c>
    </row>
    <row r="144" spans="2:66" ht="12" x14ac:dyDescent="0.2">
      <c r="B144" s="3">
        <v>0.44500000000000001</v>
      </c>
      <c r="C144" s="3">
        <f t="shared" si="135"/>
        <v>370.83333333333337</v>
      </c>
      <c r="D144" s="3">
        <v>1.9648000000000001E-3</v>
      </c>
      <c r="E144" s="32">
        <f t="shared" si="156"/>
        <v>1.0662037128179278</v>
      </c>
      <c r="F144" s="3">
        <f t="shared" si="153"/>
        <v>1.3930432E-2</v>
      </c>
      <c r="G144" s="3">
        <f t="shared" si="141"/>
        <v>3.1304341573033703E-2</v>
      </c>
      <c r="H144" s="3">
        <f t="shared" si="142"/>
        <v>1.4852678319557671E-2</v>
      </c>
      <c r="I144" s="3">
        <f t="shared" si="143"/>
        <v>0.12187156485233819</v>
      </c>
      <c r="J144" s="3">
        <f t="shared" si="144"/>
        <v>3.3376805212489147E-2</v>
      </c>
      <c r="K144" s="3">
        <f t="shared" si="138"/>
        <v>29.960926267017719</v>
      </c>
      <c r="N144" s="3"/>
      <c r="P144" s="32"/>
      <c r="R144" s="2"/>
      <c r="S144" s="3"/>
      <c r="T144" s="3"/>
      <c r="U144" s="3"/>
      <c r="V144" s="3"/>
      <c r="X144" s="3">
        <v>0.44500000000000001</v>
      </c>
      <c r="Y144" s="3">
        <f t="shared" si="136"/>
        <v>370.83333333333337</v>
      </c>
      <c r="Z144" s="3">
        <v>2.3456000000000002E-3</v>
      </c>
      <c r="AA144" s="32">
        <f t="shared" si="157"/>
        <v>1.0666443365305263</v>
      </c>
      <c r="AB144" s="3">
        <f t="shared" si="154"/>
        <v>1.6466112000000001E-2</v>
      </c>
      <c r="AC144" s="3">
        <f t="shared" si="145"/>
        <v>3.7002498876404499E-2</v>
      </c>
      <c r="AD144" s="3">
        <f t="shared" si="146"/>
        <v>1.7563485109477337E-2</v>
      </c>
      <c r="AE144" s="3">
        <f t="shared" si="147"/>
        <v>0.13252729948760494</v>
      </c>
      <c r="AF144" s="3">
        <f t="shared" si="148"/>
        <v>3.9468505863994016E-2</v>
      </c>
      <c r="AG144" s="3">
        <f t="shared" si="139"/>
        <v>25.336657117093232</v>
      </c>
      <c r="AL144" s="32"/>
      <c r="AO144" s="3"/>
      <c r="AP144" s="3"/>
      <c r="AQ144" s="3"/>
      <c r="AR144" s="3"/>
      <c r="AW144" s="32"/>
      <c r="AZ144" s="3"/>
      <c r="BA144" s="3"/>
      <c r="BB144" s="3"/>
      <c r="BC144" s="3"/>
      <c r="BE144" s="3">
        <v>0.44500000000000001</v>
      </c>
      <c r="BF144" s="3">
        <f t="shared" si="137"/>
        <v>370.83333333333337</v>
      </c>
      <c r="BG144" s="3">
        <v>2.2959E-3</v>
      </c>
      <c r="BH144" s="32">
        <f t="shared" si="158"/>
        <v>1.0662037128179278</v>
      </c>
      <c r="BI144" s="3">
        <f t="shared" si="155"/>
        <v>1.6277930999999999E-2</v>
      </c>
      <c r="BJ144" s="3">
        <f t="shared" si="149"/>
        <v>3.6579620224719098E-2</v>
      </c>
      <c r="BK144" s="3">
        <f t="shared" si="150"/>
        <v>1.7355590469194042E-2</v>
      </c>
      <c r="BL144" s="3">
        <f t="shared" si="151"/>
        <v>0.13174061814487603</v>
      </c>
      <c r="BM144" s="3">
        <f t="shared" si="152"/>
        <v>3.9001326897065265E-2</v>
      </c>
      <c r="BN144" s="3">
        <f t="shared" si="140"/>
        <v>25.640153286047482</v>
      </c>
    </row>
    <row r="145" spans="2:66" ht="12" x14ac:dyDescent="0.2">
      <c r="B145" s="3">
        <v>0.45</v>
      </c>
      <c r="C145" s="3">
        <f t="shared" si="135"/>
        <v>375.00000000000006</v>
      </c>
      <c r="D145" s="3">
        <v>1.9315999999999999E-3</v>
      </c>
      <c r="E145" s="32">
        <f t="shared" si="156"/>
        <v>1.0663643867273553</v>
      </c>
      <c r="F145" s="3">
        <f t="shared" si="153"/>
        <v>1.3695043999999998E-2</v>
      </c>
      <c r="G145" s="3">
        <f t="shared" si="141"/>
        <v>3.0433431111111107E-2</v>
      </c>
      <c r="H145" s="3">
        <f t="shared" si="142"/>
        <v>1.4603907196264145E-2</v>
      </c>
      <c r="I145" s="3">
        <f t="shared" si="143"/>
        <v>0.12084662674756025</v>
      </c>
      <c r="J145" s="3">
        <f t="shared" si="144"/>
        <v>3.2453127102809211E-2</v>
      </c>
      <c r="K145" s="3">
        <f t="shared" si="138"/>
        <v>30.813671571065271</v>
      </c>
      <c r="N145" s="3"/>
      <c r="P145" s="32"/>
      <c r="R145" s="2"/>
      <c r="S145" s="3"/>
      <c r="T145" s="3"/>
      <c r="U145" s="3"/>
      <c r="V145" s="3"/>
      <c r="X145" s="3">
        <v>0.45</v>
      </c>
      <c r="Y145" s="3">
        <f t="shared" si="136"/>
        <v>375.00000000000006</v>
      </c>
      <c r="Z145" s="3">
        <v>2.3654000000000001E-3</v>
      </c>
      <c r="AA145" s="32">
        <f t="shared" si="157"/>
        <v>1.0668060798170549</v>
      </c>
      <c r="AB145" s="3">
        <f t="shared" si="154"/>
        <v>1.6605108E-2</v>
      </c>
      <c r="AC145" s="3">
        <f t="shared" si="145"/>
        <v>3.6900240000000001E-2</v>
      </c>
      <c r="AD145" s="3">
        <f t="shared" si="146"/>
        <v>1.7714430170418818E-2</v>
      </c>
      <c r="AE145" s="3">
        <f t="shared" si="147"/>
        <v>0.13309556780907025</v>
      </c>
      <c r="AF145" s="3">
        <f t="shared" si="148"/>
        <v>3.9365400378708483E-2</v>
      </c>
      <c r="AG145" s="3">
        <f t="shared" si="139"/>
        <v>25.40301865037981</v>
      </c>
      <c r="AL145" s="32"/>
      <c r="AO145" s="3"/>
      <c r="AP145" s="3"/>
      <c r="AQ145" s="3"/>
      <c r="AR145" s="3"/>
      <c r="AW145" s="32"/>
      <c r="AZ145" s="3"/>
      <c r="BA145" s="3"/>
      <c r="BB145" s="3"/>
      <c r="BC145" s="3"/>
      <c r="BE145" s="3">
        <v>0.45</v>
      </c>
      <c r="BF145" s="3">
        <f t="shared" si="137"/>
        <v>375.00000000000006</v>
      </c>
      <c r="BG145" s="3">
        <v>2.3138999999999998E-3</v>
      </c>
      <c r="BH145" s="32">
        <f t="shared" si="158"/>
        <v>1.0663643867273553</v>
      </c>
      <c r="BI145" s="3">
        <f t="shared" si="155"/>
        <v>1.6405550999999997E-2</v>
      </c>
      <c r="BJ145" s="3">
        <f t="shared" si="149"/>
        <v>3.6456779999999994E-2</v>
      </c>
      <c r="BK145" s="3">
        <f t="shared" si="150"/>
        <v>1.7494295331039349E-2</v>
      </c>
      <c r="BL145" s="3">
        <f t="shared" si="151"/>
        <v>0.1322660021737988</v>
      </c>
      <c r="BM145" s="3">
        <f t="shared" si="152"/>
        <v>3.8876211846754105E-2</v>
      </c>
      <c r="BN145" s="3">
        <f t="shared" si="140"/>
        <v>25.722670818388728</v>
      </c>
    </row>
    <row r="146" spans="2:66" ht="12" x14ac:dyDescent="0.2">
      <c r="B146" s="3">
        <v>0.45500000000000002</v>
      </c>
      <c r="C146" s="3">
        <f t="shared" si="135"/>
        <v>379.16666666666669</v>
      </c>
      <c r="D146" s="3">
        <v>1.9639000000000002E-3</v>
      </c>
      <c r="E146" s="32">
        <f t="shared" si="156"/>
        <v>1.0665232851981377</v>
      </c>
      <c r="F146" s="3">
        <f t="shared" si="153"/>
        <v>1.3924051000000002E-2</v>
      </c>
      <c r="G146" s="3">
        <f t="shared" si="141"/>
        <v>3.0602309890109893E-2</v>
      </c>
      <c r="H146" s="3">
        <f t="shared" si="142"/>
        <v>1.4850324615786415E-2</v>
      </c>
      <c r="I146" s="3">
        <f t="shared" si="143"/>
        <v>0.12186190797696553</v>
      </c>
      <c r="J146" s="3">
        <f t="shared" si="144"/>
        <v>3.2638076078651462E-2</v>
      </c>
      <c r="K146" s="3">
        <f t="shared" si="138"/>
        <v>30.639060880616647</v>
      </c>
      <c r="N146" s="3"/>
      <c r="P146" s="32"/>
      <c r="R146" s="2"/>
      <c r="S146" s="3"/>
      <c r="T146" s="3"/>
      <c r="U146" s="3"/>
      <c r="V146" s="3"/>
      <c r="X146" s="3">
        <v>0.45500000000000002</v>
      </c>
      <c r="Y146" s="3">
        <f t="shared" si="136"/>
        <v>379.16666666666669</v>
      </c>
      <c r="Z146" s="3">
        <v>2.3842999999999998E-3</v>
      </c>
      <c r="AA146" s="32">
        <f t="shared" si="157"/>
        <v>1.0669660358483748</v>
      </c>
      <c r="AB146" s="3">
        <f t="shared" si="154"/>
        <v>1.6737785999999998E-2</v>
      </c>
      <c r="AC146" s="3">
        <f t="shared" si="145"/>
        <v>3.6786342857142849E-2</v>
      </c>
      <c r="AD146" s="3">
        <f t="shared" si="146"/>
        <v>1.7858649177298423E-2</v>
      </c>
      <c r="AE146" s="3">
        <f t="shared" si="147"/>
        <v>0.13363625697129661</v>
      </c>
      <c r="AF146" s="3">
        <f t="shared" si="148"/>
        <v>3.9249778411644884E-2</v>
      </c>
      <c r="AG146" s="3">
        <f t="shared" si="139"/>
        <v>25.477850843186246</v>
      </c>
      <c r="AL146" s="32"/>
      <c r="AO146" s="3"/>
      <c r="AP146" s="3"/>
      <c r="AQ146" s="3"/>
      <c r="AR146" s="3"/>
      <c r="AW146" s="32"/>
      <c r="AZ146" s="3"/>
      <c r="BA146" s="3"/>
      <c r="BB146" s="3"/>
      <c r="BC146" s="3"/>
      <c r="BE146" s="3">
        <v>0.45500000000000002</v>
      </c>
      <c r="BF146" s="3">
        <f t="shared" si="137"/>
        <v>379.16666666666669</v>
      </c>
      <c r="BG146" s="3">
        <v>2.3278999999999999E-3</v>
      </c>
      <c r="BH146" s="32">
        <f t="shared" si="158"/>
        <v>1.0665232851981377</v>
      </c>
      <c r="BI146" s="3">
        <f t="shared" si="155"/>
        <v>1.6504810999999998E-2</v>
      </c>
      <c r="BJ146" s="3">
        <f t="shared" si="149"/>
        <v>3.6274309890109886E-2</v>
      </c>
      <c r="BK146" s="3">
        <f t="shared" si="150"/>
        <v>1.7602765249294359E-2</v>
      </c>
      <c r="BL146" s="3">
        <f t="shared" si="151"/>
        <v>0.13267541313029463</v>
      </c>
      <c r="BM146" s="3">
        <f t="shared" si="152"/>
        <v>3.8687396152295293E-2</v>
      </c>
      <c r="BN146" s="3">
        <f t="shared" si="140"/>
        <v>25.848211548366788</v>
      </c>
    </row>
    <row r="147" spans="2:66" ht="12" x14ac:dyDescent="0.2">
      <c r="B147" s="3">
        <v>0.46</v>
      </c>
      <c r="C147" s="3">
        <f t="shared" si="135"/>
        <v>383.33333333333337</v>
      </c>
      <c r="D147" s="3">
        <v>1.9632E-3</v>
      </c>
      <c r="E147" s="32">
        <f t="shared" si="156"/>
        <v>1.0666804470388485</v>
      </c>
      <c r="F147" s="3">
        <f t="shared" si="153"/>
        <v>1.3919088E-2</v>
      </c>
      <c r="G147" s="3">
        <f t="shared" si="141"/>
        <v>3.0258886956521736E-2</v>
      </c>
      <c r="H147" s="3">
        <f t="shared" si="142"/>
        <v>1.484721901021307E-2</v>
      </c>
      <c r="I147" s="3">
        <f t="shared" si="143"/>
        <v>0.12184916499596159</v>
      </c>
      <c r="J147" s="3">
        <f t="shared" si="144"/>
        <v>3.2276563065680587E-2</v>
      </c>
      <c r="K147" s="3">
        <f t="shared" si="138"/>
        <v>30.982233082409323</v>
      </c>
      <c r="N147" s="3"/>
      <c r="P147" s="32"/>
      <c r="R147" s="2"/>
      <c r="S147" s="3"/>
      <c r="T147" s="3"/>
      <c r="U147" s="3"/>
      <c r="V147" s="3"/>
      <c r="X147" s="3">
        <v>0.46</v>
      </c>
      <c r="Y147" s="3">
        <f t="shared" si="136"/>
        <v>383.33333333333337</v>
      </c>
      <c r="Z147" s="3">
        <v>2.4084000000000002E-3</v>
      </c>
      <c r="AA147" s="32">
        <f t="shared" si="157"/>
        <v>1.0671242436913533</v>
      </c>
      <c r="AB147" s="3">
        <f t="shared" si="154"/>
        <v>1.6906968000000001E-2</v>
      </c>
      <c r="AC147" s="3">
        <f t="shared" si="145"/>
        <v>3.6754278260869563E-2</v>
      </c>
      <c r="AD147" s="3">
        <f t="shared" si="146"/>
        <v>1.8041835440113913E-2</v>
      </c>
      <c r="AE147" s="3">
        <f t="shared" si="147"/>
        <v>0.13431989964303098</v>
      </c>
      <c r="AF147" s="3">
        <f t="shared" si="148"/>
        <v>3.9221381391551985E-2</v>
      </c>
      <c r="AG147" s="3">
        <f t="shared" si="139"/>
        <v>25.496297287871485</v>
      </c>
      <c r="AL147" s="32"/>
      <c r="AO147" s="3"/>
      <c r="AP147" s="3"/>
      <c r="AQ147" s="3"/>
      <c r="AR147" s="3"/>
      <c r="AW147" s="32"/>
      <c r="AZ147" s="3"/>
      <c r="BA147" s="3"/>
      <c r="BB147" s="3"/>
      <c r="BC147" s="3"/>
      <c r="BE147" s="3">
        <v>0.46</v>
      </c>
      <c r="BF147" s="3">
        <f t="shared" si="137"/>
        <v>383.33333333333337</v>
      </c>
      <c r="BG147" s="3">
        <v>2.3497000000000001E-3</v>
      </c>
      <c r="BH147" s="32">
        <f t="shared" si="158"/>
        <v>1.0666804470388485</v>
      </c>
      <c r="BI147" s="3">
        <f t="shared" si="155"/>
        <v>1.6659373000000002E-2</v>
      </c>
      <c r="BJ147" s="3">
        <f t="shared" si="149"/>
        <v>3.6216028260869566E-2</v>
      </c>
      <c r="BK147" s="3">
        <f t="shared" si="150"/>
        <v>1.7770227439026922E-2</v>
      </c>
      <c r="BL147" s="3">
        <f t="shared" si="151"/>
        <v>0.13330501655611809</v>
      </c>
      <c r="BM147" s="3">
        <f t="shared" si="152"/>
        <v>3.8630929215275916E-2</v>
      </c>
      <c r="BN147" s="3">
        <f t="shared" si="140"/>
        <v>25.885993951306968</v>
      </c>
    </row>
    <row r="148" spans="2:66" ht="12" x14ac:dyDescent="0.2">
      <c r="B148" s="3">
        <v>0.46500000000000002</v>
      </c>
      <c r="C148" s="3">
        <f t="shared" si="135"/>
        <v>387.50000000000006</v>
      </c>
      <c r="D148" s="3">
        <v>1.9903999999999998E-3</v>
      </c>
      <c r="E148" s="32">
        <f t="shared" si="156"/>
        <v>1.0668359097993554</v>
      </c>
      <c r="F148" s="3">
        <f t="shared" si="153"/>
        <v>1.4111935999999999E-2</v>
      </c>
      <c r="G148" s="3">
        <f t="shared" si="141"/>
        <v>3.0348249462365588E-2</v>
      </c>
      <c r="H148" s="3">
        <f t="shared" si="142"/>
        <v>1.5055120081590274E-2</v>
      </c>
      <c r="I148" s="3">
        <f t="shared" si="143"/>
        <v>0.12269930758398873</v>
      </c>
      <c r="J148" s="3">
        <f t="shared" si="144"/>
        <v>3.2376602326000585E-2</v>
      </c>
      <c r="K148" s="3">
        <f t="shared" si="138"/>
        <v>30.886502231796349</v>
      </c>
      <c r="N148" s="3"/>
      <c r="P148" s="32"/>
      <c r="R148" s="2"/>
      <c r="S148" s="3"/>
      <c r="T148" s="3"/>
      <c r="U148" s="3"/>
      <c r="V148" s="3"/>
      <c r="X148" s="3">
        <v>0.46500000000000002</v>
      </c>
      <c r="Y148" s="3">
        <f t="shared" si="136"/>
        <v>387.50000000000006</v>
      </c>
      <c r="Z148" s="3">
        <v>2.4256999999999998E-3</v>
      </c>
      <c r="AA148" s="32">
        <f t="shared" si="157"/>
        <v>1.0672807411457736</v>
      </c>
      <c r="AB148" s="3">
        <f t="shared" si="154"/>
        <v>1.7028413999999999E-2</v>
      </c>
      <c r="AC148" s="3">
        <f t="shared" si="145"/>
        <v>3.6620245161290317E-2</v>
      </c>
      <c r="AD148" s="3">
        <f t="shared" si="146"/>
        <v>1.8174098314457068E-2</v>
      </c>
      <c r="AE148" s="3">
        <f t="shared" si="147"/>
        <v>0.1348113434190798</v>
      </c>
      <c r="AF148" s="3">
        <f t="shared" si="148"/>
        <v>3.9084082396681867E-2</v>
      </c>
      <c r="AG148" s="3">
        <f t="shared" si="139"/>
        <v>25.585863571019829</v>
      </c>
      <c r="AL148" s="32"/>
      <c r="AO148" s="3"/>
      <c r="AP148" s="3"/>
      <c r="AQ148" s="3"/>
      <c r="AR148" s="3"/>
      <c r="AW148" s="32"/>
      <c r="AZ148" s="3"/>
      <c r="BA148" s="3"/>
      <c r="BB148" s="3"/>
      <c r="BC148" s="3"/>
      <c r="BE148" s="3">
        <v>0.46500000000000002</v>
      </c>
      <c r="BF148" s="3">
        <f t="shared" si="137"/>
        <v>387.50000000000006</v>
      </c>
      <c r="BG148" s="3">
        <v>2.3655E-3</v>
      </c>
      <c r="BH148" s="32">
        <f t="shared" si="158"/>
        <v>1.0668359097993554</v>
      </c>
      <c r="BI148" s="3">
        <f t="shared" si="155"/>
        <v>1.6771394999999998E-2</v>
      </c>
      <c r="BJ148" s="3">
        <f t="shared" si="149"/>
        <v>3.6067516129032251E-2</v>
      </c>
      <c r="BK148" s="3">
        <f t="shared" si="150"/>
        <v>1.7892326443429359E-2</v>
      </c>
      <c r="BL148" s="3">
        <f t="shared" si="151"/>
        <v>0.13376220110116818</v>
      </c>
      <c r="BM148" s="3">
        <f t="shared" si="152"/>
        <v>3.8478121383719054E-2</v>
      </c>
      <c r="BN148" s="3">
        <f t="shared" si="140"/>
        <v>25.988794775805303</v>
      </c>
    </row>
    <row r="149" spans="2:66" ht="12" x14ac:dyDescent="0.2">
      <c r="B149" s="3">
        <v>0.47</v>
      </c>
      <c r="C149" s="3">
        <f t="shared" si="135"/>
        <v>391.66666666666669</v>
      </c>
      <c r="D149" s="3">
        <v>2.0081000000000001E-3</v>
      </c>
      <c r="E149" s="32">
        <f t="shared" si="156"/>
        <v>1.0669897098246706</v>
      </c>
      <c r="F149" s="3">
        <f t="shared" si="153"/>
        <v>1.4237429000000001E-2</v>
      </c>
      <c r="G149" s="3">
        <f t="shared" si="141"/>
        <v>3.0292402127659577E-2</v>
      </c>
      <c r="H149" s="3">
        <f t="shared" si="142"/>
        <v>1.5191190237359351E-2</v>
      </c>
      <c r="I149" s="3">
        <f t="shared" si="143"/>
        <v>0.12325254657555498</v>
      </c>
      <c r="J149" s="3">
        <f t="shared" si="144"/>
        <v>3.232168135608373E-2</v>
      </c>
      <c r="K149" s="3">
        <f t="shared" si="138"/>
        <v>30.938984546723638</v>
      </c>
      <c r="N149" s="3"/>
      <c r="P149" s="32"/>
      <c r="R149" s="2"/>
      <c r="S149" s="3"/>
      <c r="T149" s="3"/>
      <c r="U149" s="3"/>
      <c r="V149" s="3"/>
      <c r="X149" s="3">
        <v>0.47</v>
      </c>
      <c r="Y149" s="3">
        <f t="shared" si="136"/>
        <v>391.66666666666669</v>
      </c>
      <c r="Z149" s="3">
        <v>2.4455000000000002E-3</v>
      </c>
      <c r="AA149" s="32">
        <f t="shared" si="157"/>
        <v>1.0674355647985454</v>
      </c>
      <c r="AB149" s="3">
        <f t="shared" si="154"/>
        <v>1.7167410000000001E-2</v>
      </c>
      <c r="AC149" s="3">
        <f t="shared" si="145"/>
        <v>3.6526404255319153E-2</v>
      </c>
      <c r="AD149" s="3">
        <f t="shared" si="146"/>
        <v>1.8325103989478196E-2</v>
      </c>
      <c r="AE149" s="3">
        <f t="shared" si="147"/>
        <v>0.13537024780016543</v>
      </c>
      <c r="AF149" s="3">
        <f t="shared" si="148"/>
        <v>3.8989582956336588E-2</v>
      </c>
      <c r="AG149" s="3">
        <f t="shared" si="139"/>
        <v>25.647876283259397</v>
      </c>
      <c r="AL149" s="32"/>
      <c r="AO149" s="3"/>
      <c r="AP149" s="3"/>
      <c r="AQ149" s="3"/>
      <c r="AR149" s="3"/>
      <c r="AW149" s="32"/>
      <c r="AZ149" s="3"/>
      <c r="BA149" s="3"/>
      <c r="BB149" s="3"/>
      <c r="BC149" s="3"/>
      <c r="BE149" s="3">
        <v>0.47</v>
      </c>
      <c r="BF149" s="3">
        <f t="shared" si="137"/>
        <v>391.66666666666669</v>
      </c>
      <c r="BG149" s="3">
        <v>2.3885E-3</v>
      </c>
      <c r="BH149" s="32">
        <f t="shared" si="158"/>
        <v>1.0669897098246706</v>
      </c>
      <c r="BI149" s="3">
        <f t="shared" si="155"/>
        <v>1.6934464999999999E-2</v>
      </c>
      <c r="BJ149" s="3">
        <f t="shared" si="149"/>
        <v>3.6030776595744683E-2</v>
      </c>
      <c r="BK149" s="3">
        <f t="shared" si="150"/>
        <v>1.8068899896386038E-2</v>
      </c>
      <c r="BL149" s="3">
        <f t="shared" si="151"/>
        <v>0.13442060815360879</v>
      </c>
      <c r="BM149" s="3">
        <f t="shared" si="152"/>
        <v>3.8444467864651145E-2</v>
      </c>
      <c r="BN149" s="3">
        <f t="shared" si="140"/>
        <v>26.011544847509214</v>
      </c>
    </row>
    <row r="150" spans="2:66" ht="12" x14ac:dyDescent="0.2">
      <c r="B150" s="3">
        <v>0.47499999999999998</v>
      </c>
      <c r="C150" s="3">
        <f t="shared" si="135"/>
        <v>395.83333333333337</v>
      </c>
      <c r="D150" s="3">
        <v>2.0181999999999999E-3</v>
      </c>
      <c r="E150" s="32">
        <f t="shared" si="156"/>
        <v>1.0671418823059526</v>
      </c>
      <c r="F150" s="3">
        <f t="shared" si="153"/>
        <v>1.4309038E-2</v>
      </c>
      <c r="G150" s="3">
        <f t="shared" si="141"/>
        <v>3.0124290526315791E-2</v>
      </c>
      <c r="H150" s="3">
        <f t="shared" si="142"/>
        <v>1.5269773745307403E-2</v>
      </c>
      <c r="I150" s="3">
        <f t="shared" si="143"/>
        <v>0.1235709259709071</v>
      </c>
      <c r="J150" s="3">
        <f t="shared" si="144"/>
        <v>3.214689209538401E-2</v>
      </c>
      <c r="K150" s="3">
        <f t="shared" si="138"/>
        <v>31.10720616577397</v>
      </c>
      <c r="N150" s="3"/>
      <c r="P150" s="32"/>
      <c r="R150" s="2"/>
      <c r="S150" s="3"/>
      <c r="T150" s="3"/>
      <c r="U150" s="3"/>
      <c r="V150" s="3"/>
      <c r="X150" s="3">
        <v>0.47499999999999998</v>
      </c>
      <c r="Y150" s="3">
        <f t="shared" si="136"/>
        <v>395.83333333333337</v>
      </c>
      <c r="Z150" s="3">
        <v>2.4632999999999999E-3</v>
      </c>
      <c r="AA150" s="32">
        <f t="shared" si="157"/>
        <v>1.0675887500750438</v>
      </c>
      <c r="AB150" s="3">
        <f t="shared" si="154"/>
        <v>1.7292365999999997E-2</v>
      </c>
      <c r="AC150" s="3">
        <f t="shared" si="145"/>
        <v>3.6404981052631576E-2</v>
      </c>
      <c r="AD150" s="3">
        <f t="shared" si="146"/>
        <v>1.8461135403780183E-2</v>
      </c>
      <c r="AE150" s="3">
        <f t="shared" si="147"/>
        <v>0.13587176087686573</v>
      </c>
      <c r="AF150" s="3">
        <f t="shared" si="148"/>
        <v>3.8865548218484598E-2</v>
      </c>
      <c r="AG150" s="3">
        <f t="shared" si="139"/>
        <v>25.729728405693667</v>
      </c>
      <c r="AL150" s="32"/>
      <c r="AO150" s="3"/>
      <c r="AP150" s="3"/>
      <c r="AQ150" s="3"/>
      <c r="AR150" s="3"/>
      <c r="AW150" s="32"/>
      <c r="AZ150" s="3"/>
      <c r="BA150" s="3"/>
      <c r="BB150" s="3"/>
      <c r="BC150" s="3"/>
      <c r="BE150" s="3">
        <v>0.47499999999999998</v>
      </c>
      <c r="BF150" s="3">
        <f t="shared" si="137"/>
        <v>395.83333333333337</v>
      </c>
      <c r="BG150" s="3">
        <v>2.4103000000000002E-3</v>
      </c>
      <c r="BH150" s="32">
        <f t="shared" si="158"/>
        <v>1.0671418823059526</v>
      </c>
      <c r="BI150" s="3">
        <f t="shared" si="155"/>
        <v>1.7089027E-2</v>
      </c>
      <c r="BJ150" s="3">
        <f t="shared" si="149"/>
        <v>3.597689894736842E-2</v>
      </c>
      <c r="BK150" s="3">
        <f t="shared" si="150"/>
        <v>1.8236416439557247E-2</v>
      </c>
      <c r="BL150" s="3">
        <f t="shared" si="151"/>
        <v>0.13504227648983574</v>
      </c>
      <c r="BM150" s="3">
        <f t="shared" si="152"/>
        <v>3.8392455662225787E-2</v>
      </c>
      <c r="BN150" s="3">
        <f t="shared" si="140"/>
        <v>26.046784003553508</v>
      </c>
    </row>
    <row r="151" spans="2:66" ht="12" x14ac:dyDescent="0.2">
      <c r="B151" s="3">
        <v>0.48</v>
      </c>
      <c r="C151" s="3">
        <f t="shared" si="135"/>
        <v>400</v>
      </c>
      <c r="D151" s="3">
        <v>1.9932000000000001E-3</v>
      </c>
      <c r="E151" s="32">
        <f t="shared" si="156"/>
        <v>1.0672924613288377</v>
      </c>
      <c r="F151" s="3">
        <f t="shared" si="153"/>
        <v>1.4131788000000001E-2</v>
      </c>
      <c r="G151" s="3">
        <f t="shared" si="141"/>
        <v>2.9441225000000005E-2</v>
      </c>
      <c r="H151" s="3">
        <f t="shared" si="142"/>
        <v>1.5082750797497334E-2</v>
      </c>
      <c r="I151" s="3">
        <f t="shared" si="143"/>
        <v>0.12281185120947137</v>
      </c>
      <c r="J151" s="3">
        <f t="shared" si="144"/>
        <v>3.1422397494786113E-2</v>
      </c>
      <c r="K151" s="3">
        <f t="shared" si="138"/>
        <v>31.824433516440909</v>
      </c>
      <c r="N151" s="3"/>
      <c r="P151" s="32"/>
      <c r="R151" s="2"/>
      <c r="S151" s="3"/>
      <c r="T151" s="3"/>
      <c r="U151" s="3"/>
      <c r="V151" s="3"/>
      <c r="X151" s="3">
        <v>0.48</v>
      </c>
      <c r="Y151" s="3">
        <f t="shared" si="136"/>
        <v>400</v>
      </c>
      <c r="Z151" s="3">
        <v>2.4827999999999999E-3</v>
      </c>
      <c r="AA151" s="32">
        <f t="shared" si="157"/>
        <v>1.0677403312877651</v>
      </c>
      <c r="AB151" s="3">
        <f t="shared" si="154"/>
        <v>1.7429255999999997E-2</v>
      </c>
      <c r="AC151" s="3">
        <f t="shared" si="145"/>
        <v>3.6310949999999995E-2</v>
      </c>
      <c r="AD151" s="3">
        <f t="shared" si="146"/>
        <v>1.8609919575539265E-2</v>
      </c>
      <c r="AE151" s="3">
        <f t="shared" si="147"/>
        <v>0.13641817905081149</v>
      </c>
      <c r="AF151" s="3">
        <f t="shared" si="148"/>
        <v>3.8770665782373467E-2</v>
      </c>
      <c r="AG151" s="3">
        <f t="shared" si="139"/>
        <v>25.792696096919641</v>
      </c>
      <c r="AL151" s="32"/>
      <c r="AO151" s="3"/>
      <c r="AP151" s="3"/>
      <c r="AQ151" s="3"/>
      <c r="AR151" s="3"/>
      <c r="AW151" s="32"/>
      <c r="AZ151" s="3"/>
      <c r="BA151" s="3"/>
      <c r="BB151" s="3"/>
      <c r="BC151" s="3"/>
      <c r="BE151" s="3">
        <v>0.48</v>
      </c>
      <c r="BF151" s="3">
        <f t="shared" si="137"/>
        <v>400</v>
      </c>
      <c r="BG151" s="3">
        <v>2.4361000000000001E-3</v>
      </c>
      <c r="BH151" s="32">
        <f t="shared" si="158"/>
        <v>1.0672924613288377</v>
      </c>
      <c r="BI151" s="3">
        <f t="shared" si="155"/>
        <v>1.7271949000000002E-2</v>
      </c>
      <c r="BJ151" s="3">
        <f t="shared" si="149"/>
        <v>3.598322708333334E-2</v>
      </c>
      <c r="BK151" s="3">
        <f t="shared" si="150"/>
        <v>1.8434220960156161E-2</v>
      </c>
      <c r="BL151" s="3">
        <f t="shared" si="151"/>
        <v>0.1357726811997029</v>
      </c>
      <c r="BM151" s="3">
        <f t="shared" si="152"/>
        <v>3.8404627000325334E-2</v>
      </c>
      <c r="BN151" s="3">
        <f t="shared" si="140"/>
        <v>26.038529159299706</v>
      </c>
    </row>
    <row r="152" spans="2:66" ht="12" x14ac:dyDescent="0.2">
      <c r="B152" s="3">
        <v>0.48499999999999999</v>
      </c>
      <c r="C152" s="3">
        <f t="shared" si="135"/>
        <v>404.16666666666669</v>
      </c>
      <c r="D152" s="3">
        <v>2.0412E-3</v>
      </c>
      <c r="E152" s="32">
        <f t="shared" si="156"/>
        <v>1.0674414799192664</v>
      </c>
      <c r="F152" s="3">
        <f t="shared" si="153"/>
        <v>1.4472107999999999E-2</v>
      </c>
      <c r="G152" s="3">
        <f t="shared" si="141"/>
        <v>2.983939793814433E-2</v>
      </c>
      <c r="H152" s="3">
        <f t="shared" si="142"/>
        <v>1.5448128381071454E-2</v>
      </c>
      <c r="I152" s="3">
        <f t="shared" si="143"/>
        <v>0.12429049996307624</v>
      </c>
      <c r="J152" s="3">
        <f t="shared" si="144"/>
        <v>3.1851811094992688E-2</v>
      </c>
      <c r="K152" s="3">
        <f t="shared" si="138"/>
        <v>31.395389009989657</v>
      </c>
      <c r="N152" s="3"/>
      <c r="P152" s="32"/>
      <c r="R152" s="2"/>
      <c r="S152" s="3"/>
      <c r="T152" s="3"/>
      <c r="U152" s="3"/>
      <c r="V152" s="3"/>
      <c r="X152" s="3">
        <v>0.48499999999999999</v>
      </c>
      <c r="Y152" s="3">
        <f t="shared" si="136"/>
        <v>404.16666666666669</v>
      </c>
      <c r="Z152" s="3">
        <v>2.5049999999999998E-3</v>
      </c>
      <c r="AA152" s="32">
        <f t="shared" si="157"/>
        <v>1.0678903416824561</v>
      </c>
      <c r="AB152" s="3">
        <f t="shared" si="154"/>
        <v>1.7585099999999999E-2</v>
      </c>
      <c r="AC152" s="3">
        <f t="shared" si="145"/>
        <v>3.6257938144329899E-2</v>
      </c>
      <c r="AD152" s="3">
        <f t="shared" si="146"/>
        <v>1.8778958447520158E-2</v>
      </c>
      <c r="AE152" s="3">
        <f t="shared" si="147"/>
        <v>0.13703633987931871</v>
      </c>
      <c r="AF152" s="3">
        <f t="shared" si="148"/>
        <v>3.8719501953649808E-2</v>
      </c>
      <c r="AG152" s="3">
        <f t="shared" si="139"/>
        <v>25.826778484833717</v>
      </c>
      <c r="AL152" s="32"/>
      <c r="AO152" s="3"/>
      <c r="AP152" s="3"/>
      <c r="AQ152" s="3"/>
      <c r="AR152" s="3"/>
      <c r="AW152" s="32"/>
      <c r="AZ152" s="3"/>
      <c r="BA152" s="3"/>
      <c r="BB152" s="3"/>
      <c r="BC152" s="3"/>
      <c r="BE152" s="3">
        <v>0.48499999999999999</v>
      </c>
      <c r="BF152" s="3">
        <f t="shared" si="137"/>
        <v>404.16666666666669</v>
      </c>
      <c r="BG152" s="3">
        <v>2.4529E-3</v>
      </c>
      <c r="BH152" s="32">
        <f t="shared" si="158"/>
        <v>1.0674414799192664</v>
      </c>
      <c r="BI152" s="3">
        <f t="shared" si="155"/>
        <v>1.7391060999999999E-2</v>
      </c>
      <c r="BJ152" s="3">
        <f t="shared" si="149"/>
        <v>3.5857857731958764E-2</v>
      </c>
      <c r="BK152" s="3">
        <f t="shared" si="150"/>
        <v>1.8563939891206235E-2</v>
      </c>
      <c r="BL152" s="3">
        <f t="shared" si="151"/>
        <v>0.13624955005872949</v>
      </c>
      <c r="BM152" s="3">
        <f t="shared" si="152"/>
        <v>3.8276164724136572E-2</v>
      </c>
      <c r="BN152" s="3">
        <f t="shared" si="140"/>
        <v>26.125919543067749</v>
      </c>
    </row>
    <row r="153" spans="2:66" ht="12" x14ac:dyDescent="0.2">
      <c r="B153" s="3">
        <v>0.49</v>
      </c>
      <c r="C153" s="3">
        <f t="shared" si="135"/>
        <v>408.33333333333337</v>
      </c>
      <c r="D153" s="3">
        <v>2.0351000000000002E-3</v>
      </c>
      <c r="E153" s="32">
        <f t="shared" si="156"/>
        <v>1.0675889700869599</v>
      </c>
      <c r="F153" s="3">
        <f t="shared" si="153"/>
        <v>1.4428859E-2</v>
      </c>
      <c r="G153" s="3">
        <f t="shared" si="141"/>
        <v>2.9446651020408166E-2</v>
      </c>
      <c r="H153" s="24">
        <f t="shared" si="142"/>
        <v>1.5404090719339961E-2</v>
      </c>
      <c r="I153" s="24">
        <f t="shared" si="143"/>
        <v>0.12411321734343994</v>
      </c>
      <c r="J153" s="24">
        <f t="shared" si="144"/>
        <v>3.1436919835387676E-2</v>
      </c>
      <c r="K153" s="3">
        <f t="shared" si="138"/>
        <v>31.809732163210452</v>
      </c>
      <c r="N153" s="3"/>
      <c r="P153" s="32"/>
      <c r="R153" s="2"/>
      <c r="S153" s="24"/>
      <c r="T153" s="24"/>
      <c r="U153" s="24"/>
      <c r="V153" s="3"/>
      <c r="X153" s="3">
        <v>0.49</v>
      </c>
      <c r="Y153" s="3">
        <f t="shared" si="136"/>
        <v>408.33333333333337</v>
      </c>
      <c r="Z153" s="3">
        <v>2.5276000000000001E-3</v>
      </c>
      <c r="AA153" s="32">
        <f t="shared" si="157"/>
        <v>1.0680388134818812</v>
      </c>
      <c r="AB153" s="3">
        <f t="shared" si="154"/>
        <v>1.7743751999999998E-2</v>
      </c>
      <c r="AC153" s="3">
        <f t="shared" si="145"/>
        <v>3.6211738775510198E-2</v>
      </c>
      <c r="AD153" s="24">
        <f t="shared" si="146"/>
        <v>1.8951015832796753E-2</v>
      </c>
      <c r="AE153" s="24">
        <f t="shared" si="147"/>
        <v>0.1376626886007852</v>
      </c>
      <c r="AF153" s="24">
        <f t="shared" si="148"/>
        <v>3.8675542515911744E-2</v>
      </c>
      <c r="AG153" s="3">
        <f t="shared" si="139"/>
        <v>25.856133746245028</v>
      </c>
      <c r="AL153" s="32"/>
      <c r="AO153" s="24"/>
      <c r="AP153" s="24"/>
      <c r="AQ153" s="24"/>
      <c r="AR153" s="3"/>
      <c r="AW153" s="32"/>
      <c r="AZ153" s="24"/>
      <c r="BA153" s="24"/>
      <c r="BB153" s="24"/>
      <c r="BC153" s="3"/>
      <c r="BE153" s="3">
        <v>0.49</v>
      </c>
      <c r="BF153" s="3">
        <f t="shared" si="137"/>
        <v>408.33333333333337</v>
      </c>
      <c r="BG153" s="3">
        <v>2.4662E-3</v>
      </c>
      <c r="BH153" s="32">
        <f t="shared" si="158"/>
        <v>1.0675889700869599</v>
      </c>
      <c r="BI153" s="3">
        <f t="shared" si="155"/>
        <v>1.7485357999999999E-2</v>
      </c>
      <c r="BJ153" s="3">
        <f t="shared" si="149"/>
        <v>3.5684404081632655E-2</v>
      </c>
      <c r="BK153" s="24">
        <f t="shared" si="150"/>
        <v>1.8667175338821784E-2</v>
      </c>
      <c r="BL153" s="24">
        <f t="shared" si="151"/>
        <v>0.13662787174958771</v>
      </c>
      <c r="BM153" s="24">
        <f t="shared" si="152"/>
        <v>3.8096276201677111E-2</v>
      </c>
      <c r="BN153" s="3">
        <f t="shared" si="140"/>
        <v>26.249284699274021</v>
      </c>
    </row>
    <row r="154" spans="2:66" ht="12" x14ac:dyDescent="0.2">
      <c r="B154" s="3">
        <v>0.495</v>
      </c>
      <c r="C154" s="3">
        <f t="shared" si="135"/>
        <v>412.50000000000006</v>
      </c>
      <c r="D154" s="3">
        <v>2.0460999999999999E-3</v>
      </c>
      <c r="E154" s="32">
        <f t="shared" si="156"/>
        <v>1.0677349628666901</v>
      </c>
      <c r="F154" s="3">
        <f t="shared" si="153"/>
        <v>1.4506848999999999E-2</v>
      </c>
      <c r="G154" s="3">
        <f t="shared" si="141"/>
        <v>2.9306765656565655E-2</v>
      </c>
      <c r="H154" s="24">
        <f t="shared" si="142"/>
        <v>1.548946987832768E-2</v>
      </c>
      <c r="I154" s="24">
        <f t="shared" si="143"/>
        <v>0.1244566988085723</v>
      </c>
      <c r="J154" s="24">
        <f t="shared" si="144"/>
        <v>3.129185834005592E-2</v>
      </c>
      <c r="K154" s="3">
        <f t="shared" si="138"/>
        <v>31.957194396471021</v>
      </c>
      <c r="N154" s="3"/>
      <c r="P154" s="32"/>
      <c r="R154" s="2"/>
      <c r="S154" s="24"/>
      <c r="T154" s="24"/>
      <c r="U154" s="24"/>
      <c r="V154" s="3"/>
      <c r="X154" s="3">
        <v>0.495</v>
      </c>
      <c r="Y154" s="3">
        <f t="shared" si="136"/>
        <v>412.50000000000006</v>
      </c>
      <c r="Z154" s="3">
        <v>2.5403000000000001E-3</v>
      </c>
      <c r="AA154" s="32">
        <f t="shared" si="157"/>
        <v>1.0681857779273669</v>
      </c>
      <c r="AB154" s="3">
        <f t="shared" si="154"/>
        <v>1.7832905999999999E-2</v>
      </c>
      <c r="AC154" s="3">
        <f t="shared" si="145"/>
        <v>3.6026072727272727E-2</v>
      </c>
      <c r="AD154" s="24">
        <f t="shared" si="146"/>
        <v>1.9048856568315609E-2</v>
      </c>
      <c r="AE154" s="24">
        <f t="shared" si="147"/>
        <v>0.13801759514031395</v>
      </c>
      <c r="AF154" s="24">
        <f t="shared" si="148"/>
        <v>3.8482538521849713E-2</v>
      </c>
      <c r="AG154" s="3">
        <f t="shared" si="139"/>
        <v>25.985811706060332</v>
      </c>
      <c r="AL154" s="32"/>
      <c r="AO154" s="24"/>
      <c r="AP154" s="24"/>
      <c r="AQ154" s="24"/>
      <c r="AR154" s="3"/>
      <c r="AW154" s="32"/>
      <c r="AZ154" s="24"/>
      <c r="BA154" s="24"/>
      <c r="BB154" s="24"/>
      <c r="BC154" s="3"/>
      <c r="BE154" s="3">
        <v>0.495</v>
      </c>
      <c r="BF154" s="3">
        <f t="shared" si="137"/>
        <v>412.50000000000006</v>
      </c>
      <c r="BG154" s="3">
        <v>2.4835E-3</v>
      </c>
      <c r="BH154" s="32">
        <f t="shared" si="158"/>
        <v>1.0677349628666901</v>
      </c>
      <c r="BI154" s="3">
        <f t="shared" si="155"/>
        <v>1.7608015000000001E-2</v>
      </c>
      <c r="BJ154" s="3">
        <f t="shared" si="149"/>
        <v>3.5571747474747478E-2</v>
      </c>
      <c r="BK154" s="24">
        <f t="shared" si="150"/>
        <v>1.8800693242181123E-2</v>
      </c>
      <c r="BL154" s="24">
        <f t="shared" si="151"/>
        <v>0.137115619978838</v>
      </c>
      <c r="BM154" s="24">
        <f t="shared" si="152"/>
        <v>3.7981198469052777E-2</v>
      </c>
      <c r="BN154" s="3">
        <f t="shared" si="140"/>
        <v>26.328816369889005</v>
      </c>
    </row>
    <row r="155" spans="2:66" ht="12" x14ac:dyDescent="0.2">
      <c r="E155" s="32"/>
      <c r="F155" s="3"/>
      <c r="G155" s="3"/>
      <c r="H155" s="3"/>
      <c r="I155" s="3"/>
      <c r="J155" s="3"/>
      <c r="K155" s="3"/>
      <c r="N155" s="3"/>
      <c r="P155" s="32"/>
      <c r="R155" s="2"/>
      <c r="V155" s="3"/>
      <c r="X155" s="3"/>
      <c r="Z155" s="3"/>
      <c r="AA155" s="32"/>
      <c r="AB155" s="3"/>
      <c r="AC155" s="3"/>
      <c r="AD155" s="4"/>
      <c r="AE155" s="4"/>
      <c r="AF155" s="4"/>
      <c r="AG155" s="3"/>
      <c r="AL155" s="32"/>
      <c r="AR155" s="3"/>
      <c r="AW155" s="32"/>
      <c r="BC155" s="3"/>
      <c r="BE155" s="3"/>
      <c r="BF155" s="3"/>
      <c r="BG155" s="3"/>
      <c r="BH155" s="32"/>
      <c r="BI155" s="3"/>
      <c r="BJ155" s="3"/>
      <c r="BK155" s="4"/>
      <c r="BL155" s="4"/>
      <c r="BM155" s="4"/>
      <c r="BN155" s="3"/>
    </row>
    <row r="156" spans="2:66" ht="12" x14ac:dyDescent="0.2">
      <c r="E156" s="32"/>
      <c r="F156" s="3"/>
      <c r="G156" s="3"/>
      <c r="H156" s="3"/>
      <c r="I156" s="3"/>
      <c r="J156" s="3"/>
      <c r="K156" s="3"/>
      <c r="P156" s="32"/>
      <c r="R156" s="2"/>
      <c r="X156" s="3"/>
      <c r="Z156" s="3"/>
      <c r="AA156" s="32"/>
      <c r="AB156" s="3"/>
      <c r="AC156" s="3"/>
      <c r="AD156" s="3"/>
      <c r="AE156" s="3"/>
      <c r="AF156" s="3"/>
      <c r="AG156" s="3"/>
      <c r="AL156" s="32"/>
      <c r="AW156" s="32"/>
      <c r="BC156" s="3"/>
      <c r="BE156" s="3"/>
      <c r="BF156" s="3"/>
      <c r="BG156" s="3"/>
      <c r="BH156" s="32"/>
      <c r="BI156" s="3"/>
      <c r="BJ156" s="3"/>
      <c r="BK156" s="3"/>
      <c r="BL156" s="3"/>
      <c r="BM156" s="3"/>
      <c r="BN156" s="3"/>
    </row>
    <row r="157" spans="2:66" ht="12" x14ac:dyDescent="0.2">
      <c r="E157" s="32"/>
      <c r="F157" s="3"/>
      <c r="G157" s="3"/>
      <c r="H157" s="3"/>
      <c r="I157" s="3"/>
      <c r="J157" s="3"/>
      <c r="K157" s="3"/>
      <c r="P157" s="32"/>
      <c r="R157" s="2"/>
      <c r="X157" s="3"/>
      <c r="Z157" s="3"/>
      <c r="AA157" s="32"/>
      <c r="AB157" s="3"/>
      <c r="AC157" s="3"/>
      <c r="AD157" s="3"/>
      <c r="AE157" s="3"/>
      <c r="AF157" s="3"/>
      <c r="AG157" s="3"/>
      <c r="AL157" s="32"/>
      <c r="AW157" s="32"/>
      <c r="BC157" s="3"/>
      <c r="BE157" s="3"/>
      <c r="BF157" s="3"/>
      <c r="BG157" s="3"/>
      <c r="BH157" s="32"/>
      <c r="BI157" s="3"/>
      <c r="BJ157" s="3"/>
      <c r="BK157" s="3"/>
      <c r="BL157" s="3"/>
      <c r="BM157" s="3"/>
      <c r="BN157" s="3"/>
    </row>
    <row r="158" spans="2:66" ht="12" x14ac:dyDescent="0.2">
      <c r="E158" s="32"/>
      <c r="F158" s="3"/>
      <c r="G158" s="3"/>
      <c r="H158" s="3"/>
      <c r="I158" s="3"/>
      <c r="J158" s="3"/>
      <c r="K158" s="3"/>
      <c r="P158" s="32"/>
      <c r="R158" s="2"/>
      <c r="X158" s="3"/>
      <c r="Z158" s="3"/>
      <c r="AA158" s="32"/>
      <c r="AB158" s="3"/>
      <c r="AC158" s="3"/>
      <c r="AD158" s="3"/>
      <c r="AE158" s="3"/>
      <c r="AF158" s="3"/>
      <c r="AG158" s="3"/>
      <c r="AL158" s="32"/>
      <c r="AW158" s="32"/>
      <c r="BC158" s="3"/>
      <c r="BE158" s="3"/>
      <c r="BF158" s="3"/>
      <c r="BG158" s="3"/>
      <c r="BH158" s="32"/>
      <c r="BI158" s="3"/>
      <c r="BJ158" s="3"/>
      <c r="BK158" s="3"/>
      <c r="BL158" s="3"/>
      <c r="BM158" s="3"/>
      <c r="BN158" s="3"/>
    </row>
    <row r="159" spans="2:66" ht="12" x14ac:dyDescent="0.2">
      <c r="E159" s="32"/>
      <c r="F159" s="3"/>
      <c r="G159" s="3"/>
      <c r="H159" s="3"/>
      <c r="I159" s="3"/>
      <c r="J159" s="3"/>
      <c r="K159" s="3"/>
      <c r="P159" s="32"/>
      <c r="R159" s="2"/>
      <c r="X159" s="3"/>
      <c r="Z159" s="3"/>
      <c r="AA159" s="32"/>
      <c r="AB159" s="3"/>
      <c r="AC159" s="3"/>
      <c r="AD159" s="3"/>
      <c r="AE159" s="3"/>
      <c r="AF159" s="3"/>
      <c r="AG159" s="3"/>
      <c r="AL159" s="32"/>
      <c r="AW159" s="32"/>
      <c r="BC159" s="3"/>
      <c r="BE159" s="3"/>
      <c r="BF159" s="3"/>
      <c r="BG159" s="3"/>
      <c r="BH159" s="32"/>
      <c r="BI159" s="3"/>
      <c r="BJ159" s="3"/>
      <c r="BK159" s="3"/>
      <c r="BL159" s="3"/>
      <c r="BM159" s="3"/>
      <c r="BN159" s="3"/>
    </row>
    <row r="160" spans="2:66" ht="12" x14ac:dyDescent="0.2">
      <c r="E160" s="32"/>
      <c r="F160" s="3"/>
      <c r="G160" s="3"/>
      <c r="H160" s="3"/>
      <c r="I160" s="3"/>
      <c r="J160" s="3"/>
      <c r="K160" s="3"/>
      <c r="P160" s="32"/>
      <c r="R160" s="2"/>
      <c r="X160" s="3"/>
      <c r="Z160" s="3"/>
      <c r="AA160" s="32"/>
      <c r="AB160" s="3"/>
      <c r="AC160" s="3"/>
      <c r="AD160" s="3"/>
      <c r="AE160" s="3"/>
      <c r="AF160" s="3"/>
      <c r="AG160" s="3"/>
      <c r="AL160" s="32"/>
      <c r="AW160" s="32"/>
      <c r="BC160" s="3"/>
      <c r="BE160" s="3"/>
      <c r="BF160" s="3"/>
      <c r="BG160" s="3"/>
      <c r="BH160" s="32"/>
      <c r="BI160" s="3"/>
      <c r="BJ160" s="3"/>
      <c r="BK160" s="3"/>
      <c r="BL160" s="3"/>
      <c r="BM160" s="3"/>
      <c r="BN160" s="3"/>
    </row>
    <row r="161" spans="5:66" ht="12" x14ac:dyDescent="0.2">
      <c r="E161" s="32"/>
      <c r="F161" s="3"/>
      <c r="G161" s="3"/>
      <c r="H161" s="3"/>
      <c r="I161" s="3"/>
      <c r="J161" s="3"/>
      <c r="K161" s="3"/>
      <c r="P161" s="32"/>
      <c r="R161" s="2"/>
      <c r="X161" s="3"/>
      <c r="Z161" s="3"/>
      <c r="AA161" s="32"/>
      <c r="AB161" s="3"/>
      <c r="AC161" s="3"/>
      <c r="AD161" s="3"/>
      <c r="AE161" s="3"/>
      <c r="AF161" s="3"/>
      <c r="AG161" s="3"/>
      <c r="AL161" s="32"/>
      <c r="AW161" s="32"/>
      <c r="BC161" s="3"/>
      <c r="BE161" s="3"/>
      <c r="BF161" s="3"/>
      <c r="BG161" s="3"/>
      <c r="BH161" s="32"/>
      <c r="BI161" s="3"/>
      <c r="BJ161" s="3"/>
      <c r="BK161" s="3"/>
      <c r="BL161" s="3"/>
      <c r="BM161" s="3"/>
      <c r="BN161" s="3"/>
    </row>
    <row r="162" spans="5:66" ht="12" x14ac:dyDescent="0.2">
      <c r="E162" s="32"/>
      <c r="F162" s="3"/>
      <c r="G162" s="3"/>
      <c r="H162" s="3"/>
      <c r="I162" s="3"/>
      <c r="J162" s="3"/>
      <c r="K162" s="3"/>
      <c r="P162" s="32"/>
      <c r="R162" s="2"/>
      <c r="X162" s="3"/>
      <c r="Z162" s="3"/>
      <c r="AA162" s="32"/>
      <c r="AB162" s="3"/>
      <c r="AC162" s="3"/>
      <c r="AD162" s="3"/>
      <c r="AE162" s="3"/>
      <c r="AF162" s="3"/>
      <c r="AG162" s="3"/>
      <c r="AL162" s="32"/>
      <c r="AW162" s="32"/>
      <c r="BC162" s="3"/>
      <c r="BE162" s="3"/>
      <c r="BF162" s="3"/>
      <c r="BG162" s="3"/>
      <c r="BH162" s="32"/>
      <c r="BI162" s="3"/>
      <c r="BJ162" s="3"/>
      <c r="BK162" s="3"/>
      <c r="BL162" s="3"/>
      <c r="BM162" s="3"/>
      <c r="BN162" s="3"/>
    </row>
    <row r="163" spans="5:66" ht="12" x14ac:dyDescent="0.2">
      <c r="E163" s="32"/>
      <c r="F163" s="3"/>
      <c r="G163" s="3"/>
      <c r="H163" s="3"/>
      <c r="I163" s="3"/>
      <c r="J163" s="3"/>
      <c r="K163" s="3"/>
      <c r="P163" s="32"/>
      <c r="R163" s="2"/>
      <c r="X163" s="3"/>
      <c r="Z163" s="3"/>
      <c r="AA163" s="32"/>
      <c r="AB163" s="3"/>
      <c r="AC163" s="3"/>
      <c r="AD163" s="3"/>
      <c r="AE163" s="3"/>
      <c r="AF163" s="3"/>
      <c r="AG163" s="3"/>
      <c r="AL163" s="32"/>
      <c r="AW163" s="32"/>
      <c r="BC163" s="3"/>
      <c r="BE163" s="3"/>
      <c r="BF163" s="3"/>
      <c r="BG163" s="3"/>
      <c r="BH163" s="32"/>
      <c r="BI163" s="3"/>
      <c r="BJ163" s="3"/>
      <c r="BK163" s="3"/>
      <c r="BL163" s="3"/>
      <c r="BM163" s="3"/>
      <c r="BN163" s="3"/>
    </row>
    <row r="164" spans="5:66" ht="12" x14ac:dyDescent="0.2">
      <c r="E164" s="32"/>
      <c r="F164" s="3"/>
      <c r="G164" s="3"/>
      <c r="H164" s="3"/>
      <c r="I164" s="3"/>
      <c r="J164" s="3"/>
      <c r="K164" s="3"/>
      <c r="P164" s="32"/>
      <c r="R164" s="2"/>
      <c r="X164" s="3"/>
      <c r="Z164" s="3"/>
      <c r="AA164" s="32"/>
      <c r="AB164" s="3"/>
      <c r="AC164" s="3"/>
      <c r="AD164" s="3"/>
      <c r="AE164" s="3"/>
      <c r="AF164" s="3"/>
      <c r="AG164" s="3"/>
      <c r="AL164" s="32"/>
      <c r="AW164" s="32"/>
      <c r="BC164" s="3"/>
      <c r="BE164" s="3"/>
      <c r="BF164" s="3"/>
      <c r="BG164" s="3"/>
      <c r="BH164" s="32"/>
      <c r="BI164" s="3"/>
      <c r="BJ164" s="3"/>
      <c r="BK164" s="3"/>
      <c r="BL164" s="3"/>
      <c r="BM164" s="3"/>
      <c r="BN164" s="3"/>
    </row>
    <row r="165" spans="5:66" ht="12" x14ac:dyDescent="0.2">
      <c r="E165" s="32"/>
      <c r="F165" s="3"/>
      <c r="G165" s="3"/>
      <c r="H165" s="3"/>
      <c r="I165" s="3"/>
      <c r="J165" s="3"/>
      <c r="K165" s="3"/>
      <c r="P165" s="32"/>
      <c r="R165" s="2"/>
      <c r="X165" s="3"/>
      <c r="Z165" s="3"/>
      <c r="AA165" s="32"/>
      <c r="AB165" s="3"/>
      <c r="AC165" s="3"/>
      <c r="AD165" s="3"/>
      <c r="AE165" s="3"/>
      <c r="AF165" s="3"/>
      <c r="AG165" s="3"/>
      <c r="AL165" s="32"/>
      <c r="AW165" s="32"/>
      <c r="BC165" s="3"/>
      <c r="BE165" s="3"/>
      <c r="BF165" s="3"/>
      <c r="BG165" s="3"/>
      <c r="BH165" s="32"/>
      <c r="BI165" s="3"/>
      <c r="BJ165" s="3"/>
      <c r="BK165" s="3"/>
      <c r="BL165" s="3"/>
      <c r="BM165" s="3"/>
      <c r="BN165" s="3"/>
    </row>
    <row r="166" spans="5:66" ht="12" x14ac:dyDescent="0.2">
      <c r="E166" s="32"/>
      <c r="F166" s="3"/>
      <c r="G166" s="3"/>
      <c r="H166" s="3"/>
      <c r="I166" s="3"/>
      <c r="J166" s="3"/>
      <c r="K166" s="3"/>
      <c r="P166" s="32"/>
      <c r="R166" s="2"/>
      <c r="X166" s="3"/>
      <c r="Z166" s="3"/>
      <c r="AA166" s="32"/>
      <c r="AB166" s="3"/>
      <c r="AC166" s="3"/>
      <c r="AD166" s="3"/>
      <c r="AE166" s="3"/>
      <c r="AF166" s="3"/>
      <c r="AG166" s="3"/>
      <c r="AL166" s="32"/>
      <c r="AW166" s="32"/>
      <c r="BC166" s="3"/>
      <c r="BE166" s="3"/>
      <c r="BF166" s="3"/>
      <c r="BG166" s="3"/>
      <c r="BH166" s="32"/>
      <c r="BI166" s="3"/>
      <c r="BJ166" s="3"/>
      <c r="BK166" s="3"/>
      <c r="BL166" s="3"/>
      <c r="BM166" s="3"/>
      <c r="BN166" s="3"/>
    </row>
    <row r="167" spans="5:66" ht="12" x14ac:dyDescent="0.2">
      <c r="E167" s="32"/>
      <c r="F167" s="3"/>
      <c r="G167" s="3"/>
      <c r="H167" s="3"/>
      <c r="I167" s="3"/>
      <c r="J167" s="3"/>
      <c r="K167" s="3"/>
      <c r="P167" s="32"/>
      <c r="R167" s="2"/>
      <c r="X167" s="3"/>
      <c r="Z167" s="3"/>
      <c r="AA167" s="32"/>
      <c r="AB167" s="3"/>
      <c r="AC167" s="3"/>
      <c r="AD167" s="3"/>
      <c r="AE167" s="3"/>
      <c r="AF167" s="3"/>
      <c r="AG167" s="3"/>
      <c r="AL167" s="32"/>
      <c r="AW167" s="32"/>
      <c r="BC167" s="3"/>
      <c r="BE167" s="3"/>
      <c r="BF167" s="3"/>
      <c r="BG167" s="3"/>
      <c r="BH167" s="32"/>
      <c r="BI167" s="3"/>
      <c r="BJ167" s="3"/>
      <c r="BK167" s="3"/>
      <c r="BL167" s="3"/>
      <c r="BM167" s="3"/>
      <c r="BN167" s="3"/>
    </row>
    <row r="168" spans="5:66" ht="12" x14ac:dyDescent="0.2">
      <c r="E168" s="32"/>
      <c r="F168" s="3"/>
      <c r="G168" s="3"/>
      <c r="H168" s="3"/>
      <c r="I168" s="3"/>
      <c r="J168" s="3"/>
      <c r="K168" s="3"/>
      <c r="P168" s="32"/>
      <c r="R168" s="2"/>
      <c r="X168" s="3"/>
      <c r="Z168" s="3"/>
      <c r="AA168" s="32"/>
      <c r="AB168" s="3"/>
      <c r="AC168" s="3"/>
      <c r="AD168" s="3"/>
      <c r="AE168" s="3"/>
      <c r="AF168" s="3"/>
      <c r="AG168" s="3"/>
      <c r="AL168" s="32"/>
      <c r="AW168" s="32"/>
      <c r="BC168" s="3"/>
      <c r="BE168" s="3"/>
      <c r="BF168" s="3"/>
      <c r="BG168" s="3"/>
      <c r="BH168" s="32"/>
      <c r="BI168" s="3"/>
      <c r="BJ168" s="3"/>
      <c r="BK168" s="3"/>
      <c r="BL168" s="3"/>
      <c r="BM168" s="3"/>
      <c r="BN168" s="3"/>
    </row>
    <row r="169" spans="5:66" ht="12" x14ac:dyDescent="0.2">
      <c r="E169" s="32"/>
      <c r="F169" s="3"/>
      <c r="G169" s="3"/>
      <c r="H169" s="3"/>
      <c r="I169" s="3"/>
      <c r="J169" s="3"/>
      <c r="K169" s="3"/>
      <c r="P169" s="32"/>
      <c r="R169" s="2"/>
      <c r="X169" s="3"/>
      <c r="Z169" s="3"/>
      <c r="AA169" s="32"/>
      <c r="AB169" s="3"/>
      <c r="AC169" s="3"/>
      <c r="AD169" s="3"/>
      <c r="AE169" s="3"/>
      <c r="AF169" s="3"/>
      <c r="AG169" s="3"/>
      <c r="AL169" s="32"/>
      <c r="AW169" s="32"/>
      <c r="BC169" s="3"/>
      <c r="BE169" s="3"/>
      <c r="BF169" s="3"/>
      <c r="BG169" s="3"/>
      <c r="BH169" s="32"/>
      <c r="BI169" s="3"/>
      <c r="BJ169" s="3"/>
      <c r="BK169" s="3"/>
      <c r="BL169" s="3"/>
      <c r="BM169" s="3"/>
      <c r="BN169" s="3"/>
    </row>
    <row r="170" spans="5:66" ht="12" x14ac:dyDescent="0.2">
      <c r="E170" s="32"/>
      <c r="F170" s="3"/>
      <c r="G170" s="3"/>
      <c r="H170" s="3"/>
      <c r="I170" s="3"/>
      <c r="J170" s="3"/>
      <c r="K170" s="3"/>
      <c r="P170" s="32"/>
      <c r="R170" s="2"/>
      <c r="X170" s="3"/>
      <c r="Z170" s="3"/>
      <c r="AA170" s="32"/>
      <c r="AB170" s="3"/>
      <c r="AC170" s="3"/>
      <c r="AD170" s="3"/>
      <c r="AE170" s="3"/>
      <c r="AF170" s="3"/>
      <c r="AG170" s="3"/>
      <c r="AL170" s="32"/>
      <c r="AW170" s="32"/>
      <c r="BC170" s="3"/>
      <c r="BE170" s="3"/>
      <c r="BF170" s="3"/>
      <c r="BG170" s="3"/>
      <c r="BH170" s="32"/>
      <c r="BI170" s="3"/>
      <c r="BJ170" s="3"/>
      <c r="BK170" s="3"/>
      <c r="BL170" s="3"/>
      <c r="BM170" s="3"/>
      <c r="BN170" s="3"/>
    </row>
    <row r="171" spans="5:66" ht="12" x14ac:dyDescent="0.2">
      <c r="E171" s="32"/>
      <c r="F171" s="3"/>
      <c r="G171" s="3"/>
      <c r="H171" s="3"/>
      <c r="I171" s="3"/>
      <c r="J171" s="3"/>
      <c r="K171" s="3"/>
      <c r="P171" s="32"/>
      <c r="R171" s="2"/>
      <c r="X171" s="3"/>
      <c r="Z171" s="3"/>
      <c r="AA171" s="32"/>
      <c r="AB171" s="3"/>
      <c r="AC171" s="3"/>
      <c r="AD171" s="3"/>
      <c r="AE171" s="3"/>
      <c r="AF171" s="3"/>
      <c r="AG171" s="3"/>
      <c r="AL171" s="32"/>
      <c r="AW171" s="32"/>
      <c r="BC171" s="3"/>
      <c r="BE171" s="3"/>
      <c r="BF171" s="3"/>
      <c r="BG171" s="3"/>
      <c r="BH171" s="32"/>
      <c r="BI171" s="3"/>
      <c r="BJ171" s="3"/>
      <c r="BK171" s="3"/>
      <c r="BL171" s="3"/>
      <c r="BM171" s="3"/>
      <c r="BN171" s="3"/>
    </row>
    <row r="172" spans="5:66" ht="12" x14ac:dyDescent="0.2">
      <c r="E172" s="32"/>
      <c r="F172" s="3"/>
      <c r="G172" s="3"/>
      <c r="H172" s="3"/>
      <c r="I172" s="3"/>
      <c r="J172" s="3"/>
      <c r="K172" s="3"/>
      <c r="P172" s="32"/>
      <c r="R172" s="2"/>
      <c r="X172" s="3"/>
      <c r="Z172" s="3"/>
      <c r="AA172" s="32"/>
      <c r="AB172" s="3"/>
      <c r="AC172" s="3"/>
      <c r="AD172" s="3"/>
      <c r="AE172" s="3"/>
      <c r="AF172" s="3"/>
      <c r="AG172" s="3"/>
      <c r="AL172" s="32"/>
      <c r="AW172" s="32"/>
      <c r="BC172" s="3"/>
      <c r="BE172" s="3"/>
      <c r="BF172" s="3"/>
      <c r="BG172" s="3"/>
      <c r="BH172" s="32"/>
      <c r="BI172" s="3"/>
      <c r="BJ172" s="3"/>
      <c r="BK172" s="3"/>
      <c r="BL172" s="3"/>
      <c r="BM172" s="3"/>
      <c r="BN172" s="3"/>
    </row>
    <row r="173" spans="5:66" ht="12" x14ac:dyDescent="0.2">
      <c r="E173" s="32"/>
      <c r="F173" s="3"/>
      <c r="G173" s="3"/>
      <c r="H173" s="3"/>
      <c r="I173" s="3"/>
      <c r="J173" s="3"/>
      <c r="K173" s="3"/>
      <c r="P173" s="32"/>
      <c r="R173" s="2"/>
      <c r="X173" s="3"/>
      <c r="Z173" s="3"/>
      <c r="AA173" s="32"/>
      <c r="AB173" s="3"/>
      <c r="AC173" s="3"/>
      <c r="AD173" s="3"/>
      <c r="AE173" s="3"/>
      <c r="AF173" s="3"/>
      <c r="AG173" s="3"/>
      <c r="AL173" s="32"/>
      <c r="AW173" s="32"/>
      <c r="BC173" s="3"/>
      <c r="BE173" s="3"/>
      <c r="BF173" s="3"/>
      <c r="BG173" s="3"/>
      <c r="BH173" s="32"/>
      <c r="BI173" s="3"/>
      <c r="BJ173" s="3"/>
      <c r="BK173" s="3"/>
      <c r="BL173" s="3"/>
      <c r="BM173" s="3"/>
      <c r="BN173" s="3"/>
    </row>
    <row r="174" spans="5:66" ht="12" x14ac:dyDescent="0.2">
      <c r="E174" s="32"/>
      <c r="F174" s="3"/>
      <c r="G174" s="3"/>
      <c r="H174" s="3"/>
      <c r="I174" s="3"/>
      <c r="J174" s="3"/>
      <c r="K174" s="3"/>
      <c r="P174" s="32"/>
      <c r="R174" s="2"/>
      <c r="X174" s="3"/>
      <c r="Z174" s="3"/>
      <c r="AA174" s="32"/>
      <c r="AB174" s="3"/>
      <c r="AC174" s="3"/>
      <c r="AD174" s="3"/>
      <c r="AE174" s="3"/>
      <c r="AF174" s="3"/>
      <c r="AG174" s="3"/>
      <c r="AL174" s="32"/>
      <c r="AW174" s="32"/>
      <c r="BC174" s="3"/>
      <c r="BE174" s="3"/>
      <c r="BF174" s="3"/>
      <c r="BG174" s="3"/>
      <c r="BH174" s="32"/>
      <c r="BI174" s="3"/>
      <c r="BJ174" s="3"/>
      <c r="BK174" s="3"/>
      <c r="BL174" s="3"/>
      <c r="BM174" s="3"/>
      <c r="BN174" s="3"/>
    </row>
    <row r="175" spans="5:66" ht="12" x14ac:dyDescent="0.2">
      <c r="E175" s="32"/>
      <c r="F175" s="3"/>
      <c r="G175" s="3"/>
      <c r="H175" s="3"/>
      <c r="I175" s="3"/>
      <c r="J175" s="3"/>
      <c r="K175" s="3"/>
      <c r="P175" s="32"/>
      <c r="R175" s="2"/>
      <c r="X175" s="3"/>
      <c r="Z175" s="3"/>
      <c r="AA175" s="32"/>
      <c r="AB175" s="3"/>
      <c r="AC175" s="3"/>
      <c r="AD175" s="3"/>
      <c r="AE175" s="3"/>
      <c r="AF175" s="3"/>
      <c r="AG175" s="3"/>
      <c r="AL175" s="32"/>
      <c r="AW175" s="32"/>
      <c r="BC175" s="3"/>
      <c r="BE175" s="3"/>
      <c r="BF175" s="3"/>
      <c r="BG175" s="3"/>
      <c r="BH175" s="32"/>
      <c r="BI175" s="3"/>
      <c r="BJ175" s="3"/>
      <c r="BK175" s="3"/>
      <c r="BL175" s="3"/>
      <c r="BM175" s="3"/>
      <c r="BN175" s="3"/>
    </row>
    <row r="176" spans="5:66" ht="12" x14ac:dyDescent="0.2">
      <c r="E176" s="32"/>
      <c r="F176" s="3"/>
      <c r="G176" s="3"/>
      <c r="H176" s="3"/>
      <c r="I176" s="3"/>
      <c r="J176" s="3"/>
      <c r="K176" s="3"/>
      <c r="P176" s="32"/>
      <c r="R176" s="2"/>
      <c r="X176" s="3"/>
      <c r="Z176" s="3"/>
      <c r="AA176" s="32"/>
      <c r="AB176" s="3"/>
      <c r="AC176" s="3"/>
      <c r="AD176" s="3"/>
      <c r="AE176" s="3"/>
      <c r="AF176" s="3"/>
      <c r="AG176" s="3"/>
      <c r="AL176" s="32"/>
      <c r="AW176" s="32"/>
      <c r="BC176" s="3"/>
      <c r="BE176" s="3"/>
      <c r="BF176" s="3"/>
      <c r="BG176" s="3"/>
      <c r="BH176" s="32"/>
      <c r="BI176" s="3"/>
      <c r="BJ176" s="3"/>
      <c r="BK176" s="3"/>
      <c r="BL176" s="3"/>
      <c r="BM176" s="3"/>
      <c r="BN176" s="3"/>
    </row>
    <row r="177" spans="5:66" ht="12" x14ac:dyDescent="0.2">
      <c r="E177" s="32"/>
      <c r="F177" s="3"/>
      <c r="G177" s="3"/>
      <c r="H177" s="3"/>
      <c r="I177" s="3"/>
      <c r="J177" s="3"/>
      <c r="K177" s="3"/>
      <c r="P177" s="32"/>
      <c r="R177" s="2"/>
      <c r="X177" s="3"/>
      <c r="Z177" s="3"/>
      <c r="AA177" s="32"/>
      <c r="AB177" s="3"/>
      <c r="AC177" s="3"/>
      <c r="AD177" s="3"/>
      <c r="AE177" s="3"/>
      <c r="AF177" s="3"/>
      <c r="AG177" s="3"/>
      <c r="AL177" s="32"/>
      <c r="AW177" s="32"/>
      <c r="BC177" s="3"/>
      <c r="BE177" s="3"/>
      <c r="BF177" s="3"/>
      <c r="BG177" s="3"/>
      <c r="BH177" s="32"/>
      <c r="BI177" s="3"/>
      <c r="BJ177" s="3"/>
      <c r="BK177" s="3"/>
      <c r="BL177" s="3"/>
      <c r="BM177" s="3"/>
      <c r="BN177" s="3"/>
    </row>
    <row r="178" spans="5:66" ht="12" x14ac:dyDescent="0.2">
      <c r="E178" s="32"/>
      <c r="F178" s="3"/>
      <c r="G178" s="3"/>
      <c r="H178" s="3"/>
      <c r="I178" s="3"/>
      <c r="J178" s="3"/>
      <c r="K178" s="3"/>
      <c r="P178" s="32"/>
      <c r="R178" s="2"/>
      <c r="X178" s="3"/>
      <c r="Z178" s="3"/>
      <c r="AA178" s="32"/>
      <c r="AB178" s="3"/>
      <c r="AC178" s="3"/>
      <c r="AD178" s="3"/>
      <c r="AE178" s="3"/>
      <c r="AF178" s="3"/>
      <c r="AG178" s="3"/>
      <c r="AL178" s="32"/>
      <c r="AW178" s="32"/>
      <c r="BC178" s="3"/>
      <c r="BE178" s="3"/>
      <c r="BF178" s="3"/>
      <c r="BG178" s="3"/>
      <c r="BH178" s="32"/>
      <c r="BI178" s="3"/>
      <c r="BJ178" s="3"/>
      <c r="BK178" s="3"/>
      <c r="BL178" s="3"/>
      <c r="BM178" s="3"/>
      <c r="BN178" s="3"/>
    </row>
    <row r="179" spans="5:66" ht="12" x14ac:dyDescent="0.2">
      <c r="E179" s="32"/>
      <c r="F179" s="3"/>
      <c r="G179" s="3"/>
      <c r="H179" s="3"/>
      <c r="I179" s="3"/>
      <c r="J179" s="3"/>
      <c r="K179" s="3"/>
      <c r="P179" s="32"/>
      <c r="R179" s="2"/>
      <c r="X179" s="3"/>
      <c r="Z179" s="3"/>
      <c r="AA179" s="32"/>
      <c r="AB179" s="3"/>
      <c r="AC179" s="3"/>
      <c r="AD179" s="3"/>
      <c r="AE179" s="3"/>
      <c r="AF179" s="3"/>
      <c r="AG179" s="3"/>
      <c r="AL179" s="32"/>
      <c r="AW179" s="32"/>
      <c r="BH179" s="32"/>
      <c r="BI179" s="3"/>
      <c r="BJ179" s="3"/>
      <c r="BK179" s="3"/>
      <c r="BL179" s="3"/>
      <c r="BM179" s="3"/>
      <c r="BN179" s="3"/>
    </row>
    <row r="180" spans="5:66" ht="12" x14ac:dyDescent="0.2">
      <c r="E180" s="32"/>
      <c r="F180" s="3"/>
      <c r="G180" s="3"/>
      <c r="H180" s="3"/>
      <c r="I180" s="3"/>
      <c r="J180" s="3"/>
      <c r="K180" s="3"/>
      <c r="P180" s="32"/>
      <c r="R180" s="2"/>
      <c r="X180" s="3"/>
      <c r="Z180" s="3"/>
      <c r="AA180" s="32"/>
      <c r="AB180" s="3"/>
      <c r="AC180" s="3"/>
      <c r="AD180" s="3"/>
      <c r="AE180" s="3"/>
      <c r="AF180" s="3"/>
      <c r="AG180" s="3"/>
      <c r="AL180" s="32"/>
      <c r="AW180" s="32"/>
      <c r="BH180" s="32"/>
      <c r="BI180" s="3"/>
      <c r="BJ180" s="3"/>
      <c r="BK180" s="3"/>
      <c r="BL180" s="3"/>
      <c r="BM180" s="3"/>
      <c r="BN180" s="3"/>
    </row>
    <row r="181" spans="5:66" ht="12" x14ac:dyDescent="0.2">
      <c r="E181" s="32"/>
      <c r="F181" s="3"/>
      <c r="G181" s="3"/>
      <c r="H181" s="3"/>
      <c r="I181" s="3"/>
      <c r="J181" s="3"/>
      <c r="K181" s="3"/>
      <c r="P181" s="32"/>
      <c r="R181" s="2"/>
      <c r="X181" s="3"/>
      <c r="Z181" s="3"/>
      <c r="AA181" s="32"/>
      <c r="AB181" s="3"/>
      <c r="AC181" s="3"/>
      <c r="AD181" s="3"/>
      <c r="AE181" s="3"/>
      <c r="AF181" s="3"/>
      <c r="AG181" s="3"/>
      <c r="AL181" s="32"/>
      <c r="AW181" s="32"/>
      <c r="BH181" s="32"/>
      <c r="BI181" s="3"/>
      <c r="BJ181" s="3"/>
      <c r="BK181" s="3"/>
      <c r="BL181" s="3"/>
      <c r="BM181" s="3"/>
      <c r="BN181" s="3"/>
    </row>
    <row r="182" spans="5:66" ht="12" x14ac:dyDescent="0.2">
      <c r="E182" s="32"/>
      <c r="F182" s="3"/>
      <c r="G182" s="3"/>
      <c r="H182" s="3"/>
      <c r="I182" s="3"/>
      <c r="J182" s="3"/>
      <c r="K182" s="3"/>
      <c r="P182" s="32"/>
      <c r="R182" s="2"/>
      <c r="X182" s="3"/>
      <c r="Z182" s="3"/>
      <c r="AA182" s="32"/>
      <c r="AB182" s="3"/>
      <c r="AC182" s="3"/>
      <c r="AD182" s="3"/>
      <c r="AE182" s="3"/>
      <c r="AF182" s="3"/>
      <c r="AG182" s="3"/>
      <c r="AL182" s="32"/>
      <c r="AW182" s="32"/>
      <c r="BH182" s="32"/>
      <c r="BI182" s="3"/>
      <c r="BJ182" s="3"/>
      <c r="BK182" s="3"/>
      <c r="BL182" s="3"/>
      <c r="BM182" s="3"/>
      <c r="BN182" s="3"/>
    </row>
    <row r="183" spans="5:66" ht="12" x14ac:dyDescent="0.2">
      <c r="E183" s="32"/>
      <c r="F183" s="3"/>
      <c r="G183" s="3"/>
      <c r="H183" s="3"/>
      <c r="I183" s="3"/>
      <c r="J183" s="3"/>
      <c r="K183" s="3"/>
      <c r="P183" s="32"/>
      <c r="R183" s="2"/>
      <c r="X183" s="3"/>
      <c r="Z183" s="3"/>
      <c r="AA183" s="32"/>
      <c r="AB183" s="3"/>
      <c r="AC183" s="3"/>
      <c r="AD183" s="3"/>
      <c r="AE183" s="3"/>
      <c r="AF183" s="3"/>
      <c r="AG183" s="3"/>
      <c r="AL183" s="32"/>
      <c r="AW183" s="32"/>
      <c r="BH183" s="32"/>
      <c r="BI183" s="3"/>
      <c r="BJ183" s="3"/>
      <c r="BK183" s="3"/>
      <c r="BL183" s="3"/>
      <c r="BM183" s="3"/>
      <c r="BN183" s="3"/>
    </row>
    <row r="184" spans="5:66" ht="12" x14ac:dyDescent="0.2">
      <c r="E184" s="32"/>
      <c r="F184" s="3"/>
      <c r="G184" s="3"/>
      <c r="H184" s="3"/>
      <c r="I184" s="3"/>
      <c r="J184" s="3"/>
      <c r="K184" s="3"/>
      <c r="P184" s="32"/>
      <c r="R184" s="2"/>
      <c r="X184" s="3"/>
      <c r="Z184" s="3"/>
      <c r="AA184" s="32"/>
      <c r="AB184" s="3"/>
      <c r="AC184" s="3"/>
      <c r="AD184" s="3"/>
      <c r="AE184" s="3"/>
      <c r="AF184" s="3"/>
      <c r="AG184" s="3"/>
      <c r="AL184" s="32"/>
      <c r="AW184" s="32"/>
      <c r="BH184" s="32"/>
      <c r="BI184" s="3"/>
      <c r="BJ184" s="3"/>
      <c r="BK184" s="3"/>
      <c r="BL184" s="3"/>
      <c r="BM184" s="3"/>
      <c r="BN184" s="3"/>
    </row>
    <row r="185" spans="5:66" ht="12" x14ac:dyDescent="0.2">
      <c r="E185" s="32"/>
      <c r="F185" s="3"/>
      <c r="G185" s="3"/>
      <c r="H185" s="3"/>
      <c r="I185" s="3"/>
      <c r="J185" s="3"/>
      <c r="K185" s="3"/>
      <c r="P185" s="32"/>
      <c r="R185" s="2"/>
      <c r="X185" s="3"/>
      <c r="Z185" s="3"/>
      <c r="AA185" s="32"/>
      <c r="AB185" s="3"/>
      <c r="AC185" s="3"/>
      <c r="AD185" s="3"/>
      <c r="AE185" s="3"/>
      <c r="AF185" s="3"/>
      <c r="AG185" s="3"/>
      <c r="AL185" s="32"/>
      <c r="AW185" s="32"/>
      <c r="BH185" s="32"/>
      <c r="BI185" s="3"/>
      <c r="BJ185" s="3"/>
      <c r="BK185" s="3"/>
      <c r="BL185" s="3"/>
      <c r="BM185" s="3"/>
      <c r="BN185" s="3"/>
    </row>
    <row r="186" spans="5:66" ht="12" x14ac:dyDescent="0.2">
      <c r="E186" s="32"/>
      <c r="F186" s="3"/>
      <c r="G186" s="3"/>
      <c r="H186" s="3"/>
      <c r="I186" s="3"/>
      <c r="J186" s="3"/>
      <c r="K186" s="3"/>
      <c r="P186" s="32"/>
      <c r="R186" s="2"/>
      <c r="X186" s="3"/>
      <c r="Z186" s="3"/>
      <c r="AA186" s="32"/>
      <c r="AB186" s="3"/>
      <c r="AC186" s="3"/>
      <c r="AD186" s="3"/>
      <c r="AE186" s="3"/>
      <c r="AF186" s="3"/>
      <c r="AG186" s="3"/>
      <c r="AL186" s="32"/>
      <c r="AW186" s="32"/>
      <c r="BH186" s="32"/>
      <c r="BI186" s="3"/>
      <c r="BJ186" s="3"/>
      <c r="BK186" s="3"/>
      <c r="BL186" s="3"/>
      <c r="BM186" s="3"/>
      <c r="BN186" s="3"/>
    </row>
    <row r="187" spans="5:66" ht="12" x14ac:dyDescent="0.2">
      <c r="E187" s="32"/>
      <c r="F187" s="3"/>
      <c r="G187" s="3"/>
      <c r="H187" s="3"/>
      <c r="I187" s="3"/>
      <c r="J187" s="3"/>
      <c r="K187" s="3"/>
      <c r="P187" s="32"/>
      <c r="R187" s="2"/>
      <c r="X187" s="3"/>
      <c r="Z187" s="3"/>
      <c r="AA187" s="32"/>
      <c r="AB187" s="3"/>
      <c r="AC187" s="3"/>
      <c r="AD187" s="3"/>
      <c r="AE187" s="3"/>
      <c r="AF187" s="3"/>
      <c r="AG187" s="3"/>
      <c r="AL187" s="32"/>
      <c r="AW187" s="32"/>
      <c r="BH187" s="32"/>
      <c r="BI187" s="3"/>
      <c r="BJ187" s="3"/>
      <c r="BK187" s="3"/>
      <c r="BL187" s="3"/>
      <c r="BM187" s="3"/>
      <c r="BN187" s="3"/>
    </row>
    <row r="188" spans="5:66" ht="12" x14ac:dyDescent="0.2">
      <c r="E188" s="32"/>
      <c r="F188" s="3"/>
      <c r="G188" s="3"/>
      <c r="H188" s="3"/>
      <c r="I188" s="3"/>
      <c r="J188" s="3"/>
      <c r="K188" s="3"/>
      <c r="P188" s="32"/>
      <c r="R188" s="2"/>
      <c r="X188" s="3"/>
      <c r="Z188" s="3"/>
      <c r="AA188" s="32"/>
      <c r="AB188" s="3"/>
      <c r="AC188" s="3"/>
      <c r="AD188" s="3"/>
      <c r="AE188" s="3"/>
      <c r="AF188" s="3"/>
      <c r="AG188" s="3"/>
      <c r="AL188" s="32"/>
      <c r="AW188" s="32"/>
      <c r="BH188" s="32"/>
      <c r="BI188" s="3"/>
      <c r="BJ188" s="3"/>
      <c r="BK188" s="3"/>
      <c r="BL188" s="3"/>
      <c r="BM188" s="3"/>
      <c r="BN188" s="3"/>
    </row>
    <row r="189" spans="5:66" ht="12" x14ac:dyDescent="0.2">
      <c r="E189" s="32"/>
      <c r="F189" s="3"/>
      <c r="G189" s="3"/>
      <c r="H189" s="3"/>
      <c r="I189" s="3"/>
      <c r="J189" s="3"/>
      <c r="K189" s="3"/>
      <c r="P189" s="32"/>
      <c r="R189" s="2"/>
      <c r="X189" s="3"/>
      <c r="Z189" s="3"/>
      <c r="AA189" s="32"/>
      <c r="AB189" s="3"/>
      <c r="AC189" s="3"/>
      <c r="AD189" s="3"/>
      <c r="AE189" s="3"/>
      <c r="AF189" s="3"/>
      <c r="AG189" s="3"/>
      <c r="AL189" s="32"/>
      <c r="AW189" s="32"/>
      <c r="BH189" s="32"/>
      <c r="BI189" s="3"/>
      <c r="BJ189" s="3"/>
      <c r="BK189" s="3"/>
      <c r="BL189" s="3"/>
      <c r="BM189" s="3"/>
      <c r="BN189" s="3"/>
    </row>
    <row r="190" spans="5:66" ht="12" x14ac:dyDescent="0.2">
      <c r="E190" s="32"/>
      <c r="F190" s="3"/>
      <c r="G190" s="3"/>
      <c r="H190" s="3"/>
      <c r="I190" s="3"/>
      <c r="J190" s="3"/>
      <c r="K190" s="3"/>
      <c r="P190" s="32"/>
      <c r="R190" s="2"/>
      <c r="X190" s="3"/>
      <c r="Z190" s="3"/>
      <c r="AA190" s="32"/>
      <c r="AB190" s="3"/>
      <c r="AC190" s="3"/>
      <c r="AD190" s="3"/>
      <c r="AE190" s="3"/>
      <c r="AF190" s="3"/>
      <c r="AG190" s="3"/>
      <c r="AL190" s="32"/>
      <c r="AW190" s="32"/>
      <c r="BH190" s="32"/>
      <c r="BI190" s="3"/>
      <c r="BJ190" s="3"/>
      <c r="BK190" s="3"/>
      <c r="BL190" s="3"/>
      <c r="BM190" s="3"/>
      <c r="BN190" s="3"/>
    </row>
    <row r="191" spans="5:66" ht="12" x14ac:dyDescent="0.2">
      <c r="E191" s="32"/>
      <c r="F191" s="3"/>
      <c r="G191" s="3"/>
      <c r="H191" s="3"/>
      <c r="I191" s="3"/>
      <c r="J191" s="3"/>
      <c r="K191" s="3"/>
      <c r="P191" s="32"/>
      <c r="R191" s="2"/>
      <c r="X191" s="3"/>
      <c r="Z191" s="3"/>
      <c r="AA191" s="32"/>
      <c r="AB191" s="3"/>
      <c r="AC191" s="3"/>
      <c r="AD191" s="3"/>
      <c r="AE191" s="3"/>
      <c r="AF191" s="3"/>
      <c r="AG191" s="3"/>
      <c r="AL191" s="32"/>
      <c r="AW191" s="32"/>
      <c r="BH191" s="32"/>
      <c r="BI191" s="3"/>
      <c r="BJ191" s="3"/>
      <c r="BK191" s="3"/>
      <c r="BL191" s="3"/>
      <c r="BM191" s="3"/>
      <c r="BN191" s="3"/>
    </row>
    <row r="192" spans="5:66" ht="12" x14ac:dyDescent="0.2">
      <c r="E192" s="32"/>
      <c r="F192" s="3"/>
      <c r="G192" s="3"/>
      <c r="H192" s="3"/>
      <c r="I192" s="3"/>
      <c r="J192" s="3"/>
      <c r="K192" s="3"/>
      <c r="P192" s="32"/>
      <c r="R192" s="2"/>
      <c r="X192" s="3"/>
      <c r="Z192" s="3"/>
      <c r="AA192" s="32"/>
      <c r="AB192" s="3"/>
      <c r="AC192" s="3"/>
      <c r="AD192" s="3"/>
      <c r="AE192" s="3"/>
      <c r="AF192" s="3"/>
      <c r="AG192" s="3"/>
      <c r="AL192" s="32"/>
      <c r="AW192" s="32"/>
      <c r="BH192" s="32"/>
      <c r="BI192" s="3"/>
      <c r="BJ192" s="3"/>
      <c r="BK192" s="3"/>
      <c r="BL192" s="3"/>
      <c r="BM192" s="3"/>
      <c r="BN192" s="3"/>
    </row>
    <row r="193" spans="5:66" ht="12" x14ac:dyDescent="0.2">
      <c r="E193" s="32"/>
      <c r="F193" s="3"/>
      <c r="G193" s="3"/>
      <c r="H193" s="3"/>
      <c r="I193" s="3"/>
      <c r="J193" s="3"/>
      <c r="K193" s="3"/>
      <c r="P193" s="32"/>
      <c r="R193" s="2"/>
      <c r="X193" s="3"/>
      <c r="Z193" s="3"/>
      <c r="AA193" s="32"/>
      <c r="AB193" s="3"/>
      <c r="AC193" s="3"/>
      <c r="AD193" s="3"/>
      <c r="AE193" s="3"/>
      <c r="AF193" s="3"/>
      <c r="AG193" s="3"/>
      <c r="AL193" s="32"/>
      <c r="AW193" s="32"/>
      <c r="BH193" s="32"/>
      <c r="BI193" s="3"/>
      <c r="BJ193" s="3"/>
      <c r="BK193" s="3"/>
      <c r="BL193" s="3"/>
      <c r="BM193" s="3"/>
      <c r="BN193" s="3"/>
    </row>
    <row r="194" spans="5:66" ht="12" x14ac:dyDescent="0.2">
      <c r="E194" s="32"/>
      <c r="F194" s="3"/>
      <c r="G194" s="3"/>
      <c r="H194" s="3"/>
      <c r="I194" s="3"/>
      <c r="J194" s="3"/>
      <c r="K194" s="3"/>
      <c r="P194" s="32"/>
      <c r="R194" s="2"/>
      <c r="X194" s="3"/>
      <c r="Z194" s="3"/>
      <c r="AA194" s="32"/>
      <c r="AB194" s="3"/>
      <c r="AC194" s="3"/>
      <c r="AD194" s="3"/>
      <c r="AE194" s="3"/>
      <c r="AF194" s="3"/>
      <c r="AG194" s="3"/>
      <c r="AL194" s="32"/>
      <c r="AW194" s="32"/>
      <c r="BH194" s="32"/>
      <c r="BI194" s="3"/>
      <c r="BJ194" s="3"/>
      <c r="BK194" s="3"/>
      <c r="BL194" s="3"/>
      <c r="BM194" s="3"/>
      <c r="BN194" s="3"/>
    </row>
    <row r="195" spans="5:66" ht="12" x14ac:dyDescent="0.2">
      <c r="E195" s="32"/>
      <c r="F195" s="3"/>
      <c r="G195" s="3"/>
      <c r="H195" s="3"/>
      <c r="I195" s="3"/>
      <c r="J195" s="3"/>
      <c r="K195" s="3"/>
      <c r="P195" s="32"/>
      <c r="R195" s="2"/>
      <c r="X195" s="3"/>
      <c r="Z195" s="3"/>
      <c r="AA195" s="32"/>
      <c r="AB195" s="3"/>
      <c r="AC195" s="3"/>
      <c r="AD195" s="3"/>
      <c r="AE195" s="3"/>
      <c r="AF195" s="3"/>
      <c r="AG195" s="3"/>
      <c r="AL195" s="32"/>
      <c r="AW195" s="32"/>
      <c r="BH195" s="32"/>
      <c r="BI195" s="3"/>
      <c r="BJ195" s="3"/>
      <c r="BK195" s="3"/>
      <c r="BL195" s="3"/>
      <c r="BM195" s="3"/>
      <c r="BN195" s="3"/>
    </row>
    <row r="196" spans="5:66" ht="12" x14ac:dyDescent="0.2">
      <c r="E196" s="32"/>
      <c r="F196" s="3"/>
      <c r="G196" s="3"/>
      <c r="H196" s="3"/>
      <c r="I196" s="3"/>
      <c r="J196" s="3"/>
      <c r="K196" s="3"/>
      <c r="P196" s="32"/>
      <c r="R196" s="2"/>
      <c r="X196" s="3"/>
      <c r="Z196" s="3"/>
      <c r="AA196" s="32"/>
      <c r="AB196" s="3"/>
      <c r="AC196" s="3"/>
      <c r="AD196" s="3"/>
      <c r="AE196" s="3"/>
      <c r="AF196" s="3"/>
      <c r="AG196" s="3"/>
      <c r="AL196" s="32"/>
      <c r="AW196" s="32"/>
      <c r="BH196" s="32"/>
      <c r="BI196" s="3"/>
      <c r="BJ196" s="3"/>
      <c r="BK196" s="3"/>
      <c r="BL196" s="3"/>
      <c r="BM196" s="3"/>
      <c r="BN196" s="3"/>
    </row>
    <row r="197" spans="5:66" ht="12" x14ac:dyDescent="0.2">
      <c r="E197" s="32"/>
      <c r="F197" s="3"/>
      <c r="G197" s="3"/>
      <c r="H197" s="3"/>
      <c r="I197" s="3"/>
      <c r="J197" s="3"/>
      <c r="K197" s="3"/>
      <c r="P197" s="32"/>
      <c r="R197" s="2"/>
      <c r="X197" s="3"/>
      <c r="Z197" s="3"/>
      <c r="AA197" s="32"/>
      <c r="AB197" s="3"/>
      <c r="AC197" s="3"/>
      <c r="AD197" s="3"/>
      <c r="AE197" s="3"/>
      <c r="AF197" s="3"/>
      <c r="AG197" s="3"/>
      <c r="AL197" s="32"/>
      <c r="AW197" s="32"/>
      <c r="BH197" s="32"/>
      <c r="BI197" s="3"/>
      <c r="BJ197" s="3"/>
      <c r="BK197" s="3"/>
      <c r="BL197" s="3"/>
      <c r="BM197" s="3"/>
      <c r="BN197" s="3"/>
    </row>
    <row r="198" spans="5:66" ht="12" x14ac:dyDescent="0.2">
      <c r="E198" s="32"/>
      <c r="F198" s="3"/>
      <c r="G198" s="3"/>
      <c r="H198" s="3"/>
      <c r="I198" s="3"/>
      <c r="J198" s="3"/>
      <c r="K198" s="3"/>
      <c r="P198" s="32"/>
      <c r="R198" s="2"/>
      <c r="X198" s="3"/>
      <c r="Z198" s="3"/>
      <c r="AA198" s="32"/>
      <c r="AB198" s="3"/>
      <c r="AC198" s="3"/>
      <c r="AD198" s="3"/>
      <c r="AE198" s="3"/>
      <c r="AF198" s="3"/>
      <c r="AG198" s="3"/>
      <c r="AL198" s="32"/>
      <c r="AW198" s="32"/>
      <c r="BH198" s="32"/>
      <c r="BI198" s="3"/>
      <c r="BJ198" s="3"/>
      <c r="BK198" s="3"/>
      <c r="BL198" s="3"/>
      <c r="BM198" s="3"/>
      <c r="BN198" s="3"/>
    </row>
    <row r="199" spans="5:66" ht="12" x14ac:dyDescent="0.2">
      <c r="E199" s="32"/>
      <c r="F199" s="3"/>
      <c r="G199" s="3"/>
      <c r="H199" s="3"/>
      <c r="I199" s="3"/>
      <c r="J199" s="3"/>
      <c r="K199" s="3"/>
      <c r="P199" s="32"/>
      <c r="R199" s="2"/>
      <c r="X199" s="3"/>
      <c r="Z199" s="3"/>
      <c r="AA199" s="32"/>
      <c r="AB199" s="3"/>
      <c r="AC199" s="3"/>
      <c r="AD199" s="3"/>
      <c r="AE199" s="3"/>
      <c r="AF199" s="3"/>
      <c r="AG199" s="3"/>
      <c r="AL199" s="32"/>
      <c r="AW199" s="32"/>
      <c r="BH199" s="32"/>
      <c r="BI199" s="3"/>
      <c r="BJ199" s="3"/>
      <c r="BK199" s="3"/>
      <c r="BL199" s="3"/>
      <c r="BM199" s="3"/>
      <c r="BN199" s="3"/>
    </row>
    <row r="200" spans="5:66" ht="12" x14ac:dyDescent="0.2">
      <c r="E200" s="32"/>
      <c r="F200" s="3"/>
      <c r="G200" s="3"/>
      <c r="H200" s="3"/>
      <c r="I200" s="3"/>
      <c r="J200" s="3"/>
      <c r="K200" s="3"/>
      <c r="P200" s="32"/>
      <c r="R200" s="2"/>
      <c r="X200" s="3"/>
      <c r="Z200" s="3"/>
      <c r="AA200" s="32"/>
      <c r="AB200" s="3"/>
      <c r="AC200" s="3"/>
      <c r="AD200" s="3"/>
      <c r="AE200" s="3"/>
      <c r="AF200" s="3"/>
      <c r="AG200" s="3"/>
      <c r="AL200" s="32"/>
      <c r="AW200" s="32"/>
      <c r="BH200" s="32"/>
      <c r="BI200" s="3"/>
      <c r="BJ200" s="3"/>
      <c r="BK200" s="3"/>
      <c r="BL200" s="3"/>
      <c r="BM200" s="3"/>
      <c r="BN200" s="3"/>
    </row>
    <row r="201" spans="5:66" ht="12" x14ac:dyDescent="0.2">
      <c r="E201" s="32"/>
      <c r="F201" s="3"/>
      <c r="G201" s="3"/>
      <c r="H201" s="3"/>
      <c r="I201" s="3"/>
      <c r="J201" s="3"/>
      <c r="K201" s="3"/>
      <c r="P201" s="32"/>
      <c r="R201" s="2"/>
      <c r="X201" s="3"/>
      <c r="Z201" s="3"/>
      <c r="AA201" s="32"/>
      <c r="AB201" s="3"/>
      <c r="AC201" s="3"/>
      <c r="AD201" s="3"/>
      <c r="AE201" s="3"/>
      <c r="AF201" s="3"/>
      <c r="AG201" s="3"/>
      <c r="AL201" s="32"/>
      <c r="AW201" s="32"/>
      <c r="BH201" s="32"/>
      <c r="BI201" s="3"/>
      <c r="BJ201" s="3"/>
      <c r="BK201" s="3"/>
      <c r="BL201" s="3"/>
      <c r="BM201" s="3"/>
      <c r="BN201" s="3"/>
    </row>
    <row r="202" spans="5:66" ht="12" x14ac:dyDescent="0.2">
      <c r="E202" s="32"/>
      <c r="F202" s="3"/>
      <c r="G202" s="3"/>
      <c r="H202" s="3"/>
      <c r="I202" s="3"/>
      <c r="J202" s="3"/>
      <c r="K202" s="3"/>
      <c r="P202" s="32"/>
      <c r="R202" s="2"/>
      <c r="X202" s="3"/>
      <c r="Z202" s="3"/>
      <c r="AA202" s="32"/>
      <c r="AB202" s="3"/>
      <c r="AC202" s="3"/>
      <c r="AD202" s="3"/>
      <c r="AE202" s="3"/>
      <c r="AF202" s="3"/>
      <c r="AG202" s="3"/>
      <c r="AL202" s="32"/>
      <c r="AW202" s="32"/>
      <c r="BH202" s="32"/>
      <c r="BI202" s="3"/>
      <c r="BJ202" s="3"/>
      <c r="BK202" s="3"/>
      <c r="BL202" s="3"/>
      <c r="BM202" s="3"/>
      <c r="BN202" s="3"/>
    </row>
    <row r="203" spans="5:66" ht="12" x14ac:dyDescent="0.2">
      <c r="F203" s="3"/>
      <c r="G203" s="3"/>
      <c r="R203" s="2"/>
      <c r="X203" s="3"/>
      <c r="Z203" s="3"/>
      <c r="AA203" s="32"/>
      <c r="AB203" s="3"/>
      <c r="AC203" s="3"/>
      <c r="AD203" s="3"/>
      <c r="AE203" s="3"/>
      <c r="AF203" s="3"/>
      <c r="AG203" s="3"/>
      <c r="BI203" s="3"/>
      <c r="BJ203" s="3"/>
      <c r="BK203" s="3"/>
      <c r="BL203" s="3"/>
      <c r="BM203" s="3"/>
      <c r="BN203" s="3"/>
    </row>
    <row r="204" spans="5:66" x14ac:dyDescent="0.25">
      <c r="F204" s="3"/>
      <c r="G204" s="3"/>
      <c r="AB204" s="3"/>
      <c r="AC204" s="3"/>
      <c r="BI204" s="3"/>
      <c r="BJ204" s="3"/>
    </row>
    <row r="205" spans="5:66" x14ac:dyDescent="0.25">
      <c r="F205" s="3"/>
      <c r="G205" s="3"/>
      <c r="AB205" s="3"/>
      <c r="AC205" s="3"/>
      <c r="BI205" s="3"/>
      <c r="BJ205" s="3"/>
    </row>
    <row r="206" spans="5:66" x14ac:dyDescent="0.25">
      <c r="F206" s="3"/>
      <c r="G206" s="3"/>
      <c r="AB206" s="3"/>
      <c r="AC206" s="3"/>
      <c r="BI206" s="3"/>
      <c r="BJ206" s="3"/>
    </row>
    <row r="207" spans="5:66" x14ac:dyDescent="0.25">
      <c r="F207" s="3"/>
      <c r="G207" s="3"/>
      <c r="AB207" s="3"/>
      <c r="AC207" s="3"/>
      <c r="BI207" s="3"/>
      <c r="BJ207" s="3"/>
    </row>
    <row r="208" spans="5:66" x14ac:dyDescent="0.25">
      <c r="F208" s="3"/>
      <c r="G208" s="3"/>
      <c r="AB208" s="3"/>
      <c r="AC208" s="3"/>
      <c r="BI208" s="3"/>
      <c r="BJ208" s="3"/>
    </row>
    <row r="209" spans="6:62" x14ac:dyDescent="0.25">
      <c r="F209" s="3"/>
      <c r="G209" s="3"/>
      <c r="AB209" s="3"/>
      <c r="AC209" s="3"/>
      <c r="BI209" s="3"/>
      <c r="BJ209" s="3"/>
    </row>
    <row r="210" spans="6:62" x14ac:dyDescent="0.25">
      <c r="F210" s="3"/>
      <c r="G210" s="3"/>
      <c r="AB210" s="3"/>
      <c r="AC210" s="3"/>
      <c r="BI210" s="3"/>
      <c r="BJ210" s="3"/>
    </row>
    <row r="211" spans="6:62" x14ac:dyDescent="0.25">
      <c r="F211" s="3"/>
      <c r="G211" s="3"/>
      <c r="AB211" s="3"/>
      <c r="AC211" s="3"/>
      <c r="BI211" s="3"/>
      <c r="BJ211" s="3"/>
    </row>
    <row r="212" spans="6:62" x14ac:dyDescent="0.25">
      <c r="F212" s="3"/>
      <c r="G212" s="3"/>
      <c r="AB212" s="3"/>
      <c r="AC212" s="3"/>
      <c r="BI212" s="3"/>
      <c r="BJ212" s="3"/>
    </row>
    <row r="213" spans="6:62" x14ac:dyDescent="0.25">
      <c r="F213" s="3"/>
      <c r="G213" s="3"/>
      <c r="AB213" s="3"/>
      <c r="AC213" s="3"/>
      <c r="BI213" s="3"/>
      <c r="BJ213" s="3"/>
    </row>
    <row r="214" spans="6:62" x14ac:dyDescent="0.25">
      <c r="F214" s="3"/>
      <c r="G214" s="3"/>
      <c r="AB214" s="3"/>
      <c r="AC214" s="3"/>
      <c r="BI214" s="3"/>
      <c r="BJ214" s="3"/>
    </row>
    <row r="215" spans="6:62" x14ac:dyDescent="0.25">
      <c r="F215" s="3"/>
      <c r="G215" s="3"/>
      <c r="AB215" s="3"/>
      <c r="AC215" s="3"/>
      <c r="BI215" s="3"/>
      <c r="BJ215" s="3"/>
    </row>
    <row r="216" spans="6:62" x14ac:dyDescent="0.25">
      <c r="F216" s="3"/>
      <c r="G216" s="3"/>
      <c r="AB216" s="3"/>
      <c r="AC216" s="3"/>
      <c r="BI216" s="3"/>
      <c r="BJ216" s="3"/>
    </row>
    <row r="217" spans="6:62" x14ac:dyDescent="0.25">
      <c r="F217" s="3"/>
      <c r="G217" s="3"/>
      <c r="AB217" s="3"/>
      <c r="AC217" s="3"/>
      <c r="BI217" s="3"/>
      <c r="BJ217" s="3"/>
    </row>
    <row r="218" spans="6:62" x14ac:dyDescent="0.25">
      <c r="F218" s="3"/>
      <c r="G218" s="3"/>
      <c r="AB218" s="3"/>
      <c r="AC218" s="3"/>
      <c r="BI218" s="3"/>
      <c r="BJ218" s="3"/>
    </row>
    <row r="219" spans="6:62" x14ac:dyDescent="0.25">
      <c r="F219" s="3"/>
      <c r="G219" s="3"/>
      <c r="AB219" s="3"/>
      <c r="AC219" s="3"/>
      <c r="BI219" s="3"/>
      <c r="BJ219" s="3"/>
    </row>
    <row r="220" spans="6:62" x14ac:dyDescent="0.25">
      <c r="F220" s="3"/>
      <c r="G220" s="3"/>
      <c r="AB220" s="3"/>
      <c r="AC220" s="3"/>
      <c r="BI220" s="3"/>
      <c r="BJ220" s="3"/>
    </row>
    <row r="221" spans="6:62" x14ac:dyDescent="0.25">
      <c r="F221" s="3"/>
      <c r="G221" s="3"/>
      <c r="AB221" s="3"/>
      <c r="AC221" s="3"/>
      <c r="BI221" s="3"/>
      <c r="BJ221" s="3"/>
    </row>
    <row r="222" spans="6:62" x14ac:dyDescent="0.25">
      <c r="F222" s="3"/>
      <c r="G222" s="3"/>
      <c r="AB222" s="3"/>
      <c r="AC222" s="3"/>
      <c r="BI222" s="3"/>
      <c r="BJ222" s="3"/>
    </row>
    <row r="223" spans="6:62" x14ac:dyDescent="0.25">
      <c r="F223" s="3"/>
      <c r="G223" s="3"/>
      <c r="AB223" s="3"/>
      <c r="AC223" s="3"/>
      <c r="BI223" s="3"/>
      <c r="BJ223" s="3"/>
    </row>
    <row r="224" spans="6:62" x14ac:dyDescent="0.25">
      <c r="F224" s="3"/>
      <c r="G224" s="3"/>
      <c r="AB224" s="3"/>
      <c r="AC224" s="3"/>
      <c r="BI224" s="3"/>
      <c r="BJ224" s="3"/>
    </row>
    <row r="225" spans="6:62" x14ac:dyDescent="0.25">
      <c r="F225" s="3"/>
      <c r="G225" s="3"/>
      <c r="AB225" s="3"/>
      <c r="AC225" s="3"/>
      <c r="BI225" s="3"/>
      <c r="BJ225" s="3"/>
    </row>
    <row r="226" spans="6:62" x14ac:dyDescent="0.25">
      <c r="F226" s="3"/>
      <c r="G226" s="3"/>
      <c r="AB226" s="3"/>
      <c r="AC226" s="3"/>
      <c r="BI226" s="3"/>
      <c r="BJ226" s="3"/>
    </row>
  </sheetData>
  <pageMargins left="0.7" right="0.7" top="0.75" bottom="0.75" header="0.3" footer="0.3"/>
  <pageSetup paperSize="9"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98"/>
  <sheetViews>
    <sheetView zoomScale="70" zoomScaleNormal="70" workbookViewId="0">
      <selection sqref="A1:AG1048576"/>
    </sheetView>
  </sheetViews>
  <sheetFormatPr defaultColWidth="9.140625" defaultRowHeight="12" x14ac:dyDescent="0.2"/>
  <cols>
    <col min="1" max="2" width="9.140625" style="2"/>
    <col min="3" max="3" width="11.28515625" style="2" customWidth="1"/>
    <col min="4" max="9" width="9.140625" style="2"/>
    <col min="10" max="10" width="11.28515625" style="2" customWidth="1"/>
    <col min="11" max="15" width="9.140625" style="2"/>
    <col min="16" max="16" width="9.140625" style="25"/>
    <col min="17" max="26" width="9.140625" style="2"/>
    <col min="27" max="27" width="9.140625" style="25"/>
    <col min="28" max="16384" width="9.140625" style="2"/>
  </cols>
  <sheetData>
    <row r="1" spans="1:33" ht="13.5" x14ac:dyDescent="0.25">
      <c r="C1" s="2" t="s">
        <v>107</v>
      </c>
      <c r="D1" s="2" t="s">
        <v>13</v>
      </c>
      <c r="E1" s="2">
        <v>605</v>
      </c>
      <c r="F1" s="25">
        <v>0.63</v>
      </c>
      <c r="H1" s="29" t="s">
        <v>104</v>
      </c>
      <c r="I1" s="29" t="s">
        <v>102</v>
      </c>
      <c r="J1" s="2" t="s">
        <v>54</v>
      </c>
      <c r="K1" s="2" t="s">
        <v>54</v>
      </c>
      <c r="N1" s="2" t="s">
        <v>107</v>
      </c>
      <c r="O1" s="2" t="s">
        <v>13</v>
      </c>
      <c r="P1" s="2">
        <v>601</v>
      </c>
      <c r="Q1" s="25">
        <v>0.66</v>
      </c>
      <c r="S1" s="29" t="s">
        <v>104</v>
      </c>
      <c r="T1" s="29" t="s">
        <v>102</v>
      </c>
      <c r="U1" s="2" t="s">
        <v>56</v>
      </c>
      <c r="V1" s="2" t="s">
        <v>56</v>
      </c>
      <c r="Y1" s="2" t="s">
        <v>107</v>
      </c>
      <c r="Z1" s="2" t="s">
        <v>13</v>
      </c>
      <c r="AA1" s="2">
        <v>605</v>
      </c>
      <c r="AB1" s="25">
        <v>0.66500000000000004</v>
      </c>
      <c r="AD1" s="29" t="s">
        <v>104</v>
      </c>
      <c r="AE1" s="29" t="s">
        <v>102</v>
      </c>
      <c r="AF1" s="2" t="s">
        <v>59</v>
      </c>
      <c r="AG1" s="2" t="s">
        <v>59</v>
      </c>
    </row>
    <row r="2" spans="1:33" s="23" customFormat="1" x14ac:dyDescent="0.2">
      <c r="B2" s="4">
        <v>1.0000000000000001E-5</v>
      </c>
      <c r="C2" s="3">
        <f>B2/$A$10</f>
        <v>8.333333333333335E-3</v>
      </c>
      <c r="D2" s="4">
        <v>-1.34015E-10</v>
      </c>
      <c r="E2" s="30">
        <f>E$11</f>
        <v>0.9887472477587923</v>
      </c>
      <c r="F2" s="3">
        <f t="shared" ref="F2:F48" si="0">-(D2-0.000000000014)*E$1*F$1</f>
        <v>5.6415917249999998E-8</v>
      </c>
      <c r="G2" s="3">
        <f>F2/B2</f>
        <v>5.6415917249999998E-3</v>
      </c>
      <c r="H2" s="3">
        <f>E2*F2</f>
        <v>5.5781082910725273E-8</v>
      </c>
      <c r="I2" s="3">
        <f>SQRT(H2)</f>
        <v>2.3618019161378729E-4</v>
      </c>
      <c r="J2" s="3">
        <f>H2/B2</f>
        <v>5.5781082910725272E-3</v>
      </c>
      <c r="K2" s="3">
        <f>1/J2</f>
        <v>179.27224568236656</v>
      </c>
      <c r="M2" s="4">
        <v>1.0000000000000001E-5</v>
      </c>
      <c r="N2" s="3">
        <f>M2/$A$10</f>
        <v>8.333333333333335E-3</v>
      </c>
      <c r="O2" s="4">
        <v>-2.2985900000000001E-10</v>
      </c>
      <c r="P2" s="30">
        <f>P$11</f>
        <v>0.98867235423306044</v>
      </c>
      <c r="Q2" s="3">
        <f t="shared" ref="Q2:Q48" si="1">-(O2-0.000000000014)*P$1*Q$1</f>
        <v>9.6729110940000022E-8</v>
      </c>
      <c r="R2" s="3">
        <f>Q2/M2</f>
        <v>9.6729110940000015E-3</v>
      </c>
      <c r="S2" s="3">
        <f>P2*Q2</f>
        <v>9.56333978359207E-8</v>
      </c>
      <c r="T2" s="3">
        <f>SQRT(S2)</f>
        <v>3.0924650011911322E-4</v>
      </c>
      <c r="U2" s="3">
        <f>S2/M2</f>
        <v>9.5633397835920685E-3</v>
      </c>
      <c r="V2" s="3">
        <f>1/U2</f>
        <v>104.56598036134943</v>
      </c>
      <c r="X2" s="4">
        <v>1.0000000000000001E-5</v>
      </c>
      <c r="Y2" s="3">
        <f>X2/$A$10</f>
        <v>8.333333333333335E-3</v>
      </c>
      <c r="Z2" s="4">
        <v>-5.4287899999999997E-11</v>
      </c>
      <c r="AA2" s="30">
        <f>AA$11</f>
        <v>0.9887472477587923</v>
      </c>
      <c r="AB2" s="3">
        <f t="shared" ref="AB2:AB48" si="2">-(Z2-0.000000000014)*AA$1*AB$1</f>
        <v>2.74739293675E-8</v>
      </c>
      <c r="AC2" s="3">
        <f>AB2/X2</f>
        <v>2.7473929367499996E-3</v>
      </c>
      <c r="AD2" s="3">
        <f>AA2*AB2</f>
        <v>2.7164772047235082E-8</v>
      </c>
      <c r="AE2" s="3">
        <f>SQRT(AD2)</f>
        <v>1.6481739000249665E-4</v>
      </c>
      <c r="AF2" s="3">
        <f>AD2/X2</f>
        <v>2.7164772047235078E-3</v>
      </c>
      <c r="AG2" s="3">
        <f>1/AF2</f>
        <v>368.12383268343433</v>
      </c>
    </row>
    <row r="3" spans="1:33" x14ac:dyDescent="0.2">
      <c r="B3" s="3">
        <v>1.20679E-5</v>
      </c>
      <c r="C3" s="3">
        <f t="shared" ref="C3:C48" si="3">B3/$A$10</f>
        <v>1.0056583333333334E-2</v>
      </c>
      <c r="D3" s="3">
        <v>-1.91689E-10</v>
      </c>
      <c r="E3" s="31">
        <f t="shared" ref="E3:E10" si="4">E$11</f>
        <v>0.9887472477587923</v>
      </c>
      <c r="F3" s="3">
        <f t="shared" si="0"/>
        <v>7.839836235000001E-8</v>
      </c>
      <c r="G3" s="3">
        <f t="shared" ref="G3:G48" si="5">F3/B3</f>
        <v>6.4964378516560468E-3</v>
      </c>
      <c r="H3" s="3">
        <f t="shared" ref="H3:H48" si="6">E3*F3</f>
        <v>7.7516165002359033E-8</v>
      </c>
      <c r="I3" s="3">
        <f t="shared" ref="I3:I48" si="7">SQRT(H3)</f>
        <v>2.7841724982902735E-4</v>
      </c>
      <c r="J3" s="3">
        <f t="shared" ref="J3:J48" si="8">H3/B3</f>
        <v>6.4233350460609576E-3</v>
      </c>
      <c r="K3" s="3">
        <f t="shared" ref="K3:K48" si="9">1/J3</f>
        <v>155.68236637651952</v>
      </c>
      <c r="M3" s="3">
        <v>1.20679E-5</v>
      </c>
      <c r="N3" s="3">
        <f t="shared" ref="N3:N48" si="10">M3/$A$10</f>
        <v>1.0056583333333334E-2</v>
      </c>
      <c r="O3" s="3">
        <v>-2.0822300000000001E-10</v>
      </c>
      <c r="P3" s="31">
        <f t="shared" ref="P3:P10" si="11">P$11</f>
        <v>0.98867235423306044</v>
      </c>
      <c r="Q3" s="3">
        <f t="shared" si="1"/>
        <v>8.8146975180000011E-8</v>
      </c>
      <c r="R3" s="3">
        <f t="shared" ref="R3:R48" si="12">Q3/M3</f>
        <v>7.3042513759643364E-3</v>
      </c>
      <c r="S3" s="3">
        <f t="shared" ref="S3:S48" si="13">P3*Q3</f>
        <v>8.7148477469733758E-8</v>
      </c>
      <c r="T3" s="3">
        <f t="shared" ref="T3:T48" si="14">SQRT(S3)</f>
        <v>2.9520920966279786E-4</v>
      </c>
      <c r="U3" s="3">
        <f t="shared" ref="U3:U48" si="15">S3/M3</f>
        <v>7.2215114037847312E-3</v>
      </c>
      <c r="V3" s="3">
        <f t="shared" ref="V3:V48" si="16">1/U3</f>
        <v>138.47516732797911</v>
      </c>
      <c r="X3" s="3">
        <v>1.20679E-5</v>
      </c>
      <c r="Y3" s="3">
        <f t="shared" ref="Y3:Y48" si="17">X3/$A$10</f>
        <v>1.0056583333333334E-2</v>
      </c>
      <c r="Z3" s="3">
        <v>-6.15001E-11</v>
      </c>
      <c r="AA3" s="31">
        <f t="shared" ref="AA3:AA10" si="18">AA$11</f>
        <v>0.9887472477587923</v>
      </c>
      <c r="AB3" s="3">
        <f t="shared" si="2"/>
        <v>3.0375577732500005E-8</v>
      </c>
      <c r="AC3" s="3">
        <f t="shared" ref="AC3:AC48" si="19">AB3/X3</f>
        <v>2.5170558036195201E-3</v>
      </c>
      <c r="AD3" s="3">
        <f t="shared" ref="AD3:AD48" si="20">AA3*AB3</f>
        <v>3.0033768882092635E-8</v>
      </c>
      <c r="AE3" s="3">
        <f t="shared" ref="AE3:AE48" si="21">SQRT(AD3)</f>
        <v>1.7330253570589391E-4</v>
      </c>
      <c r="AF3" s="3">
        <f t="shared" ref="AF3:AF48" si="22">AD3/X3</f>
        <v>2.4887319982840952E-3</v>
      </c>
      <c r="AG3" s="3">
        <f t="shared" ref="AG3:AG48" si="23">1/AF3</f>
        <v>401.8110430088372</v>
      </c>
    </row>
    <row r="4" spans="1:33" x14ac:dyDescent="0.2">
      <c r="A4" s="2">
        <v>605</v>
      </c>
      <c r="B4" s="3">
        <v>1.45635E-5</v>
      </c>
      <c r="C4" s="3">
        <f t="shared" si="3"/>
        <v>1.2136250000000001E-2</v>
      </c>
      <c r="D4" s="3">
        <v>-3.1594E-10</v>
      </c>
      <c r="E4" s="31">
        <f t="shared" si="4"/>
        <v>0.9887472477587923</v>
      </c>
      <c r="F4" s="3">
        <f t="shared" si="0"/>
        <v>1.2575663099999999E-7</v>
      </c>
      <c r="G4" s="3">
        <f t="shared" si="5"/>
        <v>8.6350555155010802E-3</v>
      </c>
      <c r="H4" s="3">
        <f t="shared" si="6"/>
        <v>1.2434152278866801E-7</v>
      </c>
      <c r="I4" s="3">
        <f t="shared" si="7"/>
        <v>3.5262093356558968E-4</v>
      </c>
      <c r="J4" s="3">
        <f t="shared" si="8"/>
        <v>8.5378873751960731E-3</v>
      </c>
      <c r="K4" s="3">
        <f t="shared" si="9"/>
        <v>117.12499311072663</v>
      </c>
      <c r="L4" s="2">
        <v>601</v>
      </c>
      <c r="M4" s="3">
        <v>1.45635E-5</v>
      </c>
      <c r="N4" s="3">
        <f t="shared" si="10"/>
        <v>1.2136250000000001E-2</v>
      </c>
      <c r="O4" s="3">
        <v>-3.73614E-10</v>
      </c>
      <c r="P4" s="31">
        <f t="shared" si="11"/>
        <v>0.98867235423306044</v>
      </c>
      <c r="Q4" s="3">
        <f t="shared" si="1"/>
        <v>1.5375096924000001E-7</v>
      </c>
      <c r="R4" s="3">
        <f t="shared" si="12"/>
        <v>1.0557281507879287E-2</v>
      </c>
      <c r="S4" s="3">
        <f t="shared" si="13"/>
        <v>1.5200933272412567E-7</v>
      </c>
      <c r="T4" s="3">
        <f t="shared" si="14"/>
        <v>3.8988374257479071E-4</v>
      </c>
      <c r="U4" s="3">
        <f t="shared" si="15"/>
        <v>1.043769236269617E-2</v>
      </c>
      <c r="V4" s="3">
        <f t="shared" si="16"/>
        <v>95.806617521508272</v>
      </c>
      <c r="X4" s="3">
        <v>1.45635E-5</v>
      </c>
      <c r="Y4" s="3">
        <f t="shared" si="17"/>
        <v>1.2136250000000001E-2</v>
      </c>
      <c r="Z4" s="3">
        <v>-1.0729999999999999E-10</v>
      </c>
      <c r="AA4" s="31">
        <f t="shared" si="18"/>
        <v>0.9887472477587923</v>
      </c>
      <c r="AB4" s="3">
        <f t="shared" si="2"/>
        <v>4.8802022499999998E-8</v>
      </c>
      <c r="AC4" s="3">
        <f t="shared" si="19"/>
        <v>3.350981735159817E-3</v>
      </c>
      <c r="AD4" s="3">
        <f t="shared" si="20"/>
        <v>4.8252865431937657E-8</v>
      </c>
      <c r="AE4" s="3">
        <f t="shared" si="21"/>
        <v>2.1966534872832732E-4</v>
      </c>
      <c r="AF4" s="3">
        <f t="shared" si="22"/>
        <v>3.3132739679292518E-3</v>
      </c>
      <c r="AG4" s="3">
        <f t="shared" si="23"/>
        <v>301.81627287072354</v>
      </c>
    </row>
    <row r="5" spans="1:33" x14ac:dyDescent="0.2">
      <c r="B5" s="3">
        <v>1.7575100000000001E-5</v>
      </c>
      <c r="C5" s="3">
        <f t="shared" si="3"/>
        <v>1.4645916666666668E-2</v>
      </c>
      <c r="D5" s="3">
        <v>-4.7665799999999997E-10</v>
      </c>
      <c r="E5" s="31">
        <f t="shared" si="4"/>
        <v>0.9887472477587923</v>
      </c>
      <c r="F5" s="3">
        <f t="shared" si="0"/>
        <v>1.8701429669999999E-7</v>
      </c>
      <c r="G5" s="3">
        <f t="shared" si="5"/>
        <v>1.064086672053075E-2</v>
      </c>
      <c r="H5" s="3">
        <f t="shared" si="6"/>
        <v>1.8490987115367119E-7</v>
      </c>
      <c r="I5" s="3">
        <f t="shared" si="7"/>
        <v>4.3001147793247474E-4</v>
      </c>
      <c r="J5" s="3">
        <f t="shared" si="8"/>
        <v>1.0521127683692906E-2</v>
      </c>
      <c r="K5" s="3">
        <f t="shared" si="9"/>
        <v>95.046845743535442</v>
      </c>
      <c r="L5" s="3"/>
      <c r="M5" s="3">
        <v>1.7575100000000001E-5</v>
      </c>
      <c r="N5" s="3">
        <f t="shared" si="10"/>
        <v>1.4645916666666668E-2</v>
      </c>
      <c r="O5" s="3">
        <v>-4.7793399999999995E-10</v>
      </c>
      <c r="P5" s="31">
        <f t="shared" si="11"/>
        <v>0.98867235423306044</v>
      </c>
      <c r="Q5" s="3">
        <f t="shared" si="1"/>
        <v>1.9513054043999995E-7</v>
      </c>
      <c r="R5" s="3">
        <f t="shared" si="12"/>
        <v>1.1102670280112201E-2</v>
      </c>
      <c r="S5" s="3">
        <f t="shared" si="13"/>
        <v>1.9292017079958416E-7</v>
      </c>
      <c r="T5" s="3">
        <f t="shared" si="14"/>
        <v>4.3922678743399081E-4</v>
      </c>
      <c r="U5" s="3">
        <f t="shared" si="15"/>
        <v>1.0976903164111963E-2</v>
      </c>
      <c r="V5" s="3">
        <f t="shared" si="16"/>
        <v>91.100375492918047</v>
      </c>
      <c r="X5" s="3">
        <v>1.7575100000000001E-5</v>
      </c>
      <c r="Y5" s="3">
        <f t="shared" si="17"/>
        <v>1.4645916666666668E-2</v>
      </c>
      <c r="Z5" s="3">
        <v>-2.3918200000000001E-10</v>
      </c>
      <c r="AA5" s="31">
        <f t="shared" si="18"/>
        <v>0.9887472477587923</v>
      </c>
      <c r="AB5" s="3">
        <f t="shared" si="2"/>
        <v>1.0186144815000002E-7</v>
      </c>
      <c r="AC5" s="3">
        <f t="shared" si="19"/>
        <v>5.7957819955505238E-3</v>
      </c>
      <c r="AD5" s="3">
        <f t="shared" si="20"/>
        <v>1.0071522651103745E-7</v>
      </c>
      <c r="AE5" s="3">
        <f t="shared" si="21"/>
        <v>3.173566235499701E-4</v>
      </c>
      <c r="AF5" s="3">
        <f t="shared" si="22"/>
        <v>5.7305634967105418E-3</v>
      </c>
      <c r="AG5" s="3">
        <f t="shared" si="23"/>
        <v>174.50290893278122</v>
      </c>
    </row>
    <row r="6" spans="1:33" x14ac:dyDescent="0.2">
      <c r="B6" s="3">
        <v>2.1209500000000001E-5</v>
      </c>
      <c r="C6" s="3">
        <f t="shared" si="3"/>
        <v>1.7674583333333337E-2</v>
      </c>
      <c r="D6" s="3">
        <v>-6.4077399999999998E-10</v>
      </c>
      <c r="E6" s="31">
        <f t="shared" si="4"/>
        <v>0.9887472477587923</v>
      </c>
      <c r="F6" s="3">
        <f t="shared" si="0"/>
        <v>2.495671101E-7</v>
      </c>
      <c r="G6" s="3">
        <f t="shared" si="5"/>
        <v>1.1766760654423725E-2</v>
      </c>
      <c r="H6" s="3">
        <f t="shared" si="6"/>
        <v>2.4675879324249048E-7</v>
      </c>
      <c r="I6" s="3">
        <f t="shared" si="7"/>
        <v>4.967482191638844E-4</v>
      </c>
      <c r="J6" s="3">
        <f t="shared" si="8"/>
        <v>1.1634352212097902E-2</v>
      </c>
      <c r="K6" s="3">
        <f t="shared" si="9"/>
        <v>85.952357447126005</v>
      </c>
      <c r="L6" s="3"/>
      <c r="M6" s="3">
        <v>2.1209500000000001E-5</v>
      </c>
      <c r="N6" s="3">
        <f t="shared" si="10"/>
        <v>1.7674583333333337E-2</v>
      </c>
      <c r="O6" s="3">
        <v>-6.1661E-10</v>
      </c>
      <c r="P6" s="31">
        <f t="shared" si="11"/>
        <v>0.98867235423306044</v>
      </c>
      <c r="Q6" s="3">
        <f t="shared" si="1"/>
        <v>2.5013776259999999E-7</v>
      </c>
      <c r="R6" s="3">
        <f t="shared" si="12"/>
        <v>1.1793666168462245E-2</v>
      </c>
      <c r="S6" s="3">
        <f t="shared" si="13"/>
        <v>2.4730429063233238E-7</v>
      </c>
      <c r="T6" s="3">
        <f t="shared" si="14"/>
        <v>4.9729698433866694E-4</v>
      </c>
      <c r="U6" s="3">
        <f t="shared" si="15"/>
        <v>1.1660071695812365E-2</v>
      </c>
      <c r="V6" s="3">
        <f t="shared" si="16"/>
        <v>85.762765966451397</v>
      </c>
      <c r="X6" s="3">
        <v>2.1209500000000001E-5</v>
      </c>
      <c r="Y6" s="3">
        <f t="shared" si="17"/>
        <v>1.7674583333333337E-2</v>
      </c>
      <c r="Z6" s="3">
        <v>-3.77429E-10</v>
      </c>
      <c r="AA6" s="31">
        <f t="shared" si="18"/>
        <v>0.9887472477587923</v>
      </c>
      <c r="AB6" s="3">
        <f t="shared" si="2"/>
        <v>1.5748167242500001E-7</v>
      </c>
      <c r="AC6" s="3">
        <f t="shared" si="19"/>
        <v>7.4250535102194769E-3</v>
      </c>
      <c r="AD6" s="3">
        <f t="shared" si="20"/>
        <v>1.5570957018267045E-7</v>
      </c>
      <c r="AE6" s="3">
        <f t="shared" si="21"/>
        <v>3.9460051974455186E-4</v>
      </c>
      <c r="AF6" s="3">
        <f t="shared" si="22"/>
        <v>7.3415012226912676E-3</v>
      </c>
      <c r="AG6" s="3">
        <f t="shared" si="23"/>
        <v>136.21192310220951</v>
      </c>
    </row>
    <row r="7" spans="1:33" x14ac:dyDescent="0.2">
      <c r="B7" s="3">
        <v>2.5595499999999999E-5</v>
      </c>
      <c r="C7" s="3">
        <f t="shared" si="3"/>
        <v>2.1329583333333336E-2</v>
      </c>
      <c r="D7" s="3">
        <v>-8.8121899999999997E-10</v>
      </c>
      <c r="E7" s="31">
        <f t="shared" si="4"/>
        <v>0.9887472477587923</v>
      </c>
      <c r="F7" s="3">
        <f t="shared" si="0"/>
        <v>3.4121272184999994E-7</v>
      </c>
      <c r="G7" s="3">
        <f t="shared" si="5"/>
        <v>1.3330965281006425E-2</v>
      </c>
      <c r="H7" s="3">
        <f t="shared" si="6"/>
        <v>3.3737313962947377E-7</v>
      </c>
      <c r="I7" s="3">
        <f t="shared" si="7"/>
        <v>5.8083830764634815E-4</v>
      </c>
      <c r="J7" s="3">
        <f t="shared" si="8"/>
        <v>1.3180955231563117E-2</v>
      </c>
      <c r="K7" s="3">
        <f t="shared" si="9"/>
        <v>75.867035615552339</v>
      </c>
      <c r="L7" s="3"/>
      <c r="M7" s="3">
        <v>2.5595499999999999E-5</v>
      </c>
      <c r="N7" s="3">
        <f t="shared" si="10"/>
        <v>2.1329583333333336E-2</v>
      </c>
      <c r="O7" s="3">
        <v>-9.0751699999999996E-10</v>
      </c>
      <c r="P7" s="31">
        <f t="shared" si="11"/>
        <v>0.98867235423306044</v>
      </c>
      <c r="Q7" s="3">
        <f t="shared" si="1"/>
        <v>3.6552893321999999E-7</v>
      </c>
      <c r="R7" s="3">
        <f t="shared" si="12"/>
        <v>1.4280984283174777E-2</v>
      </c>
      <c r="S7" s="3">
        <f t="shared" si="13"/>
        <v>3.6138835094691653E-7</v>
      </c>
      <c r="T7" s="3">
        <f t="shared" si="14"/>
        <v>6.0115584580615745E-4</v>
      </c>
      <c r="U7" s="3">
        <f t="shared" si="15"/>
        <v>1.4119214352011742E-2</v>
      </c>
      <c r="V7" s="3">
        <f t="shared" si="16"/>
        <v>70.825470530342741</v>
      </c>
      <c r="X7" s="3">
        <v>2.5595499999999999E-5</v>
      </c>
      <c r="Y7" s="3">
        <f t="shared" si="17"/>
        <v>2.1329583333333336E-2</v>
      </c>
      <c r="Z7" s="3">
        <v>-5.0167999999999997E-10</v>
      </c>
      <c r="AA7" s="31">
        <f t="shared" si="18"/>
        <v>0.9887472477587923</v>
      </c>
      <c r="AB7" s="3">
        <f t="shared" si="2"/>
        <v>2.0747095599999996E-7</v>
      </c>
      <c r="AC7" s="3">
        <f t="shared" si="19"/>
        <v>8.1057590592096256E-3</v>
      </c>
      <c r="AD7" s="3">
        <f t="shared" si="20"/>
        <v>2.0513633673488546E-7</v>
      </c>
      <c r="AE7" s="3">
        <f t="shared" si="21"/>
        <v>4.5291979061958139E-4</v>
      </c>
      <c r="AF7" s="3">
        <f t="shared" si="22"/>
        <v>8.0145469607894142E-3</v>
      </c>
      <c r="AG7" s="3">
        <f t="shared" si="23"/>
        <v>124.77311629620826</v>
      </c>
    </row>
    <row r="8" spans="1:33" x14ac:dyDescent="0.2">
      <c r="B8" s="3">
        <v>3.0888400000000001E-5</v>
      </c>
      <c r="C8" s="3">
        <f t="shared" si="3"/>
        <v>2.5740333333333337E-2</v>
      </c>
      <c r="D8" s="3">
        <v>-1.1352399999999999E-9</v>
      </c>
      <c r="E8" s="31">
        <f t="shared" si="4"/>
        <v>0.9887472477587923</v>
      </c>
      <c r="F8" s="3">
        <f t="shared" si="0"/>
        <v>4.3803282599999999E-7</v>
      </c>
      <c r="G8" s="3">
        <f t="shared" si="5"/>
        <v>1.4181143277087839E-2</v>
      </c>
      <c r="H8" s="3">
        <f t="shared" si="6"/>
        <v>4.3310375113550593E-7</v>
      </c>
      <c r="I8" s="3">
        <f t="shared" si="7"/>
        <v>6.5810618530409357E-4</v>
      </c>
      <c r="J8" s="3">
        <f t="shared" si="8"/>
        <v>1.4021566385293701E-2</v>
      </c>
      <c r="K8" s="3">
        <f t="shared" si="9"/>
        <v>71.318708090191279</v>
      </c>
      <c r="L8" s="3"/>
      <c r="M8" s="3">
        <v>3.0888400000000001E-5</v>
      </c>
      <c r="N8" s="3">
        <f t="shared" si="10"/>
        <v>2.5740333333333337E-2</v>
      </c>
      <c r="O8" s="3">
        <v>-1.1114999999999999E-9</v>
      </c>
      <c r="P8" s="31">
        <f t="shared" si="11"/>
        <v>0.98867235423306044</v>
      </c>
      <c r="Q8" s="3">
        <f t="shared" si="1"/>
        <v>4.4644083000000001E-7</v>
      </c>
      <c r="R8" s="3">
        <f t="shared" si="12"/>
        <v>1.4453349153727613E-2</v>
      </c>
      <c r="S8" s="3">
        <f t="shared" si="13"/>
        <v>4.4138370642186153E-7</v>
      </c>
      <c r="T8" s="3">
        <f t="shared" si="14"/>
        <v>6.64367147307768E-4</v>
      </c>
      <c r="U8" s="3">
        <f t="shared" si="15"/>
        <v>1.4289626734368292E-2</v>
      </c>
      <c r="V8" s="3">
        <f t="shared" si="16"/>
        <v>69.980834250546124</v>
      </c>
      <c r="X8" s="3">
        <v>3.0888400000000001E-5</v>
      </c>
      <c r="Y8" s="3">
        <f t="shared" si="17"/>
        <v>2.5740333333333337E-2</v>
      </c>
      <c r="Z8" s="3">
        <v>-6.9760099999999996E-10</v>
      </c>
      <c r="AA8" s="31">
        <f t="shared" si="18"/>
        <v>0.9887472477587923</v>
      </c>
      <c r="AB8" s="3">
        <f t="shared" si="2"/>
        <v>2.8629487232499997E-7</v>
      </c>
      <c r="AC8" s="3">
        <f t="shared" si="19"/>
        <v>9.2686857307273923E-3</v>
      </c>
      <c r="AD8" s="3">
        <f t="shared" si="20"/>
        <v>2.8307326705879854E-7</v>
      </c>
      <c r="AE8" s="3">
        <f t="shared" si="21"/>
        <v>5.3204630161180389E-4</v>
      </c>
      <c r="AF8" s="3">
        <f t="shared" si="22"/>
        <v>9.1643875065978986E-3</v>
      </c>
      <c r="AG8" s="3">
        <f t="shared" si="23"/>
        <v>109.11803972497346</v>
      </c>
    </row>
    <row r="9" spans="1:33" x14ac:dyDescent="0.2">
      <c r="A9" s="2" t="s">
        <v>63</v>
      </c>
      <c r="B9" s="3">
        <v>3.72759E-5</v>
      </c>
      <c r="C9" s="3">
        <f t="shared" si="3"/>
        <v>3.1063250000000004E-2</v>
      </c>
      <c r="D9" s="3">
        <v>-1.4685599999999999E-9</v>
      </c>
      <c r="E9" s="31">
        <f t="shared" si="4"/>
        <v>0.9887472477587923</v>
      </c>
      <c r="F9" s="3">
        <f t="shared" si="0"/>
        <v>5.6507774399999994E-7</v>
      </c>
      <c r="G9" s="3">
        <f t="shared" si="5"/>
        <v>1.5159332008080286E-2</v>
      </c>
      <c r="H9" s="3">
        <f t="shared" si="6"/>
        <v>5.5871906414974733E-7</v>
      </c>
      <c r="I9" s="3">
        <f t="shared" si="7"/>
        <v>7.4747512610771698E-4</v>
      </c>
      <c r="J9" s="3">
        <f t="shared" si="8"/>
        <v>1.4988747800851149E-2</v>
      </c>
      <c r="K9" s="3">
        <f t="shared" si="9"/>
        <v>66.716713983486599</v>
      </c>
      <c r="L9" s="3"/>
      <c r="M9" s="3">
        <v>3.72759E-5</v>
      </c>
      <c r="N9" s="3">
        <f t="shared" si="10"/>
        <v>3.1063250000000004E-2</v>
      </c>
      <c r="O9" s="3">
        <v>-1.5894200000000001E-9</v>
      </c>
      <c r="P9" s="31">
        <f t="shared" si="11"/>
        <v>0.98867235423306044</v>
      </c>
      <c r="Q9" s="3">
        <f t="shared" si="1"/>
        <v>6.3601257720000006E-7</v>
      </c>
      <c r="R9" s="3">
        <f t="shared" si="12"/>
        <v>1.7062299694977186E-2</v>
      </c>
      <c r="S9" s="3">
        <f t="shared" si="13"/>
        <v>6.2880805202216019E-7</v>
      </c>
      <c r="T9" s="3">
        <f t="shared" si="14"/>
        <v>7.9297418118256548E-4</v>
      </c>
      <c r="U9" s="3">
        <f t="shared" si="15"/>
        <v>1.6869024008063123E-2</v>
      </c>
      <c r="V9" s="3">
        <f t="shared" si="16"/>
        <v>59.280252344297814</v>
      </c>
      <c r="X9" s="3">
        <v>3.72759E-5</v>
      </c>
      <c r="Y9" s="3">
        <f t="shared" si="17"/>
        <v>3.1063250000000004E-2</v>
      </c>
      <c r="Z9" s="3">
        <v>-1.0572099999999999E-9</v>
      </c>
      <c r="AA9" s="31">
        <f t="shared" si="18"/>
        <v>0.9887472477587923</v>
      </c>
      <c r="AB9" s="3">
        <f t="shared" si="2"/>
        <v>4.3097456324999996E-7</v>
      </c>
      <c r="AC9" s="3">
        <f t="shared" si="19"/>
        <v>1.1561748026204598E-2</v>
      </c>
      <c r="AD9" s="3">
        <f t="shared" si="20"/>
        <v>4.26124913267485E-7</v>
      </c>
      <c r="AE9" s="3">
        <f t="shared" si="21"/>
        <v>6.5278243946010445E-4</v>
      </c>
      <c r="AF9" s="3">
        <f t="shared" si="22"/>
        <v>1.1431646540190445E-2</v>
      </c>
      <c r="AG9" s="3">
        <f t="shared" si="23"/>
        <v>87.476462509952711</v>
      </c>
    </row>
    <row r="10" spans="1:33" x14ac:dyDescent="0.2">
      <c r="A10" s="3">
        <v>1.1999999999999999E-3</v>
      </c>
      <c r="B10" s="3">
        <v>4.4984300000000002E-5</v>
      </c>
      <c r="C10" s="3">
        <f t="shared" si="3"/>
        <v>3.7486916666666675E-2</v>
      </c>
      <c r="D10" s="3">
        <v>-1.9138300000000002E-9</v>
      </c>
      <c r="E10" s="31">
        <f t="shared" si="4"/>
        <v>0.9887472477587923</v>
      </c>
      <c r="F10" s="3">
        <f t="shared" si="0"/>
        <v>7.3479240450000018E-7</v>
      </c>
      <c r="G10" s="3">
        <f t="shared" si="5"/>
        <v>1.6334418997294615E-2</v>
      </c>
      <c r="H10" s="3">
        <f t="shared" si="6"/>
        <v>7.2652396762344046E-7</v>
      </c>
      <c r="I10" s="3">
        <f t="shared" si="7"/>
        <v>8.5236375311450248E-4</v>
      </c>
      <c r="J10" s="3">
        <f t="shared" si="8"/>
        <v>1.6150611827313983E-2</v>
      </c>
      <c r="K10" s="3">
        <f t="shared" si="9"/>
        <v>61.917158971575041</v>
      </c>
      <c r="L10" s="3"/>
      <c r="M10" s="3">
        <v>4.4984300000000002E-5</v>
      </c>
      <c r="N10" s="3">
        <f t="shared" si="10"/>
        <v>3.7486916666666675E-2</v>
      </c>
      <c r="O10" s="3">
        <v>-2.0491100000000002E-9</v>
      </c>
      <c r="P10" s="31">
        <f t="shared" si="11"/>
        <v>0.98867235423306044</v>
      </c>
      <c r="Q10" s="3">
        <f t="shared" si="1"/>
        <v>8.183532126000001E-7</v>
      </c>
      <c r="R10" s="3">
        <f t="shared" si="12"/>
        <v>1.8191973924235789E-2</v>
      </c>
      <c r="S10" s="3">
        <f t="shared" si="13"/>
        <v>8.0908319729543031E-7</v>
      </c>
      <c r="T10" s="3">
        <f t="shared" si="14"/>
        <v>8.9949052095918743E-4</v>
      </c>
      <c r="U10" s="3">
        <f t="shared" si="15"/>
        <v>1.7985901687820646E-2</v>
      </c>
      <c r="V10" s="3">
        <f t="shared" si="16"/>
        <v>55.599102972811259</v>
      </c>
      <c r="X10" s="3">
        <v>4.4984300000000002E-5</v>
      </c>
      <c r="Y10" s="3">
        <f t="shared" si="17"/>
        <v>3.7486916666666675E-2</v>
      </c>
      <c r="Z10" s="3">
        <v>-1.53768E-9</v>
      </c>
      <c r="AA10" s="31">
        <f t="shared" si="18"/>
        <v>0.9887472477587923</v>
      </c>
      <c r="AB10" s="3">
        <f t="shared" si="2"/>
        <v>6.24279656E-7</v>
      </c>
      <c r="AC10" s="3">
        <f t="shared" si="19"/>
        <v>1.3877723027811924E-2</v>
      </c>
      <c r="AD10" s="3">
        <f t="shared" si="20"/>
        <v>6.1725479170180567E-7</v>
      </c>
      <c r="AE10" s="3">
        <f t="shared" si="21"/>
        <v>7.8565564447905911E-4</v>
      </c>
      <c r="AF10" s="3">
        <f t="shared" si="22"/>
        <v>1.3721560448907856E-2</v>
      </c>
      <c r="AG10" s="3">
        <f t="shared" si="23"/>
        <v>72.878008570781262</v>
      </c>
    </row>
    <row r="11" spans="1:33" s="23" customFormat="1" x14ac:dyDescent="0.2">
      <c r="B11" s="4">
        <v>5.4286799999999997E-5</v>
      </c>
      <c r="C11" s="3">
        <f t="shared" si="3"/>
        <v>4.5239000000000001E-2</v>
      </c>
      <c r="D11" s="4">
        <v>-2.5240699999999999E-9</v>
      </c>
      <c r="E11" s="30">
        <f>(E$1+(2.3367*LN(B11*1000)))/E$1</f>
        <v>0.9887472477587923</v>
      </c>
      <c r="F11" s="3">
        <f t="shared" si="0"/>
        <v>9.673853804999999E-7</v>
      </c>
      <c r="G11" s="3">
        <f t="shared" si="5"/>
        <v>1.78199006111983E-2</v>
      </c>
      <c r="H11" s="4">
        <f t="shared" si="6"/>
        <v>9.5649963249146695E-7</v>
      </c>
      <c r="I11" s="4">
        <f t="shared" si="7"/>
        <v>9.7800799203864733E-4</v>
      </c>
      <c r="J11" s="4">
        <f t="shared" si="8"/>
        <v>1.7619377684657541E-2</v>
      </c>
      <c r="K11" s="3">
        <f t="shared" si="9"/>
        <v>56.755693526609164</v>
      </c>
      <c r="L11" s="4"/>
      <c r="M11" s="4">
        <v>5.4286799999999997E-5</v>
      </c>
      <c r="N11" s="3">
        <f t="shared" si="10"/>
        <v>4.5239000000000001E-2</v>
      </c>
      <c r="O11" s="4">
        <v>-2.6852100000000001E-9</v>
      </c>
      <c r="P11" s="30">
        <f>(P$1+(2.3367*LN(M11*1000)))/P$1</f>
        <v>0.98867235423306044</v>
      </c>
      <c r="Q11" s="3">
        <f t="shared" si="1"/>
        <v>1.0706686386000002E-6</v>
      </c>
      <c r="R11" s="3">
        <f t="shared" si="12"/>
        <v>1.972244889365371E-2</v>
      </c>
      <c r="S11" s="4">
        <f t="shared" si="13"/>
        <v>1.0585404835281679E-6</v>
      </c>
      <c r="T11" s="4">
        <f t="shared" si="14"/>
        <v>1.0288539660846762E-3</v>
      </c>
      <c r="U11" s="4">
        <f t="shared" si="15"/>
        <v>1.9499039978929832E-2</v>
      </c>
      <c r="V11" s="3">
        <f t="shared" si="16"/>
        <v>51.284576116597258</v>
      </c>
      <c r="X11" s="4">
        <v>5.4286799999999997E-5</v>
      </c>
      <c r="Y11" s="3">
        <f t="shared" si="17"/>
        <v>4.5239000000000001E-2</v>
      </c>
      <c r="Z11" s="4">
        <v>-2.0648000000000001E-9</v>
      </c>
      <c r="AA11" s="30">
        <f>(AA$1+(2.3367*LN(X11*1000)))/AA$1</f>
        <v>0.9887472477587923</v>
      </c>
      <c r="AB11" s="3">
        <f t="shared" si="2"/>
        <v>8.3635321000000015E-7</v>
      </c>
      <c r="AC11" s="3">
        <f t="shared" si="19"/>
        <v>1.5406198376032482E-2</v>
      </c>
      <c r="AD11" s="4">
        <f t="shared" si="20"/>
        <v>8.269419345417314E-7</v>
      </c>
      <c r="AE11" s="4">
        <f t="shared" si="21"/>
        <v>9.0936347768190656E-4</v>
      </c>
      <c r="AF11" s="4">
        <f t="shared" si="22"/>
        <v>1.5232836242728092E-2</v>
      </c>
      <c r="AG11" s="3">
        <f t="shared" si="23"/>
        <v>65.647656422314896</v>
      </c>
    </row>
    <row r="12" spans="1:33" x14ac:dyDescent="0.2">
      <c r="B12" s="3">
        <v>6.5512900000000001E-5</v>
      </c>
      <c r="C12" s="3">
        <f t="shared" si="3"/>
        <v>5.4594083333333342E-2</v>
      </c>
      <c r="D12" s="3">
        <v>-3.3404000000000002E-9</v>
      </c>
      <c r="E12" s="32">
        <f t="shared" ref="E12:E25" si="24">(E$1+(2.3367*LN(B12*1000)))/E$1</f>
        <v>0.98947323135146836</v>
      </c>
      <c r="F12" s="3">
        <f t="shared" si="0"/>
        <v>1.2785295600000002E-6</v>
      </c>
      <c r="G12" s="3">
        <f t="shared" si="5"/>
        <v>1.9515691718730206E-2</v>
      </c>
      <c r="H12" s="3">
        <f t="shared" si="6"/>
        <v>1.2650707751115713E-6</v>
      </c>
      <c r="I12" s="3">
        <f t="shared" si="7"/>
        <v>1.1247536508549646E-3</v>
      </c>
      <c r="J12" s="3">
        <f t="shared" si="8"/>
        <v>1.9310254546991069E-2</v>
      </c>
      <c r="K12" s="3">
        <f t="shared" si="9"/>
        <v>51.785956397753459</v>
      </c>
      <c r="L12" s="3"/>
      <c r="M12" s="3">
        <v>6.5512900000000001E-5</v>
      </c>
      <c r="N12" s="3">
        <f t="shared" si="10"/>
        <v>5.4594083333333342E-2</v>
      </c>
      <c r="O12" s="3">
        <v>-3.63513E-9</v>
      </c>
      <c r="P12" s="32">
        <f t="shared" ref="P12:P25" si="25">(P$1+(2.3367*LN(M12*1000)))/P$1</f>
        <v>0.98940316966329178</v>
      </c>
      <c r="Q12" s="3">
        <f t="shared" si="1"/>
        <v>1.4474639058000001E-6</v>
      </c>
      <c r="R12" s="3">
        <f t="shared" si="12"/>
        <v>2.2094334181512344E-2</v>
      </c>
      <c r="S12" s="3">
        <f t="shared" si="13"/>
        <v>1.4321253763717284E-6</v>
      </c>
      <c r="T12" s="3">
        <f t="shared" si="14"/>
        <v>1.1967144088594105E-3</v>
      </c>
      <c r="U12" s="3">
        <f t="shared" si="15"/>
        <v>2.1860204270788323E-2</v>
      </c>
      <c r="V12" s="3">
        <f t="shared" si="16"/>
        <v>45.745226696545316</v>
      </c>
      <c r="X12" s="3">
        <v>6.5512900000000001E-5</v>
      </c>
      <c r="Y12" s="3">
        <f t="shared" si="17"/>
        <v>5.4594083333333342E-2</v>
      </c>
      <c r="Z12" s="3">
        <v>-2.7081100000000001E-9</v>
      </c>
      <c r="AA12" s="32">
        <f t="shared" ref="AA12:AA25" si="26">(AA$1+(2.3367*LN(X12*1000)))/AA$1</f>
        <v>0.98947323135146836</v>
      </c>
      <c r="AB12" s="3">
        <f t="shared" si="2"/>
        <v>1.0951729057500002E-6</v>
      </c>
      <c r="AC12" s="3">
        <f t="shared" si="19"/>
        <v>1.6716904697395479E-2</v>
      </c>
      <c r="AD12" s="3">
        <f t="shared" si="20"/>
        <v>1.0836442739410298E-6</v>
      </c>
      <c r="AE12" s="3">
        <f t="shared" si="21"/>
        <v>1.0409823600527675E-3</v>
      </c>
      <c r="AF12" s="3">
        <f t="shared" si="22"/>
        <v>1.6540929709126444E-2</v>
      </c>
      <c r="AG12" s="3">
        <f t="shared" si="23"/>
        <v>60.456093918847309</v>
      </c>
    </row>
    <row r="13" spans="1:33" x14ac:dyDescent="0.2">
      <c r="B13" s="3">
        <v>7.9060400000000006E-5</v>
      </c>
      <c r="C13" s="3">
        <f t="shared" si="3"/>
        <v>6.5883666666666674E-2</v>
      </c>
      <c r="D13" s="3">
        <v>-4.4514699999999997E-9</v>
      </c>
      <c r="E13" s="32">
        <f t="shared" si="24"/>
        <v>0.9901992113952186</v>
      </c>
      <c r="F13" s="3">
        <f t="shared" si="0"/>
        <v>1.7020138904999999E-6</v>
      </c>
      <c r="G13" s="3">
        <f t="shared" si="5"/>
        <v>2.1528020228837697E-2</v>
      </c>
      <c r="H13" s="3">
        <f t="shared" si="6"/>
        <v>1.6853328121568078E-6</v>
      </c>
      <c r="I13" s="3">
        <f t="shared" si="7"/>
        <v>1.2982036866982037E-3</v>
      </c>
      <c r="J13" s="3">
        <f t="shared" si="8"/>
        <v>2.1317028653495398E-2</v>
      </c>
      <c r="K13" s="3">
        <f t="shared" si="9"/>
        <v>46.910853114419766</v>
      </c>
      <c r="L13" s="3"/>
      <c r="M13" s="3">
        <v>7.9060400000000006E-5</v>
      </c>
      <c r="N13" s="3">
        <f t="shared" si="10"/>
        <v>6.5883666666666674E-2</v>
      </c>
      <c r="O13" s="3">
        <v>-4.6024300000000002E-9</v>
      </c>
      <c r="P13" s="32">
        <f t="shared" si="25"/>
        <v>0.9901339815209772</v>
      </c>
      <c r="Q13" s="3">
        <f t="shared" si="1"/>
        <v>1.8311531238000002E-6</v>
      </c>
      <c r="R13" s="3">
        <f t="shared" si="12"/>
        <v>2.3161445221628021E-2</v>
      </c>
      <c r="S13" s="3">
        <f t="shared" si="13"/>
        <v>1.813086933242669E-6</v>
      </c>
      <c r="T13" s="3">
        <f t="shared" si="14"/>
        <v>1.3465091656734718E-3</v>
      </c>
      <c r="U13" s="3">
        <f t="shared" si="15"/>
        <v>2.2932933975070565E-2</v>
      </c>
      <c r="V13" s="3">
        <f t="shared" si="16"/>
        <v>43.605410502077852</v>
      </c>
      <c r="X13" s="3">
        <v>7.9060400000000006E-5</v>
      </c>
      <c r="Y13" s="3">
        <f t="shared" si="17"/>
        <v>6.5883666666666674E-2</v>
      </c>
      <c r="Z13" s="3">
        <v>-3.69959E-9</v>
      </c>
      <c r="AA13" s="32">
        <f t="shared" si="26"/>
        <v>0.9901992113952186</v>
      </c>
      <c r="AB13" s="3">
        <f t="shared" si="2"/>
        <v>1.4940700967500002E-6</v>
      </c>
      <c r="AC13" s="3">
        <f t="shared" si="19"/>
        <v>1.8897831237256579E-2</v>
      </c>
      <c r="AD13" s="3">
        <f t="shared" si="20"/>
        <v>1.4794270315710282E-6</v>
      </c>
      <c r="AE13" s="3">
        <f t="shared" si="21"/>
        <v>1.2163169946897182E-3</v>
      </c>
      <c r="AF13" s="3">
        <f t="shared" si="22"/>
        <v>1.8712617588211394E-2</v>
      </c>
      <c r="AG13" s="3">
        <f t="shared" si="23"/>
        <v>53.439877947913693</v>
      </c>
    </row>
    <row r="14" spans="1:33" x14ac:dyDescent="0.2">
      <c r="B14" s="3">
        <v>9.5409500000000002E-5</v>
      </c>
      <c r="C14" s="3">
        <f t="shared" si="3"/>
        <v>7.9507916666666678E-2</v>
      </c>
      <c r="D14" s="3">
        <v>-5.92043E-9</v>
      </c>
      <c r="E14" s="32">
        <f t="shared" si="24"/>
        <v>0.9909251952604019</v>
      </c>
      <c r="F14" s="3">
        <f t="shared" si="0"/>
        <v>2.2619079945E-6</v>
      </c>
      <c r="G14" s="3">
        <f t="shared" si="5"/>
        <v>2.3707366609195101E-2</v>
      </c>
      <c r="H14" s="3">
        <f t="shared" si="6"/>
        <v>2.2413816211109765E-6</v>
      </c>
      <c r="I14" s="3">
        <f t="shared" si="7"/>
        <v>1.4971244507758787E-3</v>
      </c>
      <c r="J14" s="3">
        <f t="shared" si="8"/>
        <v>2.3492226886326587E-2</v>
      </c>
      <c r="K14" s="3">
        <f t="shared" si="9"/>
        <v>42.567271499580137</v>
      </c>
      <c r="L14" s="3"/>
      <c r="M14" s="3">
        <v>9.5409500000000002E-5</v>
      </c>
      <c r="N14" s="3">
        <f t="shared" si="10"/>
        <v>7.9507916666666678E-2</v>
      </c>
      <c r="O14" s="3">
        <v>-6.1812399999999996E-9</v>
      </c>
      <c r="P14" s="32">
        <f t="shared" si="25"/>
        <v>0.99086479722552934</v>
      </c>
      <c r="Q14" s="3">
        <f t="shared" si="1"/>
        <v>2.4574038984000002E-6</v>
      </c>
      <c r="R14" s="3">
        <f t="shared" si="12"/>
        <v>2.575638587771658E-2</v>
      </c>
      <c r="S14" s="3">
        <f t="shared" si="13"/>
        <v>2.4349550154893415E-6</v>
      </c>
      <c r="T14" s="3">
        <f t="shared" si="14"/>
        <v>1.5604342393991941E-3</v>
      </c>
      <c r="U14" s="3">
        <f t="shared" si="15"/>
        <v>2.5521096069986128E-2</v>
      </c>
      <c r="V14" s="3">
        <f t="shared" si="16"/>
        <v>39.183270078123392</v>
      </c>
      <c r="X14" s="3">
        <v>9.5409500000000002E-5</v>
      </c>
      <c r="Y14" s="3">
        <f t="shared" si="17"/>
        <v>7.9507916666666678E-2</v>
      </c>
      <c r="Z14" s="3">
        <v>-5.0727200000000002E-9</v>
      </c>
      <c r="AA14" s="32">
        <f t="shared" si="26"/>
        <v>0.9909251952604019</v>
      </c>
      <c r="AB14" s="3">
        <f t="shared" si="2"/>
        <v>2.0465146240000003E-6</v>
      </c>
      <c r="AC14" s="3">
        <f t="shared" si="19"/>
        <v>2.1449799275753467E-2</v>
      </c>
      <c r="AD14" s="3">
        <f t="shared" si="20"/>
        <v>2.0279429033904682E-6</v>
      </c>
      <c r="AE14" s="3">
        <f t="shared" si="21"/>
        <v>1.4240586025127155E-3</v>
      </c>
      <c r="AF14" s="3">
        <f t="shared" si="22"/>
        <v>2.1255146535622427E-2</v>
      </c>
      <c r="AG14" s="3">
        <f t="shared" si="23"/>
        <v>47.04742911671093</v>
      </c>
    </row>
    <row r="15" spans="1:33" x14ac:dyDescent="0.2">
      <c r="B15" s="3">
        <v>1.1514E-4</v>
      </c>
      <c r="C15" s="3">
        <f t="shared" si="3"/>
        <v>9.5950000000000008E-2</v>
      </c>
      <c r="D15" s="3">
        <v>-7.7117000000000002E-9</v>
      </c>
      <c r="E15" s="32">
        <f t="shared" si="24"/>
        <v>0.99165119684639746</v>
      </c>
      <c r="F15" s="3">
        <f t="shared" si="0"/>
        <v>2.9446505549999998E-6</v>
      </c>
      <c r="G15" s="3">
        <f t="shared" si="5"/>
        <v>2.5574522798332465E-2</v>
      </c>
      <c r="H15" s="3">
        <f t="shared" si="6"/>
        <v>2.9200662471601585E-6</v>
      </c>
      <c r="I15" s="3">
        <f t="shared" si="7"/>
        <v>1.7088201330626223E-3</v>
      </c>
      <c r="J15" s="3">
        <f t="shared" si="8"/>
        <v>2.5361006141741867E-2</v>
      </c>
      <c r="K15" s="3">
        <f t="shared" si="9"/>
        <v>39.430612271888243</v>
      </c>
      <c r="L15" s="3"/>
      <c r="M15" s="3">
        <v>1.1514E-4</v>
      </c>
      <c r="N15" s="3">
        <f t="shared" si="10"/>
        <v>9.5950000000000008E-2</v>
      </c>
      <c r="O15" s="3">
        <v>-7.8838699999999996E-9</v>
      </c>
      <c r="P15" s="32">
        <f t="shared" si="25"/>
        <v>0.99159563076883606</v>
      </c>
      <c r="Q15" s="3">
        <f t="shared" si="1"/>
        <v>3.1327691141999996E-6</v>
      </c>
      <c r="R15" s="3">
        <f t="shared" si="12"/>
        <v>2.7208347352787907E-2</v>
      </c>
      <c r="S15" s="3">
        <f t="shared" si="13"/>
        <v>3.1064401658482763E-6</v>
      </c>
      <c r="T15" s="3">
        <f t="shared" si="14"/>
        <v>1.7625096214909796E-3</v>
      </c>
      <c r="U15" s="3">
        <f t="shared" si="15"/>
        <v>2.6979678355465313E-2</v>
      </c>
      <c r="V15" s="3">
        <f t="shared" si="16"/>
        <v>37.064934089454354</v>
      </c>
      <c r="X15" s="3">
        <v>1.1514E-4</v>
      </c>
      <c r="Y15" s="3">
        <f t="shared" si="17"/>
        <v>9.5950000000000008E-2</v>
      </c>
      <c r="Z15" s="3">
        <v>-6.7308299999999996E-9</v>
      </c>
      <c r="AA15" s="32">
        <f t="shared" si="26"/>
        <v>0.99165119684639746</v>
      </c>
      <c r="AB15" s="3">
        <f t="shared" si="2"/>
        <v>2.7136137297499997E-6</v>
      </c>
      <c r="AC15" s="3">
        <f t="shared" si="19"/>
        <v>2.3567949711221121E-2</v>
      </c>
      <c r="AD15" s="3">
        <f t="shared" si="20"/>
        <v>2.6909583028854038E-6</v>
      </c>
      <c r="AE15" s="3">
        <f t="shared" si="21"/>
        <v>1.6404140644622027E-3</v>
      </c>
      <c r="AF15" s="3">
        <f t="shared" si="22"/>
        <v>2.3371185538348133E-2</v>
      </c>
      <c r="AG15" s="3">
        <f t="shared" si="23"/>
        <v>42.787731001457772</v>
      </c>
    </row>
    <row r="16" spans="1:33" x14ac:dyDescent="0.2">
      <c r="B16" s="3">
        <v>1.3894999999999999E-4</v>
      </c>
      <c r="C16" s="3">
        <f t="shared" si="3"/>
        <v>0.11579166666666667</v>
      </c>
      <c r="D16" s="3">
        <v>-9.9914900000000006E-9</v>
      </c>
      <c r="E16" s="32">
        <f t="shared" si="24"/>
        <v>0.99237717816259186</v>
      </c>
      <c r="F16" s="3">
        <f t="shared" si="0"/>
        <v>3.8135925134999998E-6</v>
      </c>
      <c r="G16" s="3">
        <f t="shared" si="5"/>
        <v>2.7445789949622167E-2</v>
      </c>
      <c r="H16" s="3">
        <f t="shared" si="6"/>
        <v>3.7845221772091157E-6</v>
      </c>
      <c r="I16" s="3">
        <f t="shared" si="7"/>
        <v>1.9453848403874015E-3</v>
      </c>
      <c r="J16" s="3">
        <f t="shared" si="8"/>
        <v>2.7236575582649268E-2</v>
      </c>
      <c r="K16" s="3">
        <f t="shared" si="9"/>
        <v>36.715335118598311</v>
      </c>
      <c r="L16" s="3"/>
      <c r="M16" s="3">
        <v>1.3894999999999999E-4</v>
      </c>
      <c r="N16" s="3">
        <f t="shared" si="10"/>
        <v>0.11579166666666667</v>
      </c>
      <c r="O16" s="3">
        <v>-1.0181899999999999E-8</v>
      </c>
      <c r="P16" s="32">
        <f t="shared" si="25"/>
        <v>0.99232644390743441</v>
      </c>
      <c r="Q16" s="3">
        <f t="shared" si="1"/>
        <v>4.0443056939999992E-6</v>
      </c>
      <c r="R16" s="3">
        <f t="shared" si="12"/>
        <v>2.9106194271320617E-2</v>
      </c>
      <c r="S16" s="3">
        <f t="shared" si="13"/>
        <v>4.0132714874016077E-6</v>
      </c>
      <c r="T16" s="3">
        <f t="shared" si="14"/>
        <v>2.0033151243380579E-3</v>
      </c>
      <c r="U16" s="3">
        <f t="shared" si="15"/>
        <v>2.8882846256938526E-2</v>
      </c>
      <c r="V16" s="3">
        <f t="shared" si="16"/>
        <v>34.622626561943143</v>
      </c>
      <c r="X16" s="3">
        <v>1.3894999999999999E-4</v>
      </c>
      <c r="Y16" s="3">
        <f t="shared" si="17"/>
        <v>0.11579166666666667</v>
      </c>
      <c r="Z16" s="3">
        <v>-8.7370999999999995E-9</v>
      </c>
      <c r="AA16" s="32">
        <f t="shared" si="26"/>
        <v>0.99237717816259186</v>
      </c>
      <c r="AB16" s="3">
        <f t="shared" si="2"/>
        <v>3.5207863075E-6</v>
      </c>
      <c r="AC16" s="3">
        <f t="shared" si="19"/>
        <v>2.5338512468513857E-2</v>
      </c>
      <c r="AD16" s="3">
        <f t="shared" si="20"/>
        <v>3.4939479807503413E-6</v>
      </c>
      <c r="AE16" s="3">
        <f t="shared" si="21"/>
        <v>1.8692105233895783E-3</v>
      </c>
      <c r="AF16" s="3">
        <f t="shared" si="22"/>
        <v>2.514536150234143E-2</v>
      </c>
      <c r="AG16" s="3">
        <f t="shared" si="23"/>
        <v>39.768766096557577</v>
      </c>
    </row>
    <row r="17" spans="2:33" s="25" customFormat="1" x14ac:dyDescent="0.2">
      <c r="B17" s="24">
        <v>1.6768299999999999E-4</v>
      </c>
      <c r="C17" s="3">
        <f t="shared" si="3"/>
        <v>0.13973583333333334</v>
      </c>
      <c r="D17" s="24">
        <v>-1.28968E-8</v>
      </c>
      <c r="E17" s="32">
        <f t="shared" si="24"/>
        <v>0.9931031430989623</v>
      </c>
      <c r="F17" s="3">
        <f t="shared" si="0"/>
        <v>4.9209514200000004E-6</v>
      </c>
      <c r="G17" s="3">
        <f t="shared" si="5"/>
        <v>2.9346752026144576E-2</v>
      </c>
      <c r="H17" s="3">
        <f t="shared" si="6"/>
        <v>4.8870123222393025E-6</v>
      </c>
      <c r="I17" s="3">
        <f t="shared" si="7"/>
        <v>2.2106587982407646E-3</v>
      </c>
      <c r="J17" s="3">
        <f t="shared" si="8"/>
        <v>2.914435167691002E-2</v>
      </c>
      <c r="K17" s="3">
        <f t="shared" si="9"/>
        <v>34.311965868579009</v>
      </c>
      <c r="L17" s="24"/>
      <c r="M17" s="24">
        <v>1.6768299999999999E-4</v>
      </c>
      <c r="N17" s="3">
        <f t="shared" si="10"/>
        <v>0.13973583333333334</v>
      </c>
      <c r="O17" s="24">
        <v>-1.32717E-8</v>
      </c>
      <c r="P17" s="32">
        <f t="shared" si="25"/>
        <v>0.99305724055719158</v>
      </c>
      <c r="Q17" s="3">
        <f t="shared" si="1"/>
        <v>5.2699057620000005E-6</v>
      </c>
      <c r="R17" s="3">
        <f t="shared" si="12"/>
        <v>3.1427787921256188E-2</v>
      </c>
      <c r="S17" s="3">
        <f t="shared" si="13"/>
        <v>5.2333180740081642E-6</v>
      </c>
      <c r="T17" s="3">
        <f t="shared" si="14"/>
        <v>2.2876446564115164E-3</v>
      </c>
      <c r="U17" s="3">
        <f t="shared" si="15"/>
        <v>3.1209592349899302E-2</v>
      </c>
      <c r="V17" s="3">
        <f t="shared" si="16"/>
        <v>32.041431005849923</v>
      </c>
      <c r="X17" s="24">
        <v>1.6768299999999999E-4</v>
      </c>
      <c r="Y17" s="3">
        <f t="shared" si="17"/>
        <v>0.13973583333333334</v>
      </c>
      <c r="Z17" s="24">
        <v>-1.14164E-8</v>
      </c>
      <c r="AA17" s="32">
        <f t="shared" si="26"/>
        <v>0.9931031430989623</v>
      </c>
      <c r="AB17" s="3">
        <f t="shared" si="2"/>
        <v>4.5987356800000004E-6</v>
      </c>
      <c r="AC17" s="3">
        <f t="shared" si="19"/>
        <v>2.7425175360650755E-2</v>
      </c>
      <c r="AD17" s="3">
        <f t="shared" si="20"/>
        <v>4.5670188580893443E-6</v>
      </c>
      <c r="AE17" s="3">
        <f t="shared" si="21"/>
        <v>2.1370584592119478E-3</v>
      </c>
      <c r="AF17" s="3">
        <f t="shared" si="22"/>
        <v>2.7236027850702484E-2</v>
      </c>
      <c r="AG17" s="3">
        <f t="shared" si="23"/>
        <v>36.716073484783415</v>
      </c>
    </row>
    <row r="18" spans="2:33" x14ac:dyDescent="0.2">
      <c r="B18" s="3">
        <v>2.0235899999999999E-4</v>
      </c>
      <c r="C18" s="3">
        <f t="shared" si="3"/>
        <v>0.16863250000000002</v>
      </c>
      <c r="D18" s="3">
        <v>-1.65374E-8</v>
      </c>
      <c r="E18" s="32">
        <f t="shared" si="24"/>
        <v>0.993829134760707</v>
      </c>
      <c r="F18" s="3">
        <f t="shared" si="0"/>
        <v>6.3085661099999993E-6</v>
      </c>
      <c r="G18" s="3">
        <f t="shared" si="5"/>
        <v>3.1175120009488085E-2</v>
      </c>
      <c r="H18" s="3">
        <f t="shared" si="6"/>
        <v>6.2696367986820182E-6</v>
      </c>
      <c r="I18" s="3">
        <f t="shared" si="7"/>
        <v>2.5039242797421047E-3</v>
      </c>
      <c r="J18" s="3">
        <f t="shared" si="8"/>
        <v>3.0982742545090747E-2</v>
      </c>
      <c r="K18" s="3">
        <f t="shared" si="9"/>
        <v>32.276032328146854</v>
      </c>
      <c r="L18" s="3"/>
      <c r="M18" s="3">
        <v>2.0235899999999999E-4</v>
      </c>
      <c r="N18" s="3">
        <f t="shared" si="10"/>
        <v>0.16863250000000002</v>
      </c>
      <c r="O18" s="3">
        <v>-1.6824900000000001E-8</v>
      </c>
      <c r="P18" s="32">
        <f t="shared" si="25"/>
        <v>0.99378806411019593</v>
      </c>
      <c r="Q18" s="3">
        <f t="shared" si="1"/>
        <v>6.6793180740000007E-6</v>
      </c>
      <c r="R18" s="3">
        <f t="shared" si="12"/>
        <v>3.3007269624775772E-2</v>
      </c>
      <c r="S18" s="3">
        <f t="shared" si="13"/>
        <v>6.6378265783367031E-6</v>
      </c>
      <c r="T18" s="3">
        <f t="shared" si="14"/>
        <v>2.5763979852376656E-3</v>
      </c>
      <c r="U18" s="3">
        <f t="shared" si="15"/>
        <v>3.280223058196919E-2</v>
      </c>
      <c r="V18" s="3">
        <f t="shared" si="16"/>
        <v>30.485731679164601</v>
      </c>
      <c r="X18" s="3">
        <v>2.0235899999999999E-4</v>
      </c>
      <c r="Y18" s="3">
        <f t="shared" si="17"/>
        <v>0.16863250000000002</v>
      </c>
      <c r="Z18" s="3">
        <v>-1.4954400000000001E-8</v>
      </c>
      <c r="AA18" s="32">
        <f t="shared" si="26"/>
        <v>0.993829134760707</v>
      </c>
      <c r="AB18" s="3">
        <f t="shared" si="2"/>
        <v>6.0221615300000005E-6</v>
      </c>
      <c r="AC18" s="3">
        <f t="shared" si="19"/>
        <v>2.9759790916144085E-2</v>
      </c>
      <c r="AD18" s="3">
        <f t="shared" si="20"/>
        <v>5.9849995827491158E-6</v>
      </c>
      <c r="AE18" s="3">
        <f t="shared" si="21"/>
        <v>2.446425879267368E-3</v>
      </c>
      <c r="AF18" s="3">
        <f t="shared" si="22"/>
        <v>2.9576147256851024E-2</v>
      </c>
      <c r="AG18" s="3">
        <f t="shared" si="23"/>
        <v>33.811029926095593</v>
      </c>
    </row>
    <row r="19" spans="2:33" x14ac:dyDescent="0.2">
      <c r="B19" s="3">
        <v>2.44205E-4</v>
      </c>
      <c r="C19" s="3">
        <f t="shared" si="3"/>
        <v>0.20350416666666668</v>
      </c>
      <c r="D19" s="3">
        <v>-2.1125400000000001E-8</v>
      </c>
      <c r="E19" s="32">
        <f t="shared" si="24"/>
        <v>0.99455511341894665</v>
      </c>
      <c r="F19" s="3">
        <f t="shared" si="0"/>
        <v>8.0572823100000003E-6</v>
      </c>
      <c r="G19" s="3">
        <f t="shared" si="5"/>
        <v>3.2993928502692414E-2</v>
      </c>
      <c r="H19" s="3">
        <f t="shared" si="6"/>
        <v>8.0134113216705232E-6</v>
      </c>
      <c r="I19" s="3">
        <f t="shared" si="7"/>
        <v>2.8307969410875313E-3</v>
      </c>
      <c r="J19" s="3">
        <f t="shared" si="8"/>
        <v>3.2814280304131867E-2</v>
      </c>
      <c r="K19" s="3">
        <f t="shared" si="9"/>
        <v>30.474537022653617</v>
      </c>
      <c r="L19" s="3"/>
      <c r="M19" s="3">
        <v>2.44205E-4</v>
      </c>
      <c r="N19" s="3">
        <f t="shared" si="10"/>
        <v>0.20350416666666668</v>
      </c>
      <c r="O19" s="3">
        <v>-2.15482E-8</v>
      </c>
      <c r="P19" s="32">
        <f t="shared" si="25"/>
        <v>0.99451887457314925</v>
      </c>
      <c r="Q19" s="3">
        <f t="shared" si="1"/>
        <v>8.5528622519999997E-6</v>
      </c>
      <c r="R19" s="3">
        <f t="shared" si="12"/>
        <v>3.5023288843389774E-2</v>
      </c>
      <c r="S19" s="3">
        <f t="shared" si="13"/>
        <v>8.5059829412382105E-6</v>
      </c>
      <c r="T19" s="3">
        <f t="shared" si="14"/>
        <v>2.9165018328878539E-3</v>
      </c>
      <c r="U19" s="3">
        <f t="shared" si="15"/>
        <v>3.4831321804378333E-2</v>
      </c>
      <c r="V19" s="3">
        <f t="shared" si="16"/>
        <v>28.709791882612361</v>
      </c>
      <c r="X19" s="3">
        <v>2.44205E-4</v>
      </c>
      <c r="Y19" s="3">
        <f t="shared" si="17"/>
        <v>0.20350416666666668</v>
      </c>
      <c r="Z19" s="3">
        <v>-1.94406E-8</v>
      </c>
      <c r="AA19" s="32">
        <f t="shared" si="26"/>
        <v>0.99455511341894665</v>
      </c>
      <c r="AB19" s="3">
        <f t="shared" si="2"/>
        <v>7.8270719449999993E-6</v>
      </c>
      <c r="AC19" s="3">
        <f t="shared" si="19"/>
        <v>3.2051235416965251E-2</v>
      </c>
      <c r="AD19" s="3">
        <f t="shared" si="20"/>
        <v>7.7844544259977302E-6</v>
      </c>
      <c r="AE19" s="3">
        <f t="shared" si="21"/>
        <v>2.7900635164808938E-3</v>
      </c>
      <c r="AF19" s="3">
        <f t="shared" si="22"/>
        <v>3.1876720075337241E-2</v>
      </c>
      <c r="AG19" s="3">
        <f t="shared" si="23"/>
        <v>31.37085614945974</v>
      </c>
    </row>
    <row r="20" spans="2:33" x14ac:dyDescent="0.2">
      <c r="B20" s="3">
        <v>2.9470499999999998E-4</v>
      </c>
      <c r="C20" s="3">
        <f t="shared" si="3"/>
        <v>0.24558750000000001</v>
      </c>
      <c r="D20" s="3">
        <v>-2.6873300000000001E-8</v>
      </c>
      <c r="E20" s="32">
        <f t="shared" si="24"/>
        <v>0.99528110030683004</v>
      </c>
      <c r="F20" s="3">
        <f t="shared" si="0"/>
        <v>1.0248094394999999E-5</v>
      </c>
      <c r="G20" s="3">
        <f t="shared" si="5"/>
        <v>3.4774077111009313E-2</v>
      </c>
      <c r="H20" s="3">
        <f t="shared" si="6"/>
        <v>1.0199734665503857E-5</v>
      </c>
      <c r="I20" s="3">
        <f t="shared" si="7"/>
        <v>3.1937023445374269E-3</v>
      </c>
      <c r="J20" s="3">
        <f t="shared" si="8"/>
        <v>3.4609981729199907E-2</v>
      </c>
      <c r="K20" s="3">
        <f t="shared" si="9"/>
        <v>28.893398668174257</v>
      </c>
      <c r="L20" s="3"/>
      <c r="M20" s="3">
        <v>2.9470499999999998E-4</v>
      </c>
      <c r="N20" s="3">
        <f t="shared" si="10"/>
        <v>0.24558750000000001</v>
      </c>
      <c r="O20" s="3">
        <v>-2.7479200000000002E-8</v>
      </c>
      <c r="P20" s="32">
        <f t="shared" si="25"/>
        <v>0.99524969332051938</v>
      </c>
      <c r="Q20" s="3">
        <f t="shared" si="1"/>
        <v>1.0905452712000001E-5</v>
      </c>
      <c r="R20" s="3">
        <f t="shared" si="12"/>
        <v>3.7004640952817233E-2</v>
      </c>
      <c r="S20" s="3">
        <f t="shared" si="13"/>
        <v>1.0853648467139428E-5</v>
      </c>
      <c r="T20" s="3">
        <f t="shared" si="14"/>
        <v>3.2944875879473926E-3</v>
      </c>
      <c r="U20" s="3">
        <f t="shared" si="15"/>
        <v>3.6828857559727285E-2</v>
      </c>
      <c r="V20" s="3">
        <f t="shared" si="16"/>
        <v>27.152620696372342</v>
      </c>
      <c r="X20" s="3">
        <v>2.9470499999999998E-4</v>
      </c>
      <c r="Y20" s="3">
        <f t="shared" si="17"/>
        <v>0.24558750000000001</v>
      </c>
      <c r="Z20" s="3">
        <v>-2.49179E-8</v>
      </c>
      <c r="AA20" s="32">
        <f t="shared" si="26"/>
        <v>0.99528110030683004</v>
      </c>
      <c r="AB20" s="3">
        <f t="shared" si="2"/>
        <v>1.0030726667500001E-5</v>
      </c>
      <c r="AC20" s="3">
        <f t="shared" si="19"/>
        <v>3.4036499779440461E-2</v>
      </c>
      <c r="AD20" s="3">
        <f t="shared" si="20"/>
        <v>9.9833926745064625E-6</v>
      </c>
      <c r="AE20" s="3">
        <f t="shared" si="21"/>
        <v>3.1596507203338889E-3</v>
      </c>
      <c r="AF20" s="3">
        <f t="shared" si="22"/>
        <v>3.3875884951074679E-2</v>
      </c>
      <c r="AG20" s="3">
        <f t="shared" si="23"/>
        <v>29.519524034405364</v>
      </c>
    </row>
    <row r="21" spans="2:33" x14ac:dyDescent="0.2">
      <c r="B21" s="3">
        <v>3.5564800000000002E-4</v>
      </c>
      <c r="C21" s="3">
        <f t="shared" si="3"/>
        <v>0.29637333333333338</v>
      </c>
      <c r="D21" s="3">
        <v>-3.40498E-8</v>
      </c>
      <c r="E21" s="32">
        <f t="shared" si="24"/>
        <v>0.99600708643048708</v>
      </c>
      <c r="F21" s="3">
        <f t="shared" si="0"/>
        <v>1.2983417370000002E-5</v>
      </c>
      <c r="G21" s="3">
        <f t="shared" si="5"/>
        <v>3.6506369697003785E-2</v>
      </c>
      <c r="H21" s="3">
        <f t="shared" si="6"/>
        <v>1.293157570660468E-5</v>
      </c>
      <c r="I21" s="3">
        <f t="shared" si="7"/>
        <v>3.5960500144748653E-3</v>
      </c>
      <c r="J21" s="3">
        <f t="shared" si="8"/>
        <v>3.6360602918066962E-2</v>
      </c>
      <c r="K21" s="3">
        <f t="shared" si="9"/>
        <v>27.502294234596345</v>
      </c>
      <c r="L21" s="3"/>
      <c r="M21" s="3">
        <v>3.5564800000000002E-4</v>
      </c>
      <c r="N21" s="3">
        <f t="shared" si="10"/>
        <v>0.29637333333333338</v>
      </c>
      <c r="O21" s="3">
        <v>-3.4592999999999997E-8</v>
      </c>
      <c r="P21" s="32">
        <f t="shared" si="25"/>
        <v>0.99598051129857679</v>
      </c>
      <c r="Q21" s="3">
        <f t="shared" si="1"/>
        <v>1.3727212620000002E-5</v>
      </c>
      <c r="R21" s="3">
        <f t="shared" si="12"/>
        <v>3.859775007872953E-2</v>
      </c>
      <c r="S21" s="3">
        <f t="shared" si="13"/>
        <v>1.3672036243971878E-5</v>
      </c>
      <c r="T21" s="3">
        <f t="shared" si="14"/>
        <v>3.6975716685375927E-3</v>
      </c>
      <c r="U21" s="3">
        <f t="shared" si="15"/>
        <v>3.8442606858387726E-2</v>
      </c>
      <c r="V21" s="3">
        <f t="shared" si="16"/>
        <v>26.012804066168883</v>
      </c>
      <c r="X21" s="3">
        <v>3.5564800000000002E-4</v>
      </c>
      <c r="Y21" s="3">
        <f t="shared" si="17"/>
        <v>0.29637333333333338</v>
      </c>
      <c r="Z21" s="3">
        <v>-3.1729300000000002E-8</v>
      </c>
      <c r="AA21" s="32">
        <f t="shared" si="26"/>
        <v>0.99600708643048708</v>
      </c>
      <c r="AB21" s="3">
        <f t="shared" si="2"/>
        <v>1.2771123172500003E-5</v>
      </c>
      <c r="AC21" s="3">
        <f t="shared" si="19"/>
        <v>3.5909447466315011E-2</v>
      </c>
      <c r="AD21" s="3">
        <f t="shared" si="20"/>
        <v>1.2720129181486607E-5</v>
      </c>
      <c r="AE21" s="3">
        <f t="shared" si="21"/>
        <v>3.5665290103245491E-3</v>
      </c>
      <c r="AF21" s="3">
        <f t="shared" si="22"/>
        <v>3.5766064146253052E-2</v>
      </c>
      <c r="AG21" s="3">
        <f t="shared" si="23"/>
        <v>27.959464477579726</v>
      </c>
    </row>
    <row r="22" spans="2:33" x14ac:dyDescent="0.2">
      <c r="B22" s="3">
        <v>4.2919300000000002E-4</v>
      </c>
      <c r="C22" s="3">
        <f t="shared" si="3"/>
        <v>0.35766083333333337</v>
      </c>
      <c r="D22" s="3">
        <v>-4.2980700000000003E-8</v>
      </c>
      <c r="E22" s="32">
        <f t="shared" si="24"/>
        <v>0.99673306715425036</v>
      </c>
      <c r="F22" s="3">
        <f t="shared" si="0"/>
        <v>1.6387429905E-5</v>
      </c>
      <c r="G22" s="3">
        <f t="shared" si="5"/>
        <v>3.8181959875860046E-2</v>
      </c>
      <c r="H22" s="3">
        <f t="shared" si="6"/>
        <v>1.6333893271985936E-5</v>
      </c>
      <c r="I22" s="3">
        <f t="shared" si="7"/>
        <v>4.0415211581762049E-3</v>
      </c>
      <c r="J22" s="3">
        <f t="shared" si="8"/>
        <v>3.8057221977026504E-2</v>
      </c>
      <c r="K22" s="3">
        <f t="shared" si="9"/>
        <v>26.276221648644157</v>
      </c>
      <c r="L22" s="3"/>
      <c r="M22" s="3">
        <v>4.2919300000000002E-4</v>
      </c>
      <c r="N22" s="3">
        <f t="shared" si="10"/>
        <v>0.35766083333333337</v>
      </c>
      <c r="O22" s="3">
        <v>-4.37274E-8</v>
      </c>
      <c r="P22" s="32">
        <f t="shared" si="25"/>
        <v>0.99671132384080108</v>
      </c>
      <c r="Q22" s="3">
        <f t="shared" si="1"/>
        <v>1.7350463724000004E-5</v>
      </c>
      <c r="R22" s="3">
        <f t="shared" si="12"/>
        <v>4.0425784493223337E-2</v>
      </c>
      <c r="S22" s="3">
        <f t="shared" si="13"/>
        <v>1.729340366759984E-5</v>
      </c>
      <c r="T22" s="3">
        <f t="shared" si="14"/>
        <v>4.1585338362937294E-3</v>
      </c>
      <c r="U22" s="3">
        <f t="shared" si="15"/>
        <v>4.0292837179543559E-2</v>
      </c>
      <c r="V22" s="3">
        <f t="shared" si="16"/>
        <v>24.818306924976092</v>
      </c>
      <c r="X22" s="3">
        <v>4.2919300000000002E-4</v>
      </c>
      <c r="Y22" s="3">
        <f t="shared" si="17"/>
        <v>0.35766083333333337</v>
      </c>
      <c r="Z22" s="3">
        <v>-4.0332400000000002E-8</v>
      </c>
      <c r="AA22" s="32">
        <f t="shared" si="26"/>
        <v>0.99673306715425036</v>
      </c>
      <c r="AB22" s="3">
        <f t="shared" si="2"/>
        <v>1.6232365380000005E-5</v>
      </c>
      <c r="AC22" s="3">
        <f t="shared" si="19"/>
        <v>3.7820666646473738E-2</v>
      </c>
      <c r="AD22" s="3">
        <f t="shared" si="20"/>
        <v>1.6179335332375873E-5</v>
      </c>
      <c r="AE22" s="3">
        <f t="shared" si="21"/>
        <v>4.0223544513600332E-3</v>
      </c>
      <c r="AF22" s="3">
        <f t="shared" si="22"/>
        <v>3.7697109068358228E-2</v>
      </c>
      <c r="AG22" s="3">
        <f t="shared" si="23"/>
        <v>26.527233114524652</v>
      </c>
    </row>
    <row r="23" spans="2:33" x14ac:dyDescent="0.2">
      <c r="B23" s="3">
        <v>5.1794700000000005E-4</v>
      </c>
      <c r="C23" s="3">
        <f t="shared" si="3"/>
        <v>0.43162250000000008</v>
      </c>
      <c r="D23" s="3">
        <v>-5.4038700000000002E-8</v>
      </c>
      <c r="E23" s="32">
        <f t="shared" si="24"/>
        <v>0.99745905172355964</v>
      </c>
      <c r="F23" s="3">
        <f t="shared" si="0"/>
        <v>2.0602186605000004E-5</v>
      </c>
      <c r="G23" s="3">
        <f t="shared" si="5"/>
        <v>3.9776630823230949E-2</v>
      </c>
      <c r="H23" s="3">
        <f t="shared" si="6"/>
        <v>2.0549837514455126E-5</v>
      </c>
      <c r="I23" s="3">
        <f t="shared" si="7"/>
        <v>4.5331928609375453E-3</v>
      </c>
      <c r="J23" s="3">
        <f t="shared" si="8"/>
        <v>3.967556046169806E-2</v>
      </c>
      <c r="K23" s="3">
        <f t="shared" si="9"/>
        <v>25.20443286403928</v>
      </c>
      <c r="L23" s="3"/>
      <c r="M23" s="3">
        <v>5.1794700000000005E-4</v>
      </c>
      <c r="N23" s="3">
        <f t="shared" si="10"/>
        <v>0.43162250000000008</v>
      </c>
      <c r="O23" s="3">
        <v>-5.4810900000000001E-8</v>
      </c>
      <c r="P23" s="32">
        <f t="shared" si="25"/>
        <v>0.99744214025416567</v>
      </c>
      <c r="Q23" s="3">
        <f t="shared" si="1"/>
        <v>2.1746844834000001E-5</v>
      </c>
      <c r="R23" s="3">
        <f t="shared" si="12"/>
        <v>4.1986621862854692E-2</v>
      </c>
      <c r="S23" s="3">
        <f t="shared" si="13"/>
        <v>2.1691219455000206E-5</v>
      </c>
      <c r="T23" s="3">
        <f t="shared" si="14"/>
        <v>4.6573833270410767E-3</v>
      </c>
      <c r="U23" s="3">
        <f t="shared" si="15"/>
        <v>4.1879225972928126E-2</v>
      </c>
      <c r="V23" s="3">
        <f t="shared" si="16"/>
        <v>23.878187257960004</v>
      </c>
      <c r="X23" s="3">
        <v>5.1794700000000005E-4</v>
      </c>
      <c r="Y23" s="3">
        <f t="shared" si="17"/>
        <v>0.43162250000000008</v>
      </c>
      <c r="Z23" s="3">
        <v>-5.1137600000000003E-8</v>
      </c>
      <c r="AA23" s="32">
        <f t="shared" si="26"/>
        <v>0.99745905172355964</v>
      </c>
      <c r="AB23" s="3">
        <f t="shared" si="2"/>
        <v>2.0579567470000004E-5</v>
      </c>
      <c r="AC23" s="3">
        <f t="shared" si="19"/>
        <v>3.97329600712042E-2</v>
      </c>
      <c r="AD23" s="3">
        <f t="shared" si="20"/>
        <v>2.0527275853507221E-5</v>
      </c>
      <c r="AE23" s="3">
        <f t="shared" si="21"/>
        <v>4.5307036819358668E-3</v>
      </c>
      <c r="AF23" s="3">
        <f t="shared" si="22"/>
        <v>3.9632000674793402E-2</v>
      </c>
      <c r="AG23" s="3">
        <f t="shared" si="23"/>
        <v>25.23213521834683</v>
      </c>
    </row>
    <row r="24" spans="2:33" x14ac:dyDescent="0.2">
      <c r="B24" s="3">
        <v>6.2505500000000001E-4</v>
      </c>
      <c r="C24" s="3">
        <f t="shared" si="3"/>
        <v>0.52087916666666667</v>
      </c>
      <c r="D24" s="3">
        <v>-6.7632200000000004E-8</v>
      </c>
      <c r="E24" s="32">
        <f t="shared" si="24"/>
        <v>0.9981850382480898</v>
      </c>
      <c r="F24" s="3">
        <f t="shared" si="0"/>
        <v>2.5783349130000006E-5</v>
      </c>
      <c r="G24" s="3">
        <f t="shared" si="5"/>
        <v>4.1249728631880402E-2</v>
      </c>
      <c r="H24" s="3">
        <f t="shared" si="6"/>
        <v>2.573655333749291E-5</v>
      </c>
      <c r="I24" s="3">
        <f t="shared" si="7"/>
        <v>5.0731206705037987E-3</v>
      </c>
      <c r="J24" s="3">
        <f t="shared" si="8"/>
        <v>4.1174861952136869E-2</v>
      </c>
      <c r="K24" s="3">
        <f t="shared" si="9"/>
        <v>24.286663089786085</v>
      </c>
      <c r="L24" s="3"/>
      <c r="M24" s="3">
        <v>6.2505500000000001E-4</v>
      </c>
      <c r="N24" s="3">
        <f t="shared" si="10"/>
        <v>0.52087916666666667</v>
      </c>
      <c r="O24" s="3">
        <v>-6.8365799999999994E-8</v>
      </c>
      <c r="P24" s="32">
        <f t="shared" si="25"/>
        <v>0.99817295863576427</v>
      </c>
      <c r="Q24" s="3">
        <f t="shared" si="1"/>
        <v>2.7123531467999998E-5</v>
      </c>
      <c r="R24" s="3">
        <f t="shared" si="12"/>
        <v>4.3393831691611137E-2</v>
      </c>
      <c r="S24" s="3">
        <f t="shared" si="13"/>
        <v>2.7073975654063812E-5</v>
      </c>
      <c r="T24" s="3">
        <f t="shared" si="14"/>
        <v>5.2032658642494727E-3</v>
      </c>
      <c r="U24" s="3">
        <f t="shared" si="15"/>
        <v>4.3314549366157876E-2</v>
      </c>
      <c r="V24" s="3">
        <f t="shared" si="16"/>
        <v>23.086930711122918</v>
      </c>
      <c r="X24" s="3">
        <v>6.2505500000000001E-4</v>
      </c>
      <c r="Y24" s="3">
        <f t="shared" si="17"/>
        <v>0.52087916666666667</v>
      </c>
      <c r="Z24" s="3">
        <v>-6.4421200000000002E-8</v>
      </c>
      <c r="AA24" s="32">
        <f t="shared" si="26"/>
        <v>0.9981850382480898</v>
      </c>
      <c r="AB24" s="3">
        <f t="shared" si="2"/>
        <v>2.5923891840000005E-5</v>
      </c>
      <c r="AC24" s="3">
        <f t="shared" si="19"/>
        <v>4.1474577181208061E-2</v>
      </c>
      <c r="AD24" s="3">
        <f t="shared" si="20"/>
        <v>2.5876840967849748E-5</v>
      </c>
      <c r="AE24" s="3">
        <f t="shared" si="21"/>
        <v>5.0869284413926786E-3</v>
      </c>
      <c r="AF24" s="3">
        <f t="shared" si="22"/>
        <v>4.1399302409947519E-2</v>
      </c>
      <c r="AG24" s="3">
        <f t="shared" si="23"/>
        <v>24.154996383700361</v>
      </c>
    </row>
    <row r="25" spans="2:33" ht="14.25" customHeight="1" x14ac:dyDescent="0.2">
      <c r="B25" s="3">
        <v>7.5431200000000004E-4</v>
      </c>
      <c r="C25" s="3">
        <f t="shared" si="3"/>
        <v>0.62859333333333345</v>
      </c>
      <c r="D25" s="3">
        <v>-8.4297299999999993E-8</v>
      </c>
      <c r="E25" s="32">
        <f t="shared" si="24"/>
        <v>0.99891102363020867</v>
      </c>
      <c r="F25" s="3">
        <f t="shared" si="0"/>
        <v>3.2135251994999998E-5</v>
      </c>
      <c r="G25" s="3">
        <f t="shared" si="5"/>
        <v>4.2602069163688229E-2</v>
      </c>
      <c r="H25" s="3">
        <f t="shared" si="6"/>
        <v>3.210025746494015E-5</v>
      </c>
      <c r="I25" s="3">
        <f t="shared" si="7"/>
        <v>5.6657089110666589E-3</v>
      </c>
      <c r="J25" s="3">
        <f t="shared" si="8"/>
        <v>4.2555676517064753E-2</v>
      </c>
      <c r="K25" s="3">
        <f t="shared" si="9"/>
        <v>23.498627723589394</v>
      </c>
      <c r="L25" s="3"/>
      <c r="M25" s="3">
        <v>7.5431200000000004E-4</v>
      </c>
      <c r="N25" s="3">
        <f t="shared" si="10"/>
        <v>0.62859333333333345</v>
      </c>
      <c r="O25" s="3">
        <v>-8.5225999999999998E-8</v>
      </c>
      <c r="P25" s="32">
        <f t="shared" si="25"/>
        <v>0.99890377586734813</v>
      </c>
      <c r="Q25" s="3">
        <f t="shared" si="1"/>
        <v>3.3811298400000007E-5</v>
      </c>
      <c r="R25" s="3">
        <f t="shared" si="12"/>
        <v>4.4824022950715359E-2</v>
      </c>
      <c r="S25" s="3">
        <f t="shared" si="13"/>
        <v>3.3774233638737635E-5</v>
      </c>
      <c r="T25" s="3">
        <f t="shared" si="14"/>
        <v>5.8115603445836848E-3</v>
      </c>
      <c r="U25" s="3">
        <f t="shared" si="15"/>
        <v>4.4774885775034245E-2</v>
      </c>
      <c r="V25" s="3">
        <f t="shared" si="16"/>
        <v>22.333948656494037</v>
      </c>
      <c r="X25" s="3">
        <v>7.5431200000000004E-4</v>
      </c>
      <c r="Y25" s="3">
        <f t="shared" si="17"/>
        <v>0.62859333333333345</v>
      </c>
      <c r="Z25" s="3">
        <v>-8.0538700000000001E-8</v>
      </c>
      <c r="AA25" s="32">
        <f t="shared" si="26"/>
        <v>0.99891102363020867</v>
      </c>
      <c r="AB25" s="3">
        <f t="shared" si="2"/>
        <v>3.2408365027500006E-5</v>
      </c>
      <c r="AC25" s="3">
        <f t="shared" si="19"/>
        <v>4.2964138218005286E-2</v>
      </c>
      <c r="AD25" s="3">
        <f t="shared" si="20"/>
        <v>3.2373073083801485E-5</v>
      </c>
      <c r="AE25" s="3">
        <f t="shared" si="21"/>
        <v>5.6897340081766114E-3</v>
      </c>
      <c r="AF25" s="3">
        <f t="shared" si="22"/>
        <v>4.2917351286737432E-2</v>
      </c>
      <c r="AG25" s="3">
        <f t="shared" si="23"/>
        <v>23.300599175350921</v>
      </c>
    </row>
    <row r="26" spans="2:33" s="23" customFormat="1" x14ac:dyDescent="0.2">
      <c r="B26" s="4">
        <v>1.0985400000000001E-3</v>
      </c>
      <c r="C26" s="3">
        <f t="shared" si="3"/>
        <v>0.9154500000000001</v>
      </c>
      <c r="D26" s="4">
        <v>-1.30745E-7</v>
      </c>
      <c r="E26" s="30">
        <f>(E$1+(5.2115*LN(B26*1000)))/E$1</f>
        <v>1.0008095658276681</v>
      </c>
      <c r="F26" s="3">
        <f t="shared" si="0"/>
        <v>4.9838792850000001E-5</v>
      </c>
      <c r="G26" s="3">
        <f t="shared" si="5"/>
        <v>4.5368209487137469E-2</v>
      </c>
      <c r="H26" s="4">
        <f t="shared" si="6"/>
        <v>4.987914063358359E-5</v>
      </c>
      <c r="I26" s="4">
        <f t="shared" si="7"/>
        <v>7.0625165935085483E-3</v>
      </c>
      <c r="J26" s="4">
        <f t="shared" si="8"/>
        <v>4.5404938039200746E-2</v>
      </c>
      <c r="K26" s="3">
        <f t="shared" si="9"/>
        <v>22.024036221272702</v>
      </c>
      <c r="L26" s="4"/>
      <c r="M26" s="4">
        <v>1.0985400000000001E-3</v>
      </c>
      <c r="N26" s="3">
        <f t="shared" si="10"/>
        <v>0.9154500000000001</v>
      </c>
      <c r="O26" s="4">
        <v>-1.3008799999999999E-7</v>
      </c>
      <c r="P26" s="30">
        <f>(P$1+(5.2115*LN(M26*1000)))/P$1</f>
        <v>1.0008149539529769</v>
      </c>
      <c r="Q26" s="3">
        <f t="shared" si="1"/>
        <v>5.160625931999999E-5</v>
      </c>
      <c r="R26" s="3">
        <f t="shared" si="12"/>
        <v>4.697713266699436E-2</v>
      </c>
      <c r="S26" s="4">
        <f t="shared" si="13"/>
        <v>5.1648316045031174E-5</v>
      </c>
      <c r="T26" s="4">
        <f t="shared" si="14"/>
        <v>7.1866762863670971E-3</v>
      </c>
      <c r="U26" s="4">
        <f t="shared" si="15"/>
        <v>4.7015416866960848E-2</v>
      </c>
      <c r="V26" s="3">
        <f t="shared" si="16"/>
        <v>21.269618917337095</v>
      </c>
      <c r="X26" s="4">
        <v>1.0985400000000001E-3</v>
      </c>
      <c r="Y26" s="3">
        <f t="shared" si="17"/>
        <v>0.9154500000000001</v>
      </c>
      <c r="Z26" s="4">
        <v>-1.2463E-7</v>
      </c>
      <c r="AA26" s="30">
        <f>(AA$1+(5.2115*LN(X26*1000)))/AA$1</f>
        <v>1.0008095658276681</v>
      </c>
      <c r="AB26" s="3">
        <f t="shared" si="2"/>
        <v>5.01473973E-5</v>
      </c>
      <c r="AC26" s="3">
        <f t="shared" si="19"/>
        <v>4.5649131847725163E-2</v>
      </c>
      <c r="AD26" s="4">
        <f t="shared" si="20"/>
        <v>5.0187994919200579E-5</v>
      </c>
      <c r="AE26" s="4">
        <f t="shared" si="21"/>
        <v>7.0843485882048874E-3</v>
      </c>
      <c r="AF26" s="4">
        <f t="shared" si="22"/>
        <v>4.5686087824931797E-2</v>
      </c>
      <c r="AG26" s="3">
        <f t="shared" si="23"/>
        <v>21.888501458736862</v>
      </c>
    </row>
    <row r="27" spans="2:33" s="25" customFormat="1" x14ac:dyDescent="0.2">
      <c r="B27" s="24">
        <v>1.3257099999999999E-3</v>
      </c>
      <c r="C27" s="3">
        <f t="shared" si="3"/>
        <v>1.1047583333333333</v>
      </c>
      <c r="D27" s="24">
        <v>-1.5970799999999999E-7</v>
      </c>
      <c r="E27" s="31">
        <f t="shared" ref="E27:E32" si="27">(E$1+(5.2115*LN(B27*1000)))/E$1</f>
        <v>1.0024287154740292</v>
      </c>
      <c r="F27" s="3">
        <f t="shared" si="0"/>
        <v>6.0878040299999993E-5</v>
      </c>
      <c r="G27" s="3">
        <f t="shared" si="5"/>
        <v>4.5921084022900932E-2</v>
      </c>
      <c r="H27" s="3">
        <f t="shared" si="6"/>
        <v>6.1025895738505178E-5</v>
      </c>
      <c r="I27" s="3">
        <f t="shared" si="7"/>
        <v>7.8119073047819235E-3</v>
      </c>
      <c r="J27" s="3">
        <f t="shared" si="8"/>
        <v>4.603261327025155E-2</v>
      </c>
      <c r="K27" s="3">
        <f t="shared" si="9"/>
        <v>21.723728655792986</v>
      </c>
      <c r="L27" s="24"/>
      <c r="M27" s="24">
        <v>1.3257099999999999E-3</v>
      </c>
      <c r="N27" s="3">
        <f t="shared" si="10"/>
        <v>1.1047583333333333</v>
      </c>
      <c r="O27" s="24">
        <v>-1.59857E-7</v>
      </c>
      <c r="P27" s="31">
        <f t="shared" ref="P27:P32" si="28">(P$1+(5.2115*LN(M27*1000)))/P$1</f>
        <v>1.0024448799696968</v>
      </c>
      <c r="Q27" s="3">
        <f t="shared" si="1"/>
        <v>6.3414430859999994E-5</v>
      </c>
      <c r="R27" s="3">
        <f t="shared" si="12"/>
        <v>4.7834315845848636E-2</v>
      </c>
      <c r="S27" s="3">
        <f t="shared" si="13"/>
        <v>6.3569471531799325E-5</v>
      </c>
      <c r="T27" s="3">
        <f t="shared" si="14"/>
        <v>7.973046565259689E-3</v>
      </c>
      <c r="U27" s="3">
        <f t="shared" si="15"/>
        <v>4.7951265006524302E-2</v>
      </c>
      <c r="V27" s="3">
        <f t="shared" si="16"/>
        <v>20.854507172312115</v>
      </c>
      <c r="X27" s="24">
        <v>1.3257099999999999E-3</v>
      </c>
      <c r="Y27" s="3">
        <f t="shared" si="17"/>
        <v>1.1047583333333333</v>
      </c>
      <c r="Z27" s="24">
        <v>-1.5340699999999999E-7</v>
      </c>
      <c r="AA27" s="31">
        <f t="shared" ref="AA27:AA32" si="29">(AA$1+(5.2115*LN(X27*1000)))/AA$1</f>
        <v>1.0024287154740292</v>
      </c>
      <c r="AB27" s="3">
        <f t="shared" si="2"/>
        <v>6.1725103824999999E-5</v>
      </c>
      <c r="AC27" s="3">
        <f t="shared" si="19"/>
        <v>4.6560034868108412E-2</v>
      </c>
      <c r="AD27" s="3">
        <f t="shared" si="20"/>
        <v>6.1875016539795832E-5</v>
      </c>
      <c r="AE27" s="3">
        <f t="shared" si="21"/>
        <v>7.8660674126145042E-3</v>
      </c>
      <c r="AF27" s="3">
        <f t="shared" si="22"/>
        <v>4.6673115945263924E-2</v>
      </c>
      <c r="AG27" s="3">
        <f t="shared" si="23"/>
        <v>21.425610434339841</v>
      </c>
    </row>
    <row r="28" spans="2:33" x14ac:dyDescent="0.2">
      <c r="B28" s="3">
        <v>1.59986E-3</v>
      </c>
      <c r="C28" s="3">
        <f t="shared" si="3"/>
        <v>1.3332166666666667</v>
      </c>
      <c r="D28" s="3">
        <v>-1.9474999999999999E-7</v>
      </c>
      <c r="E28" s="31">
        <f t="shared" si="27"/>
        <v>1.0040478808059714</v>
      </c>
      <c r="F28" s="3">
        <f t="shared" si="0"/>
        <v>7.4234298599999999E-5</v>
      </c>
      <c r="G28" s="3">
        <f t="shared" si="5"/>
        <v>4.6400496668458489E-2</v>
      </c>
      <c r="H28" s="3">
        <f t="shared" si="6"/>
        <v>7.4534790192447691E-5</v>
      </c>
      <c r="I28" s="3">
        <f t="shared" si="7"/>
        <v>8.6333533573257435E-3</v>
      </c>
      <c r="J28" s="3">
        <f t="shared" si="8"/>
        <v>4.6588320348310286E-2</v>
      </c>
      <c r="K28" s="3">
        <f t="shared" si="9"/>
        <v>21.464607277610707</v>
      </c>
      <c r="L28" s="3"/>
      <c r="M28" s="3">
        <v>1.59986E-3</v>
      </c>
      <c r="N28" s="3">
        <f t="shared" si="10"/>
        <v>1.3332166666666667</v>
      </c>
      <c r="O28" s="3">
        <v>-1.96227E-7</v>
      </c>
      <c r="P28" s="31">
        <f t="shared" si="28"/>
        <v>1.004074821776394</v>
      </c>
      <c r="Q28" s="3">
        <f t="shared" si="1"/>
        <v>7.7840955059999998E-5</v>
      </c>
      <c r="R28" s="3">
        <f t="shared" si="12"/>
        <v>4.8654854212243567E-2</v>
      </c>
      <c r="S28" s="3">
        <f t="shared" si="13"/>
        <v>7.8158143078773784E-5</v>
      </c>
      <c r="T28" s="3">
        <f t="shared" si="14"/>
        <v>8.8407094216908736E-3</v>
      </c>
      <c r="U28" s="3">
        <f t="shared" si="15"/>
        <v>4.8853114071714887E-2</v>
      </c>
      <c r="V28" s="3">
        <f t="shared" si="16"/>
        <v>20.469524184927707</v>
      </c>
      <c r="X28" s="3">
        <v>1.59986E-3</v>
      </c>
      <c r="Y28" s="3">
        <f t="shared" si="17"/>
        <v>1.3332166666666667</v>
      </c>
      <c r="Z28" s="3">
        <v>-1.8855799999999999E-7</v>
      </c>
      <c r="AA28" s="31">
        <f t="shared" si="29"/>
        <v>1.0040478808059714</v>
      </c>
      <c r="AB28" s="3">
        <f t="shared" si="2"/>
        <v>7.5867229899999995E-5</v>
      </c>
      <c r="AC28" s="3">
        <f t="shared" si="19"/>
        <v>4.7421168039703469E-2</v>
      </c>
      <c r="AD28" s="3">
        <f t="shared" si="20"/>
        <v>7.6174331403714427E-5</v>
      </c>
      <c r="AE28" s="3">
        <f t="shared" si="21"/>
        <v>8.7277907515999967E-3</v>
      </c>
      <c r="AF28" s="3">
        <f t="shared" si="22"/>
        <v>4.7613123275608134E-2</v>
      </c>
      <c r="AG28" s="3">
        <f t="shared" si="23"/>
        <v>21.0026129605384</v>
      </c>
    </row>
    <row r="29" spans="2:33" s="25" customFormat="1" x14ac:dyDescent="0.2">
      <c r="B29" s="24">
        <v>2.3299499999999999E-3</v>
      </c>
      <c r="C29" s="3">
        <f t="shared" si="3"/>
        <v>1.9416250000000002</v>
      </c>
      <c r="D29" s="24">
        <v>-2.9159700000000001E-7</v>
      </c>
      <c r="E29" s="31">
        <f t="shared" si="27"/>
        <v>1.0072861663479615</v>
      </c>
      <c r="F29" s="3">
        <f t="shared" si="0"/>
        <v>1.1114753265000001E-4</v>
      </c>
      <c r="G29" s="3">
        <f t="shared" si="5"/>
        <v>4.7703827399729615E-2</v>
      </c>
      <c r="H29" s="3">
        <f t="shared" si="6"/>
        <v>1.1195737206205339E-4</v>
      </c>
      <c r="I29" s="3">
        <f t="shared" si="7"/>
        <v>1.0580991071825616E-2</v>
      </c>
      <c r="J29" s="3">
        <f t="shared" si="8"/>
        <v>4.8051405421598491E-2</v>
      </c>
      <c r="K29" s="3">
        <f t="shared" si="9"/>
        <v>20.811045821159539</v>
      </c>
      <c r="L29" s="24"/>
      <c r="M29" s="24">
        <v>2.3299499999999999E-3</v>
      </c>
      <c r="N29" s="3">
        <f t="shared" si="10"/>
        <v>1.9416250000000002</v>
      </c>
      <c r="O29" s="24">
        <v>-2.91002E-7</v>
      </c>
      <c r="P29" s="31">
        <f t="shared" si="28"/>
        <v>1.0073346599675821</v>
      </c>
      <c r="Q29" s="3">
        <f t="shared" si="1"/>
        <v>1.1543440656E-4</v>
      </c>
      <c r="R29" s="3">
        <f t="shared" si="12"/>
        <v>4.9543726929762444E-2</v>
      </c>
      <c r="S29" s="3">
        <f t="shared" si="13"/>
        <v>1.1628107868067723E-4</v>
      </c>
      <c r="T29" s="3">
        <f t="shared" si="14"/>
        <v>1.0783370469416194E-2</v>
      </c>
      <c r="U29" s="3">
        <f t="shared" si="15"/>
        <v>4.990711332031899E-2</v>
      </c>
      <c r="V29" s="3">
        <f t="shared" si="16"/>
        <v>20.037223823820398</v>
      </c>
      <c r="X29" s="24">
        <v>2.3299499999999999E-3</v>
      </c>
      <c r="Y29" s="3">
        <f t="shared" si="17"/>
        <v>1.9416250000000002</v>
      </c>
      <c r="Z29" s="24">
        <v>-2.82502E-7</v>
      </c>
      <c r="AA29" s="31">
        <f t="shared" si="29"/>
        <v>1.0072861663479615</v>
      </c>
      <c r="AB29" s="3">
        <f t="shared" si="2"/>
        <v>1.1366324970000002E-4</v>
      </c>
      <c r="AC29" s="3">
        <f t="shared" si="19"/>
        <v>4.8783557458314565E-2</v>
      </c>
      <c r="AD29" s="3">
        <f t="shared" si="20"/>
        <v>1.1449141904496411E-4</v>
      </c>
      <c r="AE29" s="3">
        <f t="shared" si="21"/>
        <v>1.0700066310306872E-2</v>
      </c>
      <c r="AF29" s="3">
        <f t="shared" si="22"/>
        <v>4.9139002573001182E-2</v>
      </c>
      <c r="AG29" s="3">
        <f t="shared" si="23"/>
        <v>20.350433416193059</v>
      </c>
    </row>
    <row r="30" spans="2:33" x14ac:dyDescent="0.2">
      <c r="B30" s="3">
        <v>3.3932200000000002E-3</v>
      </c>
      <c r="C30" s="3">
        <f t="shared" si="3"/>
        <v>2.8276833333333338</v>
      </c>
      <c r="D30" s="3">
        <v>-4.3046200000000001E-7</v>
      </c>
      <c r="E30" s="31">
        <f t="shared" si="27"/>
        <v>1.0105244676730694</v>
      </c>
      <c r="F30" s="3">
        <f t="shared" si="0"/>
        <v>1.6407592740000002E-4</v>
      </c>
      <c r="G30" s="3">
        <f t="shared" si="5"/>
        <v>4.8354049369035902E-2</v>
      </c>
      <c r="H30" s="3">
        <f t="shared" si="6"/>
        <v>1.658027391938502E-4</v>
      </c>
      <c r="I30" s="3">
        <f t="shared" si="7"/>
        <v>1.2876441247248798E-2</v>
      </c>
      <c r="J30" s="3">
        <f t="shared" si="8"/>
        <v>4.886294999848232E-2</v>
      </c>
      <c r="K30" s="3">
        <f t="shared" si="9"/>
        <v>20.465403747237119</v>
      </c>
      <c r="L30" s="3"/>
      <c r="M30" s="3">
        <v>3.3932200000000002E-3</v>
      </c>
      <c r="N30" s="3">
        <f t="shared" si="10"/>
        <v>2.8276833333333338</v>
      </c>
      <c r="O30" s="3">
        <v>-4.2878899999999999E-7</v>
      </c>
      <c r="P30" s="31">
        <f t="shared" si="28"/>
        <v>1.0105945140469335</v>
      </c>
      <c r="Q30" s="3">
        <f t="shared" si="1"/>
        <v>1.7008899798000001E-4</v>
      </c>
      <c r="R30" s="3">
        <f t="shared" si="12"/>
        <v>5.0126133283429901E-2</v>
      </c>
      <c r="S30" s="3">
        <f t="shared" si="13"/>
        <v>1.7189100825832794E-4</v>
      </c>
      <c r="T30" s="3">
        <f t="shared" si="14"/>
        <v>1.3110721118928888E-2</v>
      </c>
      <c r="U30" s="3">
        <f t="shared" si="15"/>
        <v>5.0657195306619648E-2</v>
      </c>
      <c r="V30" s="3">
        <f t="shared" si="16"/>
        <v>19.740532296491445</v>
      </c>
      <c r="X30" s="3">
        <v>3.3932200000000002E-3</v>
      </c>
      <c r="Y30" s="3">
        <f t="shared" si="17"/>
        <v>2.8276833333333338</v>
      </c>
      <c r="Z30" s="3">
        <v>-4.18761E-7</v>
      </c>
      <c r="AA30" s="31">
        <f t="shared" si="29"/>
        <v>1.0105244676730694</v>
      </c>
      <c r="AB30" s="3">
        <f t="shared" si="2"/>
        <v>1.68483651875E-4</v>
      </c>
      <c r="AC30" s="3">
        <f t="shared" si="19"/>
        <v>4.9653029239188733E-2</v>
      </c>
      <c r="AD30" s="3">
        <f t="shared" si="20"/>
        <v>1.702568526225991E-4</v>
      </c>
      <c r="AE30" s="3">
        <f t="shared" si="21"/>
        <v>1.3048250941126136E-2</v>
      </c>
      <c r="AF30" s="3">
        <f t="shared" si="22"/>
        <v>5.0175600940286537E-2</v>
      </c>
      <c r="AG30" s="3">
        <f t="shared" si="23"/>
        <v>19.930005446075068</v>
      </c>
    </row>
    <row r="31" spans="2:33" ht="11.25" customHeight="1" x14ac:dyDescent="0.2">
      <c r="B31" s="3">
        <v>4.9417100000000002E-3</v>
      </c>
      <c r="C31" s="3">
        <f t="shared" si="3"/>
        <v>4.1180916666666674</v>
      </c>
      <c r="D31" s="3">
        <v>-6.3369800000000001E-7</v>
      </c>
      <c r="E31" s="31">
        <f t="shared" si="27"/>
        <v>1.0137627654415897</v>
      </c>
      <c r="F31" s="3">
        <f t="shared" si="0"/>
        <v>2.4153932879999998E-4</v>
      </c>
      <c r="G31" s="3">
        <f t="shared" si="5"/>
        <v>4.8877681774122717E-2</v>
      </c>
      <c r="H31" s="3">
        <f t="shared" si="6"/>
        <v>2.4486357792719341E-4</v>
      </c>
      <c r="I31" s="3">
        <f t="shared" si="7"/>
        <v>1.5648117392427545E-2</v>
      </c>
      <c r="J31" s="3">
        <f t="shared" si="8"/>
        <v>4.9550373843708632E-2</v>
      </c>
      <c r="K31" s="3">
        <f t="shared" si="9"/>
        <v>20.181482447623736</v>
      </c>
      <c r="L31" s="3"/>
      <c r="M31" s="3">
        <v>4.9417100000000002E-3</v>
      </c>
      <c r="N31" s="3">
        <f t="shared" si="10"/>
        <v>4.1180916666666674</v>
      </c>
      <c r="O31" s="3">
        <v>-6.2896900000000003E-7</v>
      </c>
      <c r="P31" s="31">
        <f t="shared" si="28"/>
        <v>1.0138543645460263</v>
      </c>
      <c r="Q31" s="3">
        <f t="shared" si="1"/>
        <v>2.4949239678E-4</v>
      </c>
      <c r="R31" s="3">
        <f t="shared" si="12"/>
        <v>5.0487057472008677E-2</v>
      </c>
      <c r="S31" s="3">
        <f t="shared" si="13"/>
        <v>2.5294895539645197E-4</v>
      </c>
      <c r="T31" s="3">
        <f t="shared" si="14"/>
        <v>1.5904369066280247E-2</v>
      </c>
      <c r="U31" s="3">
        <f t="shared" si="15"/>
        <v>5.1186523571082068E-2</v>
      </c>
      <c r="V31" s="3">
        <f t="shared" si="16"/>
        <v>19.536392203141375</v>
      </c>
      <c r="X31" s="3">
        <v>4.9417100000000002E-3</v>
      </c>
      <c r="Y31" s="3">
        <f t="shared" si="17"/>
        <v>4.1180916666666674</v>
      </c>
      <c r="Z31" s="3">
        <v>-6.1559100000000005E-7</v>
      </c>
      <c r="AA31" s="31">
        <f t="shared" si="29"/>
        <v>1.0137627654415897</v>
      </c>
      <c r="AB31" s="3">
        <f t="shared" si="2"/>
        <v>2.4767328162500003E-4</v>
      </c>
      <c r="AC31" s="3">
        <f t="shared" si="19"/>
        <v>5.0118942962051598E-2</v>
      </c>
      <c r="AD31" s="3">
        <f t="shared" si="20"/>
        <v>2.5108195090615368E-4</v>
      </c>
      <c r="AE31" s="3">
        <f t="shared" si="21"/>
        <v>1.5845565654344869E-2</v>
      </c>
      <c r="AF31" s="3">
        <f t="shared" si="22"/>
        <v>5.0808718218218731E-2</v>
      </c>
      <c r="AG31" s="3">
        <f t="shared" si="23"/>
        <v>19.681661633444339</v>
      </c>
    </row>
    <row r="32" spans="2:33" x14ac:dyDescent="0.2">
      <c r="B32" s="3">
        <v>7.1968600000000002E-3</v>
      </c>
      <c r="C32" s="3">
        <f t="shared" si="3"/>
        <v>5.9973833333333344</v>
      </c>
      <c r="D32" s="3">
        <v>-9.2706000000000004E-7</v>
      </c>
      <c r="E32" s="31">
        <f t="shared" si="27"/>
        <v>1.0170010743443285</v>
      </c>
      <c r="F32" s="3">
        <f t="shared" si="0"/>
        <v>3.5335425509999999E-4</v>
      </c>
      <c r="G32" s="3">
        <f t="shared" si="5"/>
        <v>4.9098392229388922E-2</v>
      </c>
      <c r="H32" s="3">
        <f t="shared" si="6"/>
        <v>3.5936165706083992E-4</v>
      </c>
      <c r="I32" s="3">
        <f t="shared" si="7"/>
        <v>1.8956836683920657E-2</v>
      </c>
      <c r="J32" s="3">
        <f t="shared" si="8"/>
        <v>4.9933117645867768E-2</v>
      </c>
      <c r="K32" s="3">
        <f t="shared" si="9"/>
        <v>20.026788775580396</v>
      </c>
      <c r="L32" s="3"/>
      <c r="M32" s="3">
        <v>7.1968600000000002E-3</v>
      </c>
      <c r="N32" s="3">
        <f t="shared" si="10"/>
        <v>5.9973833333333344</v>
      </c>
      <c r="O32" s="3">
        <v>-9.1762400000000004E-7</v>
      </c>
      <c r="P32" s="31">
        <f t="shared" si="28"/>
        <v>1.0171142262534423</v>
      </c>
      <c r="Q32" s="3">
        <f t="shared" si="1"/>
        <v>3.6399028908000003E-4</v>
      </c>
      <c r="R32" s="3">
        <f t="shared" si="12"/>
        <v>5.0576263687219153E-2</v>
      </c>
      <c r="S32" s="3">
        <f t="shared" si="13"/>
        <v>3.7021970124137099E-4</v>
      </c>
      <c r="T32" s="3">
        <f t="shared" si="14"/>
        <v>1.9241094075997108E-2</v>
      </c>
      <c r="U32" s="3">
        <f t="shared" si="15"/>
        <v>5.1441837307015972E-2</v>
      </c>
      <c r="V32" s="3">
        <f t="shared" si="16"/>
        <v>19.439430089399501</v>
      </c>
      <c r="X32" s="3">
        <v>7.1968600000000002E-3</v>
      </c>
      <c r="Y32" s="3">
        <f t="shared" si="17"/>
        <v>5.9973833333333344</v>
      </c>
      <c r="Z32" s="3">
        <v>-9.0312100000000003E-7</v>
      </c>
      <c r="AA32" s="31">
        <f t="shared" si="29"/>
        <v>1.0170010743443285</v>
      </c>
      <c r="AB32" s="3">
        <f t="shared" si="2"/>
        <v>3.6335378887500001E-4</v>
      </c>
      <c r="AC32" s="3">
        <f t="shared" si="19"/>
        <v>5.0487822310702167E-2</v>
      </c>
      <c r="AD32" s="3">
        <f t="shared" si="20"/>
        <v>3.6953119365295731E-4</v>
      </c>
      <c r="AE32" s="3">
        <f t="shared" si="21"/>
        <v>1.9223194158436763E-2</v>
      </c>
      <c r="AF32" s="3">
        <f t="shared" si="22"/>
        <v>5.1346169531289662E-2</v>
      </c>
      <c r="AG32" s="3">
        <f t="shared" si="23"/>
        <v>19.475649481323305</v>
      </c>
    </row>
    <row r="33" spans="2:33" s="23" customFormat="1" x14ac:dyDescent="0.2">
      <c r="B33" s="4">
        <v>0.01</v>
      </c>
      <c r="C33" s="3">
        <f t="shared" si="3"/>
        <v>8.3333333333333339</v>
      </c>
      <c r="D33" s="4">
        <v>-1.3124600000000001E-6</v>
      </c>
      <c r="E33" s="30">
        <f>(E$1-3+(6.5144*LN(B33*1000)))/E$1</f>
        <v>1.0198346451732239</v>
      </c>
      <c r="F33" s="4">
        <f t="shared" si="0"/>
        <v>5.0024946509999999E-4</v>
      </c>
      <c r="G33" s="4">
        <f t="shared" si="5"/>
        <v>5.0024946510000001E-2</v>
      </c>
      <c r="H33" s="4">
        <f t="shared" si="6"/>
        <v>5.1017173573835351E-4</v>
      </c>
      <c r="I33" s="4">
        <f t="shared" si="7"/>
        <v>2.2586981554389988E-2</v>
      </c>
      <c r="J33" s="4">
        <f t="shared" si="8"/>
        <v>5.1017173573835346E-2</v>
      </c>
      <c r="K33" s="3">
        <f t="shared" si="9"/>
        <v>19.601242678658696</v>
      </c>
      <c r="L33" s="4"/>
      <c r="M33" s="4">
        <v>0.01</v>
      </c>
      <c r="N33" s="3">
        <f t="shared" si="10"/>
        <v>8.3333333333333339</v>
      </c>
      <c r="O33" s="4">
        <v>-1.2945700000000001E-6</v>
      </c>
      <c r="P33" s="30">
        <f>(P$1-3+(6.5144*LN(M33*1000)))/P$1</f>
        <v>1.019966656122796</v>
      </c>
      <c r="Q33" s="4">
        <f t="shared" si="1"/>
        <v>5.1350968944000009E-4</v>
      </c>
      <c r="R33" s="4">
        <f t="shared" si="12"/>
        <v>5.1350968944000007E-2</v>
      </c>
      <c r="S33" s="4">
        <f t="shared" si="13"/>
        <v>5.2376276082477231E-4</v>
      </c>
      <c r="T33" s="4">
        <f t="shared" si="14"/>
        <v>2.2885863777117356E-2</v>
      </c>
      <c r="U33" s="4">
        <f t="shared" si="15"/>
        <v>5.2376276082477233E-2</v>
      </c>
      <c r="V33" s="3">
        <f t="shared" si="16"/>
        <v>19.092613579959256</v>
      </c>
      <c r="X33" s="4">
        <v>0.01</v>
      </c>
      <c r="Y33" s="3">
        <f t="shared" si="17"/>
        <v>8.3333333333333339</v>
      </c>
      <c r="Z33" s="4">
        <v>-1.2741800000000001E-6</v>
      </c>
      <c r="AA33" s="30">
        <f>(AA$1-3+(6.5144*LN(X33*1000)))/AA$1</f>
        <v>1.0198346451732239</v>
      </c>
      <c r="AB33" s="4">
        <f t="shared" si="2"/>
        <v>5.1264010105000004E-4</v>
      </c>
      <c r="AC33" s="4">
        <f t="shared" si="19"/>
        <v>5.1264010105E-2</v>
      </c>
      <c r="AD33" s="4">
        <f t="shared" si="20"/>
        <v>5.228081355558924E-4</v>
      </c>
      <c r="AE33" s="4">
        <f t="shared" si="21"/>
        <v>2.2864998044082409E-2</v>
      </c>
      <c r="AF33" s="4">
        <f t="shared" si="22"/>
        <v>5.2280813555589237E-2</v>
      </c>
      <c r="AG33" s="3">
        <f t="shared" si="23"/>
        <v>19.127475874810521</v>
      </c>
    </row>
    <row r="34" spans="2:33" x14ac:dyDescent="0.2">
      <c r="B34" s="3">
        <v>1.27063E-2</v>
      </c>
      <c r="C34" s="3">
        <f t="shared" si="3"/>
        <v>10.588583333333334</v>
      </c>
      <c r="D34" s="3">
        <v>-1.67229E-6</v>
      </c>
      <c r="E34" s="31">
        <f>(E$1-3+(6.5144*LN(B34*1000)))/E$1</f>
        <v>1.0224136244259825</v>
      </c>
      <c r="F34" s="3">
        <f t="shared" si="0"/>
        <v>6.3739866960000008E-4</v>
      </c>
      <c r="G34" s="3">
        <f t="shared" si="5"/>
        <v>5.0163987124497302E-2</v>
      </c>
      <c r="H34" s="24">
        <f t="shared" si="6"/>
        <v>6.5168508399003535E-4</v>
      </c>
      <c r="I34" s="24">
        <f t="shared" si="7"/>
        <v>2.552812339342701E-2</v>
      </c>
      <c r="J34" s="24">
        <f t="shared" si="8"/>
        <v>5.1288343891615601E-2</v>
      </c>
      <c r="K34" s="3">
        <f t="shared" si="9"/>
        <v>19.497607528783469</v>
      </c>
      <c r="L34" s="3"/>
      <c r="M34" s="3">
        <v>1.27063E-2</v>
      </c>
      <c r="N34" s="3">
        <f t="shared" si="10"/>
        <v>10.588583333333334</v>
      </c>
      <c r="O34" s="3">
        <v>-1.64726E-6</v>
      </c>
      <c r="P34" s="31">
        <f>(P$1-3+(6.5144*LN(M34*1000)))/P$1</f>
        <v>1.0225627999629274</v>
      </c>
      <c r="Q34" s="3">
        <f t="shared" si="1"/>
        <v>6.5340770484000001E-4</v>
      </c>
      <c r="R34" s="3">
        <f t="shared" si="12"/>
        <v>5.1423916076277124E-2</v>
      </c>
      <c r="S34" s="24">
        <f t="shared" si="13"/>
        <v>6.6815041217854049E-4</v>
      </c>
      <c r="T34" s="24">
        <f t="shared" si="14"/>
        <v>2.584860561381485E-2</v>
      </c>
      <c r="U34" s="24">
        <f t="shared" si="15"/>
        <v>5.2584183608016533E-2</v>
      </c>
      <c r="V34" s="3">
        <f t="shared" si="16"/>
        <v>19.017125138889647</v>
      </c>
      <c r="X34" s="3">
        <v>1.27063E-2</v>
      </c>
      <c r="Y34" s="3">
        <f t="shared" si="17"/>
        <v>10.588583333333334</v>
      </c>
      <c r="Z34" s="3">
        <v>-1.6234500000000001E-6</v>
      </c>
      <c r="AA34" s="31">
        <f>(AA$1-3+(6.5144*LN(X34*1000)))/AA$1</f>
        <v>1.0224136244259825</v>
      </c>
      <c r="AB34" s="3">
        <f t="shared" si="2"/>
        <v>6.5316015380000015E-4</v>
      </c>
      <c r="AC34" s="3">
        <f t="shared" si="19"/>
        <v>5.1404433532971847E-2</v>
      </c>
      <c r="AD34" s="24">
        <f t="shared" si="20"/>
        <v>6.6779984017729032E-4</v>
      </c>
      <c r="AE34" s="24">
        <f t="shared" si="21"/>
        <v>2.5841823468503347E-2</v>
      </c>
      <c r="AF34" s="24">
        <f t="shared" si="22"/>
        <v>5.2556593200010257E-2</v>
      </c>
      <c r="AG34" s="3">
        <f t="shared" si="23"/>
        <v>19.027108477035092</v>
      </c>
    </row>
    <row r="35" spans="2:33" x14ac:dyDescent="0.2">
      <c r="B35" s="3">
        <v>1.6145E-2</v>
      </c>
      <c r="C35" s="3">
        <f t="shared" si="3"/>
        <v>13.454166666666667</v>
      </c>
      <c r="D35" s="3">
        <v>-2.1298100000000002E-6</v>
      </c>
      <c r="E35" s="32">
        <f t="shared" ref="E35:E46" si="30">(E$1-3+(6.5144*LN(B35*1000)))/E$1</f>
        <v>1.02499259969783</v>
      </c>
      <c r="F35" s="3">
        <f t="shared" si="0"/>
        <v>8.1178241760000009E-4</v>
      </c>
      <c r="G35" s="3">
        <f t="shared" si="5"/>
        <v>5.0280731966553117E-2</v>
      </c>
      <c r="H35" s="24">
        <f t="shared" si="6"/>
        <v>8.320709706048135E-4</v>
      </c>
      <c r="I35" s="24">
        <f t="shared" si="7"/>
        <v>2.8845640408990982E-2</v>
      </c>
      <c r="J35" s="24">
        <f t="shared" si="8"/>
        <v>5.1537378173107065E-2</v>
      </c>
      <c r="K35" s="3">
        <f t="shared" si="9"/>
        <v>19.403392944071303</v>
      </c>
      <c r="L35" s="3"/>
      <c r="M35" s="3">
        <v>1.6145E-2</v>
      </c>
      <c r="N35" s="3">
        <f t="shared" si="10"/>
        <v>13.454166666666667</v>
      </c>
      <c r="O35" s="3">
        <v>-2.0936300000000001E-6</v>
      </c>
      <c r="P35" s="32">
        <f t="shared" ref="P35:P46" si="31">(P$1-3+(6.5144*LN(M35*1000)))/P$1</f>
        <v>1.0251589397956526</v>
      </c>
      <c r="Q35" s="3">
        <f t="shared" si="1"/>
        <v>8.3046482904000011E-4</v>
      </c>
      <c r="R35" s="3">
        <f t="shared" si="12"/>
        <v>5.1437895883555289E-2</v>
      </c>
      <c r="S35" s="24">
        <f t="shared" si="13"/>
        <v>8.5135844367622442E-4</v>
      </c>
      <c r="T35" s="24">
        <f t="shared" si="14"/>
        <v>2.9178047290321269E-2</v>
      </c>
      <c r="U35" s="24">
        <f t="shared" si="15"/>
        <v>5.2732018809304705E-2</v>
      </c>
      <c r="V35" s="3">
        <f t="shared" si="16"/>
        <v>18.963810272773916</v>
      </c>
      <c r="X35" s="3">
        <v>1.6145E-2</v>
      </c>
      <c r="Y35" s="3">
        <f t="shared" si="17"/>
        <v>13.454166666666667</v>
      </c>
      <c r="Z35" s="3">
        <v>-2.06584E-6</v>
      </c>
      <c r="AA35" s="32">
        <f t="shared" ref="AA35:AA46" si="32">(AA$1-3+(6.5144*LN(X35*1000)))/AA$1</f>
        <v>1.02499259969783</v>
      </c>
      <c r="AB35" s="3">
        <f t="shared" si="2"/>
        <v>8.3114471055000005E-4</v>
      </c>
      <c r="AC35" s="3">
        <f t="shared" si="19"/>
        <v>5.1480006847321159E-2</v>
      </c>
      <c r="AD35" s="24">
        <f t="shared" si="20"/>
        <v>8.5191717759174491E-4</v>
      </c>
      <c r="AE35" s="24">
        <f t="shared" si="21"/>
        <v>2.9187620279696406E-2</v>
      </c>
      <c r="AF35" s="24">
        <f t="shared" si="22"/>
        <v>5.2766626050897797E-2</v>
      </c>
      <c r="AG35" s="3">
        <f t="shared" si="23"/>
        <v>18.951372767995757</v>
      </c>
    </row>
    <row r="36" spans="2:33" x14ac:dyDescent="0.2">
      <c r="B36" s="3">
        <v>2.0514299999999999E-2</v>
      </c>
      <c r="C36" s="3">
        <f t="shared" si="3"/>
        <v>17.09525</v>
      </c>
      <c r="D36" s="3">
        <v>-2.7089099999999999E-6</v>
      </c>
      <c r="E36" s="32">
        <f t="shared" si="30"/>
        <v>1.0275715677443467</v>
      </c>
      <c r="F36" s="3">
        <f t="shared" si="0"/>
        <v>1.0325063826E-3</v>
      </c>
      <c r="G36" s="3">
        <f t="shared" si="5"/>
        <v>5.0331056024334242E-2</v>
      </c>
      <c r="H36" s="3">
        <f t="shared" si="6"/>
        <v>1.0609742022743261E-3</v>
      </c>
      <c r="I36" s="3">
        <f t="shared" si="7"/>
        <v>3.2572598948722623E-2</v>
      </c>
      <c r="J36" s="3">
        <f t="shared" si="8"/>
        <v>5.1718762145153682E-2</v>
      </c>
      <c r="K36" s="3">
        <f t="shared" si="9"/>
        <v>19.335342891490786</v>
      </c>
      <c r="L36" s="3"/>
      <c r="M36" s="3">
        <v>2.0514299999999999E-2</v>
      </c>
      <c r="N36" s="3">
        <f t="shared" si="10"/>
        <v>17.09525</v>
      </c>
      <c r="O36" s="3">
        <v>-2.6613100000000001E-6</v>
      </c>
      <c r="P36" s="32">
        <f t="shared" si="31"/>
        <v>1.027755072354958</v>
      </c>
      <c r="Q36" s="3">
        <f t="shared" si="1"/>
        <v>1.0556407778400001E-3</v>
      </c>
      <c r="R36" s="3">
        <f t="shared" si="12"/>
        <v>5.1458776455448163E-2</v>
      </c>
      <c r="S36" s="3">
        <f t="shared" si="13"/>
        <v>1.0849401640097935E-3</v>
      </c>
      <c r="T36" s="3">
        <f t="shared" si="14"/>
        <v>3.2938429895940598E-2</v>
      </c>
      <c r="U36" s="3">
        <f t="shared" si="15"/>
        <v>5.2887018519266735E-2</v>
      </c>
      <c r="V36" s="3">
        <f t="shared" si="16"/>
        <v>18.908231698402513</v>
      </c>
      <c r="X36" s="3">
        <v>2.0514299999999999E-2</v>
      </c>
      <c r="Y36" s="3">
        <f t="shared" si="17"/>
        <v>17.09525</v>
      </c>
      <c r="Z36" s="3">
        <v>-2.6221899999999998E-6</v>
      </c>
      <c r="AA36" s="32">
        <f t="shared" si="32"/>
        <v>1.0275715677443467</v>
      </c>
      <c r="AB36" s="3">
        <f t="shared" si="2"/>
        <v>1.0549782242999998E-3</v>
      </c>
      <c r="AC36" s="3">
        <f t="shared" si="19"/>
        <v>5.1426479299805497E-2</v>
      </c>
      <c r="AD36" s="3">
        <f t="shared" si="20"/>
        <v>1.0840656278800979E-3</v>
      </c>
      <c r="AE36" s="3">
        <f t="shared" si="21"/>
        <v>3.292515190367537E-2</v>
      </c>
      <c r="AF36" s="3">
        <f t="shared" si="22"/>
        <v>5.2844387957673329E-2</v>
      </c>
      <c r="AG36" s="3">
        <f t="shared" si="23"/>
        <v>18.923485324514839</v>
      </c>
    </row>
    <row r="37" spans="2:33" x14ac:dyDescent="0.2">
      <c r="B37" s="3">
        <v>2.6065999999999999E-2</v>
      </c>
      <c r="C37" s="3">
        <f t="shared" si="3"/>
        <v>21.721666666666668</v>
      </c>
      <c r="D37" s="3">
        <v>-3.4358000000000002E-6</v>
      </c>
      <c r="E37" s="32">
        <f t="shared" si="30"/>
        <v>1.030150511880797</v>
      </c>
      <c r="F37" s="3">
        <f t="shared" si="0"/>
        <v>1.3095605061E-3</v>
      </c>
      <c r="G37" s="3">
        <f t="shared" si="5"/>
        <v>5.024017901097215E-2</v>
      </c>
      <c r="H37" s="3">
        <f t="shared" si="6"/>
        <v>1.3490444256977906E-3</v>
      </c>
      <c r="I37" s="3">
        <f t="shared" si="7"/>
        <v>3.6729340120641843E-2</v>
      </c>
      <c r="J37" s="3">
        <f t="shared" si="8"/>
        <v>5.1754946125135835E-2</v>
      </c>
      <c r="K37" s="3">
        <f t="shared" si="9"/>
        <v>19.321824769793931</v>
      </c>
      <c r="L37" s="3"/>
      <c r="M37" s="3">
        <v>2.6065999999999999E-2</v>
      </c>
      <c r="N37" s="3">
        <f t="shared" si="10"/>
        <v>21.721666666666668</v>
      </c>
      <c r="O37" s="3">
        <v>-3.3740499999999999E-6</v>
      </c>
      <c r="P37" s="32">
        <f t="shared" si="31"/>
        <v>1.0303511808450618</v>
      </c>
      <c r="Q37" s="3">
        <f t="shared" si="1"/>
        <v>1.33835622624E-3</v>
      </c>
      <c r="R37" s="3">
        <f t="shared" si="12"/>
        <v>5.1344902410803347E-2</v>
      </c>
      <c r="S37" s="3">
        <f t="shared" si="13"/>
        <v>1.3789769180977247E-3</v>
      </c>
      <c r="T37" s="3">
        <f t="shared" si="14"/>
        <v>3.713457846936901E-2</v>
      </c>
      <c r="U37" s="3">
        <f t="shared" si="15"/>
        <v>5.2903280829345686E-2</v>
      </c>
      <c r="V37" s="3">
        <f t="shared" si="16"/>
        <v>18.902419364609528</v>
      </c>
      <c r="X37" s="3">
        <v>2.6065999999999999E-2</v>
      </c>
      <c r="Y37" s="3">
        <f t="shared" si="17"/>
        <v>21.721666666666668</v>
      </c>
      <c r="Z37" s="3">
        <v>-3.3286900000000001E-6</v>
      </c>
      <c r="AA37" s="32">
        <f t="shared" si="32"/>
        <v>1.030150511880797</v>
      </c>
      <c r="AB37" s="3">
        <f t="shared" si="2"/>
        <v>1.3392208368000001E-3</v>
      </c>
      <c r="AC37" s="3">
        <f t="shared" si="19"/>
        <v>5.1378072462211315E-2</v>
      </c>
      <c r="AD37" s="3">
        <f t="shared" si="20"/>
        <v>1.3795990305509494E-3</v>
      </c>
      <c r="AE37" s="3">
        <f t="shared" si="21"/>
        <v>3.7142953982565112E-2</v>
      </c>
      <c r="AF37" s="3">
        <f t="shared" si="22"/>
        <v>5.2927147646395667E-2</v>
      </c>
      <c r="AG37" s="3">
        <f t="shared" si="23"/>
        <v>18.893895561517187</v>
      </c>
    </row>
    <row r="38" spans="2:33" x14ac:dyDescent="0.2">
      <c r="B38" s="3">
        <v>3.05788E-2</v>
      </c>
      <c r="C38" s="3">
        <f t="shared" si="3"/>
        <v>25.482333333333337</v>
      </c>
      <c r="D38" s="3">
        <v>-4.0191899999999997E-6</v>
      </c>
      <c r="E38" s="32">
        <f t="shared" si="30"/>
        <v>1.0318698308260823</v>
      </c>
      <c r="F38" s="3">
        <f t="shared" si="0"/>
        <v>1.5319196045999997E-3</v>
      </c>
      <c r="G38" s="3">
        <f t="shared" si="5"/>
        <v>5.0097440206940749E-2</v>
      </c>
      <c r="H38" s="3">
        <f t="shared" si="6"/>
        <v>1.5807416232377605E-3</v>
      </c>
      <c r="I38" s="3">
        <f t="shared" si="7"/>
        <v>3.9758541512959961E-2</v>
      </c>
      <c r="J38" s="3">
        <f t="shared" si="8"/>
        <v>5.1694037151155718E-2</v>
      </c>
      <c r="K38" s="3">
        <f t="shared" si="9"/>
        <v>19.344590887261415</v>
      </c>
      <c r="M38" s="3">
        <v>3.05788E-2</v>
      </c>
      <c r="N38" s="3">
        <f t="shared" si="10"/>
        <v>25.482333333333337</v>
      </c>
      <c r="O38" s="3">
        <v>-3.9467300000000002E-6</v>
      </c>
      <c r="P38" s="32">
        <f t="shared" si="31"/>
        <v>1.0320819428448915</v>
      </c>
      <c r="Q38" s="3">
        <f t="shared" si="1"/>
        <v>1.5655154750400001E-3</v>
      </c>
      <c r="R38" s="3">
        <f t="shared" si="12"/>
        <v>5.1196105636584825E-2</v>
      </c>
      <c r="S38" s="3">
        <f t="shared" si="13"/>
        <v>1.6157402530330267E-3</v>
      </c>
      <c r="T38" s="3">
        <f t="shared" si="14"/>
        <v>4.0196271630998648E-2</v>
      </c>
      <c r="U38" s="3">
        <f t="shared" si="15"/>
        <v>5.2838576171498772E-2</v>
      </c>
      <c r="V38" s="3">
        <f t="shared" si="16"/>
        <v>18.925566744158445</v>
      </c>
      <c r="X38" s="3">
        <v>3.05788E-2</v>
      </c>
      <c r="Y38" s="3">
        <f t="shared" si="17"/>
        <v>25.482333333333337</v>
      </c>
      <c r="Z38" s="3">
        <v>-3.89517E-6</v>
      </c>
      <c r="AA38" s="32">
        <f t="shared" si="32"/>
        <v>1.0318698308260823</v>
      </c>
      <c r="AB38" s="3">
        <f t="shared" si="2"/>
        <v>1.5671299028000001E-3</v>
      </c>
      <c r="AC38" s="3">
        <f t="shared" si="19"/>
        <v>5.1248901291090561E-2</v>
      </c>
      <c r="AD38" s="3">
        <f t="shared" si="20"/>
        <v>1.6170740676847309E-3</v>
      </c>
      <c r="AE38" s="3">
        <f t="shared" si="21"/>
        <v>4.0212859481572945E-2</v>
      </c>
      <c r="AF38" s="3">
        <f t="shared" si="22"/>
        <v>5.288219510526021E-2</v>
      </c>
      <c r="AG38" s="3">
        <f t="shared" si="23"/>
        <v>18.909956328581558</v>
      </c>
    </row>
    <row r="39" spans="2:33" x14ac:dyDescent="0.2">
      <c r="B39" s="3">
        <v>3.5872800000000003E-2</v>
      </c>
      <c r="C39" s="3">
        <f t="shared" si="3"/>
        <v>29.894000000000005</v>
      </c>
      <c r="D39" s="3">
        <v>-4.6981500000000001E-6</v>
      </c>
      <c r="E39" s="32">
        <f t="shared" si="30"/>
        <v>1.0335891197779137</v>
      </c>
      <c r="F39" s="3">
        <f t="shared" si="0"/>
        <v>1.7907052086E-3</v>
      </c>
      <c r="G39" s="3">
        <f t="shared" si="5"/>
        <v>4.9918188950960056E-2</v>
      </c>
      <c r="H39" s="3">
        <f t="shared" si="6"/>
        <v>1.8508534203385992E-3</v>
      </c>
      <c r="I39" s="3">
        <f t="shared" si="7"/>
        <v>4.3021546001260798E-2</v>
      </c>
      <c r="J39" s="3">
        <f t="shared" si="8"/>
        <v>5.1594896978730376E-2</v>
      </c>
      <c r="K39" s="3">
        <f t="shared" si="9"/>
        <v>19.381761735317404</v>
      </c>
      <c r="M39" s="3">
        <v>3.5872800000000003E-2</v>
      </c>
      <c r="N39" s="3">
        <f t="shared" si="10"/>
        <v>29.894000000000005</v>
      </c>
      <c r="O39" s="3">
        <v>-4.61172E-6</v>
      </c>
      <c r="P39" s="32">
        <f t="shared" si="31"/>
        <v>1.0338126746516436</v>
      </c>
      <c r="Q39" s="3">
        <f t="shared" si="1"/>
        <v>1.82929040844E-3</v>
      </c>
      <c r="R39" s="3">
        <f t="shared" si="12"/>
        <v>5.099380055195022E-2</v>
      </c>
      <c r="S39" s="3">
        <f t="shared" si="13"/>
        <v>1.8911436098639541E-3</v>
      </c>
      <c r="T39" s="3">
        <f t="shared" si="14"/>
        <v>4.3487281012543816E-2</v>
      </c>
      <c r="U39" s="3">
        <f t="shared" si="15"/>
        <v>5.2718037339264119E-2</v>
      </c>
      <c r="V39" s="3">
        <f t="shared" si="16"/>
        <v>18.96883970783194</v>
      </c>
      <c r="X39" s="3">
        <v>3.5872800000000003E-2</v>
      </c>
      <c r="Y39" s="3">
        <f t="shared" si="17"/>
        <v>29.894000000000005</v>
      </c>
      <c r="Z39" s="3">
        <v>-4.5541000000000002E-6</v>
      </c>
      <c r="AA39" s="32">
        <f t="shared" si="32"/>
        <v>1.0335891197779137</v>
      </c>
      <c r="AB39" s="3">
        <f t="shared" si="2"/>
        <v>1.8322339150500001E-3</v>
      </c>
      <c r="AC39" s="3">
        <f t="shared" si="19"/>
        <v>5.1075854548571616E-2</v>
      </c>
      <c r="AD39" s="3">
        <f t="shared" si="20"/>
        <v>1.8937770394837703E-3</v>
      </c>
      <c r="AE39" s="3">
        <f t="shared" si="21"/>
        <v>4.3517548638265117E-2</v>
      </c>
      <c r="AF39" s="3">
        <f t="shared" si="22"/>
        <v>5.2791447544762886E-2</v>
      </c>
      <c r="AG39" s="3">
        <f t="shared" si="23"/>
        <v>18.942462207577861</v>
      </c>
    </row>
    <row r="40" spans="2:33" x14ac:dyDescent="0.2">
      <c r="B40" s="3">
        <v>4.2083500000000003E-2</v>
      </c>
      <c r="C40" s="3">
        <f t="shared" si="3"/>
        <v>35.069583333333341</v>
      </c>
      <c r="D40" s="3">
        <v>-5.4768900000000002E-6</v>
      </c>
      <c r="E40" s="32">
        <f t="shared" si="30"/>
        <v>1.0353084518212319</v>
      </c>
      <c r="F40" s="3">
        <f t="shared" si="0"/>
        <v>2.0875219595999999E-3</v>
      </c>
      <c r="G40" s="3">
        <f t="shared" si="5"/>
        <v>4.9604285755699973E-2</v>
      </c>
      <c r="H40" s="3">
        <f t="shared" si="6"/>
        <v>2.1612291281362999E-3</v>
      </c>
      <c r="I40" s="3">
        <f t="shared" si="7"/>
        <v>4.6489021587212395E-2</v>
      </c>
      <c r="J40" s="3">
        <f t="shared" si="8"/>
        <v>5.1355736289431721E-2</v>
      </c>
      <c r="K40" s="3">
        <f t="shared" si="9"/>
        <v>19.472021477098085</v>
      </c>
      <c r="M40" s="3">
        <v>4.2083500000000003E-2</v>
      </c>
      <c r="N40" s="3">
        <f t="shared" si="10"/>
        <v>35.069583333333341</v>
      </c>
      <c r="O40" s="3">
        <v>-5.3778399999999998E-6</v>
      </c>
      <c r="P40" s="32">
        <f t="shared" si="31"/>
        <v>1.0355434498366811</v>
      </c>
      <c r="Q40" s="3">
        <f t="shared" si="1"/>
        <v>2.1331795676399999E-3</v>
      </c>
      <c r="R40" s="3">
        <f t="shared" si="12"/>
        <v>5.068921471930804E-2</v>
      </c>
      <c r="S40" s="3">
        <f t="shared" si="13"/>
        <v>2.2090001285950452E-3</v>
      </c>
      <c r="T40" s="3">
        <f t="shared" si="14"/>
        <v>4.7000001368032375E-2</v>
      </c>
      <c r="U40" s="3">
        <f t="shared" si="15"/>
        <v>5.2490884279944514E-2</v>
      </c>
      <c r="V40" s="3">
        <f t="shared" si="16"/>
        <v>19.050926912695878</v>
      </c>
      <c r="X40" s="3">
        <v>4.2083500000000003E-2</v>
      </c>
      <c r="Y40" s="3">
        <f t="shared" si="17"/>
        <v>35.069583333333341</v>
      </c>
      <c r="Z40" s="3">
        <v>-5.3124500000000003E-6</v>
      </c>
      <c r="AA40" s="32">
        <f t="shared" si="32"/>
        <v>1.0353084518212319</v>
      </c>
      <c r="AB40" s="3">
        <f t="shared" si="2"/>
        <v>2.1373370788000004E-3</v>
      </c>
      <c r="AC40" s="3">
        <f t="shared" si="19"/>
        <v>5.0788006672448829E-2</v>
      </c>
      <c r="AD40" s="3">
        <f t="shared" si="20"/>
        <v>2.2128031420725427E-3</v>
      </c>
      <c r="AE40" s="3">
        <f t="shared" si="21"/>
        <v>4.704044155907279E-2</v>
      </c>
      <c r="AF40" s="3">
        <f t="shared" si="22"/>
        <v>5.258125255913939E-2</v>
      </c>
      <c r="AG40" s="3">
        <f t="shared" si="23"/>
        <v>19.018185214878176</v>
      </c>
    </row>
    <row r="41" spans="2:33" ht="12.75" customHeight="1" x14ac:dyDescent="0.2">
      <c r="B41" s="3">
        <v>4.9369299999999998E-2</v>
      </c>
      <c r="C41" s="3">
        <f t="shared" si="3"/>
        <v>41.141083333333334</v>
      </c>
      <c r="D41" s="3">
        <v>-6.3736000000000003E-6</v>
      </c>
      <c r="E41" s="32">
        <f t="shared" si="30"/>
        <v>1.0370277477061385</v>
      </c>
      <c r="F41" s="3">
        <f t="shared" si="0"/>
        <v>2.4293029761000002E-3</v>
      </c>
      <c r="G41" s="3">
        <f t="shared" si="5"/>
        <v>4.9206753510785052E-2</v>
      </c>
      <c r="H41" s="3">
        <f t="shared" si="6"/>
        <v>2.5192545938008022E-3</v>
      </c>
      <c r="I41" s="3">
        <f t="shared" si="7"/>
        <v>5.0192176619477287E-2</v>
      </c>
      <c r="J41" s="3">
        <f t="shared" si="8"/>
        <v>5.1028768765220535E-2</v>
      </c>
      <c r="K41" s="3">
        <f t="shared" si="9"/>
        <v>19.596788717378693</v>
      </c>
      <c r="M41" s="3">
        <v>4.9369299999999998E-2</v>
      </c>
      <c r="N41" s="3">
        <f t="shared" si="10"/>
        <v>41.141083333333334</v>
      </c>
      <c r="O41" s="3">
        <v>-6.2617700000000004E-6</v>
      </c>
      <c r="P41" s="32">
        <f t="shared" si="31"/>
        <v>1.037274188622652</v>
      </c>
      <c r="Q41" s="3">
        <f t="shared" si="1"/>
        <v>2.48379924144E-3</v>
      </c>
      <c r="R41" s="3">
        <f t="shared" si="12"/>
        <v>5.0310602772168131E-2</v>
      </c>
      <c r="S41" s="3">
        <f t="shared" si="13"/>
        <v>2.5763808428662343E-3</v>
      </c>
      <c r="T41" s="3">
        <f t="shared" si="14"/>
        <v>5.075806185096348E-2</v>
      </c>
      <c r="U41" s="3">
        <f t="shared" si="15"/>
        <v>5.2185889669617243E-2</v>
      </c>
      <c r="V41" s="3">
        <f t="shared" si="16"/>
        <v>19.162267929719757</v>
      </c>
      <c r="X41" s="3">
        <v>4.9369299999999998E-2</v>
      </c>
      <c r="Y41" s="3">
        <f t="shared" si="17"/>
        <v>41.141083333333334</v>
      </c>
      <c r="Z41" s="3">
        <v>-6.1854299999999997E-6</v>
      </c>
      <c r="AA41" s="32">
        <f t="shared" si="32"/>
        <v>1.0370277477061385</v>
      </c>
      <c r="AB41" s="3">
        <f t="shared" si="2"/>
        <v>2.4885587572999997E-3</v>
      </c>
      <c r="AC41" s="3">
        <f t="shared" si="19"/>
        <v>5.0407009159538413E-2</v>
      </c>
      <c r="AD41" s="3">
        <f t="shared" si="20"/>
        <v>2.5807044831172056E-3</v>
      </c>
      <c r="AE41" s="3">
        <f t="shared" si="21"/>
        <v>5.080063467238579E-2</v>
      </c>
      <c r="AF41" s="3">
        <f t="shared" si="22"/>
        <v>5.2273467177318816E-2</v>
      </c>
      <c r="AG41" s="3">
        <f t="shared" si="23"/>
        <v>19.130164000942617</v>
      </c>
    </row>
    <row r="42" spans="2:33" x14ac:dyDescent="0.2">
      <c r="B42" s="3">
        <v>5.7916599999999999E-2</v>
      </c>
      <c r="C42" s="3">
        <f t="shared" si="3"/>
        <v>48.263833333333338</v>
      </c>
      <c r="D42" s="3">
        <v>-7.3988199999999999E-6</v>
      </c>
      <c r="E42" s="32">
        <f t="shared" si="30"/>
        <v>1.0387470676839241</v>
      </c>
      <c r="F42" s="3">
        <f t="shared" si="0"/>
        <v>2.8200655790999998E-3</v>
      </c>
      <c r="G42" s="3">
        <f t="shared" si="5"/>
        <v>4.8691835831177935E-2</v>
      </c>
      <c r="H42" s="3">
        <f t="shared" si="6"/>
        <v>2.9293348509664922E-3</v>
      </c>
      <c r="I42" s="3">
        <f t="shared" si="7"/>
        <v>5.4123330006259705E-2</v>
      </c>
      <c r="J42" s="3">
        <f t="shared" si="8"/>
        <v>5.0578501689783104E-2</v>
      </c>
      <c r="K42" s="3">
        <f t="shared" si="9"/>
        <v>19.771246015419251</v>
      </c>
      <c r="M42" s="3">
        <v>5.7916599999999999E-2</v>
      </c>
      <c r="N42" s="3">
        <f t="shared" si="10"/>
        <v>48.263833333333338</v>
      </c>
      <c r="O42" s="3">
        <v>-7.2722999999999998E-6</v>
      </c>
      <c r="P42" s="32">
        <f t="shared" si="31"/>
        <v>1.0390049516618538</v>
      </c>
      <c r="Q42" s="3">
        <f t="shared" si="1"/>
        <v>2.8846360712399999E-3</v>
      </c>
      <c r="R42" s="3">
        <f t="shared" si="12"/>
        <v>4.9806723309724674E-2</v>
      </c>
      <c r="S42" s="3">
        <f t="shared" si="13"/>
        <v>2.9971511617607558E-3</v>
      </c>
      <c r="T42" s="3">
        <f t="shared" si="14"/>
        <v>5.4746243357519569E-2</v>
      </c>
      <c r="U42" s="3">
        <f t="shared" si="15"/>
        <v>5.1749432144855806E-2</v>
      </c>
      <c r="V42" s="3">
        <f t="shared" si="16"/>
        <v>19.32388353945263</v>
      </c>
      <c r="X42" s="3">
        <v>5.7916599999999999E-2</v>
      </c>
      <c r="Y42" s="3">
        <f t="shared" si="17"/>
        <v>48.263833333333338</v>
      </c>
      <c r="Z42" s="3">
        <v>-7.1877200000000004E-6</v>
      </c>
      <c r="AA42" s="32">
        <f t="shared" si="32"/>
        <v>1.0387470676839241</v>
      </c>
      <c r="AB42" s="3">
        <f t="shared" si="2"/>
        <v>2.8918050815500006E-3</v>
      </c>
      <c r="AC42" s="3">
        <f t="shared" si="19"/>
        <v>4.993050492518554E-2</v>
      </c>
      <c r="AD42" s="3">
        <f t="shared" si="20"/>
        <v>3.0038540487735341E-3</v>
      </c>
      <c r="AE42" s="3">
        <f t="shared" si="21"/>
        <v>5.4807426949032498E-2</v>
      </c>
      <c r="AF42" s="3">
        <f t="shared" si="22"/>
        <v>5.1865165579014202E-2</v>
      </c>
      <c r="AG42" s="3">
        <f t="shared" si="23"/>
        <v>19.280763665480752</v>
      </c>
    </row>
    <row r="43" spans="2:33" ht="16.5" customHeight="1" x14ac:dyDescent="0.2">
      <c r="B43" s="3">
        <v>6.7943600000000007E-2</v>
      </c>
      <c r="C43" s="3">
        <f t="shared" si="3"/>
        <v>56.619666666666674</v>
      </c>
      <c r="D43" s="3">
        <v>-8.5708999999999995E-6</v>
      </c>
      <c r="E43" s="32">
        <f t="shared" si="30"/>
        <v>1.0404663729465353</v>
      </c>
      <c r="F43" s="3">
        <f t="shared" si="0"/>
        <v>3.2668038710999998E-3</v>
      </c>
      <c r="G43" s="3">
        <f t="shared" si="5"/>
        <v>4.808111243884633E-2</v>
      </c>
      <c r="H43" s="3">
        <f t="shared" si="6"/>
        <v>3.3989995748911176E-3</v>
      </c>
      <c r="I43" s="3">
        <f t="shared" si="7"/>
        <v>5.8300939742778737E-2</v>
      </c>
      <c r="J43" s="3">
        <f t="shared" si="8"/>
        <v>5.0026780666480981E-2</v>
      </c>
      <c r="K43" s="3">
        <f t="shared" si="9"/>
        <v>19.989293467968878</v>
      </c>
      <c r="M43" s="3">
        <v>6.7943600000000007E-2</v>
      </c>
      <c r="N43" s="3">
        <f t="shared" si="10"/>
        <v>56.619666666666674</v>
      </c>
      <c r="O43" s="3">
        <v>-8.4297100000000006E-6</v>
      </c>
      <c r="P43" s="32">
        <f t="shared" si="31"/>
        <v>1.0407356998879431</v>
      </c>
      <c r="Q43" s="3">
        <f t="shared" si="1"/>
        <v>3.3437343218400005E-3</v>
      </c>
      <c r="R43" s="3">
        <f t="shared" si="12"/>
        <v>4.9213381714245344E-2</v>
      </c>
      <c r="S43" s="3">
        <f t="shared" si="13"/>
        <v>3.4799436796794899E-3</v>
      </c>
      <c r="T43" s="3">
        <f t="shared" si="14"/>
        <v>5.8991047453655965E-2</v>
      </c>
      <c r="U43" s="3">
        <f t="shared" si="15"/>
        <v>5.1218123262227633E-2</v>
      </c>
      <c r="V43" s="3">
        <f t="shared" si="16"/>
        <v>19.524338970410508</v>
      </c>
      <c r="X43" s="3">
        <v>6.7943600000000007E-2</v>
      </c>
      <c r="Y43" s="3">
        <f t="shared" si="17"/>
        <v>56.619666666666674</v>
      </c>
      <c r="Z43" s="3">
        <v>-8.3331600000000007E-6</v>
      </c>
      <c r="AA43" s="32">
        <f t="shared" si="32"/>
        <v>1.0404663729465353</v>
      </c>
      <c r="AB43" s="3">
        <f t="shared" si="2"/>
        <v>3.3526442295500002E-3</v>
      </c>
      <c r="AC43" s="3">
        <f t="shared" si="19"/>
        <v>4.9344518535226277E-2</v>
      </c>
      <c r="AD43" s="3">
        <f t="shared" si="20"/>
        <v>3.4883135813000201E-3</v>
      </c>
      <c r="AE43" s="3">
        <f t="shared" si="21"/>
        <v>5.9061946981961405E-2</v>
      </c>
      <c r="AF43" s="3">
        <f t="shared" si="22"/>
        <v>5.1341312225139962E-2</v>
      </c>
      <c r="AG43" s="3">
        <f t="shared" si="23"/>
        <v>19.477492036332031</v>
      </c>
    </row>
    <row r="44" spans="2:33" x14ac:dyDescent="0.2">
      <c r="B44" s="3">
        <v>7.9706600000000002E-2</v>
      </c>
      <c r="C44" s="3">
        <f t="shared" si="3"/>
        <v>66.422166666666669</v>
      </c>
      <c r="D44" s="3">
        <v>-9.9044999999999998E-6</v>
      </c>
      <c r="E44" s="32">
        <f t="shared" si="30"/>
        <v>1.0421856840138082</v>
      </c>
      <c r="F44" s="3">
        <f t="shared" si="0"/>
        <v>3.7751055110999999E-3</v>
      </c>
      <c r="G44" s="3">
        <f t="shared" si="5"/>
        <v>4.736252093427646E-2</v>
      </c>
      <c r="H44" s="3">
        <f t="shared" si="6"/>
        <v>3.9343609193100504E-3</v>
      </c>
      <c r="I44" s="3">
        <f t="shared" si="7"/>
        <v>6.2724484209198961E-2</v>
      </c>
      <c r="J44" s="3">
        <f t="shared" si="8"/>
        <v>4.9360541276507221E-2</v>
      </c>
      <c r="K44" s="3">
        <f t="shared" si="9"/>
        <v>20.259097127768786</v>
      </c>
      <c r="M44" s="3">
        <v>7.9706600000000002E-2</v>
      </c>
      <c r="N44" s="3">
        <f t="shared" si="10"/>
        <v>66.422166666666669</v>
      </c>
      <c r="O44" s="3">
        <v>-9.7452900000000007E-6</v>
      </c>
      <c r="P44" s="32">
        <f t="shared" si="31"/>
        <v>1.0424664539573276</v>
      </c>
      <c r="Q44" s="3">
        <f t="shared" si="1"/>
        <v>3.8655722846400002E-3</v>
      </c>
      <c r="R44" s="3">
        <f t="shared" si="12"/>
        <v>4.8497518206020579E-2</v>
      </c>
      <c r="S44" s="3">
        <f t="shared" si="13"/>
        <v>4.0297294320843866E-3</v>
      </c>
      <c r="T44" s="3">
        <f t="shared" si="14"/>
        <v>6.3480149905969716E-2</v>
      </c>
      <c r="U44" s="3">
        <f t="shared" si="15"/>
        <v>5.0557035829961211E-2</v>
      </c>
      <c r="V44" s="3">
        <f t="shared" si="16"/>
        <v>19.779640629314308</v>
      </c>
      <c r="X44" s="3">
        <v>7.9706600000000002E-2</v>
      </c>
      <c r="Y44" s="3">
        <f t="shared" si="17"/>
        <v>66.422166666666669</v>
      </c>
      <c r="Z44" s="3">
        <v>-9.6400999999999994E-6</v>
      </c>
      <c r="AA44" s="32">
        <f t="shared" si="32"/>
        <v>1.0421856840138082</v>
      </c>
      <c r="AB44" s="3">
        <f t="shared" si="2"/>
        <v>3.8784588650499999E-3</v>
      </c>
      <c r="AC44" s="3">
        <f t="shared" si="19"/>
        <v>4.8659193404937608E-2</v>
      </c>
      <c r="AD44" s="3">
        <f t="shared" si="20"/>
        <v>4.0420743051915523E-3</v>
      </c>
      <c r="AE44" s="3">
        <f t="shared" si="21"/>
        <v>6.357730967248891E-2</v>
      </c>
      <c r="AF44" s="3">
        <f t="shared" si="22"/>
        <v>5.0711914762285079E-2</v>
      </c>
      <c r="AG44" s="3">
        <f t="shared" si="23"/>
        <v>19.719231756236294</v>
      </c>
    </row>
    <row r="45" spans="2:33" x14ac:dyDescent="0.2">
      <c r="B45" s="3">
        <v>8.6331099999999994E-2</v>
      </c>
      <c r="C45" s="3">
        <f t="shared" si="3"/>
        <v>71.942583333333332</v>
      </c>
      <c r="D45" s="3">
        <v>-1.05287E-5</v>
      </c>
      <c r="E45" s="32">
        <f t="shared" si="30"/>
        <v>1.0430453426618651</v>
      </c>
      <c r="F45" s="3">
        <f t="shared" si="0"/>
        <v>4.0130193410999994E-3</v>
      </c>
      <c r="G45" s="3">
        <f t="shared" si="5"/>
        <v>4.648405199400911E-2</v>
      </c>
      <c r="H45" s="3">
        <f t="shared" si="6"/>
        <v>4.1857611337463409E-3</v>
      </c>
      <c r="I45" s="3">
        <f t="shared" si="7"/>
        <v>6.469745847980693E-2</v>
      </c>
      <c r="J45" s="3">
        <f t="shared" si="8"/>
        <v>4.848497394040318E-2</v>
      </c>
      <c r="K45" s="3">
        <f t="shared" si="9"/>
        <v>20.624946632521269</v>
      </c>
      <c r="M45" s="3">
        <v>8.6331099999999994E-2</v>
      </c>
      <c r="N45" s="3">
        <f t="shared" si="10"/>
        <v>71.942583333333332</v>
      </c>
      <c r="O45" s="3">
        <v>-1.0338400000000001E-5</v>
      </c>
      <c r="P45" s="32">
        <f t="shared" si="31"/>
        <v>1.0433318341271687</v>
      </c>
      <c r="Q45" s="3">
        <f t="shared" si="1"/>
        <v>4.1008352972400006E-3</v>
      </c>
      <c r="R45" s="3">
        <f t="shared" si="12"/>
        <v>4.7501251544808311E-2</v>
      </c>
      <c r="S45" s="3">
        <f t="shared" si="13"/>
        <v>4.2785320121228425E-3</v>
      </c>
      <c r="T45" s="3">
        <f t="shared" si="14"/>
        <v>6.5410488548266033E-2</v>
      </c>
      <c r="U45" s="3">
        <f t="shared" si="15"/>
        <v>4.9559567897580856E-2</v>
      </c>
      <c r="V45" s="3">
        <f t="shared" si="16"/>
        <v>20.177738475577243</v>
      </c>
      <c r="X45" s="3">
        <v>8.6331099999999994E-2</v>
      </c>
      <c r="Y45" s="3">
        <f t="shared" si="17"/>
        <v>71.942583333333332</v>
      </c>
      <c r="Z45" s="3">
        <v>-1.0266E-5</v>
      </c>
      <c r="AA45" s="32">
        <f t="shared" si="32"/>
        <v>1.0430453426618651</v>
      </c>
      <c r="AB45" s="3">
        <f t="shared" si="2"/>
        <v>4.1302740825500004E-3</v>
      </c>
      <c r="AC45" s="3">
        <f t="shared" si="19"/>
        <v>4.7842250157243457E-2</v>
      </c>
      <c r="AD45" s="3">
        <f t="shared" si="20"/>
        <v>4.3080631457207861E-3</v>
      </c>
      <c r="AE45" s="3">
        <f t="shared" si="21"/>
        <v>6.5635837358266294E-2</v>
      </c>
      <c r="AF45" s="3">
        <f t="shared" si="22"/>
        <v>4.9901636208976675E-2</v>
      </c>
      <c r="AG45" s="3">
        <f t="shared" si="23"/>
        <v>20.039423072466562</v>
      </c>
    </row>
    <row r="46" spans="2:33" x14ac:dyDescent="0.2">
      <c r="B46" s="3">
        <v>9.3506099999999995E-2</v>
      </c>
      <c r="C46" s="3">
        <f t="shared" si="3"/>
        <v>77.921750000000003</v>
      </c>
      <c r="D46" s="3">
        <v>-1.1399199999999999E-5</v>
      </c>
      <c r="E46" s="32">
        <f t="shared" si="30"/>
        <v>1.0439049933394562</v>
      </c>
      <c r="F46" s="3">
        <f t="shared" si="0"/>
        <v>4.3448104160999992E-3</v>
      </c>
      <c r="G46" s="3">
        <f t="shared" si="5"/>
        <v>4.6465529159060208E-2</v>
      </c>
      <c r="H46" s="24">
        <f t="shared" si="6"/>
        <v>4.5355692884800694E-3</v>
      </c>
      <c r="I46" s="24">
        <f t="shared" si="7"/>
        <v>6.7346635316696185E-2</v>
      </c>
      <c r="J46" s="24">
        <f t="shared" si="8"/>
        <v>4.850559790730305E-2</v>
      </c>
      <c r="K46" s="3">
        <f t="shared" si="9"/>
        <v>20.616177166005802</v>
      </c>
      <c r="M46" s="3">
        <v>9.3506099999999995E-2</v>
      </c>
      <c r="N46" s="3">
        <f t="shared" si="10"/>
        <v>77.921750000000003</v>
      </c>
      <c r="O46" s="3">
        <v>-1.12287E-5</v>
      </c>
      <c r="P46" s="32">
        <f t="shared" si="31"/>
        <v>1.0441972062734959</v>
      </c>
      <c r="Q46" s="3">
        <f t="shared" si="1"/>
        <v>4.4539816952400002E-3</v>
      </c>
      <c r="R46" s="3">
        <f t="shared" si="12"/>
        <v>4.7633060252111899E-2</v>
      </c>
      <c r="S46" s="24">
        <f t="shared" si="13"/>
        <v>4.6508352429628971E-3</v>
      </c>
      <c r="T46" s="24">
        <f t="shared" si="14"/>
        <v>6.8197032508481609E-2</v>
      </c>
      <c r="U46" s="24">
        <f t="shared" si="15"/>
        <v>4.9738308441512342E-2</v>
      </c>
      <c r="V46" s="3">
        <f t="shared" si="16"/>
        <v>20.105227365661374</v>
      </c>
      <c r="X46" s="3">
        <v>9.3506099999999995E-2</v>
      </c>
      <c r="Y46" s="3">
        <f t="shared" si="17"/>
        <v>77.921750000000003</v>
      </c>
      <c r="Z46" s="3">
        <v>-1.10772E-5</v>
      </c>
      <c r="AA46" s="32">
        <f t="shared" si="32"/>
        <v>1.0439049933394562</v>
      </c>
      <c r="AB46" s="3">
        <f t="shared" si="2"/>
        <v>4.4566401225500001E-3</v>
      </c>
      <c r="AC46" s="3">
        <f t="shared" si="19"/>
        <v>4.7661490774933403E-2</v>
      </c>
      <c r="AD46" s="24">
        <f t="shared" si="20"/>
        <v>4.6523088774469111E-3</v>
      </c>
      <c r="AE46" s="24">
        <f t="shared" si="21"/>
        <v>6.8207835894762939E-2</v>
      </c>
      <c r="AF46" s="24">
        <f t="shared" si="22"/>
        <v>4.9754068209955406E-2</v>
      </c>
      <c r="AG46" s="3">
        <f t="shared" si="23"/>
        <v>20.098858967273507</v>
      </c>
    </row>
    <row r="47" spans="2:33" s="23" customFormat="1" x14ac:dyDescent="0.2">
      <c r="B47" s="4">
        <v>0.10127700000000001</v>
      </c>
      <c r="C47" s="3">
        <f t="shared" si="3"/>
        <v>84.397500000000008</v>
      </c>
      <c r="D47" s="4">
        <v>-1.20971E-5</v>
      </c>
      <c r="E47" s="30">
        <f>(E$1-13+(8.7*LN(B47*1000)))/E$1</f>
        <v>1.0449179772443065</v>
      </c>
      <c r="F47" s="4">
        <f t="shared" si="0"/>
        <v>4.6108150010999993E-3</v>
      </c>
      <c r="G47" s="4">
        <f t="shared" si="5"/>
        <v>4.5526773118279559E-2</v>
      </c>
      <c r="H47" s="4">
        <f t="shared" si="6"/>
        <v>4.8179234843971162E-3</v>
      </c>
      <c r="I47" s="4">
        <f t="shared" si="7"/>
        <v>6.9411263382804927E-2</v>
      </c>
      <c r="J47" s="4">
        <f t="shared" si="8"/>
        <v>4.7571743677213146E-2</v>
      </c>
      <c r="K47" s="3">
        <f t="shared" si="9"/>
        <v>21.020881781951577</v>
      </c>
      <c r="M47" s="4">
        <v>0.10127700000000001</v>
      </c>
      <c r="N47" s="3">
        <f t="shared" si="10"/>
        <v>84.397500000000008</v>
      </c>
      <c r="O47" s="4">
        <v>-1.19118E-5</v>
      </c>
      <c r="P47" s="30">
        <f>(P$1-13+(8.7*LN(M47*1000)))/P$1</f>
        <v>1.0452169321677296</v>
      </c>
      <c r="Q47" s="4">
        <f t="shared" si="1"/>
        <v>4.7249401412400001E-3</v>
      </c>
      <c r="R47" s="4">
        <f t="shared" si="12"/>
        <v>4.6653634499837081E-2</v>
      </c>
      <c r="S47" s="4">
        <f t="shared" si="13"/>
        <v>4.9385874391030321E-3</v>
      </c>
      <c r="T47" s="4">
        <f t="shared" si="14"/>
        <v>7.0275084056179063E-2</v>
      </c>
      <c r="U47" s="4">
        <f t="shared" si="15"/>
        <v>4.876316872639426E-2</v>
      </c>
      <c r="V47" s="3">
        <f t="shared" si="16"/>
        <v>20.507280927761478</v>
      </c>
      <c r="X47" s="4">
        <v>0.10127700000000001</v>
      </c>
      <c r="Y47" s="3">
        <f t="shared" si="17"/>
        <v>84.397500000000008</v>
      </c>
      <c r="Z47" s="4">
        <v>-1.1763099999999999E-5</v>
      </c>
      <c r="AA47" s="30">
        <f>(AA$1-13+(8.7*LN(X47*1000)))/AA$1</f>
        <v>1.0449179772443065</v>
      </c>
      <c r="AB47" s="4">
        <f t="shared" si="2"/>
        <v>4.7325948400499997E-3</v>
      </c>
      <c r="AC47" s="4">
        <f t="shared" si="19"/>
        <v>4.6729216308243719E-2</v>
      </c>
      <c r="AD47" s="4">
        <f t="shared" si="20"/>
        <v>4.9451734273818874E-3</v>
      </c>
      <c r="AE47" s="4">
        <f t="shared" si="21"/>
        <v>7.0321927073864296E-2</v>
      </c>
      <c r="AF47" s="4">
        <f t="shared" si="22"/>
        <v>4.8828198183021684E-2</v>
      </c>
      <c r="AG47" s="3">
        <f t="shared" si="23"/>
        <v>20.479969304861946</v>
      </c>
    </row>
    <row r="48" spans="2:33" x14ac:dyDescent="0.2">
      <c r="B48" s="3">
        <v>0.109695</v>
      </c>
      <c r="C48" s="3">
        <f t="shared" si="3"/>
        <v>91.412500000000009</v>
      </c>
      <c r="D48" s="3">
        <v>-1.29849E-5</v>
      </c>
      <c r="E48" s="32">
        <f t="shared" ref="E48" si="33">(E$1-13+(8.7*LN(B48*1000)))/E$1</f>
        <v>1.0460661536368625</v>
      </c>
      <c r="F48" s="3">
        <f t="shared" si="0"/>
        <v>4.9491999711000004E-3</v>
      </c>
      <c r="G48" s="3">
        <f t="shared" si="5"/>
        <v>4.5117826437850408E-2</v>
      </c>
      <c r="H48" s="3">
        <f t="shared" si="6"/>
        <v>5.1771905773482481E-3</v>
      </c>
      <c r="I48" s="3">
        <f t="shared" si="7"/>
        <v>7.1952696803860294E-2</v>
      </c>
      <c r="J48" s="3">
        <f t="shared" si="8"/>
        <v>4.7196231162297715E-2</v>
      </c>
      <c r="K48" s="3">
        <f t="shared" si="9"/>
        <v>21.188132513403762</v>
      </c>
      <c r="M48" s="3">
        <v>0.109695</v>
      </c>
      <c r="N48" s="3">
        <f t="shared" si="10"/>
        <v>91.412500000000009</v>
      </c>
      <c r="O48" s="3">
        <v>-1.2762899999999999E-5</v>
      </c>
      <c r="P48" s="32">
        <f t="shared" ref="P48" si="34">(P$1-13+(8.7*LN(M48*1000)))/P$1</f>
        <v>1.0463727503332809</v>
      </c>
      <c r="Q48" s="3">
        <f t="shared" si="1"/>
        <v>5.0625374672399999E-3</v>
      </c>
      <c r="R48" s="3">
        <f t="shared" si="12"/>
        <v>4.6151032109394231E-2</v>
      </c>
      <c r="S48" s="3">
        <f t="shared" si="13"/>
        <v>5.297301253261201E-3</v>
      </c>
      <c r="T48" s="3">
        <f t="shared" si="14"/>
        <v>7.2782561464001805E-2</v>
      </c>
      <c r="U48" s="3">
        <f t="shared" si="15"/>
        <v>4.8291182399026397E-2</v>
      </c>
      <c r="V48" s="3">
        <f t="shared" si="16"/>
        <v>20.70771412754145</v>
      </c>
      <c r="X48" s="3">
        <v>0.109695</v>
      </c>
      <c r="Y48" s="3">
        <f t="shared" si="17"/>
        <v>91.412500000000009</v>
      </c>
      <c r="Z48" s="3">
        <v>-1.2639299999999999E-5</v>
      </c>
      <c r="AA48" s="32">
        <f t="shared" ref="AA48" si="35">(AA$1-13+(8.7*LN(X48*1000)))/AA$1</f>
        <v>1.0460661536368625</v>
      </c>
      <c r="AB48" s="3">
        <f t="shared" si="2"/>
        <v>5.0851120050500005E-3</v>
      </c>
      <c r="AC48" s="3">
        <f t="shared" si="19"/>
        <v>4.6356825790145405E-2</v>
      </c>
      <c r="AD48" s="3">
        <f t="shared" si="20"/>
        <v>5.319363555935288E-3</v>
      </c>
      <c r="AE48" s="3">
        <f t="shared" si="21"/>
        <v>7.2933967093085569E-2</v>
      </c>
      <c r="AF48" s="3">
        <f t="shared" si="22"/>
        <v>4.8492306449111518E-2</v>
      </c>
      <c r="AG48" s="3">
        <f t="shared" si="23"/>
        <v>20.621827939848842</v>
      </c>
    </row>
    <row r="49" spans="1:33" s="33" customFormat="1" x14ac:dyDescent="0.2">
      <c r="A49" s="33">
        <v>7.25</v>
      </c>
      <c r="B49" s="34">
        <v>0.115</v>
      </c>
      <c r="C49" s="34">
        <f t="shared" ref="C49:C101" si="36">B49/$A$10</f>
        <v>95.833333333333343</v>
      </c>
      <c r="D49" s="34">
        <v>7.1009000000000003E-4</v>
      </c>
      <c r="E49" s="35">
        <f t="shared" ref="E49:E80" si="37">(E$1-13+(8.7*LN(B49*1000)))/E$1</f>
        <v>1.0467453049863806</v>
      </c>
      <c r="F49" s="34">
        <f t="shared" ref="F49:F80" si="38">D49*A$49</f>
        <v>5.1481525000000002E-3</v>
      </c>
      <c r="G49" s="34">
        <f t="shared" ref="G49:G101" si="39">F49/B49</f>
        <v>4.4766543478260867E-2</v>
      </c>
      <c r="H49" s="34">
        <f t="shared" ref="H49:H101" si="40">E49*F49</f>
        <v>5.3888044587288983E-3</v>
      </c>
      <c r="I49" s="34">
        <f t="shared" ref="I49:I102" si="41">SQRT(H49)</f>
        <v>7.3408476749820234E-2</v>
      </c>
      <c r="J49" s="34">
        <f t="shared" ref="J49:J101" si="42">H49/B49</f>
        <v>4.6859169206338244E-2</v>
      </c>
      <c r="K49" s="34">
        <f t="shared" ref="K49:K101" si="43">1/J49</f>
        <v>21.340540537469419</v>
      </c>
      <c r="L49" s="33">
        <v>7</v>
      </c>
      <c r="M49" s="34">
        <v>0.115</v>
      </c>
      <c r="N49" s="34">
        <f t="shared" ref="N49:N101" si="44">M49/$A$10</f>
        <v>95.833333333333343</v>
      </c>
      <c r="O49" s="34">
        <v>7.5533999999999996E-4</v>
      </c>
      <c r="P49" s="35">
        <f t="shared" ref="P49:P80" si="45">(P$1-13+(8.7*LN(M49*1000)))/P$1</f>
        <v>1.0470564218248923</v>
      </c>
      <c r="Q49" s="34">
        <f t="shared" ref="Q49:Q80" si="46">O49*L$49</f>
        <v>5.2873799999999995E-3</v>
      </c>
      <c r="R49" s="34">
        <f t="shared" ref="R49:R101" si="47">Q49/M49</f>
        <v>4.5977217391304344E-2</v>
      </c>
      <c r="S49" s="34">
        <f t="shared" ref="S49:S101" si="48">P49*Q49</f>
        <v>5.5361851836284986E-3</v>
      </c>
      <c r="T49" s="34">
        <f t="shared" ref="T49:T101" si="49">SQRT(S49)</f>
        <v>7.440554538223948E-2</v>
      </c>
      <c r="U49" s="34">
        <f t="shared" ref="U49:U101" si="50">S49/M49</f>
        <v>4.8140740727204333E-2</v>
      </c>
      <c r="V49" s="34">
        <f t="shared" ref="V49:V101" si="51">1/U49</f>
        <v>20.7724265329989</v>
      </c>
      <c r="W49" s="33">
        <v>7.2</v>
      </c>
      <c r="X49" s="34">
        <v>0.115</v>
      </c>
      <c r="Y49" s="34">
        <f t="shared" ref="Y49:Y80" si="52">X49/$A$10</f>
        <v>95.833333333333343</v>
      </c>
      <c r="Z49" s="34">
        <v>7.3264000000000001E-4</v>
      </c>
      <c r="AA49" s="35">
        <f t="shared" ref="AA49:AA80" si="53">(AA$1-13+(8.7*LN(X49*1000)))/AA$1</f>
        <v>1.0467453049863806</v>
      </c>
      <c r="AB49" s="34">
        <f t="shared" ref="AB49:AB80" si="54">Z49*W$49</f>
        <v>5.2750080000000003E-3</v>
      </c>
      <c r="AC49" s="34">
        <f t="shared" ref="AC49:AC101" si="55">AB49/X49</f>
        <v>4.5869634782608699E-2</v>
      </c>
      <c r="AD49" s="34">
        <f t="shared" ref="AD49:AD101" si="56">AA49*AB49</f>
        <v>5.5215898577655976E-3</v>
      </c>
      <c r="AE49" s="34">
        <f t="shared" ref="AE49:AE101" si="57">SQRT(AD49)</f>
        <v>7.4307401096832856E-2</v>
      </c>
      <c r="AF49" s="34">
        <f t="shared" ref="AF49:AF101" si="58">AD49/X49</f>
        <v>4.8013824850135632E-2</v>
      </c>
      <c r="AG49" s="34">
        <f t="shared" ref="AG49:AG101" si="59">1/AF49</f>
        <v>20.827334692065783</v>
      </c>
    </row>
    <row r="50" spans="1:33" x14ac:dyDescent="0.2">
      <c r="B50" s="3">
        <v>0.12</v>
      </c>
      <c r="C50" s="3">
        <f t="shared" si="36"/>
        <v>100</v>
      </c>
      <c r="D50" s="3">
        <v>7.3755000000000001E-4</v>
      </c>
      <c r="E50" s="32">
        <f t="shared" si="37"/>
        <v>1.0473573192763699</v>
      </c>
      <c r="F50" s="3">
        <f t="shared" si="38"/>
        <v>5.3472375000000001E-3</v>
      </c>
      <c r="G50" s="3">
        <f t="shared" si="39"/>
        <v>4.4560312500000004E-2</v>
      </c>
      <c r="H50" s="3">
        <f t="shared" si="40"/>
        <v>5.6004683335340779E-3</v>
      </c>
      <c r="I50" s="3">
        <f t="shared" si="41"/>
        <v>7.4836276855106021E-2</v>
      </c>
      <c r="J50" s="3">
        <f t="shared" si="42"/>
        <v>4.6670569446117319E-2</v>
      </c>
      <c r="K50" s="3">
        <f t="shared" si="43"/>
        <v>21.426779485828479</v>
      </c>
      <c r="M50" s="3">
        <v>0.12</v>
      </c>
      <c r="N50" s="3">
        <f t="shared" si="44"/>
        <v>100</v>
      </c>
      <c r="O50" s="3">
        <v>7.8498999999999995E-4</v>
      </c>
      <c r="P50" s="32">
        <f t="shared" si="45"/>
        <v>1.0476725094213042</v>
      </c>
      <c r="Q50" s="3">
        <f t="shared" si="46"/>
        <v>5.4949299999999994E-3</v>
      </c>
      <c r="R50" s="3">
        <f t="shared" si="47"/>
        <v>4.5791083333333329E-2</v>
      </c>
      <c r="S50" s="3">
        <f t="shared" si="48"/>
        <v>5.7568871021944062E-3</v>
      </c>
      <c r="T50" s="3">
        <f t="shared" si="49"/>
        <v>7.5874153057509691E-2</v>
      </c>
      <c r="U50" s="3">
        <f t="shared" si="50"/>
        <v>4.7974059184953385E-2</v>
      </c>
      <c r="V50" s="3">
        <f t="shared" si="51"/>
        <v>20.844598455692918</v>
      </c>
      <c r="X50" s="3">
        <v>0.12</v>
      </c>
      <c r="Y50" s="3">
        <f t="shared" si="52"/>
        <v>100</v>
      </c>
      <c r="Z50" s="3">
        <v>7.6086999999999997E-4</v>
      </c>
      <c r="AA50" s="32">
        <f t="shared" si="53"/>
        <v>1.0473573192763699</v>
      </c>
      <c r="AB50" s="3">
        <f t="shared" si="54"/>
        <v>5.4782640000000001E-3</v>
      </c>
      <c r="AC50" s="3">
        <f t="shared" si="55"/>
        <v>4.5652200000000004E-2</v>
      </c>
      <c r="AD50" s="3">
        <f t="shared" si="56"/>
        <v>5.7376998973282436E-3</v>
      </c>
      <c r="AE50" s="3">
        <f t="shared" si="57"/>
        <v>7.5747606545211996E-2</v>
      </c>
      <c r="AF50" s="3">
        <f t="shared" si="58"/>
        <v>4.7814165811068697E-2</v>
      </c>
      <c r="AG50" s="3">
        <f t="shared" si="59"/>
        <v>20.914304015077178</v>
      </c>
    </row>
    <row r="51" spans="1:33" x14ac:dyDescent="0.2">
      <c r="B51" s="3">
        <v>0.125</v>
      </c>
      <c r="C51" s="3">
        <f t="shared" si="36"/>
        <v>104.16666666666667</v>
      </c>
      <c r="D51" s="3">
        <v>7.6466000000000001E-4</v>
      </c>
      <c r="E51" s="32">
        <f t="shared" si="37"/>
        <v>1.0479443463050084</v>
      </c>
      <c r="F51" s="3">
        <f t="shared" si="38"/>
        <v>5.5437849999999999E-3</v>
      </c>
      <c r="G51" s="3">
        <f t="shared" si="39"/>
        <v>4.4350279999999999E-2</v>
      </c>
      <c r="H51" s="3">
        <f t="shared" si="40"/>
        <v>5.8095781478805109E-3</v>
      </c>
      <c r="I51" s="3">
        <f t="shared" si="41"/>
        <v>7.6220588740054426E-2</v>
      </c>
      <c r="J51" s="3">
        <f t="shared" si="42"/>
        <v>4.6476625183044087E-2</v>
      </c>
      <c r="K51" s="3">
        <f t="shared" si="43"/>
        <v>21.51619219471268</v>
      </c>
      <c r="M51" s="3">
        <v>0.125</v>
      </c>
      <c r="N51" s="3">
        <f t="shared" si="44"/>
        <v>104.16666666666667</v>
      </c>
      <c r="O51" s="3">
        <v>8.1114999999999996E-4</v>
      </c>
      <c r="P51" s="32">
        <f t="shared" si="45"/>
        <v>1.0482634434517972</v>
      </c>
      <c r="Q51" s="3">
        <f t="shared" si="46"/>
        <v>5.6780499999999996E-3</v>
      </c>
      <c r="R51" s="3">
        <f t="shared" si="47"/>
        <v>4.5424399999999997E-2</v>
      </c>
      <c r="S51" s="3">
        <f t="shared" si="48"/>
        <v>5.9520922450914766E-3</v>
      </c>
      <c r="T51" s="3">
        <f t="shared" si="49"/>
        <v>7.7149803921276933E-2</v>
      </c>
      <c r="U51" s="3">
        <f t="shared" si="50"/>
        <v>4.7616737960731813E-2</v>
      </c>
      <c r="V51" s="3">
        <f t="shared" si="51"/>
        <v>21.001018608722671</v>
      </c>
      <c r="X51" s="3">
        <v>0.125</v>
      </c>
      <c r="Y51" s="3">
        <f t="shared" si="52"/>
        <v>104.16666666666667</v>
      </c>
      <c r="Z51" s="3">
        <v>7.9213000000000005E-4</v>
      </c>
      <c r="AA51" s="32">
        <f t="shared" si="53"/>
        <v>1.0479443463050084</v>
      </c>
      <c r="AB51" s="3">
        <f t="shared" si="54"/>
        <v>5.7033360000000007E-3</v>
      </c>
      <c r="AC51" s="3">
        <f t="shared" si="55"/>
        <v>4.5626688000000006E-2</v>
      </c>
      <c r="AD51" s="3">
        <f t="shared" si="56"/>
        <v>5.9767787162778221E-3</v>
      </c>
      <c r="AE51" s="3">
        <f t="shared" si="57"/>
        <v>7.7309628871685979E-2</v>
      </c>
      <c r="AF51" s="3">
        <f t="shared" si="58"/>
        <v>4.7814229730222577E-2</v>
      </c>
      <c r="AG51" s="3">
        <f t="shared" si="59"/>
        <v>20.914276056358108</v>
      </c>
    </row>
    <row r="52" spans="1:33" x14ac:dyDescent="0.2">
      <c r="B52" s="3">
        <v>0.13</v>
      </c>
      <c r="C52" s="3">
        <f t="shared" si="36"/>
        <v>108.33333333333334</v>
      </c>
      <c r="D52" s="3">
        <v>7.9208999999999996E-4</v>
      </c>
      <c r="E52" s="32">
        <f t="shared" si="37"/>
        <v>1.048508346642915</v>
      </c>
      <c r="F52" s="3">
        <f t="shared" si="38"/>
        <v>5.7426524999999997E-3</v>
      </c>
      <c r="G52" s="3">
        <f t="shared" si="39"/>
        <v>4.4174249999999998E-2</v>
      </c>
      <c r="H52" s="3">
        <f t="shared" si="40"/>
        <v>6.0212190781198027E-3</v>
      </c>
      <c r="I52" s="3">
        <f t="shared" si="41"/>
        <v>7.7596514600333705E-2</v>
      </c>
      <c r="J52" s="3">
        <f t="shared" si="42"/>
        <v>4.6317069831690788E-2</v>
      </c>
      <c r="K52" s="3">
        <f t="shared" si="43"/>
        <v>21.590312246302464</v>
      </c>
      <c r="M52" s="3">
        <v>0.13</v>
      </c>
      <c r="N52" s="3">
        <f t="shared" si="44"/>
        <v>108.33333333333334</v>
      </c>
      <c r="O52" s="3">
        <v>8.4091000000000005E-4</v>
      </c>
      <c r="P52" s="32">
        <f t="shared" si="45"/>
        <v>1.0488311975357132</v>
      </c>
      <c r="Q52" s="3">
        <f t="shared" si="46"/>
        <v>5.8863700000000001E-3</v>
      </c>
      <c r="R52" s="3">
        <f t="shared" si="47"/>
        <v>4.5279769230769228E-2</v>
      </c>
      <c r="S52" s="3">
        <f t="shared" si="48"/>
        <v>6.1738084962382964E-3</v>
      </c>
      <c r="T52" s="3">
        <f t="shared" si="49"/>
        <v>7.8573586504870049E-2</v>
      </c>
      <c r="U52" s="3">
        <f t="shared" si="50"/>
        <v>4.7490834586448434E-2</v>
      </c>
      <c r="V52" s="3">
        <f t="shared" si="51"/>
        <v>21.056694596084256</v>
      </c>
      <c r="X52" s="3">
        <v>0.13</v>
      </c>
      <c r="Y52" s="3">
        <f t="shared" si="52"/>
        <v>108.33333333333334</v>
      </c>
      <c r="Z52" s="3">
        <v>8.1587999999999995E-4</v>
      </c>
      <c r="AA52" s="32">
        <f t="shared" si="53"/>
        <v>1.048508346642915</v>
      </c>
      <c r="AB52" s="3">
        <f t="shared" si="54"/>
        <v>5.874336E-3</v>
      </c>
      <c r="AC52" s="3">
        <f t="shared" si="55"/>
        <v>4.5187199999999997E-2</v>
      </c>
      <c r="AD52" s="3">
        <f t="shared" si="56"/>
        <v>6.1592903269849552E-3</v>
      </c>
      <c r="AE52" s="3">
        <f t="shared" si="57"/>
        <v>7.8481146315436526E-2</v>
      </c>
      <c r="AF52" s="3">
        <f t="shared" si="58"/>
        <v>4.7379156361422731E-2</v>
      </c>
      <c r="AG52" s="3">
        <f t="shared" si="59"/>
        <v>21.106327693378358</v>
      </c>
    </row>
    <row r="53" spans="1:33" x14ac:dyDescent="0.2">
      <c r="B53" s="3">
        <v>0.13500000000000001</v>
      </c>
      <c r="C53" s="3">
        <f t="shared" si="36"/>
        <v>112.50000000000001</v>
      </c>
      <c r="D53" s="3">
        <v>8.1510000000000003E-4</v>
      </c>
      <c r="E53" s="32">
        <f t="shared" si="37"/>
        <v>1.0490510587973791</v>
      </c>
      <c r="F53" s="3">
        <f t="shared" si="38"/>
        <v>5.909475E-3</v>
      </c>
      <c r="G53" s="3">
        <f t="shared" si="39"/>
        <v>4.3773888888888883E-2</v>
      </c>
      <c r="H53" s="3">
        <f t="shared" si="40"/>
        <v>6.1993410056866418E-3</v>
      </c>
      <c r="I53" s="3">
        <f t="shared" si="41"/>
        <v>7.8735894010842619E-2</v>
      </c>
      <c r="J53" s="3">
        <f t="shared" si="42"/>
        <v>4.5921044486567711E-2</v>
      </c>
      <c r="K53" s="3">
        <f t="shared" si="43"/>
        <v>21.776508160490739</v>
      </c>
      <c r="M53" s="3">
        <v>0.13500000000000001</v>
      </c>
      <c r="N53" s="3">
        <f t="shared" si="44"/>
        <v>112.50000000000001</v>
      </c>
      <c r="O53" s="3">
        <v>8.6813000000000005E-4</v>
      </c>
      <c r="P53" s="32">
        <f t="shared" si="45"/>
        <v>1.0493775217511054</v>
      </c>
      <c r="Q53" s="3">
        <f t="shared" si="46"/>
        <v>6.0769100000000005E-3</v>
      </c>
      <c r="R53" s="3">
        <f t="shared" si="47"/>
        <v>4.501414814814815E-2</v>
      </c>
      <c r="S53" s="3">
        <f t="shared" si="48"/>
        <v>6.376972755704511E-3</v>
      </c>
      <c r="T53" s="3">
        <f t="shared" si="49"/>
        <v>7.9855950033197343E-2</v>
      </c>
      <c r="U53" s="3">
        <f t="shared" si="50"/>
        <v>4.7236835227440821E-2</v>
      </c>
      <c r="V53" s="3">
        <f t="shared" si="51"/>
        <v>21.169919516942574</v>
      </c>
      <c r="X53" s="3">
        <v>0.13500000000000001</v>
      </c>
      <c r="Y53" s="3">
        <f t="shared" si="52"/>
        <v>112.50000000000001</v>
      </c>
      <c r="Z53" s="3">
        <v>8.4670000000000004E-4</v>
      </c>
      <c r="AA53" s="32">
        <f t="shared" si="53"/>
        <v>1.0490510587973791</v>
      </c>
      <c r="AB53" s="3">
        <f t="shared" si="54"/>
        <v>6.0962400000000002E-3</v>
      </c>
      <c r="AC53" s="3">
        <f t="shared" si="55"/>
        <v>4.5157333333333334E-2</v>
      </c>
      <c r="AD53" s="3">
        <f t="shared" si="56"/>
        <v>6.395267026682935E-3</v>
      </c>
      <c r="AE53" s="3">
        <f t="shared" si="57"/>
        <v>7.9970413445742142E-2</v>
      </c>
      <c r="AF53" s="3">
        <f t="shared" si="58"/>
        <v>4.7372348345799516E-2</v>
      </c>
      <c r="AG53" s="3">
        <f t="shared" si="59"/>
        <v>21.109360944076347</v>
      </c>
    </row>
    <row r="54" spans="1:33" x14ac:dyDescent="0.2">
      <c r="B54" s="3">
        <v>0.14000000000000001</v>
      </c>
      <c r="C54" s="3">
        <f t="shared" si="36"/>
        <v>116.66666666666669</v>
      </c>
      <c r="D54" s="3">
        <v>8.4303000000000004E-4</v>
      </c>
      <c r="E54" s="32">
        <f t="shared" si="37"/>
        <v>1.049574031531737</v>
      </c>
      <c r="F54" s="3">
        <f t="shared" si="38"/>
        <v>6.1119675E-3</v>
      </c>
      <c r="G54" s="3">
        <f t="shared" si="39"/>
        <v>4.3656910714285707E-2</v>
      </c>
      <c r="H54" s="3">
        <f t="shared" si="40"/>
        <v>6.4149623695659514E-3</v>
      </c>
      <c r="I54" s="3">
        <f t="shared" si="41"/>
        <v>8.0093460217210935E-2</v>
      </c>
      <c r="J54" s="3">
        <f t="shared" si="42"/>
        <v>4.5821159782613932E-2</v>
      </c>
      <c r="K54" s="3">
        <f t="shared" si="43"/>
        <v>21.823978370347429</v>
      </c>
      <c r="M54" s="3">
        <v>0.14000000000000001</v>
      </c>
      <c r="N54" s="3">
        <f t="shared" si="44"/>
        <v>116.66666666666669</v>
      </c>
      <c r="O54" s="3">
        <v>8.9884999999999997E-4</v>
      </c>
      <c r="P54" s="32">
        <f t="shared" si="45"/>
        <v>1.0499039751692194</v>
      </c>
      <c r="Q54" s="3">
        <f t="shared" si="46"/>
        <v>6.2919500000000001E-3</v>
      </c>
      <c r="R54" s="3">
        <f t="shared" si="47"/>
        <v>4.4942499999999996E-2</v>
      </c>
      <c r="S54" s="3">
        <f t="shared" si="48"/>
        <v>6.60594331656597E-3</v>
      </c>
      <c r="T54" s="3">
        <f t="shared" si="49"/>
        <v>8.1276954400161736E-2</v>
      </c>
      <c r="U54" s="3">
        <f t="shared" si="50"/>
        <v>4.7185309404042641E-2</v>
      </c>
      <c r="V54" s="3">
        <f t="shared" si="51"/>
        <v>21.193036829262038</v>
      </c>
      <c r="X54" s="3">
        <v>0.14000000000000001</v>
      </c>
      <c r="Y54" s="3">
        <f t="shared" si="52"/>
        <v>116.66666666666669</v>
      </c>
      <c r="Z54" s="3">
        <v>8.7308000000000004E-4</v>
      </c>
      <c r="AA54" s="32">
        <f t="shared" si="53"/>
        <v>1.049574031531737</v>
      </c>
      <c r="AB54" s="3">
        <f t="shared" si="54"/>
        <v>6.2861760000000001E-3</v>
      </c>
      <c r="AC54" s="3">
        <f t="shared" si="55"/>
        <v>4.4901257142857136E-2</v>
      </c>
      <c r="AD54" s="3">
        <f t="shared" si="56"/>
        <v>6.5978070872380482E-3</v>
      </c>
      <c r="AE54" s="3">
        <f t="shared" si="57"/>
        <v>8.1226886480019952E-2</v>
      </c>
      <c r="AF54" s="3">
        <f t="shared" si="58"/>
        <v>4.7127193480271772E-2</v>
      </c>
      <c r="AG54" s="3">
        <f t="shared" si="59"/>
        <v>21.219171483627953</v>
      </c>
    </row>
    <row r="55" spans="1:33" x14ac:dyDescent="0.2">
      <c r="B55" s="3">
        <v>0.14499999999999999</v>
      </c>
      <c r="C55" s="3">
        <f t="shared" si="36"/>
        <v>120.83333333333333</v>
      </c>
      <c r="D55" s="3">
        <v>8.7000000000000001E-4</v>
      </c>
      <c r="E55" s="32">
        <f t="shared" si="37"/>
        <v>1.0500786505108415</v>
      </c>
      <c r="F55" s="3">
        <f t="shared" si="38"/>
        <v>6.3074999999999997E-3</v>
      </c>
      <c r="G55" s="3">
        <f t="shared" si="39"/>
        <v>4.3500000000000004E-2</v>
      </c>
      <c r="H55" s="3">
        <f t="shared" si="40"/>
        <v>6.6233710880971323E-3</v>
      </c>
      <c r="I55" s="3">
        <f t="shared" si="41"/>
        <v>8.1384096039073456E-2</v>
      </c>
      <c r="J55" s="3">
        <f t="shared" si="42"/>
        <v>4.5678421297221605E-2</v>
      </c>
      <c r="K55" s="3">
        <f t="shared" si="43"/>
        <v>21.892175158444566</v>
      </c>
      <c r="M55" s="3">
        <v>0.14499999999999999</v>
      </c>
      <c r="N55" s="3">
        <f t="shared" si="44"/>
        <v>120.83333333333333</v>
      </c>
      <c r="O55" s="3">
        <v>9.2588000000000002E-4</v>
      </c>
      <c r="P55" s="32">
        <f t="shared" si="45"/>
        <v>1.0504119526773028</v>
      </c>
      <c r="Q55" s="3">
        <f t="shared" si="46"/>
        <v>6.4811599999999997E-3</v>
      </c>
      <c r="R55" s="3">
        <f t="shared" si="47"/>
        <v>4.4697655172413794E-2</v>
      </c>
      <c r="S55" s="3">
        <f t="shared" si="48"/>
        <v>6.8078879312140272E-3</v>
      </c>
      <c r="T55" s="3">
        <f t="shared" si="49"/>
        <v>8.2509926258687374E-2</v>
      </c>
      <c r="U55" s="3">
        <f t="shared" si="50"/>
        <v>4.6950951249751918E-2</v>
      </c>
      <c r="V55" s="3">
        <f t="shared" si="51"/>
        <v>21.298822992543389</v>
      </c>
      <c r="X55" s="3">
        <v>0.14499999999999999</v>
      </c>
      <c r="Y55" s="3">
        <f t="shared" si="52"/>
        <v>120.83333333333333</v>
      </c>
      <c r="Z55" s="3">
        <v>9.0171000000000001E-4</v>
      </c>
      <c r="AA55" s="32">
        <f t="shared" si="53"/>
        <v>1.0500786505108415</v>
      </c>
      <c r="AB55" s="3">
        <f t="shared" si="54"/>
        <v>6.4923120000000001E-3</v>
      </c>
      <c r="AC55" s="3">
        <f t="shared" si="55"/>
        <v>4.4774565517241384E-2</v>
      </c>
      <c r="AD55" s="3">
        <f t="shared" si="56"/>
        <v>6.817438223655342E-3</v>
      </c>
      <c r="AE55" s="3">
        <f t="shared" si="57"/>
        <v>8.2567779573241171E-2</v>
      </c>
      <c r="AF55" s="3">
        <f t="shared" si="58"/>
        <v>4.7016815335554088E-2</v>
      </c>
      <c r="AG55" s="3">
        <f t="shared" si="59"/>
        <v>21.268986273593921</v>
      </c>
    </row>
    <row r="56" spans="1:33" x14ac:dyDescent="0.2">
      <c r="B56" s="3">
        <v>0.15</v>
      </c>
      <c r="C56" s="3">
        <f t="shared" si="36"/>
        <v>125</v>
      </c>
      <c r="D56" s="3">
        <v>8.9665000000000003E-4</v>
      </c>
      <c r="E56" s="32">
        <f t="shared" si="37"/>
        <v>1.0505661604274998</v>
      </c>
      <c r="F56" s="3">
        <f t="shared" si="38"/>
        <v>6.5007125000000002E-3</v>
      </c>
      <c r="G56" s="3">
        <f t="shared" si="39"/>
        <v>4.333808333333334E-2</v>
      </c>
      <c r="H56" s="3">
        <f t="shared" si="40"/>
        <v>6.8294285711680541E-3</v>
      </c>
      <c r="I56" s="3">
        <f t="shared" si="41"/>
        <v>8.2640356794777048E-2</v>
      </c>
      <c r="J56" s="3">
        <f t="shared" si="42"/>
        <v>4.5529523807787027E-2</v>
      </c>
      <c r="K56" s="3">
        <f t="shared" si="43"/>
        <v>21.963770238883271</v>
      </c>
      <c r="M56" s="3">
        <v>0.15</v>
      </c>
      <c r="N56" s="3">
        <f t="shared" si="44"/>
        <v>125</v>
      </c>
      <c r="O56" s="3">
        <v>9.544E-4</v>
      </c>
      <c r="P56" s="32">
        <f t="shared" si="45"/>
        <v>1.0509027072523085</v>
      </c>
      <c r="Q56" s="3">
        <f t="shared" si="46"/>
        <v>6.6807999999999998E-3</v>
      </c>
      <c r="R56" s="3">
        <f t="shared" si="47"/>
        <v>4.4538666666666664E-2</v>
      </c>
      <c r="S56" s="3">
        <f t="shared" si="48"/>
        <v>7.0208708066112225E-3</v>
      </c>
      <c r="T56" s="3">
        <f t="shared" si="49"/>
        <v>8.379063674785639E-2</v>
      </c>
      <c r="U56" s="3">
        <f t="shared" si="50"/>
        <v>4.6805805377408152E-2</v>
      </c>
      <c r="V56" s="3">
        <f t="shared" si="51"/>
        <v>21.364871129483266</v>
      </c>
      <c r="X56" s="3">
        <v>0.15</v>
      </c>
      <c r="Y56" s="3">
        <f t="shared" si="52"/>
        <v>125</v>
      </c>
      <c r="Z56" s="3">
        <v>9.3150999999999998E-4</v>
      </c>
      <c r="AA56" s="32">
        <f t="shared" si="53"/>
        <v>1.0505661604274998</v>
      </c>
      <c r="AB56" s="3">
        <f t="shared" si="54"/>
        <v>6.706872E-3</v>
      </c>
      <c r="AC56" s="3">
        <f t="shared" si="55"/>
        <v>4.4712479999999999E-2</v>
      </c>
      <c r="AD56" s="3">
        <f t="shared" si="56"/>
        <v>7.0460127655187065E-3</v>
      </c>
      <c r="AE56" s="3">
        <f t="shared" si="57"/>
        <v>8.3940531124830908E-2</v>
      </c>
      <c r="AF56" s="3">
        <f t="shared" si="58"/>
        <v>4.6973418436791377E-2</v>
      </c>
      <c r="AG56" s="3">
        <f t="shared" si="59"/>
        <v>21.288635855736693</v>
      </c>
    </row>
    <row r="57" spans="1:33" x14ac:dyDescent="0.2">
      <c r="B57" s="3">
        <v>0.155</v>
      </c>
      <c r="C57" s="3">
        <f t="shared" si="36"/>
        <v>129.16666666666669</v>
      </c>
      <c r="D57" s="3">
        <v>9.2221000000000002E-4</v>
      </c>
      <c r="E57" s="32">
        <f t="shared" si="37"/>
        <v>1.0510376834994999</v>
      </c>
      <c r="F57" s="3">
        <f t="shared" si="38"/>
        <v>6.6860225000000004E-3</v>
      </c>
      <c r="G57" s="3">
        <f t="shared" si="39"/>
        <v>4.3135629032258066E-2</v>
      </c>
      <c r="H57" s="3">
        <f t="shared" si="40"/>
        <v>7.027261600225535E-3</v>
      </c>
      <c r="I57" s="3">
        <f t="shared" si="41"/>
        <v>8.3828763561354852E-2</v>
      </c>
      <c r="J57" s="3">
        <f t="shared" si="42"/>
        <v>4.5337171614358289E-2</v>
      </c>
      <c r="K57" s="3">
        <f t="shared" si="43"/>
        <v>22.056956011858929</v>
      </c>
      <c r="M57" s="3">
        <v>0.155</v>
      </c>
      <c r="N57" s="3">
        <f t="shared" si="44"/>
        <v>129.16666666666669</v>
      </c>
      <c r="O57" s="3">
        <v>9.8157999999999991E-4</v>
      </c>
      <c r="P57" s="32">
        <f t="shared" si="45"/>
        <v>1.0513773685810273</v>
      </c>
      <c r="Q57" s="3">
        <f t="shared" si="46"/>
        <v>6.8710599999999991E-3</v>
      </c>
      <c r="R57" s="3">
        <f t="shared" si="47"/>
        <v>4.4329419354838702E-2</v>
      </c>
      <c r="S57" s="3">
        <f t="shared" si="48"/>
        <v>7.2240769821623526E-3</v>
      </c>
      <c r="T57" s="3">
        <f t="shared" si="49"/>
        <v>8.4994570309887163E-2</v>
      </c>
      <c r="U57" s="3">
        <f t="shared" si="50"/>
        <v>4.6606948272015176E-2</v>
      </c>
      <c r="V57" s="3">
        <f t="shared" si="51"/>
        <v>21.456028276377047</v>
      </c>
      <c r="X57" s="3">
        <v>0.155</v>
      </c>
      <c r="Y57" s="3">
        <f t="shared" si="52"/>
        <v>129.16666666666669</v>
      </c>
      <c r="Z57" s="3">
        <v>9.5522999999999995E-4</v>
      </c>
      <c r="AA57" s="32">
        <f t="shared" si="53"/>
        <v>1.0510376834994999</v>
      </c>
      <c r="AB57" s="3">
        <f t="shared" si="54"/>
        <v>6.8776559999999994E-3</v>
      </c>
      <c r="AC57" s="3">
        <f t="shared" si="55"/>
        <v>4.437197419354838E-2</v>
      </c>
      <c r="AD57" s="3">
        <f t="shared" si="56"/>
        <v>7.2286756301464354E-3</v>
      </c>
      <c r="AE57" s="3">
        <f t="shared" si="57"/>
        <v>8.5021618604602181E-2</v>
      </c>
      <c r="AF57" s="3">
        <f t="shared" si="58"/>
        <v>4.6636616968686678E-2</v>
      </c>
      <c r="AG57" s="3">
        <f t="shared" si="59"/>
        <v>21.44237865005157</v>
      </c>
    </row>
    <row r="58" spans="1:33" x14ac:dyDescent="0.2">
      <c r="B58" s="3">
        <v>0.16</v>
      </c>
      <c r="C58" s="3">
        <f t="shared" si="36"/>
        <v>133.33333333333334</v>
      </c>
      <c r="D58" s="3">
        <v>9.4631999999999995E-4</v>
      </c>
      <c r="E58" s="32">
        <f t="shared" si="37"/>
        <v>1.0514942350289824</v>
      </c>
      <c r="F58" s="3">
        <f t="shared" si="38"/>
        <v>6.8608199999999992E-3</v>
      </c>
      <c r="G58" s="3">
        <f t="shared" si="39"/>
        <v>4.2880124999999991E-2</v>
      </c>
      <c r="H58" s="3">
        <f t="shared" si="40"/>
        <v>7.2141126775715422E-3</v>
      </c>
      <c r="I58" s="3">
        <f t="shared" si="41"/>
        <v>8.4935932782136098E-2</v>
      </c>
      <c r="J58" s="3">
        <f t="shared" si="42"/>
        <v>4.5088204234822141E-2</v>
      </c>
      <c r="K58" s="3">
        <f t="shared" si="43"/>
        <v>22.178749785463587</v>
      </c>
      <c r="M58" s="3">
        <v>0.16</v>
      </c>
      <c r="N58" s="3">
        <f t="shared" si="44"/>
        <v>133.33333333333334</v>
      </c>
      <c r="O58" s="3">
        <v>1.0093999999999999E-3</v>
      </c>
      <c r="P58" s="32">
        <f t="shared" si="45"/>
        <v>1.0518369587230187</v>
      </c>
      <c r="Q58" s="3">
        <f t="shared" si="46"/>
        <v>7.0657999999999997E-3</v>
      </c>
      <c r="R58" s="3">
        <f t="shared" si="47"/>
        <v>4.4161249999999999E-2</v>
      </c>
      <c r="S58" s="3">
        <f t="shared" si="48"/>
        <v>7.4320695829451057E-3</v>
      </c>
      <c r="T58" s="3">
        <f t="shared" si="49"/>
        <v>8.6209451819073218E-2</v>
      </c>
      <c r="U58" s="3">
        <f t="shared" si="50"/>
        <v>4.645043489340691E-2</v>
      </c>
      <c r="V58" s="3">
        <f t="shared" si="51"/>
        <v>21.528323734638235</v>
      </c>
      <c r="X58" s="3">
        <v>0.16</v>
      </c>
      <c r="Y58" s="3">
        <f t="shared" si="52"/>
        <v>133.33333333333334</v>
      </c>
      <c r="Z58" s="3">
        <v>9.8365999999999992E-4</v>
      </c>
      <c r="AA58" s="32">
        <f t="shared" si="53"/>
        <v>1.0514942350289824</v>
      </c>
      <c r="AB58" s="3">
        <f t="shared" si="54"/>
        <v>7.0823519999999992E-3</v>
      </c>
      <c r="AC58" s="3">
        <f t="shared" si="55"/>
        <v>4.4264699999999997E-2</v>
      </c>
      <c r="AD58" s="3">
        <f t="shared" si="56"/>
        <v>7.4470522984459832E-3</v>
      </c>
      <c r="AE58" s="3">
        <f t="shared" si="57"/>
        <v>8.6296305242148014E-2</v>
      </c>
      <c r="AF58" s="3">
        <f t="shared" si="58"/>
        <v>4.6544076865287394E-2</v>
      </c>
      <c r="AG58" s="3">
        <f t="shared" si="59"/>
        <v>21.485010926187275</v>
      </c>
    </row>
    <row r="59" spans="1:33" x14ac:dyDescent="0.2">
      <c r="B59" s="3">
        <v>0.16500000000000001</v>
      </c>
      <c r="C59" s="3">
        <f t="shared" si="36"/>
        <v>137.50000000000003</v>
      </c>
      <c r="D59" s="3">
        <v>9.7181000000000003E-4</v>
      </c>
      <c r="E59" s="32">
        <f t="shared" si="37"/>
        <v>1.0519367365668348</v>
      </c>
      <c r="F59" s="3">
        <f t="shared" si="38"/>
        <v>7.0456225000000003E-3</v>
      </c>
      <c r="G59" s="3">
        <f t="shared" si="39"/>
        <v>4.2700742424242426E-2</v>
      </c>
      <c r="H59" s="3">
        <f t="shared" si="40"/>
        <v>7.4115491397318649E-3</v>
      </c>
      <c r="I59" s="3">
        <f t="shared" si="41"/>
        <v>8.6090354510432038E-2</v>
      </c>
      <c r="J59" s="3">
        <f t="shared" si="42"/>
        <v>4.4918479634738571E-2</v>
      </c>
      <c r="K59" s="3">
        <f t="shared" si="43"/>
        <v>22.262552253140615</v>
      </c>
      <c r="M59" s="3">
        <v>0.16500000000000001</v>
      </c>
      <c r="N59" s="3">
        <f t="shared" si="44"/>
        <v>137.50000000000003</v>
      </c>
      <c r="O59" s="3">
        <v>1.0363E-3</v>
      </c>
      <c r="P59" s="32">
        <f t="shared" si="45"/>
        <v>1.0522824053626207</v>
      </c>
      <c r="Q59" s="3">
        <f t="shared" si="46"/>
        <v>7.2540999999999994E-3</v>
      </c>
      <c r="R59" s="3">
        <f t="shared" si="47"/>
        <v>4.396424242424242E-2</v>
      </c>
      <c r="S59" s="3">
        <f t="shared" si="48"/>
        <v>7.6333617967409865E-3</v>
      </c>
      <c r="T59" s="3">
        <f t="shared" si="49"/>
        <v>8.7369112372399582E-2</v>
      </c>
      <c r="U59" s="3">
        <f t="shared" si="50"/>
        <v>4.6262798768127188E-2</v>
      </c>
      <c r="V59" s="3">
        <f t="shared" si="51"/>
        <v>21.61563992295579</v>
      </c>
      <c r="X59" s="3">
        <v>0.16500000000000001</v>
      </c>
      <c r="Y59" s="3">
        <f t="shared" si="52"/>
        <v>137.50000000000003</v>
      </c>
      <c r="Z59" s="3">
        <v>1.0083E-3</v>
      </c>
      <c r="AA59" s="32">
        <f t="shared" si="53"/>
        <v>1.0519367365668348</v>
      </c>
      <c r="AB59" s="3">
        <f t="shared" si="54"/>
        <v>7.2597599999999997E-3</v>
      </c>
      <c r="AC59" s="3">
        <f t="shared" si="55"/>
        <v>4.399854545454545E-2</v>
      </c>
      <c r="AD59" s="3">
        <f t="shared" si="56"/>
        <v>7.6368082426584447E-3</v>
      </c>
      <c r="AE59" s="3">
        <f t="shared" si="57"/>
        <v>8.7388833626833834E-2</v>
      </c>
      <c r="AF59" s="3">
        <f t="shared" si="58"/>
        <v>4.6283686319142085E-2</v>
      </c>
      <c r="AG59" s="3">
        <f t="shared" si="59"/>
        <v>21.605884913847458</v>
      </c>
    </row>
    <row r="60" spans="1:33" x14ac:dyDescent="0.2">
      <c r="B60" s="3">
        <v>0.17</v>
      </c>
      <c r="C60" s="3">
        <f t="shared" si="36"/>
        <v>141.66666666666669</v>
      </c>
      <c r="D60" s="3">
        <v>9.9981000000000006E-4</v>
      </c>
      <c r="E60" s="32">
        <f t="shared" si="37"/>
        <v>1.0523660271113013</v>
      </c>
      <c r="F60" s="3">
        <f t="shared" si="38"/>
        <v>7.2486225000000003E-3</v>
      </c>
      <c r="G60" s="3">
        <f t="shared" si="39"/>
        <v>4.263895588235294E-2</v>
      </c>
      <c r="H60" s="3">
        <f t="shared" si="40"/>
        <v>7.6282040623545889E-3</v>
      </c>
      <c r="I60" s="3">
        <f t="shared" si="41"/>
        <v>8.7339590463629893E-2</v>
      </c>
      <c r="J60" s="3">
        <f t="shared" si="42"/>
        <v>4.4871788602085814E-2</v>
      </c>
      <c r="K60" s="3">
        <f t="shared" si="43"/>
        <v>22.285717399584918</v>
      </c>
      <c r="M60" s="3">
        <v>0.17</v>
      </c>
      <c r="N60" s="3">
        <f t="shared" si="44"/>
        <v>141.66666666666669</v>
      </c>
      <c r="O60" s="3">
        <v>1.0637000000000001E-3</v>
      </c>
      <c r="P60" s="32">
        <f t="shared" si="45"/>
        <v>1.0527145530820921</v>
      </c>
      <c r="Q60" s="3">
        <f t="shared" si="46"/>
        <v>7.445900000000001E-3</v>
      </c>
      <c r="R60" s="3">
        <f t="shared" si="47"/>
        <v>4.3799411764705885E-2</v>
      </c>
      <c r="S60" s="3">
        <f t="shared" si="48"/>
        <v>7.83840729079395E-3</v>
      </c>
      <c r="T60" s="3">
        <f t="shared" si="49"/>
        <v>8.8534780119419454E-2</v>
      </c>
      <c r="U60" s="3">
        <f t="shared" si="50"/>
        <v>4.6108278181140883E-2</v>
      </c>
      <c r="V60" s="3">
        <f t="shared" si="51"/>
        <v>21.688079439258221</v>
      </c>
      <c r="X60" s="3">
        <v>0.17</v>
      </c>
      <c r="Y60" s="3">
        <f t="shared" si="52"/>
        <v>141.66666666666669</v>
      </c>
      <c r="Z60" s="3">
        <v>1.0348E-3</v>
      </c>
      <c r="AA60" s="32">
        <f t="shared" si="53"/>
        <v>1.0523660271113013</v>
      </c>
      <c r="AB60" s="3">
        <f t="shared" si="54"/>
        <v>7.4505600000000002E-3</v>
      </c>
      <c r="AC60" s="3">
        <f t="shared" si="55"/>
        <v>4.3826823529411765E-2</v>
      </c>
      <c r="AD60" s="3">
        <f t="shared" si="56"/>
        <v>7.8407162269543782E-3</v>
      </c>
      <c r="AE60" s="3">
        <f t="shared" si="57"/>
        <v>8.854781887180721E-2</v>
      </c>
      <c r="AF60" s="3">
        <f t="shared" si="58"/>
        <v>4.6121860158555163E-2</v>
      </c>
      <c r="AG60" s="3">
        <f t="shared" si="59"/>
        <v>21.681692727965778</v>
      </c>
    </row>
    <row r="61" spans="1:33" x14ac:dyDescent="0.2">
      <c r="B61" s="3">
        <v>0.17499999999999999</v>
      </c>
      <c r="C61" s="3">
        <f t="shared" si="36"/>
        <v>145.83333333333334</v>
      </c>
      <c r="D61" s="3">
        <v>1.0221E-3</v>
      </c>
      <c r="E61" s="32">
        <f t="shared" si="37"/>
        <v>1.052782872682867</v>
      </c>
      <c r="F61" s="3">
        <f t="shared" si="38"/>
        <v>7.4102249999999995E-3</v>
      </c>
      <c r="G61" s="3">
        <f t="shared" si="39"/>
        <v>4.2344142857142858E-2</v>
      </c>
      <c r="H61" s="3">
        <f t="shared" si="40"/>
        <v>7.8013579627263969E-3</v>
      </c>
      <c r="I61" s="3">
        <f t="shared" si="41"/>
        <v>8.8325296278735449E-2</v>
      </c>
      <c r="J61" s="3">
        <f t="shared" si="42"/>
        <v>4.4579188358436557E-2</v>
      </c>
      <c r="K61" s="3">
        <f t="shared" si="43"/>
        <v>22.431992075754138</v>
      </c>
      <c r="M61" s="3">
        <v>0.17499999999999999</v>
      </c>
      <c r="N61" s="3">
        <f t="shared" si="44"/>
        <v>145.83333333333334</v>
      </c>
      <c r="O61" s="3">
        <v>1.0919E-3</v>
      </c>
      <c r="P61" s="32">
        <f t="shared" si="45"/>
        <v>1.0531341730002239</v>
      </c>
      <c r="Q61" s="3">
        <f t="shared" si="46"/>
        <v>7.6433000000000004E-3</v>
      </c>
      <c r="R61" s="3">
        <f t="shared" si="47"/>
        <v>4.3676000000000006E-2</v>
      </c>
      <c r="S61" s="3">
        <f t="shared" si="48"/>
        <v>8.0494204244926128E-3</v>
      </c>
      <c r="T61" s="3">
        <f t="shared" si="49"/>
        <v>8.971856231846681E-2</v>
      </c>
      <c r="U61" s="3">
        <f t="shared" si="50"/>
        <v>4.5996688139957789E-2</v>
      </c>
      <c r="V61" s="3">
        <f t="shared" si="51"/>
        <v>21.740695698725531</v>
      </c>
      <c r="X61" s="3">
        <v>0.17499999999999999</v>
      </c>
      <c r="Y61" s="3">
        <f t="shared" si="52"/>
        <v>145.83333333333334</v>
      </c>
      <c r="Z61" s="3">
        <v>1.0614999999999999E-3</v>
      </c>
      <c r="AA61" s="32">
        <f t="shared" si="53"/>
        <v>1.052782872682867</v>
      </c>
      <c r="AB61" s="3">
        <f t="shared" si="54"/>
        <v>7.6427999999999999E-3</v>
      </c>
      <c r="AC61" s="3">
        <f t="shared" si="55"/>
        <v>4.3673142857142862E-2</v>
      </c>
      <c r="AD61" s="3">
        <f t="shared" si="56"/>
        <v>8.0462089393406148E-3</v>
      </c>
      <c r="AE61" s="3">
        <f t="shared" si="57"/>
        <v>8.970066298161132E-2</v>
      </c>
      <c r="AF61" s="3">
        <f t="shared" si="58"/>
        <v>4.5978336796232089E-2</v>
      </c>
      <c r="AG61" s="3">
        <f t="shared" si="59"/>
        <v>21.74937306740399</v>
      </c>
    </row>
    <row r="62" spans="1:33" x14ac:dyDescent="0.2">
      <c r="B62" s="3">
        <v>0.18</v>
      </c>
      <c r="C62" s="3">
        <f t="shared" si="36"/>
        <v>150</v>
      </c>
      <c r="D62" s="3">
        <v>1.0460000000000001E-3</v>
      </c>
      <c r="E62" s="32">
        <f t="shared" si="37"/>
        <v>1.0531879745499915</v>
      </c>
      <c r="F62" s="3">
        <f t="shared" si="38"/>
        <v>7.5835E-3</v>
      </c>
      <c r="G62" s="3">
        <f t="shared" si="39"/>
        <v>4.213055555555556E-2</v>
      </c>
      <c r="H62" s="3">
        <f t="shared" si="40"/>
        <v>7.9868510049998596E-3</v>
      </c>
      <c r="I62" s="3">
        <f t="shared" si="41"/>
        <v>8.9369183754803641E-2</v>
      </c>
      <c r="J62" s="3">
        <f t="shared" si="42"/>
        <v>4.4371394472221444E-2</v>
      </c>
      <c r="K62" s="3">
        <f t="shared" si="43"/>
        <v>22.537042432282504</v>
      </c>
      <c r="M62" s="3">
        <v>0.18</v>
      </c>
      <c r="N62" s="3">
        <f t="shared" si="44"/>
        <v>150</v>
      </c>
      <c r="O62" s="3">
        <v>1.1157999999999999E-3</v>
      </c>
      <c r="P62" s="32">
        <f t="shared" si="45"/>
        <v>1.05354197105282</v>
      </c>
      <c r="Q62" s="3">
        <f t="shared" si="46"/>
        <v>7.8105999999999991E-3</v>
      </c>
      <c r="R62" s="3">
        <f t="shared" si="47"/>
        <v>4.3392222222222221E-2</v>
      </c>
      <c r="S62" s="3">
        <f t="shared" si="48"/>
        <v>8.2287949191051542E-3</v>
      </c>
      <c r="T62" s="3">
        <f t="shared" si="49"/>
        <v>9.0712705389626391E-2</v>
      </c>
      <c r="U62" s="3">
        <f t="shared" si="50"/>
        <v>4.5715527328361968E-2</v>
      </c>
      <c r="V62" s="3">
        <f t="shared" si="51"/>
        <v>21.874405884400655</v>
      </c>
      <c r="X62" s="3">
        <v>0.18</v>
      </c>
      <c r="Y62" s="3">
        <f t="shared" si="52"/>
        <v>150</v>
      </c>
      <c r="Z62" s="3">
        <v>1.0870000000000001E-3</v>
      </c>
      <c r="AA62" s="32">
        <f t="shared" si="53"/>
        <v>1.0531879745499915</v>
      </c>
      <c r="AB62" s="3">
        <f t="shared" si="54"/>
        <v>7.8264000000000007E-3</v>
      </c>
      <c r="AC62" s="3">
        <f t="shared" si="55"/>
        <v>4.3480000000000005E-2</v>
      </c>
      <c r="AD62" s="3">
        <f t="shared" si="56"/>
        <v>8.2426703640180541E-3</v>
      </c>
      <c r="AE62" s="3">
        <f t="shared" si="57"/>
        <v>9.0789153339030843E-2</v>
      </c>
      <c r="AF62" s="3">
        <f t="shared" si="58"/>
        <v>4.5792613133433635E-2</v>
      </c>
      <c r="AG62" s="3">
        <f t="shared" si="59"/>
        <v>21.837583216448728</v>
      </c>
    </row>
    <row r="63" spans="1:33" x14ac:dyDescent="0.2">
      <c r="B63" s="3">
        <v>0.185</v>
      </c>
      <c r="C63" s="3">
        <f t="shared" si="36"/>
        <v>154.16666666666669</v>
      </c>
      <c r="D63" s="3">
        <v>1.0717000000000001E-3</v>
      </c>
      <c r="E63" s="32">
        <f t="shared" si="37"/>
        <v>1.0535819763275727</v>
      </c>
      <c r="F63" s="3">
        <f t="shared" si="38"/>
        <v>7.769825000000001E-3</v>
      </c>
      <c r="G63" s="3">
        <f t="shared" si="39"/>
        <v>4.1999054054054061E-2</v>
      </c>
      <c r="H63" s="3">
        <f t="shared" si="40"/>
        <v>8.1861475792193838E-3</v>
      </c>
      <c r="I63" s="3">
        <f t="shared" si="41"/>
        <v>9.0477331852897733E-2</v>
      </c>
      <c r="J63" s="3">
        <f t="shared" si="42"/>
        <v>4.4249446374158834E-2</v>
      </c>
      <c r="K63" s="3">
        <f t="shared" si="43"/>
        <v>22.599152801694451</v>
      </c>
      <c r="M63" s="3">
        <v>0.185</v>
      </c>
      <c r="N63" s="3">
        <f t="shared" si="44"/>
        <v>154.16666666666669</v>
      </c>
      <c r="O63" s="3">
        <v>1.1448000000000001E-3</v>
      </c>
      <c r="P63" s="32">
        <f t="shared" si="45"/>
        <v>1.053938595138405</v>
      </c>
      <c r="Q63" s="3">
        <f t="shared" si="46"/>
        <v>8.0136000000000009E-3</v>
      </c>
      <c r="R63" s="3">
        <f t="shared" si="47"/>
        <v>4.3316756756756759E-2</v>
      </c>
      <c r="S63" s="3">
        <f t="shared" si="48"/>
        <v>8.4458423260011239E-3</v>
      </c>
      <c r="T63" s="3">
        <f t="shared" si="49"/>
        <v>9.1901264006547398E-2</v>
      </c>
      <c r="U63" s="3">
        <f t="shared" si="50"/>
        <v>4.5653201762168236E-2</v>
      </c>
      <c r="V63" s="3">
        <f t="shared" si="51"/>
        <v>21.904268734743532</v>
      </c>
      <c r="X63" s="3">
        <v>0.185</v>
      </c>
      <c r="Y63" s="3">
        <f t="shared" si="52"/>
        <v>154.16666666666669</v>
      </c>
      <c r="Z63" s="3">
        <v>1.1144E-3</v>
      </c>
      <c r="AA63" s="32">
        <f t="shared" si="53"/>
        <v>1.0535819763275727</v>
      </c>
      <c r="AB63" s="3">
        <f t="shared" si="54"/>
        <v>8.02368E-3</v>
      </c>
      <c r="AC63" s="3">
        <f t="shared" si="55"/>
        <v>4.3371243243243242E-2</v>
      </c>
      <c r="AD63" s="3">
        <f t="shared" si="56"/>
        <v>8.4536046318200182E-3</v>
      </c>
      <c r="AE63" s="3">
        <f t="shared" si="57"/>
        <v>9.1943486076067504E-2</v>
      </c>
      <c r="AF63" s="3">
        <f t="shared" si="58"/>
        <v>4.56951601720001E-2</v>
      </c>
      <c r="AG63" s="3">
        <f t="shared" si="59"/>
        <v>21.884155701302348</v>
      </c>
    </row>
    <row r="64" spans="1:33" x14ac:dyDescent="0.2">
      <c r="B64" s="3">
        <v>0.19</v>
      </c>
      <c r="C64" s="3">
        <f t="shared" si="36"/>
        <v>158.33333333333334</v>
      </c>
      <c r="D64" s="3">
        <v>1.0942E-3</v>
      </c>
      <c r="E64" s="32">
        <f t="shared" si="37"/>
        <v>1.0539654701285888</v>
      </c>
      <c r="F64" s="3">
        <f t="shared" si="38"/>
        <v>7.9329500000000011E-3</v>
      </c>
      <c r="G64" s="3">
        <f t="shared" si="39"/>
        <v>4.1752368421052635E-2</v>
      </c>
      <c r="H64" s="3">
        <f t="shared" si="40"/>
        <v>8.3610553762565893E-3</v>
      </c>
      <c r="I64" s="3">
        <f t="shared" si="41"/>
        <v>9.1438806730275032E-2</v>
      </c>
      <c r="J64" s="3">
        <f t="shared" si="42"/>
        <v>4.4005554611876788E-2</v>
      </c>
      <c r="K64" s="3">
        <f t="shared" si="43"/>
        <v>22.724403971722857</v>
      </c>
      <c r="M64" s="3">
        <v>0.19</v>
      </c>
      <c r="N64" s="3">
        <f t="shared" si="44"/>
        <v>158.33333333333334</v>
      </c>
      <c r="O64" s="3">
        <v>1.1716999999999999E-3</v>
      </c>
      <c r="P64" s="32">
        <f t="shared" si="45"/>
        <v>1.0543246413108092</v>
      </c>
      <c r="Q64" s="3">
        <f t="shared" si="46"/>
        <v>8.2018999999999998E-3</v>
      </c>
      <c r="R64" s="3">
        <f t="shared" si="47"/>
        <v>4.3167894736842106E-2</v>
      </c>
      <c r="S64" s="3">
        <f t="shared" si="48"/>
        <v>8.6474652755671247E-3</v>
      </c>
      <c r="T64" s="3">
        <f t="shared" si="49"/>
        <v>9.2991748427304691E-2</v>
      </c>
      <c r="U64" s="3">
        <f t="shared" si="50"/>
        <v>4.5512975134563816E-2</v>
      </c>
      <c r="V64" s="3">
        <f t="shared" si="51"/>
        <v>21.971756340766486</v>
      </c>
      <c r="X64" s="3">
        <v>0.19</v>
      </c>
      <c r="Y64" s="3">
        <f t="shared" si="52"/>
        <v>158.33333333333334</v>
      </c>
      <c r="Z64" s="3">
        <v>1.1406999999999999E-3</v>
      </c>
      <c r="AA64" s="32">
        <f t="shared" si="53"/>
        <v>1.0539654701285888</v>
      </c>
      <c r="AB64" s="3">
        <f t="shared" si="54"/>
        <v>8.2130399999999996E-3</v>
      </c>
      <c r="AC64" s="3">
        <f t="shared" si="55"/>
        <v>4.3226526315789472E-2</v>
      </c>
      <c r="AD64" s="3">
        <f t="shared" si="56"/>
        <v>8.6562605647849036E-3</v>
      </c>
      <c r="AE64" s="3">
        <f t="shared" si="57"/>
        <v>9.3039027105752264E-2</v>
      </c>
      <c r="AF64" s="3">
        <f t="shared" si="58"/>
        <v>4.5559266130446863E-2</v>
      </c>
      <c r="AG64" s="3">
        <f t="shared" si="59"/>
        <v>21.949431694899683</v>
      </c>
    </row>
    <row r="65" spans="2:33" x14ac:dyDescent="0.2">
      <c r="B65" s="3">
        <v>0.19500000000000001</v>
      </c>
      <c r="C65" s="3">
        <f t="shared" si="36"/>
        <v>162.50000000000003</v>
      </c>
      <c r="D65" s="3">
        <v>1.1183E-3</v>
      </c>
      <c r="E65" s="32">
        <f t="shared" si="37"/>
        <v>1.0543390019165364</v>
      </c>
      <c r="F65" s="3">
        <f t="shared" si="38"/>
        <v>8.107675E-3</v>
      </c>
      <c r="G65" s="3">
        <f t="shared" si="39"/>
        <v>4.157782051282051E-2</v>
      </c>
      <c r="H65" s="3">
        <f t="shared" si="40"/>
        <v>8.5482379673636547E-3</v>
      </c>
      <c r="I65" s="3">
        <f t="shared" si="41"/>
        <v>9.2456681572310684E-2</v>
      </c>
      <c r="J65" s="3">
        <f t="shared" si="42"/>
        <v>4.3837117781352075E-2</v>
      </c>
      <c r="K65" s="3">
        <f t="shared" si="43"/>
        <v>22.811718712615527</v>
      </c>
      <c r="M65" s="3">
        <v>0.19500000000000001</v>
      </c>
      <c r="N65" s="3">
        <f t="shared" si="44"/>
        <v>162.50000000000003</v>
      </c>
      <c r="O65" s="3">
        <v>1.1977999999999999E-3</v>
      </c>
      <c r="P65" s="32">
        <f t="shared" si="45"/>
        <v>1.0547006591672288</v>
      </c>
      <c r="Q65" s="3">
        <f t="shared" si="46"/>
        <v>8.384599999999999E-3</v>
      </c>
      <c r="R65" s="3">
        <f t="shared" si="47"/>
        <v>4.2997948717948709E-2</v>
      </c>
      <c r="S65" s="3">
        <f t="shared" si="48"/>
        <v>8.8432431468535456E-3</v>
      </c>
      <c r="T65" s="3">
        <f t="shared" si="49"/>
        <v>9.4038519484589647E-2</v>
      </c>
      <c r="U65" s="3">
        <f t="shared" si="50"/>
        <v>4.534996485565921E-2</v>
      </c>
      <c r="V65" s="3">
        <f t="shared" si="51"/>
        <v>22.050733736681391</v>
      </c>
      <c r="X65" s="3">
        <v>0.19500000000000001</v>
      </c>
      <c r="Y65" s="3">
        <f t="shared" si="52"/>
        <v>162.50000000000003</v>
      </c>
      <c r="Z65" s="3">
        <v>1.1676E-3</v>
      </c>
      <c r="AA65" s="32">
        <f t="shared" si="53"/>
        <v>1.0543390019165364</v>
      </c>
      <c r="AB65" s="3">
        <f t="shared" si="54"/>
        <v>8.4067199999999995E-3</v>
      </c>
      <c r="AC65" s="3">
        <f t="shared" si="55"/>
        <v>4.3111384615384614E-2</v>
      </c>
      <c r="AD65" s="3">
        <f t="shared" si="56"/>
        <v>8.863532774191784E-3</v>
      </c>
      <c r="AE65" s="3">
        <f t="shared" si="57"/>
        <v>9.4146337019513318E-2</v>
      </c>
      <c r="AF65" s="3">
        <f t="shared" si="58"/>
        <v>4.5454014226624533E-2</v>
      </c>
      <c r="AG65" s="3">
        <f t="shared" si="59"/>
        <v>22.000257117318661</v>
      </c>
    </row>
    <row r="66" spans="2:33" x14ac:dyDescent="0.2">
      <c r="B66" s="3">
        <v>0.2</v>
      </c>
      <c r="C66" s="3">
        <f t="shared" si="36"/>
        <v>166.66666666666669</v>
      </c>
      <c r="D66" s="3">
        <v>1.1467000000000001E-3</v>
      </c>
      <c r="E66" s="32">
        <f t="shared" si="37"/>
        <v>1.0547030761801124</v>
      </c>
      <c r="F66" s="3">
        <f t="shared" si="38"/>
        <v>8.3135750000000001E-3</v>
      </c>
      <c r="G66" s="3">
        <f t="shared" si="39"/>
        <v>4.1567874999999997E-2</v>
      </c>
      <c r="H66" s="3">
        <f t="shared" si="40"/>
        <v>8.7683531265540775E-3</v>
      </c>
      <c r="I66" s="3">
        <f t="shared" si="41"/>
        <v>9.3639484869119591E-2</v>
      </c>
      <c r="J66" s="3">
        <f t="shared" si="42"/>
        <v>4.3841765632770383E-2</v>
      </c>
      <c r="K66" s="3">
        <f t="shared" si="43"/>
        <v>22.809300345616794</v>
      </c>
      <c r="M66" s="3">
        <v>0.2</v>
      </c>
      <c r="N66" s="3">
        <f t="shared" si="44"/>
        <v>166.66666666666669</v>
      </c>
      <c r="O66" s="3">
        <v>1.2233000000000001E-3</v>
      </c>
      <c r="P66" s="32">
        <f t="shared" si="45"/>
        <v>1.0550671565540233</v>
      </c>
      <c r="Q66" s="3">
        <f t="shared" si="46"/>
        <v>8.5631000000000006E-3</v>
      </c>
      <c r="R66" s="3">
        <f t="shared" si="47"/>
        <v>4.2815499999999999E-2</v>
      </c>
      <c r="S66" s="3">
        <f t="shared" si="48"/>
        <v>9.034645568287758E-3</v>
      </c>
      <c r="T66" s="3">
        <f t="shared" si="49"/>
        <v>9.5050752591906179E-2</v>
      </c>
      <c r="U66" s="3">
        <f t="shared" si="50"/>
        <v>4.517322784143879E-2</v>
      </c>
      <c r="V66" s="3">
        <f t="shared" si="51"/>
        <v>22.13700565100352</v>
      </c>
      <c r="X66" s="3">
        <v>0.2</v>
      </c>
      <c r="Y66" s="3">
        <f t="shared" si="52"/>
        <v>166.66666666666669</v>
      </c>
      <c r="Z66" s="3">
        <v>1.1919000000000001E-3</v>
      </c>
      <c r="AA66" s="32">
        <f t="shared" si="53"/>
        <v>1.0547030761801124</v>
      </c>
      <c r="AB66" s="3">
        <f t="shared" si="54"/>
        <v>8.5816800000000013E-3</v>
      </c>
      <c r="AC66" s="3">
        <f t="shared" si="55"/>
        <v>4.2908400000000006E-2</v>
      </c>
      <c r="AD66" s="3">
        <f t="shared" si="56"/>
        <v>9.0511242947933484E-3</v>
      </c>
      <c r="AE66" s="3">
        <f t="shared" si="57"/>
        <v>9.5137396930930096E-2</v>
      </c>
      <c r="AF66" s="3">
        <f t="shared" si="58"/>
        <v>4.5255621473966737E-2</v>
      </c>
      <c r="AG66" s="3">
        <f t="shared" si="59"/>
        <v>22.096702408014643</v>
      </c>
    </row>
    <row r="67" spans="2:33" x14ac:dyDescent="0.2">
      <c r="B67" s="3">
        <v>0.20499999999999999</v>
      </c>
      <c r="C67" s="3">
        <f t="shared" si="36"/>
        <v>170.83333333333334</v>
      </c>
      <c r="D67" s="3">
        <v>1.1677E-3</v>
      </c>
      <c r="E67" s="32">
        <f t="shared" si="37"/>
        <v>1.0550581600305853</v>
      </c>
      <c r="F67" s="3">
        <f t="shared" si="38"/>
        <v>8.4658249999999997E-3</v>
      </c>
      <c r="G67" s="3">
        <f t="shared" si="39"/>
        <v>4.1296707317073175E-2</v>
      </c>
      <c r="H67" s="3">
        <f t="shared" si="40"/>
        <v>8.9319377476409292E-3</v>
      </c>
      <c r="I67" s="3">
        <f t="shared" si="41"/>
        <v>9.4508929459818397E-2</v>
      </c>
      <c r="J67" s="3">
        <f t="shared" si="42"/>
        <v>4.3570428037272825E-2</v>
      </c>
      <c r="K67" s="3">
        <f t="shared" si="43"/>
        <v>22.951346705718347</v>
      </c>
      <c r="M67" s="3">
        <v>0.20499999999999999</v>
      </c>
      <c r="N67" s="3">
        <f t="shared" si="44"/>
        <v>170.83333333333334</v>
      </c>
      <c r="O67" s="3">
        <v>1.2496E-3</v>
      </c>
      <c r="P67" s="32">
        <f t="shared" si="45"/>
        <v>1.0554246036913546</v>
      </c>
      <c r="Q67" s="3">
        <f t="shared" si="46"/>
        <v>8.7472000000000001E-3</v>
      </c>
      <c r="R67" s="3">
        <f t="shared" si="47"/>
        <v>4.266926829268293E-2</v>
      </c>
      <c r="S67" s="3">
        <f t="shared" si="48"/>
        <v>9.2320100934090172E-3</v>
      </c>
      <c r="T67" s="3">
        <f t="shared" si="49"/>
        <v>9.6083349719964573E-2</v>
      </c>
      <c r="U67" s="3">
        <f t="shared" si="50"/>
        <v>4.5034195577604963E-2</v>
      </c>
      <c r="V67" s="3">
        <f t="shared" si="51"/>
        <v>22.205348339724527</v>
      </c>
      <c r="X67" s="3">
        <v>0.20499999999999999</v>
      </c>
      <c r="Y67" s="3">
        <f t="shared" si="52"/>
        <v>170.83333333333334</v>
      </c>
      <c r="Z67" s="3">
        <v>1.2162E-3</v>
      </c>
      <c r="AA67" s="32">
        <f t="shared" si="53"/>
        <v>1.0550581600305853</v>
      </c>
      <c r="AB67" s="3">
        <f t="shared" si="54"/>
        <v>8.7566399999999996E-3</v>
      </c>
      <c r="AC67" s="3">
        <f t="shared" si="55"/>
        <v>4.2715317073170729E-2</v>
      </c>
      <c r="AD67" s="3">
        <f t="shared" si="56"/>
        <v>9.2387644864502239E-3</v>
      </c>
      <c r="AE67" s="3">
        <f t="shared" si="57"/>
        <v>9.6118491906865791E-2</v>
      </c>
      <c r="AF67" s="3">
        <f t="shared" si="58"/>
        <v>4.5067143836342555E-2</v>
      </c>
      <c r="AG67" s="3">
        <f t="shared" si="59"/>
        <v>22.189114172209663</v>
      </c>
    </row>
    <row r="68" spans="2:33" x14ac:dyDescent="0.2">
      <c r="B68" s="3">
        <v>0.21</v>
      </c>
      <c r="C68" s="3">
        <f t="shared" si="36"/>
        <v>175</v>
      </c>
      <c r="D68" s="3">
        <v>1.1911999999999999E-3</v>
      </c>
      <c r="E68" s="32">
        <f t="shared" si="37"/>
        <v>1.0554046868053586</v>
      </c>
      <c r="F68" s="3">
        <f t="shared" si="38"/>
        <v>8.6362000000000001E-3</v>
      </c>
      <c r="G68" s="3">
        <f t="shared" si="39"/>
        <v>4.1124761904761907E-2</v>
      </c>
      <c r="H68" s="3">
        <f t="shared" si="40"/>
        <v>9.1146859561884383E-3</v>
      </c>
      <c r="I68" s="3">
        <f t="shared" si="41"/>
        <v>9.5470864436164177E-2</v>
      </c>
      <c r="J68" s="3">
        <f t="shared" si="42"/>
        <v>4.3403266458040185E-2</v>
      </c>
      <c r="K68" s="3">
        <f t="shared" si="43"/>
        <v>23.039740591108352</v>
      </c>
      <c r="M68" s="3">
        <v>0.21</v>
      </c>
      <c r="N68" s="3">
        <f t="shared" si="44"/>
        <v>175</v>
      </c>
      <c r="O68" s="3">
        <v>1.2746999999999999E-3</v>
      </c>
      <c r="P68" s="32">
        <f t="shared" si="45"/>
        <v>1.0557734368007354</v>
      </c>
      <c r="Q68" s="3">
        <f t="shared" si="46"/>
        <v>8.9228999999999992E-3</v>
      </c>
      <c r="R68" s="3">
        <f t="shared" si="47"/>
        <v>4.249E-2</v>
      </c>
      <c r="S68" s="3">
        <f t="shared" si="48"/>
        <v>9.4205607992292814E-3</v>
      </c>
      <c r="T68" s="3">
        <f t="shared" si="49"/>
        <v>9.7059573454808062E-2</v>
      </c>
      <c r="U68" s="3">
        <f t="shared" si="50"/>
        <v>4.4859813329663246E-2</v>
      </c>
      <c r="V68" s="3">
        <f t="shared" si="51"/>
        <v>22.291666544647807</v>
      </c>
      <c r="X68" s="3">
        <v>0.21</v>
      </c>
      <c r="Y68" s="3">
        <f t="shared" si="52"/>
        <v>175</v>
      </c>
      <c r="Z68" s="3">
        <v>1.2435E-3</v>
      </c>
      <c r="AA68" s="32">
        <f t="shared" si="53"/>
        <v>1.0554046868053586</v>
      </c>
      <c r="AB68" s="3">
        <f t="shared" si="54"/>
        <v>8.9531999999999997E-3</v>
      </c>
      <c r="AC68" s="3">
        <f t="shared" si="55"/>
        <v>4.2634285714285715E-2</v>
      </c>
      <c r="AD68" s="3">
        <f t="shared" si="56"/>
        <v>9.4492492419057366E-3</v>
      </c>
      <c r="AE68" s="3">
        <f t="shared" si="57"/>
        <v>9.7207248916455491E-2</v>
      </c>
      <c r="AF68" s="3">
        <f t="shared" si="58"/>
        <v>4.4996424961455887E-2</v>
      </c>
      <c r="AG68" s="3">
        <f t="shared" si="59"/>
        <v>22.223987813623058</v>
      </c>
    </row>
    <row r="69" spans="2:33" x14ac:dyDescent="0.2">
      <c r="B69" s="3">
        <v>0.215</v>
      </c>
      <c r="C69" s="3">
        <f t="shared" si="36"/>
        <v>179.16666666666669</v>
      </c>
      <c r="D69" s="3">
        <v>1.2160000000000001E-3</v>
      </c>
      <c r="E69" s="32">
        <f t="shared" si="37"/>
        <v>1.0557430592474555</v>
      </c>
      <c r="F69" s="3">
        <f t="shared" si="38"/>
        <v>8.8160000000000009E-3</v>
      </c>
      <c r="G69" s="3">
        <f t="shared" si="39"/>
        <v>4.1004651162790701E-2</v>
      </c>
      <c r="H69" s="3">
        <f t="shared" si="40"/>
        <v>9.307430810325569E-3</v>
      </c>
      <c r="I69" s="3">
        <f t="shared" si="41"/>
        <v>9.6475026873930281E-2</v>
      </c>
      <c r="J69" s="3">
        <f t="shared" si="42"/>
        <v>4.329037586197939E-2</v>
      </c>
      <c r="K69" s="3">
        <f t="shared" si="43"/>
        <v>23.099822537652518</v>
      </c>
      <c r="M69" s="3">
        <v>0.215</v>
      </c>
      <c r="N69" s="3">
        <f t="shared" si="44"/>
        <v>179.16666666666669</v>
      </c>
      <c r="O69" s="3">
        <v>1.2999000000000001E-3</v>
      </c>
      <c r="P69" s="32">
        <f t="shared" si="45"/>
        <v>1.056114061305675</v>
      </c>
      <c r="Q69" s="3">
        <f t="shared" si="46"/>
        <v>9.0993000000000011E-3</v>
      </c>
      <c r="R69" s="3">
        <f t="shared" si="47"/>
        <v>4.2322325581395356E-2</v>
      </c>
      <c r="S69" s="3">
        <f t="shared" si="48"/>
        <v>9.6098986780387297E-3</v>
      </c>
      <c r="T69" s="3">
        <f t="shared" si="49"/>
        <v>9.8030090676479179E-2</v>
      </c>
      <c r="U69" s="3">
        <f t="shared" si="50"/>
        <v>4.4697203153668513E-2</v>
      </c>
      <c r="V69" s="3">
        <f t="shared" si="51"/>
        <v>22.372764500767769</v>
      </c>
      <c r="X69" s="3">
        <v>0.215</v>
      </c>
      <c r="Y69" s="3">
        <f t="shared" si="52"/>
        <v>179.16666666666669</v>
      </c>
      <c r="Z69" s="3">
        <v>1.2657E-3</v>
      </c>
      <c r="AA69" s="32">
        <f t="shared" si="53"/>
        <v>1.0557430592474555</v>
      </c>
      <c r="AB69" s="3">
        <f t="shared" si="54"/>
        <v>9.1130400000000011E-3</v>
      </c>
      <c r="AC69" s="3">
        <f t="shared" si="55"/>
        <v>4.2386232558139537E-2</v>
      </c>
      <c r="AD69" s="3">
        <f t="shared" si="56"/>
        <v>9.6210287286444332E-3</v>
      </c>
      <c r="AE69" s="3">
        <f t="shared" si="57"/>
        <v>9.8086842790684386E-2</v>
      </c>
      <c r="AF69" s="3">
        <f t="shared" si="58"/>
        <v>4.4748970830904344E-2</v>
      </c>
      <c r="AG69" s="3">
        <f t="shared" si="59"/>
        <v>22.346882652983478</v>
      </c>
    </row>
    <row r="70" spans="2:33" x14ac:dyDescent="0.2">
      <c r="B70" s="3">
        <v>0.22</v>
      </c>
      <c r="C70" s="3">
        <f t="shared" si="36"/>
        <v>183.33333333333334</v>
      </c>
      <c r="D70" s="3">
        <v>1.2375000000000001E-3</v>
      </c>
      <c r="E70" s="32">
        <f t="shared" si="37"/>
        <v>1.0560736523194472</v>
      </c>
      <c r="F70" s="3">
        <f t="shared" si="38"/>
        <v>8.9718750000000007E-3</v>
      </c>
      <c r="G70" s="3">
        <f t="shared" si="39"/>
        <v>4.0781250000000005E-2</v>
      </c>
      <c r="H70" s="3">
        <f t="shared" si="40"/>
        <v>9.4749607994035409E-3</v>
      </c>
      <c r="I70" s="3">
        <f t="shared" si="41"/>
        <v>9.7339410309512056E-2</v>
      </c>
      <c r="J70" s="3">
        <f t="shared" si="42"/>
        <v>4.3068003633652457E-2</v>
      </c>
      <c r="K70" s="3">
        <f t="shared" si="43"/>
        <v>23.219093425046069</v>
      </c>
      <c r="M70" s="3">
        <v>0.22</v>
      </c>
      <c r="N70" s="3">
        <f t="shared" si="44"/>
        <v>183.33333333333334</v>
      </c>
      <c r="O70" s="3">
        <v>1.3258E-3</v>
      </c>
      <c r="P70" s="32">
        <f t="shared" si="45"/>
        <v>1.0564468546643353</v>
      </c>
      <c r="Q70" s="3">
        <f t="shared" si="46"/>
        <v>9.2806E-3</v>
      </c>
      <c r="R70" s="3">
        <f t="shared" si="47"/>
        <v>4.2184545454545454E-2</v>
      </c>
      <c r="S70" s="3">
        <f t="shared" si="48"/>
        <v>9.8044606793978306E-3</v>
      </c>
      <c r="T70" s="3">
        <f t="shared" si="49"/>
        <v>9.9017476636186957E-2</v>
      </c>
      <c r="U70" s="3">
        <f t="shared" si="50"/>
        <v>4.4565730360899232E-2</v>
      </c>
      <c r="V70" s="3">
        <f t="shared" si="51"/>
        <v>22.438766107990748</v>
      </c>
      <c r="X70" s="3">
        <v>0.22</v>
      </c>
      <c r="Y70" s="3">
        <f t="shared" si="52"/>
        <v>183.33333333333334</v>
      </c>
      <c r="Z70" s="3">
        <v>1.2936E-3</v>
      </c>
      <c r="AA70" s="32">
        <f t="shared" si="53"/>
        <v>1.0560736523194472</v>
      </c>
      <c r="AB70" s="3">
        <f t="shared" si="54"/>
        <v>9.3139199999999998E-3</v>
      </c>
      <c r="AC70" s="3">
        <f t="shared" si="55"/>
        <v>4.2335999999999999E-2</v>
      </c>
      <c r="AD70" s="3">
        <f t="shared" si="56"/>
        <v>9.8361855118111446E-3</v>
      </c>
      <c r="AE70" s="3">
        <f t="shared" si="57"/>
        <v>9.9177545401220452E-2</v>
      </c>
      <c r="AF70" s="3">
        <f t="shared" si="58"/>
        <v>4.4709934144596113E-2</v>
      </c>
      <c r="AG70" s="3">
        <f t="shared" si="59"/>
        <v>22.366393937551024</v>
      </c>
    </row>
    <row r="71" spans="2:33" x14ac:dyDescent="0.2">
      <c r="B71" s="3">
        <v>0.22500000000000001</v>
      </c>
      <c r="C71" s="3">
        <f t="shared" si="36"/>
        <v>187.50000000000003</v>
      </c>
      <c r="D71" s="3">
        <v>1.2596E-3</v>
      </c>
      <c r="E71" s="32">
        <f t="shared" si="37"/>
        <v>1.0563968157011214</v>
      </c>
      <c r="F71" s="3">
        <f t="shared" si="38"/>
        <v>9.1321000000000006E-3</v>
      </c>
      <c r="G71" s="3">
        <f t="shared" si="39"/>
        <v>4.0587111111111115E-2</v>
      </c>
      <c r="H71" s="3">
        <f t="shared" si="40"/>
        <v>9.6471213606642119E-3</v>
      </c>
      <c r="I71" s="3">
        <f t="shared" si="41"/>
        <v>9.8219760540658063E-2</v>
      </c>
      <c r="J71" s="3">
        <f t="shared" si="42"/>
        <v>4.2876094936285386E-2</v>
      </c>
      <c r="K71" s="3">
        <f t="shared" si="43"/>
        <v>23.323019540049465</v>
      </c>
      <c r="M71" s="3">
        <v>0.22500000000000001</v>
      </c>
      <c r="N71" s="3">
        <f t="shared" si="44"/>
        <v>187.50000000000003</v>
      </c>
      <c r="O71" s="3">
        <v>1.3550000000000001E-3</v>
      </c>
      <c r="P71" s="32">
        <f t="shared" si="45"/>
        <v>1.0567721688838245</v>
      </c>
      <c r="Q71" s="3">
        <f t="shared" si="46"/>
        <v>9.4850000000000004E-3</v>
      </c>
      <c r="R71" s="3">
        <f t="shared" si="47"/>
        <v>4.2155555555555557E-2</v>
      </c>
      <c r="S71" s="3">
        <f t="shared" si="48"/>
        <v>1.0023484021863076E-2</v>
      </c>
      <c r="T71" s="3">
        <f t="shared" si="49"/>
        <v>0.10011735125273279</v>
      </c>
      <c r="U71" s="3">
        <f t="shared" si="50"/>
        <v>4.4548817874947008E-2</v>
      </c>
      <c r="V71" s="3">
        <f t="shared" si="51"/>
        <v>22.447284747422483</v>
      </c>
      <c r="X71" s="3">
        <v>0.22500000000000001</v>
      </c>
      <c r="Y71" s="3">
        <f t="shared" si="52"/>
        <v>187.50000000000003</v>
      </c>
      <c r="Z71" s="3">
        <v>1.3166E-3</v>
      </c>
      <c r="AA71" s="32">
        <f t="shared" si="53"/>
        <v>1.0563968157011214</v>
      </c>
      <c r="AB71" s="3">
        <f t="shared" si="54"/>
        <v>9.47952E-3</v>
      </c>
      <c r="AC71" s="3">
        <f t="shared" si="55"/>
        <v>4.2131200000000001E-2</v>
      </c>
      <c r="AD71" s="3">
        <f t="shared" si="56"/>
        <v>1.0014134742375095E-2</v>
      </c>
      <c r="AE71" s="3">
        <f t="shared" si="57"/>
        <v>0.1000706487556421</v>
      </c>
      <c r="AF71" s="3">
        <f t="shared" si="58"/>
        <v>4.4507265521667089E-2</v>
      </c>
      <c r="AG71" s="3">
        <f t="shared" si="59"/>
        <v>22.468241719167821</v>
      </c>
    </row>
    <row r="72" spans="2:33" x14ac:dyDescent="0.2">
      <c r="B72" s="3">
        <v>0.23</v>
      </c>
      <c r="C72" s="3">
        <f t="shared" si="36"/>
        <v>191.66666666666669</v>
      </c>
      <c r="D72" s="3">
        <v>1.2846999999999999E-3</v>
      </c>
      <c r="E72" s="32">
        <f t="shared" si="37"/>
        <v>1.0567128760126145</v>
      </c>
      <c r="F72" s="3">
        <f t="shared" si="38"/>
        <v>9.3140749999999998E-3</v>
      </c>
      <c r="G72" s="3">
        <f t="shared" si="39"/>
        <v>4.0495978260869564E-2</v>
      </c>
      <c r="H72" s="3">
        <f t="shared" si="40"/>
        <v>9.8423029806471926E-3</v>
      </c>
      <c r="I72" s="3">
        <f t="shared" si="41"/>
        <v>9.9208381604818013E-2</v>
      </c>
      <c r="J72" s="3">
        <f t="shared" si="42"/>
        <v>4.2792621654987789E-2</v>
      </c>
      <c r="K72" s="3">
        <f t="shared" si="43"/>
        <v>23.368514508468838</v>
      </c>
      <c r="M72" s="3">
        <v>0.23</v>
      </c>
      <c r="N72" s="3">
        <f t="shared" si="44"/>
        <v>191.66666666666669</v>
      </c>
      <c r="O72" s="3">
        <v>1.3782E-3</v>
      </c>
      <c r="P72" s="32">
        <f t="shared" si="45"/>
        <v>1.0570903327581227</v>
      </c>
      <c r="Q72" s="3">
        <f t="shared" si="46"/>
        <v>9.6474000000000004E-3</v>
      </c>
      <c r="R72" s="3">
        <f t="shared" si="47"/>
        <v>4.194521739130435E-2</v>
      </c>
      <c r="S72" s="3">
        <f t="shared" si="48"/>
        <v>1.0198173276250713E-2</v>
      </c>
      <c r="T72" s="3">
        <f t="shared" si="49"/>
        <v>0.10098600534851704</v>
      </c>
      <c r="U72" s="3">
        <f t="shared" si="50"/>
        <v>4.4339883809785707E-2</v>
      </c>
      <c r="V72" s="3">
        <f t="shared" si="51"/>
        <v>22.553058647828536</v>
      </c>
      <c r="X72" s="3">
        <v>0.23</v>
      </c>
      <c r="Y72" s="3">
        <f t="shared" si="52"/>
        <v>191.66666666666669</v>
      </c>
      <c r="Z72" s="3">
        <v>1.3423E-3</v>
      </c>
      <c r="AA72" s="32">
        <f t="shared" si="53"/>
        <v>1.0567128760126145</v>
      </c>
      <c r="AB72" s="3">
        <f t="shared" si="54"/>
        <v>9.6645600000000009E-3</v>
      </c>
      <c r="AC72" s="3">
        <f t="shared" si="55"/>
        <v>4.2019826086956522E-2</v>
      </c>
      <c r="AD72" s="3">
        <f t="shared" si="56"/>
        <v>1.0212664992996475E-2</v>
      </c>
      <c r="AE72" s="3">
        <f t="shared" si="57"/>
        <v>0.10105773099073853</v>
      </c>
      <c r="AF72" s="3">
        <f t="shared" si="58"/>
        <v>4.4402891273897717E-2</v>
      </c>
      <c r="AG72" s="3">
        <f t="shared" si="59"/>
        <v>22.521055978799538</v>
      </c>
    </row>
    <row r="73" spans="2:33" x14ac:dyDescent="0.2">
      <c r="B73" s="3">
        <v>0.23499999999999999</v>
      </c>
      <c r="C73" s="3">
        <f t="shared" si="36"/>
        <v>195.83333333333334</v>
      </c>
      <c r="D73" s="3">
        <v>1.3078E-3</v>
      </c>
      <c r="E73" s="32">
        <f t="shared" si="37"/>
        <v>1.0570221387984367</v>
      </c>
      <c r="F73" s="3">
        <f t="shared" si="38"/>
        <v>9.48155E-3</v>
      </c>
      <c r="G73" s="3">
        <f t="shared" si="39"/>
        <v>4.034702127659575E-2</v>
      </c>
      <c r="H73" s="3">
        <f t="shared" si="40"/>
        <v>1.0022208260124317E-2</v>
      </c>
      <c r="I73" s="3">
        <f t="shared" si="41"/>
        <v>0.1001109797181324</v>
      </c>
      <c r="J73" s="3">
        <f t="shared" si="42"/>
        <v>4.2647694723933267E-2</v>
      </c>
      <c r="K73" s="3">
        <f t="shared" si="43"/>
        <v>23.447926235478668</v>
      </c>
      <c r="M73" s="3">
        <v>0.23499999999999999</v>
      </c>
      <c r="N73" s="3">
        <f t="shared" si="44"/>
        <v>195.83333333333334</v>
      </c>
      <c r="O73" s="3">
        <v>1.4023E-3</v>
      </c>
      <c r="P73" s="32">
        <f t="shared" si="45"/>
        <v>1.0574016538653146</v>
      </c>
      <c r="Q73" s="3">
        <f t="shared" si="46"/>
        <v>9.8160999999999995E-3</v>
      </c>
      <c r="R73" s="3">
        <f t="shared" si="47"/>
        <v>4.1770638297872344E-2</v>
      </c>
      <c r="S73" s="3">
        <f t="shared" si="48"/>
        <v>1.0379560374507314E-2</v>
      </c>
      <c r="T73" s="3">
        <f t="shared" si="49"/>
        <v>0.10188012747590824</v>
      </c>
      <c r="U73" s="3">
        <f t="shared" si="50"/>
        <v>4.416834201918006E-2</v>
      </c>
      <c r="V73" s="3">
        <f t="shared" si="51"/>
        <v>22.640650617262267</v>
      </c>
      <c r="X73" s="3">
        <v>0.23499999999999999</v>
      </c>
      <c r="Y73" s="3">
        <f t="shared" si="52"/>
        <v>195.83333333333334</v>
      </c>
      <c r="Z73" s="3">
        <v>1.3675E-3</v>
      </c>
      <c r="AA73" s="32">
        <f t="shared" si="53"/>
        <v>1.0570221387984367</v>
      </c>
      <c r="AB73" s="3">
        <f t="shared" si="54"/>
        <v>9.8460000000000006E-3</v>
      </c>
      <c r="AC73" s="3">
        <f t="shared" si="55"/>
        <v>4.1897872340425538E-2</v>
      </c>
      <c r="AD73" s="3">
        <f t="shared" si="56"/>
        <v>1.0407439978609408E-2</v>
      </c>
      <c r="AE73" s="3">
        <f t="shared" si="57"/>
        <v>0.10201686124660672</v>
      </c>
      <c r="AF73" s="3">
        <f t="shared" si="58"/>
        <v>4.4286978632380465E-2</v>
      </c>
      <c r="AG73" s="3">
        <f t="shared" si="59"/>
        <v>22.580000507617584</v>
      </c>
    </row>
    <row r="74" spans="2:33" x14ac:dyDescent="0.2">
      <c r="B74" s="3">
        <v>0.24</v>
      </c>
      <c r="C74" s="3">
        <f t="shared" si="36"/>
        <v>200</v>
      </c>
      <c r="D74" s="3">
        <v>1.3305999999999999E-3</v>
      </c>
      <c r="E74" s="32">
        <f t="shared" si="37"/>
        <v>1.0573248903026038</v>
      </c>
      <c r="F74" s="3">
        <f t="shared" si="38"/>
        <v>9.6468500000000002E-3</v>
      </c>
      <c r="G74" s="3">
        <f t="shared" si="39"/>
        <v>4.0195208333333336E-2</v>
      </c>
      <c r="H74" s="3">
        <f t="shared" si="40"/>
        <v>1.0199854618015673E-2</v>
      </c>
      <c r="I74" s="3">
        <f t="shared" si="41"/>
        <v>0.10099432963298322</v>
      </c>
      <c r="J74" s="3">
        <f t="shared" si="42"/>
        <v>4.2499394241731971E-2</v>
      </c>
      <c r="K74" s="3">
        <f t="shared" si="43"/>
        <v>23.52974713738525</v>
      </c>
      <c r="M74" s="3">
        <v>0.24</v>
      </c>
      <c r="N74" s="3">
        <f t="shared" si="44"/>
        <v>200</v>
      </c>
      <c r="O74" s="3">
        <v>1.4270000000000001E-3</v>
      </c>
      <c r="P74" s="32">
        <f t="shared" si="45"/>
        <v>1.0577064203545345</v>
      </c>
      <c r="Q74" s="3">
        <f t="shared" si="46"/>
        <v>9.9890000000000014E-3</v>
      </c>
      <c r="R74" s="3">
        <f t="shared" si="47"/>
        <v>4.1620833333333343E-2</v>
      </c>
      <c r="S74" s="3">
        <f t="shared" si="48"/>
        <v>1.0565429432921446E-2</v>
      </c>
      <c r="T74" s="3">
        <f t="shared" si="49"/>
        <v>0.10278827478327207</v>
      </c>
      <c r="U74" s="3">
        <f t="shared" si="50"/>
        <v>4.4022622637172694E-2</v>
      </c>
      <c r="V74" s="3">
        <f t="shared" si="51"/>
        <v>22.715593485691155</v>
      </c>
      <c r="X74" s="3">
        <v>0.24</v>
      </c>
      <c r="Y74" s="3">
        <f t="shared" si="52"/>
        <v>200</v>
      </c>
      <c r="Z74" s="3">
        <v>1.3914000000000001E-3</v>
      </c>
      <c r="AA74" s="32">
        <f t="shared" si="53"/>
        <v>1.0573248903026038</v>
      </c>
      <c r="AB74" s="3">
        <f t="shared" si="54"/>
        <v>1.001808E-2</v>
      </c>
      <c r="AC74" s="3">
        <f t="shared" si="55"/>
        <v>4.1742000000000001E-2</v>
      </c>
      <c r="AD74" s="3">
        <f t="shared" si="56"/>
        <v>1.0592365337042709E-2</v>
      </c>
      <c r="AE74" s="3">
        <f t="shared" si="57"/>
        <v>0.10291921753026842</v>
      </c>
      <c r="AF74" s="3">
        <f t="shared" si="58"/>
        <v>4.4134855571011287E-2</v>
      </c>
      <c r="AG74" s="3">
        <f t="shared" si="59"/>
        <v>22.6578287628253</v>
      </c>
    </row>
    <row r="75" spans="2:33" x14ac:dyDescent="0.2">
      <c r="B75" s="3">
        <v>0.245</v>
      </c>
      <c r="C75" s="3">
        <f t="shared" si="36"/>
        <v>204.16666666666669</v>
      </c>
      <c r="D75" s="3">
        <v>1.3563E-3</v>
      </c>
      <c r="E75" s="32">
        <f t="shared" si="37"/>
        <v>1.0576213990607257</v>
      </c>
      <c r="F75" s="3">
        <f t="shared" si="38"/>
        <v>9.8331749999999996E-3</v>
      </c>
      <c r="G75" s="3">
        <f t="shared" si="39"/>
        <v>4.0135408163265308E-2</v>
      </c>
      <c r="H75" s="3">
        <f t="shared" si="40"/>
        <v>1.0399776300708952E-2</v>
      </c>
      <c r="I75" s="3">
        <f t="shared" si="41"/>
        <v>0.10197929348994801</v>
      </c>
      <c r="J75" s="3">
        <f t="shared" si="42"/>
        <v>4.2448066533505927E-2</v>
      </c>
      <c r="K75" s="3">
        <f t="shared" si="43"/>
        <v>23.558199033886755</v>
      </c>
      <c r="M75" s="3">
        <v>0.245</v>
      </c>
      <c r="N75" s="3">
        <f t="shared" si="44"/>
        <v>204.16666666666669</v>
      </c>
      <c r="O75" s="3">
        <v>1.4515999999999999E-3</v>
      </c>
      <c r="P75" s="32">
        <f t="shared" si="45"/>
        <v>1.0580049025486506</v>
      </c>
      <c r="Q75" s="3">
        <f t="shared" si="46"/>
        <v>1.0161199999999999E-2</v>
      </c>
      <c r="R75" s="3">
        <f t="shared" si="47"/>
        <v>4.1474285714285707E-2</v>
      </c>
      <c r="S75" s="3">
        <f t="shared" si="48"/>
        <v>1.0750599415777348E-2</v>
      </c>
      <c r="T75" s="3">
        <f t="shared" si="49"/>
        <v>0.10368509736590571</v>
      </c>
      <c r="U75" s="3">
        <f t="shared" si="50"/>
        <v>4.3879997615417748E-2</v>
      </c>
      <c r="V75" s="3">
        <f t="shared" si="51"/>
        <v>22.789426944923953</v>
      </c>
      <c r="X75" s="3">
        <v>0.245</v>
      </c>
      <c r="Y75" s="3">
        <f t="shared" si="52"/>
        <v>204.16666666666669</v>
      </c>
      <c r="Z75" s="3">
        <v>1.4159999999999999E-3</v>
      </c>
      <c r="AA75" s="32">
        <f t="shared" si="53"/>
        <v>1.0576213990607257</v>
      </c>
      <c r="AB75" s="3">
        <f t="shared" si="54"/>
        <v>1.01952E-2</v>
      </c>
      <c r="AC75" s="3">
        <f t="shared" si="55"/>
        <v>4.1613061224489795E-2</v>
      </c>
      <c r="AD75" s="3">
        <f t="shared" si="56"/>
        <v>1.078266168770391E-2</v>
      </c>
      <c r="AE75" s="3">
        <f t="shared" si="57"/>
        <v>0.10383959595310409</v>
      </c>
      <c r="AF75" s="3">
        <f t="shared" si="58"/>
        <v>4.4010864031444531E-2</v>
      </c>
      <c r="AG75" s="3">
        <f t="shared" si="59"/>
        <v>22.721662525996489</v>
      </c>
    </row>
    <row r="76" spans="2:33" x14ac:dyDescent="0.2">
      <c r="B76" s="3">
        <v>0.25</v>
      </c>
      <c r="C76" s="3">
        <f t="shared" si="36"/>
        <v>208.33333333333334</v>
      </c>
      <c r="D76" s="3">
        <v>1.3778E-3</v>
      </c>
      <c r="E76" s="32">
        <f t="shared" si="37"/>
        <v>1.0579119173312423</v>
      </c>
      <c r="F76" s="3">
        <f t="shared" si="38"/>
        <v>9.9890499999999993E-3</v>
      </c>
      <c r="G76" s="3">
        <f t="shared" si="39"/>
        <v>3.9956199999999997E-2</v>
      </c>
      <c r="H76" s="3">
        <f t="shared" si="40"/>
        <v>1.0567535037817646E-2</v>
      </c>
      <c r="I76" s="3">
        <f t="shared" si="41"/>
        <v>0.10279851671020183</v>
      </c>
      <c r="J76" s="3">
        <f t="shared" si="42"/>
        <v>4.2270140151270584E-2</v>
      </c>
      <c r="K76" s="3">
        <f t="shared" si="43"/>
        <v>23.657361826133933</v>
      </c>
      <c r="M76" s="3">
        <v>0.25</v>
      </c>
      <c r="N76" s="3">
        <f t="shared" si="44"/>
        <v>208.33333333333334</v>
      </c>
      <c r="O76" s="3">
        <v>1.4762E-3</v>
      </c>
      <c r="P76" s="32">
        <f t="shared" si="45"/>
        <v>1.0582973543850276</v>
      </c>
      <c r="Q76" s="3">
        <f t="shared" si="46"/>
        <v>1.03334E-2</v>
      </c>
      <c r="R76" s="3">
        <f t="shared" si="47"/>
        <v>4.1333599999999998E-2</v>
      </c>
      <c r="S76" s="3">
        <f t="shared" si="48"/>
        <v>1.0935809881802244E-2</v>
      </c>
      <c r="T76" s="3">
        <f t="shared" si="49"/>
        <v>0.10457442269409017</v>
      </c>
      <c r="U76" s="3">
        <f t="shared" si="50"/>
        <v>4.3743239527208974E-2</v>
      </c>
      <c r="V76" s="3">
        <f t="shared" si="51"/>
        <v>22.860675405121391</v>
      </c>
      <c r="X76" s="3">
        <v>0.25</v>
      </c>
      <c r="Y76" s="3">
        <f t="shared" si="52"/>
        <v>208.33333333333334</v>
      </c>
      <c r="Z76" s="3">
        <v>1.4398E-3</v>
      </c>
      <c r="AA76" s="32">
        <f t="shared" si="53"/>
        <v>1.0579119173312423</v>
      </c>
      <c r="AB76" s="3">
        <f t="shared" si="54"/>
        <v>1.036656E-2</v>
      </c>
      <c r="AC76" s="3">
        <f t="shared" si="55"/>
        <v>4.1466240000000001E-2</v>
      </c>
      <c r="AD76" s="3">
        <f t="shared" si="56"/>
        <v>1.0966907365729365E-2</v>
      </c>
      <c r="AE76" s="3">
        <f t="shared" si="57"/>
        <v>0.10472300304006453</v>
      </c>
      <c r="AF76" s="3">
        <f t="shared" si="58"/>
        <v>4.386762946291746E-2</v>
      </c>
      <c r="AG76" s="3">
        <f t="shared" si="59"/>
        <v>22.795852254686526</v>
      </c>
    </row>
    <row r="77" spans="2:33" x14ac:dyDescent="0.2">
      <c r="B77" s="3">
        <v>0.255</v>
      </c>
      <c r="C77" s="3">
        <f t="shared" si="36"/>
        <v>212.50000000000003</v>
      </c>
      <c r="D77" s="3">
        <v>1.3994000000000001E-3</v>
      </c>
      <c r="E77" s="32">
        <f t="shared" si="37"/>
        <v>1.0581966823849227</v>
      </c>
      <c r="F77" s="3">
        <f t="shared" si="38"/>
        <v>1.0145650000000001E-2</v>
      </c>
      <c r="G77" s="3">
        <f t="shared" si="39"/>
        <v>3.9786862745098045E-2</v>
      </c>
      <c r="H77" s="3">
        <f t="shared" si="40"/>
        <v>1.0736093170638592E-2</v>
      </c>
      <c r="I77" s="3">
        <f t="shared" si="41"/>
        <v>0.10361512037650969</v>
      </c>
      <c r="J77" s="3">
        <f t="shared" si="42"/>
        <v>4.2102326159367029E-2</v>
      </c>
      <c r="K77" s="3">
        <f t="shared" si="43"/>
        <v>23.751656766297639</v>
      </c>
      <c r="M77" s="3">
        <v>0.255</v>
      </c>
      <c r="N77" s="3">
        <f t="shared" si="44"/>
        <v>212.50000000000003</v>
      </c>
      <c r="O77" s="3">
        <v>1.4995E-3</v>
      </c>
      <c r="P77" s="32">
        <f t="shared" si="45"/>
        <v>1.0585840147136079</v>
      </c>
      <c r="Q77" s="3">
        <f t="shared" si="46"/>
        <v>1.0496499999999999E-2</v>
      </c>
      <c r="R77" s="3">
        <f t="shared" si="47"/>
        <v>4.1162745098039209E-2</v>
      </c>
      <c r="S77" s="3">
        <f t="shared" si="48"/>
        <v>1.1111427110441384E-2</v>
      </c>
      <c r="T77" s="3">
        <f t="shared" si="49"/>
        <v>0.10541075424472297</v>
      </c>
      <c r="U77" s="3">
        <f t="shared" si="50"/>
        <v>4.3574223962515229E-2</v>
      </c>
      <c r="V77" s="3">
        <f t="shared" si="51"/>
        <v>22.949347321945446</v>
      </c>
      <c r="X77" s="3">
        <v>0.255</v>
      </c>
      <c r="Y77" s="3">
        <f t="shared" si="52"/>
        <v>212.50000000000003</v>
      </c>
      <c r="Z77" s="3">
        <v>1.4641999999999999E-3</v>
      </c>
      <c r="AA77" s="32">
        <f t="shared" si="53"/>
        <v>1.0581966823849227</v>
      </c>
      <c r="AB77" s="3">
        <f t="shared" si="54"/>
        <v>1.054224E-2</v>
      </c>
      <c r="AC77" s="3">
        <f t="shared" si="55"/>
        <v>4.1342117647058821E-2</v>
      </c>
      <c r="AD77" s="3">
        <f t="shared" si="56"/>
        <v>1.1155763392905627E-2</v>
      </c>
      <c r="AE77" s="3">
        <f t="shared" si="57"/>
        <v>0.10562084734040732</v>
      </c>
      <c r="AF77" s="3">
        <f t="shared" si="58"/>
        <v>4.3748091736884813E-2</v>
      </c>
      <c r="AG77" s="3">
        <f t="shared" si="59"/>
        <v>22.858139870747362</v>
      </c>
    </row>
    <row r="78" spans="2:33" x14ac:dyDescent="0.2">
      <c r="B78" s="3">
        <v>0.26</v>
      </c>
      <c r="C78" s="3">
        <f t="shared" si="36"/>
        <v>216.66666666666669</v>
      </c>
      <c r="D78" s="3">
        <v>1.4224000000000001E-3</v>
      </c>
      <c r="E78" s="32">
        <f t="shared" si="37"/>
        <v>1.0584759176691489</v>
      </c>
      <c r="F78" s="3">
        <f t="shared" si="38"/>
        <v>1.0312400000000001E-2</v>
      </c>
      <c r="G78" s="3">
        <f t="shared" si="39"/>
        <v>3.9663076923076926E-2</v>
      </c>
      <c r="H78" s="3">
        <f t="shared" si="40"/>
        <v>1.0915427053371334E-2</v>
      </c>
      <c r="I78" s="3">
        <f t="shared" si="41"/>
        <v>0.10447692115185694</v>
      </c>
      <c r="J78" s="3">
        <f t="shared" si="42"/>
        <v>4.1982411743735897E-2</v>
      </c>
      <c r="K78" s="3">
        <f t="shared" si="43"/>
        <v>23.819498653485713</v>
      </c>
      <c r="M78" s="3">
        <v>0.26</v>
      </c>
      <c r="N78" s="3">
        <f t="shared" si="44"/>
        <v>216.66666666666669</v>
      </c>
      <c r="O78" s="3">
        <v>1.526E-3</v>
      </c>
      <c r="P78" s="32">
        <f t="shared" si="45"/>
        <v>1.0588651084689435</v>
      </c>
      <c r="Q78" s="3">
        <f t="shared" si="46"/>
        <v>1.0682000000000001E-2</v>
      </c>
      <c r="R78" s="3">
        <f t="shared" si="47"/>
        <v>4.1084615384615386E-2</v>
      </c>
      <c r="S78" s="3">
        <f t="shared" si="48"/>
        <v>1.1310797088665255E-2</v>
      </c>
      <c r="T78" s="3">
        <f t="shared" si="49"/>
        <v>0.10635223123501103</v>
      </c>
      <c r="U78" s="3">
        <f t="shared" si="50"/>
        <v>4.3503065725635594E-2</v>
      </c>
      <c r="V78" s="3">
        <f t="shared" si="51"/>
        <v>22.986885712992809</v>
      </c>
      <c r="X78" s="3">
        <v>0.26</v>
      </c>
      <c r="Y78" s="3">
        <f t="shared" si="52"/>
        <v>216.66666666666669</v>
      </c>
      <c r="Z78" s="3">
        <v>1.4874000000000001E-3</v>
      </c>
      <c r="AA78" s="32">
        <f t="shared" si="53"/>
        <v>1.0584759176691489</v>
      </c>
      <c r="AB78" s="3">
        <f t="shared" si="54"/>
        <v>1.070928E-2</v>
      </c>
      <c r="AC78" s="3">
        <f t="shared" si="55"/>
        <v>4.1189538461538458E-2</v>
      </c>
      <c r="AD78" s="3">
        <f t="shared" si="56"/>
        <v>1.1335514975575863E-2</v>
      </c>
      <c r="AE78" s="3">
        <f t="shared" si="57"/>
        <v>0.106468375471667</v>
      </c>
      <c r="AF78" s="3">
        <f t="shared" si="58"/>
        <v>4.3598134521445626E-2</v>
      </c>
      <c r="AG78" s="3">
        <f t="shared" si="59"/>
        <v>22.936761193488834</v>
      </c>
    </row>
    <row r="79" spans="2:33" x14ac:dyDescent="0.2">
      <c r="B79" s="3">
        <v>0.26500000000000001</v>
      </c>
      <c r="C79" s="3">
        <f t="shared" si="36"/>
        <v>220.83333333333337</v>
      </c>
      <c r="D79" s="3">
        <v>1.4472E-3</v>
      </c>
      <c r="E79" s="32">
        <f t="shared" si="37"/>
        <v>1.0587498338612893</v>
      </c>
      <c r="F79" s="3">
        <f t="shared" si="38"/>
        <v>1.04922E-2</v>
      </c>
      <c r="G79" s="3">
        <f t="shared" si="39"/>
        <v>3.9593207547169808E-2</v>
      </c>
      <c r="H79" s="3">
        <f t="shared" si="40"/>
        <v>1.110861500683942E-2</v>
      </c>
      <c r="I79" s="3">
        <f t="shared" si="41"/>
        <v>0.10539741461174187</v>
      </c>
      <c r="J79" s="3">
        <f t="shared" si="42"/>
        <v>4.1919301912601584E-2</v>
      </c>
      <c r="K79" s="3">
        <f t="shared" si="43"/>
        <v>23.855359091735846</v>
      </c>
      <c r="M79" s="3">
        <v>0.26500000000000001</v>
      </c>
      <c r="N79" s="3">
        <f t="shared" si="44"/>
        <v>220.83333333333337</v>
      </c>
      <c r="O79" s="3">
        <v>1.5483000000000001E-3</v>
      </c>
      <c r="P79" s="32">
        <f t="shared" si="45"/>
        <v>1.0591408477305826</v>
      </c>
      <c r="Q79" s="3">
        <f t="shared" si="46"/>
        <v>1.08381E-2</v>
      </c>
      <c r="R79" s="3">
        <f t="shared" si="47"/>
        <v>4.0898490566037733E-2</v>
      </c>
      <c r="S79" s="3">
        <f t="shared" si="48"/>
        <v>1.1479074421788827E-2</v>
      </c>
      <c r="T79" s="3">
        <f t="shared" si="49"/>
        <v>0.10714044251256771</v>
      </c>
      <c r="U79" s="3">
        <f t="shared" si="50"/>
        <v>4.3317261969014441E-2</v>
      </c>
      <c r="V79" s="3">
        <f t="shared" si="51"/>
        <v>23.085484967062708</v>
      </c>
      <c r="X79" s="3">
        <v>0.26500000000000001</v>
      </c>
      <c r="Y79" s="3">
        <f t="shared" si="52"/>
        <v>220.83333333333337</v>
      </c>
      <c r="Z79" s="3">
        <v>1.5119E-3</v>
      </c>
      <c r="AA79" s="32">
        <f t="shared" si="53"/>
        <v>1.0587498338612893</v>
      </c>
      <c r="AB79" s="3">
        <f t="shared" si="54"/>
        <v>1.088568E-2</v>
      </c>
      <c r="AC79" s="3">
        <f t="shared" si="55"/>
        <v>4.1078037735849053E-2</v>
      </c>
      <c r="AD79" s="3">
        <f t="shared" si="56"/>
        <v>1.1525211891467159E-2</v>
      </c>
      <c r="AE79" s="3">
        <f t="shared" si="57"/>
        <v>0.10735553964033323</v>
      </c>
      <c r="AF79" s="3">
        <f t="shared" si="58"/>
        <v>4.3491365628177958E-2</v>
      </c>
      <c r="AG79" s="3">
        <f t="shared" si="59"/>
        <v>22.993069671560331</v>
      </c>
    </row>
    <row r="80" spans="2:33" x14ac:dyDescent="0.2">
      <c r="B80" s="3">
        <v>0.27</v>
      </c>
      <c r="C80" s="3">
        <f t="shared" si="36"/>
        <v>225.00000000000003</v>
      </c>
      <c r="D80" s="3">
        <v>1.4656000000000001E-3</v>
      </c>
      <c r="E80" s="32">
        <f t="shared" si="37"/>
        <v>1.0590186298236128</v>
      </c>
      <c r="F80" s="3">
        <f t="shared" si="38"/>
        <v>1.0625600000000001E-2</v>
      </c>
      <c r="G80" s="3">
        <f t="shared" si="39"/>
        <v>3.9354074074074076E-2</v>
      </c>
      <c r="H80" s="3">
        <f t="shared" si="40"/>
        <v>1.1252708353053781E-2</v>
      </c>
      <c r="I80" s="3">
        <f t="shared" si="41"/>
        <v>0.10607878370840128</v>
      </c>
      <c r="J80" s="3">
        <f t="shared" si="42"/>
        <v>4.1676697603902892E-2</v>
      </c>
      <c r="K80" s="3">
        <f t="shared" si="43"/>
        <v>23.994223570783909</v>
      </c>
      <c r="M80" s="3">
        <v>0.27</v>
      </c>
      <c r="N80" s="3">
        <f t="shared" si="44"/>
        <v>225.00000000000003</v>
      </c>
      <c r="O80" s="3">
        <v>1.5751999999999999E-3</v>
      </c>
      <c r="P80" s="32">
        <f t="shared" si="45"/>
        <v>1.0594114326843358</v>
      </c>
      <c r="Q80" s="3">
        <f t="shared" si="46"/>
        <v>1.1026399999999999E-2</v>
      </c>
      <c r="R80" s="3">
        <f t="shared" si="47"/>
        <v>4.083851851851851E-2</v>
      </c>
      <c r="S80" s="3">
        <f t="shared" si="48"/>
        <v>1.1681494221350558E-2</v>
      </c>
      <c r="T80" s="3">
        <f t="shared" si="49"/>
        <v>0.10808096141944037</v>
      </c>
      <c r="U80" s="3">
        <f t="shared" si="50"/>
        <v>4.326479341240947E-2</v>
      </c>
      <c r="V80" s="3">
        <f t="shared" si="51"/>
        <v>23.113481450559149</v>
      </c>
      <c r="X80" s="3">
        <v>0.27</v>
      </c>
      <c r="Y80" s="3">
        <f t="shared" si="52"/>
        <v>225.00000000000003</v>
      </c>
      <c r="Z80" s="3">
        <v>1.5361000000000001E-3</v>
      </c>
      <c r="AA80" s="32">
        <f t="shared" si="53"/>
        <v>1.0590186298236128</v>
      </c>
      <c r="AB80" s="3">
        <f t="shared" si="54"/>
        <v>1.1059920000000001E-2</v>
      </c>
      <c r="AC80" s="3">
        <f t="shared" si="55"/>
        <v>4.0962666666666668E-2</v>
      </c>
      <c r="AD80" s="3">
        <f t="shared" si="56"/>
        <v>1.1712661324358773E-2</v>
      </c>
      <c r="AE80" s="3">
        <f t="shared" si="57"/>
        <v>0.10822504943107568</v>
      </c>
      <c r="AF80" s="3">
        <f t="shared" si="58"/>
        <v>4.3380227127254714E-2</v>
      </c>
      <c r="AG80" s="3">
        <f t="shared" si="59"/>
        <v>23.051977046282566</v>
      </c>
    </row>
    <row r="81" spans="2:33" x14ac:dyDescent="0.2">
      <c r="B81" s="3">
        <v>0.27500000000000002</v>
      </c>
      <c r="C81" s="3">
        <f t="shared" si="36"/>
        <v>229.16666666666671</v>
      </c>
      <c r="D81" s="3">
        <v>1.4875000000000001E-3</v>
      </c>
      <c r="E81" s="32">
        <f t="shared" ref="E81:E112" si="60">(E$1-13+(8.7*LN(B81*1000)))/E$1</f>
        <v>1.0592824934705771</v>
      </c>
      <c r="F81" s="3">
        <f t="shared" ref="F81:F112" si="61">D81*A$49</f>
        <v>1.0784375000000001E-2</v>
      </c>
      <c r="G81" s="3">
        <f t="shared" si="39"/>
        <v>3.9215909090909093E-2</v>
      </c>
      <c r="H81" s="3">
        <f t="shared" si="40"/>
        <v>1.1423699640521756E-2</v>
      </c>
      <c r="I81" s="3">
        <f t="shared" si="41"/>
        <v>0.10688170863399292</v>
      </c>
      <c r="J81" s="3">
        <f t="shared" si="42"/>
        <v>4.1540725965533654E-2</v>
      </c>
      <c r="K81" s="3">
        <f t="shared" si="43"/>
        <v>24.072761771898261</v>
      </c>
      <c r="M81" s="3">
        <v>0.27500000000000002</v>
      </c>
      <c r="N81" s="3">
        <f t="shared" si="44"/>
        <v>229.16666666666671</v>
      </c>
      <c r="O81" s="3">
        <v>1.5973999999999999E-3</v>
      </c>
      <c r="P81" s="32">
        <f t="shared" ref="P81:P112" si="62">(P$1-13+(8.7*LN(M81*1000)))/P$1</f>
        <v>1.0596770524953396</v>
      </c>
      <c r="Q81" s="3">
        <f t="shared" ref="Q81:Q112" si="63">O81*L$49</f>
        <v>1.1181799999999999E-2</v>
      </c>
      <c r="R81" s="3">
        <f t="shared" si="47"/>
        <v>4.0661090909090904E-2</v>
      </c>
      <c r="S81" s="3">
        <f t="shared" si="48"/>
        <v>1.1849096865592388E-2</v>
      </c>
      <c r="T81" s="3">
        <f t="shared" si="49"/>
        <v>0.1088535569726244</v>
      </c>
      <c r="U81" s="3">
        <f t="shared" si="50"/>
        <v>4.3087624965790494E-2</v>
      </c>
      <c r="V81" s="3">
        <f t="shared" si="51"/>
        <v>23.208519866062517</v>
      </c>
      <c r="X81" s="3">
        <v>0.27500000000000002</v>
      </c>
      <c r="Y81" s="3">
        <f t="shared" ref="Y81:Y100" si="64">X81/$A$10</f>
        <v>229.16666666666671</v>
      </c>
      <c r="Z81" s="3">
        <v>1.5579999999999999E-3</v>
      </c>
      <c r="AA81" s="32">
        <f t="shared" ref="AA81:AA112" si="65">(AA$1-13+(8.7*LN(X81*1000)))/AA$1</f>
        <v>1.0592824934705771</v>
      </c>
      <c r="AB81" s="3">
        <f t="shared" ref="AB81:AB112" si="66">Z81*W$49</f>
        <v>1.1217599999999999E-2</v>
      </c>
      <c r="AC81" s="3">
        <f t="shared" si="55"/>
        <v>4.0791272727272725E-2</v>
      </c>
      <c r="AD81" s="3">
        <f t="shared" si="56"/>
        <v>1.1882607298755545E-2</v>
      </c>
      <c r="AE81" s="3">
        <f t="shared" si="57"/>
        <v>0.10900737268072992</v>
      </c>
      <c r="AF81" s="3">
        <f t="shared" si="58"/>
        <v>4.3209481086383797E-2</v>
      </c>
      <c r="AG81" s="3">
        <f t="shared" si="59"/>
        <v>23.143068948243414</v>
      </c>
    </row>
    <row r="82" spans="2:33" x14ac:dyDescent="0.2">
      <c r="B82" s="3">
        <v>0.28000000000000003</v>
      </c>
      <c r="C82" s="3">
        <f t="shared" si="36"/>
        <v>233.33333333333337</v>
      </c>
      <c r="D82" s="3">
        <v>1.5126E-3</v>
      </c>
      <c r="E82" s="32">
        <f t="shared" si="60"/>
        <v>1.0595416025579711</v>
      </c>
      <c r="F82" s="3">
        <f t="shared" si="61"/>
        <v>1.096635E-2</v>
      </c>
      <c r="G82" s="3">
        <f t="shared" si="39"/>
        <v>3.9165535714285708E-2</v>
      </c>
      <c r="H82" s="3">
        <f t="shared" si="40"/>
        <v>1.1619304053211606E-2</v>
      </c>
      <c r="I82" s="3">
        <f t="shared" si="41"/>
        <v>0.10779287570712456</v>
      </c>
      <c r="J82" s="3">
        <f t="shared" si="42"/>
        <v>4.1497514475755733E-2</v>
      </c>
      <c r="K82" s="3">
        <f t="shared" si="43"/>
        <v>24.097828812957804</v>
      </c>
      <c r="M82" s="3">
        <v>0.28000000000000003</v>
      </c>
      <c r="N82" s="3">
        <f t="shared" si="44"/>
        <v>233.33333333333337</v>
      </c>
      <c r="O82" s="3">
        <v>1.6216E-3</v>
      </c>
      <c r="P82" s="32">
        <f t="shared" si="62"/>
        <v>1.05993788610245</v>
      </c>
      <c r="Q82" s="3">
        <f t="shared" si="63"/>
        <v>1.1351199999999999E-2</v>
      </c>
      <c r="R82" s="3">
        <f t="shared" si="47"/>
        <v>4.0539999999999993E-2</v>
      </c>
      <c r="S82" s="3">
        <f t="shared" si="48"/>
        <v>1.2031566932726129E-2</v>
      </c>
      <c r="T82" s="3">
        <f t="shared" si="49"/>
        <v>0.10968849954633407</v>
      </c>
      <c r="U82" s="3">
        <f t="shared" si="50"/>
        <v>4.2969881902593314E-2</v>
      </c>
      <c r="V82" s="3">
        <f t="shared" si="51"/>
        <v>23.272114227980879</v>
      </c>
      <c r="X82" s="3">
        <v>0.28000000000000003</v>
      </c>
      <c r="Y82" s="3">
        <f t="shared" si="64"/>
        <v>233.33333333333337</v>
      </c>
      <c r="Z82" s="3">
        <v>1.5845E-3</v>
      </c>
      <c r="AA82" s="32">
        <f t="shared" si="65"/>
        <v>1.0595416025579711</v>
      </c>
      <c r="AB82" s="3">
        <f t="shared" si="66"/>
        <v>1.1408400000000001E-2</v>
      </c>
      <c r="AC82" s="3">
        <f t="shared" si="55"/>
        <v>4.0744285714285712E-2</v>
      </c>
      <c r="AD82" s="3">
        <f t="shared" si="56"/>
        <v>1.2087674418622359E-2</v>
      </c>
      <c r="AE82" s="3">
        <f t="shared" si="57"/>
        <v>0.10994396035536631</v>
      </c>
      <c r="AF82" s="3">
        <f t="shared" si="58"/>
        <v>4.3170265780794137E-2</v>
      </c>
      <c r="AG82" s="3">
        <f t="shared" si="59"/>
        <v>23.164091809805033</v>
      </c>
    </row>
    <row r="83" spans="2:33" x14ac:dyDescent="0.2">
      <c r="B83" s="3">
        <v>0.28499999999999998</v>
      </c>
      <c r="C83" s="3">
        <f t="shared" si="36"/>
        <v>237.5</v>
      </c>
      <c r="D83" s="3">
        <v>1.5345000000000001E-3</v>
      </c>
      <c r="E83" s="32">
        <f t="shared" si="60"/>
        <v>1.0597961254022104</v>
      </c>
      <c r="F83" s="3">
        <f t="shared" si="61"/>
        <v>1.1125125E-2</v>
      </c>
      <c r="G83" s="3">
        <f t="shared" si="39"/>
        <v>3.9035526315789479E-2</v>
      </c>
      <c r="H83" s="3">
        <f t="shared" si="40"/>
        <v>1.1790364369615265E-2</v>
      </c>
      <c r="I83" s="3">
        <f t="shared" si="41"/>
        <v>0.10858344427036409</v>
      </c>
      <c r="J83" s="3">
        <f t="shared" si="42"/>
        <v>4.1369699542509707E-2</v>
      </c>
      <c r="K83" s="3">
        <f t="shared" si="43"/>
        <v>24.172280946165525</v>
      </c>
      <c r="M83" s="3">
        <v>0.28499999999999998</v>
      </c>
      <c r="N83" s="3">
        <f t="shared" si="44"/>
        <v>237.5</v>
      </c>
      <c r="O83" s="3">
        <v>1.6459000000000001E-3</v>
      </c>
      <c r="P83" s="32">
        <f t="shared" si="62"/>
        <v>1.0601941029423247</v>
      </c>
      <c r="Q83" s="3">
        <f t="shared" si="63"/>
        <v>1.15213E-2</v>
      </c>
      <c r="R83" s="3">
        <f t="shared" si="47"/>
        <v>4.0425614035087723E-2</v>
      </c>
      <c r="S83" s="3">
        <f t="shared" si="48"/>
        <v>1.2214814318229406E-2</v>
      </c>
      <c r="T83" s="3">
        <f t="shared" si="49"/>
        <v>0.11052065109394446</v>
      </c>
      <c r="U83" s="3">
        <f t="shared" si="50"/>
        <v>4.2858997607822483E-2</v>
      </c>
      <c r="V83" s="3">
        <f t="shared" si="51"/>
        <v>23.332323568330104</v>
      </c>
      <c r="X83" s="3">
        <v>0.28499999999999998</v>
      </c>
      <c r="Y83" s="3">
        <f t="shared" si="64"/>
        <v>237.5</v>
      </c>
      <c r="Z83" s="3">
        <v>1.606E-3</v>
      </c>
      <c r="AA83" s="32">
        <f t="shared" si="65"/>
        <v>1.0597961254022104</v>
      </c>
      <c r="AB83" s="3">
        <f t="shared" si="66"/>
        <v>1.1563200000000001E-2</v>
      </c>
      <c r="AC83" s="3">
        <f t="shared" si="55"/>
        <v>4.0572631578947374E-2</v>
      </c>
      <c r="AD83" s="3">
        <f t="shared" si="56"/>
        <v>1.225463455725084E-2</v>
      </c>
      <c r="AE83" s="3">
        <f t="shared" si="57"/>
        <v>0.11070065292152002</v>
      </c>
      <c r="AF83" s="3">
        <f t="shared" si="58"/>
        <v>4.2998717744739789E-2</v>
      </c>
      <c r="AG83" s="3">
        <f t="shared" si="59"/>
        <v>23.256507459977318</v>
      </c>
    </row>
    <row r="84" spans="2:33" x14ac:dyDescent="0.2">
      <c r="B84" s="3">
        <v>0.28999999999999998</v>
      </c>
      <c r="C84" s="3">
        <f t="shared" si="36"/>
        <v>241.66666666666666</v>
      </c>
      <c r="D84" s="3">
        <v>1.5555E-3</v>
      </c>
      <c r="E84" s="32">
        <f t="shared" si="60"/>
        <v>1.0600462215370752</v>
      </c>
      <c r="F84" s="3">
        <f t="shared" si="61"/>
        <v>1.1277375000000001E-2</v>
      </c>
      <c r="G84" s="3">
        <f t="shared" si="39"/>
        <v>3.8887500000000005E-2</v>
      </c>
      <c r="H84" s="3">
        <f t="shared" si="40"/>
        <v>1.1954538757606674E-2</v>
      </c>
      <c r="I84" s="3">
        <f t="shared" si="41"/>
        <v>0.10933681336863021</v>
      </c>
      <c r="J84" s="3">
        <f t="shared" si="42"/>
        <v>4.1222547440023016E-2</v>
      </c>
      <c r="K84" s="3">
        <f t="shared" si="43"/>
        <v>24.25856872273495</v>
      </c>
      <c r="M84" s="3">
        <v>0.28999999999999998</v>
      </c>
      <c r="N84" s="3">
        <f t="shared" si="44"/>
        <v>241.66666666666666</v>
      </c>
      <c r="O84" s="3">
        <v>1.6677E-3</v>
      </c>
      <c r="P84" s="32">
        <f t="shared" si="62"/>
        <v>1.0604458636105334</v>
      </c>
      <c r="Q84" s="3">
        <f t="shared" si="63"/>
        <v>1.1673900000000001E-2</v>
      </c>
      <c r="R84" s="3">
        <f t="shared" si="47"/>
        <v>4.0254827586206902E-2</v>
      </c>
      <c r="S84" s="3">
        <f t="shared" si="48"/>
        <v>1.2379538967203006E-2</v>
      </c>
      <c r="T84" s="3">
        <f t="shared" si="49"/>
        <v>0.11126337657649531</v>
      </c>
      <c r="U84" s="3">
        <f t="shared" si="50"/>
        <v>4.2688065404148302E-2</v>
      </c>
      <c r="V84" s="3">
        <f t="shared" si="51"/>
        <v>23.425751214830711</v>
      </c>
      <c r="X84" s="3">
        <v>0.28999999999999998</v>
      </c>
      <c r="Y84" s="3">
        <f t="shared" si="64"/>
        <v>241.66666666666666</v>
      </c>
      <c r="Z84" s="3">
        <v>1.6279000000000001E-3</v>
      </c>
      <c r="AA84" s="32">
        <f t="shared" si="65"/>
        <v>1.0600462215370752</v>
      </c>
      <c r="AB84" s="3">
        <f t="shared" si="66"/>
        <v>1.1720880000000001E-2</v>
      </c>
      <c r="AC84" s="3">
        <f t="shared" si="55"/>
        <v>4.0416827586206905E-2</v>
      </c>
      <c r="AD84" s="3">
        <f t="shared" si="56"/>
        <v>1.2424674557089475E-2</v>
      </c>
      <c r="AE84" s="3">
        <f t="shared" si="57"/>
        <v>0.11146602422751731</v>
      </c>
      <c r="AF84" s="3">
        <f t="shared" si="58"/>
        <v>4.2843705369274059E-2</v>
      </c>
      <c r="AG84" s="3">
        <f t="shared" si="59"/>
        <v>23.340651593528218</v>
      </c>
    </row>
    <row r="85" spans="2:33" x14ac:dyDescent="0.2">
      <c r="B85" s="3">
        <v>0.29499999999999998</v>
      </c>
      <c r="C85" s="3">
        <f t="shared" si="36"/>
        <v>245.83333333333334</v>
      </c>
      <c r="D85" s="3">
        <v>1.58E-3</v>
      </c>
      <c r="E85" s="32">
        <f t="shared" si="60"/>
        <v>1.0602920423143081</v>
      </c>
      <c r="F85" s="3">
        <f t="shared" si="61"/>
        <v>1.1455E-2</v>
      </c>
      <c r="G85" s="3">
        <f t="shared" si="39"/>
        <v>3.8830508474576274E-2</v>
      </c>
      <c r="H85" s="3">
        <f t="shared" si="40"/>
        <v>1.2145645344710399E-2</v>
      </c>
      <c r="I85" s="3">
        <f t="shared" si="41"/>
        <v>0.11020728353747949</v>
      </c>
      <c r="J85" s="3">
        <f t="shared" si="42"/>
        <v>4.1171679134611526E-2</v>
      </c>
      <c r="K85" s="3">
        <f t="shared" si="43"/>
        <v>24.288540594384855</v>
      </c>
      <c r="M85" s="3">
        <v>0.29499999999999998</v>
      </c>
      <c r="N85" s="3">
        <f t="shared" si="44"/>
        <v>245.83333333333334</v>
      </c>
      <c r="O85" s="3">
        <v>1.6914E-3</v>
      </c>
      <c r="P85" s="32">
        <f t="shared" si="62"/>
        <v>1.0606933204661504</v>
      </c>
      <c r="Q85" s="3">
        <f t="shared" si="63"/>
        <v>1.1839800000000001E-2</v>
      </c>
      <c r="R85" s="3">
        <f t="shared" si="47"/>
        <v>4.0134915254237291E-2</v>
      </c>
      <c r="S85" s="3">
        <f t="shared" si="48"/>
        <v>1.2558396775655128E-2</v>
      </c>
      <c r="T85" s="3">
        <f t="shared" si="49"/>
        <v>0.11206425288938096</v>
      </c>
      <c r="U85" s="3">
        <f t="shared" si="50"/>
        <v>4.2570836527644505E-2</v>
      </c>
      <c r="V85" s="3">
        <f t="shared" si="51"/>
        <v>23.490259566560862</v>
      </c>
      <c r="X85" s="3">
        <v>0.29499999999999998</v>
      </c>
      <c r="Y85" s="3">
        <f t="shared" si="64"/>
        <v>245.83333333333334</v>
      </c>
      <c r="Z85" s="3">
        <v>1.6516E-3</v>
      </c>
      <c r="AA85" s="32">
        <f t="shared" si="65"/>
        <v>1.0602920423143081</v>
      </c>
      <c r="AB85" s="3">
        <f t="shared" si="66"/>
        <v>1.1891520000000001E-2</v>
      </c>
      <c r="AC85" s="3">
        <f t="shared" si="55"/>
        <v>4.0310237288135597E-2</v>
      </c>
      <c r="AD85" s="3">
        <f t="shared" si="56"/>
        <v>1.2608484027021442E-2</v>
      </c>
      <c r="AE85" s="3">
        <f t="shared" si="57"/>
        <v>0.11228750610384684</v>
      </c>
      <c r="AF85" s="3">
        <f t="shared" si="58"/>
        <v>4.2740623820411668E-2</v>
      </c>
      <c r="AG85" s="3">
        <f t="shared" si="59"/>
        <v>23.396944419946191</v>
      </c>
    </row>
    <row r="86" spans="2:33" x14ac:dyDescent="0.2">
      <c r="B86" s="3">
        <v>0.3</v>
      </c>
      <c r="C86" s="3">
        <f t="shared" si="36"/>
        <v>250</v>
      </c>
      <c r="D86" s="3">
        <v>1.5995E-3</v>
      </c>
      <c r="E86" s="32">
        <f t="shared" si="60"/>
        <v>1.0605337314537338</v>
      </c>
      <c r="F86" s="3">
        <f t="shared" si="61"/>
        <v>1.1596375000000001E-2</v>
      </c>
      <c r="G86" s="3">
        <f t="shared" si="39"/>
        <v>3.8654583333333339E-2</v>
      </c>
      <c r="H86" s="3">
        <f t="shared" si="40"/>
        <v>1.2298346850086793E-2</v>
      </c>
      <c r="I86" s="3">
        <f t="shared" si="41"/>
        <v>0.11089791183826138</v>
      </c>
      <c r="J86" s="3">
        <f t="shared" si="42"/>
        <v>4.0994489500289312E-2</v>
      </c>
      <c r="K86" s="3">
        <f t="shared" si="43"/>
        <v>24.393522451180729</v>
      </c>
      <c r="M86" s="3">
        <v>0.3</v>
      </c>
      <c r="N86" s="3">
        <f t="shared" si="44"/>
        <v>250</v>
      </c>
      <c r="O86" s="3">
        <v>1.7145000000000001E-3</v>
      </c>
      <c r="P86" s="32">
        <f t="shared" si="62"/>
        <v>1.0609366181855389</v>
      </c>
      <c r="Q86" s="3">
        <f t="shared" si="63"/>
        <v>1.20015E-2</v>
      </c>
      <c r="R86" s="3">
        <f t="shared" si="47"/>
        <v>4.0004999999999999E-2</v>
      </c>
      <c r="S86" s="3">
        <f t="shared" si="48"/>
        <v>1.2732830823153745E-2</v>
      </c>
      <c r="T86" s="3">
        <f t="shared" si="49"/>
        <v>0.11283984590185217</v>
      </c>
      <c r="U86" s="3">
        <f t="shared" si="50"/>
        <v>4.2442769410512483E-2</v>
      </c>
      <c r="V86" s="3">
        <f t="shared" si="51"/>
        <v>23.561139244422488</v>
      </c>
      <c r="X86" s="3">
        <v>0.3</v>
      </c>
      <c r="Y86" s="3">
        <f t="shared" si="64"/>
        <v>250</v>
      </c>
      <c r="Z86" s="3">
        <v>1.6742E-3</v>
      </c>
      <c r="AA86" s="32">
        <f t="shared" si="65"/>
        <v>1.0605337314537338</v>
      </c>
      <c r="AB86" s="3">
        <f t="shared" si="66"/>
        <v>1.2054240000000001E-2</v>
      </c>
      <c r="AC86" s="3">
        <f t="shared" si="55"/>
        <v>4.0180800000000003E-2</v>
      </c>
      <c r="AD86" s="3">
        <f t="shared" si="56"/>
        <v>1.2783928127038857E-2</v>
      </c>
      <c r="AE86" s="3">
        <f t="shared" si="57"/>
        <v>0.11306603436505083</v>
      </c>
      <c r="AF86" s="3">
        <f t="shared" si="58"/>
        <v>4.2613093756796193E-2</v>
      </c>
      <c r="AG86" s="3">
        <f t="shared" si="59"/>
        <v>23.466965475617783</v>
      </c>
    </row>
    <row r="87" spans="2:33" x14ac:dyDescent="0.2">
      <c r="B87" s="3">
        <v>0.30499999999999999</v>
      </c>
      <c r="C87" s="3">
        <f t="shared" si="36"/>
        <v>254.16666666666669</v>
      </c>
      <c r="D87" s="3">
        <v>1.6225E-3</v>
      </c>
      <c r="E87" s="32">
        <f t="shared" si="60"/>
        <v>1.0607714255479082</v>
      </c>
      <c r="F87" s="3">
        <f t="shared" si="61"/>
        <v>1.1763125000000001E-2</v>
      </c>
      <c r="G87" s="3">
        <f t="shared" si="39"/>
        <v>3.8567622950819676E-2</v>
      </c>
      <c r="H87" s="3">
        <f t="shared" si="40"/>
        <v>1.2477986875148239E-2</v>
      </c>
      <c r="I87" s="3">
        <f t="shared" si="41"/>
        <v>0.11170490980770827</v>
      </c>
      <c r="J87" s="3">
        <f t="shared" si="42"/>
        <v>4.0911432377535209E-2</v>
      </c>
      <c r="K87" s="3">
        <f t="shared" si="43"/>
        <v>24.443045424855569</v>
      </c>
      <c r="M87" s="3">
        <v>0.30499999999999999</v>
      </c>
      <c r="N87" s="3">
        <f t="shared" si="44"/>
        <v>254.16666666666669</v>
      </c>
      <c r="O87" s="3">
        <v>1.7385E-3</v>
      </c>
      <c r="P87" s="32">
        <f t="shared" si="62"/>
        <v>1.0611758942703569</v>
      </c>
      <c r="Q87" s="3">
        <f t="shared" si="63"/>
        <v>1.21695E-2</v>
      </c>
      <c r="R87" s="3">
        <f t="shared" si="47"/>
        <v>3.9899999999999998E-2</v>
      </c>
      <c r="S87" s="3">
        <f t="shared" si="48"/>
        <v>1.2913980045323108E-2</v>
      </c>
      <c r="T87" s="3">
        <f t="shared" si="49"/>
        <v>0.11363969396880259</v>
      </c>
      <c r="U87" s="3">
        <f t="shared" si="50"/>
        <v>4.2340918181387244E-2</v>
      </c>
      <c r="V87" s="3">
        <f t="shared" si="51"/>
        <v>23.61781564858914</v>
      </c>
      <c r="X87" s="3">
        <v>0.30499999999999999</v>
      </c>
      <c r="Y87" s="3">
        <f t="shared" si="64"/>
        <v>254.16666666666669</v>
      </c>
      <c r="Z87" s="3">
        <v>1.6957000000000001E-3</v>
      </c>
      <c r="AA87" s="32">
        <f t="shared" si="65"/>
        <v>1.0607714255479082</v>
      </c>
      <c r="AB87" s="3">
        <f t="shared" si="66"/>
        <v>1.2209040000000001E-2</v>
      </c>
      <c r="AC87" s="3">
        <f t="shared" si="55"/>
        <v>4.0029639344262298E-2</v>
      </c>
      <c r="AD87" s="3">
        <f t="shared" si="56"/>
        <v>1.2951000765371434E-2</v>
      </c>
      <c r="AE87" s="3">
        <f t="shared" si="57"/>
        <v>0.11380246379306308</v>
      </c>
      <c r="AF87" s="3">
        <f t="shared" si="58"/>
        <v>4.2462297591381752E-2</v>
      </c>
      <c r="AG87" s="3">
        <f t="shared" si="59"/>
        <v>23.550303603989679</v>
      </c>
    </row>
    <row r="88" spans="2:33" x14ac:dyDescent="0.2">
      <c r="B88" s="3">
        <v>0.31</v>
      </c>
      <c r="C88" s="3">
        <f t="shared" si="36"/>
        <v>258.33333333333337</v>
      </c>
      <c r="D88" s="3">
        <v>1.6414999999999999E-3</v>
      </c>
      <c r="E88" s="32">
        <f t="shared" si="60"/>
        <v>1.0610052545257338</v>
      </c>
      <c r="F88" s="3">
        <f t="shared" si="61"/>
        <v>1.1900875E-2</v>
      </c>
      <c r="G88" s="3">
        <f t="shared" si="39"/>
        <v>3.8389919354838709E-2</v>
      </c>
      <c r="H88" s="3">
        <f t="shared" si="40"/>
        <v>1.2626890908453942E-2</v>
      </c>
      <c r="I88" s="3">
        <f t="shared" si="41"/>
        <v>0.11236943938835836</v>
      </c>
      <c r="J88" s="3">
        <f t="shared" si="42"/>
        <v>4.0731906156303038E-2</v>
      </c>
      <c r="K88" s="3">
        <f t="shared" si="43"/>
        <v>24.550778354507614</v>
      </c>
      <c r="M88" s="3">
        <v>0.31</v>
      </c>
      <c r="N88" s="3">
        <f t="shared" si="44"/>
        <v>258.33333333333337</v>
      </c>
      <c r="O88" s="3">
        <v>1.7593000000000001E-3</v>
      </c>
      <c r="P88" s="32">
        <f t="shared" si="62"/>
        <v>1.0614112795142578</v>
      </c>
      <c r="Q88" s="3">
        <f t="shared" si="63"/>
        <v>1.2315100000000001E-2</v>
      </c>
      <c r="R88" s="3">
        <f t="shared" si="47"/>
        <v>3.972612903225807E-2</v>
      </c>
      <c r="S88" s="3">
        <f t="shared" si="48"/>
        <v>1.3071386048346038E-2</v>
      </c>
      <c r="T88" s="3">
        <f t="shared" si="49"/>
        <v>0.11433016246094482</v>
      </c>
      <c r="U88" s="3">
        <f t="shared" si="50"/>
        <v>4.2165761446277546E-2</v>
      </c>
      <c r="V88" s="3">
        <f t="shared" si="51"/>
        <v>23.715924145567197</v>
      </c>
      <c r="X88" s="3">
        <v>0.31</v>
      </c>
      <c r="Y88" s="3">
        <f t="shared" si="64"/>
        <v>258.33333333333337</v>
      </c>
      <c r="Z88" s="3">
        <v>1.7193E-3</v>
      </c>
      <c r="AA88" s="32">
        <f t="shared" si="65"/>
        <v>1.0610052545257338</v>
      </c>
      <c r="AB88" s="3">
        <f t="shared" si="66"/>
        <v>1.237896E-2</v>
      </c>
      <c r="AC88" s="3">
        <f t="shared" si="55"/>
        <v>3.9932129032258061E-2</v>
      </c>
      <c r="AD88" s="3">
        <f t="shared" si="56"/>
        <v>1.3134141605563877E-2</v>
      </c>
      <c r="AE88" s="3">
        <f t="shared" si="57"/>
        <v>0.11460428266676545</v>
      </c>
      <c r="AF88" s="3">
        <f t="shared" si="58"/>
        <v>4.2368198727625407E-2</v>
      </c>
      <c r="AG88" s="3">
        <f t="shared" si="59"/>
        <v>23.602608324907813</v>
      </c>
    </row>
    <row r="89" spans="2:33" x14ac:dyDescent="0.2">
      <c r="B89" s="3">
        <v>0.315</v>
      </c>
      <c r="C89" s="3">
        <f t="shared" si="36"/>
        <v>262.5</v>
      </c>
      <c r="D89" s="3">
        <v>1.6622E-3</v>
      </c>
      <c r="E89" s="32">
        <f t="shared" si="60"/>
        <v>1.0612353420789802</v>
      </c>
      <c r="F89" s="3">
        <f t="shared" si="61"/>
        <v>1.205095E-2</v>
      </c>
      <c r="G89" s="3">
        <f t="shared" si="39"/>
        <v>3.8256984126984125E-2</v>
      </c>
      <c r="H89" s="3">
        <f t="shared" si="40"/>
        <v>1.2788894045626685E-2</v>
      </c>
      <c r="I89" s="3">
        <f t="shared" si="41"/>
        <v>0.11308799249092136</v>
      </c>
      <c r="J89" s="3">
        <f t="shared" si="42"/>
        <v>4.0599663636910109E-2</v>
      </c>
      <c r="K89" s="3">
        <f t="shared" si="43"/>
        <v>24.63074593285242</v>
      </c>
      <c r="M89" s="3">
        <v>0.315</v>
      </c>
      <c r="N89" s="3">
        <f t="shared" si="44"/>
        <v>262.5</v>
      </c>
      <c r="O89" s="3">
        <v>1.7871E-3</v>
      </c>
      <c r="P89" s="32">
        <f t="shared" si="62"/>
        <v>1.0616428984322512</v>
      </c>
      <c r="Q89" s="3">
        <f t="shared" si="63"/>
        <v>1.25097E-2</v>
      </c>
      <c r="R89" s="3">
        <f t="shared" si="47"/>
        <v>3.9713333333333337E-2</v>
      </c>
      <c r="S89" s="3">
        <f t="shared" si="48"/>
        <v>1.3280834166517933E-2</v>
      </c>
      <c r="T89" s="3">
        <f t="shared" si="49"/>
        <v>0.11524250156308623</v>
      </c>
      <c r="U89" s="3">
        <f t="shared" si="50"/>
        <v>4.2161378306406136E-2</v>
      </c>
      <c r="V89" s="3">
        <f t="shared" si="51"/>
        <v>23.718389677219275</v>
      </c>
      <c r="X89" s="3">
        <v>0.315</v>
      </c>
      <c r="Y89" s="3">
        <f t="shared" si="64"/>
        <v>262.5</v>
      </c>
      <c r="Z89" s="3">
        <v>1.7413000000000001E-3</v>
      </c>
      <c r="AA89" s="32">
        <f t="shared" si="65"/>
        <v>1.0612353420789802</v>
      </c>
      <c r="AB89" s="3">
        <f t="shared" si="66"/>
        <v>1.2537360000000001E-2</v>
      </c>
      <c r="AC89" s="3">
        <f t="shared" si="55"/>
        <v>3.9801142857142861E-2</v>
      </c>
      <c r="AD89" s="3">
        <f t="shared" si="56"/>
        <v>1.3305089528367325E-2</v>
      </c>
      <c r="AE89" s="3">
        <f t="shared" si="57"/>
        <v>0.11534768974005212</v>
      </c>
      <c r="AF89" s="3">
        <f t="shared" si="58"/>
        <v>4.2238379455134367E-2</v>
      </c>
      <c r="AG89" s="3">
        <f t="shared" si="59"/>
        <v>23.675150725472331</v>
      </c>
    </row>
    <row r="90" spans="2:33" x14ac:dyDescent="0.2">
      <c r="B90" s="3">
        <v>0.32</v>
      </c>
      <c r="C90" s="3">
        <f t="shared" si="36"/>
        <v>266.66666666666669</v>
      </c>
      <c r="D90" s="3">
        <v>1.6849E-3</v>
      </c>
      <c r="E90" s="32">
        <f t="shared" si="60"/>
        <v>1.0614618060552161</v>
      </c>
      <c r="F90" s="3">
        <f t="shared" si="61"/>
        <v>1.2215525E-2</v>
      </c>
      <c r="G90" s="3">
        <f t="shared" si="39"/>
        <v>3.8173515625000001E-2</v>
      </c>
      <c r="H90" s="3">
        <f t="shared" si="40"/>
        <v>1.2966313228412643E-2</v>
      </c>
      <c r="I90" s="3">
        <f t="shared" si="41"/>
        <v>0.11386972041948923</v>
      </c>
      <c r="J90" s="3">
        <f t="shared" si="42"/>
        <v>4.0519728838789508E-2</v>
      </c>
      <c r="K90" s="3">
        <f t="shared" si="43"/>
        <v>24.679335934812592</v>
      </c>
      <c r="M90" s="3">
        <v>0.32</v>
      </c>
      <c r="N90" s="3">
        <f t="shared" si="44"/>
        <v>266.66666666666669</v>
      </c>
      <c r="O90" s="3">
        <v>1.8089E-3</v>
      </c>
      <c r="P90" s="32">
        <f t="shared" si="62"/>
        <v>1.0618708696562493</v>
      </c>
      <c r="Q90" s="3">
        <f t="shared" si="63"/>
        <v>1.26623E-2</v>
      </c>
      <c r="R90" s="3">
        <f t="shared" si="47"/>
        <v>3.9569687499999999E-2</v>
      </c>
      <c r="S90" s="3">
        <f t="shared" si="48"/>
        <v>1.3445727512848326E-2</v>
      </c>
      <c r="T90" s="3">
        <f t="shared" si="49"/>
        <v>0.11595571358431772</v>
      </c>
      <c r="U90" s="3">
        <f t="shared" si="50"/>
        <v>4.2017898477651014E-2</v>
      </c>
      <c r="V90" s="3">
        <f t="shared" si="51"/>
        <v>23.799381602387658</v>
      </c>
      <c r="X90" s="3">
        <v>0.32</v>
      </c>
      <c r="Y90" s="3">
        <f t="shared" si="64"/>
        <v>266.66666666666669</v>
      </c>
      <c r="Z90" s="3">
        <v>1.7653E-3</v>
      </c>
      <c r="AA90" s="32">
        <f t="shared" si="65"/>
        <v>1.0614618060552161</v>
      </c>
      <c r="AB90" s="3">
        <f t="shared" si="66"/>
        <v>1.271016E-2</v>
      </c>
      <c r="AC90" s="3">
        <f t="shared" si="55"/>
        <v>3.9719249999999998E-2</v>
      </c>
      <c r="AD90" s="3">
        <f t="shared" si="56"/>
        <v>1.3491349388850766E-2</v>
      </c>
      <c r="AE90" s="3">
        <f t="shared" si="57"/>
        <v>0.11615226811754803</v>
      </c>
      <c r="AF90" s="3">
        <f t="shared" si="58"/>
        <v>4.2160466840158645E-2</v>
      </c>
      <c r="AG90" s="3">
        <f t="shared" si="59"/>
        <v>23.718902444587759</v>
      </c>
    </row>
    <row r="91" spans="2:33" x14ac:dyDescent="0.2">
      <c r="B91" s="3">
        <v>0.32500000000000001</v>
      </c>
      <c r="C91" s="3">
        <f t="shared" si="36"/>
        <v>270.83333333333337</v>
      </c>
      <c r="D91" s="3">
        <v>1.7015999999999999E-3</v>
      </c>
      <c r="E91" s="32">
        <f t="shared" si="60"/>
        <v>1.0616847588202789</v>
      </c>
      <c r="F91" s="3">
        <f t="shared" si="61"/>
        <v>1.23366E-2</v>
      </c>
      <c r="G91" s="3">
        <f t="shared" si="39"/>
        <v>3.7958769230769226E-2</v>
      </c>
      <c r="H91" s="3">
        <f t="shared" si="40"/>
        <v>1.3097580195662253E-2</v>
      </c>
      <c r="I91" s="3">
        <f t="shared" si="41"/>
        <v>0.11444465997005825</v>
      </c>
      <c r="J91" s="3">
        <f t="shared" si="42"/>
        <v>4.0300246755883853E-2</v>
      </c>
      <c r="K91" s="3">
        <f t="shared" si="43"/>
        <v>24.813743847709805</v>
      </c>
      <c r="M91" s="3">
        <v>0.32500000000000001</v>
      </c>
      <c r="N91" s="3">
        <f t="shared" si="44"/>
        <v>270.83333333333337</v>
      </c>
      <c r="O91" s="3">
        <v>1.8319E-3</v>
      </c>
      <c r="P91" s="32">
        <f t="shared" si="62"/>
        <v>1.0620953062999479</v>
      </c>
      <c r="Q91" s="3">
        <f t="shared" si="63"/>
        <v>1.2823299999999999E-2</v>
      </c>
      <c r="R91" s="3">
        <f t="shared" si="47"/>
        <v>3.9456307692307686E-2</v>
      </c>
      <c r="S91" s="3">
        <f t="shared" si="48"/>
        <v>1.361956674127612E-2</v>
      </c>
      <c r="T91" s="3">
        <f t="shared" si="49"/>
        <v>0.11670289945530968</v>
      </c>
      <c r="U91" s="3">
        <f t="shared" si="50"/>
        <v>4.1906359203926519E-2</v>
      </c>
      <c r="V91" s="3">
        <f t="shared" si="51"/>
        <v>23.862726779335738</v>
      </c>
      <c r="X91" s="3">
        <v>0.32500000000000001</v>
      </c>
      <c r="Y91" s="3">
        <f t="shared" si="64"/>
        <v>270.83333333333337</v>
      </c>
      <c r="Z91" s="3">
        <v>1.789E-3</v>
      </c>
      <c r="AA91" s="32">
        <f t="shared" si="65"/>
        <v>1.0616847588202789</v>
      </c>
      <c r="AB91" s="3">
        <f t="shared" si="66"/>
        <v>1.28808E-2</v>
      </c>
      <c r="AC91" s="3">
        <f t="shared" si="55"/>
        <v>3.9633230769230768E-2</v>
      </c>
      <c r="AD91" s="3">
        <f t="shared" si="56"/>
        <v>1.3675349041412248E-2</v>
      </c>
      <c r="AE91" s="3">
        <f t="shared" si="57"/>
        <v>0.11694164801905371</v>
      </c>
      <c r="AF91" s="3">
        <f t="shared" si="58"/>
        <v>4.2077997050499222E-2</v>
      </c>
      <c r="AG91" s="3">
        <f t="shared" si="59"/>
        <v>23.765389754646979</v>
      </c>
    </row>
    <row r="92" spans="2:33" x14ac:dyDescent="0.2">
      <c r="B92" s="3">
        <v>0.33</v>
      </c>
      <c r="C92" s="3">
        <f t="shared" si="36"/>
        <v>275.00000000000006</v>
      </c>
      <c r="D92" s="3">
        <v>1.7256999999999999E-3</v>
      </c>
      <c r="E92" s="32">
        <f t="shared" si="60"/>
        <v>1.0619043075930688</v>
      </c>
      <c r="F92" s="3">
        <f t="shared" si="61"/>
        <v>1.2511325E-2</v>
      </c>
      <c r="G92" s="3">
        <f t="shared" si="39"/>
        <v>3.7913106060606057E-2</v>
      </c>
      <c r="H92" s="3">
        <f t="shared" si="40"/>
        <v>1.3285829911196851E-2</v>
      </c>
      <c r="I92" s="3">
        <f t="shared" si="41"/>
        <v>0.11526417444807754</v>
      </c>
      <c r="J92" s="3">
        <f t="shared" si="42"/>
        <v>4.0260090639990455E-2</v>
      </c>
      <c r="K92" s="3">
        <f t="shared" si="43"/>
        <v>24.838493508176491</v>
      </c>
      <c r="M92" s="3">
        <v>0.33</v>
      </c>
      <c r="N92" s="3">
        <f t="shared" si="44"/>
        <v>275.00000000000006</v>
      </c>
      <c r="O92" s="3">
        <v>1.8536E-3</v>
      </c>
      <c r="P92" s="32">
        <f t="shared" si="62"/>
        <v>1.0623163162958513</v>
      </c>
      <c r="Q92" s="3">
        <f t="shared" si="63"/>
        <v>1.2975199999999999E-2</v>
      </c>
      <c r="R92" s="3">
        <f t="shared" si="47"/>
        <v>3.9318787878787877E-2</v>
      </c>
      <c r="S92" s="3">
        <f t="shared" si="48"/>
        <v>1.3783766667201929E-2</v>
      </c>
      <c r="T92" s="3">
        <f t="shared" si="49"/>
        <v>0.11740428726073818</v>
      </c>
      <c r="U92" s="3">
        <f t="shared" si="50"/>
        <v>4.1768989900611904E-2</v>
      </c>
      <c r="V92" s="3">
        <f t="shared" si="51"/>
        <v>23.941206200568196</v>
      </c>
      <c r="X92" s="3">
        <v>0.33</v>
      </c>
      <c r="Y92" s="3">
        <f t="shared" si="64"/>
        <v>275.00000000000006</v>
      </c>
      <c r="Z92" s="3">
        <v>1.8128E-3</v>
      </c>
      <c r="AA92" s="32">
        <f t="shared" si="65"/>
        <v>1.0619043075930688</v>
      </c>
      <c r="AB92" s="3">
        <f t="shared" si="66"/>
        <v>1.305216E-2</v>
      </c>
      <c r="AC92" s="3">
        <f t="shared" si="55"/>
        <v>3.9551999999999997E-2</v>
      </c>
      <c r="AD92" s="3">
        <f t="shared" si="56"/>
        <v>1.3860144927393948E-2</v>
      </c>
      <c r="AE92" s="3">
        <f t="shared" si="57"/>
        <v>0.11772911673580987</v>
      </c>
      <c r="AF92" s="3">
        <f t="shared" si="58"/>
        <v>4.2000439173921052E-2</v>
      </c>
      <c r="AG92" s="3">
        <f t="shared" si="59"/>
        <v>23.809274847319237</v>
      </c>
    </row>
    <row r="93" spans="2:33" x14ac:dyDescent="0.2">
      <c r="B93" s="3">
        <v>0.33500000000000002</v>
      </c>
      <c r="C93" s="3">
        <f t="shared" si="36"/>
        <v>279.16666666666669</v>
      </c>
      <c r="D93" s="3">
        <v>1.7424999999999999E-3</v>
      </c>
      <c r="E93" s="32">
        <f t="shared" si="60"/>
        <v>1.0621205547551704</v>
      </c>
      <c r="F93" s="3">
        <f t="shared" si="61"/>
        <v>1.2633124999999999E-2</v>
      </c>
      <c r="G93" s="3">
        <f t="shared" si="39"/>
        <v>3.7710820895522384E-2</v>
      </c>
      <c r="H93" s="3">
        <f t="shared" si="40"/>
        <v>1.3417901733291411E-2</v>
      </c>
      <c r="I93" s="3">
        <f t="shared" si="41"/>
        <v>0.11583566693074897</v>
      </c>
      <c r="J93" s="3">
        <f t="shared" si="42"/>
        <v>4.005343800982511E-2</v>
      </c>
      <c r="K93" s="3">
        <f t="shared" si="43"/>
        <v>24.96664580340644</v>
      </c>
      <c r="M93" s="3">
        <v>0.33500000000000002</v>
      </c>
      <c r="N93" s="3">
        <f t="shared" si="44"/>
        <v>279.16666666666669</v>
      </c>
      <c r="O93" s="3">
        <v>1.8760000000000001E-3</v>
      </c>
      <c r="P93" s="32">
        <f t="shared" si="62"/>
        <v>1.0625340027069519</v>
      </c>
      <c r="Q93" s="3">
        <f t="shared" si="63"/>
        <v>1.3132000000000001E-2</v>
      </c>
      <c r="R93" s="3">
        <f t="shared" si="47"/>
        <v>3.9199999999999999E-2</v>
      </c>
      <c r="S93" s="3">
        <f t="shared" si="48"/>
        <v>1.3953196523547694E-2</v>
      </c>
      <c r="T93" s="3">
        <f t="shared" si="49"/>
        <v>0.11812364929829967</v>
      </c>
      <c r="U93" s="3">
        <f t="shared" si="50"/>
        <v>4.1651332906112518E-2</v>
      </c>
      <c r="V93" s="3">
        <f t="shared" si="51"/>
        <v>24.008835497632912</v>
      </c>
      <c r="X93" s="3">
        <v>0.33500000000000002</v>
      </c>
      <c r="Y93" s="3">
        <f t="shared" si="64"/>
        <v>279.16666666666669</v>
      </c>
      <c r="Z93" s="3">
        <v>1.8335999999999999E-3</v>
      </c>
      <c r="AA93" s="32">
        <f t="shared" si="65"/>
        <v>1.0621205547551704</v>
      </c>
      <c r="AB93" s="3">
        <f t="shared" si="66"/>
        <v>1.3201919999999999E-2</v>
      </c>
      <c r="AC93" s="3">
        <f t="shared" si="55"/>
        <v>3.9408716417910439E-2</v>
      </c>
      <c r="AD93" s="3">
        <f t="shared" si="56"/>
        <v>1.4022030594233379E-2</v>
      </c>
      <c r="AE93" s="3">
        <f t="shared" si="57"/>
        <v>0.11841465531864449</v>
      </c>
      <c r="AF93" s="3">
        <f t="shared" si="58"/>
        <v>4.1856807743980234E-2</v>
      </c>
      <c r="AG93" s="3">
        <f t="shared" si="59"/>
        <v>23.89097625687468</v>
      </c>
    </row>
    <row r="94" spans="2:33" x14ac:dyDescent="0.2">
      <c r="B94" s="3">
        <v>0.34</v>
      </c>
      <c r="C94" s="3">
        <f t="shared" si="36"/>
        <v>283.33333333333337</v>
      </c>
      <c r="D94" s="3">
        <v>1.7671E-3</v>
      </c>
      <c r="E94" s="32">
        <f t="shared" si="60"/>
        <v>1.0623335981375353</v>
      </c>
      <c r="F94" s="3">
        <f t="shared" si="61"/>
        <v>1.2811474999999999E-2</v>
      </c>
      <c r="G94" s="3">
        <f t="shared" si="39"/>
        <v>3.7680808823529408E-2</v>
      </c>
      <c r="H94" s="3">
        <f t="shared" si="40"/>
        <v>1.3610060334199078E-2</v>
      </c>
      <c r="I94" s="3">
        <f t="shared" si="41"/>
        <v>0.11666216325012613</v>
      </c>
      <c r="J94" s="3">
        <f t="shared" si="42"/>
        <v>4.0029589218232582E-2</v>
      </c>
      <c r="K94" s="3">
        <f t="shared" si="43"/>
        <v>24.981520408521263</v>
      </c>
      <c r="M94" s="3">
        <v>0.34</v>
      </c>
      <c r="N94" s="3">
        <f t="shared" si="44"/>
        <v>283.33333333333337</v>
      </c>
      <c r="O94" s="3">
        <v>1.8990000000000001E-3</v>
      </c>
      <c r="P94" s="32">
        <f t="shared" si="62"/>
        <v>1.0627484640153224</v>
      </c>
      <c r="Q94" s="3">
        <f t="shared" si="63"/>
        <v>1.3293000000000001E-2</v>
      </c>
      <c r="R94" s="3">
        <f t="shared" si="47"/>
        <v>3.9097058823529415E-2</v>
      </c>
      <c r="S94" s="3">
        <f t="shared" si="48"/>
        <v>1.4127115332155682E-2</v>
      </c>
      <c r="T94" s="3">
        <f t="shared" si="49"/>
        <v>0.11885754217615171</v>
      </c>
      <c r="U94" s="3">
        <f t="shared" si="50"/>
        <v>4.1550339212222592E-2</v>
      </c>
      <c r="V94" s="3">
        <f t="shared" si="51"/>
        <v>24.067192204915539</v>
      </c>
      <c r="X94" s="3">
        <v>0.34</v>
      </c>
      <c r="Y94" s="3">
        <f t="shared" si="64"/>
        <v>283.33333333333337</v>
      </c>
      <c r="Z94" s="3">
        <v>1.8529E-3</v>
      </c>
      <c r="AA94" s="32">
        <f t="shared" si="65"/>
        <v>1.0623335981375353</v>
      </c>
      <c r="AB94" s="3">
        <f t="shared" si="66"/>
        <v>1.3340879999999999E-2</v>
      </c>
      <c r="AC94" s="3">
        <f t="shared" si="55"/>
        <v>3.9237882352941171E-2</v>
      </c>
      <c r="AD94" s="3">
        <f t="shared" si="56"/>
        <v>1.4172465052721081E-2</v>
      </c>
      <c r="AE94" s="3">
        <f t="shared" si="57"/>
        <v>0.11904816274399652</v>
      </c>
      <c r="AF94" s="3">
        <f t="shared" si="58"/>
        <v>4.1683720743297292E-2</v>
      </c>
      <c r="AG94" s="3">
        <f t="shared" si="59"/>
        <v>23.99018087080912</v>
      </c>
    </row>
    <row r="95" spans="2:33" x14ac:dyDescent="0.2">
      <c r="B95" s="3">
        <v>0.34499999999999997</v>
      </c>
      <c r="C95" s="3">
        <f t="shared" si="36"/>
        <v>287.5</v>
      </c>
      <c r="D95" s="3">
        <v>1.7798E-3</v>
      </c>
      <c r="E95" s="32">
        <f t="shared" si="60"/>
        <v>1.0625435312862361</v>
      </c>
      <c r="F95" s="3">
        <f t="shared" si="61"/>
        <v>1.290355E-2</v>
      </c>
      <c r="G95" s="3">
        <f t="shared" si="39"/>
        <v>3.7401594202898555E-2</v>
      </c>
      <c r="H95" s="3">
        <f t="shared" si="40"/>
        <v>1.3710583583128513E-2</v>
      </c>
      <c r="I95" s="3">
        <f t="shared" si="41"/>
        <v>0.11709220120541125</v>
      </c>
      <c r="J95" s="3">
        <f t="shared" si="42"/>
        <v>3.974082198008265E-2</v>
      </c>
      <c r="K95" s="3">
        <f t="shared" si="43"/>
        <v>25.163042689483905</v>
      </c>
      <c r="M95" s="3">
        <v>0.34499999999999997</v>
      </c>
      <c r="N95" s="3">
        <f t="shared" si="44"/>
        <v>287.5</v>
      </c>
      <c r="O95" s="3">
        <v>1.9201999999999999E-3</v>
      </c>
      <c r="P95" s="32">
        <f t="shared" si="62"/>
        <v>1.0629597943896387</v>
      </c>
      <c r="Q95" s="3">
        <f t="shared" si="63"/>
        <v>1.3441399999999999E-2</v>
      </c>
      <c r="R95" s="3">
        <f t="shared" si="47"/>
        <v>3.8960579710144931E-2</v>
      </c>
      <c r="S95" s="3">
        <f t="shared" si="48"/>
        <v>1.4287667780308889E-2</v>
      </c>
      <c r="T95" s="3">
        <f t="shared" si="49"/>
        <v>0.11953103270828412</v>
      </c>
      <c r="U95" s="3">
        <f t="shared" si="50"/>
        <v>4.1413529797996784E-2</v>
      </c>
      <c r="V95" s="3">
        <f t="shared" si="51"/>
        <v>24.146698068909139</v>
      </c>
      <c r="X95" s="3">
        <v>0.34499999999999997</v>
      </c>
      <c r="Y95" s="3">
        <f t="shared" si="64"/>
        <v>287.5</v>
      </c>
      <c r="Z95" s="3">
        <v>1.8753999999999999E-3</v>
      </c>
      <c r="AA95" s="32">
        <f t="shared" si="65"/>
        <v>1.0625435312862361</v>
      </c>
      <c r="AB95" s="3">
        <f t="shared" si="66"/>
        <v>1.350288E-2</v>
      </c>
      <c r="AC95" s="3">
        <f t="shared" si="55"/>
        <v>3.9138782608695653E-2</v>
      </c>
      <c r="AD95" s="3">
        <f t="shared" si="56"/>
        <v>1.4347397797734291E-2</v>
      </c>
      <c r="AE95" s="3">
        <f t="shared" si="57"/>
        <v>0.11978062363226488</v>
      </c>
      <c r="AF95" s="3">
        <f t="shared" si="58"/>
        <v>4.1586660283287807E-2</v>
      </c>
      <c r="AG95" s="3">
        <f t="shared" si="59"/>
        <v>24.046172334782657</v>
      </c>
    </row>
    <row r="96" spans="2:33" x14ac:dyDescent="0.2">
      <c r="B96" s="3">
        <v>0.35</v>
      </c>
      <c r="C96" s="3">
        <f t="shared" si="36"/>
        <v>291.66666666666669</v>
      </c>
      <c r="D96" s="3">
        <v>1.8058E-3</v>
      </c>
      <c r="E96" s="32">
        <f t="shared" si="60"/>
        <v>1.0627504437091011</v>
      </c>
      <c r="F96" s="3">
        <f t="shared" si="61"/>
        <v>1.3092049999999999E-2</v>
      </c>
      <c r="G96" s="3">
        <f t="shared" si="39"/>
        <v>3.7405857142857143E-2</v>
      </c>
      <c r="H96" s="3">
        <f t="shared" si="40"/>
        <v>1.3913581946561736E-2</v>
      </c>
      <c r="I96" s="3">
        <f t="shared" si="41"/>
        <v>0.11795584744539686</v>
      </c>
      <c r="J96" s="3">
        <f t="shared" si="42"/>
        <v>3.9753091275890676E-2</v>
      </c>
      <c r="K96" s="3">
        <f t="shared" si="43"/>
        <v>25.155276430199951</v>
      </c>
      <c r="M96" s="3">
        <v>0.35</v>
      </c>
      <c r="N96" s="3">
        <f t="shared" si="44"/>
        <v>291.66666666666669</v>
      </c>
      <c r="O96" s="3">
        <v>1.9433E-3</v>
      </c>
      <c r="P96" s="32">
        <f t="shared" si="62"/>
        <v>1.0631680839334545</v>
      </c>
      <c r="Q96" s="3">
        <f t="shared" si="63"/>
        <v>1.36031E-2</v>
      </c>
      <c r="R96" s="3">
        <f t="shared" si="47"/>
        <v>3.8866000000000005E-2</v>
      </c>
      <c r="S96" s="3">
        <f t="shared" si="48"/>
        <v>1.4462381762555175E-2</v>
      </c>
      <c r="T96" s="3">
        <f t="shared" si="49"/>
        <v>0.12025964311669636</v>
      </c>
      <c r="U96" s="3">
        <f t="shared" si="50"/>
        <v>4.1321090750157649E-2</v>
      </c>
      <c r="V96" s="3">
        <f t="shared" si="51"/>
        <v>24.200716434286885</v>
      </c>
      <c r="X96" s="3">
        <v>0.35</v>
      </c>
      <c r="Y96" s="3">
        <f t="shared" si="64"/>
        <v>291.66666666666669</v>
      </c>
      <c r="Z96" s="3">
        <v>1.9012E-3</v>
      </c>
      <c r="AA96" s="32">
        <f t="shared" si="65"/>
        <v>1.0627504437091011</v>
      </c>
      <c r="AB96" s="3">
        <f t="shared" si="66"/>
        <v>1.368864E-2</v>
      </c>
      <c r="AC96" s="3">
        <f t="shared" si="55"/>
        <v>3.9110400000000003E-2</v>
      </c>
      <c r="AD96" s="3">
        <f t="shared" si="56"/>
        <v>1.4547608233774149E-2</v>
      </c>
      <c r="AE96" s="3">
        <f t="shared" si="57"/>
        <v>0.12061346622070916</v>
      </c>
      <c r="AF96" s="3">
        <f t="shared" si="58"/>
        <v>4.1564594953640427E-2</v>
      </c>
      <c r="AG96" s="3">
        <f t="shared" si="59"/>
        <v>24.058937687600761</v>
      </c>
    </row>
    <row r="97" spans="2:33" x14ac:dyDescent="0.2">
      <c r="B97" s="3">
        <v>0.35499999999999998</v>
      </c>
      <c r="C97" s="3">
        <f t="shared" si="36"/>
        <v>295.83333333333337</v>
      </c>
      <c r="D97" s="3">
        <v>1.8077E-3</v>
      </c>
      <c r="E97" s="32">
        <f t="shared" si="60"/>
        <v>1.0629544211048532</v>
      </c>
      <c r="F97" s="3">
        <f t="shared" si="61"/>
        <v>1.3105825E-2</v>
      </c>
      <c r="G97" s="3">
        <f t="shared" si="39"/>
        <v>3.6917816901408454E-2</v>
      </c>
      <c r="H97" s="3">
        <f t="shared" si="40"/>
        <v>1.3930894625976511E-2</v>
      </c>
      <c r="I97" s="3">
        <f t="shared" si="41"/>
        <v>0.11802921090127017</v>
      </c>
      <c r="J97" s="3">
        <f t="shared" si="42"/>
        <v>3.9241956692891586E-2</v>
      </c>
      <c r="K97" s="3">
        <f t="shared" si="43"/>
        <v>25.482929096171784</v>
      </c>
      <c r="M97" s="3">
        <v>0.35499999999999998</v>
      </c>
      <c r="N97" s="3">
        <f t="shared" si="44"/>
        <v>295.83333333333337</v>
      </c>
      <c r="O97" s="3">
        <v>1.9647000000000002E-3</v>
      </c>
      <c r="P97" s="32">
        <f t="shared" si="62"/>
        <v>1.063373418915867</v>
      </c>
      <c r="Q97" s="3">
        <f t="shared" si="63"/>
        <v>1.3752900000000002E-2</v>
      </c>
      <c r="R97" s="3">
        <f t="shared" si="47"/>
        <v>3.8740563380281701E-2</v>
      </c>
      <c r="S97" s="3">
        <f t="shared" si="48"/>
        <v>1.4624468293008029E-2</v>
      </c>
      <c r="T97" s="3">
        <f t="shared" si="49"/>
        <v>0.12093166786664289</v>
      </c>
      <c r="U97" s="3">
        <f t="shared" si="50"/>
        <v>4.1195685332416986E-2</v>
      </c>
      <c r="V97" s="3">
        <f t="shared" si="51"/>
        <v>24.274386793927118</v>
      </c>
      <c r="X97" s="3">
        <v>0.35499999999999998</v>
      </c>
      <c r="Y97" s="3">
        <f t="shared" si="64"/>
        <v>295.83333333333337</v>
      </c>
      <c r="Z97" s="3">
        <v>1.9189999999999999E-3</v>
      </c>
      <c r="AA97" s="32">
        <f t="shared" si="65"/>
        <v>1.0629544211048532</v>
      </c>
      <c r="AB97" s="3">
        <f t="shared" si="66"/>
        <v>1.3816799999999999E-2</v>
      </c>
      <c r="AC97" s="3">
        <f t="shared" si="55"/>
        <v>3.8920563380281686E-2</v>
      </c>
      <c r="AD97" s="3">
        <f t="shared" si="56"/>
        <v>1.4686628645521534E-2</v>
      </c>
      <c r="AE97" s="3">
        <f t="shared" si="57"/>
        <v>0.12118840144799969</v>
      </c>
      <c r="AF97" s="3">
        <f t="shared" si="58"/>
        <v>4.1370784916962069E-2</v>
      </c>
      <c r="AG97" s="3">
        <f t="shared" si="59"/>
        <v>24.171646779416044</v>
      </c>
    </row>
    <row r="98" spans="2:33" x14ac:dyDescent="0.2">
      <c r="B98" s="3">
        <v>0.36</v>
      </c>
      <c r="C98" s="3">
        <f t="shared" si="36"/>
        <v>300</v>
      </c>
      <c r="D98" s="3">
        <v>1.841E-3</v>
      </c>
      <c r="E98" s="32">
        <f t="shared" si="60"/>
        <v>1.0631555455762254</v>
      </c>
      <c r="F98" s="3">
        <f t="shared" si="61"/>
        <v>1.334725E-2</v>
      </c>
      <c r="G98" s="3">
        <f t="shared" si="39"/>
        <v>3.7075694444444446E-2</v>
      </c>
      <c r="H98" s="3">
        <f t="shared" si="40"/>
        <v>1.4190202855692275E-2</v>
      </c>
      <c r="I98" s="3">
        <f t="shared" si="41"/>
        <v>0.11912263788085065</v>
      </c>
      <c r="J98" s="3">
        <f t="shared" si="42"/>
        <v>3.9417230154700764E-2</v>
      </c>
      <c r="K98" s="3">
        <f t="shared" si="43"/>
        <v>25.369616182448667</v>
      </c>
      <c r="M98" s="3">
        <v>0.36</v>
      </c>
      <c r="N98" s="3">
        <f t="shared" si="44"/>
        <v>300</v>
      </c>
      <c r="O98" s="3">
        <v>1.9886999999999999E-3</v>
      </c>
      <c r="P98" s="32">
        <f t="shared" si="62"/>
        <v>1.0635758819860506</v>
      </c>
      <c r="Q98" s="3">
        <f t="shared" si="63"/>
        <v>1.39209E-2</v>
      </c>
      <c r="R98" s="3">
        <f t="shared" si="47"/>
        <v>3.8669166666666671E-2</v>
      </c>
      <c r="S98" s="3">
        <f t="shared" si="48"/>
        <v>1.4805933495539611E-2</v>
      </c>
      <c r="T98" s="3">
        <f t="shared" si="49"/>
        <v>0.12167963467869063</v>
      </c>
      <c r="U98" s="3">
        <f t="shared" si="50"/>
        <v>4.1127593043165586E-2</v>
      </c>
      <c r="V98" s="3">
        <f t="shared" si="51"/>
        <v>24.314576322286769</v>
      </c>
      <c r="X98" s="3">
        <v>0.36</v>
      </c>
      <c r="Y98" s="3">
        <f t="shared" si="64"/>
        <v>300</v>
      </c>
      <c r="Z98" s="3">
        <v>1.9411999999999999E-3</v>
      </c>
      <c r="AA98" s="32">
        <f t="shared" si="65"/>
        <v>1.0631555455762254</v>
      </c>
      <c r="AB98" s="3">
        <f t="shared" si="66"/>
        <v>1.397664E-2</v>
      </c>
      <c r="AC98" s="3">
        <f t="shared" si="55"/>
        <v>3.8824000000000004E-2</v>
      </c>
      <c r="AD98" s="3">
        <f t="shared" si="56"/>
        <v>1.4859342324522495E-2</v>
      </c>
      <c r="AE98" s="3">
        <f t="shared" si="57"/>
        <v>0.12189890206446691</v>
      </c>
      <c r="AF98" s="3">
        <f t="shared" si="58"/>
        <v>4.1275950901451378E-2</v>
      </c>
      <c r="AG98" s="3">
        <f t="shared" si="59"/>
        <v>24.227182612644235</v>
      </c>
    </row>
    <row r="99" spans="2:33" x14ac:dyDescent="0.2">
      <c r="B99" s="3">
        <v>0.36499999999999999</v>
      </c>
      <c r="C99" s="3">
        <f t="shared" si="36"/>
        <v>304.16666666666669</v>
      </c>
      <c r="D99" s="3">
        <v>1.8033000000000001E-3</v>
      </c>
      <c r="E99" s="32">
        <f t="shared" si="60"/>
        <v>1.0633538958283761</v>
      </c>
      <c r="F99" s="3">
        <f t="shared" si="61"/>
        <v>1.3073925E-2</v>
      </c>
      <c r="G99" s="3">
        <f t="shared" si="39"/>
        <v>3.5818972602739731E-2</v>
      </c>
      <c r="H99" s="3">
        <f t="shared" si="40"/>
        <v>1.3902209082518003E-2</v>
      </c>
      <c r="I99" s="3">
        <f t="shared" si="41"/>
        <v>0.11790762944999786</v>
      </c>
      <c r="J99" s="3">
        <f t="shared" si="42"/>
        <v>3.8088244061693158E-2</v>
      </c>
      <c r="K99" s="3">
        <f t="shared" si="43"/>
        <v>26.254820211198428</v>
      </c>
      <c r="M99" s="3">
        <v>0.36499999999999999</v>
      </c>
      <c r="N99" s="3">
        <f t="shared" si="44"/>
        <v>304.16666666666669</v>
      </c>
      <c r="O99" s="3">
        <v>2.0103999999999999E-3</v>
      </c>
      <c r="P99" s="32">
        <f t="shared" si="62"/>
        <v>1.063775552372991</v>
      </c>
      <c r="Q99" s="3">
        <f t="shared" si="63"/>
        <v>1.40728E-2</v>
      </c>
      <c r="R99" s="3">
        <f t="shared" si="47"/>
        <v>3.8555616438356165E-2</v>
      </c>
      <c r="S99" s="3">
        <f t="shared" si="48"/>
        <v>1.4970300593434628E-2</v>
      </c>
      <c r="T99" s="3">
        <f t="shared" si="49"/>
        <v>0.12235317974386538</v>
      </c>
      <c r="U99" s="3">
        <f t="shared" si="50"/>
        <v>4.1014522173793505E-2</v>
      </c>
      <c r="V99" s="3">
        <f t="shared" si="51"/>
        <v>24.381607952486558</v>
      </c>
      <c r="X99" s="3">
        <v>0.36499999999999999</v>
      </c>
      <c r="Y99" s="3">
        <f t="shared" si="64"/>
        <v>304.16666666666669</v>
      </c>
      <c r="Z99" s="3">
        <v>1.9612000000000002E-3</v>
      </c>
      <c r="AA99" s="32">
        <f t="shared" si="65"/>
        <v>1.0633538958283761</v>
      </c>
      <c r="AB99" s="3">
        <f t="shared" si="66"/>
        <v>1.4120640000000002E-2</v>
      </c>
      <c r="AC99" s="3">
        <f t="shared" si="55"/>
        <v>3.8686684931506857E-2</v>
      </c>
      <c r="AD99" s="3">
        <f t="shared" si="56"/>
        <v>1.5015237555590004E-2</v>
      </c>
      <c r="AE99" s="3">
        <f t="shared" si="57"/>
        <v>0.12253667840932364</v>
      </c>
      <c r="AF99" s="3">
        <f t="shared" si="58"/>
        <v>4.1137637138602752E-2</v>
      </c>
      <c r="AG99" s="3">
        <f t="shared" si="59"/>
        <v>24.308639716733261</v>
      </c>
    </row>
    <row r="100" spans="2:33" x14ac:dyDescent="0.2">
      <c r="B100" s="3">
        <v>0.37</v>
      </c>
      <c r="C100" s="3">
        <f t="shared" si="36"/>
        <v>308.33333333333337</v>
      </c>
      <c r="D100" s="3">
        <v>1.8709E-3</v>
      </c>
      <c r="E100" s="32">
        <f t="shared" si="60"/>
        <v>1.0635495473538066</v>
      </c>
      <c r="F100" s="3">
        <f t="shared" si="61"/>
        <v>1.3564025E-2</v>
      </c>
      <c r="G100" s="3">
        <f t="shared" si="39"/>
        <v>3.6659527027027031E-2</v>
      </c>
      <c r="H100" s="3">
        <f t="shared" si="40"/>
        <v>1.4426012649045717E-2</v>
      </c>
      <c r="I100" s="3">
        <f t="shared" si="41"/>
        <v>0.12010833713379648</v>
      </c>
      <c r="J100" s="3">
        <f t="shared" si="42"/>
        <v>3.8989223375799235E-2</v>
      </c>
      <c r="K100" s="3">
        <f t="shared" si="43"/>
        <v>25.648112822393479</v>
      </c>
      <c r="M100" s="3">
        <v>0.37</v>
      </c>
      <c r="N100" s="3">
        <f t="shared" si="44"/>
        <v>308.33333333333337</v>
      </c>
      <c r="O100" s="3">
        <v>2.0306999999999999E-3</v>
      </c>
      <c r="P100" s="32">
        <f t="shared" si="62"/>
        <v>1.0639725060716354</v>
      </c>
      <c r="Q100" s="3">
        <f t="shared" si="63"/>
        <v>1.4214899999999999E-2</v>
      </c>
      <c r="R100" s="3">
        <f t="shared" si="47"/>
        <v>3.8418648648648648E-2</v>
      </c>
      <c r="S100" s="3">
        <f t="shared" si="48"/>
        <v>1.5124262776557689E-2</v>
      </c>
      <c r="T100" s="3">
        <f t="shared" si="49"/>
        <v>0.12298074148645262</v>
      </c>
      <c r="U100" s="3">
        <f t="shared" si="50"/>
        <v>4.0876385882588351E-2</v>
      </c>
      <c r="V100" s="3">
        <f t="shared" si="51"/>
        <v>24.46400234287735</v>
      </c>
      <c r="X100" s="3">
        <v>0.37</v>
      </c>
      <c r="Y100" s="3">
        <f t="shared" si="64"/>
        <v>308.33333333333337</v>
      </c>
      <c r="Z100" s="3">
        <v>1.9864000000000001E-3</v>
      </c>
      <c r="AA100" s="32">
        <f t="shared" si="65"/>
        <v>1.0635495473538066</v>
      </c>
      <c r="AB100" s="3">
        <f t="shared" si="66"/>
        <v>1.4302080000000002E-2</v>
      </c>
      <c r="AC100" s="3">
        <f t="shared" si="55"/>
        <v>3.8654270270270276E-2</v>
      </c>
      <c r="AD100" s="3">
        <f t="shared" si="56"/>
        <v>1.5210970710217932E-2</v>
      </c>
      <c r="AE100" s="3">
        <f t="shared" si="57"/>
        <v>0.12333276413920971</v>
      </c>
      <c r="AF100" s="3">
        <f t="shared" si="58"/>
        <v>4.1110731649237654E-2</v>
      </c>
      <c r="AG100" s="3">
        <f t="shared" si="59"/>
        <v>24.324548843648316</v>
      </c>
    </row>
    <row r="101" spans="2:33" x14ac:dyDescent="0.2">
      <c r="B101" s="3">
        <v>0.375</v>
      </c>
      <c r="C101" s="3">
        <f t="shared" si="36"/>
        <v>312.5</v>
      </c>
      <c r="D101" s="3">
        <v>1.884E-3</v>
      </c>
      <c r="E101" s="32">
        <f t="shared" si="60"/>
        <v>1.0637425726048637</v>
      </c>
      <c r="F101" s="3">
        <f t="shared" si="61"/>
        <v>1.3659000000000001E-2</v>
      </c>
      <c r="G101" s="3">
        <f t="shared" si="39"/>
        <v>3.6424000000000005E-2</v>
      </c>
      <c r="H101" s="3">
        <f t="shared" si="40"/>
        <v>1.4529659799209834E-2</v>
      </c>
      <c r="I101" s="3">
        <f t="shared" si="41"/>
        <v>0.12053903848633368</v>
      </c>
      <c r="J101" s="3">
        <f t="shared" si="42"/>
        <v>3.8745759464559555E-2</v>
      </c>
      <c r="K101" s="3">
        <f t="shared" si="43"/>
        <v>25.809276003860298</v>
      </c>
      <c r="M101" s="3">
        <v>0.375</v>
      </c>
      <c r="N101" s="3">
        <f t="shared" si="44"/>
        <v>312.5</v>
      </c>
      <c r="O101" s="3">
        <v>2.0527000000000002E-3</v>
      </c>
      <c r="P101" s="32">
        <f t="shared" si="62"/>
        <v>1.0641668160165434</v>
      </c>
      <c r="Q101" s="3">
        <f t="shared" si="63"/>
        <v>1.43689E-2</v>
      </c>
      <c r="R101" s="3">
        <f t="shared" si="47"/>
        <v>3.831706666666667E-2</v>
      </c>
      <c r="S101" s="3">
        <f t="shared" si="48"/>
        <v>1.5290906562660111E-2</v>
      </c>
      <c r="T101" s="3">
        <f t="shared" si="49"/>
        <v>0.1236564052633753</v>
      </c>
      <c r="U101" s="3">
        <f t="shared" si="50"/>
        <v>4.0775750833760296E-2</v>
      </c>
      <c r="V101" s="3">
        <f t="shared" si="51"/>
        <v>24.524379798104164</v>
      </c>
      <c r="X101" s="3">
        <v>0.375</v>
      </c>
      <c r="Y101" s="3">
        <f t="shared" ref="Y101:Y125" si="67">X101/$A$10</f>
        <v>312.5</v>
      </c>
      <c r="Z101" s="3">
        <v>2.0068E-3</v>
      </c>
      <c r="AA101" s="32">
        <f t="shared" si="65"/>
        <v>1.0637425726048637</v>
      </c>
      <c r="AB101" s="3">
        <f t="shared" si="66"/>
        <v>1.444896E-2</v>
      </c>
      <c r="AC101" s="3">
        <f t="shared" si="55"/>
        <v>3.8530559999999998E-2</v>
      </c>
      <c r="AD101" s="3">
        <f t="shared" si="56"/>
        <v>1.5369973881864772E-2</v>
      </c>
      <c r="AE101" s="3">
        <f t="shared" si="57"/>
        <v>0.12397569875529951</v>
      </c>
      <c r="AF101" s="3">
        <f t="shared" si="58"/>
        <v>4.0986597018306058E-2</v>
      </c>
      <c r="AG101" s="3">
        <f t="shared" si="59"/>
        <v>24.398219729082772</v>
      </c>
    </row>
    <row r="102" spans="2:33" x14ac:dyDescent="0.2">
      <c r="B102" s="3">
        <v>0.38</v>
      </c>
      <c r="C102" s="3">
        <f t="shared" ref="C102:C125" si="68">B102/$A$10</f>
        <v>316.66666666666669</v>
      </c>
      <c r="D102" s="3">
        <v>1.8886E-3</v>
      </c>
      <c r="E102" s="32">
        <f t="shared" si="60"/>
        <v>1.0639330411548227</v>
      </c>
      <c r="F102" s="3">
        <f t="shared" si="61"/>
        <v>1.3692350000000001E-2</v>
      </c>
      <c r="G102" s="3">
        <f t="shared" ref="G102:G125" si="69">F102/B102</f>
        <v>3.6032500000000002E-2</v>
      </c>
      <c r="H102" s="3">
        <f t="shared" ref="H102:H125" si="70">E102*F102</f>
        <v>1.4567743576056237E-2</v>
      </c>
      <c r="I102" s="3">
        <f t="shared" si="41"/>
        <v>0.12069690789766006</v>
      </c>
      <c r="J102" s="3">
        <f t="shared" ref="J102:J125" si="71">H102/B102</f>
        <v>3.8336167305411152E-2</v>
      </c>
      <c r="K102" s="3">
        <f t="shared" ref="K102:K125" si="72">1/J102</f>
        <v>26.085028063273555</v>
      </c>
      <c r="M102" s="3">
        <v>0.38</v>
      </c>
      <c r="N102" s="3">
        <f t="shared" ref="N102:N125" si="73">M102/$A$10</f>
        <v>316.66666666666669</v>
      </c>
      <c r="O102" s="3">
        <v>2.0726999999999998E-3</v>
      </c>
      <c r="P102" s="32">
        <f t="shared" si="62"/>
        <v>1.0643585522440395</v>
      </c>
      <c r="Q102" s="3">
        <f t="shared" si="63"/>
        <v>1.4508899999999998E-2</v>
      </c>
      <c r="R102" s="3">
        <f t="shared" ref="R102:R125" si="74">Q102/M102</f>
        <v>3.8181315789473681E-2</v>
      </c>
      <c r="S102" s="3">
        <f t="shared" ref="S102:S125" si="75">P102*Q102</f>
        <v>1.5442671798653542E-2</v>
      </c>
      <c r="T102" s="3">
        <f t="shared" ref="T102:T125" si="76">SQRT(S102)</f>
        <v>0.12426854710124176</v>
      </c>
      <c r="U102" s="3">
        <f t="shared" ref="U102:U125" si="77">S102/M102</f>
        <v>4.0638609996456687E-2</v>
      </c>
      <c r="V102" s="3">
        <f t="shared" ref="V102:V125" si="78">1/U102</f>
        <v>24.607140846775781</v>
      </c>
      <c r="X102" s="3">
        <v>0.38</v>
      </c>
      <c r="Y102" s="3">
        <f t="shared" si="67"/>
        <v>316.66666666666669</v>
      </c>
      <c r="Z102" s="3">
        <v>2.0251000000000002E-3</v>
      </c>
      <c r="AA102" s="32">
        <f t="shared" si="65"/>
        <v>1.0639330411548227</v>
      </c>
      <c r="AB102" s="3">
        <f t="shared" si="66"/>
        <v>1.4580720000000002E-2</v>
      </c>
      <c r="AC102" s="3">
        <f t="shared" ref="AC102:AC125" si="79">AB102/X102</f>
        <v>3.837031578947369E-2</v>
      </c>
      <c r="AD102" s="3">
        <f t="shared" ref="AD102:AD125" si="80">AA102*AB102</f>
        <v>1.5512909771826948E-2</v>
      </c>
      <c r="AE102" s="3">
        <f t="shared" ref="AE102:AE125" si="81">SQRT(AD102)</f>
        <v>0.12455083208002646</v>
      </c>
      <c r="AF102" s="3">
        <f t="shared" ref="AF102:AF125" si="82">AD102/X102</f>
        <v>4.0823446767965649E-2</v>
      </c>
      <c r="AG102" s="3">
        <f t="shared" ref="AG102:AG125" si="83">1/AF102</f>
        <v>24.495726822966471</v>
      </c>
    </row>
    <row r="103" spans="2:33" x14ac:dyDescent="0.2">
      <c r="B103" s="3">
        <v>0.38500000000000001</v>
      </c>
      <c r="C103" s="3">
        <f t="shared" si="68"/>
        <v>320.83333333333337</v>
      </c>
      <c r="D103" s="3">
        <v>1.8913999999999999E-3</v>
      </c>
      <c r="E103" s="32">
        <f t="shared" si="60"/>
        <v>1.0641210198484359</v>
      </c>
      <c r="F103" s="3">
        <f t="shared" si="61"/>
        <v>1.371265E-2</v>
      </c>
      <c r="G103" s="3">
        <f t="shared" si="69"/>
        <v>3.5617272727272727E-2</v>
      </c>
      <c r="H103" s="3">
        <f t="shared" si="70"/>
        <v>1.4591919102824653E-2</v>
      </c>
      <c r="I103" s="3">
        <f t="shared" ref="I103:I125" si="84">SQRT(H103)</f>
        <v>0.12079701611722309</v>
      </c>
      <c r="J103" s="3">
        <f t="shared" si="71"/>
        <v>3.7901088578765334E-2</v>
      </c>
      <c r="K103" s="3">
        <f t="shared" si="72"/>
        <v>26.384466449342707</v>
      </c>
      <c r="M103" s="3">
        <v>0.38500000000000001</v>
      </c>
      <c r="N103" s="3">
        <f t="shared" si="73"/>
        <v>320.83333333333337</v>
      </c>
      <c r="O103" s="3">
        <v>2.0915999999999999E-3</v>
      </c>
      <c r="P103" s="32">
        <f t="shared" si="62"/>
        <v>1.0645477820437665</v>
      </c>
      <c r="Q103" s="3">
        <f t="shared" si="63"/>
        <v>1.46412E-2</v>
      </c>
      <c r="R103" s="3">
        <f t="shared" si="74"/>
        <v>3.8029090909090908E-2</v>
      </c>
      <c r="S103" s="3">
        <f t="shared" si="75"/>
        <v>1.5586256986459195E-2</v>
      </c>
      <c r="T103" s="3">
        <f t="shared" si="76"/>
        <v>0.12484493176120205</v>
      </c>
      <c r="U103" s="3">
        <f t="shared" si="77"/>
        <v>4.0483784380413494E-2</v>
      </c>
      <c r="V103" s="3">
        <f t="shared" si="78"/>
        <v>24.701248050412282</v>
      </c>
      <c r="X103" s="3">
        <v>0.38500000000000001</v>
      </c>
      <c r="Y103" s="3">
        <f t="shared" si="67"/>
        <v>320.83333333333337</v>
      </c>
      <c r="Z103" s="3">
        <v>2.0487999999999999E-3</v>
      </c>
      <c r="AA103" s="32">
        <f t="shared" si="65"/>
        <v>1.0641210198484359</v>
      </c>
      <c r="AB103" s="3">
        <f t="shared" si="66"/>
        <v>1.475136E-2</v>
      </c>
      <c r="AC103" s="3">
        <f t="shared" si="79"/>
        <v>3.8315220779220775E-2</v>
      </c>
      <c r="AD103" s="3">
        <f t="shared" si="80"/>
        <v>1.5697232247351423E-2</v>
      </c>
      <c r="AE103" s="3">
        <f t="shared" si="81"/>
        <v>0.12528859583917215</v>
      </c>
      <c r="AF103" s="3">
        <f t="shared" si="82"/>
        <v>4.0772031811302394E-2</v>
      </c>
      <c r="AG103" s="3">
        <f t="shared" si="83"/>
        <v>24.526616790355554</v>
      </c>
    </row>
    <row r="104" spans="2:33" x14ac:dyDescent="0.2">
      <c r="B104" s="3">
        <v>0.39</v>
      </c>
      <c r="C104" s="3">
        <f t="shared" si="68"/>
        <v>325.00000000000006</v>
      </c>
      <c r="D104" s="3">
        <v>1.9024999999999999E-3</v>
      </c>
      <c r="E104" s="32">
        <f t="shared" si="60"/>
        <v>1.0643065729427705</v>
      </c>
      <c r="F104" s="3">
        <f t="shared" si="61"/>
        <v>1.3793125E-2</v>
      </c>
      <c r="G104" s="3">
        <f t="shared" si="69"/>
        <v>3.5366987179487178E-2</v>
      </c>
      <c r="H104" s="3">
        <f t="shared" si="70"/>
        <v>1.4680113598921251E-2</v>
      </c>
      <c r="I104" s="3">
        <f t="shared" si="84"/>
        <v>0.12116151863905161</v>
      </c>
      <c r="J104" s="3">
        <f t="shared" si="71"/>
        <v>3.7641316920310898E-2</v>
      </c>
      <c r="K104" s="3">
        <f t="shared" si="72"/>
        <v>26.566551912013722</v>
      </c>
      <c r="M104" s="3">
        <v>0.39</v>
      </c>
      <c r="N104" s="3">
        <f t="shared" si="73"/>
        <v>325.00000000000006</v>
      </c>
      <c r="O104" s="3">
        <v>2.1174000000000002E-3</v>
      </c>
      <c r="P104" s="32">
        <f t="shared" si="62"/>
        <v>1.0647345701004596</v>
      </c>
      <c r="Q104" s="3">
        <f t="shared" si="63"/>
        <v>1.4821800000000001E-2</v>
      </c>
      <c r="R104" s="3">
        <f t="shared" si="74"/>
        <v>3.8004615384615387E-2</v>
      </c>
      <c r="S104" s="3">
        <f t="shared" si="75"/>
        <v>1.5781282851114992E-2</v>
      </c>
      <c r="T104" s="3">
        <f t="shared" si="76"/>
        <v>0.1256235760162677</v>
      </c>
      <c r="U104" s="3">
        <f t="shared" si="77"/>
        <v>4.0464827823371775E-2</v>
      </c>
      <c r="V104" s="3">
        <f t="shared" si="78"/>
        <v>24.712819843568383</v>
      </c>
      <c r="X104" s="3">
        <v>0.39</v>
      </c>
      <c r="Y104" s="3">
        <f t="shared" si="67"/>
        <v>325.00000000000006</v>
      </c>
      <c r="Z104" s="3">
        <v>2.0696E-3</v>
      </c>
      <c r="AA104" s="32">
        <f t="shared" si="65"/>
        <v>1.0643065729427705</v>
      </c>
      <c r="AB104" s="3">
        <f t="shared" si="66"/>
        <v>1.490112E-2</v>
      </c>
      <c r="AC104" s="3">
        <f t="shared" si="79"/>
        <v>3.8207999999999999E-2</v>
      </c>
      <c r="AD104" s="3">
        <f t="shared" si="80"/>
        <v>1.5859359960208978E-2</v>
      </c>
      <c r="AE104" s="3">
        <f t="shared" si="81"/>
        <v>0.12593395078456396</v>
      </c>
      <c r="AF104" s="3">
        <f t="shared" si="82"/>
        <v>4.0665025538997382E-2</v>
      </c>
      <c r="AG104" s="3">
        <f t="shared" si="83"/>
        <v>24.591156325255699</v>
      </c>
    </row>
    <row r="105" spans="2:33" x14ac:dyDescent="0.2">
      <c r="B105" s="3">
        <v>0.39500000000000002</v>
      </c>
      <c r="C105" s="3">
        <f t="shared" si="68"/>
        <v>329.16666666666669</v>
      </c>
      <c r="D105" s="3">
        <v>1.8481999999999999E-3</v>
      </c>
      <c r="E105" s="32">
        <f t="shared" si="60"/>
        <v>1.0644897622390741</v>
      </c>
      <c r="F105" s="3">
        <f t="shared" si="61"/>
        <v>1.339945E-2</v>
      </c>
      <c r="G105" s="3">
        <f t="shared" si="69"/>
        <v>3.3922658227848103E-2</v>
      </c>
      <c r="H105" s="3">
        <f t="shared" si="70"/>
        <v>1.4263577344634362E-2</v>
      </c>
      <c r="I105" s="3">
        <f t="shared" si="84"/>
        <v>0.11943021956202861</v>
      </c>
      <c r="J105" s="3">
        <f t="shared" si="71"/>
        <v>3.6110322391479398E-2</v>
      </c>
      <c r="K105" s="3">
        <f t="shared" si="72"/>
        <v>27.69291254613557</v>
      </c>
      <c r="M105" s="3">
        <v>0.39500000000000002</v>
      </c>
      <c r="N105" s="3">
        <f t="shared" si="73"/>
        <v>329.16666666666669</v>
      </c>
      <c r="O105" s="3">
        <v>2.1391000000000001E-3</v>
      </c>
      <c r="P105" s="32">
        <f t="shared" si="62"/>
        <v>1.0649189786266884</v>
      </c>
      <c r="Q105" s="3">
        <f t="shared" si="63"/>
        <v>1.4973700000000001E-2</v>
      </c>
      <c r="R105" s="3">
        <f t="shared" si="74"/>
        <v>3.7908101265822787E-2</v>
      </c>
      <c r="S105" s="3">
        <f t="shared" si="75"/>
        <v>1.5945777310262445E-2</v>
      </c>
      <c r="T105" s="3">
        <f t="shared" si="76"/>
        <v>0.12627659050775186</v>
      </c>
      <c r="U105" s="3">
        <f t="shared" si="77"/>
        <v>4.0369056481677074E-2</v>
      </c>
      <c r="V105" s="3">
        <f t="shared" si="78"/>
        <v>24.771448410093146</v>
      </c>
      <c r="X105" s="3">
        <v>0.39500000000000002</v>
      </c>
      <c r="Y105" s="3">
        <f t="shared" si="67"/>
        <v>329.16666666666669</v>
      </c>
      <c r="Z105" s="3">
        <v>2.0877000000000001E-3</v>
      </c>
      <c r="AA105" s="32">
        <f t="shared" si="65"/>
        <v>1.0644897622390741</v>
      </c>
      <c r="AB105" s="3">
        <f t="shared" si="66"/>
        <v>1.503144E-2</v>
      </c>
      <c r="AC105" s="3">
        <f t="shared" si="79"/>
        <v>3.8054278481012657E-2</v>
      </c>
      <c r="AD105" s="3">
        <f t="shared" si="80"/>
        <v>1.6000813991710907E-2</v>
      </c>
      <c r="AE105" s="3">
        <f t="shared" si="81"/>
        <v>0.12649432395056667</v>
      </c>
      <c r="AF105" s="3">
        <f t="shared" si="82"/>
        <v>4.0508389852432672E-2</v>
      </c>
      <c r="AG105" s="3">
        <f t="shared" si="83"/>
        <v>24.686244100120568</v>
      </c>
    </row>
    <row r="106" spans="2:33" x14ac:dyDescent="0.2">
      <c r="B106" s="3">
        <v>0.4</v>
      </c>
      <c r="C106" s="3">
        <f t="shared" si="68"/>
        <v>333.33333333333337</v>
      </c>
      <c r="D106" s="3">
        <v>1.9329E-3</v>
      </c>
      <c r="E106" s="32">
        <f t="shared" si="60"/>
        <v>1.0646706472063461</v>
      </c>
      <c r="F106" s="3">
        <f t="shared" si="61"/>
        <v>1.4013525000000001E-2</v>
      </c>
      <c r="G106" s="3">
        <f t="shared" si="69"/>
        <v>3.5033812499999997E-2</v>
      </c>
      <c r="H106" s="3">
        <f t="shared" si="70"/>
        <v>1.4919788731392311E-2</v>
      </c>
      <c r="I106" s="3">
        <f t="shared" si="84"/>
        <v>0.12214658706403675</v>
      </c>
      <c r="J106" s="3">
        <f t="shared" si="71"/>
        <v>3.7299471828480778E-2</v>
      </c>
      <c r="K106" s="3">
        <f t="shared" si="72"/>
        <v>26.810031107100812</v>
      </c>
      <c r="M106" s="3">
        <v>0.4</v>
      </c>
      <c r="N106" s="3">
        <f t="shared" si="73"/>
        <v>333.33333333333337</v>
      </c>
      <c r="O106" s="3">
        <v>2.1589000000000001E-3</v>
      </c>
      <c r="P106" s="32">
        <f t="shared" si="62"/>
        <v>1.0651010674872536</v>
      </c>
      <c r="Q106" s="3">
        <f t="shared" si="63"/>
        <v>1.51123E-2</v>
      </c>
      <c r="R106" s="3">
        <f t="shared" si="74"/>
        <v>3.7780750000000002E-2</v>
      </c>
      <c r="S106" s="3">
        <f t="shared" si="75"/>
        <v>1.6096126862187622E-2</v>
      </c>
      <c r="T106" s="3">
        <f t="shared" si="76"/>
        <v>0.12687051218540746</v>
      </c>
      <c r="U106" s="3">
        <f t="shared" si="77"/>
        <v>4.0240317155469052E-2</v>
      </c>
      <c r="V106" s="3">
        <f t="shared" si="78"/>
        <v>24.850698769010329</v>
      </c>
      <c r="X106" s="3">
        <v>0.4</v>
      </c>
      <c r="Y106" s="3">
        <f t="shared" si="67"/>
        <v>333.33333333333337</v>
      </c>
      <c r="Z106" s="3">
        <v>2.1124E-3</v>
      </c>
      <c r="AA106" s="32">
        <f t="shared" si="65"/>
        <v>1.0646706472063461</v>
      </c>
      <c r="AB106" s="3">
        <f t="shared" si="66"/>
        <v>1.520928E-2</v>
      </c>
      <c r="AC106" s="3">
        <f t="shared" si="79"/>
        <v>3.80232E-2</v>
      </c>
      <c r="AD106" s="3">
        <f t="shared" si="80"/>
        <v>1.6192873981142535E-2</v>
      </c>
      <c r="AE106" s="3">
        <f t="shared" si="81"/>
        <v>0.12725122388858401</v>
      </c>
      <c r="AF106" s="3">
        <f t="shared" si="82"/>
        <v>4.0482184952856333E-2</v>
      </c>
      <c r="AG106" s="3">
        <f t="shared" si="83"/>
        <v>24.702223982340712</v>
      </c>
    </row>
    <row r="107" spans="2:33" x14ac:dyDescent="0.2">
      <c r="B107" s="3">
        <v>0.40500000000000003</v>
      </c>
      <c r="C107" s="3">
        <f t="shared" si="68"/>
        <v>337.50000000000006</v>
      </c>
      <c r="D107" s="3">
        <v>1.9589E-3</v>
      </c>
      <c r="E107" s="32">
        <f t="shared" si="60"/>
        <v>1.0648492850972346</v>
      </c>
      <c r="F107" s="3">
        <f t="shared" si="61"/>
        <v>1.4202025E-2</v>
      </c>
      <c r="G107" s="3">
        <f t="shared" si="69"/>
        <v>3.5066728395061725E-2</v>
      </c>
      <c r="H107" s="3">
        <f t="shared" si="70"/>
        <v>1.5123016168183054E-2</v>
      </c>
      <c r="I107" s="3">
        <f t="shared" si="84"/>
        <v>0.12297567307473073</v>
      </c>
      <c r="J107" s="3">
        <f t="shared" si="71"/>
        <v>3.7340780662180377E-2</v>
      </c>
      <c r="K107" s="3">
        <f t="shared" si="72"/>
        <v>26.780372082922828</v>
      </c>
      <c r="M107" s="3">
        <v>0.40500000000000003</v>
      </c>
      <c r="N107" s="3">
        <f t="shared" si="73"/>
        <v>337.50000000000006</v>
      </c>
      <c r="O107" s="3">
        <v>2.1792999999999999E-3</v>
      </c>
      <c r="P107" s="32">
        <f t="shared" si="62"/>
        <v>1.0652808943158518</v>
      </c>
      <c r="Q107" s="3">
        <f t="shared" si="63"/>
        <v>1.5255099999999999E-2</v>
      </c>
      <c r="R107" s="3">
        <f t="shared" si="74"/>
        <v>3.7666913580246909E-2</v>
      </c>
      <c r="S107" s="3">
        <f t="shared" si="75"/>
        <v>1.625096657087775E-2</v>
      </c>
      <c r="T107" s="3">
        <f t="shared" si="76"/>
        <v>0.12747927898634251</v>
      </c>
      <c r="U107" s="3">
        <f t="shared" si="77"/>
        <v>4.0125843384883328E-2</v>
      </c>
      <c r="V107" s="3">
        <f t="shared" si="78"/>
        <v>24.921594554613936</v>
      </c>
      <c r="X107" s="3">
        <v>0.40500000000000003</v>
      </c>
      <c r="Y107" s="3">
        <f t="shared" si="67"/>
        <v>337.50000000000006</v>
      </c>
      <c r="Z107" s="3">
        <v>2.1297E-3</v>
      </c>
      <c r="AA107" s="32">
        <f t="shared" si="65"/>
        <v>1.0648492850972346</v>
      </c>
      <c r="AB107" s="3">
        <f t="shared" si="66"/>
        <v>1.533384E-2</v>
      </c>
      <c r="AC107" s="3">
        <f t="shared" si="79"/>
        <v>3.786133333333333E-2</v>
      </c>
      <c r="AD107" s="3">
        <f t="shared" si="80"/>
        <v>1.6328228561795381E-2</v>
      </c>
      <c r="AE107" s="3">
        <f t="shared" si="81"/>
        <v>0.12778195710582688</v>
      </c>
      <c r="AF107" s="3">
        <f t="shared" si="82"/>
        <v>4.0316613732828098E-2</v>
      </c>
      <c r="AG107" s="3">
        <f t="shared" si="83"/>
        <v>24.803670432909961</v>
      </c>
    </row>
    <row r="108" spans="2:33" x14ac:dyDescent="0.2">
      <c r="B108" s="3">
        <v>0.41</v>
      </c>
      <c r="C108" s="3">
        <f t="shared" si="68"/>
        <v>341.66666666666669</v>
      </c>
      <c r="D108" s="3">
        <v>1.9346000000000001E-3</v>
      </c>
      <c r="E108" s="32">
        <f t="shared" si="60"/>
        <v>1.0650257310568194</v>
      </c>
      <c r="F108" s="3">
        <f t="shared" si="61"/>
        <v>1.4025850000000001E-2</v>
      </c>
      <c r="G108" s="3">
        <f t="shared" si="69"/>
        <v>3.4209390243902446E-2</v>
      </c>
      <c r="H108" s="3">
        <f t="shared" si="70"/>
        <v>1.4937891149943292E-2</v>
      </c>
      <c r="I108" s="3">
        <f t="shared" si="84"/>
        <v>0.12222066580551462</v>
      </c>
      <c r="J108" s="3">
        <f t="shared" si="71"/>
        <v>3.6433880853520229E-2</v>
      </c>
      <c r="K108" s="3">
        <f t="shared" si="72"/>
        <v>27.446980024456558</v>
      </c>
      <c r="M108" s="3">
        <v>0.41</v>
      </c>
      <c r="N108" s="3">
        <f t="shared" si="73"/>
        <v>341.66666666666669</v>
      </c>
      <c r="O108" s="3">
        <v>2.2049000000000001E-3</v>
      </c>
      <c r="P108" s="32">
        <f t="shared" si="62"/>
        <v>1.0654585146245852</v>
      </c>
      <c r="Q108" s="3">
        <f t="shared" si="63"/>
        <v>1.5434300000000001E-2</v>
      </c>
      <c r="R108" s="3">
        <f t="shared" si="74"/>
        <v>3.764463414634147E-2</v>
      </c>
      <c r="S108" s="3">
        <f t="shared" si="75"/>
        <v>1.6444606352270238E-2</v>
      </c>
      <c r="T108" s="3">
        <f t="shared" si="76"/>
        <v>0.12823652503195115</v>
      </c>
      <c r="U108" s="3">
        <f t="shared" si="77"/>
        <v>4.0108795981146923E-2</v>
      </c>
      <c r="V108" s="3">
        <f t="shared" si="78"/>
        <v>24.932186956448366</v>
      </c>
      <c r="X108" s="3">
        <v>0.41</v>
      </c>
      <c r="Y108" s="3">
        <f t="shared" si="67"/>
        <v>341.66666666666669</v>
      </c>
      <c r="Z108" s="3">
        <v>2.1494999999999999E-3</v>
      </c>
      <c r="AA108" s="32">
        <f t="shared" si="65"/>
        <v>1.0650257310568194</v>
      </c>
      <c r="AB108" s="3">
        <f t="shared" si="66"/>
        <v>1.54764E-2</v>
      </c>
      <c r="AC108" s="3">
        <f t="shared" si="79"/>
        <v>3.7747317073170736E-2</v>
      </c>
      <c r="AD108" s="3">
        <f t="shared" si="80"/>
        <v>1.6482764224127758E-2</v>
      </c>
      <c r="AE108" s="3">
        <f t="shared" si="81"/>
        <v>0.12838521809043188</v>
      </c>
      <c r="AF108" s="3">
        <f t="shared" si="82"/>
        <v>4.0201863961287221E-2</v>
      </c>
      <c r="AG108" s="3">
        <f t="shared" si="83"/>
        <v>24.874468531184519</v>
      </c>
    </row>
    <row r="109" spans="2:33" x14ac:dyDescent="0.2">
      <c r="B109" s="3">
        <v>0.41499999999999998</v>
      </c>
      <c r="C109" s="3">
        <f t="shared" si="68"/>
        <v>345.83333333333337</v>
      </c>
      <c r="D109" s="3">
        <v>1.9271E-3</v>
      </c>
      <c r="E109" s="32">
        <f t="shared" si="60"/>
        <v>1.065200038224805</v>
      </c>
      <c r="F109" s="3">
        <f t="shared" si="61"/>
        <v>1.3971474999999999E-2</v>
      </c>
      <c r="G109" s="3">
        <f t="shared" si="69"/>
        <v>3.366620481927711E-2</v>
      </c>
      <c r="H109" s="3">
        <f t="shared" si="70"/>
        <v>1.4882415704056906E-2</v>
      </c>
      <c r="I109" s="3">
        <f t="shared" si="84"/>
        <v>0.12199350681104673</v>
      </c>
      <c r="J109" s="3">
        <f t="shared" si="71"/>
        <v>3.5861242660378087E-2</v>
      </c>
      <c r="K109" s="3">
        <f t="shared" si="72"/>
        <v>27.885257894447346</v>
      </c>
      <c r="M109" s="3">
        <v>0.41499999999999998</v>
      </c>
      <c r="N109" s="3">
        <f t="shared" si="73"/>
        <v>345.83333333333337</v>
      </c>
      <c r="O109" s="3">
        <v>2.2235000000000002E-3</v>
      </c>
      <c r="P109" s="32">
        <f t="shared" si="62"/>
        <v>1.0656339819068337</v>
      </c>
      <c r="Q109" s="3">
        <f t="shared" si="63"/>
        <v>1.5564500000000002E-2</v>
      </c>
      <c r="R109" s="3">
        <f t="shared" si="74"/>
        <v>3.7504819277108442E-2</v>
      </c>
      <c r="S109" s="3">
        <f t="shared" si="75"/>
        <v>1.6586060111388915E-2</v>
      </c>
      <c r="T109" s="3">
        <f t="shared" si="76"/>
        <v>0.12878687864603644</v>
      </c>
      <c r="U109" s="3">
        <f t="shared" si="77"/>
        <v>3.9966409906961244E-2</v>
      </c>
      <c r="V109" s="3">
        <f t="shared" si="78"/>
        <v>25.021011452565386</v>
      </c>
      <c r="X109" s="3">
        <v>0.41499999999999998</v>
      </c>
      <c r="Y109" s="3">
        <f t="shared" si="67"/>
        <v>345.83333333333337</v>
      </c>
      <c r="Z109" s="3">
        <v>2.1678000000000001E-3</v>
      </c>
      <c r="AA109" s="32">
        <f t="shared" si="65"/>
        <v>1.065200038224805</v>
      </c>
      <c r="AB109" s="3">
        <f t="shared" si="66"/>
        <v>1.5608160000000001E-2</v>
      </c>
      <c r="AC109" s="3">
        <f t="shared" si="79"/>
        <v>3.7610024096385544E-2</v>
      </c>
      <c r="AD109" s="3">
        <f t="shared" si="80"/>
        <v>1.6625812628618872E-2</v>
      </c>
      <c r="AE109" s="3">
        <f t="shared" si="81"/>
        <v>0.12894112078238995</v>
      </c>
      <c r="AF109" s="3">
        <f t="shared" si="82"/>
        <v>4.0062199105105716E-2</v>
      </c>
      <c r="AG109" s="3">
        <f t="shared" si="83"/>
        <v>24.961185914343762</v>
      </c>
    </row>
    <row r="110" spans="2:33" x14ac:dyDescent="0.2">
      <c r="B110" s="3">
        <v>0.42</v>
      </c>
      <c r="C110" s="3">
        <f t="shared" si="68"/>
        <v>350</v>
      </c>
      <c r="D110" s="3">
        <v>1.9047000000000001E-3</v>
      </c>
      <c r="E110" s="32">
        <f t="shared" si="60"/>
        <v>1.0653722578315925</v>
      </c>
      <c r="F110" s="3">
        <f t="shared" si="61"/>
        <v>1.3809075000000001E-2</v>
      </c>
      <c r="G110" s="3">
        <f t="shared" si="69"/>
        <v>3.2878750000000005E-2</v>
      </c>
      <c r="H110" s="3">
        <f t="shared" si="70"/>
        <v>1.4711805411315799E-2</v>
      </c>
      <c r="I110" s="3">
        <f t="shared" si="84"/>
        <v>0.12129223145492789</v>
      </c>
      <c r="J110" s="3">
        <f t="shared" si="71"/>
        <v>3.5028108122180476E-2</v>
      </c>
      <c r="K110" s="3">
        <f t="shared" si="72"/>
        <v>28.548501577987896</v>
      </c>
      <c r="M110" s="3">
        <v>0.42</v>
      </c>
      <c r="N110" s="3">
        <f t="shared" si="73"/>
        <v>350</v>
      </c>
      <c r="O110" s="3">
        <v>2.2401999999999999E-3</v>
      </c>
      <c r="P110" s="32">
        <f t="shared" si="62"/>
        <v>1.0658073477339658</v>
      </c>
      <c r="Q110" s="3">
        <f t="shared" si="63"/>
        <v>1.5681399999999998E-2</v>
      </c>
      <c r="R110" s="3">
        <f t="shared" si="74"/>
        <v>3.7336666666666664E-2</v>
      </c>
      <c r="S110" s="3">
        <f t="shared" si="75"/>
        <v>1.6713351342755409E-2</v>
      </c>
      <c r="T110" s="3">
        <f t="shared" si="76"/>
        <v>0.12928012740849001</v>
      </c>
      <c r="U110" s="3">
        <f t="shared" si="77"/>
        <v>3.9793693673227166E-2</v>
      </c>
      <c r="V110" s="3">
        <f t="shared" si="78"/>
        <v>25.129609937988512</v>
      </c>
      <c r="X110" s="3">
        <v>0.42</v>
      </c>
      <c r="Y110" s="3">
        <f t="shared" si="67"/>
        <v>350</v>
      </c>
      <c r="Z110" s="3">
        <v>2.1911000000000001E-3</v>
      </c>
      <c r="AA110" s="32">
        <f t="shared" si="65"/>
        <v>1.0653722578315925</v>
      </c>
      <c r="AB110" s="3">
        <f t="shared" si="66"/>
        <v>1.5775920000000002E-2</v>
      </c>
      <c r="AC110" s="3">
        <f t="shared" si="79"/>
        <v>3.7561714285714295E-2</v>
      </c>
      <c r="AD110" s="3">
        <f t="shared" si="80"/>
        <v>1.6807227509770581E-2</v>
      </c>
      <c r="AE110" s="3">
        <f t="shared" si="81"/>
        <v>0.12964269169440512</v>
      </c>
      <c r="AF110" s="3">
        <f t="shared" si="82"/>
        <v>4.0017208356596626E-2</v>
      </c>
      <c r="AG110" s="3">
        <f t="shared" si="83"/>
        <v>24.989249402130152</v>
      </c>
    </row>
    <row r="111" spans="2:33" x14ac:dyDescent="0.2">
      <c r="B111" s="3">
        <v>0.42499999999999999</v>
      </c>
      <c r="C111" s="3">
        <f t="shared" si="68"/>
        <v>354.16666666666669</v>
      </c>
      <c r="D111" s="3">
        <v>1.9539000000000002E-3</v>
      </c>
      <c r="E111" s="32">
        <f t="shared" si="60"/>
        <v>1.0655424392886652</v>
      </c>
      <c r="F111" s="3">
        <f t="shared" si="61"/>
        <v>1.4165775000000002E-2</v>
      </c>
      <c r="G111" s="3">
        <f t="shared" si="69"/>
        <v>3.3331235294117655E-2</v>
      </c>
      <c r="H111" s="3">
        <f t="shared" si="70"/>
        <v>1.5094234447914393E-2</v>
      </c>
      <c r="I111" s="3">
        <f t="shared" si="84"/>
        <v>0.12285859533591613</v>
      </c>
      <c r="J111" s="3">
        <f t="shared" si="71"/>
        <v>3.5515845759798575E-2</v>
      </c>
      <c r="K111" s="3">
        <f t="shared" si="72"/>
        <v>28.156446189208573</v>
      </c>
      <c r="M111" s="3">
        <v>0.42499999999999999</v>
      </c>
      <c r="N111" s="3">
        <f t="shared" si="73"/>
        <v>354.16666666666669</v>
      </c>
      <c r="O111" s="3">
        <v>2.2644000000000002E-3</v>
      </c>
      <c r="P111" s="32">
        <f t="shared" si="62"/>
        <v>1.0659786618463267</v>
      </c>
      <c r="Q111" s="3">
        <f t="shared" si="63"/>
        <v>1.5850800000000002E-2</v>
      </c>
      <c r="R111" s="3">
        <f t="shared" si="74"/>
        <v>3.7296000000000003E-2</v>
      </c>
      <c r="S111" s="3">
        <f t="shared" si="75"/>
        <v>1.6896614573193757E-2</v>
      </c>
      <c r="T111" s="3">
        <f t="shared" si="76"/>
        <v>0.12998697847551408</v>
      </c>
      <c r="U111" s="3">
        <f t="shared" si="77"/>
        <v>3.9756740172220605E-2</v>
      </c>
      <c r="V111" s="3">
        <f t="shared" si="78"/>
        <v>25.152967664555511</v>
      </c>
      <c r="X111" s="3">
        <v>0.42499999999999999</v>
      </c>
      <c r="Y111" s="3">
        <f t="shared" si="67"/>
        <v>354.16666666666669</v>
      </c>
      <c r="Z111" s="3">
        <v>2.2139E-3</v>
      </c>
      <c r="AA111" s="32">
        <f t="shared" si="65"/>
        <v>1.0655424392886652</v>
      </c>
      <c r="AB111" s="3">
        <f t="shared" si="66"/>
        <v>1.5940079999999999E-2</v>
      </c>
      <c r="AC111" s="3">
        <f t="shared" si="79"/>
        <v>3.7506070588235289E-2</v>
      </c>
      <c r="AD111" s="3">
        <f t="shared" si="80"/>
        <v>1.6984831725656464E-2</v>
      </c>
      <c r="AE111" s="3">
        <f t="shared" si="81"/>
        <v>0.1303258674463994</v>
      </c>
      <c r="AF111" s="3">
        <f t="shared" si="82"/>
        <v>3.9964309942721092E-2</v>
      </c>
      <c r="AG111" s="3">
        <f t="shared" si="83"/>
        <v>25.022326206388939</v>
      </c>
    </row>
    <row r="112" spans="2:33" x14ac:dyDescent="0.2">
      <c r="B112" s="3">
        <v>0.43</v>
      </c>
      <c r="C112" s="3">
        <f t="shared" si="68"/>
        <v>358.33333333333337</v>
      </c>
      <c r="D112" s="3">
        <v>1.8782E-3</v>
      </c>
      <c r="E112" s="32">
        <f t="shared" si="60"/>
        <v>1.0657106302736896</v>
      </c>
      <c r="F112" s="3">
        <f t="shared" si="61"/>
        <v>1.3616949999999999E-2</v>
      </c>
      <c r="G112" s="3">
        <f t="shared" si="69"/>
        <v>3.1667325581395345E-2</v>
      </c>
      <c r="H112" s="3">
        <f t="shared" si="70"/>
        <v>1.4511728366905317E-2</v>
      </c>
      <c r="I112" s="3">
        <f t="shared" si="84"/>
        <v>0.12046463533712007</v>
      </c>
      <c r="J112" s="3">
        <f t="shared" si="71"/>
        <v>3.3748205504430973E-2</v>
      </c>
      <c r="K112" s="3">
        <f t="shared" si="72"/>
        <v>29.631205127890578</v>
      </c>
      <c r="M112" s="3">
        <v>0.43</v>
      </c>
      <c r="N112" s="3">
        <f t="shared" si="73"/>
        <v>358.33333333333337</v>
      </c>
      <c r="O112" s="3">
        <v>2.2867999999999999E-3</v>
      </c>
      <c r="P112" s="32">
        <f t="shared" si="62"/>
        <v>1.0661479722389056</v>
      </c>
      <c r="Q112" s="3">
        <f t="shared" si="63"/>
        <v>1.60076E-2</v>
      </c>
      <c r="R112" s="3">
        <f t="shared" si="74"/>
        <v>3.7226976744186048E-2</v>
      </c>
      <c r="S112" s="3">
        <f t="shared" si="75"/>
        <v>1.7066470280411503E-2</v>
      </c>
      <c r="T112" s="3">
        <f t="shared" si="76"/>
        <v>0.13063870131171507</v>
      </c>
      <c r="U112" s="3">
        <f t="shared" si="77"/>
        <v>3.9689465768398845E-2</v>
      </c>
      <c r="V112" s="3">
        <f t="shared" si="78"/>
        <v>25.195602425976976</v>
      </c>
      <c r="X112" s="3">
        <v>0.43</v>
      </c>
      <c r="Y112" s="3">
        <f t="shared" si="67"/>
        <v>358.33333333333337</v>
      </c>
      <c r="Z112" s="3">
        <v>2.2336000000000001E-3</v>
      </c>
      <c r="AA112" s="32">
        <f t="shared" si="65"/>
        <v>1.0657106302736896</v>
      </c>
      <c r="AB112" s="3">
        <f t="shared" si="66"/>
        <v>1.608192E-2</v>
      </c>
      <c r="AC112" s="3">
        <f t="shared" si="79"/>
        <v>3.7399813953488369E-2</v>
      </c>
      <c r="AD112" s="3">
        <f t="shared" si="80"/>
        <v>1.7138673099211053E-2</v>
      </c>
      <c r="AE112" s="3">
        <f t="shared" si="81"/>
        <v>0.1309147550859377</v>
      </c>
      <c r="AF112" s="3">
        <f t="shared" si="82"/>
        <v>3.9857379300490818E-2</v>
      </c>
      <c r="AG112" s="3">
        <f t="shared" si="83"/>
        <v>25.08945689732505</v>
      </c>
    </row>
    <row r="113" spans="2:33" x14ac:dyDescent="0.2">
      <c r="B113" s="3">
        <v>0.435</v>
      </c>
      <c r="C113" s="3">
        <f t="shared" si="68"/>
        <v>362.50000000000006</v>
      </c>
      <c r="D113" s="3">
        <v>1.8927E-3</v>
      </c>
      <c r="E113" s="32">
        <f t="shared" ref="E113:E125" si="85">(E$1-13+(8.7*LN(B113*1000)))/E$1</f>
        <v>1.0658768768106968</v>
      </c>
      <c r="F113" s="3">
        <f t="shared" ref="F113:F125" si="86">D113*A$49</f>
        <v>1.3722075E-2</v>
      </c>
      <c r="G113" s="3">
        <f t="shared" si="69"/>
        <v>3.1545000000000004E-2</v>
      </c>
      <c r="H113" s="3">
        <f t="shared" si="70"/>
        <v>1.4626042444362141E-2</v>
      </c>
      <c r="I113" s="3">
        <f t="shared" si="84"/>
        <v>0.12093817612467182</v>
      </c>
      <c r="J113" s="3">
        <f t="shared" si="71"/>
        <v>3.3623086078993426E-2</v>
      </c>
      <c r="K113" s="3">
        <f t="shared" si="72"/>
        <v>29.741469823757981</v>
      </c>
      <c r="M113" s="3">
        <v>0.435</v>
      </c>
      <c r="N113" s="3">
        <f t="shared" si="73"/>
        <v>362.50000000000006</v>
      </c>
      <c r="O113" s="3">
        <v>2.3051999999999999E-3</v>
      </c>
      <c r="P113" s="32">
        <f t="shared" ref="P113:P125" si="87">(P$1-13+(8.7*LN(M113*1000)))/P$1</f>
        <v>1.0663153252420492</v>
      </c>
      <c r="Q113" s="3">
        <f t="shared" ref="Q113:Q125" si="88">O113*L$49</f>
        <v>1.6136399999999999E-2</v>
      </c>
      <c r="R113" s="3">
        <f t="shared" si="74"/>
        <v>3.70951724137931E-2</v>
      </c>
      <c r="S113" s="3">
        <f t="shared" si="75"/>
        <v>1.7206490614235802E-2</v>
      </c>
      <c r="T113" s="3">
        <f t="shared" si="76"/>
        <v>0.13117351338679545</v>
      </c>
      <c r="U113" s="3">
        <f t="shared" si="77"/>
        <v>3.9555150837323687E-2</v>
      </c>
      <c r="V113" s="3">
        <f t="shared" si="78"/>
        <v>25.281157544124795</v>
      </c>
      <c r="X113" s="3">
        <v>0.435</v>
      </c>
      <c r="Y113" s="3">
        <f t="shared" si="67"/>
        <v>362.50000000000006</v>
      </c>
      <c r="Z113" s="3">
        <v>2.2555000000000001E-3</v>
      </c>
      <c r="AA113" s="32">
        <f t="shared" ref="AA113:AA125" si="89">(AA$1-13+(8.7*LN(X113*1000)))/AA$1</f>
        <v>1.0658768768106968</v>
      </c>
      <c r="AB113" s="3">
        <f t="shared" ref="AB113:AB125" si="90">Z113*W$49</f>
        <v>1.62396E-2</v>
      </c>
      <c r="AC113" s="3">
        <f t="shared" si="79"/>
        <v>3.7332413793103446E-2</v>
      </c>
      <c r="AD113" s="3">
        <f t="shared" si="80"/>
        <v>1.7309414128654992E-2</v>
      </c>
      <c r="AE113" s="3">
        <f t="shared" si="81"/>
        <v>0.13156524665980371</v>
      </c>
      <c r="AF113" s="3">
        <f t="shared" si="82"/>
        <v>3.9791756617597679E-2</v>
      </c>
      <c r="AG113" s="3">
        <f t="shared" si="83"/>
        <v>25.130833242927398</v>
      </c>
    </row>
    <row r="114" spans="2:33" x14ac:dyDescent="0.2">
      <c r="B114" s="3">
        <v>0.44</v>
      </c>
      <c r="C114" s="3">
        <f t="shared" si="68"/>
        <v>366.66666666666669</v>
      </c>
      <c r="D114" s="3">
        <v>1.9769000000000002E-3</v>
      </c>
      <c r="E114" s="32">
        <f t="shared" si="85"/>
        <v>1.0660412233456811</v>
      </c>
      <c r="F114" s="3">
        <f t="shared" si="86"/>
        <v>1.4332525000000002E-2</v>
      </c>
      <c r="G114" s="3">
        <f t="shared" si="69"/>
        <v>3.2573920454545456E-2</v>
      </c>
      <c r="H114" s="3">
        <f t="shared" si="70"/>
        <v>1.5279062484632559E-2</v>
      </c>
      <c r="I114" s="3">
        <f t="shared" si="84"/>
        <v>0.12360850490412284</v>
      </c>
      <c r="J114" s="3">
        <f t="shared" si="71"/>
        <v>3.4725142010528544E-2</v>
      </c>
      <c r="K114" s="3">
        <f t="shared" si="72"/>
        <v>28.797578414418101</v>
      </c>
      <c r="M114" s="3">
        <v>0.44</v>
      </c>
      <c r="N114" s="3">
        <f t="shared" si="73"/>
        <v>366.66666666666669</v>
      </c>
      <c r="O114" s="3">
        <v>2.3235E-3</v>
      </c>
      <c r="P114" s="32">
        <f t="shared" si="87"/>
        <v>1.0664807655975657</v>
      </c>
      <c r="Q114" s="3">
        <f t="shared" si="88"/>
        <v>1.6264500000000001E-2</v>
      </c>
      <c r="R114" s="3">
        <f t="shared" si="74"/>
        <v>3.6964772727272728E-2</v>
      </c>
      <c r="S114" s="3">
        <f t="shared" si="75"/>
        <v>1.7345776412061607E-2</v>
      </c>
      <c r="T114" s="3">
        <f t="shared" si="76"/>
        <v>0.13170336522679141</v>
      </c>
      <c r="U114" s="3">
        <f t="shared" si="77"/>
        <v>3.9422219118321833E-2</v>
      </c>
      <c r="V114" s="3">
        <f t="shared" si="78"/>
        <v>25.36640560488491</v>
      </c>
      <c r="X114" s="3">
        <v>0.44</v>
      </c>
      <c r="Y114" s="3">
        <f t="shared" si="67"/>
        <v>366.66666666666669</v>
      </c>
      <c r="Z114" s="3">
        <v>2.2699999999999999E-3</v>
      </c>
      <c r="AA114" s="32">
        <f t="shared" si="89"/>
        <v>1.0660412233456811</v>
      </c>
      <c r="AB114" s="3">
        <f t="shared" si="90"/>
        <v>1.6344000000000001E-2</v>
      </c>
      <c r="AC114" s="3">
        <f t="shared" si="79"/>
        <v>3.7145454545454544E-2</v>
      </c>
      <c r="AD114" s="3">
        <f t="shared" si="80"/>
        <v>1.7423377754361813E-2</v>
      </c>
      <c r="AE114" s="3">
        <f t="shared" si="81"/>
        <v>0.13199764298790267</v>
      </c>
      <c r="AF114" s="3">
        <f t="shared" si="82"/>
        <v>3.9598585805367757E-2</v>
      </c>
      <c r="AG114" s="3">
        <f t="shared" si="83"/>
        <v>25.253427102551871</v>
      </c>
    </row>
    <row r="115" spans="2:33" x14ac:dyDescent="0.2">
      <c r="B115" s="3">
        <v>0.44500000000000001</v>
      </c>
      <c r="C115" s="3">
        <f t="shared" si="68"/>
        <v>370.83333333333337</v>
      </c>
      <c r="D115" s="3">
        <v>1.9648000000000001E-3</v>
      </c>
      <c r="E115" s="32">
        <f t="shared" si="85"/>
        <v>1.0662037128179278</v>
      </c>
      <c r="F115" s="3">
        <f t="shared" si="86"/>
        <v>1.42448E-2</v>
      </c>
      <c r="G115" s="3">
        <f t="shared" si="69"/>
        <v>3.2010786516853934E-2</v>
      </c>
      <c r="H115" s="3">
        <f t="shared" si="70"/>
        <v>1.5187858648348818E-2</v>
      </c>
      <c r="I115" s="3">
        <f t="shared" si="84"/>
        <v>0.12323903053963391</v>
      </c>
      <c r="J115" s="3">
        <f t="shared" si="71"/>
        <v>3.4130019434491725E-2</v>
      </c>
      <c r="K115" s="3">
        <f t="shared" si="72"/>
        <v>29.299719618366293</v>
      </c>
      <c r="M115" s="3">
        <v>0.44500000000000001</v>
      </c>
      <c r="N115" s="3">
        <f t="shared" si="73"/>
        <v>370.83333333333337</v>
      </c>
      <c r="O115" s="3">
        <v>2.3456000000000002E-3</v>
      </c>
      <c r="P115" s="32">
        <f t="shared" si="87"/>
        <v>1.0666443365305263</v>
      </c>
      <c r="Q115" s="3">
        <f t="shared" si="88"/>
        <v>1.6419200000000002E-2</v>
      </c>
      <c r="R115" s="3">
        <f t="shared" si="74"/>
        <v>3.68970786516854E-2</v>
      </c>
      <c r="S115" s="3">
        <f t="shared" si="75"/>
        <v>1.751344669036202E-2</v>
      </c>
      <c r="T115" s="3">
        <f t="shared" si="76"/>
        <v>0.13233837950633226</v>
      </c>
      <c r="U115" s="3">
        <f t="shared" si="77"/>
        <v>3.9356059978341615E-2</v>
      </c>
      <c r="V115" s="3">
        <f t="shared" si="78"/>
        <v>25.409047565999213</v>
      </c>
      <c r="X115" s="3">
        <v>0.44500000000000001</v>
      </c>
      <c r="Y115" s="3">
        <f t="shared" si="67"/>
        <v>370.83333333333337</v>
      </c>
      <c r="Z115" s="3">
        <v>2.2959E-3</v>
      </c>
      <c r="AA115" s="32">
        <f t="shared" si="89"/>
        <v>1.0662037128179278</v>
      </c>
      <c r="AB115" s="3">
        <f t="shared" si="90"/>
        <v>1.653048E-2</v>
      </c>
      <c r="AC115" s="3">
        <f t="shared" si="79"/>
        <v>3.7147146067415732E-2</v>
      </c>
      <c r="AD115" s="3">
        <f t="shared" si="80"/>
        <v>1.76248591506625E-2</v>
      </c>
      <c r="AE115" s="3">
        <f t="shared" si="81"/>
        <v>0.13275865000316364</v>
      </c>
      <c r="AF115" s="3">
        <f t="shared" si="82"/>
        <v>3.9606425057668537E-2</v>
      </c>
      <c r="AG115" s="3">
        <f t="shared" si="83"/>
        <v>25.248428721955086</v>
      </c>
    </row>
    <row r="116" spans="2:33" x14ac:dyDescent="0.2">
      <c r="B116" s="3">
        <v>0.45</v>
      </c>
      <c r="C116" s="3">
        <f t="shared" si="68"/>
        <v>375.00000000000006</v>
      </c>
      <c r="D116" s="3">
        <v>1.9315999999999999E-3</v>
      </c>
      <c r="E116" s="32">
        <f t="shared" si="85"/>
        <v>1.0663643867273553</v>
      </c>
      <c r="F116" s="3">
        <f t="shared" si="86"/>
        <v>1.4004099999999998E-2</v>
      </c>
      <c r="G116" s="3">
        <f t="shared" si="69"/>
        <v>3.1120222222222219E-2</v>
      </c>
      <c r="H116" s="3">
        <f t="shared" si="70"/>
        <v>1.4933473508168555E-2</v>
      </c>
      <c r="I116" s="3">
        <f t="shared" si="84"/>
        <v>0.12220259206812495</v>
      </c>
      <c r="J116" s="3">
        <f t="shared" si="71"/>
        <v>3.3185496684819009E-2</v>
      </c>
      <c r="K116" s="3">
        <f t="shared" si="72"/>
        <v>30.133645715703832</v>
      </c>
      <c r="M116" s="3">
        <v>0.45</v>
      </c>
      <c r="N116" s="3">
        <f t="shared" si="73"/>
        <v>375.00000000000006</v>
      </c>
      <c r="O116" s="3">
        <v>2.3654000000000001E-3</v>
      </c>
      <c r="P116" s="32">
        <f t="shared" si="87"/>
        <v>1.0668060798170549</v>
      </c>
      <c r="Q116" s="3">
        <f t="shared" si="88"/>
        <v>1.6557800000000001E-2</v>
      </c>
      <c r="R116" s="3">
        <f t="shared" si="74"/>
        <v>3.6795111111111112E-2</v>
      </c>
      <c r="S116" s="3">
        <f t="shared" si="75"/>
        <v>1.7663961708394831E-2</v>
      </c>
      <c r="T116" s="3">
        <f t="shared" si="76"/>
        <v>0.13290583775137504</v>
      </c>
      <c r="U116" s="3">
        <f t="shared" si="77"/>
        <v>3.9253248240877399E-2</v>
      </c>
      <c r="V116" s="3">
        <f t="shared" si="78"/>
        <v>25.475598703666613</v>
      </c>
      <c r="X116" s="3">
        <v>0.45</v>
      </c>
      <c r="Y116" s="3">
        <f t="shared" si="67"/>
        <v>375.00000000000006</v>
      </c>
      <c r="Z116" s="3">
        <v>2.3138999999999998E-3</v>
      </c>
      <c r="AA116" s="32">
        <f t="shared" si="89"/>
        <v>1.0663643867273553</v>
      </c>
      <c r="AB116" s="3">
        <f t="shared" si="90"/>
        <v>1.6660080000000001E-2</v>
      </c>
      <c r="AC116" s="3">
        <f t="shared" si="79"/>
        <v>3.7022400000000004E-2</v>
      </c>
      <c r="AD116" s="3">
        <f t="shared" si="80"/>
        <v>1.7765715992028679E-2</v>
      </c>
      <c r="AE116" s="3">
        <f t="shared" si="81"/>
        <v>0.13328809396202151</v>
      </c>
      <c r="AF116" s="3">
        <f t="shared" si="82"/>
        <v>3.9479368871174841E-2</v>
      </c>
      <c r="AG116" s="3">
        <f t="shared" si="83"/>
        <v>25.329685569774451</v>
      </c>
    </row>
    <row r="117" spans="2:33" x14ac:dyDescent="0.2">
      <c r="B117" s="3">
        <v>0.45500000000000002</v>
      </c>
      <c r="C117" s="3">
        <f t="shared" si="68"/>
        <v>379.16666666666669</v>
      </c>
      <c r="D117" s="3">
        <v>1.9639000000000002E-3</v>
      </c>
      <c r="E117" s="32">
        <f t="shared" si="85"/>
        <v>1.0665232851981377</v>
      </c>
      <c r="F117" s="3">
        <f t="shared" si="86"/>
        <v>1.4238275000000002E-2</v>
      </c>
      <c r="G117" s="3">
        <f t="shared" si="69"/>
        <v>3.1292912087912093E-2</v>
      </c>
      <c r="H117" s="3">
        <f t="shared" si="70"/>
        <v>1.5185451828554516E-2</v>
      </c>
      <c r="I117" s="3">
        <f t="shared" si="84"/>
        <v>0.12322926530883203</v>
      </c>
      <c r="J117" s="3">
        <f t="shared" si="71"/>
        <v>3.3374619403416517E-2</v>
      </c>
      <c r="K117" s="3">
        <f t="shared" si="72"/>
        <v>29.962888502561658</v>
      </c>
      <c r="M117" s="3">
        <v>0.45500000000000002</v>
      </c>
      <c r="N117" s="3">
        <f t="shared" si="73"/>
        <v>379.16666666666669</v>
      </c>
      <c r="O117" s="3">
        <v>2.3842999999999998E-3</v>
      </c>
      <c r="P117" s="32">
        <f t="shared" si="87"/>
        <v>1.0669660358483748</v>
      </c>
      <c r="Q117" s="3">
        <f t="shared" si="88"/>
        <v>1.6690099999999999E-2</v>
      </c>
      <c r="R117" s="3">
        <f t="shared" si="74"/>
        <v>3.668153846153846E-2</v>
      </c>
      <c r="S117" s="3">
        <f t="shared" si="75"/>
        <v>1.7807769834912959E-2</v>
      </c>
      <c r="T117" s="3">
        <f t="shared" si="76"/>
        <v>0.13344575615175239</v>
      </c>
      <c r="U117" s="3">
        <f t="shared" si="77"/>
        <v>3.9137955681127379E-2</v>
      </c>
      <c r="V117" s="3">
        <f t="shared" si="78"/>
        <v>25.550644702738207</v>
      </c>
      <c r="X117" s="3">
        <v>0.45500000000000002</v>
      </c>
      <c r="Y117" s="3">
        <f t="shared" si="67"/>
        <v>379.16666666666669</v>
      </c>
      <c r="Z117" s="3">
        <v>2.3278999999999999E-3</v>
      </c>
      <c r="AA117" s="32">
        <f t="shared" si="89"/>
        <v>1.0665232851981377</v>
      </c>
      <c r="AB117" s="3">
        <f t="shared" si="90"/>
        <v>1.6760879999999999E-2</v>
      </c>
      <c r="AC117" s="3">
        <f t="shared" si="79"/>
        <v>3.6837098901098896E-2</v>
      </c>
      <c r="AD117" s="3">
        <f t="shared" si="80"/>
        <v>1.7875868800411761E-2</v>
      </c>
      <c r="AE117" s="3">
        <f t="shared" si="81"/>
        <v>0.13370066866104957</v>
      </c>
      <c r="AF117" s="3">
        <f t="shared" si="82"/>
        <v>3.9287623737168702E-2</v>
      </c>
      <c r="AG117" s="3">
        <f t="shared" si="83"/>
        <v>25.45330831637785</v>
      </c>
    </row>
    <row r="118" spans="2:33" x14ac:dyDescent="0.2">
      <c r="B118" s="3">
        <v>0.46</v>
      </c>
      <c r="C118" s="3">
        <f t="shared" si="68"/>
        <v>383.33333333333337</v>
      </c>
      <c r="D118" s="3">
        <v>1.9632E-3</v>
      </c>
      <c r="E118" s="32">
        <f t="shared" si="85"/>
        <v>1.0666804470388485</v>
      </c>
      <c r="F118" s="3">
        <f t="shared" si="86"/>
        <v>1.42332E-2</v>
      </c>
      <c r="G118" s="3">
        <f t="shared" si="69"/>
        <v>3.094173913043478E-2</v>
      </c>
      <c r="H118" s="3">
        <f t="shared" si="70"/>
        <v>1.5182276138793338E-2</v>
      </c>
      <c r="I118" s="3">
        <f t="shared" si="84"/>
        <v>0.12321637934460393</v>
      </c>
      <c r="J118" s="3">
        <f t="shared" si="71"/>
        <v>3.3004948127811601E-2</v>
      </c>
      <c r="K118" s="3">
        <f t="shared" si="72"/>
        <v>30.298487248866497</v>
      </c>
      <c r="M118" s="3">
        <v>0.46</v>
      </c>
      <c r="N118" s="3">
        <f t="shared" si="73"/>
        <v>383.33333333333337</v>
      </c>
      <c r="O118" s="3">
        <v>2.4084000000000002E-3</v>
      </c>
      <c r="P118" s="32">
        <f t="shared" si="87"/>
        <v>1.0671242436913533</v>
      </c>
      <c r="Q118" s="3">
        <f t="shared" si="88"/>
        <v>1.68588E-2</v>
      </c>
      <c r="R118" s="3">
        <f t="shared" si="74"/>
        <v>3.6649565217391301E-2</v>
      </c>
      <c r="S118" s="3">
        <f t="shared" si="75"/>
        <v>1.7990434199543787E-2</v>
      </c>
      <c r="T118" s="3">
        <f t="shared" si="76"/>
        <v>0.13412842427891183</v>
      </c>
      <c r="U118" s="3">
        <f t="shared" si="77"/>
        <v>3.9109639564225626E-2</v>
      </c>
      <c r="V118" s="3">
        <f t="shared" si="78"/>
        <v>25.569143851551118</v>
      </c>
      <c r="X118" s="3">
        <v>0.46</v>
      </c>
      <c r="Y118" s="3">
        <f t="shared" si="67"/>
        <v>383.33333333333337</v>
      </c>
      <c r="Z118" s="3">
        <v>2.3497000000000001E-3</v>
      </c>
      <c r="AA118" s="32">
        <f t="shared" si="89"/>
        <v>1.0666804470388485</v>
      </c>
      <c r="AB118" s="3">
        <f t="shared" si="90"/>
        <v>1.691784E-2</v>
      </c>
      <c r="AC118" s="3">
        <f t="shared" si="79"/>
        <v>3.6777913043478258E-2</v>
      </c>
      <c r="AD118" s="3">
        <f t="shared" si="80"/>
        <v>1.8045929134131711E-2</v>
      </c>
      <c r="AE118" s="3">
        <f t="shared" si="81"/>
        <v>0.13433513737712749</v>
      </c>
      <c r="AF118" s="3">
        <f t="shared" si="82"/>
        <v>3.9230280726373287E-2</v>
      </c>
      <c r="AG118" s="3">
        <f t="shared" si="83"/>
        <v>25.490513488161998</v>
      </c>
    </row>
    <row r="119" spans="2:33" x14ac:dyDescent="0.2">
      <c r="B119" s="3">
        <v>0.46500000000000002</v>
      </c>
      <c r="C119" s="3">
        <f t="shared" si="68"/>
        <v>387.50000000000006</v>
      </c>
      <c r="D119" s="3">
        <v>1.9903999999999998E-3</v>
      </c>
      <c r="E119" s="32">
        <f t="shared" si="85"/>
        <v>1.0668359097993554</v>
      </c>
      <c r="F119" s="3">
        <f t="shared" si="86"/>
        <v>1.4430399999999999E-2</v>
      </c>
      <c r="G119" s="3">
        <f t="shared" si="69"/>
        <v>3.103311827956989E-2</v>
      </c>
      <c r="H119" s="3">
        <f t="shared" si="70"/>
        <v>1.5394868912768617E-2</v>
      </c>
      <c r="I119" s="3">
        <f t="shared" si="84"/>
        <v>0.12407606099795648</v>
      </c>
      <c r="J119" s="3">
        <f t="shared" si="71"/>
        <v>3.3107244973695951E-2</v>
      </c>
      <c r="K119" s="3">
        <f t="shared" si="72"/>
        <v>30.204869079094632</v>
      </c>
      <c r="M119" s="3">
        <v>0.46500000000000002</v>
      </c>
      <c r="N119" s="3">
        <f t="shared" si="73"/>
        <v>387.50000000000006</v>
      </c>
      <c r="O119" s="3">
        <v>2.4256999999999998E-3</v>
      </c>
      <c r="P119" s="32">
        <f t="shared" si="87"/>
        <v>1.0672807411457736</v>
      </c>
      <c r="Q119" s="3">
        <f t="shared" si="88"/>
        <v>1.6979899999999999E-2</v>
      </c>
      <c r="R119" s="3">
        <f t="shared" si="74"/>
        <v>3.6515913978494623E-2</v>
      </c>
      <c r="S119" s="3">
        <f t="shared" si="75"/>
        <v>1.8122320256581122E-2</v>
      </c>
      <c r="T119" s="3">
        <f t="shared" si="76"/>
        <v>0.13461916749327016</v>
      </c>
      <c r="U119" s="3">
        <f t="shared" si="77"/>
        <v>3.8972731734583058E-2</v>
      </c>
      <c r="V119" s="3">
        <f t="shared" si="78"/>
        <v>25.658966038365602</v>
      </c>
      <c r="X119" s="3">
        <v>0.46500000000000002</v>
      </c>
      <c r="Y119" s="3">
        <f t="shared" si="67"/>
        <v>387.50000000000006</v>
      </c>
      <c r="Z119" s="3">
        <v>2.3655E-3</v>
      </c>
      <c r="AA119" s="32">
        <f t="shared" si="89"/>
        <v>1.0668359097993554</v>
      </c>
      <c r="AB119" s="3">
        <f t="shared" si="90"/>
        <v>1.7031600000000001E-2</v>
      </c>
      <c r="AC119" s="3">
        <f t="shared" si="79"/>
        <v>3.6627096774193547E-2</v>
      </c>
      <c r="AD119" s="3">
        <f t="shared" si="80"/>
        <v>1.8169922481338703E-2</v>
      </c>
      <c r="AE119" s="3">
        <f t="shared" si="81"/>
        <v>0.13479585483737511</v>
      </c>
      <c r="AF119" s="3">
        <f t="shared" si="82"/>
        <v>3.907510211040581E-2</v>
      </c>
      <c r="AG119" s="3">
        <f t="shared" si="83"/>
        <v>25.591743744508275</v>
      </c>
    </row>
    <row r="120" spans="2:33" x14ac:dyDescent="0.2">
      <c r="B120" s="3">
        <v>0.47</v>
      </c>
      <c r="C120" s="3">
        <f t="shared" si="68"/>
        <v>391.66666666666669</v>
      </c>
      <c r="D120" s="3">
        <v>2.0081000000000001E-3</v>
      </c>
      <c r="E120" s="32">
        <f t="shared" si="85"/>
        <v>1.0669897098246706</v>
      </c>
      <c r="F120" s="3">
        <f t="shared" si="86"/>
        <v>1.4558725E-2</v>
      </c>
      <c r="G120" s="3">
        <f t="shared" si="69"/>
        <v>3.0976010638297875E-2</v>
      </c>
      <c r="H120" s="3">
        <f t="shared" si="70"/>
        <v>1.5534009763167177E-2</v>
      </c>
      <c r="I120" s="3">
        <f t="shared" si="84"/>
        <v>0.12463550763392901</v>
      </c>
      <c r="J120" s="3">
        <f t="shared" si="71"/>
        <v>3.3051084602483356E-2</v>
      </c>
      <c r="K120" s="3">
        <f t="shared" si="72"/>
        <v>30.256193163623536</v>
      </c>
      <c r="M120" s="3">
        <v>0.47</v>
      </c>
      <c r="N120" s="3">
        <f t="shared" si="73"/>
        <v>391.66666666666669</v>
      </c>
      <c r="O120" s="3">
        <v>2.4455000000000002E-3</v>
      </c>
      <c r="P120" s="32">
        <f t="shared" si="87"/>
        <v>1.0674355647985454</v>
      </c>
      <c r="Q120" s="3">
        <f t="shared" si="88"/>
        <v>1.7118500000000002E-2</v>
      </c>
      <c r="R120" s="3">
        <f t="shared" si="74"/>
        <v>3.642234042553192E-2</v>
      </c>
      <c r="S120" s="3">
        <f t="shared" si="75"/>
        <v>1.8272895716003903E-2</v>
      </c>
      <c r="T120" s="3">
        <f t="shared" si="76"/>
        <v>0.13517727514639397</v>
      </c>
      <c r="U120" s="3">
        <f t="shared" si="77"/>
        <v>3.8878501523412559E-2</v>
      </c>
      <c r="V120" s="3">
        <f t="shared" si="78"/>
        <v>25.721155929782991</v>
      </c>
      <c r="X120" s="3">
        <v>0.47</v>
      </c>
      <c r="Y120" s="3">
        <f t="shared" si="67"/>
        <v>391.66666666666669</v>
      </c>
      <c r="Z120" s="3">
        <v>2.3885E-3</v>
      </c>
      <c r="AA120" s="32">
        <f t="shared" si="89"/>
        <v>1.0669897098246706</v>
      </c>
      <c r="AB120" s="3">
        <f t="shared" si="90"/>
        <v>1.7197199999999999E-2</v>
      </c>
      <c r="AC120" s="3">
        <f t="shared" si="79"/>
        <v>3.6589787234042555E-2</v>
      </c>
      <c r="AD120" s="3">
        <f t="shared" si="80"/>
        <v>1.8349235437796825E-2</v>
      </c>
      <c r="AE120" s="3">
        <f t="shared" si="81"/>
        <v>0.13545934976145732</v>
      </c>
      <c r="AF120" s="3">
        <f t="shared" si="82"/>
        <v>3.9040926463397504E-2</v>
      </c>
      <c r="AG120" s="3">
        <f t="shared" si="83"/>
        <v>25.614146245672259</v>
      </c>
    </row>
    <row r="121" spans="2:33" x14ac:dyDescent="0.2">
      <c r="B121" s="3">
        <v>0.47499999999999998</v>
      </c>
      <c r="C121" s="3">
        <f t="shared" si="68"/>
        <v>395.83333333333337</v>
      </c>
      <c r="D121" s="3">
        <v>2.0181999999999999E-3</v>
      </c>
      <c r="E121" s="32">
        <f t="shared" si="85"/>
        <v>1.0671418823059526</v>
      </c>
      <c r="F121" s="3">
        <f t="shared" si="86"/>
        <v>1.4631949999999999E-2</v>
      </c>
      <c r="G121" s="3">
        <f t="shared" si="69"/>
        <v>3.0804105263157897E-2</v>
      </c>
      <c r="H121" s="3">
        <f t="shared" si="70"/>
        <v>1.5614366664806582E-2</v>
      </c>
      <c r="I121" s="3">
        <f t="shared" si="84"/>
        <v>0.12495745942042269</v>
      </c>
      <c r="J121" s="3">
        <f t="shared" si="71"/>
        <v>3.2872350873277015E-2</v>
      </c>
      <c r="K121" s="3">
        <f t="shared" si="72"/>
        <v>30.420702305563793</v>
      </c>
      <c r="M121" s="3">
        <v>0.47499999999999998</v>
      </c>
      <c r="N121" s="3">
        <f t="shared" si="73"/>
        <v>395.83333333333337</v>
      </c>
      <c r="O121" s="3">
        <v>2.4632999999999999E-3</v>
      </c>
      <c r="P121" s="32">
        <f t="shared" si="87"/>
        <v>1.0675887500750438</v>
      </c>
      <c r="Q121" s="3">
        <f t="shared" si="88"/>
        <v>1.7243099999999997E-2</v>
      </c>
      <c r="R121" s="3">
        <f t="shared" si="74"/>
        <v>3.6301263157894732E-2</v>
      </c>
      <c r="S121" s="3">
        <f t="shared" si="75"/>
        <v>1.8408539576418987E-2</v>
      </c>
      <c r="T121" s="3">
        <f t="shared" si="76"/>
        <v>0.13567807330743972</v>
      </c>
      <c r="U121" s="3">
        <f t="shared" si="77"/>
        <v>3.8754820160882081E-2</v>
      </c>
      <c r="V121" s="3">
        <f t="shared" si="78"/>
        <v>25.803241915424216</v>
      </c>
      <c r="X121" s="3">
        <v>0.47499999999999998</v>
      </c>
      <c r="Y121" s="3">
        <f t="shared" si="67"/>
        <v>395.83333333333337</v>
      </c>
      <c r="Z121" s="3">
        <v>2.4103000000000002E-3</v>
      </c>
      <c r="AA121" s="32">
        <f t="shared" si="89"/>
        <v>1.0671418823059526</v>
      </c>
      <c r="AB121" s="3">
        <f t="shared" si="90"/>
        <v>1.735416E-2</v>
      </c>
      <c r="AC121" s="3">
        <f t="shared" si="79"/>
        <v>3.653507368421053E-2</v>
      </c>
      <c r="AD121" s="3">
        <f t="shared" si="80"/>
        <v>1.851935096823867E-2</v>
      </c>
      <c r="AE121" s="3">
        <f t="shared" si="81"/>
        <v>0.13608582206915851</v>
      </c>
      <c r="AF121" s="3">
        <f t="shared" si="82"/>
        <v>3.8988107301555094E-2</v>
      </c>
      <c r="AG121" s="3">
        <f t="shared" si="83"/>
        <v>25.648847025721448</v>
      </c>
    </row>
    <row r="122" spans="2:33" x14ac:dyDescent="0.2">
      <c r="B122" s="3">
        <v>0.48</v>
      </c>
      <c r="C122" s="3">
        <f t="shared" si="68"/>
        <v>400</v>
      </c>
      <c r="D122" s="3">
        <v>1.9932000000000001E-3</v>
      </c>
      <c r="E122" s="32">
        <f t="shared" si="85"/>
        <v>1.0672924613288377</v>
      </c>
      <c r="F122" s="3">
        <f t="shared" si="86"/>
        <v>1.44507E-2</v>
      </c>
      <c r="G122" s="3">
        <f t="shared" si="69"/>
        <v>3.0105625E-2</v>
      </c>
      <c r="H122" s="3">
        <f t="shared" si="70"/>
        <v>1.5423123170924636E-2</v>
      </c>
      <c r="I122" s="3">
        <f t="shared" si="84"/>
        <v>0.12418986742453925</v>
      </c>
      <c r="J122" s="3">
        <f t="shared" si="71"/>
        <v>3.2131506606092992E-2</v>
      </c>
      <c r="K122" s="3">
        <f t="shared" si="72"/>
        <v>31.122101190560834</v>
      </c>
      <c r="M122" s="3">
        <v>0.48</v>
      </c>
      <c r="N122" s="3">
        <f t="shared" si="73"/>
        <v>400</v>
      </c>
      <c r="O122" s="3">
        <v>2.4827999999999999E-3</v>
      </c>
      <c r="P122" s="32">
        <f t="shared" si="87"/>
        <v>1.0677403312877651</v>
      </c>
      <c r="Q122" s="3">
        <f t="shared" si="88"/>
        <v>1.7379599999999999E-2</v>
      </c>
      <c r="R122" s="3">
        <f t="shared" si="74"/>
        <v>3.6207499999999997E-2</v>
      </c>
      <c r="S122" s="3">
        <f t="shared" si="75"/>
        <v>1.8556899861648841E-2</v>
      </c>
      <c r="T122" s="3">
        <f t="shared" si="76"/>
        <v>0.13622371255273011</v>
      </c>
      <c r="U122" s="3">
        <f t="shared" si="77"/>
        <v>3.866020804510175E-2</v>
      </c>
      <c r="V122" s="3">
        <f t="shared" si="78"/>
        <v>25.86638951433941</v>
      </c>
      <c r="X122" s="3">
        <v>0.48</v>
      </c>
      <c r="Y122" s="3">
        <f t="shared" si="67"/>
        <v>400</v>
      </c>
      <c r="Z122" s="3">
        <v>2.4361000000000001E-3</v>
      </c>
      <c r="AA122" s="32">
        <f t="shared" si="89"/>
        <v>1.0672924613288377</v>
      </c>
      <c r="AB122" s="3">
        <f t="shared" si="90"/>
        <v>1.7539920000000001E-2</v>
      </c>
      <c r="AC122" s="3">
        <f t="shared" si="79"/>
        <v>3.6541500000000005E-2</v>
      </c>
      <c r="AD122" s="3">
        <f t="shared" si="80"/>
        <v>1.8720224388310908E-2</v>
      </c>
      <c r="AE122" s="3">
        <f t="shared" si="81"/>
        <v>0.13682187101597065</v>
      </c>
      <c r="AF122" s="3">
        <f t="shared" si="82"/>
        <v>3.9000467475647727E-2</v>
      </c>
      <c r="AG122" s="3">
        <f t="shared" si="83"/>
        <v>25.640718297143739</v>
      </c>
    </row>
    <row r="123" spans="2:33" x14ac:dyDescent="0.2">
      <c r="B123" s="3">
        <v>0.48499999999999999</v>
      </c>
      <c r="C123" s="3">
        <f t="shared" si="68"/>
        <v>404.16666666666669</v>
      </c>
      <c r="D123" s="3">
        <v>2.0412E-3</v>
      </c>
      <c r="E123" s="32">
        <f t="shared" si="85"/>
        <v>1.0674414799192664</v>
      </c>
      <c r="F123" s="3">
        <f t="shared" si="86"/>
        <v>1.47987E-2</v>
      </c>
      <c r="G123" s="3">
        <f t="shared" si="69"/>
        <v>3.0512783505154639E-2</v>
      </c>
      <c r="H123" s="3">
        <f t="shared" si="70"/>
        <v>1.5796746228881248E-2</v>
      </c>
      <c r="I123" s="3">
        <f t="shared" si="84"/>
        <v>0.12568510742678007</v>
      </c>
      <c r="J123" s="3">
        <f t="shared" si="71"/>
        <v>3.2570610781198453E-2</v>
      </c>
      <c r="K123" s="3">
        <f t="shared" si="72"/>
        <v>30.70252525252781</v>
      </c>
      <c r="M123" s="3">
        <v>0.48499999999999999</v>
      </c>
      <c r="N123" s="3">
        <f t="shared" si="73"/>
        <v>404.16666666666669</v>
      </c>
      <c r="O123" s="3">
        <v>2.5049999999999998E-3</v>
      </c>
      <c r="P123" s="32">
        <f t="shared" si="87"/>
        <v>1.0678903416824561</v>
      </c>
      <c r="Q123" s="3">
        <f t="shared" si="88"/>
        <v>1.7534999999999999E-2</v>
      </c>
      <c r="R123" s="3">
        <f t="shared" si="74"/>
        <v>3.6154639175257727E-2</v>
      </c>
      <c r="S123" s="3">
        <f t="shared" si="75"/>
        <v>1.8725457141401867E-2</v>
      </c>
      <c r="T123" s="3">
        <f t="shared" si="76"/>
        <v>0.13684099218217421</v>
      </c>
      <c r="U123" s="3">
        <f t="shared" si="77"/>
        <v>3.8609189982271891E-2</v>
      </c>
      <c r="V123" s="3">
        <f t="shared" si="78"/>
        <v>25.900569280504669</v>
      </c>
      <c r="X123" s="3">
        <v>0.48499999999999999</v>
      </c>
      <c r="Y123" s="3">
        <f t="shared" si="67"/>
        <v>404.16666666666669</v>
      </c>
      <c r="Z123" s="3">
        <v>2.4529E-3</v>
      </c>
      <c r="AA123" s="32">
        <f t="shared" si="89"/>
        <v>1.0674414799192664</v>
      </c>
      <c r="AB123" s="3">
        <f t="shared" si="90"/>
        <v>1.766088E-2</v>
      </c>
      <c r="AC123" s="3">
        <f t="shared" si="79"/>
        <v>3.6414185567010308E-2</v>
      </c>
      <c r="AD123" s="3">
        <f t="shared" si="80"/>
        <v>1.8851955883876573E-2</v>
      </c>
      <c r="AE123" s="3">
        <f t="shared" si="81"/>
        <v>0.13730242490166214</v>
      </c>
      <c r="AF123" s="3">
        <f t="shared" si="82"/>
        <v>3.8870012131704275E-2</v>
      </c>
      <c r="AG123" s="3">
        <f t="shared" si="83"/>
        <v>25.726773550048659</v>
      </c>
    </row>
    <row r="124" spans="2:33" x14ac:dyDescent="0.2">
      <c r="B124" s="3">
        <v>0.49</v>
      </c>
      <c r="C124" s="3">
        <f t="shared" si="68"/>
        <v>408.33333333333337</v>
      </c>
      <c r="D124" s="3">
        <v>2.0351000000000002E-3</v>
      </c>
      <c r="E124" s="32">
        <f t="shared" si="85"/>
        <v>1.0675889700869599</v>
      </c>
      <c r="F124" s="3">
        <f t="shared" si="86"/>
        <v>1.4754475000000001E-2</v>
      </c>
      <c r="G124" s="3">
        <f t="shared" si="69"/>
        <v>3.0111173469387759E-2</v>
      </c>
      <c r="H124" s="24">
        <f t="shared" si="70"/>
        <v>1.5751714769423799E-2</v>
      </c>
      <c r="I124" s="24">
        <f t="shared" si="84"/>
        <v>0.12550583559908199</v>
      </c>
      <c r="J124" s="24">
        <f t="shared" si="71"/>
        <v>3.2146356672293465E-2</v>
      </c>
      <c r="K124" s="3">
        <f t="shared" si="72"/>
        <v>31.107724280987874</v>
      </c>
      <c r="M124" s="3">
        <v>0.49</v>
      </c>
      <c r="N124" s="3">
        <f t="shared" si="73"/>
        <v>408.33333333333337</v>
      </c>
      <c r="O124" s="3">
        <v>2.5276000000000001E-3</v>
      </c>
      <c r="P124" s="32">
        <f t="shared" si="87"/>
        <v>1.0680388134818812</v>
      </c>
      <c r="Q124" s="3">
        <f t="shared" si="88"/>
        <v>1.7693199999999999E-2</v>
      </c>
      <c r="R124" s="3">
        <f t="shared" si="74"/>
        <v>3.6108571428571427E-2</v>
      </c>
      <c r="S124" s="24">
        <f t="shared" si="75"/>
        <v>1.8897024334697619E-2</v>
      </c>
      <c r="T124" s="24">
        <f t="shared" si="76"/>
        <v>0.13746644803259309</v>
      </c>
      <c r="U124" s="24">
        <f t="shared" si="77"/>
        <v>3.8565355785097184E-2</v>
      </c>
      <c r="V124" s="3">
        <f t="shared" si="78"/>
        <v>25.930008414091439</v>
      </c>
      <c r="X124" s="3">
        <v>0.49</v>
      </c>
      <c r="Y124" s="3">
        <f t="shared" si="67"/>
        <v>408.33333333333337</v>
      </c>
      <c r="Z124" s="3">
        <v>2.4662E-3</v>
      </c>
      <c r="AA124" s="32">
        <f t="shared" si="89"/>
        <v>1.0675889700869599</v>
      </c>
      <c r="AB124" s="3">
        <f t="shared" si="90"/>
        <v>1.7756640000000001E-2</v>
      </c>
      <c r="AC124" s="3">
        <f t="shared" si="79"/>
        <v>3.6238040816326533E-2</v>
      </c>
      <c r="AD124" s="24">
        <f t="shared" si="80"/>
        <v>1.8956793009804917E-2</v>
      </c>
      <c r="AE124" s="24">
        <f t="shared" si="81"/>
        <v>0.13768367009128177</v>
      </c>
      <c r="AF124" s="24">
        <f t="shared" si="82"/>
        <v>3.8687332673071256E-2</v>
      </c>
      <c r="AG124" s="3">
        <f t="shared" si="83"/>
        <v>25.84825396081289</v>
      </c>
    </row>
    <row r="125" spans="2:33" x14ac:dyDescent="0.2">
      <c r="B125" s="3">
        <v>0.495</v>
      </c>
      <c r="C125" s="3">
        <f t="shared" si="68"/>
        <v>412.50000000000006</v>
      </c>
      <c r="D125" s="3">
        <v>2.0460999999999999E-3</v>
      </c>
      <c r="E125" s="32">
        <f t="shared" si="85"/>
        <v>1.0677349628666901</v>
      </c>
      <c r="F125" s="3">
        <f t="shared" si="86"/>
        <v>1.4834224999999999E-2</v>
      </c>
      <c r="G125" s="3">
        <f t="shared" si="69"/>
        <v>2.9968131313131311E-2</v>
      </c>
      <c r="H125" s="24">
        <f t="shared" si="70"/>
        <v>1.5839020679531125E-2</v>
      </c>
      <c r="I125" s="24">
        <f t="shared" si="84"/>
        <v>0.12585317111432323</v>
      </c>
      <c r="J125" s="24">
        <f t="shared" si="71"/>
        <v>3.1998021574810354E-2</v>
      </c>
      <c r="K125" s="3">
        <f t="shared" si="72"/>
        <v>31.251932175307523</v>
      </c>
      <c r="M125" s="3">
        <v>0.495</v>
      </c>
      <c r="N125" s="3">
        <f t="shared" si="73"/>
        <v>412.50000000000006</v>
      </c>
      <c r="O125" s="3">
        <v>2.5403000000000001E-3</v>
      </c>
      <c r="P125" s="32">
        <f t="shared" si="87"/>
        <v>1.0681857779273669</v>
      </c>
      <c r="Q125" s="3">
        <f t="shared" si="88"/>
        <v>1.7782100000000002E-2</v>
      </c>
      <c r="R125" s="3">
        <f t="shared" si="74"/>
        <v>3.5923434343434348E-2</v>
      </c>
      <c r="S125" s="24">
        <f t="shared" si="75"/>
        <v>1.8994586321682234E-2</v>
      </c>
      <c r="T125" s="24">
        <f t="shared" si="76"/>
        <v>0.13782084864664793</v>
      </c>
      <c r="U125" s="24">
        <f t="shared" si="77"/>
        <v>3.8372901659964112E-2</v>
      </c>
      <c r="V125" s="3">
        <f t="shared" si="78"/>
        <v>26.060056882363355</v>
      </c>
      <c r="X125" s="3">
        <v>0.495</v>
      </c>
      <c r="Y125" s="3">
        <f t="shared" si="67"/>
        <v>412.50000000000006</v>
      </c>
      <c r="Z125" s="3">
        <v>2.4835E-3</v>
      </c>
      <c r="AA125" s="32">
        <f t="shared" si="89"/>
        <v>1.0677349628666901</v>
      </c>
      <c r="AB125" s="3">
        <f t="shared" si="90"/>
        <v>1.78812E-2</v>
      </c>
      <c r="AC125" s="3">
        <f t="shared" si="79"/>
        <v>3.6123636363636365E-2</v>
      </c>
      <c r="AD125" s="24">
        <f t="shared" si="80"/>
        <v>1.9092382418011859E-2</v>
      </c>
      <c r="AE125" s="24">
        <f t="shared" si="81"/>
        <v>0.13817518741804499</v>
      </c>
      <c r="AF125" s="24">
        <f t="shared" si="82"/>
        <v>3.8570469531337088E-2</v>
      </c>
      <c r="AG125" s="3">
        <f t="shared" si="83"/>
        <v>25.926570564237927</v>
      </c>
    </row>
    <row r="126" spans="2:33" x14ac:dyDescent="0.2">
      <c r="E126" s="32"/>
      <c r="F126" s="3"/>
      <c r="G126" s="3"/>
      <c r="H126" s="3"/>
      <c r="I126" s="3"/>
      <c r="J126" s="3"/>
      <c r="K126" s="3"/>
      <c r="P126" s="2"/>
      <c r="AA126" s="2"/>
    </row>
    <row r="127" spans="2:33" x14ac:dyDescent="0.2">
      <c r="M127" s="3"/>
      <c r="O127" s="3"/>
      <c r="P127" s="32"/>
      <c r="Q127" s="3"/>
      <c r="R127" s="3"/>
      <c r="S127" s="4"/>
      <c r="T127" s="4"/>
      <c r="U127" s="4"/>
      <c r="V127" s="3"/>
      <c r="X127" s="3"/>
      <c r="Y127" s="3"/>
      <c r="Z127" s="3"/>
      <c r="AA127" s="32"/>
      <c r="AB127" s="3"/>
      <c r="AC127" s="3"/>
      <c r="AD127" s="4"/>
      <c r="AE127" s="4"/>
      <c r="AF127" s="4"/>
      <c r="AG127" s="3"/>
    </row>
    <row r="128" spans="2:33" x14ac:dyDescent="0.2">
      <c r="E128" s="32"/>
      <c r="F128" s="3"/>
      <c r="G128" s="3"/>
      <c r="H128" s="3"/>
      <c r="I128" s="3"/>
      <c r="J128" s="3"/>
      <c r="K128" s="3"/>
      <c r="M128" s="3"/>
      <c r="O128" s="3"/>
      <c r="P128" s="32"/>
      <c r="Q128" s="3"/>
      <c r="R128" s="3"/>
      <c r="S128" s="3"/>
      <c r="T128" s="3"/>
      <c r="U128" s="3"/>
      <c r="V128" s="3"/>
      <c r="X128" s="3"/>
      <c r="Y128" s="3"/>
      <c r="Z128" s="3"/>
      <c r="AA128" s="32"/>
      <c r="AB128" s="3"/>
      <c r="AC128" s="3"/>
      <c r="AD128" s="3"/>
      <c r="AE128" s="3"/>
      <c r="AF128" s="3"/>
      <c r="AG128" s="3"/>
    </row>
    <row r="129" spans="5:33" x14ac:dyDescent="0.2">
      <c r="E129" s="32"/>
      <c r="F129" s="3"/>
      <c r="G129" s="3"/>
      <c r="H129" s="3"/>
      <c r="I129" s="3"/>
      <c r="J129" s="3"/>
      <c r="K129" s="3"/>
      <c r="M129" s="3"/>
      <c r="O129" s="3"/>
      <c r="P129" s="32"/>
      <c r="Q129" s="3"/>
      <c r="R129" s="3"/>
      <c r="S129" s="3"/>
      <c r="T129" s="3"/>
      <c r="U129" s="3"/>
      <c r="V129" s="3"/>
      <c r="X129" s="3"/>
      <c r="Y129" s="3"/>
      <c r="Z129" s="3"/>
      <c r="AA129" s="32"/>
      <c r="AB129" s="3"/>
      <c r="AC129" s="3"/>
      <c r="AD129" s="3"/>
      <c r="AE129" s="3"/>
      <c r="AF129" s="3"/>
      <c r="AG129" s="3"/>
    </row>
    <row r="130" spans="5:33" x14ac:dyDescent="0.2">
      <c r="E130" s="32"/>
      <c r="F130" s="3"/>
      <c r="G130" s="3"/>
      <c r="H130" s="3"/>
      <c r="I130" s="3"/>
      <c r="J130" s="3"/>
      <c r="K130" s="3"/>
      <c r="M130" s="3"/>
      <c r="O130" s="3"/>
      <c r="P130" s="32"/>
      <c r="Q130" s="3"/>
      <c r="R130" s="3"/>
      <c r="S130" s="3"/>
      <c r="T130" s="3"/>
      <c r="U130" s="3"/>
      <c r="V130" s="3"/>
      <c r="X130" s="3"/>
      <c r="Y130" s="3"/>
      <c r="Z130" s="3"/>
      <c r="AA130" s="32"/>
      <c r="AB130" s="3"/>
      <c r="AC130" s="3"/>
      <c r="AD130" s="3"/>
      <c r="AE130" s="3"/>
      <c r="AF130" s="3"/>
      <c r="AG130" s="3"/>
    </row>
    <row r="131" spans="5:33" x14ac:dyDescent="0.2">
      <c r="E131" s="32"/>
      <c r="F131" s="3"/>
      <c r="G131" s="3"/>
      <c r="H131" s="3"/>
      <c r="I131" s="3"/>
      <c r="J131" s="3"/>
      <c r="K131" s="3"/>
      <c r="M131" s="3"/>
      <c r="O131" s="3"/>
      <c r="P131" s="32"/>
      <c r="Q131" s="3"/>
      <c r="R131" s="3"/>
      <c r="S131" s="3"/>
      <c r="T131" s="3"/>
      <c r="U131" s="3"/>
      <c r="V131" s="3"/>
      <c r="X131" s="3"/>
      <c r="Y131" s="3"/>
      <c r="Z131" s="3"/>
      <c r="AA131" s="32"/>
      <c r="AB131" s="3"/>
      <c r="AC131" s="3"/>
      <c r="AD131" s="3"/>
      <c r="AE131" s="3"/>
      <c r="AF131" s="3"/>
      <c r="AG131" s="3"/>
    </row>
    <row r="132" spans="5:33" x14ac:dyDescent="0.2">
      <c r="E132" s="32"/>
      <c r="F132" s="3"/>
      <c r="G132" s="3"/>
      <c r="H132" s="3"/>
      <c r="I132" s="3"/>
      <c r="J132" s="3"/>
      <c r="K132" s="3"/>
      <c r="M132" s="3"/>
      <c r="O132" s="3"/>
      <c r="P132" s="32"/>
      <c r="Q132" s="3"/>
      <c r="R132" s="3"/>
      <c r="S132" s="3"/>
      <c r="T132" s="3"/>
      <c r="U132" s="3"/>
      <c r="V132" s="3"/>
      <c r="X132" s="3"/>
      <c r="Y132" s="3"/>
      <c r="Z132" s="3"/>
      <c r="AA132" s="32"/>
      <c r="AB132" s="3"/>
      <c r="AC132" s="3"/>
      <c r="AD132" s="3"/>
      <c r="AE132" s="3"/>
      <c r="AF132" s="3"/>
      <c r="AG132" s="3"/>
    </row>
    <row r="133" spans="5:33" x14ac:dyDescent="0.2">
      <c r="E133" s="32"/>
      <c r="F133" s="3"/>
      <c r="G133" s="3"/>
      <c r="H133" s="3"/>
      <c r="I133" s="3"/>
      <c r="J133" s="3"/>
      <c r="K133" s="3"/>
      <c r="M133" s="3"/>
      <c r="O133" s="3"/>
      <c r="P133" s="32"/>
      <c r="Q133" s="3"/>
      <c r="R133" s="3"/>
      <c r="S133" s="3"/>
      <c r="T133" s="3"/>
      <c r="U133" s="3"/>
      <c r="V133" s="3"/>
      <c r="X133" s="3"/>
      <c r="Y133" s="3"/>
      <c r="Z133" s="3"/>
      <c r="AA133" s="32"/>
      <c r="AB133" s="3"/>
      <c r="AC133" s="3"/>
      <c r="AD133" s="3"/>
      <c r="AE133" s="3"/>
      <c r="AF133" s="3"/>
      <c r="AG133" s="3"/>
    </row>
    <row r="134" spans="5:33" x14ac:dyDescent="0.2">
      <c r="E134" s="32"/>
      <c r="F134" s="3"/>
      <c r="G134" s="3"/>
      <c r="H134" s="3"/>
      <c r="I134" s="3"/>
      <c r="J134" s="3"/>
      <c r="K134" s="3"/>
      <c r="M134" s="3"/>
      <c r="O134" s="3"/>
      <c r="P134" s="32"/>
      <c r="Q134" s="3"/>
      <c r="R134" s="3"/>
      <c r="S134" s="3"/>
      <c r="T134" s="3"/>
      <c r="U134" s="3"/>
      <c r="V134" s="3"/>
      <c r="X134" s="3"/>
      <c r="Y134" s="3"/>
      <c r="Z134" s="3"/>
      <c r="AA134" s="32"/>
      <c r="AB134" s="3"/>
      <c r="AC134" s="3"/>
      <c r="AD134" s="3"/>
      <c r="AE134" s="3"/>
      <c r="AF134" s="3"/>
      <c r="AG134" s="3"/>
    </row>
    <row r="135" spans="5:33" x14ac:dyDescent="0.2">
      <c r="E135" s="32"/>
      <c r="F135" s="3"/>
      <c r="G135" s="3"/>
      <c r="H135" s="3"/>
      <c r="I135" s="3"/>
      <c r="J135" s="3"/>
      <c r="K135" s="3"/>
      <c r="M135" s="3"/>
      <c r="O135" s="3"/>
      <c r="P135" s="32"/>
      <c r="Q135" s="3"/>
      <c r="R135" s="3"/>
      <c r="S135" s="3"/>
      <c r="T135" s="3"/>
      <c r="U135" s="3"/>
      <c r="V135" s="3"/>
      <c r="X135" s="3"/>
      <c r="Y135" s="3"/>
      <c r="Z135" s="3"/>
      <c r="AA135" s="32"/>
      <c r="AB135" s="3"/>
      <c r="AC135" s="3"/>
      <c r="AD135" s="3"/>
      <c r="AE135" s="3"/>
      <c r="AF135" s="3"/>
      <c r="AG135" s="3"/>
    </row>
    <row r="136" spans="5:33" x14ac:dyDescent="0.2">
      <c r="E136" s="32"/>
      <c r="F136" s="3"/>
      <c r="G136" s="3"/>
      <c r="H136" s="3"/>
      <c r="I136" s="3"/>
      <c r="J136" s="3"/>
      <c r="K136" s="3"/>
      <c r="M136" s="3"/>
      <c r="O136" s="3"/>
      <c r="P136" s="32"/>
      <c r="Q136" s="3"/>
      <c r="R136" s="3"/>
      <c r="S136" s="3"/>
      <c r="T136" s="3"/>
      <c r="U136" s="3"/>
      <c r="V136" s="3"/>
      <c r="X136" s="3"/>
      <c r="Y136" s="3"/>
      <c r="Z136" s="3"/>
      <c r="AA136" s="32"/>
      <c r="AB136" s="3"/>
      <c r="AC136" s="3"/>
      <c r="AD136" s="3"/>
      <c r="AE136" s="3"/>
      <c r="AF136" s="3"/>
      <c r="AG136" s="3"/>
    </row>
    <row r="137" spans="5:33" x14ac:dyDescent="0.2">
      <c r="E137" s="32"/>
      <c r="F137" s="3"/>
      <c r="G137" s="3"/>
      <c r="H137" s="3"/>
      <c r="I137" s="3"/>
      <c r="J137" s="3"/>
      <c r="K137" s="3"/>
      <c r="M137" s="3"/>
      <c r="O137" s="3"/>
      <c r="P137" s="32"/>
      <c r="Q137" s="3"/>
      <c r="R137" s="3"/>
      <c r="S137" s="3"/>
      <c r="T137" s="3"/>
      <c r="U137" s="3"/>
      <c r="V137" s="3"/>
      <c r="X137" s="3"/>
      <c r="Y137" s="3"/>
      <c r="Z137" s="3"/>
      <c r="AA137" s="32"/>
      <c r="AB137" s="3"/>
      <c r="AC137" s="3"/>
      <c r="AD137" s="3"/>
      <c r="AE137" s="3"/>
      <c r="AF137" s="3"/>
      <c r="AG137" s="3"/>
    </row>
    <row r="138" spans="5:33" x14ac:dyDescent="0.2">
      <c r="E138" s="32"/>
      <c r="F138" s="3"/>
      <c r="G138" s="3"/>
      <c r="H138" s="3"/>
      <c r="I138" s="3"/>
      <c r="J138" s="3"/>
      <c r="K138" s="3"/>
      <c r="M138" s="3"/>
      <c r="O138" s="3"/>
      <c r="P138" s="32"/>
      <c r="Q138" s="3"/>
      <c r="R138" s="3"/>
      <c r="S138" s="3"/>
      <c r="T138" s="3"/>
      <c r="U138" s="3"/>
      <c r="V138" s="3"/>
      <c r="X138" s="3"/>
      <c r="Y138" s="3"/>
      <c r="Z138" s="3"/>
      <c r="AA138" s="32"/>
      <c r="AB138" s="3"/>
      <c r="AC138" s="3"/>
      <c r="AD138" s="3"/>
      <c r="AE138" s="3"/>
      <c r="AF138" s="3"/>
      <c r="AG138" s="3"/>
    </row>
    <row r="139" spans="5:33" x14ac:dyDescent="0.2">
      <c r="E139" s="32"/>
      <c r="F139" s="3"/>
      <c r="G139" s="3"/>
      <c r="H139" s="3"/>
      <c r="I139" s="3"/>
      <c r="J139" s="3"/>
      <c r="K139" s="3"/>
      <c r="M139" s="3"/>
      <c r="O139" s="3"/>
      <c r="P139" s="32"/>
      <c r="Q139" s="3"/>
      <c r="R139" s="3"/>
      <c r="S139" s="3"/>
      <c r="T139" s="3"/>
      <c r="U139" s="3"/>
      <c r="V139" s="3"/>
      <c r="X139" s="3"/>
      <c r="Y139" s="3"/>
      <c r="Z139" s="3"/>
      <c r="AA139" s="32"/>
      <c r="AB139" s="3"/>
      <c r="AC139" s="3"/>
      <c r="AD139" s="3"/>
      <c r="AE139" s="3"/>
      <c r="AF139" s="3"/>
      <c r="AG139" s="3"/>
    </row>
    <row r="140" spans="5:33" x14ac:dyDescent="0.2">
      <c r="E140" s="32"/>
      <c r="F140" s="3"/>
      <c r="G140" s="3"/>
      <c r="H140" s="3"/>
      <c r="I140" s="3"/>
      <c r="J140" s="3"/>
      <c r="K140" s="3"/>
      <c r="M140" s="3"/>
      <c r="O140" s="3"/>
      <c r="P140" s="32"/>
      <c r="Q140" s="3"/>
      <c r="R140" s="3"/>
      <c r="S140" s="3"/>
      <c r="T140" s="3"/>
      <c r="U140" s="3"/>
      <c r="V140" s="3"/>
      <c r="X140" s="3"/>
      <c r="Y140" s="3"/>
      <c r="Z140" s="3"/>
      <c r="AA140" s="32"/>
      <c r="AB140" s="3"/>
      <c r="AC140" s="3"/>
      <c r="AD140" s="3"/>
      <c r="AE140" s="3"/>
      <c r="AF140" s="3"/>
      <c r="AG140" s="3"/>
    </row>
    <row r="141" spans="5:33" x14ac:dyDescent="0.2">
      <c r="E141" s="32"/>
      <c r="F141" s="3"/>
      <c r="G141" s="3"/>
      <c r="H141" s="3"/>
      <c r="I141" s="3"/>
      <c r="J141" s="3"/>
      <c r="K141" s="3"/>
      <c r="M141" s="3"/>
      <c r="O141" s="3"/>
      <c r="P141" s="32"/>
      <c r="Q141" s="3"/>
      <c r="R141" s="3"/>
      <c r="S141" s="3"/>
      <c r="T141" s="3"/>
      <c r="U141" s="3"/>
      <c r="V141" s="3"/>
      <c r="X141" s="3"/>
      <c r="Y141" s="3"/>
      <c r="Z141" s="3"/>
      <c r="AA141" s="32"/>
      <c r="AB141" s="3"/>
      <c r="AC141" s="3"/>
      <c r="AD141" s="3"/>
      <c r="AE141" s="3"/>
      <c r="AF141" s="3"/>
      <c r="AG141" s="3"/>
    </row>
    <row r="142" spans="5:33" x14ac:dyDescent="0.2">
      <c r="E142" s="32"/>
      <c r="F142" s="3"/>
      <c r="G142" s="3"/>
      <c r="H142" s="3"/>
      <c r="I142" s="3"/>
      <c r="J142" s="3"/>
      <c r="K142" s="3"/>
      <c r="M142" s="3"/>
      <c r="O142" s="3"/>
      <c r="P142" s="32"/>
      <c r="Q142" s="3"/>
      <c r="R142" s="3"/>
      <c r="S142" s="3"/>
      <c r="T142" s="3"/>
      <c r="U142" s="3"/>
      <c r="V142" s="3"/>
      <c r="X142" s="3"/>
      <c r="Y142" s="3"/>
      <c r="Z142" s="3"/>
      <c r="AA142" s="32"/>
      <c r="AB142" s="3"/>
      <c r="AC142" s="3"/>
      <c r="AD142" s="3"/>
      <c r="AE142" s="3"/>
      <c r="AF142" s="3"/>
      <c r="AG142" s="3"/>
    </row>
    <row r="143" spans="5:33" x14ac:dyDescent="0.2">
      <c r="E143" s="32"/>
      <c r="F143" s="3"/>
      <c r="G143" s="3"/>
      <c r="H143" s="3"/>
      <c r="I143" s="3"/>
      <c r="J143" s="3"/>
      <c r="K143" s="3"/>
      <c r="M143" s="3"/>
      <c r="O143" s="3"/>
      <c r="P143" s="32"/>
      <c r="Q143" s="3"/>
      <c r="R143" s="3"/>
      <c r="S143" s="3"/>
      <c r="T143" s="3"/>
      <c r="U143" s="3"/>
      <c r="V143" s="3"/>
      <c r="X143" s="3"/>
      <c r="Y143" s="3"/>
      <c r="Z143" s="3"/>
      <c r="AA143" s="32"/>
      <c r="AB143" s="3"/>
      <c r="AC143" s="3"/>
      <c r="AD143" s="3"/>
      <c r="AE143" s="3"/>
      <c r="AF143" s="3"/>
      <c r="AG143" s="3"/>
    </row>
    <row r="144" spans="5:33" x14ac:dyDescent="0.2">
      <c r="E144" s="32"/>
      <c r="F144" s="3"/>
      <c r="G144" s="3"/>
      <c r="H144" s="3"/>
      <c r="I144" s="3"/>
      <c r="J144" s="3"/>
      <c r="K144" s="3"/>
      <c r="M144" s="3"/>
      <c r="O144" s="3"/>
      <c r="P144" s="32"/>
      <c r="Q144" s="3"/>
      <c r="R144" s="3"/>
      <c r="S144" s="3"/>
      <c r="T144" s="3"/>
      <c r="U144" s="3"/>
      <c r="V144" s="3"/>
      <c r="X144" s="3"/>
      <c r="Y144" s="3"/>
      <c r="Z144" s="3"/>
      <c r="AA144" s="32"/>
      <c r="AB144" s="3"/>
      <c r="AC144" s="3"/>
      <c r="AD144" s="3"/>
      <c r="AE144" s="3"/>
      <c r="AF144" s="3"/>
      <c r="AG144" s="3"/>
    </row>
    <row r="145" spans="5:33" x14ac:dyDescent="0.2">
      <c r="E145" s="32"/>
      <c r="F145" s="3"/>
      <c r="G145" s="3"/>
      <c r="H145" s="3"/>
      <c r="I145" s="3"/>
      <c r="J145" s="3"/>
      <c r="K145" s="3"/>
      <c r="M145" s="3"/>
      <c r="O145" s="3"/>
      <c r="P145" s="32"/>
      <c r="Q145" s="3"/>
      <c r="R145" s="3"/>
      <c r="S145" s="3"/>
      <c r="T145" s="3"/>
      <c r="U145" s="3"/>
      <c r="V145" s="3"/>
      <c r="X145" s="3"/>
      <c r="Y145" s="3"/>
      <c r="Z145" s="3"/>
      <c r="AA145" s="32"/>
      <c r="AB145" s="3"/>
      <c r="AC145" s="3"/>
      <c r="AD145" s="3"/>
      <c r="AE145" s="3"/>
      <c r="AF145" s="3"/>
      <c r="AG145" s="3"/>
    </row>
    <row r="146" spans="5:33" x14ac:dyDescent="0.2">
      <c r="E146" s="32"/>
      <c r="F146" s="3"/>
      <c r="G146" s="3"/>
      <c r="H146" s="3"/>
      <c r="I146" s="3"/>
      <c r="J146" s="3"/>
      <c r="K146" s="3"/>
      <c r="M146" s="3"/>
      <c r="O146" s="3"/>
      <c r="P146" s="32"/>
      <c r="Q146" s="3"/>
      <c r="R146" s="3"/>
      <c r="S146" s="3"/>
      <c r="T146" s="3"/>
      <c r="U146" s="3"/>
      <c r="V146" s="3"/>
      <c r="X146" s="3"/>
      <c r="Y146" s="3"/>
      <c r="Z146" s="3"/>
      <c r="AA146" s="32"/>
      <c r="AB146" s="3"/>
      <c r="AC146" s="3"/>
      <c r="AD146" s="3"/>
      <c r="AE146" s="3"/>
      <c r="AF146" s="3"/>
      <c r="AG146" s="3"/>
    </row>
    <row r="147" spans="5:33" x14ac:dyDescent="0.2">
      <c r="E147" s="32"/>
      <c r="F147" s="3"/>
      <c r="G147" s="3"/>
      <c r="H147" s="3"/>
      <c r="I147" s="3"/>
      <c r="J147" s="3"/>
      <c r="K147" s="3"/>
      <c r="M147" s="3"/>
      <c r="O147" s="3"/>
      <c r="P147" s="32"/>
      <c r="Q147" s="3"/>
      <c r="R147" s="3"/>
      <c r="S147" s="3"/>
      <c r="T147" s="3"/>
      <c r="U147" s="3"/>
      <c r="V147" s="3"/>
      <c r="X147" s="3"/>
      <c r="Y147" s="3"/>
      <c r="Z147" s="3"/>
      <c r="AA147" s="32"/>
      <c r="AB147" s="3"/>
      <c r="AC147" s="3"/>
      <c r="AD147" s="3"/>
      <c r="AE147" s="3"/>
      <c r="AF147" s="3"/>
      <c r="AG147" s="3"/>
    </row>
    <row r="148" spans="5:33" x14ac:dyDescent="0.2">
      <c r="E148" s="32"/>
      <c r="F148" s="3"/>
      <c r="G148" s="3"/>
      <c r="H148" s="3"/>
      <c r="I148" s="3"/>
      <c r="J148" s="3"/>
      <c r="K148" s="3"/>
      <c r="M148" s="3"/>
      <c r="O148" s="3"/>
      <c r="P148" s="32"/>
      <c r="Q148" s="3"/>
      <c r="R148" s="3"/>
      <c r="S148" s="3"/>
      <c r="T148" s="3"/>
      <c r="U148" s="3"/>
      <c r="V148" s="3"/>
      <c r="X148" s="3"/>
      <c r="Y148" s="3"/>
      <c r="Z148" s="3"/>
      <c r="AA148" s="32"/>
      <c r="AB148" s="3"/>
      <c r="AC148" s="3"/>
      <c r="AD148" s="3"/>
      <c r="AE148" s="3"/>
      <c r="AF148" s="3"/>
      <c r="AG148" s="3"/>
    </row>
    <row r="149" spans="5:33" x14ac:dyDescent="0.2">
      <c r="E149" s="32"/>
      <c r="F149" s="3"/>
      <c r="G149" s="3"/>
      <c r="H149" s="3"/>
      <c r="I149" s="3"/>
      <c r="J149" s="3"/>
      <c r="K149" s="3"/>
      <c r="M149" s="3"/>
      <c r="O149" s="3"/>
      <c r="P149" s="32"/>
      <c r="Q149" s="3"/>
      <c r="R149" s="3"/>
      <c r="S149" s="3"/>
      <c r="T149" s="3"/>
      <c r="U149" s="3"/>
      <c r="V149" s="3"/>
      <c r="X149" s="3"/>
      <c r="Y149" s="3"/>
      <c r="Z149" s="3"/>
      <c r="AA149" s="32"/>
      <c r="AB149" s="3"/>
      <c r="AC149" s="3"/>
      <c r="AD149" s="3"/>
      <c r="AE149" s="3"/>
      <c r="AF149" s="3"/>
      <c r="AG149" s="3"/>
    </row>
    <row r="150" spans="5:33" x14ac:dyDescent="0.2">
      <c r="E150" s="32"/>
      <c r="F150" s="3"/>
      <c r="G150" s="3"/>
      <c r="H150" s="3"/>
      <c r="I150" s="3"/>
      <c r="J150" s="3"/>
      <c r="K150" s="3"/>
      <c r="M150" s="3"/>
      <c r="O150" s="3"/>
      <c r="P150" s="32"/>
      <c r="Q150" s="3"/>
      <c r="R150" s="3"/>
      <c r="S150" s="3"/>
      <c r="T150" s="3"/>
      <c r="U150" s="3"/>
      <c r="V150" s="3"/>
      <c r="X150" s="3"/>
      <c r="Y150" s="3"/>
      <c r="Z150" s="3"/>
      <c r="AA150" s="32"/>
      <c r="AB150" s="3"/>
      <c r="AC150" s="3"/>
      <c r="AD150" s="3"/>
      <c r="AE150" s="3"/>
      <c r="AF150" s="3"/>
      <c r="AG150" s="3"/>
    </row>
    <row r="151" spans="5:33" x14ac:dyDescent="0.2">
      <c r="E151" s="32"/>
      <c r="F151" s="3"/>
      <c r="G151" s="3"/>
      <c r="H151" s="3"/>
      <c r="I151" s="3"/>
      <c r="J151" s="3"/>
      <c r="K151" s="3"/>
      <c r="M151" s="3"/>
      <c r="O151" s="3"/>
      <c r="P151" s="32"/>
      <c r="Q151" s="3"/>
      <c r="R151" s="3"/>
      <c r="S151" s="3"/>
      <c r="T151" s="3"/>
      <c r="U151" s="3"/>
      <c r="V151" s="3"/>
      <c r="AA151" s="32"/>
      <c r="AB151" s="3"/>
      <c r="AC151" s="3"/>
      <c r="AD151" s="3"/>
      <c r="AE151" s="3"/>
      <c r="AF151" s="3"/>
      <c r="AG151" s="3"/>
    </row>
    <row r="152" spans="5:33" x14ac:dyDescent="0.2">
      <c r="E152" s="32"/>
      <c r="F152" s="3"/>
      <c r="G152" s="3"/>
      <c r="H152" s="3"/>
      <c r="I152" s="3"/>
      <c r="J152" s="3"/>
      <c r="K152" s="3"/>
      <c r="M152" s="3"/>
      <c r="O152" s="3"/>
      <c r="P152" s="32"/>
      <c r="Q152" s="3"/>
      <c r="R152" s="3"/>
      <c r="S152" s="3"/>
      <c r="T152" s="3"/>
      <c r="U152" s="3"/>
      <c r="V152" s="3"/>
      <c r="AA152" s="32"/>
      <c r="AB152" s="3"/>
      <c r="AC152" s="3"/>
      <c r="AD152" s="3"/>
      <c r="AE152" s="3"/>
      <c r="AF152" s="3"/>
      <c r="AG152" s="3"/>
    </row>
    <row r="153" spans="5:33" x14ac:dyDescent="0.2">
      <c r="E153" s="32"/>
      <c r="F153" s="3"/>
      <c r="G153" s="3"/>
      <c r="H153" s="3"/>
      <c r="I153" s="3"/>
      <c r="J153" s="3"/>
      <c r="K153" s="3"/>
      <c r="M153" s="3"/>
      <c r="O153" s="3"/>
      <c r="P153" s="32"/>
      <c r="Q153" s="3"/>
      <c r="R153" s="3"/>
      <c r="S153" s="3"/>
      <c r="T153" s="3"/>
      <c r="U153" s="3"/>
      <c r="V153" s="3"/>
      <c r="AA153" s="32"/>
      <c r="AB153" s="3"/>
      <c r="AC153" s="3"/>
      <c r="AD153" s="3"/>
      <c r="AE153" s="3"/>
      <c r="AF153" s="3"/>
      <c r="AG153" s="3"/>
    </row>
    <row r="154" spans="5:33" x14ac:dyDescent="0.2">
      <c r="E154" s="32"/>
      <c r="F154" s="3"/>
      <c r="G154" s="3"/>
      <c r="H154" s="3"/>
      <c r="I154" s="3"/>
      <c r="J154" s="3"/>
      <c r="K154" s="3"/>
      <c r="M154" s="3"/>
      <c r="O154" s="3"/>
      <c r="P154" s="32"/>
      <c r="Q154" s="3"/>
      <c r="R154" s="3"/>
      <c r="S154" s="3"/>
      <c r="T154" s="3"/>
      <c r="U154" s="3"/>
      <c r="V154" s="3"/>
      <c r="AA154" s="32"/>
      <c r="AB154" s="3"/>
      <c r="AC154" s="3"/>
      <c r="AD154" s="3"/>
      <c r="AE154" s="3"/>
      <c r="AF154" s="3"/>
      <c r="AG154" s="3"/>
    </row>
    <row r="155" spans="5:33" x14ac:dyDescent="0.2">
      <c r="E155" s="32"/>
      <c r="F155" s="3"/>
      <c r="G155" s="3"/>
      <c r="H155" s="3"/>
      <c r="I155" s="3"/>
      <c r="J155" s="3"/>
      <c r="K155" s="3"/>
      <c r="M155" s="3"/>
      <c r="O155" s="3"/>
      <c r="P155" s="32"/>
      <c r="Q155" s="3"/>
      <c r="R155" s="3"/>
      <c r="S155" s="3"/>
      <c r="T155" s="3"/>
      <c r="U155" s="3"/>
      <c r="V155" s="3"/>
      <c r="AA155" s="32"/>
      <c r="AB155" s="3"/>
      <c r="AC155" s="3"/>
      <c r="AD155" s="3"/>
      <c r="AE155" s="3"/>
      <c r="AF155" s="3"/>
      <c r="AG155" s="3"/>
    </row>
    <row r="156" spans="5:33" x14ac:dyDescent="0.2">
      <c r="E156" s="32"/>
      <c r="F156" s="3"/>
      <c r="G156" s="3"/>
      <c r="H156" s="3"/>
      <c r="I156" s="3"/>
      <c r="J156" s="3"/>
      <c r="K156" s="3"/>
      <c r="M156" s="3"/>
      <c r="O156" s="3"/>
      <c r="P156" s="32"/>
      <c r="Q156" s="3"/>
      <c r="R156" s="3"/>
      <c r="S156" s="3"/>
      <c r="T156" s="3"/>
      <c r="U156" s="3"/>
      <c r="V156" s="3"/>
      <c r="AA156" s="32"/>
      <c r="AB156" s="3"/>
      <c r="AC156" s="3"/>
      <c r="AD156" s="3"/>
      <c r="AE156" s="3"/>
      <c r="AF156" s="3"/>
      <c r="AG156" s="3"/>
    </row>
    <row r="157" spans="5:33" x14ac:dyDescent="0.2">
      <c r="E157" s="32"/>
      <c r="F157" s="3"/>
      <c r="G157" s="3"/>
      <c r="H157" s="3"/>
      <c r="I157" s="3"/>
      <c r="J157" s="3"/>
      <c r="K157" s="3"/>
      <c r="M157" s="3"/>
      <c r="O157" s="3"/>
      <c r="P157" s="32"/>
      <c r="Q157" s="3"/>
      <c r="R157" s="3"/>
      <c r="S157" s="3"/>
      <c r="T157" s="3"/>
      <c r="U157" s="3"/>
      <c r="V157" s="3"/>
      <c r="AA157" s="32"/>
      <c r="AB157" s="3"/>
      <c r="AC157" s="3"/>
      <c r="AD157" s="3"/>
      <c r="AE157" s="3"/>
      <c r="AF157" s="3"/>
      <c r="AG157" s="3"/>
    </row>
    <row r="158" spans="5:33" x14ac:dyDescent="0.2">
      <c r="E158" s="32"/>
      <c r="F158" s="3"/>
      <c r="G158" s="3"/>
      <c r="H158" s="3"/>
      <c r="I158" s="3"/>
      <c r="J158" s="3"/>
      <c r="K158" s="3"/>
      <c r="M158" s="3"/>
      <c r="O158" s="3"/>
      <c r="P158" s="32"/>
      <c r="Q158" s="3"/>
      <c r="R158" s="3"/>
      <c r="S158" s="3"/>
      <c r="T158" s="3"/>
      <c r="U158" s="3"/>
      <c r="V158" s="3"/>
      <c r="AA158" s="32"/>
      <c r="AB158" s="3"/>
      <c r="AC158" s="3"/>
      <c r="AD158" s="3"/>
      <c r="AE158" s="3"/>
      <c r="AF158" s="3"/>
      <c r="AG158" s="3"/>
    </row>
    <row r="159" spans="5:33" x14ac:dyDescent="0.2">
      <c r="E159" s="32"/>
      <c r="F159" s="3"/>
      <c r="G159" s="3"/>
      <c r="H159" s="3"/>
      <c r="I159" s="3"/>
      <c r="J159" s="3"/>
      <c r="K159" s="3"/>
      <c r="M159" s="3"/>
      <c r="O159" s="3"/>
      <c r="P159" s="32"/>
      <c r="Q159" s="3"/>
      <c r="R159" s="3"/>
      <c r="S159" s="3"/>
      <c r="T159" s="3"/>
      <c r="U159" s="3"/>
      <c r="V159" s="3"/>
      <c r="AA159" s="32"/>
      <c r="AB159" s="3"/>
      <c r="AC159" s="3"/>
      <c r="AD159" s="3"/>
      <c r="AE159" s="3"/>
      <c r="AF159" s="3"/>
      <c r="AG159" s="3"/>
    </row>
    <row r="160" spans="5:33" x14ac:dyDescent="0.2">
      <c r="E160" s="32"/>
      <c r="F160" s="3"/>
      <c r="G160" s="3"/>
      <c r="H160" s="3"/>
      <c r="I160" s="3"/>
      <c r="J160" s="3"/>
      <c r="K160" s="3"/>
      <c r="M160" s="3"/>
      <c r="O160" s="3"/>
      <c r="P160" s="32"/>
      <c r="Q160" s="3"/>
      <c r="R160" s="3"/>
      <c r="S160" s="3"/>
      <c r="T160" s="3"/>
      <c r="U160" s="3"/>
      <c r="V160" s="3"/>
      <c r="AA160" s="32"/>
      <c r="AB160" s="3"/>
      <c r="AC160" s="3"/>
      <c r="AD160" s="3"/>
      <c r="AE160" s="3"/>
      <c r="AF160" s="3"/>
      <c r="AG160" s="3"/>
    </row>
    <row r="161" spans="5:33" x14ac:dyDescent="0.2">
      <c r="E161" s="32"/>
      <c r="F161" s="3"/>
      <c r="G161" s="3"/>
      <c r="H161" s="3"/>
      <c r="I161" s="3"/>
      <c r="J161" s="3"/>
      <c r="K161" s="3"/>
      <c r="M161" s="3"/>
      <c r="O161" s="3"/>
      <c r="P161" s="32"/>
      <c r="Q161" s="3"/>
      <c r="R161" s="3"/>
      <c r="S161" s="3"/>
      <c r="T161" s="3"/>
      <c r="U161" s="3"/>
      <c r="V161" s="3"/>
      <c r="AA161" s="32"/>
      <c r="AB161" s="3"/>
      <c r="AC161" s="3"/>
      <c r="AD161" s="3"/>
      <c r="AE161" s="3"/>
      <c r="AF161" s="3"/>
      <c r="AG161" s="3"/>
    </row>
    <row r="162" spans="5:33" x14ac:dyDescent="0.2">
      <c r="E162" s="32"/>
      <c r="F162" s="3"/>
      <c r="G162" s="3"/>
      <c r="H162" s="3"/>
      <c r="I162" s="3"/>
      <c r="J162" s="3"/>
      <c r="K162" s="3"/>
      <c r="M162" s="3"/>
      <c r="O162" s="3"/>
      <c r="P162" s="32"/>
      <c r="Q162" s="3"/>
      <c r="R162" s="3"/>
      <c r="S162" s="3"/>
      <c r="T162" s="3"/>
      <c r="U162" s="3"/>
      <c r="V162" s="3"/>
      <c r="AA162" s="32"/>
      <c r="AB162" s="3"/>
      <c r="AC162" s="3"/>
      <c r="AD162" s="3"/>
      <c r="AE162" s="3"/>
      <c r="AF162" s="3"/>
      <c r="AG162" s="3"/>
    </row>
    <row r="163" spans="5:33" x14ac:dyDescent="0.2">
      <c r="E163" s="32"/>
      <c r="F163" s="3"/>
      <c r="G163" s="3"/>
      <c r="H163" s="3"/>
      <c r="I163" s="3"/>
      <c r="J163" s="3"/>
      <c r="K163" s="3"/>
      <c r="M163" s="3"/>
      <c r="O163" s="3"/>
      <c r="P163" s="32"/>
      <c r="Q163" s="3"/>
      <c r="R163" s="3"/>
      <c r="S163" s="3"/>
      <c r="T163" s="3"/>
      <c r="U163" s="3"/>
      <c r="V163" s="3"/>
      <c r="AA163" s="32"/>
      <c r="AB163" s="3"/>
      <c r="AC163" s="3"/>
      <c r="AD163" s="3"/>
      <c r="AE163" s="3"/>
      <c r="AF163" s="3"/>
      <c r="AG163" s="3"/>
    </row>
    <row r="164" spans="5:33" x14ac:dyDescent="0.2">
      <c r="E164" s="32"/>
      <c r="F164" s="3"/>
      <c r="G164" s="3"/>
      <c r="H164" s="3"/>
      <c r="I164" s="3"/>
      <c r="J164" s="3"/>
      <c r="K164" s="3"/>
      <c r="M164" s="3"/>
      <c r="O164" s="3"/>
      <c r="P164" s="32"/>
      <c r="Q164" s="3"/>
      <c r="R164" s="3"/>
      <c r="S164" s="3"/>
      <c r="T164" s="3"/>
      <c r="U164" s="3"/>
      <c r="V164" s="3"/>
      <c r="AA164" s="32"/>
      <c r="AB164" s="3"/>
      <c r="AC164" s="3"/>
      <c r="AD164" s="3"/>
      <c r="AE164" s="3"/>
      <c r="AF164" s="3"/>
      <c r="AG164" s="3"/>
    </row>
    <row r="165" spans="5:33" x14ac:dyDescent="0.2">
      <c r="E165" s="32"/>
      <c r="F165" s="3"/>
      <c r="G165" s="3"/>
      <c r="H165" s="3"/>
      <c r="I165" s="3"/>
      <c r="J165" s="3"/>
      <c r="K165" s="3"/>
      <c r="M165" s="3"/>
      <c r="O165" s="3"/>
      <c r="P165" s="32"/>
      <c r="Q165" s="3"/>
      <c r="R165" s="3"/>
      <c r="S165" s="3"/>
      <c r="T165" s="3"/>
      <c r="U165" s="3"/>
      <c r="V165" s="3"/>
      <c r="AA165" s="32"/>
      <c r="AB165" s="3"/>
      <c r="AC165" s="3"/>
      <c r="AD165" s="3"/>
      <c r="AE165" s="3"/>
      <c r="AF165" s="3"/>
      <c r="AG165" s="3"/>
    </row>
    <row r="166" spans="5:33" x14ac:dyDescent="0.2">
      <c r="E166" s="32"/>
      <c r="F166" s="3"/>
      <c r="G166" s="3"/>
      <c r="H166" s="3"/>
      <c r="I166" s="3"/>
      <c r="J166" s="3"/>
      <c r="K166" s="3"/>
      <c r="M166" s="3"/>
      <c r="O166" s="3"/>
      <c r="P166" s="32"/>
      <c r="Q166" s="3"/>
      <c r="R166" s="3"/>
      <c r="S166" s="3"/>
      <c r="T166" s="3"/>
      <c r="U166" s="3"/>
      <c r="V166" s="3"/>
      <c r="AA166" s="32"/>
      <c r="AB166" s="3"/>
      <c r="AC166" s="3"/>
      <c r="AD166" s="3"/>
      <c r="AE166" s="3"/>
      <c r="AF166" s="3"/>
      <c r="AG166" s="3"/>
    </row>
    <row r="167" spans="5:33" x14ac:dyDescent="0.2">
      <c r="E167" s="32"/>
      <c r="F167" s="3"/>
      <c r="G167" s="3"/>
      <c r="H167" s="3"/>
      <c r="I167" s="3"/>
      <c r="J167" s="3"/>
      <c r="K167" s="3"/>
      <c r="M167" s="3"/>
      <c r="O167" s="3"/>
      <c r="P167" s="32"/>
      <c r="Q167" s="3"/>
      <c r="R167" s="3"/>
      <c r="S167" s="3"/>
      <c r="T167" s="3"/>
      <c r="U167" s="3"/>
      <c r="V167" s="3"/>
      <c r="AA167" s="32"/>
      <c r="AB167" s="3"/>
      <c r="AC167" s="3"/>
      <c r="AD167" s="3"/>
      <c r="AE167" s="3"/>
      <c r="AF167" s="3"/>
      <c r="AG167" s="3"/>
    </row>
    <row r="168" spans="5:33" x14ac:dyDescent="0.2">
      <c r="E168" s="32"/>
      <c r="F168" s="3"/>
      <c r="G168" s="3"/>
      <c r="H168" s="3"/>
      <c r="I168" s="3"/>
      <c r="J168" s="3"/>
      <c r="K168" s="3"/>
      <c r="M168" s="3"/>
      <c r="O168" s="3"/>
      <c r="P168" s="32"/>
      <c r="Q168" s="3"/>
      <c r="R168" s="3"/>
      <c r="S168" s="3"/>
      <c r="T168" s="3"/>
      <c r="U168" s="3"/>
      <c r="V168" s="3"/>
      <c r="AA168" s="32"/>
      <c r="AB168" s="3"/>
      <c r="AC168" s="3"/>
      <c r="AD168" s="3"/>
      <c r="AE168" s="3"/>
      <c r="AF168" s="3"/>
      <c r="AG168" s="3"/>
    </row>
    <row r="169" spans="5:33" x14ac:dyDescent="0.2">
      <c r="E169" s="32"/>
      <c r="F169" s="3"/>
      <c r="G169" s="3"/>
      <c r="H169" s="3"/>
      <c r="I169" s="3"/>
      <c r="J169" s="3"/>
      <c r="K169" s="3"/>
      <c r="M169" s="3"/>
      <c r="O169" s="3"/>
      <c r="P169" s="32"/>
      <c r="Q169" s="3"/>
      <c r="R169" s="3"/>
      <c r="S169" s="3"/>
      <c r="T169" s="3"/>
      <c r="U169" s="3"/>
      <c r="V169" s="3"/>
      <c r="AA169" s="32"/>
      <c r="AB169" s="3"/>
      <c r="AC169" s="3"/>
      <c r="AD169" s="3"/>
      <c r="AE169" s="3"/>
      <c r="AF169" s="3"/>
      <c r="AG169" s="3"/>
    </row>
    <row r="170" spans="5:33" x14ac:dyDescent="0.2">
      <c r="E170" s="32"/>
      <c r="F170" s="3"/>
      <c r="G170" s="3"/>
      <c r="H170" s="3"/>
      <c r="I170" s="3"/>
      <c r="J170" s="3"/>
      <c r="K170" s="3"/>
      <c r="M170" s="3"/>
      <c r="O170" s="3"/>
      <c r="P170" s="32"/>
      <c r="Q170" s="3"/>
      <c r="R170" s="3"/>
      <c r="S170" s="3"/>
      <c r="T170" s="3"/>
      <c r="U170" s="3"/>
      <c r="V170" s="3"/>
      <c r="AA170" s="32"/>
      <c r="AB170" s="3"/>
      <c r="AC170" s="3"/>
      <c r="AD170" s="3"/>
      <c r="AE170" s="3"/>
      <c r="AF170" s="3"/>
      <c r="AG170" s="3"/>
    </row>
    <row r="171" spans="5:33" x14ac:dyDescent="0.2">
      <c r="E171" s="32"/>
      <c r="F171" s="3"/>
      <c r="G171" s="3"/>
      <c r="H171" s="3"/>
      <c r="I171" s="3"/>
      <c r="J171" s="3"/>
      <c r="K171" s="3"/>
      <c r="M171" s="3"/>
      <c r="O171" s="3"/>
      <c r="P171" s="32"/>
      <c r="Q171" s="3"/>
      <c r="R171" s="3"/>
      <c r="S171" s="3"/>
      <c r="T171" s="3"/>
      <c r="U171" s="3"/>
      <c r="V171" s="3"/>
      <c r="AA171" s="32"/>
      <c r="AB171" s="3"/>
      <c r="AC171" s="3"/>
      <c r="AD171" s="3"/>
      <c r="AE171" s="3"/>
      <c r="AF171" s="3"/>
      <c r="AG171" s="3"/>
    </row>
    <row r="172" spans="5:33" x14ac:dyDescent="0.2">
      <c r="E172" s="32"/>
      <c r="F172" s="3"/>
      <c r="G172" s="3"/>
      <c r="H172" s="3"/>
      <c r="I172" s="3"/>
      <c r="J172" s="3"/>
      <c r="K172" s="3"/>
      <c r="M172" s="3"/>
      <c r="O172" s="3"/>
      <c r="P172" s="32"/>
      <c r="Q172" s="3"/>
      <c r="R172" s="3"/>
      <c r="S172" s="3"/>
      <c r="T172" s="3"/>
      <c r="U172" s="3"/>
      <c r="V172" s="3"/>
      <c r="AA172" s="32"/>
      <c r="AB172" s="3"/>
      <c r="AC172" s="3"/>
      <c r="AD172" s="3"/>
      <c r="AE172" s="3"/>
      <c r="AF172" s="3"/>
      <c r="AG172" s="3"/>
    </row>
    <row r="173" spans="5:33" x14ac:dyDescent="0.2">
      <c r="E173" s="32"/>
      <c r="F173" s="3"/>
      <c r="G173" s="3"/>
      <c r="H173" s="3"/>
      <c r="I173" s="3"/>
      <c r="J173" s="3"/>
      <c r="K173" s="3"/>
      <c r="M173" s="3"/>
      <c r="O173" s="3"/>
      <c r="P173" s="32"/>
      <c r="Q173" s="3"/>
      <c r="R173" s="3"/>
      <c r="S173" s="3"/>
      <c r="T173" s="3"/>
      <c r="U173" s="3"/>
      <c r="V173" s="3"/>
      <c r="AA173" s="32"/>
      <c r="AB173" s="3"/>
      <c r="AC173" s="3"/>
      <c r="AD173" s="3"/>
      <c r="AE173" s="3"/>
      <c r="AF173" s="3"/>
      <c r="AG173" s="3"/>
    </row>
    <row r="174" spans="5:33" x14ac:dyDescent="0.2">
      <c r="E174" s="32"/>
      <c r="F174" s="3"/>
      <c r="G174" s="3"/>
      <c r="H174" s="3"/>
      <c r="I174" s="3"/>
      <c r="J174" s="3"/>
      <c r="K174" s="3"/>
      <c r="M174" s="3"/>
      <c r="O174" s="3"/>
      <c r="P174" s="32"/>
      <c r="Q174" s="3"/>
      <c r="R174" s="3"/>
      <c r="S174" s="3"/>
      <c r="T174" s="3"/>
      <c r="U174" s="3"/>
      <c r="V174" s="3"/>
      <c r="AA174" s="32"/>
      <c r="AB174" s="3"/>
      <c r="AC174" s="3"/>
      <c r="AD174" s="3"/>
      <c r="AE174" s="3"/>
      <c r="AF174" s="3"/>
      <c r="AG174" s="3"/>
    </row>
    <row r="175" spans="5:33" x14ac:dyDescent="0.2">
      <c r="F175" s="3"/>
      <c r="G175" s="3"/>
      <c r="M175" s="3"/>
      <c r="O175" s="3"/>
      <c r="P175" s="32"/>
      <c r="Q175" s="3"/>
      <c r="R175" s="3"/>
      <c r="S175" s="3"/>
      <c r="T175" s="3"/>
      <c r="U175" s="3"/>
      <c r="V175" s="3"/>
      <c r="AB175" s="3"/>
      <c r="AC175" s="3"/>
      <c r="AD175" s="3"/>
      <c r="AE175" s="3"/>
      <c r="AF175" s="3"/>
      <c r="AG175" s="3"/>
    </row>
    <row r="176" spans="5:33" x14ac:dyDescent="0.2">
      <c r="F176" s="3"/>
      <c r="G176" s="3"/>
      <c r="Q176" s="3"/>
      <c r="R176" s="3"/>
      <c r="AB176" s="3"/>
      <c r="AC176" s="3"/>
    </row>
    <row r="177" spans="6:29" x14ac:dyDescent="0.2">
      <c r="F177" s="3"/>
      <c r="G177" s="3"/>
      <c r="Q177" s="3"/>
      <c r="R177" s="3"/>
      <c r="AB177" s="3"/>
      <c r="AC177" s="3"/>
    </row>
    <row r="178" spans="6:29" x14ac:dyDescent="0.2">
      <c r="F178" s="3"/>
      <c r="G178" s="3"/>
      <c r="Q178" s="3"/>
      <c r="R178" s="3"/>
      <c r="AB178" s="3"/>
      <c r="AC178" s="3"/>
    </row>
    <row r="179" spans="6:29" x14ac:dyDescent="0.2">
      <c r="F179" s="3"/>
      <c r="G179" s="3"/>
      <c r="Q179" s="3"/>
      <c r="R179" s="3"/>
      <c r="AB179" s="3"/>
      <c r="AC179" s="3"/>
    </row>
    <row r="180" spans="6:29" x14ac:dyDescent="0.2">
      <c r="F180" s="3"/>
      <c r="G180" s="3"/>
      <c r="Q180" s="3"/>
      <c r="R180" s="3"/>
      <c r="AB180" s="3"/>
      <c r="AC180" s="3"/>
    </row>
    <row r="181" spans="6:29" x14ac:dyDescent="0.2">
      <c r="F181" s="3"/>
      <c r="G181" s="3"/>
      <c r="Q181" s="3"/>
      <c r="R181" s="3"/>
      <c r="AB181" s="3"/>
      <c r="AC181" s="3"/>
    </row>
    <row r="182" spans="6:29" x14ac:dyDescent="0.2">
      <c r="F182" s="3"/>
      <c r="G182" s="3"/>
      <c r="Q182" s="3"/>
      <c r="R182" s="3"/>
      <c r="AB182" s="3"/>
      <c r="AC182" s="3"/>
    </row>
    <row r="183" spans="6:29" x14ac:dyDescent="0.2">
      <c r="F183" s="3"/>
      <c r="G183" s="3"/>
      <c r="Q183" s="3"/>
      <c r="R183" s="3"/>
      <c r="AB183" s="3"/>
      <c r="AC183" s="3"/>
    </row>
    <row r="184" spans="6:29" x14ac:dyDescent="0.2">
      <c r="F184" s="3"/>
      <c r="G184" s="3"/>
      <c r="Q184" s="3"/>
      <c r="R184" s="3"/>
      <c r="AB184" s="3"/>
      <c r="AC184" s="3"/>
    </row>
    <row r="185" spans="6:29" x14ac:dyDescent="0.2">
      <c r="F185" s="3"/>
      <c r="G185" s="3"/>
      <c r="Q185" s="3"/>
      <c r="R185" s="3"/>
      <c r="AB185" s="3"/>
      <c r="AC185" s="3"/>
    </row>
    <row r="186" spans="6:29" x14ac:dyDescent="0.2">
      <c r="F186" s="3"/>
      <c r="G186" s="3"/>
      <c r="Q186" s="3"/>
      <c r="R186" s="3"/>
      <c r="AB186" s="3"/>
      <c r="AC186" s="3"/>
    </row>
    <row r="187" spans="6:29" x14ac:dyDescent="0.2">
      <c r="F187" s="3"/>
      <c r="G187" s="3"/>
      <c r="Q187" s="3"/>
      <c r="R187" s="3"/>
      <c r="AB187" s="3"/>
      <c r="AC187" s="3"/>
    </row>
    <row r="188" spans="6:29" x14ac:dyDescent="0.2">
      <c r="F188" s="3"/>
      <c r="G188" s="3"/>
      <c r="Q188" s="3"/>
      <c r="R188" s="3"/>
      <c r="AB188" s="3"/>
      <c r="AC188" s="3"/>
    </row>
    <row r="189" spans="6:29" x14ac:dyDescent="0.2">
      <c r="F189" s="3"/>
      <c r="G189" s="3"/>
      <c r="Q189" s="3"/>
      <c r="R189" s="3"/>
      <c r="AB189" s="3"/>
      <c r="AC189" s="3"/>
    </row>
    <row r="190" spans="6:29" x14ac:dyDescent="0.2">
      <c r="F190" s="3"/>
      <c r="G190" s="3"/>
      <c r="Q190" s="3"/>
      <c r="R190" s="3"/>
      <c r="AB190" s="3"/>
      <c r="AC190" s="3"/>
    </row>
    <row r="191" spans="6:29" x14ac:dyDescent="0.2">
      <c r="F191" s="3"/>
      <c r="G191" s="3"/>
      <c r="Q191" s="3"/>
      <c r="R191" s="3"/>
      <c r="AB191" s="3"/>
      <c r="AC191" s="3"/>
    </row>
    <row r="192" spans="6:29" x14ac:dyDescent="0.2">
      <c r="F192" s="3"/>
      <c r="G192" s="3"/>
      <c r="Q192" s="3"/>
      <c r="R192" s="3"/>
      <c r="AB192" s="3"/>
      <c r="AC192" s="3"/>
    </row>
    <row r="193" spans="6:29" x14ac:dyDescent="0.2">
      <c r="F193" s="3"/>
      <c r="G193" s="3"/>
      <c r="Q193" s="3"/>
      <c r="R193" s="3"/>
      <c r="AB193" s="3"/>
      <c r="AC193" s="3"/>
    </row>
    <row r="194" spans="6:29" x14ac:dyDescent="0.2">
      <c r="F194" s="3"/>
      <c r="G194" s="3"/>
      <c r="Q194" s="3"/>
      <c r="R194" s="3"/>
      <c r="AB194" s="3"/>
      <c r="AC194" s="3"/>
    </row>
    <row r="195" spans="6:29" x14ac:dyDescent="0.2">
      <c r="F195" s="3"/>
      <c r="G195" s="3"/>
      <c r="Q195" s="3"/>
      <c r="R195" s="3"/>
      <c r="AB195" s="3"/>
      <c r="AC195" s="3"/>
    </row>
    <row r="196" spans="6:29" x14ac:dyDescent="0.2">
      <c r="F196" s="3"/>
      <c r="G196" s="3"/>
      <c r="Q196" s="3"/>
      <c r="R196" s="3"/>
      <c r="AB196" s="3"/>
      <c r="AC196" s="3"/>
    </row>
    <row r="197" spans="6:29" x14ac:dyDescent="0.2">
      <c r="F197" s="3"/>
      <c r="G197" s="3"/>
      <c r="Q197" s="3"/>
      <c r="R197" s="3"/>
      <c r="AB197" s="3"/>
      <c r="AC197" s="3"/>
    </row>
    <row r="198" spans="6:29" x14ac:dyDescent="0.2">
      <c r="F198" s="3"/>
      <c r="G198" s="3"/>
      <c r="Q198" s="3"/>
      <c r="R198" s="3"/>
      <c r="AB198" s="3"/>
      <c r="AC198" s="3"/>
    </row>
  </sheetData>
  <pageMargins left="0.7" right="0.7" top="0.75" bottom="0.75" header="0.3" footer="0.3"/>
  <pageSetup paperSize="9"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1"/>
  <sheetViews>
    <sheetView topLeftCell="A22" workbookViewId="0">
      <selection activeCell="C51" sqref="C51"/>
    </sheetView>
  </sheetViews>
  <sheetFormatPr defaultRowHeight="15" x14ac:dyDescent="0.25"/>
  <sheetData>
    <row r="1" spans="1:3" x14ac:dyDescent="0.25">
      <c r="A1" s="1">
        <v>9.9999999999999995E-7</v>
      </c>
      <c r="B1" s="1">
        <v>-6.7512800000000004</v>
      </c>
      <c r="C1" s="1">
        <v>6.4444499999999999E-11</v>
      </c>
    </row>
    <row r="2" spans="1:3" x14ac:dyDescent="0.25">
      <c r="A2" s="1">
        <v>1.2828700000000001E-6</v>
      </c>
      <c r="B2" s="1">
        <v>-10.562200000000001</v>
      </c>
      <c r="C2" s="1">
        <v>6.7412899999999997E-11</v>
      </c>
    </row>
    <row r="3" spans="1:3" x14ac:dyDescent="0.25">
      <c r="A3" s="1">
        <v>1.64577E-6</v>
      </c>
      <c r="B3" s="1">
        <v>-10.561199999999999</v>
      </c>
      <c r="C3" s="1">
        <v>1.1849400000000001E-11</v>
      </c>
    </row>
    <row r="4" spans="1:3" x14ac:dyDescent="0.25">
      <c r="A4" s="1">
        <v>2.1113099999999999E-6</v>
      </c>
      <c r="B4" s="1">
        <v>-10.561299999999999</v>
      </c>
      <c r="C4" s="1">
        <v>-6.8712200000000004E-11</v>
      </c>
    </row>
    <row r="5" spans="1:3" x14ac:dyDescent="0.25">
      <c r="A5" s="1">
        <v>2.7085500000000001E-6</v>
      </c>
      <c r="B5" s="1">
        <v>-10.5608</v>
      </c>
      <c r="C5" s="1">
        <v>-9.3734299999999997E-11</v>
      </c>
    </row>
    <row r="6" spans="1:3" x14ac:dyDescent="0.25">
      <c r="A6" s="1">
        <v>3.4747299999999999E-6</v>
      </c>
      <c r="B6" s="1">
        <v>-10.5624</v>
      </c>
      <c r="C6" s="1">
        <v>-7.2526900000000001E-11</v>
      </c>
    </row>
    <row r="7" spans="1:3" x14ac:dyDescent="0.25">
      <c r="A7" s="1">
        <v>4.4576499999999996E-6</v>
      </c>
      <c r="B7" s="1">
        <v>-10.5616</v>
      </c>
      <c r="C7" s="1">
        <v>8.4638599999999994E-12</v>
      </c>
    </row>
    <row r="8" spans="1:3" x14ac:dyDescent="0.25">
      <c r="A8" s="1">
        <v>5.7185999999999998E-6</v>
      </c>
      <c r="B8" s="1">
        <v>-10.561299999999999</v>
      </c>
      <c r="C8" s="1">
        <v>4.7910199999999998E-11</v>
      </c>
    </row>
    <row r="9" spans="1:3" x14ac:dyDescent="0.25">
      <c r="A9" s="1">
        <v>7.3362500000000003E-6</v>
      </c>
      <c r="B9" s="1">
        <v>-10.561500000000001</v>
      </c>
      <c r="C9" s="1">
        <v>5.25713E-11</v>
      </c>
    </row>
    <row r="10" spans="1:3" x14ac:dyDescent="0.25">
      <c r="A10" s="1">
        <v>9.4114900000000006E-6</v>
      </c>
      <c r="B10" s="1">
        <v>-10.561299999999999</v>
      </c>
      <c r="C10" s="1">
        <v>-6.79493E-12</v>
      </c>
    </row>
    <row r="11" spans="1:3" x14ac:dyDescent="0.25">
      <c r="A11" s="1">
        <v>1.2073799999999999E-5</v>
      </c>
      <c r="B11" s="1">
        <v>-10.5624</v>
      </c>
      <c r="C11" s="1">
        <v>-8.2707400000000003E-11</v>
      </c>
    </row>
    <row r="12" spans="1:3" x14ac:dyDescent="0.25">
      <c r="A12" s="1">
        <v>1.54891E-5</v>
      </c>
      <c r="B12" s="1">
        <v>-10.562200000000001</v>
      </c>
      <c r="C12" s="1">
        <v>-8.6522099999999999E-11</v>
      </c>
    </row>
    <row r="13" spans="1:3" x14ac:dyDescent="0.25">
      <c r="A13" s="1">
        <v>1.9870599999999999E-5</v>
      </c>
      <c r="B13" s="1">
        <v>-10.562099999999999</v>
      </c>
      <c r="C13" s="1">
        <v>-8.4876999999999999E-12</v>
      </c>
    </row>
    <row r="14" spans="1:3" x14ac:dyDescent="0.25">
      <c r="A14" s="1">
        <v>2.5491500000000001E-5</v>
      </c>
      <c r="B14" s="1">
        <v>-10.5624</v>
      </c>
      <c r="C14" s="1">
        <v>5.7661499999999998E-11</v>
      </c>
    </row>
    <row r="15" spans="1:3" x14ac:dyDescent="0.25">
      <c r="A15" s="1">
        <v>3.2702400000000001E-5</v>
      </c>
      <c r="B15" s="1">
        <v>-10.562200000000001</v>
      </c>
      <c r="C15" s="1">
        <v>3.7729700000000003E-11</v>
      </c>
    </row>
    <row r="16" spans="1:3" x14ac:dyDescent="0.25">
      <c r="A16" s="1">
        <v>4.1953100000000003E-5</v>
      </c>
      <c r="B16" s="1">
        <v>-10.561500000000001</v>
      </c>
      <c r="C16" s="1">
        <v>-6.1070900000000005E-11</v>
      </c>
    </row>
    <row r="17" spans="1:3" x14ac:dyDescent="0.25">
      <c r="A17" s="1">
        <v>5.3820599999999998E-5</v>
      </c>
      <c r="B17" s="1">
        <v>-10.560499999999999</v>
      </c>
      <c r="C17" s="1">
        <v>-8.3553799999999995E-11</v>
      </c>
    </row>
    <row r="18" spans="1:3" x14ac:dyDescent="0.25">
      <c r="A18" s="1">
        <v>6.9045099999999994E-5</v>
      </c>
      <c r="B18" s="1">
        <v>-10.5618</v>
      </c>
      <c r="C18" s="1">
        <v>-2.62976E-11</v>
      </c>
    </row>
    <row r="19" spans="1:3" x14ac:dyDescent="0.25">
      <c r="A19" s="1">
        <v>8.8576200000000001E-5</v>
      </c>
      <c r="B19" s="1">
        <v>-10.5618</v>
      </c>
      <c r="C19" s="1">
        <v>5.7232400000000002E-11</v>
      </c>
    </row>
    <row r="20" spans="1:3" x14ac:dyDescent="0.25">
      <c r="A20" s="1">
        <v>1.13632E-4</v>
      </c>
      <c r="B20" s="1">
        <v>-10.5609</v>
      </c>
      <c r="C20" s="1">
        <v>5.4264099999999997E-11</v>
      </c>
    </row>
    <row r="21" spans="1:3" x14ac:dyDescent="0.25">
      <c r="A21" s="1">
        <v>1.4577599999999999E-4</v>
      </c>
      <c r="B21" s="1">
        <v>-10.5618</v>
      </c>
      <c r="C21" s="1">
        <v>-3.0970600000000001E-11</v>
      </c>
    </row>
    <row r="22" spans="1:3" x14ac:dyDescent="0.25">
      <c r="A22" s="1">
        <v>1.8701199999999999E-4</v>
      </c>
      <c r="B22" s="1">
        <v>-10.562799999999999</v>
      </c>
      <c r="C22" s="1">
        <v>-1.0221E-10</v>
      </c>
    </row>
    <row r="23" spans="1:3" x14ac:dyDescent="0.25">
      <c r="A23" s="1">
        <v>2.3991299999999999E-4</v>
      </c>
      <c r="B23" s="1">
        <v>-8.0393799999999995</v>
      </c>
      <c r="C23" s="1">
        <v>-6.5314799999999997E-11</v>
      </c>
    </row>
    <row r="24" spans="1:3" x14ac:dyDescent="0.25">
      <c r="A24" s="1">
        <v>3.07779E-4</v>
      </c>
      <c r="B24" s="1">
        <v>-7.4322499999999998</v>
      </c>
      <c r="C24" s="1">
        <v>2.4151800000000001E-11</v>
      </c>
    </row>
    <row r="25" spans="1:3" x14ac:dyDescent="0.25">
      <c r="A25" s="1">
        <v>3.9484200000000001E-4</v>
      </c>
      <c r="B25" s="1">
        <v>-6.7824400000000002</v>
      </c>
      <c r="C25" s="1">
        <v>5.80788E-11</v>
      </c>
    </row>
    <row r="26" spans="1:3" x14ac:dyDescent="0.25">
      <c r="A26" s="1">
        <v>5.0653199999999997E-4</v>
      </c>
      <c r="B26" s="1">
        <v>-5.9215799999999996</v>
      </c>
      <c r="C26" s="1">
        <v>-3.0124200000000003E-11</v>
      </c>
    </row>
    <row r="27" spans="1:3" x14ac:dyDescent="0.25">
      <c r="A27" s="1">
        <v>6.4981800000000003E-4</v>
      </c>
      <c r="B27" s="1">
        <v>-4.6515399999999998</v>
      </c>
      <c r="C27" s="1">
        <v>-9.5427E-11</v>
      </c>
    </row>
    <row r="28" spans="1:3" x14ac:dyDescent="0.25">
      <c r="A28" s="1">
        <v>8.33635E-4</v>
      </c>
      <c r="B28" s="1">
        <v>-3.1656</v>
      </c>
      <c r="C28" s="1">
        <v>-6.4468400000000005E-11</v>
      </c>
    </row>
    <row r="29" spans="1:3" x14ac:dyDescent="0.25">
      <c r="A29" s="1">
        <v>1.06945E-3</v>
      </c>
      <c r="B29" s="1">
        <v>0.37233899999999998</v>
      </c>
      <c r="C29" s="1">
        <v>4.5359100000000003E-11</v>
      </c>
    </row>
    <row r="30" spans="1:3" x14ac:dyDescent="0.25">
      <c r="A30" s="1">
        <v>1.3719699999999999E-3</v>
      </c>
      <c r="B30" s="1">
        <v>5.3387799999999999</v>
      </c>
      <c r="C30" s="1">
        <v>4.8756599999999997E-11</v>
      </c>
    </row>
    <row r="31" spans="1:3" x14ac:dyDescent="0.25">
      <c r="A31" s="1">
        <v>1.7600599999999999E-3</v>
      </c>
      <c r="B31" s="1">
        <v>10.011900000000001</v>
      </c>
      <c r="C31" s="1">
        <v>-6.7436699999999997E-11</v>
      </c>
    </row>
    <row r="32" spans="1:3" x14ac:dyDescent="0.25">
      <c r="A32" s="1">
        <v>2.2579399999999999E-3</v>
      </c>
      <c r="B32" s="1">
        <v>10.010999999999999</v>
      </c>
      <c r="C32" s="1">
        <v>-9.0336799999999996E-11</v>
      </c>
    </row>
    <row r="33" spans="1:3" x14ac:dyDescent="0.25">
      <c r="A33" s="1">
        <v>2.8966600000000001E-3</v>
      </c>
      <c r="B33" s="1">
        <v>10.010899999999999</v>
      </c>
      <c r="C33" s="1">
        <v>-9.7632399999999999E-12</v>
      </c>
    </row>
    <row r="34" spans="1:3" x14ac:dyDescent="0.25">
      <c r="A34" s="1">
        <v>3.7160499999999998E-3</v>
      </c>
      <c r="B34" s="1">
        <v>10.010999999999999</v>
      </c>
      <c r="C34" s="1">
        <v>6.2751799999999995E-11</v>
      </c>
    </row>
    <row r="35" spans="1:3" x14ac:dyDescent="0.25">
      <c r="A35" s="1">
        <v>4.7672299999999999E-3</v>
      </c>
      <c r="B35" s="1">
        <v>10.010999999999999</v>
      </c>
      <c r="C35" s="1">
        <v>4.0698100000000001E-11</v>
      </c>
    </row>
    <row r="36" spans="1:3" x14ac:dyDescent="0.25">
      <c r="A36" s="1">
        <v>6.1157499999999997E-3</v>
      </c>
      <c r="B36" s="1">
        <v>10.0108</v>
      </c>
      <c r="C36" s="1">
        <v>-6.4897499999999995E-11</v>
      </c>
    </row>
    <row r="37" spans="1:3" x14ac:dyDescent="0.25">
      <c r="A37" s="1">
        <v>7.8457500000000003E-3</v>
      </c>
      <c r="B37" s="1">
        <v>10.010300000000001</v>
      </c>
      <c r="C37" s="1">
        <v>-9.8395300000000005E-11</v>
      </c>
    </row>
    <row r="38" spans="1:3" x14ac:dyDescent="0.25">
      <c r="A38" s="1">
        <v>1.00651E-2</v>
      </c>
      <c r="B38" s="1">
        <v>10.0099</v>
      </c>
      <c r="C38" s="1">
        <v>-9.7632399999999999E-12</v>
      </c>
    </row>
    <row r="39" spans="1:3" x14ac:dyDescent="0.25">
      <c r="A39" s="1">
        <v>1.29123E-2</v>
      </c>
      <c r="B39" s="1">
        <v>10.010899999999999</v>
      </c>
      <c r="C39" s="1">
        <v>6.8259199999999996E-11</v>
      </c>
    </row>
    <row r="40" spans="1:3" x14ac:dyDescent="0.25">
      <c r="A40" s="1">
        <v>1.6564800000000001E-2</v>
      </c>
      <c r="B40" s="1">
        <v>10.0098</v>
      </c>
      <c r="C40" s="1">
        <v>2.4581E-11</v>
      </c>
    </row>
    <row r="41" spans="1:3" x14ac:dyDescent="0.25">
      <c r="A41" s="1">
        <v>2.1250600000000001E-2</v>
      </c>
      <c r="B41" s="1">
        <v>10.0108</v>
      </c>
      <c r="C41" s="1">
        <v>-7.4648899999999994E-11</v>
      </c>
    </row>
    <row r="42" spans="1:3" x14ac:dyDescent="0.25">
      <c r="A42" s="1">
        <v>2.7261899999999999E-2</v>
      </c>
      <c r="B42" s="1">
        <v>10.01</v>
      </c>
      <c r="C42" s="1">
        <v>-9.0766000000000005E-11</v>
      </c>
    </row>
    <row r="43" spans="1:3" x14ac:dyDescent="0.25">
      <c r="A43" s="1">
        <v>3.4973600000000001E-2</v>
      </c>
      <c r="B43" s="1">
        <v>10.009499999999999</v>
      </c>
      <c r="C43" s="1">
        <v>-9.3340900000000007E-12</v>
      </c>
    </row>
    <row r="44" spans="1:3" x14ac:dyDescent="0.25">
      <c r="A44" s="1">
        <v>4.4866700000000002E-2</v>
      </c>
      <c r="B44" s="1">
        <v>10.009499999999999</v>
      </c>
      <c r="C44" s="1">
        <v>7.1656699999999996E-11</v>
      </c>
    </row>
    <row r="45" spans="1:3" x14ac:dyDescent="0.25">
      <c r="A45" s="1">
        <v>5.7558400000000003E-2</v>
      </c>
      <c r="B45" s="1">
        <v>10.0122</v>
      </c>
      <c r="C45" s="1">
        <v>1.9061599999999999E-11</v>
      </c>
    </row>
    <row r="46" spans="1:3" x14ac:dyDescent="0.25">
      <c r="A46" s="1">
        <v>7.3840199999999995E-2</v>
      </c>
      <c r="B46" s="1">
        <v>10.010300000000001</v>
      </c>
      <c r="C46" s="1">
        <v>-8.8214899999999996E-11</v>
      </c>
    </row>
    <row r="47" spans="1:3" x14ac:dyDescent="0.25">
      <c r="A47" s="1">
        <v>9.4727699999999998E-2</v>
      </c>
      <c r="B47" s="1">
        <v>10.0098</v>
      </c>
      <c r="C47" s="1">
        <v>-8.6092999999999997E-11</v>
      </c>
    </row>
    <row r="48" spans="1:3" x14ac:dyDescent="0.25">
      <c r="A48" s="1">
        <v>0.12152399999999999</v>
      </c>
      <c r="B48" s="1">
        <v>10.0106</v>
      </c>
      <c r="C48" s="1">
        <v>2.1183499999999999E-11</v>
      </c>
    </row>
    <row r="49" spans="1:3" x14ac:dyDescent="0.25">
      <c r="A49" s="1">
        <v>0.15590000000000001</v>
      </c>
      <c r="B49" s="1">
        <v>10.0106</v>
      </c>
      <c r="C49" s="1">
        <v>6.7412899999999997E-11</v>
      </c>
    </row>
    <row r="50" spans="1:3" x14ac:dyDescent="0.25">
      <c r="A50" s="1">
        <v>0.2</v>
      </c>
      <c r="B50" s="1">
        <v>10.0106</v>
      </c>
      <c r="C50" s="1">
        <v>-3.0541399999999999E-11</v>
      </c>
    </row>
    <row r="51" spans="1:3" x14ac:dyDescent="0.25">
      <c r="C51" s="1">
        <f>AVERAGE(C1:C50)</f>
        <v>-1.3752458800000002E-11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90" zoomScaleNormal="90" workbookViewId="0">
      <selection activeCell="B4" sqref="B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54"/>
  <sheetViews>
    <sheetView zoomScale="80" zoomScaleNormal="80" workbookViewId="0">
      <selection activeCell="AM28" sqref="AM28"/>
    </sheetView>
  </sheetViews>
  <sheetFormatPr defaultRowHeight="15" x14ac:dyDescent="0.25"/>
  <cols>
    <col min="3" max="3" width="11.28515625" customWidth="1"/>
    <col min="4" max="4" width="11.42578125" customWidth="1"/>
    <col min="5" max="5" width="10.85546875" customWidth="1"/>
    <col min="6" max="6" width="7.7109375" customWidth="1"/>
    <col min="7" max="7" width="13.42578125" customWidth="1"/>
    <col min="10" max="10" width="11.28515625" customWidth="1"/>
    <col min="11" max="11" width="11.42578125" customWidth="1"/>
    <col min="12" max="12" width="10.85546875" customWidth="1"/>
    <col min="16" max="16" width="11.28515625" customWidth="1"/>
    <col min="23" max="24" width="6.42578125" customWidth="1"/>
    <col min="27" max="27" width="11.28515625" customWidth="1"/>
    <col min="28" max="28" width="11.42578125" customWidth="1"/>
    <col min="29" max="29" width="10.85546875" customWidth="1"/>
    <col min="36" max="36" width="11.5703125" customWidth="1"/>
    <col min="42" max="42" width="10.28515625" customWidth="1"/>
  </cols>
  <sheetData>
    <row r="1" spans="1:47" x14ac:dyDescent="0.25">
      <c r="A1" t="s">
        <v>64</v>
      </c>
      <c r="H1" t="s">
        <v>64</v>
      </c>
      <c r="Y1" t="s">
        <v>64</v>
      </c>
      <c r="AA1" t="s">
        <v>112</v>
      </c>
    </row>
    <row r="2" spans="1:47" x14ac:dyDescent="0.25">
      <c r="AG2" t="s">
        <v>119</v>
      </c>
      <c r="AO2" t="s">
        <v>95</v>
      </c>
      <c r="AP2">
        <v>7</v>
      </c>
    </row>
    <row r="3" spans="1:47" x14ac:dyDescent="0.25">
      <c r="A3" s="6" t="s">
        <v>65</v>
      </c>
      <c r="B3" s="6" t="s">
        <v>66</v>
      </c>
      <c r="C3" s="5" t="s">
        <v>67</v>
      </c>
      <c r="D3" s="5" t="s">
        <v>68</v>
      </c>
      <c r="E3" s="5" t="s">
        <v>69</v>
      </c>
      <c r="F3" s="5"/>
      <c r="G3" s="5"/>
      <c r="H3" s="6" t="s">
        <v>65</v>
      </c>
      <c r="I3" s="6" t="s">
        <v>66</v>
      </c>
      <c r="J3" s="5" t="s">
        <v>67</v>
      </c>
      <c r="K3" s="5" t="s">
        <v>68</v>
      </c>
      <c r="L3" s="5" t="s">
        <v>69</v>
      </c>
      <c r="M3" s="5"/>
      <c r="N3" s="5"/>
      <c r="O3" s="5"/>
      <c r="P3" s="5"/>
      <c r="R3" s="5"/>
      <c r="S3" s="5"/>
      <c r="T3" s="5"/>
      <c r="Y3" s="6" t="s">
        <v>65</v>
      </c>
      <c r="Z3" s="6" t="s">
        <v>66</v>
      </c>
      <c r="AA3" s="5" t="s">
        <v>67</v>
      </c>
      <c r="AB3" s="5" t="s">
        <v>68</v>
      </c>
      <c r="AC3" s="5" t="s">
        <v>69</v>
      </c>
      <c r="AD3" s="45" t="s">
        <v>113</v>
      </c>
      <c r="AE3" s="45" t="s">
        <v>114</v>
      </c>
      <c r="AF3" s="45" t="s">
        <v>115</v>
      </c>
      <c r="AG3" s="42" t="s">
        <v>113</v>
      </c>
      <c r="AH3" s="42" t="s">
        <v>114</v>
      </c>
      <c r="AI3" s="42" t="s">
        <v>115</v>
      </c>
      <c r="AJ3" s="5" t="s">
        <v>116</v>
      </c>
      <c r="AM3" s="45" t="s">
        <v>118</v>
      </c>
      <c r="AN3" s="46"/>
      <c r="AO3" s="46"/>
      <c r="AP3" t="s">
        <v>117</v>
      </c>
      <c r="AS3" s="46" t="s">
        <v>117</v>
      </c>
      <c r="AT3" s="46"/>
      <c r="AU3" s="46"/>
    </row>
    <row r="4" spans="1:47" x14ac:dyDescent="0.25">
      <c r="A4" s="6"/>
      <c r="B4" s="6"/>
      <c r="H4" s="6"/>
      <c r="I4" s="6"/>
      <c r="Y4" s="6"/>
      <c r="Z4" s="6"/>
      <c r="AD4" s="46"/>
      <c r="AE4" s="46"/>
      <c r="AF4" s="46"/>
      <c r="AG4" s="43"/>
      <c r="AH4" s="43"/>
      <c r="AI4" s="43"/>
      <c r="AJ4" s="5" t="s">
        <v>67</v>
      </c>
      <c r="AK4" s="5" t="s">
        <v>68</v>
      </c>
      <c r="AL4" s="5" t="s">
        <v>69</v>
      </c>
      <c r="AM4" s="45" t="s">
        <v>67</v>
      </c>
      <c r="AN4" s="45" t="s">
        <v>68</v>
      </c>
      <c r="AO4" s="45" t="s">
        <v>69</v>
      </c>
      <c r="AP4" s="5" t="s">
        <v>67</v>
      </c>
      <c r="AQ4" s="5" t="s">
        <v>68</v>
      </c>
      <c r="AR4" s="5" t="s">
        <v>69</v>
      </c>
      <c r="AS4" s="45" t="s">
        <v>67</v>
      </c>
      <c r="AT4" s="45" t="s">
        <v>68</v>
      </c>
      <c r="AU4" s="45" t="s">
        <v>69</v>
      </c>
    </row>
    <row r="5" spans="1:47" x14ac:dyDescent="0.25">
      <c r="A5" s="7" t="s">
        <v>70</v>
      </c>
      <c r="B5" s="7" t="s">
        <v>71</v>
      </c>
      <c r="C5">
        <v>3.2750000000000001E-2</v>
      </c>
      <c r="D5">
        <v>13.02</v>
      </c>
      <c r="E5">
        <v>165</v>
      </c>
      <c r="H5" s="7" t="s">
        <v>70</v>
      </c>
      <c r="I5" s="7" t="s">
        <v>71</v>
      </c>
      <c r="J5">
        <v>3.2750000000000001E-2</v>
      </c>
      <c r="K5">
        <v>13.02</v>
      </c>
      <c r="L5">
        <v>165</v>
      </c>
      <c r="Y5" s="7" t="s">
        <v>70</v>
      </c>
      <c r="Z5" s="7" t="s">
        <v>71</v>
      </c>
      <c r="AA5">
        <v>0</v>
      </c>
      <c r="AB5">
        <v>8.3529999999999998</v>
      </c>
      <c r="AC5" s="44">
        <v>97.46</v>
      </c>
      <c r="AD5" s="46">
        <v>3.2750000000000001E-2</v>
      </c>
      <c r="AE5" s="46">
        <v>13.02</v>
      </c>
      <c r="AF5" s="46">
        <v>165</v>
      </c>
      <c r="AG5" s="43">
        <f>AA5/AD5</f>
        <v>0</v>
      </c>
      <c r="AH5" s="43">
        <f t="shared" ref="AH5:AI5" si="0">AB5/AE5</f>
        <v>0.64155145929339474</v>
      </c>
      <c r="AI5" s="43">
        <f t="shared" si="0"/>
        <v>0.59066666666666667</v>
      </c>
      <c r="AJ5">
        <f>(AA8-AA12)/2</f>
        <v>2.5750000000000009E-3</v>
      </c>
      <c r="AK5">
        <f>(AB5-AB8)/2</f>
        <v>0.22149999999999981</v>
      </c>
      <c r="AL5">
        <f>(AC5-AC12)/2</f>
        <v>8.0799999999999983</v>
      </c>
      <c r="AM5" s="46">
        <f>AJ5/0.788</f>
        <v>3.2677664974619298E-3</v>
      </c>
      <c r="AN5" s="47">
        <f>AE5</f>
        <v>13.02</v>
      </c>
      <c r="AO5" s="47">
        <f>AF5</f>
        <v>165</v>
      </c>
      <c r="AP5">
        <f>STDEV(AA6:AA13)</f>
        <v>1.6483016150831485E-3</v>
      </c>
      <c r="AQ5">
        <f>STDEV(AB5:AB13)</f>
        <v>0.17100032488598121</v>
      </c>
      <c r="AR5">
        <f>STDEV(AC5:AC13)</f>
        <v>6.8916751309903699</v>
      </c>
      <c r="AS5" s="46">
        <f>AP5/0.787</f>
        <v>2.0944112008680414E-3</v>
      </c>
      <c r="AT5" s="46">
        <f>AQ5/0.64</f>
        <v>0.26718800763434564</v>
      </c>
      <c r="AU5" s="46">
        <f>AR5/0.577</f>
        <v>11.943977696690416</v>
      </c>
    </row>
    <row r="6" spans="1:47" x14ac:dyDescent="0.25">
      <c r="A6" s="6"/>
      <c r="B6" s="6" t="s">
        <v>72</v>
      </c>
      <c r="H6" s="6"/>
      <c r="I6" s="6" t="s">
        <v>72</v>
      </c>
      <c r="Y6" s="6"/>
      <c r="Z6" s="6" t="s">
        <v>72</v>
      </c>
      <c r="AA6">
        <v>2.639E-2</v>
      </c>
      <c r="AB6">
        <v>8.31</v>
      </c>
      <c r="AC6" s="44">
        <v>97.28</v>
      </c>
      <c r="AD6" s="46"/>
      <c r="AE6" s="46"/>
      <c r="AF6" s="46"/>
      <c r="AG6" s="43"/>
      <c r="AH6" s="43"/>
      <c r="AI6" s="43"/>
      <c r="AM6" s="46"/>
      <c r="AN6" s="46"/>
      <c r="AO6" s="46"/>
      <c r="AS6" s="46"/>
      <c r="AT6" s="46"/>
      <c r="AU6" s="46"/>
    </row>
    <row r="7" spans="1:47" x14ac:dyDescent="0.25">
      <c r="A7" s="6"/>
      <c r="B7" s="6" t="s">
        <v>73</v>
      </c>
      <c r="H7" s="6"/>
      <c r="I7" s="6" t="s">
        <v>73</v>
      </c>
      <c r="Y7" s="6"/>
      <c r="Z7" s="6" t="s">
        <v>73</v>
      </c>
      <c r="AA7">
        <v>2.546E-2</v>
      </c>
      <c r="AB7">
        <v>8.09</v>
      </c>
      <c r="AC7" s="44">
        <v>96.04</v>
      </c>
      <c r="AD7" s="46"/>
      <c r="AE7" s="46"/>
      <c r="AF7" s="46"/>
      <c r="AG7" s="43"/>
      <c r="AH7" s="43"/>
      <c r="AI7" s="43"/>
      <c r="AM7" s="46"/>
      <c r="AN7" s="46"/>
      <c r="AO7" s="46"/>
      <c r="AS7" s="46"/>
      <c r="AT7" s="46"/>
      <c r="AU7" s="46"/>
    </row>
    <row r="8" spans="1:47" x14ac:dyDescent="0.25">
      <c r="A8" s="6"/>
      <c r="B8" s="6" t="s">
        <v>3</v>
      </c>
      <c r="H8" s="6"/>
      <c r="I8" s="6" t="s">
        <v>3</v>
      </c>
      <c r="Y8" s="6"/>
      <c r="Z8" s="6" t="s">
        <v>3</v>
      </c>
      <c r="AA8">
        <v>2.9530000000000001E-2</v>
      </c>
      <c r="AB8">
        <v>7.91</v>
      </c>
      <c r="AC8" s="44">
        <v>90.81</v>
      </c>
      <c r="AD8" s="46"/>
      <c r="AE8" s="46"/>
      <c r="AF8" s="46"/>
      <c r="AG8" s="43"/>
      <c r="AH8" s="43"/>
      <c r="AI8" s="43"/>
      <c r="AM8" s="47">
        <f>0.02953/0.788</f>
        <v>3.7474619289340101E-2</v>
      </c>
      <c r="AN8" s="47">
        <f>AE9</f>
        <v>12.58</v>
      </c>
      <c r="AO8" s="46"/>
      <c r="AS8" s="46"/>
      <c r="AT8" s="46"/>
      <c r="AU8" s="46"/>
    </row>
    <row r="9" spans="1:47" x14ac:dyDescent="0.25">
      <c r="A9" s="6"/>
      <c r="B9" s="6" t="s">
        <v>74</v>
      </c>
      <c r="C9">
        <v>3.2259999999999997E-2</v>
      </c>
      <c r="D9">
        <v>12.58</v>
      </c>
      <c r="E9">
        <v>149.69999999999999</v>
      </c>
      <c r="G9" s="39" t="s">
        <v>110</v>
      </c>
      <c r="H9" s="6"/>
      <c r="I9" s="6" t="s">
        <v>74</v>
      </c>
      <c r="J9">
        <v>3.2259999999999997E-2</v>
      </c>
      <c r="K9">
        <v>12.58</v>
      </c>
      <c r="L9">
        <v>149.69999999999999</v>
      </c>
      <c r="Y9" s="6"/>
      <c r="Z9" s="6" t="s">
        <v>74</v>
      </c>
      <c r="AA9">
        <v>2.545E-2</v>
      </c>
      <c r="AB9">
        <v>8.1110000000000007</v>
      </c>
      <c r="AC9" s="44">
        <v>85.85</v>
      </c>
      <c r="AD9" s="46">
        <v>3.2259999999999997E-2</v>
      </c>
      <c r="AE9" s="46">
        <v>12.58</v>
      </c>
      <c r="AF9" s="46">
        <v>149.69999999999999</v>
      </c>
      <c r="AG9" s="43">
        <f>AA9/AD9</f>
        <v>0.78890266584004964</v>
      </c>
      <c r="AH9" s="43">
        <f t="shared" ref="AH9" si="1">AB9/AE9</f>
        <v>0.64475357710651837</v>
      </c>
      <c r="AI9" s="43">
        <f t="shared" ref="AI9" si="2">AC9/AF9</f>
        <v>0.57348029392117572</v>
      </c>
      <c r="AM9" s="46"/>
      <c r="AN9" s="46"/>
      <c r="AO9" s="46"/>
      <c r="AS9" s="46"/>
      <c r="AT9" s="46"/>
      <c r="AU9" s="46"/>
    </row>
    <row r="10" spans="1:47" x14ac:dyDescent="0.25">
      <c r="A10" s="6"/>
      <c r="B10" s="6" t="s">
        <v>6</v>
      </c>
      <c r="G10" s="39" t="s">
        <v>108</v>
      </c>
      <c r="H10" s="6"/>
      <c r="I10" s="6" t="s">
        <v>6</v>
      </c>
      <c r="Y10" s="6"/>
      <c r="Z10" s="6" t="s">
        <v>6</v>
      </c>
      <c r="AA10">
        <v>2.5180000000000001E-2</v>
      </c>
      <c r="AB10">
        <v>7.93</v>
      </c>
      <c r="AC10" s="44">
        <v>83.8</v>
      </c>
      <c r="AD10" s="46"/>
      <c r="AE10" s="46"/>
      <c r="AF10" s="46"/>
      <c r="AG10" s="43"/>
      <c r="AH10" s="43"/>
      <c r="AI10" s="43"/>
      <c r="AM10" s="46"/>
      <c r="AN10" s="46"/>
      <c r="AO10" s="46"/>
      <c r="AS10" s="46"/>
      <c r="AT10" s="46"/>
      <c r="AU10" s="46"/>
    </row>
    <row r="11" spans="1:47" x14ac:dyDescent="0.25">
      <c r="A11" s="6"/>
      <c r="B11" s="8" t="s">
        <v>7</v>
      </c>
      <c r="G11" s="39" t="s">
        <v>109</v>
      </c>
      <c r="H11" s="6"/>
      <c r="I11" s="8" t="s">
        <v>7</v>
      </c>
      <c r="Y11" s="6"/>
      <c r="Z11" s="8" t="s">
        <v>7</v>
      </c>
      <c r="AA11">
        <v>2.5219999999999999E-2</v>
      </c>
      <c r="AB11">
        <v>8.0060000000000002</v>
      </c>
      <c r="AC11" s="44">
        <v>83.03</v>
      </c>
      <c r="AD11" s="46"/>
      <c r="AE11" s="46"/>
      <c r="AF11" s="46"/>
      <c r="AG11" s="43"/>
      <c r="AH11" s="43"/>
      <c r="AI11" s="43"/>
      <c r="AM11" s="46"/>
      <c r="AN11" s="46"/>
      <c r="AO11" s="46"/>
      <c r="AS11" s="46"/>
      <c r="AT11" s="46"/>
      <c r="AU11" s="46"/>
    </row>
    <row r="12" spans="1:47" x14ac:dyDescent="0.25">
      <c r="A12" s="6"/>
      <c r="B12" s="8" t="s">
        <v>5</v>
      </c>
      <c r="C12">
        <v>3.107E-2</v>
      </c>
      <c r="D12">
        <v>12.47</v>
      </c>
      <c r="E12">
        <v>143.4</v>
      </c>
      <c r="G12" s="39" t="s">
        <v>111</v>
      </c>
      <c r="H12" s="6"/>
      <c r="I12" s="8" t="s">
        <v>5</v>
      </c>
      <c r="J12">
        <v>3.107E-2</v>
      </c>
      <c r="K12">
        <v>12.47</v>
      </c>
      <c r="L12">
        <v>143.4</v>
      </c>
      <c r="Y12" s="6"/>
      <c r="Z12" s="8" t="s">
        <v>5</v>
      </c>
      <c r="AA12">
        <v>2.4379999999999999E-2</v>
      </c>
      <c r="AB12">
        <v>7.9210000000000003</v>
      </c>
      <c r="AC12" s="44">
        <v>81.3</v>
      </c>
      <c r="AD12" s="46">
        <v>3.107E-2</v>
      </c>
      <c r="AE12" s="46">
        <v>12.47</v>
      </c>
      <c r="AF12" s="46">
        <v>143.4</v>
      </c>
      <c r="AG12" s="43">
        <f>AA12/AD12</f>
        <v>0.78467975539105239</v>
      </c>
      <c r="AH12" s="43">
        <f t="shared" ref="AH12" si="3">AB12/AE12</f>
        <v>0.63520449077786689</v>
      </c>
      <c r="AI12" s="43">
        <f t="shared" ref="AI12" si="4">AC12/AF12</f>
        <v>0.56694560669456062</v>
      </c>
      <c r="AM12" s="47">
        <f>AD12</f>
        <v>3.107E-2</v>
      </c>
      <c r="AN12" s="46"/>
      <c r="AO12" s="47">
        <f>AF12</f>
        <v>143.4</v>
      </c>
      <c r="AS12" s="46"/>
      <c r="AT12" s="46"/>
      <c r="AU12" s="46"/>
    </row>
    <row r="13" spans="1:47" x14ac:dyDescent="0.25">
      <c r="A13" s="6"/>
      <c r="B13" s="6" t="s">
        <v>4</v>
      </c>
      <c r="H13" s="6"/>
      <c r="I13" s="6" t="s">
        <v>4</v>
      </c>
      <c r="Y13" s="6"/>
      <c r="Z13" s="6" t="s">
        <v>4</v>
      </c>
      <c r="AA13">
        <v>2.4459999999999999E-2</v>
      </c>
      <c r="AB13">
        <v>7.9169999999999998</v>
      </c>
      <c r="AC13" s="44">
        <v>81.459999999999994</v>
      </c>
      <c r="AD13" s="46"/>
      <c r="AE13" s="46"/>
      <c r="AF13" s="46"/>
      <c r="AG13" s="43"/>
      <c r="AH13" s="43"/>
      <c r="AI13" s="43"/>
      <c r="AM13" s="46"/>
      <c r="AN13" s="46"/>
      <c r="AS13" s="46"/>
      <c r="AT13" s="46"/>
      <c r="AU13" s="46"/>
    </row>
    <row r="14" spans="1:47" x14ac:dyDescent="0.25">
      <c r="A14" s="6"/>
      <c r="B14" s="6"/>
      <c r="C14" s="13">
        <f>AVERAGE(C5:C13)</f>
        <v>3.2026666666666669E-2</v>
      </c>
      <c r="D14" s="14">
        <f t="shared" ref="D14:E14" si="5">AVERAGE(D5:D13)</f>
        <v>12.69</v>
      </c>
      <c r="E14" s="14">
        <f t="shared" si="5"/>
        <v>152.70000000000002</v>
      </c>
      <c r="F14" s="14"/>
      <c r="H14" s="9" t="s">
        <v>75</v>
      </c>
      <c r="I14" s="9" t="s">
        <v>27</v>
      </c>
      <c r="Y14" s="9" t="s">
        <v>75</v>
      </c>
      <c r="Z14" s="9" t="s">
        <v>27</v>
      </c>
      <c r="AA14">
        <v>1.907E-2</v>
      </c>
      <c r="AB14">
        <v>8.4179999999999993</v>
      </c>
      <c r="AC14">
        <v>88.68</v>
      </c>
      <c r="AD14" s="46"/>
      <c r="AE14" s="46"/>
      <c r="AF14" s="46"/>
      <c r="AG14" s="43"/>
      <c r="AH14" s="43"/>
      <c r="AI14" s="43"/>
      <c r="AJ14">
        <f>(AA18-AA19)/2</f>
        <v>8.8000000000000057E-4</v>
      </c>
      <c r="AK14">
        <f>(AB15-AB18)/2</f>
        <v>0.14900000000000002</v>
      </c>
      <c r="AL14">
        <f>(AC21-AC18)/2</f>
        <v>2.1400000000000006</v>
      </c>
      <c r="AM14" s="46">
        <f>AJ14/0.79</f>
        <v>1.113924050632912E-3</v>
      </c>
      <c r="AN14" s="46">
        <f>AK14/0.632</f>
        <v>0.23575949367088611</v>
      </c>
      <c r="AO14" s="46">
        <f>AL14/0.594</f>
        <v>3.6026936026936038</v>
      </c>
      <c r="AP14">
        <f>STDEV(AA14:AA21)</f>
        <v>6.173083855393047E-4</v>
      </c>
      <c r="AQ14">
        <f t="shared" ref="AQ14:AR14" si="6">STDEV(AB14:AB21)</f>
        <v>0.10625499988235834</v>
      </c>
      <c r="AR14">
        <f t="shared" si="6"/>
        <v>1.8022664302800193</v>
      </c>
      <c r="AS14" s="46">
        <f>AP14/0.794</f>
        <v>7.7746648052809148E-4</v>
      </c>
      <c r="AT14" s="46">
        <f>AQ14/0.631</f>
        <v>0.16839144196887218</v>
      </c>
      <c r="AU14" s="46">
        <f>AR14/0.594</f>
        <v>3.0341185694949822</v>
      </c>
    </row>
    <row r="15" spans="1:47" x14ac:dyDescent="0.25">
      <c r="A15" s="6"/>
      <c r="B15" s="6"/>
      <c r="H15" s="6"/>
      <c r="I15" s="8" t="s">
        <v>28</v>
      </c>
      <c r="Y15" s="6"/>
      <c r="Z15" s="8" t="s">
        <v>28</v>
      </c>
      <c r="AA15">
        <v>1.874E-2</v>
      </c>
      <c r="AB15">
        <v>8.5180000000000007</v>
      </c>
      <c r="AC15">
        <v>89.9</v>
      </c>
      <c r="AD15" s="46"/>
      <c r="AE15" s="46"/>
      <c r="AF15" s="46"/>
      <c r="AG15" s="43"/>
      <c r="AH15" s="43"/>
      <c r="AI15" s="43"/>
      <c r="AM15" s="46"/>
      <c r="AN15" s="46"/>
      <c r="AO15" s="46"/>
      <c r="AS15" s="46"/>
      <c r="AT15" s="46"/>
      <c r="AU15" s="46"/>
    </row>
    <row r="16" spans="1:47" x14ac:dyDescent="0.25">
      <c r="A16" s="9" t="s">
        <v>75</v>
      </c>
      <c r="B16" s="9" t="s">
        <v>27</v>
      </c>
      <c r="H16" s="6"/>
      <c r="I16" s="8" t="s">
        <v>29</v>
      </c>
      <c r="Y16" s="6"/>
      <c r="Z16" s="8" t="s">
        <v>29</v>
      </c>
      <c r="AA16">
        <v>1.9769999999999999E-2</v>
      </c>
      <c r="AB16">
        <v>8.3030000000000008</v>
      </c>
      <c r="AC16">
        <v>87.77</v>
      </c>
      <c r="AD16" s="46"/>
      <c r="AE16" s="46"/>
      <c r="AF16" s="46"/>
      <c r="AG16" s="43"/>
      <c r="AH16" s="43"/>
      <c r="AI16" s="43"/>
      <c r="AM16" s="46"/>
      <c r="AN16" s="46"/>
      <c r="AO16" s="46"/>
      <c r="AS16" s="46"/>
      <c r="AT16" s="46"/>
      <c r="AU16" s="46"/>
    </row>
    <row r="17" spans="1:47" x14ac:dyDescent="0.25">
      <c r="A17" s="6"/>
      <c r="B17" s="8" t="s">
        <v>28</v>
      </c>
      <c r="H17" s="6"/>
      <c r="I17" s="8" t="s">
        <v>30</v>
      </c>
      <c r="J17">
        <v>2.445E-2</v>
      </c>
      <c r="K17">
        <v>13.07</v>
      </c>
      <c r="L17">
        <v>148</v>
      </c>
      <c r="Y17" s="6"/>
      <c r="Z17" s="8" t="s">
        <v>30</v>
      </c>
      <c r="AA17">
        <v>1.951E-2</v>
      </c>
      <c r="AB17">
        <v>8.3409999999999993</v>
      </c>
      <c r="AC17">
        <v>89.17</v>
      </c>
      <c r="AD17" s="46">
        <v>2.445E-2</v>
      </c>
      <c r="AE17" s="46">
        <v>13.07</v>
      </c>
      <c r="AF17" s="46">
        <v>148</v>
      </c>
      <c r="AG17" s="43">
        <f t="shared" ref="AG17:AG19" si="7">AA17/AD17</f>
        <v>0.79795501022494886</v>
      </c>
      <c r="AH17" s="43">
        <f t="shared" ref="AH17:AH19" si="8">AB17/AE17</f>
        <v>0.63817903596021419</v>
      </c>
      <c r="AI17" s="43">
        <f t="shared" ref="AI17:AI19" si="9">AC17/AF17</f>
        <v>0.60250000000000004</v>
      </c>
      <c r="AM17" s="46"/>
      <c r="AN17" s="47">
        <f>AE17</f>
        <v>13.07</v>
      </c>
      <c r="AO17" s="47">
        <f>AF17</f>
        <v>148</v>
      </c>
      <c r="AS17" s="46"/>
      <c r="AT17" s="46"/>
      <c r="AU17" s="46"/>
    </row>
    <row r="18" spans="1:47" x14ac:dyDescent="0.25">
      <c r="A18" s="6"/>
      <c r="B18" s="8" t="s">
        <v>29</v>
      </c>
      <c r="G18" s="38" t="s">
        <v>110</v>
      </c>
      <c r="H18" s="6"/>
      <c r="I18" s="6" t="s">
        <v>31</v>
      </c>
      <c r="J18">
        <v>2.5350000000000001E-2</v>
      </c>
      <c r="K18">
        <v>13.14</v>
      </c>
      <c r="L18">
        <v>154</v>
      </c>
      <c r="Y18" s="6"/>
      <c r="Z18" s="6" t="s">
        <v>31</v>
      </c>
      <c r="AA18">
        <v>1.9900000000000001E-2</v>
      </c>
      <c r="AB18">
        <v>8.2200000000000006</v>
      </c>
      <c r="AC18">
        <v>88.6</v>
      </c>
      <c r="AD18" s="46">
        <v>2.5350000000000001E-2</v>
      </c>
      <c r="AE18" s="46">
        <v>13.14</v>
      </c>
      <c r="AF18" s="46">
        <v>154</v>
      </c>
      <c r="AG18" s="43">
        <f t="shared" si="7"/>
        <v>0.78500986193293887</v>
      </c>
      <c r="AH18" s="43">
        <f t="shared" si="8"/>
        <v>0.62557077625570778</v>
      </c>
      <c r="AI18" s="43">
        <f t="shared" si="9"/>
        <v>0.57532467532467524</v>
      </c>
      <c r="AM18" s="47">
        <f>AD18</f>
        <v>2.5350000000000001E-2</v>
      </c>
      <c r="AN18" s="46"/>
      <c r="AO18" s="47"/>
      <c r="AS18" s="46"/>
      <c r="AT18" s="46"/>
      <c r="AU18" s="46"/>
    </row>
    <row r="19" spans="1:47" x14ac:dyDescent="0.25">
      <c r="A19" s="6"/>
      <c r="B19" s="8" t="s">
        <v>30</v>
      </c>
      <c r="C19">
        <v>2.445E-2</v>
      </c>
      <c r="D19">
        <v>13.07</v>
      </c>
      <c r="E19">
        <v>148</v>
      </c>
      <c r="G19" s="38" t="s">
        <v>108</v>
      </c>
      <c r="H19" s="6"/>
      <c r="I19" s="6" t="s">
        <v>76</v>
      </c>
      <c r="J19">
        <v>2.274E-2</v>
      </c>
      <c r="K19">
        <v>13.5</v>
      </c>
      <c r="L19">
        <v>152.4</v>
      </c>
      <c r="Y19" s="6"/>
      <c r="Z19" s="6" t="s">
        <v>76</v>
      </c>
      <c r="AA19">
        <v>1.814E-2</v>
      </c>
      <c r="AB19">
        <v>8.5129999999999999</v>
      </c>
      <c r="AC19">
        <v>91.97</v>
      </c>
      <c r="AD19" s="46">
        <v>2.274E-2</v>
      </c>
      <c r="AE19" s="46">
        <v>13.5</v>
      </c>
      <c r="AF19" s="46">
        <v>152.4</v>
      </c>
      <c r="AG19" s="43">
        <f t="shared" si="7"/>
        <v>0.79771328056288482</v>
      </c>
      <c r="AH19" s="43">
        <f t="shared" si="8"/>
        <v>0.63059259259259259</v>
      </c>
      <c r="AI19" s="43">
        <f t="shared" si="9"/>
        <v>0.6034776902887139</v>
      </c>
      <c r="AM19" s="47">
        <f>AD19</f>
        <v>2.274E-2</v>
      </c>
      <c r="AN19" s="47">
        <f>AE19</f>
        <v>13.5</v>
      </c>
      <c r="AO19" s="46"/>
      <c r="AS19" s="46"/>
      <c r="AT19" s="46"/>
      <c r="AU19" s="46"/>
    </row>
    <row r="20" spans="1:47" x14ac:dyDescent="0.25">
      <c r="A20" s="6"/>
      <c r="B20" s="6" t="s">
        <v>31</v>
      </c>
      <c r="C20">
        <v>2.5350000000000001E-2</v>
      </c>
      <c r="D20">
        <v>13.14</v>
      </c>
      <c r="E20">
        <v>154</v>
      </c>
      <c r="G20" s="38" t="s">
        <v>109</v>
      </c>
      <c r="H20" s="6"/>
      <c r="I20" s="8" t="s">
        <v>33</v>
      </c>
      <c r="Y20" s="6"/>
      <c r="Z20" s="8" t="s">
        <v>33</v>
      </c>
      <c r="AA20">
        <v>1.8550000000000001E-2</v>
      </c>
      <c r="AB20">
        <v>8.4809999999999999</v>
      </c>
      <c r="AC20">
        <v>91.09</v>
      </c>
      <c r="AD20" s="46"/>
      <c r="AE20" s="46"/>
      <c r="AF20" s="46"/>
      <c r="AG20" s="43"/>
      <c r="AH20" s="43"/>
      <c r="AI20" s="43"/>
      <c r="AM20" s="46"/>
      <c r="AN20" s="46"/>
      <c r="AO20" s="46"/>
      <c r="AS20" s="46"/>
      <c r="AT20" s="46"/>
      <c r="AU20" s="46"/>
    </row>
    <row r="21" spans="1:47" x14ac:dyDescent="0.25">
      <c r="A21" s="6"/>
      <c r="B21" s="6" t="s">
        <v>76</v>
      </c>
      <c r="C21">
        <v>2.274E-2</v>
      </c>
      <c r="D21">
        <v>13.5</v>
      </c>
      <c r="E21">
        <v>152.4</v>
      </c>
      <c r="G21" s="38" t="s">
        <v>111</v>
      </c>
      <c r="H21" s="6"/>
      <c r="I21" s="6" t="s">
        <v>34</v>
      </c>
      <c r="Y21" s="6"/>
      <c r="Z21" s="6" t="s">
        <v>34</v>
      </c>
      <c r="AA21">
        <v>1.9349999999999999E-2</v>
      </c>
      <c r="AB21">
        <v>8.4130000000000003</v>
      </c>
      <c r="AC21">
        <v>92.88</v>
      </c>
      <c r="AD21" s="46"/>
      <c r="AE21" s="46"/>
      <c r="AF21" s="46"/>
      <c r="AG21" s="43"/>
      <c r="AH21" s="43"/>
      <c r="AI21" s="43"/>
      <c r="AM21" s="46"/>
      <c r="AN21" s="46"/>
      <c r="AO21" s="47">
        <f>AC21/0.594</f>
        <v>156.36363636363637</v>
      </c>
      <c r="AS21" s="46"/>
      <c r="AT21" s="46"/>
      <c r="AU21" s="46"/>
    </row>
    <row r="22" spans="1:47" x14ac:dyDescent="0.25">
      <c r="A22" s="6"/>
      <c r="B22" s="8" t="s">
        <v>33</v>
      </c>
      <c r="H22" s="10" t="s">
        <v>77</v>
      </c>
      <c r="I22" s="10" t="s">
        <v>79</v>
      </c>
      <c r="J22">
        <v>3.1460000000000002E-2</v>
      </c>
      <c r="K22">
        <v>12.59</v>
      </c>
      <c r="L22">
        <v>111.2</v>
      </c>
      <c r="Y22" s="10" t="s">
        <v>77</v>
      </c>
      <c r="Z22" s="10" t="s">
        <v>79</v>
      </c>
      <c r="AA22">
        <v>2.5909999999999999E-2</v>
      </c>
      <c r="AB22">
        <v>8.9250000000000007</v>
      </c>
      <c r="AC22">
        <v>74.819999999999993</v>
      </c>
      <c r="AD22" s="46">
        <v>3.1460000000000002E-2</v>
      </c>
      <c r="AE22" s="46">
        <v>12.59</v>
      </c>
      <c r="AF22" s="46">
        <v>111.2</v>
      </c>
      <c r="AG22" s="43">
        <f>AA22/AD22</f>
        <v>0.82358550540368713</v>
      </c>
      <c r="AH22" s="43">
        <f t="shared" ref="AH22" si="10">AB22/AE22</f>
        <v>0.70889594916600485</v>
      </c>
      <c r="AI22" s="43">
        <f t="shared" ref="AI22" si="11">AC22/AF22</f>
        <v>0.672841726618705</v>
      </c>
      <c r="AJ22">
        <f>(AA26-AA28)/2</f>
        <v>7.5449999999999996E-3</v>
      </c>
      <c r="AK22">
        <f>(AB24-AB23)/2</f>
        <v>0.84649999999999981</v>
      </c>
      <c r="AL22">
        <f>(AC23-AC25)/2</f>
        <v>17.46</v>
      </c>
      <c r="AM22" s="46">
        <f>AJ22/0.813</f>
        <v>9.2804428044280449E-3</v>
      </c>
      <c r="AN22" s="46">
        <f>AK22/0.688</f>
        <v>1.230377906976744</v>
      </c>
      <c r="AO22" s="47">
        <f>AF22</f>
        <v>111.2</v>
      </c>
      <c r="AP22">
        <f>STDEV(AA22,AA24:AA29)</f>
        <v>5.7222922479919875E-3</v>
      </c>
      <c r="AQ22">
        <f t="shared" ref="AQ22:AR22" si="12">STDEV(AB22:AB29)</f>
        <v>0.61816519983392326</v>
      </c>
      <c r="AR22">
        <f t="shared" si="12"/>
        <v>10.137491941162828</v>
      </c>
      <c r="AS22" s="46">
        <f>AP22/0.809</f>
        <v>7.0732907886180314E-3</v>
      </c>
      <c r="AT22" s="46">
        <f>AQ22/0.68</f>
        <v>0.90906647034400478</v>
      </c>
      <c r="AU22" s="46">
        <f>AR22/0.637</f>
        <v>15.914430048921238</v>
      </c>
    </row>
    <row r="23" spans="1:47" x14ac:dyDescent="0.25">
      <c r="A23" s="6"/>
      <c r="B23" s="6" t="s">
        <v>34</v>
      </c>
      <c r="H23" s="6"/>
      <c r="I23" s="8" t="s">
        <v>81</v>
      </c>
      <c r="Y23" s="6"/>
      <c r="Z23" s="6" t="s">
        <v>80</v>
      </c>
      <c r="AA23">
        <v>5.142E-2</v>
      </c>
      <c r="AB23">
        <v>7.4420000000000002</v>
      </c>
      <c r="AC23">
        <v>86.25</v>
      </c>
      <c r="AD23" s="46"/>
      <c r="AE23" s="46"/>
      <c r="AF23" s="46"/>
      <c r="AG23" s="43"/>
      <c r="AH23" s="43"/>
      <c r="AI23" s="43"/>
      <c r="AM23" s="46"/>
      <c r="AN23" s="47">
        <f>AB23/0.688</f>
        <v>10.81686046511628</v>
      </c>
      <c r="AO23" s="47">
        <f>AC23/0.646</f>
        <v>133.51393188854487</v>
      </c>
      <c r="AS23" s="46"/>
      <c r="AT23" s="46"/>
      <c r="AU23" s="46"/>
    </row>
    <row r="24" spans="1:47" x14ac:dyDescent="0.25">
      <c r="A24" s="6"/>
      <c r="B24" s="6"/>
      <c r="C24" s="16">
        <f>AVERAGE(C16:C23)</f>
        <v>2.4179999999999997E-2</v>
      </c>
      <c r="D24" s="15">
        <f>AVERAGE(D16:D23)</f>
        <v>13.236666666666666</v>
      </c>
      <c r="E24" s="15">
        <f>AVERAGE(E16:E23)</f>
        <v>151.46666666666667</v>
      </c>
      <c r="F24" s="15"/>
      <c r="G24" s="37" t="s">
        <v>110</v>
      </c>
      <c r="H24" s="6"/>
      <c r="I24" s="6" t="s">
        <v>82</v>
      </c>
      <c r="Y24" s="6"/>
      <c r="Z24" s="8" t="s">
        <v>81</v>
      </c>
      <c r="AA24">
        <v>2.6550000000000001E-2</v>
      </c>
      <c r="AB24">
        <v>9.1349999999999998</v>
      </c>
      <c r="AC24">
        <v>73.400000000000006</v>
      </c>
      <c r="AD24" s="46"/>
      <c r="AE24" s="46"/>
      <c r="AF24" s="46"/>
      <c r="AG24" s="43"/>
      <c r="AH24" s="43"/>
      <c r="AI24" s="43"/>
      <c r="AM24" s="46"/>
      <c r="AN24" s="47">
        <f>AB24/0.688</f>
        <v>13.277616279069768</v>
      </c>
      <c r="AO24" s="46"/>
      <c r="AS24" s="46"/>
      <c r="AT24" s="46"/>
      <c r="AU24" s="46"/>
    </row>
    <row r="25" spans="1:47" x14ac:dyDescent="0.25">
      <c r="A25" s="10" t="s">
        <v>77</v>
      </c>
      <c r="B25" s="10" t="s">
        <v>78</v>
      </c>
      <c r="G25" s="37" t="s">
        <v>108</v>
      </c>
      <c r="H25" s="6"/>
      <c r="I25" s="8" t="s">
        <v>84</v>
      </c>
      <c r="J25">
        <v>3.3119999999999997E-2</v>
      </c>
      <c r="K25">
        <v>13.21</v>
      </c>
      <c r="L25">
        <v>115.4</v>
      </c>
      <c r="Y25" s="6"/>
      <c r="Z25" s="6" t="s">
        <v>82</v>
      </c>
      <c r="AA25">
        <v>3.5090000000000003E-2</v>
      </c>
      <c r="AB25">
        <v>7.79</v>
      </c>
      <c r="AC25">
        <v>51.33</v>
      </c>
      <c r="AD25" s="46"/>
      <c r="AE25" s="46"/>
      <c r="AF25" s="46"/>
      <c r="AG25" s="43"/>
      <c r="AH25" s="43"/>
      <c r="AI25" s="43"/>
      <c r="AM25" s="46"/>
      <c r="AN25" s="46"/>
      <c r="AO25" s="46"/>
      <c r="AS25" s="46"/>
      <c r="AT25" s="46"/>
      <c r="AU25" s="46"/>
    </row>
    <row r="26" spans="1:47" x14ac:dyDescent="0.25">
      <c r="A26" s="6"/>
      <c r="B26" s="6" t="s">
        <v>79</v>
      </c>
      <c r="C26">
        <v>3.1460000000000002E-2</v>
      </c>
      <c r="D26">
        <v>12.59</v>
      </c>
      <c r="E26">
        <v>111.2</v>
      </c>
      <c r="G26" s="37" t="s">
        <v>109</v>
      </c>
      <c r="H26" s="6"/>
      <c r="I26" s="8" t="s">
        <v>9</v>
      </c>
      <c r="J26">
        <v>3.175E-2</v>
      </c>
      <c r="K26">
        <v>12.74</v>
      </c>
      <c r="L26">
        <v>113.2</v>
      </c>
      <c r="Y26" s="6"/>
      <c r="Z26" s="6" t="s">
        <v>83</v>
      </c>
      <c r="AA26">
        <v>4.0469999999999999E-2</v>
      </c>
      <c r="AB26">
        <v>8.1340000000000003</v>
      </c>
      <c r="AC26">
        <v>80.260000000000005</v>
      </c>
      <c r="AD26" s="46"/>
      <c r="AE26" s="46"/>
      <c r="AF26" s="46"/>
      <c r="AG26" s="43"/>
      <c r="AH26" s="43"/>
      <c r="AI26" s="43"/>
      <c r="AM26" s="47">
        <f>AA26/0.813</f>
        <v>4.977859778597786E-2</v>
      </c>
      <c r="AN26" s="46"/>
      <c r="AO26" s="46"/>
      <c r="AS26" s="46"/>
      <c r="AT26" s="46"/>
      <c r="AU26" s="46"/>
    </row>
    <row r="27" spans="1:47" x14ac:dyDescent="0.25">
      <c r="A27" s="6"/>
      <c r="B27" s="6" t="s">
        <v>80</v>
      </c>
      <c r="G27" s="37" t="s">
        <v>111</v>
      </c>
      <c r="H27" s="6"/>
      <c r="I27" s="8" t="s">
        <v>85</v>
      </c>
      <c r="J27">
        <v>3.5060000000000001E-2</v>
      </c>
      <c r="K27">
        <v>12.65</v>
      </c>
      <c r="L27">
        <v>114.2</v>
      </c>
      <c r="Y27" s="6"/>
      <c r="Z27" s="8" t="s">
        <v>84</v>
      </c>
      <c r="AA27">
        <v>2.7019999999999999E-2</v>
      </c>
      <c r="AB27">
        <v>9.048</v>
      </c>
      <c r="AC27">
        <v>75.400000000000006</v>
      </c>
      <c r="AD27" s="46">
        <v>3.3119999999999997E-2</v>
      </c>
      <c r="AE27" s="46">
        <v>13.21</v>
      </c>
      <c r="AF27" s="46">
        <v>115.4</v>
      </c>
      <c r="AG27" s="43">
        <f t="shared" ref="AG27:AG29" si="13">AA27/AD27</f>
        <v>0.81582125603864741</v>
      </c>
      <c r="AH27" s="43">
        <f t="shared" ref="AH27:AH29" si="14">AB27/AE27</f>
        <v>0.68493565480696439</v>
      </c>
      <c r="AI27" s="43">
        <f t="shared" ref="AI27:AI29" si="15">AC27/AF27</f>
        <v>0.65337954939341425</v>
      </c>
      <c r="AM27" s="46"/>
      <c r="AN27" s="46"/>
      <c r="AO27" s="46"/>
      <c r="AS27" s="46"/>
      <c r="AT27" s="46"/>
      <c r="AU27" s="46"/>
    </row>
    <row r="28" spans="1:47" x14ac:dyDescent="0.25">
      <c r="A28" s="6"/>
      <c r="B28" s="8" t="s">
        <v>81</v>
      </c>
      <c r="H28" s="11" t="s">
        <v>86</v>
      </c>
      <c r="I28" s="11" t="s">
        <v>32</v>
      </c>
      <c r="Y28" s="6"/>
      <c r="Z28" s="8" t="s">
        <v>9</v>
      </c>
      <c r="AA28">
        <v>2.538E-2</v>
      </c>
      <c r="AB28">
        <v>8.5180000000000007</v>
      </c>
      <c r="AC28">
        <v>69.510000000000005</v>
      </c>
      <c r="AD28" s="46">
        <v>3.175E-2</v>
      </c>
      <c r="AE28" s="46">
        <v>12.74</v>
      </c>
      <c r="AF28" s="46">
        <v>113.2</v>
      </c>
      <c r="AG28" s="43">
        <f t="shared" si="13"/>
        <v>0.79937007874015742</v>
      </c>
      <c r="AH28" s="43">
        <f t="shared" si="14"/>
        <v>0.66860282574568297</v>
      </c>
      <c r="AI28" s="43">
        <f t="shared" si="15"/>
        <v>0.61404593639575977</v>
      </c>
      <c r="AM28" s="47">
        <f>AD28</f>
        <v>3.175E-2</v>
      </c>
      <c r="AN28" s="46"/>
      <c r="AO28" s="46"/>
      <c r="AS28" s="46"/>
      <c r="AT28" s="46"/>
      <c r="AU28" s="46"/>
    </row>
    <row r="29" spans="1:47" x14ac:dyDescent="0.25">
      <c r="A29" s="6"/>
      <c r="B29" s="6" t="s">
        <v>82</v>
      </c>
      <c r="H29" s="6"/>
      <c r="I29" s="6" t="s">
        <v>76</v>
      </c>
      <c r="Y29" s="6"/>
      <c r="Z29" s="8" t="s">
        <v>85</v>
      </c>
      <c r="AA29">
        <v>2.8500000000000001E-2</v>
      </c>
      <c r="AB29">
        <v>8.7100000000000009</v>
      </c>
      <c r="AC29">
        <v>73.349999999999994</v>
      </c>
      <c r="AD29" s="46">
        <v>3.5060000000000001E-2</v>
      </c>
      <c r="AE29" s="46">
        <v>12.65</v>
      </c>
      <c r="AF29" s="46">
        <v>114.2</v>
      </c>
      <c r="AG29" s="43">
        <f t="shared" si="13"/>
        <v>0.81289218482601255</v>
      </c>
      <c r="AH29" s="43">
        <f t="shared" si="14"/>
        <v>0.68853754940711465</v>
      </c>
      <c r="AI29" s="43">
        <f t="shared" si="15"/>
        <v>0.64229422066549902</v>
      </c>
      <c r="AM29" s="46"/>
      <c r="AN29" s="46"/>
      <c r="AO29" s="46"/>
      <c r="AS29" s="46"/>
      <c r="AT29" s="46"/>
      <c r="AU29" s="46"/>
    </row>
    <row r="30" spans="1:47" x14ac:dyDescent="0.25">
      <c r="A30" s="6"/>
      <c r="B30" s="6" t="s">
        <v>83</v>
      </c>
      <c r="H30" s="6"/>
      <c r="I30" s="6" t="s">
        <v>33</v>
      </c>
      <c r="Y30" s="11" t="s">
        <v>86</v>
      </c>
      <c r="Z30" s="11" t="s">
        <v>32</v>
      </c>
      <c r="AA30">
        <v>3.1699999999999999E-2</v>
      </c>
      <c r="AB30" s="47">
        <v>9.3460000000000001</v>
      </c>
      <c r="AC30">
        <v>60.11</v>
      </c>
      <c r="AD30" s="46"/>
      <c r="AE30" s="46"/>
      <c r="AF30" s="46"/>
      <c r="AG30" s="43"/>
      <c r="AH30" s="43"/>
      <c r="AI30" s="43"/>
      <c r="AJ30">
        <f>(AA37-AA36)/2</f>
        <v>3.6100000000000021E-3</v>
      </c>
      <c r="AK30">
        <f>(AB35-AB37)/2</f>
        <v>-0.20549999999999979</v>
      </c>
      <c r="AL30">
        <f>(AC39-AC37)/2</f>
        <v>5.8049999999999997</v>
      </c>
      <c r="AM30" s="46">
        <f>AJ30/0.804</f>
        <v>4.4900497512437836E-3</v>
      </c>
      <c r="AN30" s="46">
        <f>AK30/0.654</f>
        <v>-0.3142201834862382</v>
      </c>
      <c r="AO30" s="46">
        <f>AL30/0.567</f>
        <v>10.238095238095239</v>
      </c>
      <c r="AP30">
        <f>STDEV(AA30:AA39)</f>
        <v>2.1543960226063884E-3</v>
      </c>
      <c r="AQ30">
        <f t="shared" ref="AQ30:AR30" si="16">STDEV(AB30:AB39)</f>
        <v>0.21723402639140629</v>
      </c>
      <c r="AR30">
        <f t="shared" si="16"/>
        <v>3.9243146606198072</v>
      </c>
      <c r="AS30" s="46">
        <f>AP30/0.804</f>
        <v>2.6795970430427713E-3</v>
      </c>
      <c r="AT30" s="46">
        <f>AQ30/0.654</f>
        <v>0.33216211986453559</v>
      </c>
      <c r="AU30" s="46">
        <f>AR30/0.567</f>
        <v>6.921189877636345</v>
      </c>
    </row>
    <row r="31" spans="1:47" x14ac:dyDescent="0.25">
      <c r="A31" s="6"/>
      <c r="B31" s="8" t="s">
        <v>84</v>
      </c>
      <c r="C31">
        <v>3.3119999999999997E-2</v>
      </c>
      <c r="D31">
        <v>13.21</v>
      </c>
      <c r="E31">
        <v>115.4</v>
      </c>
      <c r="H31" s="6"/>
      <c r="I31" s="6" t="s">
        <v>87</v>
      </c>
      <c r="Y31" s="6"/>
      <c r="Z31" s="6" t="s">
        <v>76</v>
      </c>
      <c r="AA31">
        <v>3.3919999999999999E-2</v>
      </c>
      <c r="AB31" s="47">
        <v>9.0109999999999992</v>
      </c>
      <c r="AC31">
        <v>60.76</v>
      </c>
      <c r="AD31" s="46"/>
      <c r="AE31" s="46"/>
      <c r="AF31" s="46"/>
      <c r="AG31" s="43"/>
      <c r="AH31" s="43"/>
      <c r="AI31" s="43"/>
      <c r="AM31" s="46"/>
      <c r="AN31" s="46">
        <f>AB31/0.69</f>
        <v>13.059420289855073</v>
      </c>
      <c r="AO31" s="46"/>
      <c r="AS31" s="46"/>
      <c r="AT31" s="46"/>
      <c r="AU31" s="46"/>
    </row>
    <row r="32" spans="1:47" x14ac:dyDescent="0.25">
      <c r="A32" s="6"/>
      <c r="B32" s="8" t="s">
        <v>9</v>
      </c>
      <c r="C32">
        <v>3.175E-2</v>
      </c>
      <c r="D32">
        <v>12.74</v>
      </c>
      <c r="E32">
        <v>113.2</v>
      </c>
      <c r="H32" s="6"/>
      <c r="I32" s="6" t="s">
        <v>10</v>
      </c>
      <c r="J32">
        <v>3.9690000000000003E-2</v>
      </c>
      <c r="K32">
        <v>13.62</v>
      </c>
      <c r="L32">
        <v>97.12</v>
      </c>
      <c r="Y32" s="6"/>
      <c r="Z32" s="6" t="s">
        <v>33</v>
      </c>
      <c r="AA32">
        <v>3.0810000000000001E-2</v>
      </c>
      <c r="AB32" s="47">
        <v>9.2270000000000003</v>
      </c>
      <c r="AC32">
        <v>59.54</v>
      </c>
      <c r="AD32" s="46"/>
      <c r="AE32" s="46"/>
      <c r="AF32" s="46"/>
      <c r="AG32" s="43"/>
      <c r="AH32" s="43"/>
      <c r="AI32" s="43"/>
      <c r="AM32" s="46"/>
      <c r="AN32" s="46"/>
      <c r="AO32" s="46"/>
      <c r="AS32" s="46"/>
      <c r="AT32" s="46"/>
      <c r="AU32" s="46"/>
    </row>
    <row r="33" spans="1:47" x14ac:dyDescent="0.25">
      <c r="A33" s="6"/>
      <c r="B33" s="8" t="s">
        <v>85</v>
      </c>
      <c r="C33">
        <v>3.5060000000000001E-2</v>
      </c>
      <c r="D33">
        <v>12.65</v>
      </c>
      <c r="E33">
        <v>114.2</v>
      </c>
      <c r="H33" s="6"/>
      <c r="I33" s="8" t="s">
        <v>88</v>
      </c>
      <c r="Y33" s="6"/>
      <c r="Z33" s="6" t="s">
        <v>87</v>
      </c>
      <c r="AA33">
        <v>3.2030000000000003E-2</v>
      </c>
      <c r="AB33" s="47">
        <v>9.1639999999999997</v>
      </c>
      <c r="AC33">
        <v>60.72</v>
      </c>
      <c r="AD33" s="46"/>
      <c r="AE33" s="46"/>
      <c r="AF33" s="46"/>
      <c r="AG33" s="43"/>
      <c r="AH33" s="43"/>
      <c r="AI33" s="43"/>
      <c r="AM33" s="46"/>
      <c r="AN33" s="46"/>
      <c r="AO33" s="46"/>
      <c r="AS33" s="46"/>
      <c r="AT33" s="46"/>
      <c r="AU33" s="46"/>
    </row>
    <row r="34" spans="1:47" x14ac:dyDescent="0.25">
      <c r="A34" s="6"/>
      <c r="B34" s="8"/>
      <c r="C34" s="21">
        <f>AVERAGE(C26:C33)</f>
        <v>3.2847500000000002E-2</v>
      </c>
      <c r="D34" s="22">
        <f t="shared" ref="D34:E34" si="17">AVERAGE(D26:D33)</f>
        <v>12.797499999999999</v>
      </c>
      <c r="E34" s="22">
        <f t="shared" si="17"/>
        <v>113.5</v>
      </c>
      <c r="F34" s="22"/>
      <c r="G34" s="40" t="s">
        <v>110</v>
      </c>
      <c r="H34" s="6"/>
      <c r="I34" s="8" t="s">
        <v>83</v>
      </c>
      <c r="J34">
        <v>3.6420000000000001E-2</v>
      </c>
      <c r="K34">
        <v>13.94</v>
      </c>
      <c r="L34">
        <v>97.62</v>
      </c>
      <c r="Y34" s="6"/>
      <c r="Z34" s="6" t="s">
        <v>10</v>
      </c>
      <c r="AA34">
        <v>3.0700000000000002E-2</v>
      </c>
      <c r="AB34" s="47">
        <v>9.2170000000000005</v>
      </c>
      <c r="AC34">
        <v>54.38</v>
      </c>
      <c r="AD34" s="46">
        <v>3.9690000000000003E-2</v>
      </c>
      <c r="AE34" s="46">
        <v>13.62</v>
      </c>
      <c r="AF34" s="46">
        <v>97.12</v>
      </c>
      <c r="AG34" s="43">
        <f>AA34/AD34</f>
        <v>0.77349458301839247</v>
      </c>
      <c r="AH34" s="43">
        <f t="shared" ref="AH34" si="18">AB34/AE34</f>
        <v>0.67672540381791491</v>
      </c>
      <c r="AI34" s="43">
        <f t="shared" ref="AI34" si="19">AC34/AF34</f>
        <v>0.55992586490939045</v>
      </c>
      <c r="AM34" s="46"/>
      <c r="AN34" s="46"/>
      <c r="AO34" s="46"/>
      <c r="AS34" s="46"/>
      <c r="AT34" s="46"/>
      <c r="AU34" s="46"/>
    </row>
    <row r="35" spans="1:47" x14ac:dyDescent="0.25">
      <c r="A35" s="6"/>
      <c r="B35" s="8"/>
      <c r="G35" s="40" t="s">
        <v>108</v>
      </c>
      <c r="H35" s="6"/>
      <c r="I35" s="8" t="s">
        <v>84</v>
      </c>
      <c r="J35">
        <v>4.002E-2</v>
      </c>
      <c r="K35">
        <v>13.87</v>
      </c>
      <c r="L35">
        <v>98.62</v>
      </c>
      <c r="Y35" s="6"/>
      <c r="Z35" s="8" t="s">
        <v>88</v>
      </c>
      <c r="AA35">
        <v>3.0630000000000001E-2</v>
      </c>
      <c r="AB35" s="47">
        <v>9.3789999999999996</v>
      </c>
      <c r="AC35">
        <v>55.75</v>
      </c>
      <c r="AD35" s="46"/>
      <c r="AE35" s="46"/>
      <c r="AF35" s="46"/>
      <c r="AG35" s="43"/>
      <c r="AH35" s="43"/>
      <c r="AI35" s="43"/>
      <c r="AM35" s="46"/>
      <c r="AN35" s="46"/>
      <c r="AO35" s="46"/>
      <c r="AS35" s="46"/>
      <c r="AT35" s="46"/>
      <c r="AU35" s="46"/>
    </row>
    <row r="36" spans="1:47" x14ac:dyDescent="0.25">
      <c r="A36" s="11" t="s">
        <v>86</v>
      </c>
      <c r="B36" s="11" t="s">
        <v>32</v>
      </c>
      <c r="G36" s="40" t="s">
        <v>109</v>
      </c>
      <c r="H36" s="6"/>
      <c r="I36" s="6" t="s">
        <v>28</v>
      </c>
      <c r="J36">
        <v>3.884E-2</v>
      </c>
      <c r="K36">
        <v>13.28</v>
      </c>
      <c r="L36">
        <v>96.39</v>
      </c>
      <c r="Y36" s="6"/>
      <c r="Z36" s="8" t="s">
        <v>83</v>
      </c>
      <c r="AA36">
        <v>2.7869999999999999E-2</v>
      </c>
      <c r="AB36" s="47">
        <v>9.35</v>
      </c>
      <c r="AC36">
        <v>53.72</v>
      </c>
      <c r="AD36" s="46">
        <v>3.6420000000000001E-2</v>
      </c>
      <c r="AE36" s="46">
        <v>13.94</v>
      </c>
      <c r="AF36" s="46">
        <v>97.62</v>
      </c>
      <c r="AG36" s="43">
        <f t="shared" ref="AG36:AG38" si="20">AA36/AD36</f>
        <v>0.76523887973640847</v>
      </c>
      <c r="AH36" s="43">
        <f t="shared" ref="AH36:AH38" si="21">AB36/AE36</f>
        <v>0.67073170731707321</v>
      </c>
      <c r="AI36" s="43">
        <f t="shared" ref="AI36:AI38" si="22">AC36/AF36</f>
        <v>0.55029707027248509</v>
      </c>
      <c r="AM36" s="47">
        <f>AD36</f>
        <v>3.6420000000000001E-2</v>
      </c>
      <c r="AN36" s="46">
        <f>AE36</f>
        <v>13.94</v>
      </c>
      <c r="AO36" s="46"/>
      <c r="AS36" s="46"/>
      <c r="AT36" s="46"/>
      <c r="AU36" s="46"/>
    </row>
    <row r="37" spans="1:47" x14ac:dyDescent="0.25">
      <c r="A37" s="6"/>
      <c r="B37" s="6" t="s">
        <v>76</v>
      </c>
      <c r="G37" s="40" t="s">
        <v>111</v>
      </c>
      <c r="H37" s="6"/>
      <c r="I37" s="6" t="s">
        <v>30</v>
      </c>
      <c r="Y37" s="6"/>
      <c r="Z37" s="8" t="s">
        <v>84</v>
      </c>
      <c r="AA37">
        <v>3.5090000000000003E-2</v>
      </c>
      <c r="AB37" s="47">
        <v>9.7899999999999991</v>
      </c>
      <c r="AC37">
        <v>51.33</v>
      </c>
      <c r="AD37" s="46">
        <v>4.002E-2</v>
      </c>
      <c r="AE37" s="46">
        <v>13.87</v>
      </c>
      <c r="AF37" s="46">
        <v>98.62</v>
      </c>
      <c r="AG37" s="43">
        <f t="shared" si="20"/>
        <v>0.87681159420289867</v>
      </c>
      <c r="AH37" s="43">
        <f t="shared" si="21"/>
        <v>0.70583994232155733</v>
      </c>
      <c r="AI37" s="43">
        <f t="shared" si="22"/>
        <v>0.52048266071790705</v>
      </c>
      <c r="AM37" s="47">
        <f>AD37</f>
        <v>4.002E-2</v>
      </c>
      <c r="AN37" s="46"/>
      <c r="AO37" s="47">
        <f>AC37/0.567</f>
        <v>90.529100529100532</v>
      </c>
      <c r="AS37" s="46"/>
      <c r="AT37" s="46"/>
      <c r="AU37" s="46"/>
    </row>
    <row r="38" spans="1:47" x14ac:dyDescent="0.25">
      <c r="A38" s="6"/>
      <c r="B38" s="6" t="s">
        <v>33</v>
      </c>
      <c r="H38" s="12" t="s">
        <v>89</v>
      </c>
      <c r="I38" s="12" t="s">
        <v>90</v>
      </c>
      <c r="J38">
        <v>4.0259999999999997E-2</v>
      </c>
      <c r="K38">
        <v>15.82</v>
      </c>
      <c r="L38">
        <v>72.5</v>
      </c>
      <c r="Y38" s="6"/>
      <c r="Z38" s="6" t="s">
        <v>28</v>
      </c>
      <c r="AA38">
        <v>3.1099999999999999E-2</v>
      </c>
      <c r="AB38" s="47">
        <v>9.3640000000000008</v>
      </c>
      <c r="AC38">
        <v>61.38</v>
      </c>
      <c r="AD38" s="46">
        <v>3.884E-2</v>
      </c>
      <c r="AE38" s="46">
        <v>13.28</v>
      </c>
      <c r="AF38" s="46">
        <v>96.39</v>
      </c>
      <c r="AG38" s="43">
        <f t="shared" si="20"/>
        <v>0.80072090628218329</v>
      </c>
      <c r="AH38" s="43">
        <f t="shared" si="21"/>
        <v>0.70512048192771093</v>
      </c>
      <c r="AI38" s="43">
        <f t="shared" si="22"/>
        <v>0.6367880485527545</v>
      </c>
      <c r="AM38" s="46"/>
      <c r="AN38" s="46"/>
      <c r="AO38" s="46"/>
      <c r="AS38" s="46"/>
      <c r="AT38" s="46"/>
      <c r="AU38" s="46"/>
    </row>
    <row r="39" spans="1:47" x14ac:dyDescent="0.25">
      <c r="A39" s="6"/>
      <c r="B39" s="6" t="s">
        <v>87</v>
      </c>
      <c r="H39" s="6"/>
      <c r="I39" s="6" t="s">
        <v>91</v>
      </c>
      <c r="Y39" s="6"/>
      <c r="Z39" s="6" t="s">
        <v>30</v>
      </c>
      <c r="AA39">
        <v>2.8649999999999998E-2</v>
      </c>
      <c r="AB39" s="47">
        <v>9.57</v>
      </c>
      <c r="AC39">
        <v>62.94</v>
      </c>
      <c r="AD39" s="46"/>
      <c r="AE39" s="46"/>
      <c r="AF39" s="46"/>
      <c r="AG39" s="43"/>
      <c r="AH39" s="43"/>
      <c r="AI39" s="43"/>
      <c r="AM39" s="46"/>
      <c r="AN39" s="46"/>
      <c r="AO39" s="47">
        <f>AC39/0.567</f>
        <v>111.00529100529101</v>
      </c>
      <c r="AS39" s="46"/>
      <c r="AT39" s="46"/>
      <c r="AU39" s="46"/>
    </row>
    <row r="40" spans="1:47" x14ac:dyDescent="0.25">
      <c r="A40" s="6"/>
      <c r="B40" s="6" t="s">
        <v>10</v>
      </c>
      <c r="C40">
        <v>3.9690000000000003E-2</v>
      </c>
      <c r="D40">
        <v>13.62</v>
      </c>
      <c r="E40">
        <v>97.12</v>
      </c>
      <c r="G40" s="41" t="s">
        <v>110</v>
      </c>
      <c r="H40" s="6"/>
      <c r="I40" s="6" t="s">
        <v>92</v>
      </c>
      <c r="J40">
        <v>3.6819999999999999E-2</v>
      </c>
      <c r="K40">
        <v>15.62</v>
      </c>
      <c r="L40">
        <v>77</v>
      </c>
      <c r="Y40" s="12" t="s">
        <v>89</v>
      </c>
      <c r="Z40" s="12" t="s">
        <v>90</v>
      </c>
      <c r="AA40">
        <v>2.9899999999999999E-2</v>
      </c>
      <c r="AB40">
        <v>10.5</v>
      </c>
      <c r="AC40">
        <v>33.200000000000003</v>
      </c>
      <c r="AD40" s="46">
        <v>4.0259999999999997E-2</v>
      </c>
      <c r="AE40" s="46">
        <v>15.82</v>
      </c>
      <c r="AF40" s="46">
        <v>72.5</v>
      </c>
      <c r="AG40" s="43">
        <f>AA40/AD40</f>
        <v>0.74267262791852962</v>
      </c>
      <c r="AH40" s="43">
        <f t="shared" ref="AH40" si="23">AB40/AE40</f>
        <v>0.66371681415929207</v>
      </c>
      <c r="AI40" s="43">
        <f t="shared" ref="AI40" si="24">AC40/AF40</f>
        <v>0.45793103448275868</v>
      </c>
      <c r="AJ40">
        <f>(AA45-AA42)/2</f>
        <v>3.7549999999999997E-3</v>
      </c>
      <c r="AK40">
        <f>(AB43-AB41)</f>
        <v>0.66000000000000014</v>
      </c>
      <c r="AL40">
        <f>(AC45-AC41)/2</f>
        <v>4.6500000000000004</v>
      </c>
      <c r="AM40" s="46">
        <f>AJ40/0.754</f>
        <v>4.9801061007957552E-3</v>
      </c>
      <c r="AN40" s="46">
        <f>AK40/0.687</f>
        <v>0.96069868995633201</v>
      </c>
      <c r="AO40" s="47">
        <f>AF40</f>
        <v>72.5</v>
      </c>
      <c r="AP40">
        <f>STDEV(AA40:AA45)</f>
        <v>2.727082079195026E-3</v>
      </c>
      <c r="AQ40">
        <f t="shared" ref="AQ40:AR40" si="25">STDEV(AB40:AB45)</f>
        <v>0.23423634787681147</v>
      </c>
      <c r="AR40">
        <f t="shared" si="25"/>
        <v>3.079448002483562</v>
      </c>
      <c r="AS40" s="46">
        <f>AP40/0.754</f>
        <v>3.6168197336804058E-3</v>
      </c>
      <c r="AT40" s="46">
        <f>AQ40/0.687</f>
        <v>0.34095538264455816</v>
      </c>
      <c r="AU40" s="46">
        <f>AR40/0.4753</f>
        <v>6.4789564537840567</v>
      </c>
    </row>
    <row r="41" spans="1:47" x14ac:dyDescent="0.25">
      <c r="A41" s="6"/>
      <c r="B41" s="8" t="s">
        <v>88</v>
      </c>
      <c r="G41" s="41" t="s">
        <v>108</v>
      </c>
      <c r="H41" s="6"/>
      <c r="I41" s="6" t="s">
        <v>33</v>
      </c>
      <c r="Y41" s="6"/>
      <c r="Z41" s="6" t="s">
        <v>91</v>
      </c>
      <c r="AA41">
        <v>2.896E-2</v>
      </c>
      <c r="AB41">
        <v>10.25</v>
      </c>
      <c r="AC41">
        <v>30.56</v>
      </c>
      <c r="AD41" s="46"/>
      <c r="AE41" s="46"/>
      <c r="AF41" s="46"/>
      <c r="AG41" s="43"/>
      <c r="AH41" s="43"/>
      <c r="AI41" s="43"/>
      <c r="AM41" s="46"/>
      <c r="AN41" s="46">
        <f>AB41/0.687</f>
        <v>14.919941775836971</v>
      </c>
      <c r="AO41" s="46"/>
      <c r="AS41" s="46"/>
      <c r="AT41" s="46"/>
      <c r="AU41" s="46"/>
    </row>
    <row r="42" spans="1:47" x14ac:dyDescent="0.25">
      <c r="A42" s="6"/>
      <c r="B42" s="8" t="s">
        <v>83</v>
      </c>
      <c r="C42">
        <v>3.6420000000000001E-2</v>
      </c>
      <c r="D42">
        <v>13.94</v>
      </c>
      <c r="E42">
        <v>97.62</v>
      </c>
      <c r="G42" s="41" t="s">
        <v>109</v>
      </c>
      <c r="H42" s="6"/>
      <c r="I42" s="6" t="s">
        <v>93</v>
      </c>
      <c r="Y42" s="6"/>
      <c r="Z42" s="6" t="s">
        <v>92</v>
      </c>
      <c r="AA42">
        <v>2.8160000000000001E-2</v>
      </c>
      <c r="AB42">
        <v>10.76</v>
      </c>
      <c r="AC42">
        <v>34.67</v>
      </c>
      <c r="AD42" s="46">
        <v>3.6819999999999999E-2</v>
      </c>
      <c r="AE42" s="46">
        <v>15.62</v>
      </c>
      <c r="AF42" s="46">
        <v>77</v>
      </c>
      <c r="AG42" s="43">
        <f>AA42/AD42</f>
        <v>0.76480173818576869</v>
      </c>
      <c r="AH42" s="43">
        <f t="shared" ref="AH42" si="26">AB42/AE42</f>
        <v>0.68886043533930863</v>
      </c>
      <c r="AI42" s="43">
        <f t="shared" ref="AI42" si="27">AC42/AF42</f>
        <v>0.4502597402597403</v>
      </c>
      <c r="AM42" s="47">
        <f>AD42</f>
        <v>3.6819999999999999E-2</v>
      </c>
      <c r="AN42" s="46"/>
      <c r="AO42" s="47">
        <f>AF42</f>
        <v>77</v>
      </c>
      <c r="AS42" s="46"/>
      <c r="AT42" s="46"/>
      <c r="AU42" s="46"/>
    </row>
    <row r="43" spans="1:47" x14ac:dyDescent="0.25">
      <c r="A43" s="6"/>
      <c r="B43" s="8" t="s">
        <v>84</v>
      </c>
      <c r="C43">
        <v>4.002E-2</v>
      </c>
      <c r="D43">
        <v>13.87</v>
      </c>
      <c r="E43">
        <v>98.62</v>
      </c>
      <c r="G43" s="41" t="s">
        <v>111</v>
      </c>
      <c r="H43" s="6"/>
      <c r="I43" s="6" t="s">
        <v>10</v>
      </c>
      <c r="J43">
        <v>4.7230000000000001E-2</v>
      </c>
      <c r="K43">
        <v>14.74</v>
      </c>
      <c r="L43">
        <v>76.997</v>
      </c>
      <c r="Y43" s="6"/>
      <c r="Z43" s="6" t="s">
        <v>33</v>
      </c>
      <c r="AA43">
        <v>2.9139999999999999E-2</v>
      </c>
      <c r="AB43">
        <v>10.91</v>
      </c>
      <c r="AC43">
        <v>35.119999999999997</v>
      </c>
      <c r="AD43" s="46"/>
      <c r="AE43" s="46"/>
      <c r="AF43" s="46"/>
      <c r="AG43" s="43"/>
      <c r="AH43" s="43"/>
      <c r="AI43" s="43"/>
      <c r="AM43" s="46"/>
      <c r="AN43" s="46">
        <f>AB43/0.687</f>
        <v>15.880640465793304</v>
      </c>
      <c r="AO43" s="46"/>
      <c r="AS43" s="46"/>
      <c r="AT43" s="46"/>
      <c r="AU43" s="46"/>
    </row>
    <row r="44" spans="1:47" x14ac:dyDescent="0.25">
      <c r="A44" s="6"/>
      <c r="B44" s="6" t="s">
        <v>28</v>
      </c>
      <c r="C44">
        <v>3.884E-2</v>
      </c>
      <c r="D44">
        <v>13.28</v>
      </c>
      <c r="E44">
        <v>96.39</v>
      </c>
      <c r="J44" s="17"/>
      <c r="K44" s="18"/>
      <c r="L44" s="18"/>
      <c r="P44" t="s">
        <v>123</v>
      </c>
      <c r="Y44" s="6"/>
      <c r="Z44" s="6" t="s">
        <v>93</v>
      </c>
      <c r="AA44">
        <v>2.9600000000000001E-2</v>
      </c>
      <c r="AB44">
        <v>10.64</v>
      </c>
      <c r="AC44">
        <v>33.47</v>
      </c>
      <c r="AD44" s="46"/>
      <c r="AE44" s="46"/>
      <c r="AF44" s="46"/>
      <c r="AG44" s="43"/>
      <c r="AH44" s="43"/>
      <c r="AI44" s="43"/>
      <c r="AM44" s="46"/>
      <c r="AN44" s="46"/>
      <c r="AO44" s="46"/>
      <c r="AS44" s="46"/>
      <c r="AT44" s="46"/>
      <c r="AU44" s="46"/>
    </row>
    <row r="45" spans="1:47" x14ac:dyDescent="0.25">
      <c r="A45" s="6"/>
      <c r="B45" s="6" t="s">
        <v>30</v>
      </c>
      <c r="H45" t="s">
        <v>94</v>
      </c>
      <c r="M45" t="s">
        <v>122</v>
      </c>
      <c r="P45" s="26" t="s">
        <v>67</v>
      </c>
      <c r="R45" s="26" t="s">
        <v>68</v>
      </c>
      <c r="T45" s="26" t="s">
        <v>69</v>
      </c>
      <c r="Y45" s="6"/>
      <c r="Z45" s="6" t="s">
        <v>10</v>
      </c>
      <c r="AA45">
        <v>3.567E-2</v>
      </c>
      <c r="AB45">
        <v>10.46</v>
      </c>
      <c r="AC45">
        <v>39.86</v>
      </c>
      <c r="AD45" s="46">
        <v>4.7230000000000001E-2</v>
      </c>
      <c r="AE45" s="46">
        <v>14.74</v>
      </c>
      <c r="AF45" s="46">
        <v>76.997</v>
      </c>
      <c r="AG45" s="43">
        <f>AA45/AD45</f>
        <v>0.7552403133601524</v>
      </c>
      <c r="AH45" s="43">
        <f t="shared" ref="AH45" si="28">AB45/AE45</f>
        <v>0.7096336499321575</v>
      </c>
      <c r="AI45" s="43">
        <f t="shared" ref="AI45" si="29">AC45/AF45</f>
        <v>0.51768250711066666</v>
      </c>
      <c r="AM45" s="47">
        <f>AD45</f>
        <v>4.7230000000000001E-2</v>
      </c>
      <c r="AN45" s="46"/>
      <c r="AO45" s="46"/>
      <c r="AS45" s="46"/>
      <c r="AT45" s="46"/>
      <c r="AU45" s="46"/>
    </row>
    <row r="46" spans="1:47" x14ac:dyDescent="0.25">
      <c r="A46" s="6"/>
      <c r="B46" s="6"/>
      <c r="C46" s="19">
        <f>AVERAGE(C36:C45)</f>
        <v>3.8742499999999999E-2</v>
      </c>
      <c r="D46" s="20">
        <f t="shared" ref="D46:E46" si="30">AVERAGE(D36:D45)</f>
        <v>13.6775</v>
      </c>
      <c r="E46" s="20">
        <f t="shared" si="30"/>
        <v>97.4375</v>
      </c>
      <c r="F46" t="s">
        <v>95</v>
      </c>
      <c r="G46" t="s">
        <v>96</v>
      </c>
      <c r="H46" t="s">
        <v>97</v>
      </c>
      <c r="I46" s="6" t="s">
        <v>65</v>
      </c>
      <c r="J46" s="26" t="s">
        <v>67</v>
      </c>
      <c r="K46" s="26" t="s">
        <v>68</v>
      </c>
      <c r="L46" s="26" t="s">
        <v>69</v>
      </c>
      <c r="M46" s="26" t="s">
        <v>67</v>
      </c>
      <c r="N46" s="26" t="s">
        <v>68</v>
      </c>
      <c r="O46" s="26" t="s">
        <v>69</v>
      </c>
      <c r="P46" s="26" t="s">
        <v>120</v>
      </c>
      <c r="Q46" s="26" t="s">
        <v>121</v>
      </c>
      <c r="R46" s="26" t="s">
        <v>120</v>
      </c>
      <c r="S46" s="26" t="s">
        <v>121</v>
      </c>
      <c r="T46" s="26" t="s">
        <v>120</v>
      </c>
      <c r="U46" s="26" t="s">
        <v>121</v>
      </c>
      <c r="AA46" s="17"/>
      <c r="AB46" s="18"/>
      <c r="AC46" s="18"/>
    </row>
    <row r="47" spans="1:47" x14ac:dyDescent="0.25">
      <c r="A47" s="6"/>
      <c r="B47" s="6"/>
      <c r="F47">
        <v>3</v>
      </c>
      <c r="G47">
        <f>SQRT(F47)</f>
        <v>1.7320508075688772</v>
      </c>
      <c r="H47">
        <f>1/G47</f>
        <v>0.57735026918962584</v>
      </c>
      <c r="I47" s="7" t="s">
        <v>70</v>
      </c>
      <c r="J47" s="36">
        <f>AVERAGE(J5:J13)</f>
        <v>3.2026666666666669E-2</v>
      </c>
      <c r="K47" s="27">
        <f t="shared" ref="K47:L47" si="31">AVERAGE(K5:K13)</f>
        <v>12.69</v>
      </c>
      <c r="L47" s="27">
        <f t="shared" si="31"/>
        <v>152.70000000000002</v>
      </c>
      <c r="M47">
        <v>2.0999999999999999E-3</v>
      </c>
      <c r="N47">
        <v>0.26700000000000002</v>
      </c>
      <c r="O47">
        <v>11.9</v>
      </c>
      <c r="P47" s="36">
        <f>AM8-J47</f>
        <v>5.4479526226734326E-3</v>
      </c>
      <c r="Q47" s="36">
        <f>J47-AM12</f>
        <v>9.5666666666666816E-4</v>
      </c>
      <c r="R47" s="27">
        <f>AN5-K47</f>
        <v>0.33000000000000007</v>
      </c>
      <c r="S47" s="27">
        <f>K47-AN8</f>
        <v>0.10999999999999943</v>
      </c>
      <c r="T47" s="27">
        <f>AO5-L47</f>
        <v>12.299999999999983</v>
      </c>
      <c r="U47" s="27">
        <f>L47-AO12</f>
        <v>9.3000000000000114</v>
      </c>
    </row>
    <row r="48" spans="1:47" x14ac:dyDescent="0.25">
      <c r="A48" s="12" t="s">
        <v>89</v>
      </c>
      <c r="B48" s="12" t="s">
        <v>90</v>
      </c>
      <c r="C48">
        <v>4.0259999999999997E-2</v>
      </c>
      <c r="D48">
        <v>15.82</v>
      </c>
      <c r="E48">
        <v>72.5</v>
      </c>
      <c r="F48">
        <v>5</v>
      </c>
      <c r="G48">
        <f t="shared" ref="G48:G51" si="32">SQRT(F48)</f>
        <v>2.2360679774997898</v>
      </c>
      <c r="H48">
        <f t="shared" ref="H48:H51" si="33">1/G48</f>
        <v>0.44721359549995793</v>
      </c>
      <c r="I48" s="9" t="s">
        <v>98</v>
      </c>
      <c r="J48" s="36">
        <f>AVERAGE(J14:J21)</f>
        <v>2.4179999999999997E-2</v>
      </c>
      <c r="K48" s="27">
        <f t="shared" ref="K48:L48" si="34">AVERAGE(K14:K21)</f>
        <v>13.236666666666666</v>
      </c>
      <c r="L48" s="27">
        <f t="shared" si="34"/>
        <v>151.46666666666667</v>
      </c>
      <c r="M48" s="1">
        <v>8.0000000000000004E-4</v>
      </c>
      <c r="N48">
        <v>0.16800000000000001</v>
      </c>
      <c r="O48" s="1">
        <v>3.03</v>
      </c>
      <c r="P48" s="36">
        <f>AM18-J48</f>
        <v>1.1700000000000044E-3</v>
      </c>
      <c r="Q48" s="36">
        <f>J48-AM19</f>
        <v>1.4399999999999968E-3</v>
      </c>
      <c r="R48" s="27">
        <f>AN19-K48</f>
        <v>0.26333333333333364</v>
      </c>
      <c r="S48" s="27">
        <f>K48-AN17</f>
        <v>0.16666666666666607</v>
      </c>
      <c r="T48" s="27">
        <f>AO21-L48</f>
        <v>4.8969696969697054</v>
      </c>
      <c r="U48" s="27">
        <f>L48-AO17</f>
        <v>3.4666666666666686</v>
      </c>
    </row>
    <row r="49" spans="1:21" x14ac:dyDescent="0.25">
      <c r="A49" s="6"/>
      <c r="B49" s="6" t="s">
        <v>91</v>
      </c>
      <c r="F49">
        <v>7</v>
      </c>
      <c r="G49">
        <f t="shared" si="32"/>
        <v>2.6457513110645907</v>
      </c>
      <c r="H49">
        <f t="shared" si="33"/>
        <v>0.3779644730092272</v>
      </c>
      <c r="I49" s="10" t="s">
        <v>99</v>
      </c>
      <c r="J49" s="36">
        <f>AVERAGE(J22:J27)</f>
        <v>3.2847500000000002E-2</v>
      </c>
      <c r="K49" s="27">
        <f t="shared" ref="K49:L49" si="35">AVERAGE(K22:K27)</f>
        <v>12.797499999999999</v>
      </c>
      <c r="L49" s="27">
        <f t="shared" si="35"/>
        <v>113.5</v>
      </c>
      <c r="M49">
        <v>7.1000000000000004E-3</v>
      </c>
      <c r="N49">
        <v>0.90900000000000003</v>
      </c>
      <c r="O49">
        <v>15.9</v>
      </c>
      <c r="P49" s="36">
        <f>AM26-J49</f>
        <v>1.6931097785977858E-2</v>
      </c>
      <c r="Q49" s="36">
        <f>J49-AM28</f>
        <v>1.0975000000000013E-3</v>
      </c>
      <c r="R49" s="27">
        <f>AN24-K49</f>
        <v>0.48011627906976884</v>
      </c>
      <c r="S49" s="27">
        <f>K49-AN23</f>
        <v>1.9806395348837196</v>
      </c>
      <c r="T49" s="27">
        <f>AO23-L49</f>
        <v>20.013931888544874</v>
      </c>
      <c r="U49" s="27">
        <f>L49-AO22</f>
        <v>2.2999999999999972</v>
      </c>
    </row>
    <row r="50" spans="1:21" x14ac:dyDescent="0.25">
      <c r="A50" s="6"/>
      <c r="B50" s="6" t="s">
        <v>92</v>
      </c>
      <c r="C50">
        <v>3.6819999999999999E-2</v>
      </c>
      <c r="D50">
        <v>15.62</v>
      </c>
      <c r="E50">
        <v>77</v>
      </c>
      <c r="F50">
        <v>10</v>
      </c>
      <c r="G50">
        <f t="shared" si="32"/>
        <v>3.1622776601683795</v>
      </c>
      <c r="H50">
        <f t="shared" si="33"/>
        <v>0.31622776601683794</v>
      </c>
      <c r="I50" s="11" t="s">
        <v>100</v>
      </c>
      <c r="J50" s="36">
        <f>AVERAGE(J28:J37)</f>
        <v>3.8742499999999999E-2</v>
      </c>
      <c r="K50" s="27">
        <f t="shared" ref="K50:L50" si="36">AVERAGE(K28:K37)</f>
        <v>13.6775</v>
      </c>
      <c r="L50" s="27">
        <f t="shared" si="36"/>
        <v>97.4375</v>
      </c>
      <c r="M50">
        <v>2.7000000000000001E-3</v>
      </c>
      <c r="N50">
        <v>0.76100000000000001</v>
      </c>
      <c r="O50">
        <v>6.9</v>
      </c>
      <c r="P50" s="36">
        <f>AM37-J50</f>
        <v>1.2775000000000009E-3</v>
      </c>
      <c r="Q50" s="36">
        <f>J50-AM36</f>
        <v>2.3224999999999982E-3</v>
      </c>
      <c r="R50" s="27">
        <f>AN36-K50</f>
        <v>0.26249999999999929</v>
      </c>
      <c r="S50" s="27">
        <f>K50-AN31</f>
        <v>0.61807971014492757</v>
      </c>
      <c r="T50" s="27">
        <f>AO39-L50</f>
        <v>13.567791005291014</v>
      </c>
      <c r="U50" s="27">
        <f>L50-AO37</f>
        <v>6.908399470899468</v>
      </c>
    </row>
    <row r="51" spans="1:21" x14ac:dyDescent="0.25">
      <c r="A51" s="6"/>
      <c r="B51" s="6" t="s">
        <v>33</v>
      </c>
      <c r="F51">
        <v>15</v>
      </c>
      <c r="G51">
        <f t="shared" si="32"/>
        <v>3.872983346207417</v>
      </c>
      <c r="H51">
        <f t="shared" si="33"/>
        <v>0.2581988897471611</v>
      </c>
      <c r="I51" s="28" t="s">
        <v>101</v>
      </c>
      <c r="J51" s="36">
        <f>AVERAGE(J38:J43)</f>
        <v>4.143666666666667E-2</v>
      </c>
      <c r="K51" s="27">
        <f t="shared" ref="K51:L51" si="37">AVERAGE(K38:K43)</f>
        <v>15.393333333333333</v>
      </c>
      <c r="L51" s="27">
        <f t="shared" si="37"/>
        <v>75.499000000000009</v>
      </c>
      <c r="M51">
        <v>3.5999999999999999E-3</v>
      </c>
      <c r="N51">
        <v>0.34</v>
      </c>
      <c r="O51">
        <v>6.5</v>
      </c>
      <c r="P51" s="36">
        <f>AM45-J51</f>
        <v>5.7933333333333309E-3</v>
      </c>
      <c r="Q51" s="36">
        <f>J51-AM42</f>
        <v>4.6166666666666717E-3</v>
      </c>
      <c r="R51" s="27">
        <f>AN43-K51</f>
        <v>0.48730713245997137</v>
      </c>
      <c r="S51" s="27">
        <f>K51-AN41</f>
        <v>0.47339155749636141</v>
      </c>
      <c r="T51" s="27">
        <f>AO42-L51</f>
        <v>1.5009999999999906</v>
      </c>
      <c r="U51" s="27">
        <f>L51-AO40</f>
        <v>2.9990000000000094</v>
      </c>
    </row>
    <row r="52" spans="1:21" x14ac:dyDescent="0.25">
      <c r="A52" s="6"/>
      <c r="B52" s="6" t="s">
        <v>93</v>
      </c>
    </row>
    <row r="53" spans="1:21" x14ac:dyDescent="0.25">
      <c r="A53" s="6"/>
      <c r="B53" s="6" t="s">
        <v>10</v>
      </c>
      <c r="C53">
        <v>4.7230000000000001E-2</v>
      </c>
      <c r="D53">
        <v>14.74</v>
      </c>
      <c r="E53">
        <v>76.997</v>
      </c>
    </row>
    <row r="54" spans="1:21" x14ac:dyDescent="0.25">
      <c r="C54" s="17">
        <f>AVERAGE(C48:C53)</f>
        <v>4.143666666666667E-2</v>
      </c>
      <c r="D54" s="18">
        <f>AVERAGE(D48:D53)</f>
        <v>15.393333333333333</v>
      </c>
      <c r="E54" s="18">
        <f>AVERAGE(E48:E53)</f>
        <v>75.499000000000009</v>
      </c>
      <c r="F54" s="18"/>
      <c r="G54" s="18"/>
    </row>
  </sheetData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25" zoomScaleNormal="100" workbookViewId="0">
      <selection activeCell="O20" sqref="O2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O78"/>
  <sheetViews>
    <sheetView zoomScale="70" zoomScaleNormal="70" workbookViewId="0">
      <pane ySplit="7" topLeftCell="A8" activePane="bottomLeft" state="frozen"/>
      <selection pane="bottomLeft" activeCell="H4" sqref="H4"/>
    </sheetView>
  </sheetViews>
  <sheetFormatPr defaultColWidth="9.140625" defaultRowHeight="12" x14ac:dyDescent="0.2"/>
  <cols>
    <col min="1" max="9" width="9.140625" style="2"/>
    <col min="10" max="11" width="10" style="2" customWidth="1"/>
    <col min="12" max="26" width="9.140625" style="2"/>
    <col min="27" max="27" width="9.140625" style="25"/>
    <col min="28" max="37" width="9.140625" style="2"/>
    <col min="38" max="38" width="9.140625" style="25"/>
    <col min="39" max="42" width="9.140625" style="2"/>
    <col min="43" max="44" width="11" style="2" customWidth="1"/>
    <col min="45" max="48" width="9.140625" style="2"/>
    <col min="49" max="49" width="9.140625" style="25"/>
    <col min="50" max="53" width="9.140625" style="2"/>
    <col min="54" max="55" width="11.28515625" style="2" customWidth="1"/>
    <col min="56" max="59" width="9.140625" style="2"/>
    <col min="60" max="60" width="9.140625" style="25"/>
    <col min="61" max="63" width="9.140625" style="2"/>
    <col min="64" max="64" width="9.7109375" style="2" customWidth="1"/>
    <col min="65" max="70" width="9.140625" style="2"/>
    <col min="71" max="71" width="9.140625" style="25"/>
    <col min="72" max="81" width="9.140625" style="2"/>
    <col min="82" max="82" width="9.140625" style="25"/>
    <col min="83" max="16384" width="9.140625" style="2"/>
  </cols>
  <sheetData>
    <row r="1" spans="1:93" ht="13.5" hidden="1" x14ac:dyDescent="0.25">
      <c r="F1" s="29" t="s">
        <v>103</v>
      </c>
      <c r="G1" s="29" t="s">
        <v>105</v>
      </c>
      <c r="J1" s="29" t="s">
        <v>106</v>
      </c>
      <c r="K1" s="29"/>
      <c r="Q1" s="29" t="s">
        <v>103</v>
      </c>
      <c r="R1" s="29" t="s">
        <v>105</v>
      </c>
      <c r="AB1" s="29" t="s">
        <v>103</v>
      </c>
      <c r="AC1" s="29" t="s">
        <v>105</v>
      </c>
      <c r="AM1" s="29" t="s">
        <v>103</v>
      </c>
      <c r="AN1" s="29" t="s">
        <v>105</v>
      </c>
      <c r="AX1" s="29" t="s">
        <v>103</v>
      </c>
      <c r="AY1" s="29" t="s">
        <v>105</v>
      </c>
      <c r="BI1" s="29" t="s">
        <v>103</v>
      </c>
      <c r="BJ1" s="29" t="s">
        <v>105</v>
      </c>
      <c r="BT1" s="29" t="s">
        <v>103</v>
      </c>
      <c r="BU1" s="29" t="s">
        <v>105</v>
      </c>
      <c r="CE1" s="29" t="s">
        <v>103</v>
      </c>
      <c r="CF1" s="29" t="s">
        <v>105</v>
      </c>
    </row>
    <row r="2" spans="1:93" ht="13.5" x14ac:dyDescent="0.25">
      <c r="B2" s="2" t="s">
        <v>12</v>
      </c>
      <c r="C2" s="2" t="s">
        <v>107</v>
      </c>
      <c r="D2" s="2" t="s">
        <v>13</v>
      </c>
      <c r="E2" s="2">
        <v>632</v>
      </c>
      <c r="F2" s="25">
        <v>0.64600000000000002</v>
      </c>
      <c r="G2" s="2" t="s">
        <v>60</v>
      </c>
      <c r="H2" s="29" t="s">
        <v>104</v>
      </c>
      <c r="I2" s="29" t="s">
        <v>102</v>
      </c>
      <c r="J2" s="2" t="s">
        <v>60</v>
      </c>
      <c r="K2" s="2" t="s">
        <v>60</v>
      </c>
      <c r="M2" s="2" t="s">
        <v>12</v>
      </c>
      <c r="N2" s="2" t="s">
        <v>107</v>
      </c>
      <c r="O2" s="2" t="s">
        <v>13</v>
      </c>
      <c r="P2" s="2">
        <v>632</v>
      </c>
      <c r="Q2" s="25">
        <v>0.65</v>
      </c>
      <c r="R2" s="2" t="s">
        <v>61</v>
      </c>
      <c r="S2" s="29" t="s">
        <v>104</v>
      </c>
      <c r="T2" s="29" t="s">
        <v>102</v>
      </c>
      <c r="U2" s="2" t="s">
        <v>61</v>
      </c>
      <c r="V2" s="2" t="s">
        <v>61</v>
      </c>
      <c r="X2" s="2" t="s">
        <v>12</v>
      </c>
      <c r="Y2" s="2" t="s">
        <v>107</v>
      </c>
      <c r="Z2" s="2" t="s">
        <v>13</v>
      </c>
      <c r="AA2" s="25">
        <v>641</v>
      </c>
      <c r="AB2" s="25">
        <v>0.63500000000000001</v>
      </c>
      <c r="AC2" s="2" t="s">
        <v>17</v>
      </c>
      <c r="AD2" s="29" t="s">
        <v>104</v>
      </c>
      <c r="AE2" s="29" t="s">
        <v>102</v>
      </c>
      <c r="AF2" s="2" t="s">
        <v>17</v>
      </c>
      <c r="AG2" s="2" t="s">
        <v>17</v>
      </c>
      <c r="AI2" s="2" t="s">
        <v>12</v>
      </c>
      <c r="AJ2" s="2" t="s">
        <v>107</v>
      </c>
      <c r="AK2" s="2" t="s">
        <v>13</v>
      </c>
      <c r="AL2" s="25">
        <v>641</v>
      </c>
      <c r="AM2" s="25">
        <v>0.64300000000000002</v>
      </c>
      <c r="AN2" s="2" t="s">
        <v>14</v>
      </c>
      <c r="AO2" s="29" t="s">
        <v>104</v>
      </c>
      <c r="AP2" s="29" t="s">
        <v>102</v>
      </c>
      <c r="AQ2" s="2" t="s">
        <v>14</v>
      </c>
      <c r="AR2" s="2" t="s">
        <v>14</v>
      </c>
      <c r="AT2" s="2" t="s">
        <v>12</v>
      </c>
      <c r="AU2" s="2" t="s">
        <v>107</v>
      </c>
      <c r="AV2" s="2" t="s">
        <v>13</v>
      </c>
      <c r="AW2" s="25">
        <v>641</v>
      </c>
      <c r="AX2" s="25">
        <v>0.64</v>
      </c>
      <c r="AZ2" s="29" t="s">
        <v>104</v>
      </c>
      <c r="BA2" s="29" t="s">
        <v>102</v>
      </c>
      <c r="BB2" s="2" t="s">
        <v>15</v>
      </c>
      <c r="BC2" s="2" t="s">
        <v>15</v>
      </c>
      <c r="BE2" s="2" t="s">
        <v>12</v>
      </c>
      <c r="BF2" s="2" t="s">
        <v>107</v>
      </c>
      <c r="BG2" s="2" t="s">
        <v>13</v>
      </c>
      <c r="BH2" s="25">
        <v>641</v>
      </c>
      <c r="BI2" s="25">
        <v>0.625</v>
      </c>
      <c r="BK2" s="29" t="s">
        <v>104</v>
      </c>
      <c r="BL2" s="29" t="s">
        <v>102</v>
      </c>
      <c r="BM2" s="2" t="s">
        <v>18</v>
      </c>
      <c r="BN2" s="2" t="s">
        <v>18</v>
      </c>
      <c r="BP2" s="2" t="s">
        <v>12</v>
      </c>
      <c r="BQ2" s="2" t="s">
        <v>107</v>
      </c>
      <c r="BR2" s="2" t="s">
        <v>13</v>
      </c>
      <c r="BS2" s="25">
        <v>641</v>
      </c>
      <c r="BT2" s="25">
        <v>0.63500000000000001</v>
      </c>
      <c r="BV2" s="29" t="s">
        <v>104</v>
      </c>
      <c r="BW2" s="29" t="s">
        <v>102</v>
      </c>
      <c r="BX2" s="2" t="s">
        <v>16</v>
      </c>
      <c r="BY2" s="2" t="s">
        <v>16</v>
      </c>
      <c r="CA2" s="2" t="s">
        <v>12</v>
      </c>
      <c r="CB2" s="2" t="s">
        <v>107</v>
      </c>
      <c r="CC2" s="2" t="s">
        <v>13</v>
      </c>
      <c r="CD2" s="25">
        <v>641</v>
      </c>
      <c r="CE2" s="25">
        <v>0.63500000000000001</v>
      </c>
      <c r="CG2" s="29" t="s">
        <v>104</v>
      </c>
      <c r="CH2" s="29" t="s">
        <v>102</v>
      </c>
      <c r="CI2" s="2" t="s">
        <v>19</v>
      </c>
      <c r="CJ2" s="2" t="s">
        <v>19</v>
      </c>
    </row>
    <row r="3" spans="1:93" x14ac:dyDescent="0.2">
      <c r="A3" s="2" t="s">
        <v>10</v>
      </c>
      <c r="B3" s="3">
        <v>1.0000000000000001E-5</v>
      </c>
      <c r="C3" s="3">
        <f>B3/$A$11</f>
        <v>8.333333333333335E-3</v>
      </c>
      <c r="D3" s="3">
        <v>-1.74308E-10</v>
      </c>
      <c r="E3" s="30">
        <f>E$12</f>
        <v>0.9892279824273249</v>
      </c>
      <c r="F3" s="3">
        <f t="shared" ref="F3:F32" si="0">-(D3-0.000000000014)*E$2*F$2</f>
        <v>7.6880883776000008E-8</v>
      </c>
      <c r="G3" s="3">
        <f>F3/B3</f>
        <v>7.6880883775999999E-3</v>
      </c>
      <c r="H3" s="3">
        <f>E3*F3</f>
        <v>7.6052721544962145E-8</v>
      </c>
      <c r="I3" s="3">
        <f>SQRT(H3)</f>
        <v>2.7577657903629551E-4</v>
      </c>
      <c r="J3" s="3">
        <f>H3/B3</f>
        <v>7.6052721544962142E-3</v>
      </c>
      <c r="K3" s="3">
        <f>1/J3</f>
        <v>131.48773373071245</v>
      </c>
      <c r="L3" s="2" t="s">
        <v>11</v>
      </c>
      <c r="M3" s="3">
        <v>1.0000000000000001E-5</v>
      </c>
      <c r="N3" s="3">
        <f>M3/$A$11</f>
        <v>8.333333333333335E-3</v>
      </c>
      <c r="O3" s="3">
        <v>-1.6243499999999999E-10</v>
      </c>
      <c r="P3" s="30">
        <f>P$12</f>
        <v>0.9892279824273249</v>
      </c>
      <c r="Q3" s="3">
        <f t="shared" ref="Q3:Q32" si="1">-(O3-0.000000000014)*P$2*Q$2</f>
        <v>7.2479498000000003E-8</v>
      </c>
      <c r="R3" s="3">
        <f>Q3/M3</f>
        <v>7.2479497999999995E-3</v>
      </c>
      <c r="S3" s="3">
        <f>P3*Q3</f>
        <v>7.169874757388533E-8</v>
      </c>
      <c r="T3" s="3">
        <f>SQRT(S3)</f>
        <v>2.6776621813418759E-4</v>
      </c>
      <c r="U3" s="3">
        <f>S3/M3</f>
        <v>7.1698747573885327E-3</v>
      </c>
      <c r="V3" s="3">
        <f>1/U3</f>
        <v>139.47245019440587</v>
      </c>
      <c r="W3" s="2" t="s">
        <v>3</v>
      </c>
      <c r="X3" s="3">
        <v>1.0000000000000001E-5</v>
      </c>
      <c r="Y3" s="3">
        <f>X3/$A$11</f>
        <v>8.333333333333335E-3</v>
      </c>
      <c r="Z3" s="3">
        <v>-3.39389E-11</v>
      </c>
      <c r="AA3" s="30">
        <f>AA$12</f>
        <v>0.98937922760385233</v>
      </c>
      <c r="AB3" s="3">
        <f t="shared" ref="AB3:AB32" si="2">-(Z3-0.000000000014)*AA$2*AB$2</f>
        <v>1.95128101615E-8</v>
      </c>
      <c r="AC3" s="3">
        <f>AB3/X3</f>
        <v>1.9512810161499998E-3</v>
      </c>
      <c r="AD3" s="3">
        <f>AA3*AB3</f>
        <v>1.930556904596547E-8</v>
      </c>
      <c r="AE3" s="3">
        <f>SQRT(AD3)</f>
        <v>1.3894448188382823E-4</v>
      </c>
      <c r="AF3" s="3">
        <f>AD3/X3</f>
        <v>1.9305569045965469E-3</v>
      </c>
      <c r="AG3" s="3">
        <f>1/AF3</f>
        <v>517.98524955107848</v>
      </c>
      <c r="AH3" s="2" t="s">
        <v>0</v>
      </c>
      <c r="AI3" s="3">
        <v>1.0000000000000001E-5</v>
      </c>
      <c r="AJ3" s="3">
        <f>AI3/$A$11</f>
        <v>8.333333333333335E-3</v>
      </c>
      <c r="AK3" s="3">
        <v>-2.6929399999999999E-10</v>
      </c>
      <c r="AL3" s="30">
        <f>AL$12</f>
        <v>0.98937922760385233</v>
      </c>
      <c r="AM3" s="3">
        <f t="shared" ref="AM3:AM32" si="3">-(AK3-0.000000000014)*AL$2*AM$2</f>
        <v>1.1676330492200001E-7</v>
      </c>
      <c r="AN3" s="3">
        <f>AM3/AI3</f>
        <v>1.16763304922E-2</v>
      </c>
      <c r="AO3" s="3">
        <f>AL3*AM3</f>
        <v>1.1552318843620146E-7</v>
      </c>
      <c r="AP3" s="3">
        <f>SQRT(AO3)</f>
        <v>3.3988702304766131E-4</v>
      </c>
      <c r="AQ3" s="3">
        <f>AO3/AI3</f>
        <v>1.1552318843620145E-2</v>
      </c>
      <c r="AR3" s="3">
        <f>1/AQ3</f>
        <v>86.562707759079686</v>
      </c>
      <c r="AS3" s="2" t="s">
        <v>6</v>
      </c>
      <c r="AT3" s="3">
        <v>1.0000000000000001E-5</v>
      </c>
      <c r="AU3" s="3">
        <f>AT3/$A$11</f>
        <v>8.333333333333335E-3</v>
      </c>
      <c r="AV3" s="3">
        <v>-2.3282799999999999E-10</v>
      </c>
      <c r="AW3" s="30">
        <f>AW$12</f>
        <v>0.98937922760385233</v>
      </c>
      <c r="AX3" s="3">
        <f t="shared" ref="AX3:AX32" si="4">-(AV3-0.000000000014)*AW$2*AX$2</f>
        <v>1.0125871872E-7</v>
      </c>
      <c r="AY3" s="3">
        <f>AX3/AT3</f>
        <v>1.0125871872E-2</v>
      </c>
      <c r="AZ3" s="3">
        <f>AW3*AX3</f>
        <v>1.0018327291534934E-7</v>
      </c>
      <c r="BA3" s="3">
        <f>SQRT(AZ3)</f>
        <v>3.1651741328929969E-4</v>
      </c>
      <c r="BB3" s="3">
        <f>AZ3/AT3</f>
        <v>1.0018327291534934E-2</v>
      </c>
      <c r="BC3" s="3">
        <f>1/BB3</f>
        <v>99.817062359797134</v>
      </c>
      <c r="BD3" s="2" t="s">
        <v>7</v>
      </c>
      <c r="BE3" s="3">
        <v>1.0000000000000001E-5</v>
      </c>
      <c r="BF3" s="3">
        <f>BE3/$A$11</f>
        <v>8.333333333333335E-3</v>
      </c>
      <c r="BG3" s="3">
        <v>-2.3621299999999998E-10</v>
      </c>
      <c r="BH3" s="30">
        <f>BH$12</f>
        <v>0.98937922760385233</v>
      </c>
      <c r="BI3" s="3">
        <f t="shared" ref="BI3:BI32" si="5">-(BG3-0.000000000014)*BH$2*BI$2</f>
        <v>1.0024158312499999E-7</v>
      </c>
      <c r="BJ3" s="3">
        <f>BI3/BE3</f>
        <v>1.0024158312499998E-2</v>
      </c>
      <c r="BK3" s="3">
        <f>BH3*BI3</f>
        <v>9.9176940085999847E-8</v>
      </c>
      <c r="BL3" s="3">
        <f>SQRT(BK3)</f>
        <v>3.149237051826995E-4</v>
      </c>
      <c r="BM3" s="3">
        <f>BK3/BE3</f>
        <v>9.917694008599983E-3</v>
      </c>
      <c r="BN3" s="3">
        <f>1/BM3</f>
        <v>100.82989040928916</v>
      </c>
      <c r="BO3" s="2" t="s">
        <v>5</v>
      </c>
      <c r="BP3" s="3">
        <v>1.0000000000000001E-5</v>
      </c>
      <c r="BQ3" s="3">
        <f>BP3/$A$11</f>
        <v>8.333333333333335E-3</v>
      </c>
      <c r="BR3" s="3">
        <v>-2.7184500000000001E-10</v>
      </c>
      <c r="BS3" s="30">
        <f>BS$12</f>
        <v>0.98937922760385233</v>
      </c>
      <c r="BT3" s="3">
        <f t="shared" ref="BT3:BT32" si="6">-(BR3-0.000000000014)*BS$2*BT$2</f>
        <v>1.1634891957500001E-7</v>
      </c>
      <c r="BU3" s="3">
        <f>BT3/BP3</f>
        <v>1.1634891957499999E-2</v>
      </c>
      <c r="BV3" s="3">
        <f>BS3*BT3</f>
        <v>1.1511320418165624E-7</v>
      </c>
      <c r="BW3" s="3">
        <f>SQRT(BV3)</f>
        <v>3.3928336856034697E-4</v>
      </c>
      <c r="BX3" s="3">
        <f>BV3/BP3</f>
        <v>1.1511320418165624E-2</v>
      </c>
      <c r="BY3" s="3">
        <f>1/BX3</f>
        <v>86.871007293128073</v>
      </c>
      <c r="BZ3" s="2" t="s">
        <v>4</v>
      </c>
      <c r="CA3" s="3">
        <v>1.0000000000000001E-5</v>
      </c>
      <c r="CB3" s="3">
        <f>CA3/$A$11</f>
        <v>8.333333333333335E-3</v>
      </c>
      <c r="CC3" s="3">
        <v>-2.9431599999999999E-10</v>
      </c>
      <c r="CD3" s="30">
        <f>CD$12</f>
        <v>0.98937922760385233</v>
      </c>
      <c r="CE3" s="3">
        <f t="shared" ref="CE3:CE32" si="7">-(CC3-0.000000000014)*CD$2*CE$2</f>
        <v>1.2549540306000001E-7</v>
      </c>
      <c r="CF3" s="3">
        <f>CE3/CA3</f>
        <v>1.2549540305999999E-2</v>
      </c>
      <c r="CG3" s="3">
        <f>CD3*CE3</f>
        <v>1.2416254494733693E-7</v>
      </c>
      <c r="CH3" s="3">
        <f>SQRT(CG3)</f>
        <v>3.5236705996352289E-4</v>
      </c>
      <c r="CI3" s="3">
        <f>CG3/CA3</f>
        <v>1.2416254494733693E-2</v>
      </c>
      <c r="CJ3" s="3">
        <f>1/CI3</f>
        <v>80.539586267674053</v>
      </c>
      <c r="CK3" s="3"/>
      <c r="CL3" s="3"/>
      <c r="CM3" s="3"/>
      <c r="CN3" s="3"/>
      <c r="CO3" s="3"/>
    </row>
    <row r="4" spans="1:93" x14ac:dyDescent="0.2">
      <c r="A4" s="2" t="s">
        <v>0</v>
      </c>
      <c r="B4" s="3">
        <v>1.20679E-5</v>
      </c>
      <c r="C4" s="3">
        <f t="shared" ref="C4:C66" si="8">B4/$A$11</f>
        <v>1.0056583333333334E-2</v>
      </c>
      <c r="D4" s="3">
        <v>-2.4045699999999999E-10</v>
      </c>
      <c r="E4" s="31">
        <f t="shared" ref="E4:E11" si="9">E$12</f>
        <v>0.9892279824273249</v>
      </c>
      <c r="F4" s="3">
        <f t="shared" si="0"/>
        <v>1.03887668304E-7</v>
      </c>
      <c r="G4" s="3">
        <f t="shared" ref="G4:G49" si="10">F4/B4</f>
        <v>8.6085953897529818E-3</v>
      </c>
      <c r="H4" s="3">
        <f t="shared" ref="H4:H49" si="11">E4*F4</f>
        <v>1.0276858851544508E-7</v>
      </c>
      <c r="I4" s="3">
        <f t="shared" ref="I4:I49" si="12">SQRT(H4)</f>
        <v>3.2057540223080918E-4</v>
      </c>
      <c r="J4" s="3">
        <f t="shared" ref="J4:J49" si="13">H4/B4</f>
        <v>8.5158634489385134E-3</v>
      </c>
      <c r="K4" s="3">
        <f t="shared" ref="K4:K66" si="14">1/J4</f>
        <v>117.42790452149021</v>
      </c>
      <c r="L4" s="2" t="s">
        <v>0</v>
      </c>
      <c r="M4" s="3">
        <v>1.20679E-5</v>
      </c>
      <c r="N4" s="3">
        <f t="shared" ref="N4:N66" si="15">M4/$A$11</f>
        <v>1.0056583333333334E-2</v>
      </c>
      <c r="O4" s="3">
        <v>-3.0237399999999999E-10</v>
      </c>
      <c r="P4" s="31">
        <f t="shared" ref="P4:P11" si="16">P$12</f>
        <v>0.9892279824273249</v>
      </c>
      <c r="Q4" s="3">
        <f t="shared" si="1"/>
        <v>1.2996643920000001E-7</v>
      </c>
      <c r="R4" s="3">
        <f t="shared" ref="R4:R49" si="17">Q4/M4</f>
        <v>1.0769598621135409E-2</v>
      </c>
      <c r="S4" s="3">
        <f t="shared" ref="S4:S49" si="18">P4*Q4</f>
        <v>1.285664384330796E-7</v>
      </c>
      <c r="T4" s="3">
        <f t="shared" ref="T4:T49" si="19">SQRT(S4)</f>
        <v>3.5856162431732654E-4</v>
      </c>
      <c r="U4" s="3">
        <f t="shared" ref="U4:U49" si="20">S4/M4</f>
        <v>1.0653588315537881E-2</v>
      </c>
      <c r="V4" s="3">
        <f t="shared" ref="V4:V66" si="21">1/U4</f>
        <v>93.865087553790246</v>
      </c>
      <c r="W4" s="2" t="s">
        <v>0</v>
      </c>
      <c r="X4" s="3">
        <v>1.20679E-5</v>
      </c>
      <c r="Y4" s="3">
        <f t="shared" ref="Y4:Y66" si="22">X4/$A$11</f>
        <v>1.0056583333333334E-2</v>
      </c>
      <c r="Z4" s="3">
        <v>-8.8214899999999996E-11</v>
      </c>
      <c r="AA4" s="31">
        <f t="shared" ref="AA4:AA11" si="23">AA$12</f>
        <v>0.98937922760385233</v>
      </c>
      <c r="AB4" s="3">
        <f t="shared" si="2"/>
        <v>4.1605041821499997E-8</v>
      </c>
      <c r="AC4" s="3">
        <f t="shared" ref="AC4:AC49" si="24">AB4/X4</f>
        <v>3.4475792657794641E-3</v>
      </c>
      <c r="AD4" s="3">
        <f t="shared" ref="AD4:AD49" si="25">AA4*AB4</f>
        <v>4.1163164141781638E-8</v>
      </c>
      <c r="AE4" s="3">
        <f t="shared" ref="AE4:AE49" si="26">SQRT(AD4)</f>
        <v>2.0288707238703415E-4</v>
      </c>
      <c r="AF4" s="3">
        <f t="shared" ref="AF4:AF49" si="27">AD4/X4</f>
        <v>3.4109633110799426E-3</v>
      </c>
      <c r="AG4" s="3">
        <f t="shared" ref="AG4:AG66" si="28">1/AF4</f>
        <v>293.17231198344103</v>
      </c>
      <c r="AH4" s="2" t="s">
        <v>1</v>
      </c>
      <c r="AI4" s="3">
        <v>1.20679E-5</v>
      </c>
      <c r="AJ4" s="3">
        <f t="shared" ref="AJ4:AJ66" si="29">AI4/$A$11</f>
        <v>1.0056583333333334E-2</v>
      </c>
      <c r="AK4" s="3">
        <v>-3.2527399999999999E-10</v>
      </c>
      <c r="AL4" s="31">
        <f t="shared" ref="AL4:AL11" si="30">AL$12</f>
        <v>0.98937922760385233</v>
      </c>
      <c r="AM4" s="3">
        <f t="shared" si="3"/>
        <v>1.3983618966200001E-7</v>
      </c>
      <c r="AN4" s="3">
        <f t="shared" ref="AN4:AN49" si="31">AM4/AI4</f>
        <v>1.1587450149736077E-2</v>
      </c>
      <c r="AO4" s="3">
        <f t="shared" ref="AO4:AO49" si="32">AL4*AM4</f>
        <v>1.3835102131885538E-7</v>
      </c>
      <c r="AP4" s="3">
        <f t="shared" ref="AP4:AP49" si="33">SQRT(AO4)</f>
        <v>3.719556711744766E-4</v>
      </c>
      <c r="AQ4" s="3">
        <f t="shared" ref="AQ4:AQ49" si="34">AO4/AI4</f>
        <v>1.1464382479044024E-2</v>
      </c>
      <c r="AR4" s="3">
        <f t="shared" ref="AR4:AR66" si="35">1/AQ4</f>
        <v>87.226678089981746</v>
      </c>
      <c r="AS4" s="2" t="s">
        <v>0</v>
      </c>
      <c r="AT4" s="3">
        <v>1.20679E-5</v>
      </c>
      <c r="AU4" s="3">
        <f t="shared" ref="AU4:AU66" si="36">AT4/$A$11</f>
        <v>1.0056583333333334E-2</v>
      </c>
      <c r="AV4" s="3">
        <v>-2.7650599999999998E-10</v>
      </c>
      <c r="AW4" s="31">
        <f t="shared" ref="AW4:AW11" si="37">AW$12</f>
        <v>0.98937922760385233</v>
      </c>
      <c r="AX4" s="3">
        <f t="shared" si="4"/>
        <v>1.1917718143999999E-7</v>
      </c>
      <c r="AY4" s="3">
        <f t="shared" ref="AY4:AY49" si="38">AX4/AT4</f>
        <v>9.8755526181025684E-3</v>
      </c>
      <c r="AZ4" s="3">
        <f t="shared" ref="AZ4:AZ49" si="39">AW4*AX4</f>
        <v>1.1791142772111135E-7</v>
      </c>
      <c r="BA4" s="3">
        <f t="shared" ref="BA4:BA49" si="40">SQRT(AZ4)</f>
        <v>3.4338233460839442E-4</v>
      </c>
      <c r="BB4" s="3">
        <f t="shared" ref="BB4:BB49" si="41">AZ4/AT4</f>
        <v>9.77066662145952E-3</v>
      </c>
      <c r="BC4" s="3">
        <f t="shared" ref="BC4:BC66" si="42">1/BB4</f>
        <v>102.34716204559462</v>
      </c>
      <c r="BD4" s="2" t="s">
        <v>0</v>
      </c>
      <c r="BE4" s="3">
        <v>1.20679E-5</v>
      </c>
      <c r="BF4" s="3">
        <f t="shared" ref="BF4:BF66" si="43">BE4/$A$11</f>
        <v>1.0056583333333334E-2</v>
      </c>
      <c r="BG4" s="3">
        <v>-2.9728400000000001E-10</v>
      </c>
      <c r="BH4" s="31">
        <f t="shared" ref="BH4:BH11" si="44">BH$12</f>
        <v>0.98937922760385233</v>
      </c>
      <c r="BI4" s="3">
        <f t="shared" si="5"/>
        <v>1.247081525E-7</v>
      </c>
      <c r="BJ4" s="3">
        <f t="shared" ref="BJ4:BJ49" si="45">BI4/BE4</f>
        <v>1.0333873540549723E-2</v>
      </c>
      <c r="BK4" s="3">
        <f t="shared" ref="BK4:BK49" si="46">BH4*BI4</f>
        <v>1.2338365559635342E-7</v>
      </c>
      <c r="BL4" s="3">
        <f t="shared" ref="BL4:BL49" si="47">SQRT(BK4)</f>
        <v>3.5126009678919325E-4</v>
      </c>
      <c r="BM4" s="3">
        <f t="shared" ref="BM4:BM49" si="48">BK4/BE4</f>
        <v>1.0224119821704972E-2</v>
      </c>
      <c r="BN4" s="3">
        <f t="shared" ref="BN4:BN66" si="49">1/BM4</f>
        <v>97.807930407572258</v>
      </c>
      <c r="BO4" s="2" t="s">
        <v>0</v>
      </c>
      <c r="BP4" s="3">
        <v>1.20679E-5</v>
      </c>
      <c r="BQ4" s="3">
        <f t="shared" ref="BQ4:BQ66" si="50">BP4/$A$11</f>
        <v>1.0056583333333334E-2</v>
      </c>
      <c r="BR4" s="3">
        <v>-3.9906500000000001E-10</v>
      </c>
      <c r="BS4" s="31">
        <f t="shared" ref="BS4:BS11" si="51">BS$12</f>
        <v>0.98937922760385233</v>
      </c>
      <c r="BT4" s="3">
        <f t="shared" si="6"/>
        <v>1.68131912275E-7</v>
      </c>
      <c r="BU4" s="3">
        <f t="shared" ref="BU4:BU49" si="52">BT4/BP4</f>
        <v>1.3932159884901268E-2</v>
      </c>
      <c r="BV4" s="3">
        <f t="shared" ref="BV4:BV49" si="53">BS4*BT4</f>
        <v>1.6634622150219817E-7</v>
      </c>
      <c r="BW4" s="3">
        <f t="shared" ref="BW4:BW49" si="54">SQRT(BV4)</f>
        <v>4.0785563806596832E-4</v>
      </c>
      <c r="BX4" s="3">
        <f t="shared" ref="BX4:BX49" si="55">BV4/BP4</f>
        <v>1.3784189585776992E-2</v>
      </c>
      <c r="BY4" s="3"/>
      <c r="BZ4" s="2" t="s">
        <v>0</v>
      </c>
      <c r="CA4" s="3">
        <v>1.20679E-5</v>
      </c>
      <c r="CB4" s="3">
        <f t="shared" ref="CB4:CB66" si="56">CA4/$A$11</f>
        <v>1.0056583333333334E-2</v>
      </c>
      <c r="CC4" s="3">
        <v>-3.8210200000000002E-10</v>
      </c>
      <c r="CD4" s="31">
        <f t="shared" ref="CD4:CD11" si="57">CD$12</f>
        <v>0.98937922760385233</v>
      </c>
      <c r="CE4" s="3">
        <f t="shared" si="7"/>
        <v>1.6122737757000001E-7</v>
      </c>
      <c r="CF4" s="3">
        <f t="shared" ref="CF4:CF49" si="58">CE4/CA4</f>
        <v>1.3360019354651597E-2</v>
      </c>
      <c r="CG4" s="3">
        <f t="shared" ref="CG4:CG49" si="59">CD4*CE4</f>
        <v>1.5951501828880128E-7</v>
      </c>
      <c r="CH4" s="3">
        <f t="shared" ref="CH4:CH49" si="60">SQRT(CG4)</f>
        <v>3.9939331277426428E-4</v>
      </c>
      <c r="CI4" s="3">
        <f t="shared" ref="CI4:CI49" si="61">CG4/CA4</f>
        <v>1.3218125629877715E-2</v>
      </c>
      <c r="CJ4" s="3">
        <f t="shared" ref="CJ4:CJ66" si="62">1/CI4</f>
        <v>75.653691605082088</v>
      </c>
      <c r="CK4" s="3"/>
      <c r="CL4" s="3"/>
      <c r="CM4" s="3"/>
      <c r="CN4" s="3"/>
      <c r="CO4" s="3"/>
    </row>
    <row r="5" spans="1:93" x14ac:dyDescent="0.2">
      <c r="A5" s="2" t="s">
        <v>1</v>
      </c>
      <c r="B5" s="3">
        <v>1.45635E-5</v>
      </c>
      <c r="C5" s="3">
        <f t="shared" si="8"/>
        <v>1.2136250000000001E-2</v>
      </c>
      <c r="D5" s="3">
        <v>-3.40962E-10</v>
      </c>
      <c r="E5" s="31">
        <f t="shared" si="9"/>
        <v>0.9892279824273249</v>
      </c>
      <c r="F5" s="3">
        <f t="shared" si="0"/>
        <v>1.4492104566400002E-7</v>
      </c>
      <c r="G5" s="3">
        <f t="shared" si="10"/>
        <v>9.9509764592302687E-3</v>
      </c>
      <c r="H5" s="3">
        <f t="shared" si="11"/>
        <v>1.4335995361345696E-7</v>
      </c>
      <c r="I5" s="3">
        <f t="shared" si="12"/>
        <v>3.7862904486245767E-4</v>
      </c>
      <c r="J5" s="3">
        <f t="shared" si="13"/>
        <v>9.8437843659461635E-3</v>
      </c>
      <c r="K5" s="3">
        <f t="shared" si="14"/>
        <v>101.58694693266801</v>
      </c>
      <c r="L5" s="2" t="s">
        <v>1</v>
      </c>
      <c r="M5" s="3">
        <v>1.45635E-5</v>
      </c>
      <c r="N5" s="3">
        <f t="shared" si="15"/>
        <v>1.2136250000000001E-2</v>
      </c>
      <c r="O5" s="3">
        <v>-4.3510199999999999E-10</v>
      </c>
      <c r="P5" s="31">
        <f t="shared" si="16"/>
        <v>0.9892279824273249</v>
      </c>
      <c r="Q5" s="3">
        <f t="shared" si="1"/>
        <v>1.8449110160000003E-7</v>
      </c>
      <c r="R5" s="3">
        <f t="shared" si="17"/>
        <v>1.2668046939265975E-2</v>
      </c>
      <c r="S5" s="3">
        <f t="shared" si="18"/>
        <v>1.8250376021156263E-7</v>
      </c>
      <c r="T5" s="3">
        <f t="shared" si="19"/>
        <v>4.272045882379573E-4</v>
      </c>
      <c r="U5" s="3">
        <f t="shared" si="20"/>
        <v>1.2531586515024729E-2</v>
      </c>
      <c r="V5" s="3">
        <f t="shared" si="21"/>
        <v>79.798355842737976</v>
      </c>
      <c r="W5" s="2" t="s">
        <v>1</v>
      </c>
      <c r="X5" s="3">
        <v>1.45635E-5</v>
      </c>
      <c r="Y5" s="3">
        <f t="shared" si="22"/>
        <v>1.2136250000000001E-2</v>
      </c>
      <c r="Z5" s="3">
        <v>-1.3062999999999999E-10</v>
      </c>
      <c r="AA5" s="31">
        <f t="shared" si="23"/>
        <v>0.98937922760385233</v>
      </c>
      <c r="AB5" s="3">
        <f t="shared" si="2"/>
        <v>5.8869472049999992E-8</v>
      </c>
      <c r="AC5" s="3">
        <f t="shared" si="24"/>
        <v>4.042261273045627E-3</v>
      </c>
      <c r="AD5" s="3">
        <f t="shared" si="25"/>
        <v>5.8244232786275568E-8</v>
      </c>
      <c r="AE5" s="3">
        <f t="shared" si="26"/>
        <v>2.4133841962330733E-4</v>
      </c>
      <c r="AF5" s="3">
        <f t="shared" si="27"/>
        <v>3.9993293360988478E-3</v>
      </c>
      <c r="AG5" s="3">
        <f t="shared" si="28"/>
        <v>250.04192352297039</v>
      </c>
      <c r="AI5" s="3">
        <v>1.45635E-5</v>
      </c>
      <c r="AJ5" s="3">
        <f t="shared" si="29"/>
        <v>1.2136250000000001E-2</v>
      </c>
      <c r="AK5" s="3">
        <v>-4.0712400000000002E-10</v>
      </c>
      <c r="AL5" s="31">
        <f t="shared" si="30"/>
        <v>0.98937922760385233</v>
      </c>
      <c r="AM5" s="3">
        <f t="shared" si="3"/>
        <v>1.73571731212E-7</v>
      </c>
      <c r="AN5" s="3">
        <f t="shared" si="31"/>
        <v>1.1918270416589419E-2</v>
      </c>
      <c r="AO5" s="3">
        <f t="shared" si="32"/>
        <v>1.7172826536039203E-7</v>
      </c>
      <c r="AP5" s="3">
        <f t="shared" si="33"/>
        <v>4.144010923735506E-4</v>
      </c>
      <c r="AQ5" s="3">
        <f t="shared" si="34"/>
        <v>1.1791689179139081E-2</v>
      </c>
      <c r="AR5" s="3">
        <f t="shared" si="35"/>
        <v>84.805491800879594</v>
      </c>
      <c r="AS5" s="2" t="s">
        <v>1</v>
      </c>
      <c r="AT5" s="3">
        <v>1.45635E-5</v>
      </c>
      <c r="AU5" s="3">
        <f t="shared" si="36"/>
        <v>1.2136250000000001E-2</v>
      </c>
      <c r="AV5" s="3">
        <v>-3.5708000000000002E-10</v>
      </c>
      <c r="AW5" s="31">
        <f t="shared" si="37"/>
        <v>0.98937922760385233</v>
      </c>
      <c r="AX5" s="3">
        <f t="shared" si="4"/>
        <v>1.5223185920000002E-7</v>
      </c>
      <c r="AY5" s="3">
        <f t="shared" si="38"/>
        <v>1.0452972101486595E-2</v>
      </c>
      <c r="AZ5" s="3">
        <f t="shared" si="39"/>
        <v>1.5061503927199441E-7</v>
      </c>
      <c r="BA5" s="3">
        <f t="shared" si="40"/>
        <v>3.8809153465644468E-4</v>
      </c>
      <c r="BB5" s="3">
        <f t="shared" si="41"/>
        <v>1.0341953463933424E-2</v>
      </c>
      <c r="BC5" s="3">
        <f t="shared" si="42"/>
        <v>96.69353120640163</v>
      </c>
      <c r="BD5" s="2" t="s">
        <v>1</v>
      </c>
      <c r="BE5" s="3">
        <v>1.45635E-5</v>
      </c>
      <c r="BF5" s="3">
        <f t="shared" si="43"/>
        <v>1.2136250000000001E-2</v>
      </c>
      <c r="BG5" s="3">
        <v>-3.87192E-10</v>
      </c>
      <c r="BH5" s="31">
        <f t="shared" si="44"/>
        <v>0.98937922760385233</v>
      </c>
      <c r="BI5" s="3">
        <f t="shared" si="5"/>
        <v>1.60727545E-7</v>
      </c>
      <c r="BJ5" s="3">
        <f t="shared" si="45"/>
        <v>1.1036326775843718E-2</v>
      </c>
      <c r="BK5" s="3">
        <f t="shared" si="46"/>
        <v>1.5902049432676342E-7</v>
      </c>
      <c r="BL5" s="3">
        <f t="shared" si="47"/>
        <v>3.9877373826113901E-4</v>
      </c>
      <c r="BM5" s="3">
        <f t="shared" si="48"/>
        <v>1.0919112461067972E-2</v>
      </c>
      <c r="BN5" s="3">
        <f t="shared" si="49"/>
        <v>91.582535079246952</v>
      </c>
      <c r="BO5" s="2" t="s">
        <v>1</v>
      </c>
      <c r="BP5" s="3">
        <v>1.45635E-5</v>
      </c>
      <c r="BQ5" s="3">
        <f t="shared" si="50"/>
        <v>1.2136250000000001E-2</v>
      </c>
      <c r="BR5" s="3">
        <v>-4.8811400000000002E-10</v>
      </c>
      <c r="BS5" s="31">
        <f t="shared" si="51"/>
        <v>0.98937922760385233</v>
      </c>
      <c r="BT5" s="3">
        <f t="shared" si="6"/>
        <v>2.0437797198999999E-7</v>
      </c>
      <c r="BU5" s="3">
        <f t="shared" si="52"/>
        <v>1.4033575170117073E-2</v>
      </c>
      <c r="BV5" s="3">
        <f t="shared" si="53"/>
        <v>2.0220732006670795E-7</v>
      </c>
      <c r="BW5" s="3">
        <f t="shared" si="54"/>
        <v>4.4967468248357942E-4</v>
      </c>
      <c r="BX5" s="3">
        <f t="shared" si="55"/>
        <v>1.3884527762331029E-2</v>
      </c>
      <c r="BY5" s="3"/>
      <c r="BZ5" s="2" t="s">
        <v>1</v>
      </c>
      <c r="CA5" s="3">
        <v>1.45635E-5</v>
      </c>
      <c r="CB5" s="3">
        <f t="shared" si="56"/>
        <v>1.2136250000000001E-2</v>
      </c>
      <c r="CC5" s="3">
        <v>-4.79639E-10</v>
      </c>
      <c r="CD5" s="31">
        <f t="shared" si="57"/>
        <v>0.98937922760385233</v>
      </c>
      <c r="CE5" s="3">
        <f t="shared" si="7"/>
        <v>2.0092835036499998E-7</v>
      </c>
      <c r="CF5" s="3">
        <f t="shared" si="58"/>
        <v>1.3796707547292888E-2</v>
      </c>
      <c r="CG5" s="3">
        <f t="shared" si="59"/>
        <v>1.9879433608783991E-7</v>
      </c>
      <c r="CH5" s="3">
        <f t="shared" si="60"/>
        <v>4.4586358461735795E-4</v>
      </c>
      <c r="CI5" s="3">
        <f t="shared" si="61"/>
        <v>1.3650175856616879E-2</v>
      </c>
      <c r="CJ5" s="3">
        <f t="shared" si="62"/>
        <v>73.259129443028627</v>
      </c>
      <c r="CK5" s="3"/>
      <c r="CL5" s="3"/>
      <c r="CM5" s="3"/>
      <c r="CN5" s="3"/>
      <c r="CO5" s="3"/>
    </row>
    <row r="6" spans="1:93" x14ac:dyDescent="0.2">
      <c r="B6" s="3">
        <v>1.7575100000000001E-5</v>
      </c>
      <c r="C6" s="3">
        <f t="shared" si="8"/>
        <v>1.4645916666666668E-2</v>
      </c>
      <c r="D6" s="3">
        <v>-5.9286399999999999E-10</v>
      </c>
      <c r="E6" s="31">
        <f t="shared" si="9"/>
        <v>0.9892279824273249</v>
      </c>
      <c r="F6" s="3">
        <f t="shared" si="0"/>
        <v>2.4776557900799997E-7</v>
      </c>
      <c r="G6" s="3">
        <f t="shared" si="10"/>
        <v>1.4097534523729593E-2</v>
      </c>
      <c r="H6" s="3">
        <f t="shared" si="11"/>
        <v>2.4509664383702175E-7</v>
      </c>
      <c r="I6" s="3">
        <f t="shared" si="12"/>
        <v>4.9507236222296001E-4</v>
      </c>
      <c r="J6" s="3">
        <f t="shared" si="13"/>
        <v>1.3945675634108583E-2</v>
      </c>
      <c r="K6" s="3">
        <f t="shared" si="14"/>
        <v>71.706816237298838</v>
      </c>
      <c r="M6" s="3">
        <v>1.7575100000000001E-5</v>
      </c>
      <c r="N6" s="3">
        <f t="shared" si="15"/>
        <v>1.4645916666666668E-2</v>
      </c>
      <c r="O6" s="3">
        <v>-5.8608100000000002E-10</v>
      </c>
      <c r="P6" s="31">
        <f t="shared" si="16"/>
        <v>0.9892279824273249</v>
      </c>
      <c r="Q6" s="3">
        <f t="shared" si="1"/>
        <v>2.4651327479999998E-7</v>
      </c>
      <c r="R6" s="3">
        <f t="shared" si="17"/>
        <v>1.4026280066685251E-2</v>
      </c>
      <c r="S6" s="3">
        <f t="shared" si="18"/>
        <v>2.4385782947195667E-7</v>
      </c>
      <c r="T6" s="3">
        <f t="shared" si="19"/>
        <v>4.9381963252989115E-4</v>
      </c>
      <c r="U6" s="3">
        <f t="shared" si="20"/>
        <v>1.3875188731327655E-2</v>
      </c>
      <c r="V6" s="3">
        <f t="shared" si="21"/>
        <v>72.071091742498737</v>
      </c>
      <c r="X6" s="3">
        <v>1.7575100000000001E-5</v>
      </c>
      <c r="Y6" s="3">
        <f t="shared" si="22"/>
        <v>1.4645916666666668E-2</v>
      </c>
      <c r="Z6" s="3">
        <v>-2.6081800000000002E-10</v>
      </c>
      <c r="AA6" s="31">
        <f t="shared" si="23"/>
        <v>0.98937922760385233</v>
      </c>
      <c r="AB6" s="3">
        <f t="shared" si="2"/>
        <v>1.1186054463000001E-7</v>
      </c>
      <c r="AC6" s="3">
        <f t="shared" si="24"/>
        <v>6.3647173916506882E-3</v>
      </c>
      <c r="AD6" s="3">
        <f t="shared" si="25"/>
        <v>1.1067249924537566E-7</v>
      </c>
      <c r="AE6" s="3">
        <f t="shared" si="26"/>
        <v>3.3267476496628908E-4</v>
      </c>
      <c r="AF6" s="3">
        <f t="shared" si="27"/>
        <v>6.2971191768681637E-3</v>
      </c>
      <c r="AG6" s="3">
        <f t="shared" si="28"/>
        <v>158.8027750329706</v>
      </c>
      <c r="AH6" s="3"/>
      <c r="AI6" s="3">
        <v>1.7575100000000001E-5</v>
      </c>
      <c r="AJ6" s="3">
        <f t="shared" si="29"/>
        <v>1.4645916666666668E-2</v>
      </c>
      <c r="AK6" s="3">
        <v>-5.7674599999999996E-10</v>
      </c>
      <c r="AL6" s="31">
        <f t="shared" si="30"/>
        <v>0.98937922760385233</v>
      </c>
      <c r="AM6" s="3">
        <f t="shared" si="3"/>
        <v>2.4348364359799995E-7</v>
      </c>
      <c r="AN6" s="3">
        <f t="shared" si="31"/>
        <v>1.3853898048830445E-2</v>
      </c>
      <c r="AO6" s="3">
        <f t="shared" si="32"/>
        <v>2.4089765923716083E-7</v>
      </c>
      <c r="AP6" s="3">
        <f t="shared" si="33"/>
        <v>4.9081326310233386E-4</v>
      </c>
      <c r="AQ6" s="3">
        <f t="shared" si="34"/>
        <v>1.3706758950854381E-2</v>
      </c>
      <c r="AR6" s="3">
        <f t="shared" si="35"/>
        <v>72.956707240967944</v>
      </c>
      <c r="AT6" s="3">
        <v>1.7575100000000001E-5</v>
      </c>
      <c r="AU6" s="3">
        <f t="shared" si="36"/>
        <v>1.4645916666666668E-2</v>
      </c>
      <c r="AV6" s="3">
        <v>-5.8311199999999998E-10</v>
      </c>
      <c r="AW6" s="31">
        <f t="shared" si="37"/>
        <v>0.98937922760385233</v>
      </c>
      <c r="AX6" s="3">
        <f t="shared" si="4"/>
        <v>2.4495922687999999E-7</v>
      </c>
      <c r="AY6" s="3">
        <f t="shared" si="38"/>
        <v>1.3937856790573026E-2</v>
      </c>
      <c r="AZ6" s="3">
        <f t="shared" si="39"/>
        <v>2.4235757068497123E-7</v>
      </c>
      <c r="BA6" s="3">
        <f t="shared" si="40"/>
        <v>4.9229825379029245E-4</v>
      </c>
      <c r="BB6" s="3">
        <f t="shared" si="41"/>
        <v>1.378982598591025E-2</v>
      </c>
      <c r="BC6" s="3">
        <f t="shared" si="42"/>
        <v>72.517231255981741</v>
      </c>
      <c r="BE6" s="3">
        <v>1.7575100000000001E-5</v>
      </c>
      <c r="BF6" s="3">
        <f t="shared" si="43"/>
        <v>1.4645916666666668E-2</v>
      </c>
      <c r="BG6" s="3">
        <v>-5.8140800000000005E-10</v>
      </c>
      <c r="BH6" s="31">
        <f t="shared" si="44"/>
        <v>0.98937922760385233</v>
      </c>
      <c r="BI6" s="3">
        <f t="shared" si="5"/>
        <v>2.3853533000000002E-7</v>
      </c>
      <c r="BJ6" s="3">
        <f t="shared" si="45"/>
        <v>1.357234553430706E-2</v>
      </c>
      <c r="BK6" s="3">
        <f t="shared" si="46"/>
        <v>2.3600190055163005E-7</v>
      </c>
      <c r="BL6" s="3">
        <f t="shared" si="47"/>
        <v>4.8580026816751558E-4</v>
      </c>
      <c r="BM6" s="3">
        <f t="shared" si="48"/>
        <v>1.3428196741505314E-2</v>
      </c>
      <c r="BN6" s="3">
        <f t="shared" si="49"/>
        <v>74.470162989874325</v>
      </c>
      <c r="BP6" s="3">
        <v>1.7575100000000001E-5</v>
      </c>
      <c r="BQ6" s="3">
        <f t="shared" si="50"/>
        <v>1.4645916666666668E-2</v>
      </c>
      <c r="BR6" s="3">
        <v>-5.9371000000000001E-10</v>
      </c>
      <c r="BS6" s="31">
        <f t="shared" si="51"/>
        <v>0.98937922760385233</v>
      </c>
      <c r="BT6" s="3">
        <f t="shared" si="6"/>
        <v>2.4735923985E-7</v>
      </c>
      <c r="BU6" s="3">
        <f t="shared" si="52"/>
        <v>1.4074414361795949E-2</v>
      </c>
      <c r="BV6" s="3">
        <f t="shared" si="53"/>
        <v>2.4473209366346907E-7</v>
      </c>
      <c r="BW6" s="3">
        <f t="shared" si="54"/>
        <v>4.947040465404231E-4</v>
      </c>
      <c r="BX6" s="3">
        <f t="shared" si="55"/>
        <v>1.3924933210250243E-2</v>
      </c>
      <c r="BY6" s="3"/>
      <c r="CA6" s="3">
        <v>1.7575100000000001E-5</v>
      </c>
      <c r="CB6" s="3">
        <f t="shared" si="56"/>
        <v>1.4645916666666668E-2</v>
      </c>
      <c r="CC6" s="3">
        <v>-6.8446399999999996E-10</v>
      </c>
      <c r="CD6" s="31">
        <f t="shared" si="57"/>
        <v>0.98937922760385233</v>
      </c>
      <c r="CE6" s="3">
        <f t="shared" si="7"/>
        <v>2.8429929423999996E-7</v>
      </c>
      <c r="CF6" s="3">
        <f t="shared" si="58"/>
        <v>1.6176254714909157E-2</v>
      </c>
      <c r="CG6" s="3">
        <f t="shared" si="59"/>
        <v>2.8127981614349152E-7</v>
      </c>
      <c r="CH6" s="3">
        <f t="shared" si="60"/>
        <v>5.303581960745884E-4</v>
      </c>
      <c r="CI6" s="3">
        <f t="shared" si="61"/>
        <v>1.6004450395359998E-2</v>
      </c>
      <c r="CJ6" s="3">
        <f t="shared" si="62"/>
        <v>62.482620477234228</v>
      </c>
      <c r="CK6" s="3"/>
      <c r="CL6" s="3"/>
      <c r="CM6" s="3"/>
      <c r="CN6" s="3"/>
      <c r="CO6" s="3"/>
    </row>
    <row r="7" spans="1:93" x14ac:dyDescent="0.2">
      <c r="A7" s="2" t="s">
        <v>8</v>
      </c>
      <c r="B7" s="3">
        <v>2.1209500000000001E-5</v>
      </c>
      <c r="C7" s="3">
        <f t="shared" si="8"/>
        <v>1.7674583333333337E-2</v>
      </c>
      <c r="D7" s="3">
        <v>-8.1040899999999999E-10</v>
      </c>
      <c r="E7" s="31">
        <f t="shared" si="9"/>
        <v>0.9892279824273249</v>
      </c>
      <c r="F7" s="3">
        <f t="shared" si="0"/>
        <v>3.3658311124799994E-7</v>
      </c>
      <c r="G7" s="3">
        <f t="shared" si="10"/>
        <v>1.5869450540936841E-2</v>
      </c>
      <c r="H7" s="3">
        <f t="shared" si="11"/>
        <v>3.3295743205897084E-7</v>
      </c>
      <c r="I7" s="3">
        <f t="shared" si="12"/>
        <v>5.7702463730673656E-4</v>
      </c>
      <c r="J7" s="3">
        <f t="shared" si="13"/>
        <v>1.5698504540841172E-2</v>
      </c>
      <c r="K7" s="3">
        <f t="shared" si="14"/>
        <v>63.70033511143712</v>
      </c>
      <c r="L7" s="2" t="s">
        <v>8</v>
      </c>
      <c r="M7" s="3">
        <v>2.1209500000000001E-5</v>
      </c>
      <c r="N7" s="3">
        <f t="shared" si="15"/>
        <v>1.7674583333333337E-2</v>
      </c>
      <c r="O7" s="3">
        <v>-7.1542300000000002E-10</v>
      </c>
      <c r="P7" s="31">
        <f t="shared" si="16"/>
        <v>0.9892279824273249</v>
      </c>
      <c r="Q7" s="3">
        <f t="shared" si="1"/>
        <v>2.9964696840000001E-7</v>
      </c>
      <c r="R7" s="3">
        <f t="shared" si="17"/>
        <v>1.4127960036775973E-2</v>
      </c>
      <c r="S7" s="3">
        <f t="shared" si="18"/>
        <v>2.964191659907964E-7</v>
      </c>
      <c r="T7" s="3">
        <f t="shared" si="19"/>
        <v>5.444439052747275E-4</v>
      </c>
      <c r="U7" s="3">
        <f t="shared" si="20"/>
        <v>1.3975773402993771E-2</v>
      </c>
      <c r="V7" s="3">
        <f t="shared" si="21"/>
        <v>71.552390781163396</v>
      </c>
      <c r="W7" s="2" t="s">
        <v>2</v>
      </c>
      <c r="X7" s="3">
        <v>2.1209500000000001E-5</v>
      </c>
      <c r="Y7" s="3">
        <f t="shared" si="22"/>
        <v>1.7674583333333337E-2</v>
      </c>
      <c r="Z7" s="3">
        <v>-4.4019200000000002E-10</v>
      </c>
      <c r="AA7" s="31">
        <f t="shared" si="23"/>
        <v>0.98937922760385233</v>
      </c>
      <c r="AB7" s="3">
        <f t="shared" si="2"/>
        <v>1.8487204072E-7</v>
      </c>
      <c r="AC7" s="3">
        <f t="shared" si="24"/>
        <v>8.7164733124307503E-3</v>
      </c>
      <c r="AD7" s="3">
        <f t="shared" si="25"/>
        <v>1.8290855685310153E-7</v>
      </c>
      <c r="AE7" s="3">
        <f t="shared" si="26"/>
        <v>4.2767809957151365E-4</v>
      </c>
      <c r="AF7" s="3">
        <f t="shared" si="27"/>
        <v>8.6238976332823278E-3</v>
      </c>
      <c r="AG7" s="3">
        <f t="shared" si="28"/>
        <v>115.95684950395122</v>
      </c>
      <c r="AH7" s="3"/>
      <c r="AI7" s="3">
        <v>2.1209500000000001E-5</v>
      </c>
      <c r="AJ7" s="3">
        <f t="shared" si="29"/>
        <v>1.7674583333333337E-2</v>
      </c>
      <c r="AK7" s="3">
        <v>-7.2771299999999999E-10</v>
      </c>
      <c r="AL7" s="31">
        <f t="shared" si="30"/>
        <v>0.98937922760385233</v>
      </c>
      <c r="AM7" s="3">
        <f t="shared" si="3"/>
        <v>3.0570665521899999E-7</v>
      </c>
      <c r="AN7" s="3">
        <f t="shared" si="31"/>
        <v>1.4413666291944646E-2</v>
      </c>
      <c r="AO7" s="3">
        <f t="shared" si="32"/>
        <v>3.0245981441393138E-7</v>
      </c>
      <c r="AP7" s="3">
        <f t="shared" si="33"/>
        <v>5.4996346643566374E-4</v>
      </c>
      <c r="AQ7" s="3">
        <f t="shared" si="34"/>
        <v>1.4260582022863875E-2</v>
      </c>
      <c r="AR7" s="3">
        <f t="shared" si="35"/>
        <v>70.123365119088973</v>
      </c>
      <c r="AS7" s="2" t="s">
        <v>2</v>
      </c>
      <c r="AT7" s="3">
        <v>2.1209500000000001E-5</v>
      </c>
      <c r="AU7" s="3">
        <f t="shared" si="36"/>
        <v>1.7674583333333337E-2</v>
      </c>
      <c r="AV7" s="3">
        <v>-8.1549900000000002E-10</v>
      </c>
      <c r="AW7" s="31">
        <f t="shared" si="37"/>
        <v>0.98937922760385233</v>
      </c>
      <c r="AX7" s="3">
        <f t="shared" si="4"/>
        <v>3.4029366976E-7</v>
      </c>
      <c r="AY7" s="3">
        <f t="shared" si="38"/>
        <v>1.6044398489356185E-2</v>
      </c>
      <c r="AZ7" s="3">
        <f t="shared" si="39"/>
        <v>3.3667948814562923E-7</v>
      </c>
      <c r="BA7" s="3">
        <f t="shared" si="40"/>
        <v>5.8024088803326269E-4</v>
      </c>
      <c r="BB7" s="3">
        <f t="shared" si="41"/>
        <v>1.5873994584767639E-2</v>
      </c>
      <c r="BC7" s="3">
        <f t="shared" si="42"/>
        <v>62.996115732556667</v>
      </c>
      <c r="BD7" s="2" t="s">
        <v>2</v>
      </c>
      <c r="BE7" s="3">
        <v>2.1209500000000001E-5</v>
      </c>
      <c r="BF7" s="3">
        <f t="shared" si="43"/>
        <v>1.7674583333333337E-2</v>
      </c>
      <c r="BG7" s="3">
        <v>-7.5867200000000005E-10</v>
      </c>
      <c r="BH7" s="31">
        <f t="shared" si="44"/>
        <v>0.98937922760385233</v>
      </c>
      <c r="BI7" s="3">
        <f t="shared" si="5"/>
        <v>3.0955171999999996E-7</v>
      </c>
      <c r="BJ7" s="3">
        <f t="shared" si="45"/>
        <v>1.4594956033852751E-2</v>
      </c>
      <c r="BK7" s="3">
        <f t="shared" si="46"/>
        <v>3.0626404163704394E-7</v>
      </c>
      <c r="BL7" s="3">
        <f t="shared" si="47"/>
        <v>5.534112771140862E-4</v>
      </c>
      <c r="BM7" s="3">
        <f t="shared" si="48"/>
        <v>1.4439946327685421E-2</v>
      </c>
      <c r="BN7" s="3">
        <f t="shared" si="49"/>
        <v>69.252334967666741</v>
      </c>
      <c r="BO7" s="2" t="s">
        <v>2</v>
      </c>
      <c r="BP7" s="3">
        <v>2.1209500000000001E-5</v>
      </c>
      <c r="BQ7" s="3">
        <f t="shared" si="50"/>
        <v>1.7674583333333337E-2</v>
      </c>
      <c r="BR7" s="3">
        <v>-7.2093000000000001E-10</v>
      </c>
      <c r="BS7" s="31">
        <f t="shared" si="51"/>
        <v>0.98937922760385233</v>
      </c>
      <c r="BT7" s="3">
        <f t="shared" si="6"/>
        <v>2.9914223255E-7</v>
      </c>
      <c r="BU7" s="3">
        <f t="shared" si="52"/>
        <v>1.4104162405997312E-2</v>
      </c>
      <c r="BV7" s="3">
        <f t="shared" si="53"/>
        <v>2.9596511098401095E-7</v>
      </c>
      <c r="BW7" s="3">
        <f t="shared" si="54"/>
        <v>5.4402675576115827E-4</v>
      </c>
      <c r="BX7" s="3">
        <f t="shared" si="55"/>
        <v>1.3954365307244912E-2</v>
      </c>
      <c r="BY7" s="3"/>
      <c r="BZ7" s="2" t="s">
        <v>2</v>
      </c>
      <c r="CA7" s="3">
        <v>2.1209500000000001E-5</v>
      </c>
      <c r="CB7" s="3">
        <f t="shared" si="56"/>
        <v>1.7674583333333337E-2</v>
      </c>
      <c r="CC7" s="3">
        <v>-8.8080200000000002E-10</v>
      </c>
      <c r="CD7" s="31">
        <f t="shared" si="57"/>
        <v>0.98937922760385233</v>
      </c>
      <c r="CE7" s="3">
        <f t="shared" si="7"/>
        <v>3.6421573206999996E-7</v>
      </c>
      <c r="CF7" s="3">
        <f t="shared" si="58"/>
        <v>1.717229223083995E-2</v>
      </c>
      <c r="CG7" s="3">
        <f t="shared" si="59"/>
        <v>3.6034747967658819E-7</v>
      </c>
      <c r="CH7" s="3">
        <f t="shared" si="60"/>
        <v>6.0028949655694308E-4</v>
      </c>
      <c r="CI7" s="3">
        <f t="shared" si="61"/>
        <v>1.6989909223536066E-2</v>
      </c>
      <c r="CJ7" s="3">
        <f t="shared" si="62"/>
        <v>58.85846633098565</v>
      </c>
      <c r="CK7" s="3"/>
      <c r="CL7" s="3"/>
      <c r="CM7" s="3"/>
      <c r="CN7" s="3"/>
      <c r="CO7" s="3"/>
    </row>
    <row r="8" spans="1:93" x14ac:dyDescent="0.2">
      <c r="A8" s="2">
        <v>632</v>
      </c>
      <c r="B8" s="3">
        <v>2.5595499999999999E-5</v>
      </c>
      <c r="C8" s="3">
        <f t="shared" si="8"/>
        <v>2.1329583333333336E-2</v>
      </c>
      <c r="D8" s="3">
        <v>-1.13949E-9</v>
      </c>
      <c r="E8" s="31">
        <f t="shared" si="9"/>
        <v>0.9892279824273249</v>
      </c>
      <c r="F8" s="3">
        <f t="shared" si="0"/>
        <v>4.7093766928E-7</v>
      </c>
      <c r="G8" s="3">
        <f t="shared" si="10"/>
        <v>1.8399236947119611E-2</v>
      </c>
      <c r="H8" s="3">
        <f t="shared" si="11"/>
        <v>4.658647204308812E-7</v>
      </c>
      <c r="I8" s="3">
        <f t="shared" si="12"/>
        <v>6.8254283413635012E-4</v>
      </c>
      <c r="J8" s="3">
        <f t="shared" si="13"/>
        <v>1.8201040043401426E-2</v>
      </c>
      <c r="K8" s="3">
        <f t="shared" si="14"/>
        <v>54.941915276019529</v>
      </c>
      <c r="L8" s="2">
        <v>632</v>
      </c>
      <c r="M8" s="3">
        <v>2.5595499999999999E-5</v>
      </c>
      <c r="N8" s="3">
        <f t="shared" si="15"/>
        <v>2.1329583333333336E-2</v>
      </c>
      <c r="O8" s="3">
        <v>-9.6434400000000004E-10</v>
      </c>
      <c r="P8" s="31">
        <f t="shared" si="16"/>
        <v>0.9892279824273249</v>
      </c>
      <c r="Q8" s="3">
        <f t="shared" si="1"/>
        <v>4.0190371520000004E-7</v>
      </c>
      <c r="R8" s="3">
        <f t="shared" si="17"/>
        <v>1.5702124013986837E-2</v>
      </c>
      <c r="S8" s="3">
        <f t="shared" si="18"/>
        <v>3.9757440131734223E-7</v>
      </c>
      <c r="T8" s="3">
        <f t="shared" si="19"/>
        <v>6.3053501196788609E-4</v>
      </c>
      <c r="U8" s="3">
        <f t="shared" si="20"/>
        <v>1.5532980458179845E-2</v>
      </c>
      <c r="V8" s="3">
        <f t="shared" si="21"/>
        <v>64.37914492278837</v>
      </c>
      <c r="W8" s="2">
        <v>641</v>
      </c>
      <c r="X8" s="3">
        <v>2.5595499999999999E-5</v>
      </c>
      <c r="Y8" s="3">
        <f t="shared" si="22"/>
        <v>2.1329583333333336E-2</v>
      </c>
      <c r="Z8" s="3">
        <v>-7.4935E-10</v>
      </c>
      <c r="AA8" s="31">
        <f t="shared" si="23"/>
        <v>0.98937922760385233</v>
      </c>
      <c r="AB8" s="3">
        <f t="shared" si="2"/>
        <v>3.1071016725000001E-7</v>
      </c>
      <c r="AC8" s="3">
        <f t="shared" si="24"/>
        <v>1.2139249760700124E-2</v>
      </c>
      <c r="AD8" s="3">
        <f t="shared" si="25"/>
        <v>3.0741018528246877E-7</v>
      </c>
      <c r="AE8" s="3">
        <f t="shared" si="26"/>
        <v>5.5444583620266167E-4</v>
      </c>
      <c r="AF8" s="3">
        <f t="shared" si="27"/>
        <v>1.2010321551931737E-2</v>
      </c>
      <c r="AG8" s="3">
        <f t="shared" si="28"/>
        <v>83.26171748825162</v>
      </c>
      <c r="AH8" s="3"/>
      <c r="AI8" s="3">
        <v>2.5595499999999999E-5</v>
      </c>
      <c r="AJ8" s="3">
        <f t="shared" si="29"/>
        <v>2.1329583333333336E-2</v>
      </c>
      <c r="AK8" s="3">
        <v>-1.01863E-9</v>
      </c>
      <c r="AL8" s="31">
        <f t="shared" si="30"/>
        <v>0.98937922760385233</v>
      </c>
      <c r="AM8" s="3">
        <f t="shared" si="3"/>
        <v>4.2561187869000002E-7</v>
      </c>
      <c r="AN8" s="3">
        <f t="shared" si="31"/>
        <v>1.6628386969975192E-2</v>
      </c>
      <c r="AO8" s="3">
        <f t="shared" si="32"/>
        <v>4.2109155179733671E-7</v>
      </c>
      <c r="AP8" s="3">
        <f t="shared" si="33"/>
        <v>6.4891567387245059E-4</v>
      </c>
      <c r="AQ8" s="3">
        <f t="shared" si="34"/>
        <v>1.6451780656652017E-2</v>
      </c>
      <c r="AR8" s="3">
        <f t="shared" si="35"/>
        <v>60.783693927724833</v>
      </c>
      <c r="AS8" s="2">
        <v>641</v>
      </c>
      <c r="AT8" s="3">
        <v>2.5595499999999999E-5</v>
      </c>
      <c r="AU8" s="3">
        <f t="shared" si="36"/>
        <v>2.1329583333333336E-2</v>
      </c>
      <c r="AV8" s="3">
        <v>-1.15263E-9</v>
      </c>
      <c r="AW8" s="31">
        <f t="shared" si="37"/>
        <v>0.98937922760385233</v>
      </c>
      <c r="AX8" s="3">
        <f t="shared" si="4"/>
        <v>4.7859829119999994E-7</v>
      </c>
      <c r="AY8" s="3">
        <f t="shared" si="38"/>
        <v>1.8698532601433844E-2</v>
      </c>
      <c r="AZ8" s="3">
        <f t="shared" si="39"/>
        <v>4.7351520767997952E-7</v>
      </c>
      <c r="BA8" s="3">
        <f t="shared" si="40"/>
        <v>6.8812441293706434E-4</v>
      </c>
      <c r="BB8" s="3">
        <f t="shared" si="41"/>
        <v>1.8499939742532067E-2</v>
      </c>
      <c r="BC8" s="3">
        <f t="shared" si="42"/>
        <v>54.054230117353399</v>
      </c>
      <c r="BD8" s="2">
        <v>641</v>
      </c>
      <c r="BE8" s="3">
        <v>2.5595499999999999E-5</v>
      </c>
      <c r="BF8" s="3">
        <f t="shared" si="43"/>
        <v>2.1329583333333336E-2</v>
      </c>
      <c r="BG8" s="3">
        <v>-1.0792699999999999E-9</v>
      </c>
      <c r="BH8" s="31">
        <f t="shared" si="44"/>
        <v>0.98937922760385233</v>
      </c>
      <c r="BI8" s="3">
        <f t="shared" si="5"/>
        <v>4.3799129374999992E-7</v>
      </c>
      <c r="BJ8" s="3">
        <f t="shared" si="45"/>
        <v>1.7112042888398349E-2</v>
      </c>
      <c r="BK8" s="3">
        <f t="shared" si="46"/>
        <v>4.3333948790758694E-7</v>
      </c>
      <c r="BL8" s="3">
        <f t="shared" si="47"/>
        <v>6.5828526332251049E-4</v>
      </c>
      <c r="BM8" s="3">
        <f t="shared" si="48"/>
        <v>1.6930299775647552E-2</v>
      </c>
      <c r="BN8" s="3">
        <f t="shared" si="49"/>
        <v>59.065699559460512</v>
      </c>
      <c r="BO8" s="2">
        <v>641</v>
      </c>
      <c r="BP8" s="3">
        <v>2.5595499999999999E-5</v>
      </c>
      <c r="BQ8" s="3">
        <f t="shared" si="50"/>
        <v>2.1329583333333336E-2</v>
      </c>
      <c r="BR8" s="3">
        <v>-1.0508499999999999E-9</v>
      </c>
      <c r="BS8" s="31">
        <f t="shared" si="51"/>
        <v>0.98937922760385233</v>
      </c>
      <c r="BT8" s="3">
        <f t="shared" si="6"/>
        <v>4.3343121974999994E-7</v>
      </c>
      <c r="BU8" s="3">
        <f t="shared" si="52"/>
        <v>1.6933883680725126E-2</v>
      </c>
      <c r="BV8" s="3">
        <f t="shared" si="53"/>
        <v>4.2882784541565053E-7</v>
      </c>
      <c r="BW8" s="3">
        <f t="shared" si="54"/>
        <v>6.5484948302312225E-4</v>
      </c>
      <c r="BX8" s="3">
        <f t="shared" si="55"/>
        <v>1.6754032756369306E-2</v>
      </c>
      <c r="BY8" s="3"/>
      <c r="BZ8" s="2">
        <v>641</v>
      </c>
      <c r="CA8" s="3">
        <v>2.5595499999999999E-5</v>
      </c>
      <c r="CB8" s="3">
        <f t="shared" si="56"/>
        <v>2.1329583333333336E-2</v>
      </c>
      <c r="CC8" s="3">
        <v>-1.2175199999999999E-9</v>
      </c>
      <c r="CD8" s="31">
        <f t="shared" si="57"/>
        <v>0.98937922760385233</v>
      </c>
      <c r="CE8" s="3">
        <f t="shared" si="7"/>
        <v>5.012717432E-7</v>
      </c>
      <c r="CF8" s="3">
        <f t="shared" si="58"/>
        <v>1.9584370033795005E-2</v>
      </c>
      <c r="CG8" s="3">
        <f t="shared" si="59"/>
        <v>4.959478501068526E-7</v>
      </c>
      <c r="CH8" s="3">
        <f t="shared" si="60"/>
        <v>7.0423564955691682E-4</v>
      </c>
      <c r="CI8" s="3">
        <f t="shared" si="61"/>
        <v>1.9376368897144131E-2</v>
      </c>
      <c r="CJ8" s="3">
        <f t="shared" si="62"/>
        <v>51.609256889581062</v>
      </c>
      <c r="CK8" s="3"/>
      <c r="CL8" s="3"/>
      <c r="CM8" s="3"/>
      <c r="CN8" s="3"/>
      <c r="CO8" s="3"/>
    </row>
    <row r="9" spans="1:93" x14ac:dyDescent="0.2">
      <c r="B9" s="3">
        <v>3.0888400000000001E-5</v>
      </c>
      <c r="C9" s="3">
        <f t="shared" si="8"/>
        <v>2.5740333333333337E-2</v>
      </c>
      <c r="D9" s="3">
        <v>-1.42616E-9</v>
      </c>
      <c r="E9" s="31">
        <f t="shared" si="9"/>
        <v>0.9892279824273249</v>
      </c>
      <c r="F9" s="3">
        <f t="shared" si="0"/>
        <v>5.8797700351999991E-7</v>
      </c>
      <c r="G9" s="3">
        <f t="shared" si="10"/>
        <v>1.9035528014400224E-2</v>
      </c>
      <c r="H9" s="3">
        <f t="shared" si="11"/>
        <v>5.8164330490575365E-7</v>
      </c>
      <c r="I9" s="3">
        <f t="shared" si="12"/>
        <v>7.6265542999820934E-4</v>
      </c>
      <c r="J9" s="3">
        <f t="shared" si="13"/>
        <v>1.8830476972123956E-2</v>
      </c>
      <c r="K9" s="3">
        <f t="shared" si="14"/>
        <v>53.1053993735989</v>
      </c>
      <c r="M9" s="3">
        <v>3.0888400000000001E-5</v>
      </c>
      <c r="N9" s="3">
        <f t="shared" si="15"/>
        <v>2.5740333333333337E-2</v>
      </c>
      <c r="O9" s="3">
        <v>-1.3464300000000001E-9</v>
      </c>
      <c r="P9" s="31">
        <f t="shared" si="16"/>
        <v>0.9892279824273249</v>
      </c>
      <c r="Q9" s="3">
        <f t="shared" si="1"/>
        <v>5.5886464400000003E-7</v>
      </c>
      <c r="R9" s="3">
        <f t="shared" si="17"/>
        <v>1.8093026637831678E-2</v>
      </c>
      <c r="S9" s="3">
        <f t="shared" si="18"/>
        <v>5.5284454423408522E-7</v>
      </c>
      <c r="T9" s="3">
        <f t="shared" si="19"/>
        <v>7.4353516677698927E-4</v>
      </c>
      <c r="U9" s="3">
        <f t="shared" si="20"/>
        <v>1.7898128236946077E-2</v>
      </c>
      <c r="V9" s="3">
        <f t="shared" si="21"/>
        <v>55.871764173404316</v>
      </c>
      <c r="X9" s="3">
        <v>3.0888400000000001E-5</v>
      </c>
      <c r="Y9" s="3">
        <f t="shared" si="22"/>
        <v>2.5740333333333337E-2</v>
      </c>
      <c r="Z9" s="3">
        <v>-1.07588E-9</v>
      </c>
      <c r="AA9" s="31">
        <f t="shared" si="23"/>
        <v>0.98937922760385233</v>
      </c>
      <c r="AB9" s="3">
        <f t="shared" si="2"/>
        <v>4.4361930579999998E-7</v>
      </c>
      <c r="AC9" s="3">
        <f t="shared" si="24"/>
        <v>1.4362003399334376E-2</v>
      </c>
      <c r="AD9" s="3">
        <f t="shared" si="25"/>
        <v>4.3890772612256113E-7</v>
      </c>
      <c r="AE9" s="3">
        <f t="shared" si="26"/>
        <v>6.6250111405382641E-4</v>
      </c>
      <c r="AF9" s="3">
        <f t="shared" si="27"/>
        <v>1.4209467830077347E-2</v>
      </c>
      <c r="AG9" s="3">
        <f t="shared" si="28"/>
        <v>70.375612370456849</v>
      </c>
      <c r="AH9" s="3"/>
      <c r="AI9" s="3">
        <v>3.0888400000000001E-5</v>
      </c>
      <c r="AJ9" s="3">
        <f t="shared" si="29"/>
        <v>2.5740333333333337E-2</v>
      </c>
      <c r="AK9" s="3">
        <v>-1.3002200000000001E-9</v>
      </c>
      <c r="AL9" s="31">
        <f t="shared" si="30"/>
        <v>0.98937922760385233</v>
      </c>
      <c r="AM9" s="3">
        <f t="shared" si="3"/>
        <v>5.4167285786000001E-7</v>
      </c>
      <c r="AN9" s="3">
        <f t="shared" si="31"/>
        <v>1.7536449212649408E-2</v>
      </c>
      <c r="AO9" s="3">
        <f t="shared" si="32"/>
        <v>5.3591987372349808E-7</v>
      </c>
      <c r="AP9" s="3">
        <f t="shared" si="33"/>
        <v>7.3206548458693097E-4</v>
      </c>
      <c r="AQ9" s="3">
        <f t="shared" si="34"/>
        <v>1.7350198576925255E-2</v>
      </c>
      <c r="AR9" s="3">
        <f t="shared" si="35"/>
        <v>57.636227940926354</v>
      </c>
      <c r="AT9" s="3">
        <v>3.0888400000000001E-5</v>
      </c>
      <c r="AU9" s="3">
        <f t="shared" si="36"/>
        <v>2.5740333333333337E-2</v>
      </c>
      <c r="AV9" s="3">
        <v>-1.51945E-9</v>
      </c>
      <c r="AW9" s="31">
        <f t="shared" si="37"/>
        <v>0.98937922760385233</v>
      </c>
      <c r="AX9" s="3">
        <f t="shared" si="4"/>
        <v>6.2908252799999998E-7</v>
      </c>
      <c r="AY9" s="3">
        <f t="shared" si="38"/>
        <v>2.0366303466673574E-2</v>
      </c>
      <c r="AZ9" s="3">
        <f t="shared" si="39"/>
        <v>6.2240118565171882E-7</v>
      </c>
      <c r="BA9" s="3">
        <f t="shared" si="40"/>
        <v>7.8892406836888855E-4</v>
      </c>
      <c r="BB9" s="3">
        <f t="shared" si="41"/>
        <v>2.014999759300316E-2</v>
      </c>
      <c r="BC9" s="3">
        <f t="shared" si="42"/>
        <v>49.627797491511252</v>
      </c>
      <c r="BE9" s="3">
        <v>3.0888400000000001E-5</v>
      </c>
      <c r="BF9" s="3">
        <f t="shared" si="43"/>
        <v>2.5740333333333337E-2</v>
      </c>
      <c r="BG9" s="3">
        <v>-1.42956E-9</v>
      </c>
      <c r="BH9" s="31">
        <f t="shared" si="44"/>
        <v>0.98937922760385233</v>
      </c>
      <c r="BI9" s="3">
        <f t="shared" si="5"/>
        <v>5.7832622499999998E-7</v>
      </c>
      <c r="BJ9" s="3">
        <f t="shared" si="45"/>
        <v>1.8723087793475868E-2</v>
      </c>
      <c r="BK9" s="3">
        <f t="shared" si="46"/>
        <v>5.7218395379355174E-7</v>
      </c>
      <c r="BL9" s="3">
        <f t="shared" si="47"/>
        <v>7.5642841947771349E-4</v>
      </c>
      <c r="BM9" s="3">
        <f t="shared" si="48"/>
        <v>1.8524234139468271E-2</v>
      </c>
      <c r="BN9" s="3">
        <f t="shared" si="49"/>
        <v>53.983338391808111</v>
      </c>
      <c r="BP9" s="3">
        <v>3.0888400000000001E-5</v>
      </c>
      <c r="BQ9" s="3">
        <f t="shared" si="50"/>
        <v>2.5740333333333337E-2</v>
      </c>
      <c r="BR9" s="3">
        <v>-1.47833E-9</v>
      </c>
      <c r="BS9" s="31">
        <f t="shared" si="51"/>
        <v>0.98937922760385233</v>
      </c>
      <c r="BT9" s="3">
        <f t="shared" si="6"/>
        <v>6.0743054155000002E-7</v>
      </c>
      <c r="BU9" s="3">
        <f t="shared" si="52"/>
        <v>1.9665328782002306E-2</v>
      </c>
      <c r="BV9" s="3">
        <f t="shared" si="53"/>
        <v>6.0097916002172877E-7</v>
      </c>
      <c r="BW9" s="3">
        <f t="shared" si="54"/>
        <v>7.7522845666405248E-4</v>
      </c>
      <c r="BX9" s="3">
        <f t="shared" si="55"/>
        <v>1.9456467800913247E-2</v>
      </c>
      <c r="BY9" s="3"/>
      <c r="CA9" s="3">
        <v>3.0888400000000001E-5</v>
      </c>
      <c r="CB9" s="3">
        <f t="shared" si="56"/>
        <v>2.5740333333333337E-2</v>
      </c>
      <c r="CC9" s="3">
        <v>-1.59452E-9</v>
      </c>
      <c r="CD9" s="31">
        <f t="shared" si="57"/>
        <v>0.98937922760385233</v>
      </c>
      <c r="CE9" s="3">
        <f t="shared" si="7"/>
        <v>6.5472393820000001E-7</v>
      </c>
      <c r="CF9" s="3">
        <f t="shared" si="58"/>
        <v>2.1196434201836287E-2</v>
      </c>
      <c r="CG9" s="3">
        <f t="shared" si="59"/>
        <v>6.477702642700684E-7</v>
      </c>
      <c r="CH9" s="3">
        <f t="shared" si="60"/>
        <v>8.0484176349768807E-4</v>
      </c>
      <c r="CI9" s="3">
        <f t="shared" si="61"/>
        <v>2.0971311698568668E-2</v>
      </c>
      <c r="CJ9" s="3">
        <f t="shared" si="62"/>
        <v>47.684189447637266</v>
      </c>
      <c r="CK9" s="3"/>
      <c r="CL9" s="3"/>
      <c r="CM9" s="3"/>
      <c r="CN9" s="3"/>
      <c r="CO9" s="3"/>
    </row>
    <row r="10" spans="1:93" x14ac:dyDescent="0.2">
      <c r="A10" s="2" t="s">
        <v>63</v>
      </c>
      <c r="B10" s="3">
        <v>3.72759E-5</v>
      </c>
      <c r="C10" s="3">
        <f t="shared" si="8"/>
        <v>3.1063250000000004E-2</v>
      </c>
      <c r="D10" s="3">
        <v>-1.8599899999999999E-9</v>
      </c>
      <c r="E10" s="31">
        <f t="shared" si="9"/>
        <v>0.9892279824273249</v>
      </c>
      <c r="F10" s="3">
        <f t="shared" si="0"/>
        <v>7.6509764528E-7</v>
      </c>
      <c r="G10" s="3">
        <f t="shared" si="10"/>
        <v>2.0525262844894421E-2</v>
      </c>
      <c r="H10" s="3">
        <f t="shared" si="11"/>
        <v>7.5685600000023152E-7</v>
      </c>
      <c r="I10" s="3">
        <f t="shared" si="12"/>
        <v>8.6997471227630036E-4</v>
      </c>
      <c r="J10" s="3">
        <f t="shared" si="13"/>
        <v>2.0304164352845443E-2</v>
      </c>
      <c r="K10" s="3">
        <f t="shared" si="14"/>
        <v>49.250980371416226</v>
      </c>
      <c r="M10" s="3">
        <v>3.72759E-5</v>
      </c>
      <c r="N10" s="3">
        <f t="shared" si="15"/>
        <v>3.1063250000000004E-2</v>
      </c>
      <c r="O10" s="3">
        <v>-1.91638E-9</v>
      </c>
      <c r="P10" s="31">
        <f t="shared" si="16"/>
        <v>0.9892279824273249</v>
      </c>
      <c r="Q10" s="3">
        <f t="shared" si="1"/>
        <v>7.9300010400000013E-7</v>
      </c>
      <c r="R10" s="3">
        <f t="shared" si="17"/>
        <v>2.1273801678832707E-2</v>
      </c>
      <c r="S10" s="3">
        <f t="shared" si="18"/>
        <v>7.8445789294457896E-7</v>
      </c>
      <c r="T10" s="3">
        <f t="shared" si="19"/>
        <v>8.8569627578791307E-4</v>
      </c>
      <c r="U10" s="3">
        <f t="shared" si="20"/>
        <v>2.1044639913310716E-2</v>
      </c>
      <c r="V10" s="3">
        <f t="shared" si="21"/>
        <v>47.51803804290806</v>
      </c>
      <c r="X10" s="3">
        <v>3.72759E-5</v>
      </c>
      <c r="Y10" s="3">
        <f t="shared" si="22"/>
        <v>3.1063250000000004E-2</v>
      </c>
      <c r="Z10" s="3">
        <v>-1.56822E-9</v>
      </c>
      <c r="AA10" s="31">
        <f t="shared" si="23"/>
        <v>0.98937922760385233</v>
      </c>
      <c r="AB10" s="3">
        <f t="shared" si="2"/>
        <v>6.440189177E-7</v>
      </c>
      <c r="AC10" s="3">
        <f t="shared" si="24"/>
        <v>1.7277085669293028E-2</v>
      </c>
      <c r="AD10" s="3">
        <f t="shared" si="25"/>
        <v>6.3717893935629494E-7</v>
      </c>
      <c r="AE10" s="3">
        <f t="shared" si="26"/>
        <v>7.9823488983900911E-4</v>
      </c>
      <c r="AF10" s="3">
        <f t="shared" si="27"/>
        <v>1.7093589674730722E-2</v>
      </c>
      <c r="AG10" s="3">
        <f t="shared" si="28"/>
        <v>58.501462772227988</v>
      </c>
      <c r="AH10" s="3"/>
      <c r="AI10" s="3">
        <v>3.72759E-5</v>
      </c>
      <c r="AJ10" s="3">
        <f t="shared" si="29"/>
        <v>3.1063250000000004E-2</v>
      </c>
      <c r="AK10" s="3">
        <v>-1.8197099999999999E-9</v>
      </c>
      <c r="AL10" s="31">
        <f t="shared" si="30"/>
        <v>0.98937922760385233</v>
      </c>
      <c r="AM10" s="3">
        <f t="shared" si="3"/>
        <v>7.5578741473E-7</v>
      </c>
      <c r="AN10" s="3">
        <f t="shared" si="31"/>
        <v>2.0275497432121023E-2</v>
      </c>
      <c r="AO10" s="3">
        <f t="shared" si="32"/>
        <v>7.4776036861827982E-7</v>
      </c>
      <c r="AP10" s="3">
        <f t="shared" si="33"/>
        <v>8.6473138523953199E-4</v>
      </c>
      <c r="AQ10" s="3">
        <f t="shared" si="34"/>
        <v>2.0060155988675787E-2</v>
      </c>
      <c r="AR10" s="3">
        <f t="shared" si="35"/>
        <v>49.850061014705602</v>
      </c>
      <c r="AT10" s="3">
        <v>3.72759E-5</v>
      </c>
      <c r="AU10" s="3">
        <f t="shared" si="36"/>
        <v>3.1063250000000004E-2</v>
      </c>
      <c r="AV10" s="3">
        <v>-2.0045999999999999E-9</v>
      </c>
      <c r="AW10" s="31">
        <f t="shared" si="37"/>
        <v>0.98937922760385233</v>
      </c>
      <c r="AX10" s="3">
        <f t="shared" si="4"/>
        <v>8.2811046400000001E-7</v>
      </c>
      <c r="AY10" s="3">
        <f t="shared" si="38"/>
        <v>2.2215706770326134E-2</v>
      </c>
      <c r="AZ10" s="3">
        <f t="shared" si="39"/>
        <v>8.1931529124298773E-7</v>
      </c>
      <c r="BA10" s="3">
        <f t="shared" si="40"/>
        <v>9.0516036769347551E-4</v>
      </c>
      <c r="BB10" s="3">
        <f t="shared" si="41"/>
        <v>2.1979758805098944E-2</v>
      </c>
      <c r="BC10" s="3">
        <f t="shared" si="42"/>
        <v>45.496404617871256</v>
      </c>
      <c r="BE10" s="3">
        <v>3.72759E-5</v>
      </c>
      <c r="BF10" s="3">
        <f t="shared" si="43"/>
        <v>3.1063250000000004E-2</v>
      </c>
      <c r="BG10" s="3">
        <v>-1.9634600000000002E-9</v>
      </c>
      <c r="BH10" s="31">
        <f t="shared" si="44"/>
        <v>0.98937922760385233</v>
      </c>
      <c r="BI10" s="3">
        <f t="shared" si="5"/>
        <v>7.9221991250000019E-7</v>
      </c>
      <c r="BJ10" s="3">
        <f t="shared" si="45"/>
        <v>2.1252871493377765E-2</v>
      </c>
      <c r="BK10" s="3">
        <f t="shared" si="46"/>
        <v>7.8380592512164168E-7</v>
      </c>
      <c r="BL10" s="3">
        <f t="shared" si="47"/>
        <v>8.8532814544757456E-4</v>
      </c>
      <c r="BM10" s="3">
        <f t="shared" si="48"/>
        <v>2.1027149582482023E-2</v>
      </c>
      <c r="BN10" s="3">
        <f t="shared" si="49"/>
        <v>47.557563429001917</v>
      </c>
      <c r="BP10" s="3">
        <v>3.72759E-5</v>
      </c>
      <c r="BQ10" s="3">
        <f t="shared" si="50"/>
        <v>3.1063250000000004E-2</v>
      </c>
      <c r="BR10" s="3">
        <v>-2.1118899999999998E-9</v>
      </c>
      <c r="BS10" s="31">
        <f t="shared" si="51"/>
        <v>0.98937922760385233</v>
      </c>
      <c r="BT10" s="3">
        <f t="shared" si="6"/>
        <v>8.6531163615000007E-7</v>
      </c>
      <c r="BU10" s="3">
        <f t="shared" si="52"/>
        <v>2.3213702047435475E-2</v>
      </c>
      <c r="BV10" s="3">
        <f t="shared" si="53"/>
        <v>8.5612135821071281E-7</v>
      </c>
      <c r="BW10" s="3">
        <f t="shared" si="54"/>
        <v>9.2526826283554806E-4</v>
      </c>
      <c r="BX10" s="3">
        <f t="shared" si="55"/>
        <v>2.2967154601517679E-2</v>
      </c>
      <c r="BY10" s="3"/>
      <c r="CA10" s="3">
        <v>3.72759E-5</v>
      </c>
      <c r="CB10" s="3">
        <f t="shared" si="56"/>
        <v>3.1063250000000004E-2</v>
      </c>
      <c r="CC10" s="3">
        <v>-2.1034E-9</v>
      </c>
      <c r="CD10" s="31">
        <f t="shared" si="57"/>
        <v>0.98937922760385233</v>
      </c>
      <c r="CE10" s="3">
        <f t="shared" si="7"/>
        <v>8.61855909E-7</v>
      </c>
      <c r="CF10" s="3">
        <f t="shared" si="58"/>
        <v>2.3120995307960371E-2</v>
      </c>
      <c r="CG10" s="3">
        <f t="shared" si="59"/>
        <v>8.5270233355223605E-7</v>
      </c>
      <c r="CH10" s="3">
        <f t="shared" si="60"/>
        <v>9.2341882889198008E-4</v>
      </c>
      <c r="CI10" s="3">
        <f t="shared" si="61"/>
        <v>2.2875432479222125E-2</v>
      </c>
      <c r="CJ10" s="3">
        <f t="shared" si="62"/>
        <v>43.715020509811353</v>
      </c>
      <c r="CK10" s="3"/>
      <c r="CL10" s="3"/>
      <c r="CM10" s="3"/>
      <c r="CN10" s="3"/>
      <c r="CO10" s="3"/>
    </row>
    <row r="11" spans="1:93" x14ac:dyDescent="0.2">
      <c r="A11" s="3">
        <v>1.1999999999999999E-3</v>
      </c>
      <c r="B11" s="3">
        <v>4.4984300000000002E-5</v>
      </c>
      <c r="C11" s="3">
        <f t="shared" si="8"/>
        <v>3.7486916666666675E-2</v>
      </c>
      <c r="D11" s="3">
        <v>-2.50797E-9</v>
      </c>
      <c r="E11" s="31">
        <f t="shared" si="9"/>
        <v>0.9892279824273249</v>
      </c>
      <c r="F11" s="3">
        <f t="shared" si="0"/>
        <v>1.02964973584E-6</v>
      </c>
      <c r="G11" s="3">
        <f t="shared" si="10"/>
        <v>2.2889090990412208E-2</v>
      </c>
      <c r="H11" s="3">
        <f t="shared" si="11"/>
        <v>1.0185583307918313E-6</v>
      </c>
      <c r="I11" s="3">
        <f t="shared" si="12"/>
        <v>1.0092365088480654E-3</v>
      </c>
      <c r="J11" s="3">
        <f t="shared" si="13"/>
        <v>2.2642529300040931E-2</v>
      </c>
      <c r="K11" s="3">
        <f t="shared" si="14"/>
        <v>44.16467730918172</v>
      </c>
      <c r="M11" s="3">
        <v>4.4984300000000002E-5</v>
      </c>
      <c r="N11" s="3">
        <f t="shared" si="15"/>
        <v>3.7486916666666675E-2</v>
      </c>
      <c r="O11" s="3">
        <v>-2.6525700000000001E-9</v>
      </c>
      <c r="P11" s="31">
        <f t="shared" si="16"/>
        <v>0.9892279824273249</v>
      </c>
      <c r="Q11" s="3">
        <f t="shared" si="1"/>
        <v>1.0954269560000001E-6</v>
      </c>
      <c r="R11" s="3">
        <f t="shared" si="17"/>
        <v>2.4351317148427341E-2</v>
      </c>
      <c r="S11" s="3">
        <f t="shared" si="18"/>
        <v>1.083626997580386E-6</v>
      </c>
      <c r="T11" s="3">
        <f t="shared" si="19"/>
        <v>1.0409740619152746E-3</v>
      </c>
      <c r="U11" s="3">
        <f t="shared" si="20"/>
        <v>2.4089004332186695E-2</v>
      </c>
      <c r="V11" s="3">
        <f t="shared" si="21"/>
        <v>41.512716184115703</v>
      </c>
      <c r="X11" s="3">
        <v>4.4984300000000002E-5</v>
      </c>
      <c r="Y11" s="3">
        <f t="shared" si="22"/>
        <v>3.7486916666666675E-2</v>
      </c>
      <c r="Z11" s="3">
        <v>-2.2331700000000001E-9</v>
      </c>
      <c r="AA11" s="31">
        <f t="shared" si="23"/>
        <v>0.98937922760385233</v>
      </c>
      <c r="AB11" s="3">
        <f t="shared" si="2"/>
        <v>9.1467684095000003E-7</v>
      </c>
      <c r="AC11" s="3">
        <f t="shared" si="24"/>
        <v>2.0333246064738141E-2</v>
      </c>
      <c r="AD11" s="3">
        <f t="shared" si="25"/>
        <v>9.0496226640624276E-7</v>
      </c>
      <c r="AE11" s="3">
        <f t="shared" si="26"/>
        <v>9.5129504697871877E-4</v>
      </c>
      <c r="AF11" s="3">
        <f t="shared" si="27"/>
        <v>2.0117291286209694E-2</v>
      </c>
      <c r="AG11" s="3">
        <f t="shared" si="28"/>
        <v>49.708481413971235</v>
      </c>
      <c r="AH11" s="3"/>
      <c r="AI11" s="3">
        <v>4.4984300000000002E-5</v>
      </c>
      <c r="AJ11" s="3">
        <f t="shared" si="29"/>
        <v>3.7486916666666675E-2</v>
      </c>
      <c r="AK11" s="3">
        <v>-2.5936400000000002E-9</v>
      </c>
      <c r="AL11" s="31">
        <f t="shared" si="30"/>
        <v>0.98937922760385233</v>
      </c>
      <c r="AM11" s="3">
        <f t="shared" si="3"/>
        <v>1.0747727253200001E-6</v>
      </c>
      <c r="AN11" s="3">
        <f t="shared" si="31"/>
        <v>2.3892174054503459E-2</v>
      </c>
      <c r="AO11" s="3">
        <f t="shared" si="32"/>
        <v>1.063357808826789E-6</v>
      </c>
      <c r="AP11" s="3">
        <f t="shared" si="33"/>
        <v>1.0311924208540272E-3</v>
      </c>
      <c r="AQ11" s="3">
        <f t="shared" si="34"/>
        <v>2.3638420711821432E-2</v>
      </c>
      <c r="AR11" s="3">
        <f t="shared" si="35"/>
        <v>42.304010584764065</v>
      </c>
      <c r="AT11" s="3">
        <v>4.4984300000000002E-5</v>
      </c>
      <c r="AU11" s="3">
        <f t="shared" si="36"/>
        <v>3.7486916666666675E-2</v>
      </c>
      <c r="AV11" s="3">
        <v>-2.6843800000000002E-9</v>
      </c>
      <c r="AW11" s="31">
        <f t="shared" si="37"/>
        <v>0.98937922760385233</v>
      </c>
      <c r="AX11" s="3">
        <f t="shared" si="4"/>
        <v>1.1069834112000002E-6</v>
      </c>
      <c r="AY11" s="3">
        <f t="shared" si="38"/>
        <v>2.4608216893449494E-2</v>
      </c>
      <c r="AZ11" s="3">
        <f t="shared" si="39"/>
        <v>1.0952263923433337E-6</v>
      </c>
      <c r="BA11" s="3">
        <f t="shared" si="40"/>
        <v>1.0465306456780583E-3</v>
      </c>
      <c r="BB11" s="3">
        <f t="shared" si="41"/>
        <v>2.4346858622749129E-2</v>
      </c>
      <c r="BC11" s="3">
        <f t="shared" si="42"/>
        <v>41.073060615122792</v>
      </c>
      <c r="BE11" s="3">
        <v>4.4984300000000002E-5</v>
      </c>
      <c r="BF11" s="3">
        <f t="shared" si="43"/>
        <v>3.7486916666666675E-2</v>
      </c>
      <c r="BG11" s="3">
        <v>-2.6814100000000002E-9</v>
      </c>
      <c r="BH11" s="31">
        <f t="shared" si="44"/>
        <v>0.98937922760385233</v>
      </c>
      <c r="BI11" s="3">
        <f t="shared" si="5"/>
        <v>1.0798486312500002E-6</v>
      </c>
      <c r="BJ11" s="3">
        <f t="shared" si="45"/>
        <v>2.4005011331731295E-2</v>
      </c>
      <c r="BK11" s="3">
        <f t="shared" si="46"/>
        <v>1.0683798047152025E-6</v>
      </c>
      <c r="BL11" s="3">
        <f t="shared" si="47"/>
        <v>1.0336245956415716E-3</v>
      </c>
      <c r="BM11" s="3">
        <f t="shared" si="48"/>
        <v>2.3750059570010036E-2</v>
      </c>
      <c r="BN11" s="3">
        <f t="shared" si="49"/>
        <v>42.105157549277564</v>
      </c>
      <c r="BP11" s="3">
        <v>4.4984300000000002E-5</v>
      </c>
      <c r="BQ11" s="3">
        <f t="shared" si="50"/>
        <v>3.7486916666666675E-2</v>
      </c>
      <c r="BR11" s="3">
        <v>-2.9354300000000001E-9</v>
      </c>
      <c r="BS11" s="31">
        <f t="shared" si="51"/>
        <v>0.98937922760385233</v>
      </c>
      <c r="BT11" s="3">
        <f t="shared" si="6"/>
        <v>1.2005212400500001E-6</v>
      </c>
      <c r="BU11" s="3">
        <f t="shared" si="52"/>
        <v>2.6687560772313896E-2</v>
      </c>
      <c r="BV11" s="3">
        <f t="shared" si="53"/>
        <v>1.1877707772026881E-6</v>
      </c>
      <c r="BW11" s="3">
        <f t="shared" si="54"/>
        <v>1.0898489699048618E-3</v>
      </c>
      <c r="BX11" s="3">
        <f t="shared" si="55"/>
        <v>2.6404118263542792E-2</v>
      </c>
      <c r="BY11" s="3"/>
      <c r="CA11" s="3">
        <v>4.4984300000000002E-5</v>
      </c>
      <c r="CB11" s="3">
        <f t="shared" si="56"/>
        <v>3.7486916666666675E-2</v>
      </c>
      <c r="CC11" s="3">
        <v>-2.7602900000000002E-9</v>
      </c>
      <c r="CD11" s="31">
        <f t="shared" si="57"/>
        <v>0.98937922760385233</v>
      </c>
      <c r="CE11" s="3">
        <f t="shared" si="7"/>
        <v>1.12923313015E-6</v>
      </c>
      <c r="CF11" s="3">
        <f t="shared" si="58"/>
        <v>2.5102827656537947E-2</v>
      </c>
      <c r="CG11" s="3">
        <f t="shared" si="59"/>
        <v>1.1172398020924876E-6</v>
      </c>
      <c r="CH11" s="3">
        <f t="shared" si="60"/>
        <v>1.0569956490414176E-3</v>
      </c>
      <c r="CI11" s="3">
        <f t="shared" si="61"/>
        <v>2.4836216237498137E-2</v>
      </c>
      <c r="CJ11" s="3">
        <f t="shared" si="62"/>
        <v>40.263782149318828</v>
      </c>
      <c r="CK11" s="3"/>
      <c r="CL11" s="3"/>
      <c r="CM11" s="3"/>
      <c r="CN11" s="3"/>
      <c r="CO11" s="3"/>
    </row>
    <row r="12" spans="1:93" s="23" customFormat="1" x14ac:dyDescent="0.2">
      <c r="B12" s="4">
        <v>5.4286799999999997E-5</v>
      </c>
      <c r="C12" s="3">
        <f t="shared" si="8"/>
        <v>4.5239000000000001E-2</v>
      </c>
      <c r="D12" s="4">
        <v>-3.2229499999999999E-9</v>
      </c>
      <c r="E12" s="30">
        <f>(E$2+(2.3367*LN(B12*1000)))/E$2</f>
        <v>0.9892279824273249</v>
      </c>
      <c r="F12" s="4">
        <f t="shared" si="0"/>
        <v>1.3215560504000001E-6</v>
      </c>
      <c r="G12" s="4">
        <f t="shared" si="10"/>
        <v>2.4343966680666389E-2</v>
      </c>
      <c r="H12" s="4">
        <f t="shared" si="11"/>
        <v>1.3073202254018163E-6</v>
      </c>
      <c r="I12" s="4">
        <f t="shared" si="12"/>
        <v>1.1433810499574567E-3</v>
      </c>
      <c r="J12" s="4">
        <f t="shared" si="13"/>
        <v>2.4081733043793636E-2</v>
      </c>
      <c r="K12" s="3">
        <f t="shared" si="14"/>
        <v>41.525250619689963</v>
      </c>
      <c r="M12" s="4">
        <v>5.4286799999999997E-5</v>
      </c>
      <c r="N12" s="3">
        <f t="shared" si="15"/>
        <v>4.5239000000000001E-2</v>
      </c>
      <c r="O12" s="4">
        <v>-3.3069299999999999E-9</v>
      </c>
      <c r="P12" s="30">
        <f>(P$2+(2.3367*LN(M12*1000)))/P$2</f>
        <v>0.9892279824273249</v>
      </c>
      <c r="Q12" s="4">
        <f t="shared" si="1"/>
        <v>1.3642380440000001E-6</v>
      </c>
      <c r="R12" s="4">
        <f t="shared" si="17"/>
        <v>2.513019820656219E-2</v>
      </c>
      <c r="S12" s="4">
        <f t="shared" si="18"/>
        <v>1.3495424478167203E-6</v>
      </c>
      <c r="T12" s="4">
        <f t="shared" si="19"/>
        <v>1.1616980880662239E-3</v>
      </c>
      <c r="U12" s="4">
        <f t="shared" si="20"/>
        <v>2.4859495269876294E-2</v>
      </c>
      <c r="V12" s="3">
        <f t="shared" si="21"/>
        <v>40.226078170290066</v>
      </c>
      <c r="X12" s="4">
        <v>5.4286799999999997E-5</v>
      </c>
      <c r="Y12" s="3">
        <f t="shared" si="22"/>
        <v>4.5239000000000001E-2</v>
      </c>
      <c r="Z12" s="4">
        <v>-2.9549400000000001E-9</v>
      </c>
      <c r="AA12" s="30">
        <f>(AA$2+(2.3367*LN(X12*1000)))/AA$2</f>
        <v>0.98937922760385233</v>
      </c>
      <c r="AB12" s="4">
        <f t="shared" si="2"/>
        <v>1.2084624929000001E-6</v>
      </c>
      <c r="AC12" s="4">
        <f t="shared" si="24"/>
        <v>2.2260705970880586E-2</v>
      </c>
      <c r="AD12" s="4">
        <f t="shared" si="25"/>
        <v>1.1956276878136279E-6</v>
      </c>
      <c r="AE12" s="4">
        <f t="shared" si="26"/>
        <v>1.0934476154867356E-3</v>
      </c>
      <c r="AF12" s="4">
        <f t="shared" si="27"/>
        <v>2.2024280079386296E-2</v>
      </c>
      <c r="AG12" s="3">
        <f t="shared" si="28"/>
        <v>45.404435304832212</v>
      </c>
      <c r="AH12" s="4"/>
      <c r="AI12" s="4">
        <v>5.4286799999999997E-5</v>
      </c>
      <c r="AJ12" s="3">
        <f t="shared" si="29"/>
        <v>4.5239000000000001E-2</v>
      </c>
      <c r="AK12" s="4">
        <v>-3.4269299999999999E-9</v>
      </c>
      <c r="AL12" s="30">
        <f>(AL$2+(2.3367*LN(AI12*1000)))/AL$2</f>
        <v>0.98937922760385233</v>
      </c>
      <c r="AM12" s="4">
        <f t="shared" si="3"/>
        <v>1.41822403159E-6</v>
      </c>
      <c r="AN12" s="4">
        <f t="shared" si="31"/>
        <v>2.6124657036148753E-2</v>
      </c>
      <c r="AO12" s="4">
        <f t="shared" si="32"/>
        <v>1.4031613969437356E-6</v>
      </c>
      <c r="AP12" s="4">
        <f t="shared" si="33"/>
        <v>1.1845511373274418E-3</v>
      </c>
      <c r="AQ12" s="4">
        <f t="shared" si="34"/>
        <v>2.5847192999840399E-2</v>
      </c>
      <c r="AR12" s="3">
        <f t="shared" si="35"/>
        <v>38.688920688841328</v>
      </c>
      <c r="AT12" s="4">
        <v>5.4286799999999997E-5</v>
      </c>
      <c r="AU12" s="3">
        <f t="shared" si="36"/>
        <v>4.5239000000000001E-2</v>
      </c>
      <c r="AV12" s="4">
        <v>-3.4383900000000002E-9</v>
      </c>
      <c r="AW12" s="30">
        <f>(AW$2+(2.3367*LN(AT12*1000)))/AW$2</f>
        <v>0.98937922760385233</v>
      </c>
      <c r="AX12" s="4">
        <f t="shared" si="4"/>
        <v>1.4163084736000003E-6</v>
      </c>
      <c r="AY12" s="4">
        <f t="shared" si="38"/>
        <v>2.6089371147313901E-2</v>
      </c>
      <c r="AZ12" s="4">
        <f t="shared" si="39"/>
        <v>1.4012661836591594E-6</v>
      </c>
      <c r="BA12" s="4">
        <f t="shared" si="40"/>
        <v>1.1837508959486195E-3</v>
      </c>
      <c r="BB12" s="4">
        <f t="shared" si="41"/>
        <v>2.581228187439966E-2</v>
      </c>
      <c r="BC12" s="3">
        <f t="shared" si="42"/>
        <v>38.741247475365171</v>
      </c>
      <c r="BE12" s="4">
        <v>5.4286799999999997E-5</v>
      </c>
      <c r="BF12" s="3">
        <f t="shared" si="43"/>
        <v>4.5239000000000001E-2</v>
      </c>
      <c r="BG12" s="4">
        <v>-3.4506799999999999E-9</v>
      </c>
      <c r="BH12" s="30">
        <f>(BH$2+(2.3367*LN(BE12*1000)))/BH$2</f>
        <v>0.98937922760385233</v>
      </c>
      <c r="BI12" s="4">
        <f t="shared" si="5"/>
        <v>1.388037425E-6</v>
      </c>
      <c r="BJ12" s="4">
        <f t="shared" si="45"/>
        <v>2.5568599088544548E-2</v>
      </c>
      <c r="BK12" s="4">
        <f t="shared" si="46"/>
        <v>1.3732953954317401E-6</v>
      </c>
      <c r="BL12" s="4">
        <f t="shared" si="47"/>
        <v>1.1718768687160525E-3</v>
      </c>
      <c r="BM12" s="4">
        <f t="shared" si="48"/>
        <v>2.5297040817136764E-2</v>
      </c>
      <c r="BN12" s="3">
        <f t="shared" si="49"/>
        <v>39.530315313504111</v>
      </c>
      <c r="BP12" s="4">
        <v>5.4286799999999997E-5</v>
      </c>
      <c r="BQ12" s="3">
        <f t="shared" si="50"/>
        <v>4.5239000000000001E-2</v>
      </c>
      <c r="BR12" s="4">
        <v>-3.7140299999999998E-9</v>
      </c>
      <c r="BS12" s="30">
        <f>(BS$2+(2.3367*LN(BP12*1000)))/BS$2</f>
        <v>0.98937922760385233</v>
      </c>
      <c r="BT12" s="4">
        <f t="shared" si="6"/>
        <v>1.5174386910500001E-6</v>
      </c>
      <c r="BU12" s="4">
        <f t="shared" si="52"/>
        <v>2.795225894784736E-2</v>
      </c>
      <c r="BV12" s="4">
        <f t="shared" si="53"/>
        <v>1.5013223200872497E-6</v>
      </c>
      <c r="BW12" s="4">
        <f t="shared" si="54"/>
        <v>1.2252845873866405E-3</v>
      </c>
      <c r="BX12" s="4">
        <f t="shared" si="55"/>
        <v>2.7655384367604091E-2</v>
      </c>
      <c r="BY12" s="4"/>
      <c r="CA12" s="4">
        <v>5.4286799999999997E-5</v>
      </c>
      <c r="CB12" s="3">
        <f t="shared" si="56"/>
        <v>4.5239000000000001E-2</v>
      </c>
      <c r="CC12" s="4">
        <v>-3.4612799999999999E-9</v>
      </c>
      <c r="CD12" s="30">
        <f>(CD$2+(2.3367*LN(CA12*1000)))/CD$2</f>
        <v>0.98937922760385233</v>
      </c>
      <c r="CE12" s="4">
        <f t="shared" si="7"/>
        <v>1.4145605947999999E-6</v>
      </c>
      <c r="CF12" s="4">
        <f t="shared" si="58"/>
        <v>2.6057174023887943E-2</v>
      </c>
      <c r="CG12" s="4">
        <f t="shared" si="59"/>
        <v>1.3995368686820699E-6</v>
      </c>
      <c r="CH12" s="4">
        <f t="shared" si="60"/>
        <v>1.1830202317298171E-3</v>
      </c>
      <c r="CI12" s="4">
        <f t="shared" si="61"/>
        <v>2.5780426709293418E-2</v>
      </c>
      <c r="CJ12" s="3">
        <f t="shared" si="62"/>
        <v>38.789117467924477</v>
      </c>
      <c r="CK12" s="4"/>
      <c r="CL12" s="4"/>
      <c r="CM12" s="4"/>
      <c r="CN12" s="4"/>
      <c r="CO12" s="4"/>
    </row>
    <row r="13" spans="1:93" x14ac:dyDescent="0.2">
      <c r="B13" s="3">
        <v>6.5512900000000001E-5</v>
      </c>
      <c r="C13" s="3">
        <f t="shared" si="8"/>
        <v>5.4594083333333342E-2</v>
      </c>
      <c r="D13" s="3">
        <v>-4.3734699999999998E-9</v>
      </c>
      <c r="E13" s="31">
        <f t="shared" ref="E13:E26" si="63">(E$2+(2.3367*LN(B13*1000)))/E$2</f>
        <v>0.98992295089816196</v>
      </c>
      <c r="F13" s="3">
        <f t="shared" si="0"/>
        <v>1.7912811518400001E-6</v>
      </c>
      <c r="G13" s="3">
        <f t="shared" si="10"/>
        <v>2.7342418849417443E-2</v>
      </c>
      <c r="H13" s="3">
        <f t="shared" si="11"/>
        <v>1.7732303237177114E-6</v>
      </c>
      <c r="I13" s="3">
        <f t="shared" si="12"/>
        <v>1.3316269461518535E-3</v>
      </c>
      <c r="J13" s="3">
        <f t="shared" si="13"/>
        <v>2.7066887952108841E-2</v>
      </c>
      <c r="K13" s="3">
        <f t="shared" si="14"/>
        <v>36.945510757253047</v>
      </c>
      <c r="M13" s="3">
        <v>6.5512900000000001E-5</v>
      </c>
      <c r="N13" s="3">
        <f t="shared" si="15"/>
        <v>5.4594083333333342E-2</v>
      </c>
      <c r="O13" s="3">
        <v>-4.2729600000000001E-9</v>
      </c>
      <c r="P13" s="31">
        <f t="shared" ref="P13:P26" si="64">(P$2+(2.3367*LN(M13*1000)))/P$2</f>
        <v>0.98992295089816196</v>
      </c>
      <c r="Q13" s="3">
        <f t="shared" si="1"/>
        <v>1.7610831680000001E-6</v>
      </c>
      <c r="R13" s="3">
        <f t="shared" si="17"/>
        <v>2.6881471710151743E-2</v>
      </c>
      <c r="S13" s="3">
        <f t="shared" si="18"/>
        <v>1.7433366464436435E-6</v>
      </c>
      <c r="T13" s="3">
        <f t="shared" si="19"/>
        <v>1.3203547426520054E-3</v>
      </c>
      <c r="U13" s="3">
        <f t="shared" si="20"/>
        <v>2.6610585799798872E-2</v>
      </c>
      <c r="V13" s="3">
        <f t="shared" si="21"/>
        <v>37.579029921526875</v>
      </c>
      <c r="X13" s="3">
        <v>6.5512900000000001E-5</v>
      </c>
      <c r="Y13" s="3">
        <f t="shared" si="22"/>
        <v>5.4594083333333342E-2</v>
      </c>
      <c r="Z13" s="3">
        <v>-4.0091899999999999E-9</v>
      </c>
      <c r="AA13" s="31">
        <f t="shared" ref="AA13:AA26" si="65">(AA$2+(2.3367*LN(X13*1000)))/AA$2</f>
        <v>0.99006443832704893</v>
      </c>
      <c r="AB13" s="3">
        <f t="shared" si="2"/>
        <v>1.63757914165E-6</v>
      </c>
      <c r="AC13" s="3">
        <f t="shared" si="24"/>
        <v>2.4996285336933641E-2</v>
      </c>
      <c r="AD13" s="3">
        <f t="shared" si="25"/>
        <v>1.6213088730937983E-6</v>
      </c>
      <c r="AE13" s="3">
        <f t="shared" si="26"/>
        <v>1.2733062762327837E-3</v>
      </c>
      <c r="AF13" s="3">
        <f t="shared" si="27"/>
        <v>2.4747933202373857E-2</v>
      </c>
      <c r="AG13" s="3">
        <f t="shared" si="28"/>
        <v>40.407414705001649</v>
      </c>
      <c r="AH13" s="3"/>
      <c r="AI13" s="3">
        <v>6.5512900000000001E-5</v>
      </c>
      <c r="AJ13" s="3">
        <f t="shared" si="29"/>
        <v>5.4594083333333342E-2</v>
      </c>
      <c r="AK13" s="3">
        <v>-4.6058500000000002E-9</v>
      </c>
      <c r="AL13" s="31">
        <f t="shared" ref="AL13:AL26" si="66">(AL$2+(2.3367*LN(AI13*1000)))/AL$2</f>
        <v>0.99006443832704893</v>
      </c>
      <c r="AM13" s="3">
        <f t="shared" si="3"/>
        <v>1.9041312355500001E-6</v>
      </c>
      <c r="AN13" s="3">
        <f t="shared" si="31"/>
        <v>2.9064981637967485E-2</v>
      </c>
      <c r="AO13" s="3">
        <f t="shared" si="32"/>
        <v>1.8852126222258006E-6</v>
      </c>
      <c r="AP13" s="3">
        <f t="shared" si="33"/>
        <v>1.3730304520387742E-3</v>
      </c>
      <c r="AQ13" s="3">
        <f t="shared" si="34"/>
        <v>2.8776204720380269E-2</v>
      </c>
      <c r="AR13" s="3">
        <f t="shared" si="35"/>
        <v>34.750934312465695</v>
      </c>
      <c r="AT13" s="3">
        <v>6.5512900000000001E-5</v>
      </c>
      <c r="AU13" s="3">
        <f t="shared" si="36"/>
        <v>5.4594083333333342E-2</v>
      </c>
      <c r="AV13" s="3">
        <v>-4.6177300000000003E-9</v>
      </c>
      <c r="AW13" s="31">
        <f t="shared" ref="AW13:AW26" si="67">(AW$2+(2.3367*LN(AT13*1000)))/AW$2</f>
        <v>0.99006443832704893</v>
      </c>
      <c r="AX13" s="3">
        <f t="shared" si="4"/>
        <v>1.9001209152000003E-6</v>
      </c>
      <c r="AY13" s="3">
        <f t="shared" si="38"/>
        <v>2.9003767429010171E-2</v>
      </c>
      <c r="AZ13" s="3">
        <f t="shared" si="39"/>
        <v>1.8812421466609666E-6</v>
      </c>
      <c r="BA13" s="3">
        <f t="shared" si="40"/>
        <v>1.3715838095650467E-3</v>
      </c>
      <c r="BB13" s="3">
        <f t="shared" si="41"/>
        <v>2.8715598708971311E-2</v>
      </c>
      <c r="BC13" s="3">
        <f t="shared" si="42"/>
        <v>34.824278265442558</v>
      </c>
      <c r="BE13" s="3">
        <v>6.5512900000000001E-5</v>
      </c>
      <c r="BF13" s="3">
        <f t="shared" si="43"/>
        <v>5.4594083333333342E-2</v>
      </c>
      <c r="BG13" s="3">
        <v>-4.5515800000000001E-9</v>
      </c>
      <c r="BH13" s="31">
        <f t="shared" ref="BH13:BH26" si="68">(BH$2+(2.3367*LN(BE13*1000)))/BH$2</f>
        <v>0.99006443832704893</v>
      </c>
      <c r="BI13" s="3">
        <f t="shared" si="5"/>
        <v>1.8290854875000001E-6</v>
      </c>
      <c r="BJ13" s="3">
        <f t="shared" si="45"/>
        <v>2.7919470630974969E-2</v>
      </c>
      <c r="BK13" s="3">
        <f t="shared" si="46"/>
        <v>1.810912495833844E-6</v>
      </c>
      <c r="BL13" s="3">
        <f t="shared" si="47"/>
        <v>1.3457014883821166E-3</v>
      </c>
      <c r="BM13" s="3">
        <f t="shared" si="48"/>
        <v>2.7642075008644771E-2</v>
      </c>
      <c r="BN13" s="3">
        <f t="shared" si="49"/>
        <v>36.17673418827134</v>
      </c>
      <c r="BP13" s="3">
        <v>6.5512900000000001E-5</v>
      </c>
      <c r="BQ13" s="3">
        <f t="shared" si="50"/>
        <v>5.4594083333333342E-2</v>
      </c>
      <c r="BR13" s="3">
        <v>-4.6982999999999998E-9</v>
      </c>
      <c r="BS13" s="31">
        <f t="shared" ref="BS13:BS26" si="69">(BS$2+(2.3367*LN(BP13*1000)))/BS$2</f>
        <v>0.99006443832704893</v>
      </c>
      <c r="BT13" s="3">
        <f t="shared" si="6"/>
        <v>1.9180710305000002E-6</v>
      </c>
      <c r="BU13" s="3">
        <f t="shared" si="52"/>
        <v>2.9277761028743961E-2</v>
      </c>
      <c r="BV13" s="3">
        <f t="shared" si="53"/>
        <v>1.8990139174833667E-6</v>
      </c>
      <c r="BW13" s="3">
        <f t="shared" si="54"/>
        <v>1.3780471390643235E-3</v>
      </c>
      <c r="BX13" s="3">
        <f t="shared" si="55"/>
        <v>2.8986870028396953E-2</v>
      </c>
      <c r="BY13" s="3"/>
      <c r="CA13" s="3">
        <v>6.5512900000000001E-5</v>
      </c>
      <c r="CB13" s="3">
        <f t="shared" si="56"/>
        <v>5.4594083333333342E-2</v>
      </c>
      <c r="CC13" s="3">
        <v>-4.56048E-9</v>
      </c>
      <c r="CD13" s="31">
        <f t="shared" ref="CD13:CD26" si="70">(CD$2+(2.3367*LN(CA13*1000)))/CD$2</f>
        <v>0.99006443832704893</v>
      </c>
      <c r="CE13" s="3">
        <f t="shared" si="7"/>
        <v>1.8619734668E-6</v>
      </c>
      <c r="CF13" s="3">
        <f t="shared" si="58"/>
        <v>2.8421478316484235E-2</v>
      </c>
      <c r="CG13" s="3">
        <f t="shared" si="59"/>
        <v>1.84347371458721E-6</v>
      </c>
      <c r="CH13" s="3">
        <f t="shared" si="60"/>
        <v>1.3577458210531196E-3</v>
      </c>
      <c r="CI13" s="3">
        <f t="shared" si="61"/>
        <v>2.813909496583436E-2</v>
      </c>
      <c r="CJ13" s="3">
        <f t="shared" si="62"/>
        <v>35.537745660056579</v>
      </c>
      <c r="CK13" s="3"/>
      <c r="CL13" s="3"/>
      <c r="CM13" s="3"/>
      <c r="CN13" s="3"/>
      <c r="CO13" s="3"/>
    </row>
    <row r="14" spans="1:93" x14ac:dyDescent="0.2">
      <c r="B14" s="3">
        <v>7.9060400000000006E-5</v>
      </c>
      <c r="C14" s="3">
        <f t="shared" si="8"/>
        <v>6.5883666666666674E-2</v>
      </c>
      <c r="D14" s="3">
        <v>-5.7105500000000003E-9</v>
      </c>
      <c r="E14" s="31">
        <f t="shared" si="63"/>
        <v>0.99061791597168869</v>
      </c>
      <c r="F14" s="3">
        <f t="shared" si="0"/>
        <v>2.3371734776000005E-6</v>
      </c>
      <c r="G14" s="3">
        <f t="shared" si="10"/>
        <v>2.9561872664443899E-2</v>
      </c>
      <c r="H14" s="3">
        <f t="shared" si="11"/>
        <v>2.3152459196444168E-6</v>
      </c>
      <c r="I14" s="3">
        <f t="shared" si="12"/>
        <v>1.5215932175336538E-3</v>
      </c>
      <c r="J14" s="3">
        <f t="shared" si="13"/>
        <v>2.9284520691071847E-2</v>
      </c>
      <c r="K14" s="3">
        <f t="shared" si="14"/>
        <v>34.147733218829025</v>
      </c>
      <c r="M14" s="3">
        <v>7.9060400000000006E-5</v>
      </c>
      <c r="N14" s="3">
        <f t="shared" si="15"/>
        <v>6.5883666666666674E-2</v>
      </c>
      <c r="O14" s="3">
        <v>-5.4896200000000003E-9</v>
      </c>
      <c r="P14" s="31">
        <f t="shared" si="64"/>
        <v>0.99061791597168869</v>
      </c>
      <c r="Q14" s="3">
        <f t="shared" si="1"/>
        <v>2.260887096E-6</v>
      </c>
      <c r="R14" s="3">
        <f t="shared" si="17"/>
        <v>2.8596959995142952E-2</v>
      </c>
      <c r="S14" s="3">
        <f t="shared" si="18"/>
        <v>2.2396752632868033E-6</v>
      </c>
      <c r="T14" s="3">
        <f t="shared" si="19"/>
        <v>1.4965544638558274E-3</v>
      </c>
      <c r="U14" s="3">
        <f t="shared" si="20"/>
        <v>2.8328660913514263E-2</v>
      </c>
      <c r="V14" s="3">
        <f t="shared" si="21"/>
        <v>35.29993892238469</v>
      </c>
      <c r="X14" s="3">
        <v>7.9060400000000006E-5</v>
      </c>
      <c r="Y14" s="3">
        <f t="shared" si="22"/>
        <v>6.5883666666666674E-2</v>
      </c>
      <c r="Z14" s="3">
        <v>-5.2623199999999997E-9</v>
      </c>
      <c r="AA14" s="31">
        <f t="shared" si="65"/>
        <v>0.9907496457006354</v>
      </c>
      <c r="AB14" s="3">
        <f t="shared" si="2"/>
        <v>2.1476469111999997E-6</v>
      </c>
      <c r="AC14" s="3">
        <f t="shared" si="24"/>
        <v>2.7164635028408653E-2</v>
      </c>
      <c r="AD14" s="3">
        <f t="shared" si="25"/>
        <v>2.1277804163614636E-6</v>
      </c>
      <c r="AE14" s="3">
        <f t="shared" si="26"/>
        <v>1.4586913369049202E-3</v>
      </c>
      <c r="AF14" s="3">
        <f t="shared" si="27"/>
        <v>2.6913352529982941E-2</v>
      </c>
      <c r="AG14" s="3">
        <f t="shared" si="28"/>
        <v>37.156277683575297</v>
      </c>
      <c r="AH14" s="3"/>
      <c r="AI14" s="3">
        <v>7.9060400000000006E-5</v>
      </c>
      <c r="AJ14" s="3">
        <f t="shared" si="29"/>
        <v>6.5883666666666674E-2</v>
      </c>
      <c r="AK14" s="3">
        <v>-5.9531299999999997E-9</v>
      </c>
      <c r="AL14" s="31">
        <f t="shared" si="66"/>
        <v>0.9907496457006354</v>
      </c>
      <c r="AM14" s="3">
        <f t="shared" si="3"/>
        <v>2.4594302021900003E-6</v>
      </c>
      <c r="AN14" s="3">
        <f t="shared" si="31"/>
        <v>3.1108243851409808E-2</v>
      </c>
      <c r="AO14" s="3">
        <f t="shared" si="32"/>
        <v>2.4366796014451848E-6</v>
      </c>
      <c r="AP14" s="3">
        <f t="shared" si="33"/>
        <v>1.5609867396762808E-3</v>
      </c>
      <c r="AQ14" s="3">
        <f t="shared" si="34"/>
        <v>3.0820481574153236E-2</v>
      </c>
      <c r="AR14" s="3">
        <f t="shared" si="35"/>
        <v>32.445956355160362</v>
      </c>
      <c r="AT14" s="3">
        <v>7.9060400000000006E-5</v>
      </c>
      <c r="AU14" s="3">
        <f t="shared" si="36"/>
        <v>6.5883666666666674E-2</v>
      </c>
      <c r="AV14" s="3">
        <v>-5.9963799999999999E-9</v>
      </c>
      <c r="AW14" s="31">
        <f t="shared" si="67"/>
        <v>0.9907496457006354</v>
      </c>
      <c r="AX14" s="3">
        <f t="shared" si="4"/>
        <v>2.4656982911999999E-6</v>
      </c>
      <c r="AY14" s="3">
        <f t="shared" si="38"/>
        <v>3.1187526134449101E-2</v>
      </c>
      <c r="AZ14" s="3">
        <f t="shared" si="39"/>
        <v>2.442889708411062E-6</v>
      </c>
      <c r="BA14" s="3">
        <f t="shared" si="40"/>
        <v>1.5629746346025779E-3</v>
      </c>
      <c r="BB14" s="3">
        <f t="shared" si="41"/>
        <v>3.0899030467984753E-2</v>
      </c>
      <c r="BC14" s="3">
        <f t="shared" si="42"/>
        <v>32.363474997577178</v>
      </c>
      <c r="BE14" s="3">
        <v>7.9060400000000006E-5</v>
      </c>
      <c r="BF14" s="3">
        <f t="shared" si="43"/>
        <v>6.5883666666666674E-2</v>
      </c>
      <c r="BG14" s="3">
        <v>-5.8844299999999997E-9</v>
      </c>
      <c r="BH14" s="31">
        <f t="shared" si="68"/>
        <v>0.9907496457006354</v>
      </c>
      <c r="BI14" s="3">
        <f t="shared" si="5"/>
        <v>2.3630585187500002E-6</v>
      </c>
      <c r="BJ14" s="3">
        <f t="shared" si="45"/>
        <v>2.9889281090786285E-2</v>
      </c>
      <c r="BK14" s="3">
        <f t="shared" si="46"/>
        <v>2.3411993902214312E-6</v>
      </c>
      <c r="BL14" s="3">
        <f t="shared" si="47"/>
        <v>1.5300978368135258E-3</v>
      </c>
      <c r="BM14" s="3">
        <f t="shared" si="48"/>
        <v>2.9612794650943214E-2</v>
      </c>
      <c r="BN14" s="3">
        <f t="shared" si="49"/>
        <v>33.769186994586761</v>
      </c>
      <c r="BP14" s="3">
        <v>7.9060400000000006E-5</v>
      </c>
      <c r="BQ14" s="3">
        <f t="shared" si="50"/>
        <v>6.5883666666666674E-2</v>
      </c>
      <c r="BR14" s="3">
        <v>-5.93786E-9</v>
      </c>
      <c r="BS14" s="31">
        <f t="shared" si="69"/>
        <v>0.9907496457006354</v>
      </c>
      <c r="BT14" s="3">
        <f t="shared" si="6"/>
        <v>2.4226153351000004E-6</v>
      </c>
      <c r="BU14" s="3">
        <f t="shared" si="52"/>
        <v>3.0642588895325604E-2</v>
      </c>
      <c r="BV14" s="3">
        <f t="shared" si="53"/>
        <v>2.4002052849192514E-6</v>
      </c>
      <c r="BW14" s="3">
        <f t="shared" si="54"/>
        <v>1.5492595924890224E-3</v>
      </c>
      <c r="BX14" s="3">
        <f t="shared" si="55"/>
        <v>3.0359134091394062E-2</v>
      </c>
      <c r="BY14" s="3"/>
      <c r="CA14" s="3">
        <v>7.9060400000000006E-5</v>
      </c>
      <c r="CB14" s="3">
        <f t="shared" si="56"/>
        <v>6.5883666666666674E-2</v>
      </c>
      <c r="CC14" s="3">
        <v>-5.8814600000000001E-9</v>
      </c>
      <c r="CD14" s="31">
        <f t="shared" si="70"/>
        <v>0.9907496457006354</v>
      </c>
      <c r="CE14" s="3">
        <f t="shared" si="7"/>
        <v>2.3996585611000003E-6</v>
      </c>
      <c r="CF14" s="3">
        <f t="shared" si="58"/>
        <v>3.0352218823835955E-2</v>
      </c>
      <c r="CG14" s="3">
        <f t="shared" si="59"/>
        <v>2.3774608692123219E-6</v>
      </c>
      <c r="CH14" s="3">
        <f t="shared" si="60"/>
        <v>1.5419017054314201E-3</v>
      </c>
      <c r="CI14" s="3">
        <f t="shared" si="61"/>
        <v>3.007145004594363E-2</v>
      </c>
      <c r="CJ14" s="3">
        <f t="shared" si="62"/>
        <v>33.254133022258138</v>
      </c>
      <c r="CK14" s="3"/>
      <c r="CL14" s="3"/>
      <c r="CM14" s="3"/>
      <c r="CN14" s="3"/>
      <c r="CO14" s="3"/>
    </row>
    <row r="15" spans="1:93" x14ac:dyDescent="0.2">
      <c r="B15" s="3">
        <v>9.5409500000000002E-5</v>
      </c>
      <c r="C15" s="3">
        <f t="shared" si="8"/>
        <v>7.9507916666666678E-2</v>
      </c>
      <c r="D15" s="3">
        <v>-7.42127E-9</v>
      </c>
      <c r="E15" s="31">
        <f t="shared" si="63"/>
        <v>0.99131288470339096</v>
      </c>
      <c r="F15" s="3">
        <f t="shared" si="0"/>
        <v>3.0356125534400005E-6</v>
      </c>
      <c r="G15" s="3">
        <f t="shared" si="10"/>
        <v>3.1816669759719945E-2</v>
      </c>
      <c r="H15" s="3">
        <f t="shared" si="11"/>
        <v>3.0092418371924336E-6</v>
      </c>
      <c r="I15" s="3">
        <f t="shared" si="12"/>
        <v>1.7347166446403958E-3</v>
      </c>
      <c r="J15" s="3">
        <f t="shared" si="13"/>
        <v>3.1540274681163126E-2</v>
      </c>
      <c r="K15" s="3">
        <f t="shared" si="14"/>
        <v>31.705494327772371</v>
      </c>
      <c r="M15" s="3">
        <v>9.5409500000000002E-5</v>
      </c>
      <c r="N15" s="3">
        <f t="shared" si="15"/>
        <v>7.9507916666666678E-2</v>
      </c>
      <c r="O15" s="3">
        <v>-7.1803899999999999E-9</v>
      </c>
      <c r="P15" s="31">
        <f t="shared" si="64"/>
        <v>0.99131288470339096</v>
      </c>
      <c r="Q15" s="3">
        <f t="shared" si="1"/>
        <v>2.9554554119999999E-6</v>
      </c>
      <c r="R15" s="3">
        <f t="shared" si="17"/>
        <v>3.0976531812869787E-2</v>
      </c>
      <c r="S15" s="3">
        <f t="shared" si="18"/>
        <v>2.929781030081969E-6</v>
      </c>
      <c r="T15" s="3">
        <f t="shared" si="19"/>
        <v>1.7116603138712916E-3</v>
      </c>
      <c r="U15" s="3">
        <f t="shared" si="20"/>
        <v>3.070743510952231E-2</v>
      </c>
      <c r="V15" s="3">
        <f t="shared" si="21"/>
        <v>32.565403018303606</v>
      </c>
      <c r="X15" s="3">
        <v>9.5409500000000002E-5</v>
      </c>
      <c r="Y15" s="3">
        <f t="shared" si="22"/>
        <v>7.9507916666666678E-2</v>
      </c>
      <c r="Z15" s="3">
        <v>-6.9560499999999998E-9</v>
      </c>
      <c r="AA15" s="31">
        <f t="shared" si="65"/>
        <v>0.99143485668103448</v>
      </c>
      <c r="AB15" s="3">
        <f t="shared" si="2"/>
        <v>2.8370543017500003E-6</v>
      </c>
      <c r="AC15" s="3">
        <f t="shared" si="24"/>
        <v>2.9735553605773013E-2</v>
      </c>
      <c r="AD15" s="3">
        <f t="shared" si="25"/>
        <v>2.8127545250518237E-6</v>
      </c>
      <c r="AE15" s="3">
        <f t="shared" si="26"/>
        <v>1.6771268661171174E-3</v>
      </c>
      <c r="AF15" s="3">
        <f t="shared" si="27"/>
        <v>2.9480864327470782E-2</v>
      </c>
      <c r="AG15" s="3">
        <f t="shared" si="28"/>
        <v>33.920308064651365</v>
      </c>
      <c r="AH15" s="3"/>
      <c r="AI15" s="3">
        <v>9.5409500000000002E-5</v>
      </c>
      <c r="AJ15" s="3">
        <f t="shared" si="29"/>
        <v>7.9507916666666678E-2</v>
      </c>
      <c r="AK15" s="3">
        <v>-7.6659599999999994E-9</v>
      </c>
      <c r="AL15" s="31">
        <f t="shared" si="66"/>
        <v>0.99143485668103448</v>
      </c>
      <c r="AM15" s="3">
        <f t="shared" si="3"/>
        <v>3.1653953534799998E-6</v>
      </c>
      <c r="AN15" s="3">
        <f t="shared" si="31"/>
        <v>3.3176941011953731E-2</v>
      </c>
      <c r="AO15" s="3">
        <f t="shared" si="32"/>
        <v>3.1382832886162559E-6</v>
      </c>
      <c r="AP15" s="3">
        <f t="shared" si="33"/>
        <v>1.7715200503003786E-3</v>
      </c>
      <c r="AQ15" s="3">
        <f t="shared" si="34"/>
        <v>3.2892775757301485E-2</v>
      </c>
      <c r="AR15" s="3">
        <f t="shared" si="35"/>
        <v>30.401812464185898</v>
      </c>
      <c r="AT15" s="3">
        <v>9.5409500000000002E-5</v>
      </c>
      <c r="AU15" s="3">
        <f t="shared" si="36"/>
        <v>7.9507916666666678E-2</v>
      </c>
      <c r="AV15" s="3">
        <v>-7.7902099999999997E-9</v>
      </c>
      <c r="AW15" s="31">
        <f t="shared" si="67"/>
        <v>0.99143485668103448</v>
      </c>
      <c r="AX15" s="3">
        <f t="shared" si="4"/>
        <v>3.2015991103999998E-6</v>
      </c>
      <c r="AY15" s="3">
        <f t="shared" si="38"/>
        <v>3.3556397532740451E-2</v>
      </c>
      <c r="AZ15" s="3">
        <f t="shared" si="39"/>
        <v>3.1741769551695514E-6</v>
      </c>
      <c r="BA15" s="3">
        <f t="shared" si="40"/>
        <v>1.7816220012027105E-3</v>
      </c>
      <c r="BB15" s="3">
        <f t="shared" si="41"/>
        <v>3.3268982178604349E-2</v>
      </c>
      <c r="BC15" s="3">
        <f t="shared" si="42"/>
        <v>30.058028064444699</v>
      </c>
      <c r="BE15" s="3">
        <v>9.5409500000000002E-5</v>
      </c>
      <c r="BF15" s="3">
        <f t="shared" si="43"/>
        <v>7.9507916666666678E-2</v>
      </c>
      <c r="BG15" s="3">
        <v>-7.6256600000000007E-9</v>
      </c>
      <c r="BH15" s="31">
        <f t="shared" si="68"/>
        <v>0.99143485668103448</v>
      </c>
      <c r="BI15" s="3">
        <f t="shared" si="5"/>
        <v>3.0606387874999999E-6</v>
      </c>
      <c r="BJ15" s="3">
        <f t="shared" si="45"/>
        <v>3.2078973136846961E-2</v>
      </c>
      <c r="BK15" s="3">
        <f t="shared" si="46"/>
        <v>3.0344239776374776E-6</v>
      </c>
      <c r="BL15" s="3">
        <f t="shared" si="47"/>
        <v>1.7419598094208367E-3</v>
      </c>
      <c r="BM15" s="3">
        <f t="shared" si="48"/>
        <v>3.1804212134404618E-2</v>
      </c>
      <c r="BN15" s="3">
        <f t="shared" si="49"/>
        <v>31.442376115905638</v>
      </c>
      <c r="BP15" s="3">
        <v>9.5409500000000002E-5</v>
      </c>
      <c r="BQ15" s="3">
        <f t="shared" si="50"/>
        <v>7.9507916666666678E-2</v>
      </c>
      <c r="BR15" s="3">
        <v>-7.6621399999999994E-9</v>
      </c>
      <c r="BS15" s="31">
        <f t="shared" si="69"/>
        <v>0.99143485668103448</v>
      </c>
      <c r="BT15" s="3">
        <f t="shared" si="6"/>
        <v>3.1244576448999992E-6</v>
      </c>
      <c r="BU15" s="3">
        <f t="shared" si="52"/>
        <v>3.2747867297281706E-2</v>
      </c>
      <c r="BV15" s="3">
        <f t="shared" si="53"/>
        <v>3.0976962173773931E-6</v>
      </c>
      <c r="BW15" s="3">
        <f t="shared" si="54"/>
        <v>1.7600273342699519E-3</v>
      </c>
      <c r="BX15" s="3">
        <f t="shared" si="55"/>
        <v>3.2467377120490026E-2</v>
      </c>
      <c r="BY15" s="3"/>
      <c r="CA15" s="3">
        <v>9.5409500000000002E-5</v>
      </c>
      <c r="CB15" s="3">
        <f t="shared" si="56"/>
        <v>7.9507916666666678E-2</v>
      </c>
      <c r="CC15" s="3">
        <v>-7.6570499999999997E-9</v>
      </c>
      <c r="CD15" s="31">
        <f t="shared" si="70"/>
        <v>0.99143485668103448</v>
      </c>
      <c r="CE15" s="3">
        <f t="shared" si="7"/>
        <v>3.1223858367499996E-6</v>
      </c>
      <c r="CF15" s="3">
        <f t="shared" si="58"/>
        <v>3.2726152393105501E-2</v>
      </c>
      <c r="CG15" s="3">
        <f t="shared" si="59"/>
        <v>3.0956421545611279E-6</v>
      </c>
      <c r="CH15" s="3">
        <f t="shared" si="60"/>
        <v>1.7594437059937802E-3</v>
      </c>
      <c r="CI15" s="3">
        <f t="shared" si="61"/>
        <v>3.2445848207580251E-2</v>
      </c>
      <c r="CJ15" s="3">
        <f t="shared" si="62"/>
        <v>30.820584304107427</v>
      </c>
      <c r="CK15" s="3"/>
      <c r="CL15" s="3"/>
      <c r="CM15" s="3"/>
      <c r="CN15" s="3"/>
      <c r="CO15" s="3"/>
    </row>
    <row r="16" spans="1:93" x14ac:dyDescent="0.2">
      <c r="B16" s="3">
        <v>1.1514E-4</v>
      </c>
      <c r="C16" s="3">
        <f t="shared" si="8"/>
        <v>9.5950000000000008E-2</v>
      </c>
      <c r="D16" s="3">
        <v>-9.5123699999999999E-9</v>
      </c>
      <c r="E16" s="31">
        <f t="shared" si="63"/>
        <v>0.99200787039884564</v>
      </c>
      <c r="F16" s="3">
        <f t="shared" si="0"/>
        <v>3.8893501326399998E-6</v>
      </c>
      <c r="G16" s="3">
        <f t="shared" si="10"/>
        <v>3.3779313293729372E-2</v>
      </c>
      <c r="H16" s="3">
        <f t="shared" si="11"/>
        <v>3.8582659423156742E-6</v>
      </c>
      <c r="I16" s="3">
        <f t="shared" si="12"/>
        <v>1.9642469148036541E-3</v>
      </c>
      <c r="J16" s="3">
        <f t="shared" si="13"/>
        <v>3.3509344644047895E-2</v>
      </c>
      <c r="K16" s="3">
        <f t="shared" si="14"/>
        <v>29.842421886267037</v>
      </c>
      <c r="M16" s="3">
        <v>1.1514E-4</v>
      </c>
      <c r="N16" s="3">
        <f t="shared" si="15"/>
        <v>9.5950000000000008E-2</v>
      </c>
      <c r="O16" s="3">
        <v>-9.3817500000000006E-9</v>
      </c>
      <c r="P16" s="31">
        <f t="shared" si="64"/>
        <v>0.99200787039884564</v>
      </c>
      <c r="Q16" s="3">
        <f t="shared" si="1"/>
        <v>3.8597741000000004E-6</v>
      </c>
      <c r="R16" s="3">
        <f t="shared" si="17"/>
        <v>3.3522443112732329E-2</v>
      </c>
      <c r="S16" s="3">
        <f t="shared" si="18"/>
        <v>3.8289262851616218E-6</v>
      </c>
      <c r="T16" s="3">
        <f t="shared" si="19"/>
        <v>1.9567642385227768E-3</v>
      </c>
      <c r="U16" s="3">
        <f t="shared" si="20"/>
        <v>3.3254527402828048E-2</v>
      </c>
      <c r="V16" s="3">
        <f t="shared" si="21"/>
        <v>30.071093414936264</v>
      </c>
      <c r="X16" s="3">
        <v>1.1514E-4</v>
      </c>
      <c r="Y16" s="3">
        <f t="shared" si="22"/>
        <v>9.5950000000000008E-2</v>
      </c>
      <c r="Z16" s="3">
        <v>-9.0111100000000007E-9</v>
      </c>
      <c r="AA16" s="31">
        <f t="shared" si="65"/>
        <v>0.99212008438700539</v>
      </c>
      <c r="AB16" s="3">
        <f t="shared" si="2"/>
        <v>3.6735356488499999E-6</v>
      </c>
      <c r="AC16" s="3">
        <f t="shared" si="24"/>
        <v>3.1904947445284E-2</v>
      </c>
      <c r="AD16" s="3">
        <f t="shared" si="25"/>
        <v>3.6445884979357346E-6</v>
      </c>
      <c r="AE16" s="3">
        <f t="shared" si="26"/>
        <v>1.9090805373099728E-3</v>
      </c>
      <c r="AF16" s="3">
        <f t="shared" si="27"/>
        <v>3.1653539151778133E-2</v>
      </c>
      <c r="AG16" s="3">
        <f t="shared" si="28"/>
        <v>31.592043948230199</v>
      </c>
      <c r="AH16" s="3"/>
      <c r="AI16" s="3">
        <v>1.1514E-4</v>
      </c>
      <c r="AJ16" s="3">
        <f t="shared" si="29"/>
        <v>9.5950000000000008E-2</v>
      </c>
      <c r="AK16" s="3">
        <v>-9.71634E-9</v>
      </c>
      <c r="AL16" s="31">
        <f t="shared" si="66"/>
        <v>0.99212008438700539</v>
      </c>
      <c r="AM16" s="3">
        <f t="shared" si="3"/>
        <v>4.01048612542E-6</v>
      </c>
      <c r="AN16" s="3">
        <f t="shared" si="31"/>
        <v>3.483138896491228E-2</v>
      </c>
      <c r="AO16" s="3">
        <f t="shared" si="32"/>
        <v>3.9788838331846043E-6</v>
      </c>
      <c r="AP16" s="3">
        <f t="shared" si="33"/>
        <v>1.9947139727751959E-3</v>
      </c>
      <c r="AQ16" s="3">
        <f t="shared" si="34"/>
        <v>3.4556920559185376E-2</v>
      </c>
      <c r="AR16" s="3">
        <f t="shared" si="35"/>
        <v>28.937763661183514</v>
      </c>
      <c r="AT16" s="3">
        <v>1.1514E-4</v>
      </c>
      <c r="AU16" s="3">
        <f t="shared" si="36"/>
        <v>9.5950000000000008E-2</v>
      </c>
      <c r="AV16" s="3">
        <v>-9.9610300000000003E-9</v>
      </c>
      <c r="AW16" s="31">
        <f t="shared" si="67"/>
        <v>0.99212008438700539</v>
      </c>
      <c r="AX16" s="3">
        <f t="shared" si="4"/>
        <v>4.0921563072000001E-6</v>
      </c>
      <c r="AY16" s="3">
        <f t="shared" si="38"/>
        <v>3.5540700948410629E-2</v>
      </c>
      <c r="AZ16" s="3">
        <f t="shared" si="39"/>
        <v>4.0599104608240802E-6</v>
      </c>
      <c r="BA16" s="3">
        <f t="shared" si="40"/>
        <v>2.0149219490650451E-3</v>
      </c>
      <c r="BB16" s="3">
        <f t="shared" si="41"/>
        <v>3.5260643224110474E-2</v>
      </c>
      <c r="BC16" s="3">
        <f t="shared" si="42"/>
        <v>28.360231367425008</v>
      </c>
      <c r="BE16" s="3">
        <v>1.1514E-4</v>
      </c>
      <c r="BF16" s="3">
        <f t="shared" si="43"/>
        <v>9.5950000000000008E-2</v>
      </c>
      <c r="BG16" s="3">
        <v>-9.8287199999999999E-9</v>
      </c>
      <c r="BH16" s="31">
        <f t="shared" si="68"/>
        <v>0.99212008438700539</v>
      </c>
      <c r="BI16" s="3">
        <f t="shared" si="5"/>
        <v>3.9432396999999994E-6</v>
      </c>
      <c r="BJ16" s="3">
        <f t="shared" si="45"/>
        <v>3.4247348445370848E-2</v>
      </c>
      <c r="BK16" s="3">
        <f t="shared" si="46"/>
        <v>3.9121673039221894E-6</v>
      </c>
      <c r="BL16" s="3">
        <f t="shared" si="47"/>
        <v>1.9779199437596532E-3</v>
      </c>
      <c r="BM16" s="3">
        <f t="shared" si="48"/>
        <v>3.3977482229652509E-2</v>
      </c>
      <c r="BN16" s="3">
        <f t="shared" si="49"/>
        <v>29.431256655247086</v>
      </c>
      <c r="BP16" s="3">
        <v>1.1514E-4</v>
      </c>
      <c r="BQ16" s="3">
        <f t="shared" si="50"/>
        <v>9.5950000000000008E-2</v>
      </c>
      <c r="BR16" s="3">
        <v>-1.0009400000000001E-8</v>
      </c>
      <c r="BS16" s="31">
        <f t="shared" si="69"/>
        <v>0.99212008438700539</v>
      </c>
      <c r="BT16" s="3">
        <f t="shared" si="6"/>
        <v>4.079874619E-6</v>
      </c>
      <c r="BU16" s="3">
        <f t="shared" si="52"/>
        <v>3.5434033515719991E-2</v>
      </c>
      <c r="BV16" s="3">
        <f t="shared" si="53"/>
        <v>4.0477255512906816E-6</v>
      </c>
      <c r="BW16" s="3">
        <f t="shared" si="54"/>
        <v>2.0118960090647533E-3</v>
      </c>
      <c r="BX16" s="3">
        <f t="shared" si="55"/>
        <v>3.5154816321788102E-2</v>
      </c>
      <c r="BY16" s="3"/>
      <c r="CA16" s="3">
        <v>1.1514E-4</v>
      </c>
      <c r="CB16" s="3">
        <f t="shared" si="56"/>
        <v>9.5950000000000008E-2</v>
      </c>
      <c r="CC16" s="3">
        <v>-9.8969899999999993E-9</v>
      </c>
      <c r="CD16" s="31">
        <f t="shared" si="70"/>
        <v>0.99212008438700539</v>
      </c>
      <c r="CE16" s="3">
        <f t="shared" si="7"/>
        <v>4.0341198146499997E-6</v>
      </c>
      <c r="CF16" s="3">
        <f t="shared" si="58"/>
        <v>3.5036649423745E-2</v>
      </c>
      <c r="CG16" s="3">
        <f t="shared" si="59"/>
        <v>4.002331290937848E-6</v>
      </c>
      <c r="CH16" s="3">
        <f t="shared" si="60"/>
        <v>2.0005827378386147E-3</v>
      </c>
      <c r="CI16" s="3">
        <f t="shared" si="61"/>
        <v>3.4760563582923815E-2</v>
      </c>
      <c r="CJ16" s="3">
        <f t="shared" si="62"/>
        <v>28.768233219649282</v>
      </c>
      <c r="CK16" s="3"/>
      <c r="CL16" s="3"/>
      <c r="CM16" s="3"/>
      <c r="CN16" s="3"/>
      <c r="CO16" s="3"/>
    </row>
    <row r="17" spans="2:93" x14ac:dyDescent="0.2">
      <c r="B17" s="3">
        <v>1.3894999999999999E-4</v>
      </c>
      <c r="C17" s="3">
        <f t="shared" si="8"/>
        <v>0.11579166666666667</v>
      </c>
      <c r="D17" s="3">
        <v>-1.21755E-8</v>
      </c>
      <c r="E17" s="31">
        <f t="shared" si="63"/>
        <v>0.99270283669045578</v>
      </c>
      <c r="F17" s="3">
        <f t="shared" si="0"/>
        <v>4.9766315440000008E-6</v>
      </c>
      <c r="G17" s="3">
        <f t="shared" si="10"/>
        <v>3.5815988082043906E-2</v>
      </c>
      <c r="H17" s="3">
        <f t="shared" si="11"/>
        <v>4.9403162508920039E-6</v>
      </c>
      <c r="I17" s="3">
        <f t="shared" si="12"/>
        <v>2.2226822199522818E-3</v>
      </c>
      <c r="J17" s="3">
        <f t="shared" si="13"/>
        <v>3.5554632967916548E-2</v>
      </c>
      <c r="K17" s="3">
        <f t="shared" si="14"/>
        <v>28.125729800174579</v>
      </c>
      <c r="M17" s="3">
        <v>1.3894999999999999E-4</v>
      </c>
      <c r="N17" s="3">
        <f t="shared" si="15"/>
        <v>0.11579166666666667</v>
      </c>
      <c r="O17" s="3">
        <v>-1.2219599999999999E-8</v>
      </c>
      <c r="P17" s="31">
        <f t="shared" si="64"/>
        <v>0.99270283669045578</v>
      </c>
      <c r="Q17" s="3">
        <f t="shared" si="1"/>
        <v>5.0255628799999998E-6</v>
      </c>
      <c r="R17" s="3">
        <f t="shared" si="17"/>
        <v>3.6168138754947822E-2</v>
      </c>
      <c r="S17" s="3">
        <f t="shared" si="18"/>
        <v>4.9888905269422568E-6</v>
      </c>
      <c r="T17" s="3">
        <f t="shared" si="19"/>
        <v>2.2335824423876226E-3</v>
      </c>
      <c r="U17" s="3">
        <f t="shared" si="20"/>
        <v>3.5904213939850715E-2</v>
      </c>
      <c r="V17" s="3">
        <f t="shared" si="21"/>
        <v>27.851883950871919</v>
      </c>
      <c r="X17" s="3">
        <v>1.3894999999999999E-4</v>
      </c>
      <c r="Y17" s="3">
        <f t="shared" si="22"/>
        <v>0.11579166666666667</v>
      </c>
      <c r="Z17" s="3">
        <v>-1.1748499999999999E-8</v>
      </c>
      <c r="AA17" s="31">
        <f t="shared" si="65"/>
        <v>0.99280529296157272</v>
      </c>
      <c r="AB17" s="3">
        <f t="shared" si="2"/>
        <v>4.7877491874999999E-6</v>
      </c>
      <c r="AC17" s="3">
        <f t="shared" si="24"/>
        <v>3.4456633231378195E-2</v>
      </c>
      <c r="AD17" s="3">
        <f t="shared" si="25"/>
        <v>4.753302734722469E-6</v>
      </c>
      <c r="AE17" s="3">
        <f t="shared" si="26"/>
        <v>2.1802070394167771E-3</v>
      </c>
      <c r="AF17" s="3">
        <f t="shared" si="27"/>
        <v>3.4208727849747891E-2</v>
      </c>
      <c r="AG17" s="3">
        <f t="shared" si="28"/>
        <v>29.232305989050971</v>
      </c>
      <c r="AH17" s="3"/>
      <c r="AI17" s="3">
        <v>1.3894999999999999E-4</v>
      </c>
      <c r="AJ17" s="3">
        <f t="shared" si="29"/>
        <v>0.11579166666666667</v>
      </c>
      <c r="AK17" s="3">
        <v>-1.24427E-8</v>
      </c>
      <c r="AL17" s="31">
        <f t="shared" si="66"/>
        <v>0.99280529296157272</v>
      </c>
      <c r="AM17" s="3">
        <f t="shared" si="3"/>
        <v>5.1341908421000002E-6</v>
      </c>
      <c r="AN17" s="3">
        <f t="shared" si="31"/>
        <v>3.6949916100035986E-2</v>
      </c>
      <c r="AO17" s="3">
        <f t="shared" si="32"/>
        <v>5.0972518431117145E-6</v>
      </c>
      <c r="AP17" s="3">
        <f t="shared" si="33"/>
        <v>2.2577094239763706E-3</v>
      </c>
      <c r="AQ17" s="3">
        <f t="shared" si="34"/>
        <v>3.6684072278601765E-2</v>
      </c>
      <c r="AR17" s="3">
        <f t="shared" si="35"/>
        <v>27.259787092484586</v>
      </c>
      <c r="AT17" s="3">
        <v>1.3894999999999999E-4</v>
      </c>
      <c r="AU17" s="3">
        <f t="shared" si="36"/>
        <v>0.11579166666666667</v>
      </c>
      <c r="AV17" s="3">
        <v>-1.2759100000000001E-8</v>
      </c>
      <c r="AW17" s="31">
        <f t="shared" si="67"/>
        <v>0.99280529296157272</v>
      </c>
      <c r="AX17" s="3">
        <f t="shared" si="4"/>
        <v>5.2400365440000002E-6</v>
      </c>
      <c r="AY17" s="3">
        <f t="shared" si="38"/>
        <v>3.7711669982007923E-2</v>
      </c>
      <c r="AZ17" s="3">
        <f t="shared" si="39"/>
        <v>5.2023360161952669E-6</v>
      </c>
      <c r="BA17" s="3">
        <f t="shared" si="40"/>
        <v>2.2808629981205066E-3</v>
      </c>
      <c r="BB17" s="3">
        <f t="shared" si="41"/>
        <v>3.7440345564557519E-2</v>
      </c>
      <c r="BC17" s="3">
        <f t="shared" si="42"/>
        <v>26.709155188637968</v>
      </c>
      <c r="BE17" s="3">
        <v>1.3894999999999999E-4</v>
      </c>
      <c r="BF17" s="3">
        <f t="shared" si="43"/>
        <v>0.11579166666666667</v>
      </c>
      <c r="BG17" s="3">
        <v>-1.2743800000000001E-8</v>
      </c>
      <c r="BH17" s="31">
        <f t="shared" si="68"/>
        <v>0.99280529296157272</v>
      </c>
      <c r="BI17" s="3">
        <f t="shared" si="5"/>
        <v>5.1110936250000001E-6</v>
      </c>
      <c r="BJ17" s="3">
        <f t="shared" si="45"/>
        <v>3.6783689276718247E-2</v>
      </c>
      <c r="BK17" s="3">
        <f t="shared" si="46"/>
        <v>5.0743208037221515E-6</v>
      </c>
      <c r="BL17" s="3">
        <f t="shared" si="47"/>
        <v>2.2526253136556356E-3</v>
      </c>
      <c r="BM17" s="3">
        <f t="shared" si="48"/>
        <v>3.6519041408579721E-2</v>
      </c>
      <c r="BN17" s="3">
        <f t="shared" si="49"/>
        <v>27.382975057090675</v>
      </c>
      <c r="BP17" s="3">
        <v>1.3894999999999999E-4</v>
      </c>
      <c r="BQ17" s="3">
        <f t="shared" si="50"/>
        <v>0.11579166666666667</v>
      </c>
      <c r="BR17" s="3">
        <v>-1.3127099999999999E-8</v>
      </c>
      <c r="BS17" s="31">
        <f t="shared" si="69"/>
        <v>0.99280529296157272</v>
      </c>
      <c r="BT17" s="3">
        <f t="shared" si="6"/>
        <v>5.3488876384999993E-6</v>
      </c>
      <c r="BU17" s="3">
        <f t="shared" si="52"/>
        <v>3.8495053173803521E-2</v>
      </c>
      <c r="BV17" s="3">
        <f t="shared" si="53"/>
        <v>5.3104039589595267E-6</v>
      </c>
      <c r="BW17" s="3">
        <f t="shared" si="54"/>
        <v>2.3044313743219879E-3</v>
      </c>
      <c r="BX17" s="3">
        <f t="shared" si="55"/>
        <v>3.8218092543789328E-2</v>
      </c>
      <c r="BY17" s="3"/>
      <c r="CA17" s="3">
        <v>1.3894999999999999E-4</v>
      </c>
      <c r="CB17" s="3">
        <f t="shared" si="56"/>
        <v>0.11579166666666667</v>
      </c>
      <c r="CC17" s="3">
        <v>-1.2826500000000001E-8</v>
      </c>
      <c r="CD17" s="31">
        <f t="shared" si="70"/>
        <v>0.99280529296157272</v>
      </c>
      <c r="CE17" s="3">
        <f t="shared" si="7"/>
        <v>5.2265329174999999E-6</v>
      </c>
      <c r="CF17" s="3">
        <f t="shared" si="58"/>
        <v>3.7614486631881973E-2</v>
      </c>
      <c r="CG17" s="3">
        <f t="shared" si="59"/>
        <v>5.1889295443318904E-6</v>
      </c>
      <c r="CH17" s="3">
        <f t="shared" si="60"/>
        <v>2.2779221989198601E-3</v>
      </c>
      <c r="CI17" s="3">
        <f t="shared" si="61"/>
        <v>3.7343861420164742E-2</v>
      </c>
      <c r="CJ17" s="3">
        <f t="shared" si="62"/>
        <v>26.778162781528138</v>
      </c>
      <c r="CK17" s="3"/>
      <c r="CL17" s="3"/>
      <c r="CM17" s="3"/>
      <c r="CN17" s="3"/>
      <c r="CO17" s="3"/>
    </row>
    <row r="18" spans="2:93" x14ac:dyDescent="0.2">
      <c r="B18" s="3">
        <v>1.6768299999999999E-4</v>
      </c>
      <c r="C18" s="3">
        <f t="shared" si="8"/>
        <v>0.13973583333333334</v>
      </c>
      <c r="D18" s="3">
        <v>-1.53149E-8</v>
      </c>
      <c r="E18" s="31">
        <f t="shared" si="63"/>
        <v>0.99339778730201289</v>
      </c>
      <c r="F18" s="3">
        <f t="shared" si="0"/>
        <v>6.2583606608000007E-6</v>
      </c>
      <c r="G18" s="3">
        <f t="shared" si="10"/>
        <v>3.7322570927285421E-2</v>
      </c>
      <c r="H18" s="3">
        <f t="shared" si="11"/>
        <v>6.2170416325766839E-6</v>
      </c>
      <c r="I18" s="3">
        <f t="shared" si="12"/>
        <v>2.4933996134949335E-3</v>
      </c>
      <c r="J18" s="3">
        <f t="shared" si="13"/>
        <v>3.7076159375587774E-2</v>
      </c>
      <c r="K18" s="3">
        <f t="shared" si="14"/>
        <v>26.971509909368731</v>
      </c>
      <c r="M18" s="3">
        <v>1.6768299999999999E-4</v>
      </c>
      <c r="N18" s="3">
        <f t="shared" si="15"/>
        <v>0.13973583333333334</v>
      </c>
      <c r="O18" s="3">
        <v>-1.5542199999999999E-8</v>
      </c>
      <c r="P18" s="31">
        <f t="shared" si="64"/>
        <v>0.99339778730201289</v>
      </c>
      <c r="Q18" s="3">
        <f t="shared" si="1"/>
        <v>6.3904869599999985E-6</v>
      </c>
      <c r="R18" s="3">
        <f t="shared" si="17"/>
        <v>3.8110523785953254E-2</v>
      </c>
      <c r="S18" s="3">
        <f t="shared" si="18"/>
        <v>6.3482956058463654E-6</v>
      </c>
      <c r="T18" s="3">
        <f t="shared" si="19"/>
        <v>2.5195824268807649E-3</v>
      </c>
      <c r="U18" s="3">
        <f t="shared" si="20"/>
        <v>3.7858910001886688E-2</v>
      </c>
      <c r="V18" s="3">
        <f t="shared" si="21"/>
        <v>26.413861359192996</v>
      </c>
      <c r="X18" s="3">
        <v>1.6768299999999999E-4</v>
      </c>
      <c r="Y18" s="3">
        <f t="shared" si="22"/>
        <v>0.13973583333333334</v>
      </c>
      <c r="Z18" s="3">
        <v>-1.4962499999999999E-8</v>
      </c>
      <c r="AA18" s="31">
        <f t="shared" si="65"/>
        <v>0.99349048607624368</v>
      </c>
      <c r="AB18" s="3">
        <f t="shared" si="2"/>
        <v>6.0959596774999992E-6</v>
      </c>
      <c r="AC18" s="3">
        <f t="shared" si="24"/>
        <v>3.6354070940405409E-2</v>
      </c>
      <c r="AD18" s="3">
        <f t="shared" si="25"/>
        <v>6.0562779431006555E-6</v>
      </c>
      <c r="AE18" s="3">
        <f t="shared" si="26"/>
        <v>2.4609506177696162E-3</v>
      </c>
      <c r="AF18" s="3">
        <f t="shared" si="27"/>
        <v>3.611742360943361E-2</v>
      </c>
      <c r="AG18" s="3">
        <f t="shared" si="28"/>
        <v>27.687467711257433</v>
      </c>
      <c r="AH18" s="3"/>
      <c r="AI18" s="3">
        <v>1.6768299999999999E-4</v>
      </c>
      <c r="AJ18" s="3">
        <f t="shared" si="29"/>
        <v>0.13973583333333334</v>
      </c>
      <c r="AK18" s="3">
        <v>-1.5752199999999999E-8</v>
      </c>
      <c r="AL18" s="31">
        <f t="shared" si="66"/>
        <v>0.99349048607624368</v>
      </c>
      <c r="AM18" s="3">
        <f t="shared" si="3"/>
        <v>6.4982442905999994E-6</v>
      </c>
      <c r="AN18" s="3">
        <f t="shared" si="31"/>
        <v>3.8753149040749509E-2</v>
      </c>
      <c r="AO18" s="3">
        <f t="shared" si="32"/>
        <v>6.4559438789103686E-6</v>
      </c>
      <c r="AP18" s="3">
        <f t="shared" si="33"/>
        <v>2.5408549503878352E-3</v>
      </c>
      <c r="AQ18" s="3">
        <f t="shared" si="34"/>
        <v>3.8500884877479345E-2</v>
      </c>
      <c r="AR18" s="3">
        <f t="shared" si="35"/>
        <v>25.973429005132779</v>
      </c>
      <c r="AT18" s="3">
        <v>1.6768299999999999E-4</v>
      </c>
      <c r="AU18" s="3">
        <f t="shared" si="36"/>
        <v>0.13973583333333334</v>
      </c>
      <c r="AV18" s="3">
        <v>-1.61521E-8</v>
      </c>
      <c r="AW18" s="31">
        <f t="shared" si="67"/>
        <v>0.99349048607624368</v>
      </c>
      <c r="AX18" s="3">
        <f t="shared" si="4"/>
        <v>6.6319808639999994E-6</v>
      </c>
      <c r="AY18" s="3">
        <f t="shared" si="38"/>
        <v>3.9550704985001461E-2</v>
      </c>
      <c r="AZ18" s="3">
        <f t="shared" si="39"/>
        <v>6.5888098922237059E-6</v>
      </c>
      <c r="BA18" s="3">
        <f t="shared" si="40"/>
        <v>2.5668677200478612E-3</v>
      </c>
      <c r="BB18" s="3">
        <f t="shared" si="41"/>
        <v>3.9293249120207215E-2</v>
      </c>
      <c r="BC18" s="3">
        <f t="shared" si="42"/>
        <v>25.449664316146695</v>
      </c>
      <c r="BE18" s="3">
        <v>1.6768299999999999E-4</v>
      </c>
      <c r="BF18" s="3">
        <f t="shared" si="43"/>
        <v>0.13973583333333334</v>
      </c>
      <c r="BG18" s="3">
        <v>-1.6134699999999999E-8</v>
      </c>
      <c r="BH18" s="31">
        <f t="shared" si="68"/>
        <v>0.99349048607624368</v>
      </c>
      <c r="BI18" s="3">
        <f t="shared" si="5"/>
        <v>6.4695729374999996E-6</v>
      </c>
      <c r="BJ18" s="3">
        <f t="shared" si="45"/>
        <v>3.8582163591419527E-2</v>
      </c>
      <c r="BK18" s="3">
        <f t="shared" si="46"/>
        <v>6.4274591623825859E-6</v>
      </c>
      <c r="BL18" s="3">
        <f t="shared" si="47"/>
        <v>2.5352434128467008E-3</v>
      </c>
      <c r="BM18" s="3">
        <f t="shared" si="48"/>
        <v>3.8331012460312536E-2</v>
      </c>
      <c r="BN18" s="3">
        <f t="shared" si="49"/>
        <v>26.088536039463811</v>
      </c>
      <c r="BP18" s="3">
        <v>1.6768299999999999E-4</v>
      </c>
      <c r="BQ18" s="3">
        <f t="shared" si="50"/>
        <v>0.13973583333333334</v>
      </c>
      <c r="BR18" s="3">
        <v>-1.6688500000000001E-8</v>
      </c>
      <c r="BS18" s="31">
        <f t="shared" si="69"/>
        <v>0.99349048607624368</v>
      </c>
      <c r="BT18" s="3">
        <f t="shared" si="6"/>
        <v>6.7985020875E-6</v>
      </c>
      <c r="BU18" s="3">
        <f t="shared" si="52"/>
        <v>4.0543776575442954E-2</v>
      </c>
      <c r="BV18" s="3">
        <f t="shared" si="53"/>
        <v>6.7542471435007321E-6</v>
      </c>
      <c r="BW18" s="3">
        <f t="shared" si="54"/>
        <v>2.598893445969021E-3</v>
      </c>
      <c r="BX18" s="3">
        <f t="shared" si="55"/>
        <v>4.0279856297303442E-2</v>
      </c>
      <c r="BY18" s="3"/>
      <c r="CA18" s="3">
        <v>1.6768299999999999E-4</v>
      </c>
      <c r="CB18" s="3">
        <f t="shared" si="56"/>
        <v>0.13973583333333334</v>
      </c>
      <c r="CC18" s="3">
        <v>-1.6288200000000001E-8</v>
      </c>
      <c r="CD18" s="31">
        <f t="shared" si="70"/>
        <v>0.99349048607624368</v>
      </c>
      <c r="CE18" s="3">
        <f t="shared" si="7"/>
        <v>6.6355659770000002E-6</v>
      </c>
      <c r="CF18" s="3">
        <f t="shared" si="58"/>
        <v>3.9572085285926428E-2</v>
      </c>
      <c r="CG18" s="3">
        <f t="shared" si="59"/>
        <v>6.5923716678807148E-6</v>
      </c>
      <c r="CH18" s="3">
        <f t="shared" si="60"/>
        <v>2.5675614243637315E-3</v>
      </c>
      <c r="CI18" s="3">
        <f t="shared" si="61"/>
        <v>3.931449024576561E-2</v>
      </c>
      <c r="CJ18" s="3">
        <f t="shared" si="62"/>
        <v>25.435914181990587</v>
      </c>
      <c r="CK18" s="3"/>
      <c r="CL18" s="3"/>
      <c r="CM18" s="3"/>
      <c r="CN18" s="3"/>
      <c r="CO18" s="3"/>
    </row>
    <row r="19" spans="2:93" x14ac:dyDescent="0.2">
      <c r="B19" s="3">
        <v>2.0235899999999999E-4</v>
      </c>
      <c r="C19" s="3">
        <f t="shared" si="8"/>
        <v>0.16863250000000002</v>
      </c>
      <c r="D19" s="3">
        <v>-1.9493300000000001E-8</v>
      </c>
      <c r="E19" s="31">
        <f t="shared" si="63"/>
        <v>0.99409276349719589</v>
      </c>
      <c r="F19" s="3">
        <f t="shared" si="0"/>
        <v>7.9642843855999997E-6</v>
      </c>
      <c r="G19" s="3">
        <f t="shared" si="10"/>
        <v>3.9357203710237744E-2</v>
      </c>
      <c r="H19" s="3">
        <f t="shared" si="11"/>
        <v>7.91723747415867E-6</v>
      </c>
      <c r="I19" s="3">
        <f t="shared" si="12"/>
        <v>2.8137586026805265E-3</v>
      </c>
      <c r="J19" s="3">
        <f t="shared" si="13"/>
        <v>3.9124711399832326E-2</v>
      </c>
      <c r="K19" s="3">
        <f t="shared" si="14"/>
        <v>25.559293965917551</v>
      </c>
      <c r="M19" s="3">
        <v>2.0235899999999999E-4</v>
      </c>
      <c r="N19" s="3">
        <f t="shared" si="15"/>
        <v>0.16863250000000002</v>
      </c>
      <c r="O19" s="3">
        <v>-1.9652299999999999E-8</v>
      </c>
      <c r="P19" s="31">
        <f t="shared" si="64"/>
        <v>0.99409276349719589</v>
      </c>
      <c r="Q19" s="3">
        <f t="shared" si="1"/>
        <v>8.0789160399999996E-6</v>
      </c>
      <c r="R19" s="3">
        <f t="shared" si="17"/>
        <v>3.9923680389802284E-2</v>
      </c>
      <c r="S19" s="3">
        <f t="shared" si="18"/>
        <v>8.0311919722654224E-6</v>
      </c>
      <c r="T19" s="3">
        <f t="shared" si="19"/>
        <v>2.8339357741955663E-3</v>
      </c>
      <c r="U19" s="3">
        <f t="shared" si="20"/>
        <v>3.9687841767677361E-2</v>
      </c>
      <c r="V19" s="3">
        <f t="shared" si="21"/>
        <v>25.196633413672338</v>
      </c>
      <c r="X19" s="3">
        <v>2.0235899999999999E-4</v>
      </c>
      <c r="Y19" s="3">
        <f t="shared" si="22"/>
        <v>0.16863250000000002</v>
      </c>
      <c r="Z19" s="3">
        <v>-1.90731E-8</v>
      </c>
      <c r="AA19" s="31">
        <f t="shared" si="65"/>
        <v>0.99417570441533198</v>
      </c>
      <c r="AB19" s="3">
        <f t="shared" si="2"/>
        <v>7.7691177484999996E-6</v>
      </c>
      <c r="AC19" s="3">
        <f t="shared" si="24"/>
        <v>3.8392746299892762E-2</v>
      </c>
      <c r="AD19" s="3">
        <f t="shared" si="25"/>
        <v>7.7238681103006455E-6</v>
      </c>
      <c r="AE19" s="3">
        <f t="shared" si="26"/>
        <v>2.7791847923987791E-3</v>
      </c>
      <c r="AF19" s="3">
        <f t="shared" si="27"/>
        <v>3.8169135597135022E-2</v>
      </c>
      <c r="AG19" s="3">
        <f t="shared" si="28"/>
        <v>26.199178586456124</v>
      </c>
      <c r="AH19" s="3"/>
      <c r="AI19" s="3">
        <v>2.0235899999999999E-4</v>
      </c>
      <c r="AJ19" s="3">
        <f t="shared" si="29"/>
        <v>0.16863250000000002</v>
      </c>
      <c r="AK19" s="3">
        <v>-2.00446E-8</v>
      </c>
      <c r="AL19" s="31">
        <f t="shared" si="66"/>
        <v>0.99417570441533198</v>
      </c>
      <c r="AM19" s="3">
        <f t="shared" si="3"/>
        <v>8.2674127518000006E-6</v>
      </c>
      <c r="AN19" s="3">
        <f t="shared" si="31"/>
        <v>4.0855176946911188E-2</v>
      </c>
      <c r="AO19" s="3">
        <f t="shared" si="32"/>
        <v>8.2192608962130642E-6</v>
      </c>
      <c r="AP19" s="3">
        <f t="shared" si="33"/>
        <v>2.8669253384441431E-3</v>
      </c>
      <c r="AQ19" s="3">
        <f t="shared" si="34"/>
        <v>4.0617224320208464E-2</v>
      </c>
      <c r="AR19" s="3">
        <f t="shared" si="35"/>
        <v>24.62009693514349</v>
      </c>
      <c r="AT19" s="3">
        <v>2.0235899999999999E-4</v>
      </c>
      <c r="AU19" s="3">
        <f t="shared" si="36"/>
        <v>0.16863250000000002</v>
      </c>
      <c r="AV19" s="3">
        <v>-2.0493699999999998E-8</v>
      </c>
      <c r="AW19" s="31">
        <f t="shared" si="67"/>
        <v>0.99417570441533198</v>
      </c>
      <c r="AX19" s="3">
        <f t="shared" si="4"/>
        <v>8.4130788479999986E-6</v>
      </c>
      <c r="AY19" s="3">
        <f t="shared" si="38"/>
        <v>4.1575016915481884E-2</v>
      </c>
      <c r="AZ19" s="3">
        <f t="shared" si="39"/>
        <v>8.3640785900121275E-6</v>
      </c>
      <c r="BA19" s="3">
        <f t="shared" si="40"/>
        <v>2.8920716778828509E-3</v>
      </c>
      <c r="BB19" s="3">
        <f t="shared" si="41"/>
        <v>4.133287172802854E-2</v>
      </c>
      <c r="BC19" s="3">
        <f t="shared" si="42"/>
        <v>24.193818580524194</v>
      </c>
      <c r="BE19" s="3">
        <v>2.0235899999999999E-4</v>
      </c>
      <c r="BF19" s="3">
        <f t="shared" si="43"/>
        <v>0.16863250000000002</v>
      </c>
      <c r="BG19" s="3">
        <v>-2.04772E-8</v>
      </c>
      <c r="BH19" s="31">
        <f t="shared" si="68"/>
        <v>0.99417570441533198</v>
      </c>
      <c r="BI19" s="3">
        <f t="shared" si="5"/>
        <v>8.2092870000000006E-6</v>
      </c>
      <c r="BJ19" s="3">
        <f t="shared" si="45"/>
        <v>4.0567936192608192E-2</v>
      </c>
      <c r="BK19" s="3">
        <f t="shared" si="46"/>
        <v>8.1614736859726283E-6</v>
      </c>
      <c r="BL19" s="3">
        <f t="shared" si="47"/>
        <v>2.8568293064116777E-3</v>
      </c>
      <c r="BM19" s="3">
        <f t="shared" si="48"/>
        <v>4.0331656540962491E-2</v>
      </c>
      <c r="BN19" s="3">
        <f t="shared" si="49"/>
        <v>24.794419217181392</v>
      </c>
      <c r="BP19" s="3">
        <v>2.0235899999999999E-4</v>
      </c>
      <c r="BQ19" s="3">
        <f t="shared" si="50"/>
        <v>0.16863250000000002</v>
      </c>
      <c r="BR19" s="3">
        <v>-2.1051800000000001E-8</v>
      </c>
      <c r="BS19" s="31">
        <f t="shared" si="69"/>
        <v>0.99417570441533198</v>
      </c>
      <c r="BT19" s="3">
        <f t="shared" si="6"/>
        <v>8.5745179029999992E-6</v>
      </c>
      <c r="BU19" s="3">
        <f t="shared" si="52"/>
        <v>4.2372802311733106E-2</v>
      </c>
      <c r="BV19" s="3">
        <f t="shared" si="53"/>
        <v>8.5245773762368988E-6</v>
      </c>
      <c r="BW19" s="3">
        <f t="shared" si="54"/>
        <v>2.9196878902096536E-3</v>
      </c>
      <c r="BX19" s="3">
        <f t="shared" si="55"/>
        <v>4.2126010586318867E-2</v>
      </c>
      <c r="BY19" s="3"/>
      <c r="CA19" s="3">
        <v>2.0235899999999999E-4</v>
      </c>
      <c r="CB19" s="3">
        <f t="shared" si="56"/>
        <v>0.16863250000000002</v>
      </c>
      <c r="CC19" s="3">
        <v>-2.0767700000000001E-8</v>
      </c>
      <c r="CD19" s="31">
        <f t="shared" si="70"/>
        <v>0.99417570441533198</v>
      </c>
      <c r="CE19" s="3">
        <f t="shared" si="7"/>
        <v>8.4588792595000009E-6</v>
      </c>
      <c r="CF19" s="3">
        <f t="shared" si="58"/>
        <v>4.1801349381544686E-2</v>
      </c>
      <c r="CG19" s="3">
        <f t="shared" si="59"/>
        <v>8.4096122463776552E-6</v>
      </c>
      <c r="CH19" s="3">
        <f t="shared" si="60"/>
        <v>2.8999331451565664E-3</v>
      </c>
      <c r="CI19" s="3">
        <f t="shared" si="61"/>
        <v>4.1557885966908591E-2</v>
      </c>
      <c r="CJ19" s="3">
        <f t="shared" si="62"/>
        <v>24.062821693968569</v>
      </c>
      <c r="CK19" s="3"/>
      <c r="CL19" s="3"/>
      <c r="CM19" s="3"/>
      <c r="CN19" s="3"/>
      <c r="CO19" s="3"/>
    </row>
    <row r="20" spans="2:93" x14ac:dyDescent="0.2">
      <c r="B20" s="3">
        <v>2.44205E-4</v>
      </c>
      <c r="C20" s="3">
        <f t="shared" si="8"/>
        <v>0.20350416666666668</v>
      </c>
      <c r="D20" s="3">
        <v>-2.4689E-8</v>
      </c>
      <c r="E20" s="31">
        <f t="shared" si="63"/>
        <v>0.99478772724440301</v>
      </c>
      <c r="F20" s="3">
        <f t="shared" si="0"/>
        <v>1.0085543215999999E-5</v>
      </c>
      <c r="G20" s="3">
        <f t="shared" si="10"/>
        <v>4.1299495161851718E-2</v>
      </c>
      <c r="H20" s="3">
        <f t="shared" si="11"/>
        <v>1.0032974613869847E-5</v>
      </c>
      <c r="I20" s="3">
        <f t="shared" si="12"/>
        <v>3.1674871134496894E-3</v>
      </c>
      <c r="J20" s="3">
        <f t="shared" si="13"/>
        <v>4.108423092839969E-2</v>
      </c>
      <c r="K20" s="3">
        <f t="shared" si="14"/>
        <v>24.340239001741779</v>
      </c>
      <c r="M20" s="3">
        <v>2.44205E-4</v>
      </c>
      <c r="N20" s="3">
        <f t="shared" si="15"/>
        <v>0.20350416666666668</v>
      </c>
      <c r="O20" s="3">
        <v>-2.4706899999999999E-8</v>
      </c>
      <c r="P20" s="31">
        <f t="shared" si="64"/>
        <v>0.99478772724440301</v>
      </c>
      <c r="Q20" s="3">
        <f t="shared" si="1"/>
        <v>1.015534572E-5</v>
      </c>
      <c r="R20" s="3">
        <f t="shared" si="17"/>
        <v>4.1585330849081711E-2</v>
      </c>
      <c r="S20" s="3">
        <f t="shared" si="18"/>
        <v>1.0102413288179976E-5</v>
      </c>
      <c r="T20" s="3">
        <f t="shared" si="19"/>
        <v>3.178429374420639E-3</v>
      </c>
      <c r="U20" s="3">
        <f t="shared" si="20"/>
        <v>4.1368576762064561E-2</v>
      </c>
      <c r="V20" s="3">
        <f t="shared" si="21"/>
        <v>24.17293700364889</v>
      </c>
      <c r="X20" s="3">
        <v>2.44205E-4</v>
      </c>
      <c r="Y20" s="3">
        <f t="shared" si="22"/>
        <v>0.20350416666666668</v>
      </c>
      <c r="Z20" s="3">
        <v>-2.4146200000000001E-8</v>
      </c>
      <c r="AA20" s="31">
        <f t="shared" si="65"/>
        <v>0.99486091048122105</v>
      </c>
      <c r="AB20" s="3">
        <f t="shared" si="2"/>
        <v>9.8340470070000002E-6</v>
      </c>
      <c r="AC20" s="3">
        <f t="shared" si="24"/>
        <v>4.0269638242460229E-2</v>
      </c>
      <c r="AD20" s="3">
        <f t="shared" si="25"/>
        <v>9.7835089590991473E-6</v>
      </c>
      <c r="AE20" s="3">
        <f t="shared" si="26"/>
        <v>3.1278601246058219E-3</v>
      </c>
      <c r="AF20" s="3">
        <f t="shared" si="27"/>
        <v>4.0062688966643382E-2</v>
      </c>
      <c r="AG20" s="3">
        <f t="shared" si="28"/>
        <v>24.96088070455307</v>
      </c>
      <c r="AH20" s="3"/>
      <c r="AI20" s="3">
        <v>2.44205E-4</v>
      </c>
      <c r="AJ20" s="3">
        <f t="shared" si="29"/>
        <v>0.20350416666666668</v>
      </c>
      <c r="AK20" s="3">
        <v>-2.53023E-8</v>
      </c>
      <c r="AL20" s="31">
        <f t="shared" si="66"/>
        <v>0.99486091048122105</v>
      </c>
      <c r="AM20" s="3">
        <f t="shared" si="3"/>
        <v>1.04344421569E-5</v>
      </c>
      <c r="AN20" s="3">
        <f t="shared" si="31"/>
        <v>4.2728208500644953E-2</v>
      </c>
      <c r="AO20" s="3">
        <f t="shared" si="32"/>
        <v>1.038081862457717E-5</v>
      </c>
      <c r="AP20" s="3">
        <f t="shared" si="33"/>
        <v>3.2219277807823644E-3</v>
      </c>
      <c r="AQ20" s="3">
        <f t="shared" si="34"/>
        <v>4.2508624412183088E-2</v>
      </c>
      <c r="AR20" s="3">
        <f t="shared" si="35"/>
        <v>23.524637972368666</v>
      </c>
      <c r="AT20" s="3">
        <v>2.44205E-4</v>
      </c>
      <c r="AU20" s="3">
        <f t="shared" si="36"/>
        <v>0.20350416666666668</v>
      </c>
      <c r="AV20" s="3">
        <v>-2.5892600000000001E-8</v>
      </c>
      <c r="AW20" s="31">
        <f t="shared" si="67"/>
        <v>0.99486091048122105</v>
      </c>
      <c r="AX20" s="3">
        <f t="shared" si="4"/>
        <v>1.0627923583999999E-5</v>
      </c>
      <c r="AY20" s="3">
        <f t="shared" si="38"/>
        <v>4.3520499514751947E-2</v>
      </c>
      <c r="AZ20" s="3">
        <f t="shared" si="39"/>
        <v>1.0573305733303082E-5</v>
      </c>
      <c r="BA20" s="3">
        <f t="shared" si="40"/>
        <v>3.2516619955498269E-3</v>
      </c>
      <c r="BB20" s="3">
        <f t="shared" si="41"/>
        <v>4.329684377184366E-2</v>
      </c>
      <c r="BC20" s="3">
        <f t="shared" si="42"/>
        <v>23.09637176487006</v>
      </c>
      <c r="BE20" s="3">
        <v>2.44205E-4</v>
      </c>
      <c r="BF20" s="3">
        <f t="shared" si="43"/>
        <v>0.20350416666666668</v>
      </c>
      <c r="BG20" s="3">
        <v>-2.5787800000000001E-8</v>
      </c>
      <c r="BH20" s="31">
        <f t="shared" si="68"/>
        <v>0.99486091048122105</v>
      </c>
      <c r="BI20" s="3">
        <f t="shared" si="5"/>
        <v>1.0336846124999999E-5</v>
      </c>
      <c r="BJ20" s="3">
        <f t="shared" si="45"/>
        <v>4.2328560533158616E-2</v>
      </c>
      <c r="BK20" s="3">
        <f t="shared" si="46"/>
        <v>1.0283724147421782E-5</v>
      </c>
      <c r="BL20" s="3">
        <f t="shared" si="47"/>
        <v>3.2068246206211188E-3</v>
      </c>
      <c r="BM20" s="3">
        <f t="shared" si="48"/>
        <v>4.2111030271377664E-2</v>
      </c>
      <c r="BN20" s="3">
        <f t="shared" si="49"/>
        <v>23.746747433051702</v>
      </c>
      <c r="BP20" s="3">
        <v>2.44205E-4</v>
      </c>
      <c r="BQ20" s="3">
        <f t="shared" si="50"/>
        <v>0.20350416666666668</v>
      </c>
      <c r="BR20" s="3">
        <v>-2.6330199999999999E-8</v>
      </c>
      <c r="BS20" s="31">
        <f t="shared" si="69"/>
        <v>0.99486091048122105</v>
      </c>
      <c r="BT20" s="3">
        <f t="shared" si="6"/>
        <v>1.0723011447E-5</v>
      </c>
      <c r="BU20" s="3">
        <f t="shared" si="52"/>
        <v>4.3909876730615673E-2</v>
      </c>
      <c r="BV20" s="3">
        <f t="shared" si="53"/>
        <v>1.0667904931262975E-5</v>
      </c>
      <c r="BW20" s="3">
        <f t="shared" si="54"/>
        <v>3.2661758879862818E-3</v>
      </c>
      <c r="BX20" s="3">
        <f t="shared" si="55"/>
        <v>4.3684219943338487E-2</v>
      </c>
      <c r="BY20" s="3"/>
      <c r="CA20" s="3">
        <v>2.44205E-4</v>
      </c>
      <c r="CB20" s="3">
        <f t="shared" si="56"/>
        <v>0.20350416666666668</v>
      </c>
      <c r="CC20" s="3">
        <v>-2.6230999999999998E-8</v>
      </c>
      <c r="CD20" s="31">
        <f t="shared" si="70"/>
        <v>0.99486091048122105</v>
      </c>
      <c r="CE20" s="3">
        <f t="shared" si="7"/>
        <v>1.0682633574999999E-5</v>
      </c>
      <c r="CF20" s="3">
        <f t="shared" si="58"/>
        <v>4.3744532564853292E-2</v>
      </c>
      <c r="CG20" s="3">
        <f t="shared" si="59"/>
        <v>1.062773456476176E-5</v>
      </c>
      <c r="CH20" s="3">
        <f t="shared" si="60"/>
        <v>3.2600206387018104E-3</v>
      </c>
      <c r="CI20" s="3">
        <f t="shared" si="61"/>
        <v>4.3519725496045374E-2</v>
      </c>
      <c r="CJ20" s="3">
        <f t="shared" si="62"/>
        <v>22.978086111569564</v>
      </c>
      <c r="CK20" s="3"/>
      <c r="CL20" s="3"/>
      <c r="CM20" s="3"/>
      <c r="CN20" s="3"/>
      <c r="CO20" s="3"/>
    </row>
    <row r="21" spans="2:93" x14ac:dyDescent="0.2">
      <c r="B21" s="3">
        <v>2.9470499999999998E-4</v>
      </c>
      <c r="C21" s="3">
        <f t="shared" si="8"/>
        <v>0.24558750000000001</v>
      </c>
      <c r="D21" s="3">
        <v>-3.1280800000000003E-8</v>
      </c>
      <c r="E21" s="31">
        <f t="shared" si="63"/>
        <v>0.99548269886967111</v>
      </c>
      <c r="F21" s="3">
        <f t="shared" si="0"/>
        <v>1.2776790585600005E-5</v>
      </c>
      <c r="G21" s="3">
        <f t="shared" si="10"/>
        <v>4.335450903649414E-2</v>
      </c>
      <c r="H21" s="3">
        <f t="shared" si="11"/>
        <v>1.2719073975045698E-5</v>
      </c>
      <c r="I21" s="3">
        <f t="shared" si="12"/>
        <v>3.5663810754104361E-3</v>
      </c>
      <c r="J21" s="3">
        <f t="shared" si="13"/>
        <v>4.3158663663818729E-2</v>
      </c>
      <c r="K21" s="3">
        <f t="shared" si="14"/>
        <v>23.170318890997812</v>
      </c>
      <c r="M21" s="3">
        <v>2.9470499999999998E-4</v>
      </c>
      <c r="N21" s="3">
        <f t="shared" si="15"/>
        <v>0.24558750000000001</v>
      </c>
      <c r="O21" s="3">
        <v>-3.1142600000000001E-8</v>
      </c>
      <c r="P21" s="31">
        <f t="shared" si="64"/>
        <v>0.99548269886967111</v>
      </c>
      <c r="Q21" s="3">
        <f t="shared" si="1"/>
        <v>1.2799131280000002E-5</v>
      </c>
      <c r="R21" s="3">
        <f t="shared" si="17"/>
        <v>4.3430316010926194E-2</v>
      </c>
      <c r="S21" s="3">
        <f t="shared" si="18"/>
        <v>1.274131374980163E-5</v>
      </c>
      <c r="T21" s="3">
        <f t="shared" si="19"/>
        <v>3.5694976887233909E-3</v>
      </c>
      <c r="U21" s="3">
        <f t="shared" si="20"/>
        <v>4.3234128195319493E-2</v>
      </c>
      <c r="V21" s="3">
        <f t="shared" si="21"/>
        <v>23.129875441972242</v>
      </c>
      <c r="X21" s="3">
        <v>2.9470499999999998E-4</v>
      </c>
      <c r="Y21" s="3">
        <f t="shared" si="22"/>
        <v>0.24558750000000001</v>
      </c>
      <c r="Z21" s="3">
        <v>-3.0677399999999999E-8</v>
      </c>
      <c r="AA21" s="31">
        <f t="shared" si="65"/>
        <v>0.9955461243145588</v>
      </c>
      <c r="AB21" s="3">
        <f t="shared" si="2"/>
        <v>1.2492473999000001E-5</v>
      </c>
      <c r="AC21" s="3">
        <f t="shared" si="24"/>
        <v>4.2389759247382981E-2</v>
      </c>
      <c r="AD21" s="3">
        <f t="shared" si="25"/>
        <v>1.2436834072804849E-5</v>
      </c>
      <c r="AE21" s="3">
        <f t="shared" si="26"/>
        <v>3.5265895809981703E-3</v>
      </c>
      <c r="AF21" s="3">
        <f t="shared" si="27"/>
        <v>4.2200960529359358E-2</v>
      </c>
      <c r="AG21" s="3">
        <f t="shared" si="28"/>
        <v>23.696143108029414</v>
      </c>
      <c r="AH21" s="3"/>
      <c r="AI21" s="3">
        <v>2.9470499999999998E-4</v>
      </c>
      <c r="AJ21" s="3">
        <f t="shared" si="29"/>
        <v>0.24558750000000001</v>
      </c>
      <c r="AK21" s="3">
        <v>-3.2092900000000003E-8</v>
      </c>
      <c r="AL21" s="31">
        <f t="shared" si="66"/>
        <v>0.9955461243145588</v>
      </c>
      <c r="AM21" s="3">
        <f t="shared" si="3"/>
        <v>1.3233276224700001E-5</v>
      </c>
      <c r="AN21" s="3">
        <f t="shared" si="31"/>
        <v>4.4903466940499827E-2</v>
      </c>
      <c r="AO21" s="3">
        <f t="shared" si="32"/>
        <v>1.3174336857484082E-5</v>
      </c>
      <c r="AP21" s="3">
        <f t="shared" si="33"/>
        <v>3.6296469328963776E-3</v>
      </c>
      <c r="AQ21" s="3">
        <f t="shared" si="34"/>
        <v>4.4703472480901521E-2</v>
      </c>
      <c r="AR21" s="3">
        <f t="shared" si="35"/>
        <v>22.369626888095233</v>
      </c>
      <c r="AT21" s="3">
        <v>2.9470499999999998E-4</v>
      </c>
      <c r="AU21" s="3">
        <f t="shared" si="36"/>
        <v>0.24558750000000001</v>
      </c>
      <c r="AV21" s="3">
        <v>-3.2737100000000003E-8</v>
      </c>
      <c r="AW21" s="31">
        <f t="shared" si="67"/>
        <v>0.9955461243145588</v>
      </c>
      <c r="AX21" s="3">
        <f t="shared" si="4"/>
        <v>1.3435811264000003E-5</v>
      </c>
      <c r="AY21" s="3">
        <f t="shared" si="38"/>
        <v>4.5590713642456031E-2</v>
      </c>
      <c r="AZ21" s="3">
        <f t="shared" si="39"/>
        <v>1.3375969830897096E-5</v>
      </c>
      <c r="BA21" s="3">
        <f t="shared" si="40"/>
        <v>3.6573172997290096E-3</v>
      </c>
      <c r="BB21" s="3">
        <f t="shared" si="41"/>
        <v>4.538765827148198E-2</v>
      </c>
      <c r="BC21" s="3">
        <f t="shared" si="42"/>
        <v>22.032421104842967</v>
      </c>
      <c r="BE21" s="3">
        <v>2.9470499999999998E-4</v>
      </c>
      <c r="BF21" s="3">
        <f t="shared" si="43"/>
        <v>0.24558750000000001</v>
      </c>
      <c r="BG21" s="3">
        <v>-3.24945E-8</v>
      </c>
      <c r="BH21" s="31">
        <f t="shared" si="68"/>
        <v>0.9955461243145588</v>
      </c>
      <c r="BI21" s="3">
        <f t="shared" si="5"/>
        <v>1.3023717812500002E-5</v>
      </c>
      <c r="BJ21" s="3">
        <f t="shared" si="45"/>
        <v>4.4192388362939219E-2</v>
      </c>
      <c r="BK21" s="3">
        <f t="shared" si="46"/>
        <v>1.2965711792400861E-5</v>
      </c>
      <c r="BL21" s="3">
        <f t="shared" si="47"/>
        <v>3.6007932171121491E-3</v>
      </c>
      <c r="BM21" s="3">
        <f t="shared" si="48"/>
        <v>4.3995560958927954E-2</v>
      </c>
      <c r="BN21" s="3">
        <f t="shared" si="49"/>
        <v>22.729565851735583</v>
      </c>
      <c r="BP21" s="3">
        <v>2.9470499999999998E-4</v>
      </c>
      <c r="BQ21" s="3">
        <f t="shared" si="50"/>
        <v>0.24558750000000001</v>
      </c>
      <c r="BR21" s="3">
        <v>-3.3037699999999998E-8</v>
      </c>
      <c r="BS21" s="31">
        <f t="shared" si="69"/>
        <v>0.9955461243145588</v>
      </c>
      <c r="BT21" s="3">
        <f t="shared" si="6"/>
        <v>1.3453198709500001E-5</v>
      </c>
      <c r="BU21" s="3">
        <f t="shared" si="52"/>
        <v>4.5649713135169072E-2</v>
      </c>
      <c r="BV21" s="3">
        <f t="shared" si="53"/>
        <v>1.3393279834876349E-5</v>
      </c>
      <c r="BW21" s="3">
        <f t="shared" si="54"/>
        <v>3.6596830238254719E-3</v>
      </c>
      <c r="BX21" s="3">
        <f t="shared" si="55"/>
        <v>4.5446394987788977E-2</v>
      </c>
      <c r="BY21" s="3"/>
      <c r="CA21" s="3">
        <v>2.9470499999999998E-4</v>
      </c>
      <c r="CB21" s="3">
        <f t="shared" si="56"/>
        <v>0.24558750000000001</v>
      </c>
      <c r="CC21" s="3">
        <v>-3.3099200000000002E-8</v>
      </c>
      <c r="CD21" s="31">
        <f t="shared" si="70"/>
        <v>0.9955461243145588</v>
      </c>
      <c r="CE21" s="3">
        <f t="shared" si="7"/>
        <v>1.3478231362000002E-5</v>
      </c>
      <c r="CF21" s="3">
        <f t="shared" si="58"/>
        <v>4.5734654525712161E-2</v>
      </c>
      <c r="CG21" s="3">
        <f t="shared" si="59"/>
        <v>1.3418200995054038E-5</v>
      </c>
      <c r="CH21" s="3">
        <f t="shared" si="60"/>
        <v>3.6630862663953245E-3</v>
      </c>
      <c r="CI21" s="3">
        <f t="shared" si="61"/>
        <v>4.5530958059938037E-2</v>
      </c>
      <c r="CJ21" s="3">
        <f t="shared" si="62"/>
        <v>21.96307836710961</v>
      </c>
      <c r="CK21" s="3"/>
      <c r="CL21" s="3"/>
      <c r="CM21" s="3"/>
      <c r="CN21" s="3"/>
      <c r="CO21" s="3"/>
    </row>
    <row r="22" spans="2:93" x14ac:dyDescent="0.2">
      <c r="B22" s="3">
        <v>3.5564800000000002E-4</v>
      </c>
      <c r="C22" s="3">
        <f t="shared" si="8"/>
        <v>0.29637333333333338</v>
      </c>
      <c r="D22" s="3">
        <v>-3.9311500000000001E-8</v>
      </c>
      <c r="E22" s="31">
        <f t="shared" si="63"/>
        <v>0.99617766976336175</v>
      </c>
      <c r="F22" s="3">
        <f t="shared" si="0"/>
        <v>1.6055500536000002E-5</v>
      </c>
      <c r="G22" s="3">
        <f t="shared" si="10"/>
        <v>4.5144357724491636E-2</v>
      </c>
      <c r="H22" s="3">
        <f t="shared" si="11"/>
        <v>1.5994131110836888E-5</v>
      </c>
      <c r="I22" s="3">
        <f t="shared" si="12"/>
        <v>3.999266321569106E-3</v>
      </c>
      <c r="J22" s="3">
        <f t="shared" si="13"/>
        <v>4.4971801080947699E-2</v>
      </c>
      <c r="K22" s="3">
        <f t="shared" si="14"/>
        <v>22.236156346063044</v>
      </c>
      <c r="M22" s="3">
        <v>3.5564800000000002E-4</v>
      </c>
      <c r="N22" s="3">
        <f t="shared" si="15"/>
        <v>0.29637333333333338</v>
      </c>
      <c r="O22" s="3">
        <v>-3.9049000000000001E-8</v>
      </c>
      <c r="P22" s="31">
        <f t="shared" si="64"/>
        <v>0.99617766976336175</v>
      </c>
      <c r="Q22" s="3">
        <f t="shared" si="1"/>
        <v>1.6047080400000003E-5</v>
      </c>
      <c r="R22" s="3">
        <f t="shared" si="17"/>
        <v>4.5120682247615625E-2</v>
      </c>
      <c r="S22" s="3">
        <f t="shared" si="18"/>
        <v>1.5985743159377319E-5</v>
      </c>
      <c r="T22" s="3">
        <f t="shared" si="19"/>
        <v>3.9982174977578845E-3</v>
      </c>
      <c r="U22" s="3">
        <f t="shared" si="20"/>
        <v>4.4948216099562822E-2</v>
      </c>
      <c r="V22" s="3">
        <f t="shared" si="21"/>
        <v>22.24782398004281</v>
      </c>
      <c r="X22" s="3">
        <v>3.5564800000000002E-4</v>
      </c>
      <c r="Y22" s="3">
        <f t="shared" si="22"/>
        <v>0.29637333333333338</v>
      </c>
      <c r="Z22" s="3">
        <v>-3.8648200000000001E-8</v>
      </c>
      <c r="AA22" s="31">
        <f t="shared" si="65"/>
        <v>0.99623133742659076</v>
      </c>
      <c r="AB22" s="3">
        <f t="shared" si="2"/>
        <v>1.5736868577000003E-5</v>
      </c>
      <c r="AC22" s="3">
        <f t="shared" si="24"/>
        <v>4.4248438278860006E-2</v>
      </c>
      <c r="AD22" s="3">
        <f t="shared" si="25"/>
        <v>1.5677561629371203E-5</v>
      </c>
      <c r="AE22" s="3">
        <f t="shared" si="26"/>
        <v>3.9594900718869343E-3</v>
      </c>
      <c r="AF22" s="3">
        <f t="shared" si="27"/>
        <v>4.4081680845586654E-2</v>
      </c>
      <c r="AG22" s="3">
        <f t="shared" si="28"/>
        <v>22.68516038448923</v>
      </c>
      <c r="AH22" s="3"/>
      <c r="AI22" s="3">
        <v>3.5564800000000002E-4</v>
      </c>
      <c r="AJ22" s="3">
        <f t="shared" si="29"/>
        <v>0.29637333333333338</v>
      </c>
      <c r="AK22" s="3">
        <v>-4.0344900000000003E-8</v>
      </c>
      <c r="AL22" s="31">
        <f t="shared" si="66"/>
        <v>0.99623133742659076</v>
      </c>
      <c r="AM22" s="3">
        <f t="shared" si="3"/>
        <v>1.6634445300700004E-5</v>
      </c>
      <c r="AN22" s="3">
        <f t="shared" si="31"/>
        <v>4.6772216631894466E-2</v>
      </c>
      <c r="AO22" s="3">
        <f t="shared" si="32"/>
        <v>1.6571755689265834E-5</v>
      </c>
      <c r="AP22" s="3">
        <f t="shared" si="33"/>
        <v>4.070842135144255E-3</v>
      </c>
      <c r="AQ22" s="3">
        <f t="shared" si="34"/>
        <v>4.6595947929598459E-2</v>
      </c>
      <c r="AR22" s="3">
        <f t="shared" si="35"/>
        <v>21.461093602192491</v>
      </c>
      <c r="AT22" s="3">
        <v>3.5564800000000002E-4</v>
      </c>
      <c r="AU22" s="3">
        <f t="shared" si="36"/>
        <v>0.29637333333333338</v>
      </c>
      <c r="AV22" s="3">
        <v>-4.0994200000000001E-8</v>
      </c>
      <c r="AW22" s="31">
        <f t="shared" si="67"/>
        <v>0.99623133742659076</v>
      </c>
      <c r="AX22" s="3">
        <f t="shared" si="4"/>
        <v>1.6823203968000003E-5</v>
      </c>
      <c r="AY22" s="3">
        <f t="shared" si="38"/>
        <v>4.7302962389778665E-2</v>
      </c>
      <c r="AZ22" s="3">
        <f t="shared" si="39"/>
        <v>1.6759802988840971E-5</v>
      </c>
      <c r="BA22" s="3">
        <f t="shared" si="40"/>
        <v>4.0938738364586875E-3</v>
      </c>
      <c r="BB22" s="3">
        <f t="shared" si="41"/>
        <v>4.7124693485808916E-2</v>
      </c>
      <c r="BC22" s="3">
        <f t="shared" si="42"/>
        <v>21.220297173946374</v>
      </c>
      <c r="BE22" s="3">
        <v>3.5564800000000002E-4</v>
      </c>
      <c r="BF22" s="3">
        <f t="shared" si="43"/>
        <v>0.29637333333333338</v>
      </c>
      <c r="BG22" s="3">
        <v>-4.0794899999999997E-8</v>
      </c>
      <c r="BH22" s="31">
        <f t="shared" si="68"/>
        <v>0.99623133742659076</v>
      </c>
      <c r="BI22" s="3">
        <f t="shared" si="5"/>
        <v>1.6349065562499998E-5</v>
      </c>
      <c r="BJ22" s="3">
        <f t="shared" si="45"/>
        <v>4.5969794747896787E-2</v>
      </c>
      <c r="BK22" s="3">
        <f t="shared" si="46"/>
        <v>1.6287451451004389E-5</v>
      </c>
      <c r="BL22" s="3">
        <f t="shared" si="47"/>
        <v>4.0357714815143324E-3</v>
      </c>
      <c r="BM22" s="3">
        <f t="shared" si="48"/>
        <v>4.5796550102923078E-2</v>
      </c>
      <c r="BN22" s="3">
        <f t="shared" si="49"/>
        <v>21.835705915677096</v>
      </c>
      <c r="BP22" s="3">
        <v>3.5564800000000002E-4</v>
      </c>
      <c r="BQ22" s="3">
        <f t="shared" si="50"/>
        <v>0.29637333333333338</v>
      </c>
      <c r="BR22" s="3">
        <v>-4.1441199999999998E-8</v>
      </c>
      <c r="BS22" s="31">
        <f t="shared" si="69"/>
        <v>0.99623133742659076</v>
      </c>
      <c r="BT22" s="3">
        <f t="shared" si="6"/>
        <v>1.6873717332000002E-5</v>
      </c>
      <c r="BU22" s="3">
        <f t="shared" si="52"/>
        <v>4.7444994297732593E-2</v>
      </c>
      <c r="BV22" s="3">
        <f t="shared" si="53"/>
        <v>1.6810125985016609E-5</v>
      </c>
      <c r="BW22" s="3">
        <f t="shared" si="54"/>
        <v>4.1000153639976292E-3</v>
      </c>
      <c r="BX22" s="3">
        <f t="shared" si="55"/>
        <v>4.7266190123427115E-2</v>
      </c>
      <c r="BY22" s="3"/>
      <c r="CA22" s="3">
        <v>3.5564800000000002E-4</v>
      </c>
      <c r="CB22" s="3">
        <f t="shared" si="56"/>
        <v>0.29637333333333338</v>
      </c>
      <c r="CC22" s="3">
        <v>-4.1605299999999997E-8</v>
      </c>
      <c r="CD22" s="31">
        <f t="shared" si="70"/>
        <v>0.99623133742659076</v>
      </c>
      <c r="CE22" s="3">
        <f t="shared" si="7"/>
        <v>1.69405117755E-5</v>
      </c>
      <c r="CF22" s="3">
        <f t="shared" si="58"/>
        <v>4.7632804839335519E-2</v>
      </c>
      <c r="CG22" s="3">
        <f t="shared" si="59"/>
        <v>1.6876668702797273E-5</v>
      </c>
      <c r="CH22" s="3">
        <f t="shared" si="60"/>
        <v>4.1081222843042629E-3</v>
      </c>
      <c r="CI22" s="3">
        <f t="shared" si="61"/>
        <v>4.7453292870471002E-2</v>
      </c>
      <c r="CJ22" s="3">
        <f t="shared" si="62"/>
        <v>21.073353175502707</v>
      </c>
      <c r="CK22" s="3"/>
      <c r="CL22" s="3"/>
      <c r="CM22" s="3"/>
      <c r="CN22" s="3"/>
      <c r="CO22" s="3"/>
    </row>
    <row r="23" spans="2:93" x14ac:dyDescent="0.2">
      <c r="B23" s="3">
        <v>4.2919300000000002E-4</v>
      </c>
      <c r="C23" s="3">
        <f t="shared" si="8"/>
        <v>0.35766083333333337</v>
      </c>
      <c r="D23" s="3">
        <v>-4.8989600000000002E-8</v>
      </c>
      <c r="E23" s="31">
        <f t="shared" si="63"/>
        <v>0.99687263548785043</v>
      </c>
      <c r="F23" s="3">
        <f t="shared" si="0"/>
        <v>2.0006797779200006E-5</v>
      </c>
      <c r="G23" s="3">
        <f t="shared" si="10"/>
        <v>4.6614920977741961E-2</v>
      </c>
      <c r="H23" s="3">
        <f t="shared" si="11"/>
        <v>1.9944229229823583E-5</v>
      </c>
      <c r="I23" s="3">
        <f t="shared" si="12"/>
        <v>4.4658962403781371E-3</v>
      </c>
      <c r="J23" s="3">
        <f t="shared" si="13"/>
        <v>4.6469139128139512E-2</v>
      </c>
      <c r="K23" s="3">
        <f t="shared" si="14"/>
        <v>21.519658396134293</v>
      </c>
      <c r="M23" s="3">
        <v>4.2919300000000002E-4</v>
      </c>
      <c r="N23" s="3">
        <f t="shared" si="15"/>
        <v>0.35766083333333337</v>
      </c>
      <c r="O23" s="3">
        <v>-4.8842899999999997E-8</v>
      </c>
      <c r="P23" s="31">
        <f t="shared" si="64"/>
        <v>0.99687263548785043</v>
      </c>
      <c r="Q23" s="3">
        <f t="shared" si="1"/>
        <v>2.0070414520000003E-5</v>
      </c>
      <c r="R23" s="3">
        <f t="shared" si="17"/>
        <v>4.6763145065273667E-2</v>
      </c>
      <c r="S23" s="3">
        <f t="shared" si="18"/>
        <v>2.0007647017886022E-5</v>
      </c>
      <c r="T23" s="3">
        <f t="shared" si="19"/>
        <v>4.4729908358821869E-3</v>
      </c>
      <c r="U23" s="3">
        <f t="shared" si="20"/>
        <v>4.6616899664920025E-2</v>
      </c>
      <c r="V23" s="3">
        <f t="shared" si="21"/>
        <v>21.45144801966563</v>
      </c>
      <c r="X23" s="3">
        <v>4.2919300000000002E-4</v>
      </c>
      <c r="Y23" s="3">
        <f t="shared" si="22"/>
        <v>0.35766083333333337</v>
      </c>
      <c r="Z23" s="3">
        <v>-4.8383200000000001E-8</v>
      </c>
      <c r="AA23" s="31">
        <f t="shared" si="65"/>
        <v>0.99691654544199915</v>
      </c>
      <c r="AB23" s="3">
        <f t="shared" si="2"/>
        <v>1.9699354301999999E-5</v>
      </c>
      <c r="AC23" s="3">
        <f t="shared" si="24"/>
        <v>4.589859178038784E-2</v>
      </c>
      <c r="AD23" s="3">
        <f t="shared" si="25"/>
        <v>1.9638612238187825E-5</v>
      </c>
      <c r="AE23" s="3">
        <f t="shared" si="26"/>
        <v>4.4315473864314963E-3</v>
      </c>
      <c r="AF23" s="3">
        <f t="shared" si="27"/>
        <v>4.5757065558356784E-2</v>
      </c>
      <c r="AG23" s="3">
        <f t="shared" si="28"/>
        <v>21.854548315049591</v>
      </c>
      <c r="AH23" s="3"/>
      <c r="AI23" s="3">
        <v>4.2919300000000002E-4</v>
      </c>
      <c r="AJ23" s="3">
        <f t="shared" si="29"/>
        <v>0.35766083333333337</v>
      </c>
      <c r="AK23" s="3">
        <v>-5.0319100000000001E-8</v>
      </c>
      <c r="AL23" s="31">
        <f t="shared" si="66"/>
        <v>0.99691654544199915</v>
      </c>
      <c r="AM23" s="3">
        <f t="shared" si="3"/>
        <v>2.0745441495300004E-5</v>
      </c>
      <c r="AN23" s="3">
        <f t="shared" si="31"/>
        <v>4.8335926949647369E-2</v>
      </c>
      <c r="AO23" s="3">
        <f t="shared" si="32"/>
        <v>2.0681473869163582E-5</v>
      </c>
      <c r="AP23" s="3">
        <f t="shared" si="33"/>
        <v>4.5476888492028108E-3</v>
      </c>
      <c r="AQ23" s="3">
        <f t="shared" si="34"/>
        <v>4.8186885315379284E-2</v>
      </c>
      <c r="AR23" s="3">
        <f t="shared" si="35"/>
        <v>20.752534500934861</v>
      </c>
      <c r="AT23" s="3">
        <v>4.2919300000000002E-4</v>
      </c>
      <c r="AU23" s="3">
        <f t="shared" si="36"/>
        <v>0.35766083333333337</v>
      </c>
      <c r="AV23" s="3">
        <v>-5.1086700000000003E-8</v>
      </c>
      <c r="AW23" s="31">
        <f t="shared" si="67"/>
        <v>0.99691654544199915</v>
      </c>
      <c r="AX23" s="3">
        <f t="shared" si="4"/>
        <v>2.0963551167999999E-5</v>
      </c>
      <c r="AY23" s="3">
        <f t="shared" si="38"/>
        <v>4.8844112480865245E-2</v>
      </c>
      <c r="AZ23" s="3">
        <f t="shared" si="39"/>
        <v>2.0898911010599144E-5</v>
      </c>
      <c r="BA23" s="3">
        <f t="shared" si="40"/>
        <v>4.5715326763131796E-3</v>
      </c>
      <c r="BB23" s="3">
        <f t="shared" si="41"/>
        <v>4.8693503879604617E-2</v>
      </c>
      <c r="BC23" s="3">
        <f t="shared" si="42"/>
        <v>20.536620294824424</v>
      </c>
      <c r="BE23" s="3">
        <v>4.2919300000000002E-4</v>
      </c>
      <c r="BF23" s="3">
        <f t="shared" si="43"/>
        <v>0.35766083333333337</v>
      </c>
      <c r="BG23" s="3">
        <v>-5.0881800000000001E-8</v>
      </c>
      <c r="BH23" s="31">
        <f t="shared" si="68"/>
        <v>0.99691654544199915</v>
      </c>
      <c r="BI23" s="3">
        <f t="shared" si="5"/>
        <v>2.0390129875000002E-5</v>
      </c>
      <c r="BJ23" s="3">
        <f t="shared" si="45"/>
        <v>4.7508067174907326E-2</v>
      </c>
      <c r="BK23" s="3">
        <f t="shared" si="46"/>
        <v>2.0327257836098704E-5</v>
      </c>
      <c r="BL23" s="3">
        <f t="shared" si="47"/>
        <v>4.5085760319749186E-3</v>
      </c>
      <c r="BM23" s="3">
        <f t="shared" si="48"/>
        <v>4.7361578208635048E-2</v>
      </c>
      <c r="BN23" s="3">
        <f t="shared" si="49"/>
        <v>21.114161263690285</v>
      </c>
      <c r="BP23" s="3">
        <v>4.2919300000000002E-4</v>
      </c>
      <c r="BQ23" s="3">
        <f t="shared" si="50"/>
        <v>0.35766083333333337</v>
      </c>
      <c r="BR23" s="3">
        <v>-5.1716800000000002E-8</v>
      </c>
      <c r="BS23" s="31">
        <f t="shared" si="69"/>
        <v>0.99691654544199915</v>
      </c>
      <c r="BT23" s="3">
        <f t="shared" si="6"/>
        <v>2.1056246178000002E-5</v>
      </c>
      <c r="BU23" s="3">
        <f t="shared" si="52"/>
        <v>4.9060087601615128E-2</v>
      </c>
      <c r="BV23" s="3">
        <f t="shared" si="53"/>
        <v>2.099132019974806E-5</v>
      </c>
      <c r="BW23" s="3">
        <f t="shared" si="54"/>
        <v>4.5816285532273415E-3</v>
      </c>
      <c r="BX23" s="3">
        <f t="shared" si="55"/>
        <v>4.8908813050884008E-2</v>
      </c>
      <c r="BY23" s="3"/>
      <c r="CA23" s="3">
        <v>4.2919300000000002E-4</v>
      </c>
      <c r="CB23" s="3">
        <f t="shared" si="56"/>
        <v>0.35766083333333337</v>
      </c>
      <c r="CC23" s="3">
        <v>-5.1931399999999999E-8</v>
      </c>
      <c r="CD23" s="31">
        <f t="shared" si="70"/>
        <v>0.99691654544199915</v>
      </c>
      <c r="CE23" s="3">
        <f t="shared" si="7"/>
        <v>2.1143595888999999E-5</v>
      </c>
      <c r="CF23" s="3">
        <f t="shared" si="58"/>
        <v>4.9263608420920188E-2</v>
      </c>
      <c r="CG23" s="3">
        <f t="shared" si="59"/>
        <v>2.1078400571883535E-5</v>
      </c>
      <c r="CH23" s="3">
        <f t="shared" si="60"/>
        <v>4.5911219295378704E-3</v>
      </c>
      <c r="CI23" s="3">
        <f t="shared" si="61"/>
        <v>4.9111706322991132E-2</v>
      </c>
      <c r="CJ23" s="3">
        <f t="shared" si="62"/>
        <v>20.361744172017506</v>
      </c>
      <c r="CK23" s="3"/>
      <c r="CL23" s="3"/>
      <c r="CM23" s="3"/>
      <c r="CN23" s="3"/>
      <c r="CO23" s="3"/>
    </row>
    <row r="24" spans="2:93" x14ac:dyDescent="0.2">
      <c r="B24" s="3">
        <v>5.1794700000000005E-4</v>
      </c>
      <c r="C24" s="3">
        <f t="shared" si="8"/>
        <v>0.43162250000000008</v>
      </c>
      <c r="D24" s="3">
        <v>-6.1009100000000006E-8</v>
      </c>
      <c r="E24" s="31">
        <f t="shared" si="63"/>
        <v>0.99756760489359741</v>
      </c>
      <c r="F24" s="3">
        <f t="shared" si="0"/>
        <v>2.4914023083200003E-5</v>
      </c>
      <c r="G24" s="3">
        <f t="shared" si="10"/>
        <v>4.8101491239837285E-2</v>
      </c>
      <c r="H24" s="3">
        <f t="shared" si="11"/>
        <v>2.4853422335371625E-5</v>
      </c>
      <c r="I24" s="3">
        <f t="shared" si="12"/>
        <v>4.9853206853091832E-3</v>
      </c>
      <c r="J24" s="3">
        <f t="shared" si="13"/>
        <v>4.798448940793483E-2</v>
      </c>
      <c r="K24" s="3">
        <f t="shared" si="14"/>
        <v>20.840067537212089</v>
      </c>
      <c r="M24" s="3">
        <v>5.1794700000000005E-4</v>
      </c>
      <c r="N24" s="3">
        <f t="shared" si="15"/>
        <v>0.43162250000000008</v>
      </c>
      <c r="O24" s="3">
        <v>-6.1020100000000005E-8</v>
      </c>
      <c r="P24" s="31">
        <f t="shared" si="64"/>
        <v>0.99756760489359741</v>
      </c>
      <c r="Q24" s="3">
        <f t="shared" si="1"/>
        <v>2.5072808280000002E-5</v>
      </c>
      <c r="R24" s="3">
        <f t="shared" si="17"/>
        <v>4.8408057735637042E-2</v>
      </c>
      <c r="S24" s="3">
        <f t="shared" si="18"/>
        <v>2.501182130383596E-5</v>
      </c>
      <c r="T24" s="3">
        <f t="shared" si="19"/>
        <v>5.0011819906734005E-3</v>
      </c>
      <c r="U24" s="3">
        <f t="shared" si="20"/>
        <v>4.829031021289043E-2</v>
      </c>
      <c r="V24" s="3">
        <f t="shared" si="21"/>
        <v>20.708088135931334</v>
      </c>
      <c r="X24" s="3">
        <v>5.1794700000000005E-4</v>
      </c>
      <c r="Y24" s="3">
        <f t="shared" si="22"/>
        <v>0.43162250000000008</v>
      </c>
      <c r="Z24" s="3">
        <v>-6.0534099999999997E-8</v>
      </c>
      <c r="AA24" s="31">
        <f t="shared" si="65"/>
        <v>0.99760175708697907</v>
      </c>
      <c r="AB24" s="3">
        <f t="shared" si="2"/>
        <v>2.4645195883499998E-5</v>
      </c>
      <c r="AC24" s="3">
        <f t="shared" si="24"/>
        <v>4.7582466707018274E-2</v>
      </c>
      <c r="AD24" s="3">
        <f t="shared" si="25"/>
        <v>2.4586090717132382E-5</v>
      </c>
      <c r="AE24" s="3">
        <f t="shared" si="26"/>
        <v>4.9584363177449789E-3</v>
      </c>
      <c r="AF24" s="3">
        <f t="shared" si="27"/>
        <v>4.7468352393454115E-2</v>
      </c>
      <c r="AG24" s="3">
        <f t="shared" si="28"/>
        <v>21.066667570663355</v>
      </c>
      <c r="AH24" s="3"/>
      <c r="AI24" s="3">
        <v>5.1794700000000005E-4</v>
      </c>
      <c r="AJ24" s="3">
        <f t="shared" si="29"/>
        <v>0.43162250000000008</v>
      </c>
      <c r="AK24" s="3">
        <v>-6.2659200000000003E-8</v>
      </c>
      <c r="AL24" s="31">
        <f t="shared" si="66"/>
        <v>0.99760175708697907</v>
      </c>
      <c r="AM24" s="3">
        <f t="shared" si="3"/>
        <v>2.5831574131600003E-5</v>
      </c>
      <c r="AN24" s="3">
        <f t="shared" si="31"/>
        <v>4.9873006565536629E-2</v>
      </c>
      <c r="AO24" s="3">
        <f t="shared" si="32"/>
        <v>2.5769623742006717E-5</v>
      </c>
      <c r="AP24" s="3">
        <f t="shared" si="33"/>
        <v>5.0763789990510679E-3</v>
      </c>
      <c r="AQ24" s="3">
        <f t="shared" si="34"/>
        <v>4.975339898098978E-2</v>
      </c>
      <c r="AR24" s="3">
        <f t="shared" si="35"/>
        <v>20.099129315407957</v>
      </c>
      <c r="AT24" s="3">
        <v>5.1794700000000005E-4</v>
      </c>
      <c r="AU24" s="3">
        <f t="shared" si="36"/>
        <v>0.43162250000000008</v>
      </c>
      <c r="AV24" s="3">
        <v>-6.3627299999999994E-8</v>
      </c>
      <c r="AW24" s="31">
        <f t="shared" si="67"/>
        <v>0.99760175708697907</v>
      </c>
      <c r="AX24" s="3">
        <f t="shared" si="4"/>
        <v>2.6108206912E-5</v>
      </c>
      <c r="AY24" s="3">
        <f t="shared" si="38"/>
        <v>5.0407101328900444E-2</v>
      </c>
      <c r="AZ24" s="3">
        <f t="shared" si="39"/>
        <v>2.6045593089801611E-5</v>
      </c>
      <c r="BA24" s="3">
        <f t="shared" si="40"/>
        <v>5.1034883256260719E-3</v>
      </c>
      <c r="BB24" s="3">
        <f t="shared" si="41"/>
        <v>5.0286212855372478E-2</v>
      </c>
      <c r="BC24" s="3">
        <f t="shared" si="42"/>
        <v>19.886166470242788</v>
      </c>
      <c r="BE24" s="3">
        <v>5.1794700000000005E-4</v>
      </c>
      <c r="BF24" s="3">
        <f t="shared" si="43"/>
        <v>0.43162250000000008</v>
      </c>
      <c r="BG24" s="3">
        <v>-6.3454299999999997E-8</v>
      </c>
      <c r="BH24" s="31">
        <f t="shared" si="68"/>
        <v>0.99760175708697907</v>
      </c>
      <c r="BI24" s="3">
        <f t="shared" si="5"/>
        <v>2.5426987687499997E-5</v>
      </c>
      <c r="BJ24" s="3">
        <f t="shared" si="45"/>
        <v>4.9091871731084445E-2</v>
      </c>
      <c r="BK24" s="3">
        <f t="shared" si="46"/>
        <v>2.5366007594478981E-5</v>
      </c>
      <c r="BL24" s="3">
        <f t="shared" si="47"/>
        <v>5.0364677696257505E-3</v>
      </c>
      <c r="BM24" s="3">
        <f t="shared" si="48"/>
        <v>4.897413749761844E-2</v>
      </c>
      <c r="BN24" s="3">
        <f t="shared" si="49"/>
        <v>20.418940508112652</v>
      </c>
      <c r="BP24" s="3">
        <v>5.1794700000000005E-4</v>
      </c>
      <c r="BQ24" s="3">
        <f t="shared" si="50"/>
        <v>0.43162250000000008</v>
      </c>
      <c r="BR24" s="3">
        <v>-6.4674800000000004E-8</v>
      </c>
      <c r="BS24" s="31">
        <f t="shared" si="69"/>
        <v>0.99760175708697907</v>
      </c>
      <c r="BT24" s="3">
        <f t="shared" si="6"/>
        <v>2.6330605708000002E-5</v>
      </c>
      <c r="BU24" s="3">
        <f t="shared" si="52"/>
        <v>5.0836486567158418E-2</v>
      </c>
      <c r="BV24" s="3">
        <f t="shared" si="53"/>
        <v>2.6267458519465243E-5</v>
      </c>
      <c r="BW24" s="3">
        <f t="shared" si="54"/>
        <v>5.1251788768261778E-3</v>
      </c>
      <c r="BX24" s="3">
        <f t="shared" si="55"/>
        <v>5.0714568323525847E-2</v>
      </c>
      <c r="BY24" s="3"/>
      <c r="CA24" s="3">
        <v>5.1794700000000005E-4</v>
      </c>
      <c r="CB24" s="3">
        <f t="shared" si="56"/>
        <v>0.43162250000000008</v>
      </c>
      <c r="CC24" s="3">
        <v>-6.4739200000000006E-8</v>
      </c>
      <c r="CD24" s="31">
        <f t="shared" si="70"/>
        <v>0.99760175708697907</v>
      </c>
      <c r="CE24" s="3">
        <f t="shared" si="7"/>
        <v>2.6356818762000005E-5</v>
      </c>
      <c r="CF24" s="3">
        <f t="shared" si="58"/>
        <v>5.088709609670488E-2</v>
      </c>
      <c r="CG24" s="3">
        <f t="shared" si="59"/>
        <v>2.6293608708194263E-5</v>
      </c>
      <c r="CH24" s="3">
        <f t="shared" si="60"/>
        <v>5.1277293910847385E-3</v>
      </c>
      <c r="CI24" s="3">
        <f t="shared" si="61"/>
        <v>5.0765056479126748E-2</v>
      </c>
      <c r="CJ24" s="3">
        <f t="shared" si="62"/>
        <v>19.698589332037354</v>
      </c>
      <c r="CK24" s="3"/>
      <c r="CL24" s="3"/>
      <c r="CM24" s="3"/>
      <c r="CN24" s="3"/>
      <c r="CO24" s="3"/>
    </row>
    <row r="25" spans="2:93" x14ac:dyDescent="0.2">
      <c r="B25" s="3">
        <v>6.2505500000000001E-4</v>
      </c>
      <c r="C25" s="3">
        <f t="shared" si="8"/>
        <v>0.52087916666666667</v>
      </c>
      <c r="D25" s="3">
        <v>-7.5683700000000002E-8</v>
      </c>
      <c r="E25" s="31">
        <f t="shared" si="63"/>
        <v>0.99826257617103531</v>
      </c>
      <c r="F25" s="3">
        <f t="shared" si="0"/>
        <v>3.0905251374400004E-5</v>
      </c>
      <c r="G25" s="3">
        <f t="shared" si="10"/>
        <v>4.9444051122541223E-2</v>
      </c>
      <c r="H25" s="3">
        <f t="shared" si="11"/>
        <v>3.0851555854221978E-5</v>
      </c>
      <c r="I25" s="3">
        <f t="shared" si="12"/>
        <v>5.5544176881309514E-3</v>
      </c>
      <c r="J25" s="3">
        <f t="shared" si="13"/>
        <v>4.9358145849920369E-2</v>
      </c>
      <c r="K25" s="3">
        <f t="shared" si="14"/>
        <v>20.260080332851754</v>
      </c>
      <c r="M25" s="3">
        <v>6.2505500000000001E-4</v>
      </c>
      <c r="N25" s="3">
        <f t="shared" si="15"/>
        <v>0.52087916666666667</v>
      </c>
      <c r="O25" s="3">
        <v>-7.5932600000000001E-8</v>
      </c>
      <c r="P25" s="31">
        <f t="shared" si="64"/>
        <v>0.99826257617103531</v>
      </c>
      <c r="Q25" s="3">
        <f t="shared" si="1"/>
        <v>3.1198863280000004E-5</v>
      </c>
      <c r="R25" s="3">
        <f t="shared" si="17"/>
        <v>4.9913788834582563E-2</v>
      </c>
      <c r="S25" s="3">
        <f t="shared" si="18"/>
        <v>3.114465763150072E-5</v>
      </c>
      <c r="T25" s="3">
        <f t="shared" si="19"/>
        <v>5.5807398820855933E-3</v>
      </c>
      <c r="U25" s="3">
        <f t="shared" si="20"/>
        <v>4.9827067428467445E-2</v>
      </c>
      <c r="V25" s="3">
        <f t="shared" si="21"/>
        <v>20.069413104345674</v>
      </c>
      <c r="X25" s="3">
        <v>6.2505500000000001E-4</v>
      </c>
      <c r="Y25" s="3">
        <f t="shared" si="22"/>
        <v>0.52087916666666667</v>
      </c>
      <c r="Z25" s="3">
        <v>-7.5392299999999994E-8</v>
      </c>
      <c r="AA25" s="31">
        <f t="shared" si="65"/>
        <v>0.99828697057737026</v>
      </c>
      <c r="AB25" s="3">
        <f t="shared" si="2"/>
        <v>3.0693003320499995E-5</v>
      </c>
      <c r="AC25" s="3">
        <f t="shared" si="24"/>
        <v>4.9104484118197587E-2</v>
      </c>
      <c r="AD25" s="3">
        <f t="shared" si="25"/>
        <v>3.0640425302743108E-5</v>
      </c>
      <c r="AE25" s="3">
        <f t="shared" si="26"/>
        <v>5.5353794181377579E-3</v>
      </c>
      <c r="AF25" s="3">
        <f t="shared" si="27"/>
        <v>4.9020366692120065E-2</v>
      </c>
      <c r="AG25" s="3">
        <f t="shared" si="28"/>
        <v>20.399684202296026</v>
      </c>
      <c r="AH25" s="3"/>
      <c r="AI25" s="3">
        <v>6.2505500000000001E-4</v>
      </c>
      <c r="AJ25" s="3">
        <f t="shared" si="29"/>
        <v>0.52087916666666667</v>
      </c>
      <c r="AK25" s="3">
        <v>-7.7667899999999999E-8</v>
      </c>
      <c r="AL25" s="31">
        <f t="shared" si="66"/>
        <v>0.99828697057737026</v>
      </c>
      <c r="AM25" s="3">
        <f t="shared" si="3"/>
        <v>3.2017604949700002E-5</v>
      </c>
      <c r="AN25" s="3">
        <f t="shared" si="31"/>
        <v>5.1223660237419109E-2</v>
      </c>
      <c r="AO25" s="3">
        <f t="shared" si="32"/>
        <v>3.1962757850379033E-5</v>
      </c>
      <c r="AP25" s="3">
        <f t="shared" si="33"/>
        <v>5.6535615191115624E-3</v>
      </c>
      <c r="AQ25" s="3">
        <f t="shared" si="34"/>
        <v>5.1135912600297623E-2</v>
      </c>
      <c r="AR25" s="3">
        <f t="shared" si="35"/>
        <v>19.555728042177929</v>
      </c>
      <c r="AT25" s="3">
        <v>6.2505500000000001E-4</v>
      </c>
      <c r="AU25" s="3">
        <f t="shared" si="36"/>
        <v>0.52087916666666667</v>
      </c>
      <c r="AV25" s="3">
        <v>-7.9019399999999996E-8</v>
      </c>
      <c r="AW25" s="31">
        <f t="shared" si="67"/>
        <v>0.99828697057737026</v>
      </c>
      <c r="AX25" s="3">
        <f t="shared" si="4"/>
        <v>3.2422662015999998E-5</v>
      </c>
      <c r="AY25" s="3">
        <f t="shared" si="38"/>
        <v>5.1871694516482547E-2</v>
      </c>
      <c r="AZ25" s="3">
        <f t="shared" si="39"/>
        <v>3.2367121042006608E-5</v>
      </c>
      <c r="BA25" s="3">
        <f t="shared" si="40"/>
        <v>5.6892109331616991E-3</v>
      </c>
      <c r="BB25" s="3">
        <f t="shared" si="41"/>
        <v>5.1782836777574143E-2</v>
      </c>
      <c r="BC25" s="3">
        <f t="shared" si="42"/>
        <v>19.311417879544891</v>
      </c>
      <c r="BE25" s="3">
        <v>6.2505500000000001E-4</v>
      </c>
      <c r="BF25" s="3">
        <f t="shared" si="43"/>
        <v>0.52087916666666667</v>
      </c>
      <c r="BG25" s="3">
        <v>-7.8826499999999995E-8</v>
      </c>
      <c r="BH25" s="31">
        <f t="shared" si="68"/>
        <v>0.99828697057737026</v>
      </c>
      <c r="BI25" s="3">
        <f t="shared" si="5"/>
        <v>3.1585475312499995E-5</v>
      </c>
      <c r="BJ25" s="3">
        <f t="shared" si="45"/>
        <v>5.053231365639823E-2</v>
      </c>
      <c r="BK25" s="3">
        <f t="shared" si="46"/>
        <v>3.1531368463961938E-5</v>
      </c>
      <c r="BL25" s="3">
        <f t="shared" si="47"/>
        <v>5.61527990967164E-3</v>
      </c>
      <c r="BM25" s="3">
        <f t="shared" si="48"/>
        <v>5.0445750316311266E-2</v>
      </c>
      <c r="BN25" s="3">
        <f t="shared" si="49"/>
        <v>19.823275374628679</v>
      </c>
      <c r="BP25" s="3">
        <v>6.2505500000000001E-4</v>
      </c>
      <c r="BQ25" s="3">
        <f t="shared" si="50"/>
        <v>0.52087916666666667</v>
      </c>
      <c r="BR25" s="3">
        <v>-8.0354000000000006E-8</v>
      </c>
      <c r="BS25" s="31">
        <f t="shared" si="69"/>
        <v>0.99828697057737026</v>
      </c>
      <c r="BT25" s="3">
        <f t="shared" si="6"/>
        <v>3.2712588880000008E-5</v>
      </c>
      <c r="BU25" s="3">
        <f t="shared" si="52"/>
        <v>5.23355366807721E-2</v>
      </c>
      <c r="BV25" s="3">
        <f t="shared" si="53"/>
        <v>3.2656551252758176E-5</v>
      </c>
      <c r="BW25" s="3">
        <f t="shared" si="54"/>
        <v>5.7145910835997857E-3</v>
      </c>
      <c r="BX25" s="3">
        <f t="shared" si="55"/>
        <v>5.2245884366588821E-2</v>
      </c>
      <c r="BY25" s="3"/>
      <c r="CA25" s="3">
        <v>6.2505500000000001E-4</v>
      </c>
      <c r="CB25" s="3">
        <f t="shared" si="56"/>
        <v>0.52087916666666667</v>
      </c>
      <c r="CC25" s="3">
        <v>-8.03769E-8</v>
      </c>
      <c r="CD25" s="31">
        <f t="shared" si="70"/>
        <v>0.99828697057737026</v>
      </c>
      <c r="CE25" s="3">
        <f t="shared" si="7"/>
        <v>3.2721909981500004E-5</v>
      </c>
      <c r="CF25" s="3">
        <f t="shared" si="58"/>
        <v>5.235044913087649E-2</v>
      </c>
      <c r="CG25" s="3">
        <f t="shared" si="59"/>
        <v>3.2665856386937052E-5</v>
      </c>
      <c r="CH25" s="3">
        <f t="shared" si="60"/>
        <v>5.7154051813442805E-3</v>
      </c>
      <c r="CI25" s="3">
        <f t="shared" si="61"/>
        <v>5.2260771271227413E-2</v>
      </c>
      <c r="CJ25" s="3">
        <f t="shared" si="62"/>
        <v>19.134811363768716</v>
      </c>
      <c r="CK25" s="3"/>
      <c r="CL25" s="3"/>
      <c r="CM25" s="3"/>
      <c r="CN25" s="3"/>
      <c r="CO25" s="3"/>
    </row>
    <row r="26" spans="2:93" x14ac:dyDescent="0.2">
      <c r="B26" s="3">
        <v>7.5431200000000004E-4</v>
      </c>
      <c r="C26" s="3">
        <f t="shared" si="8"/>
        <v>0.62859333333333345</v>
      </c>
      <c r="D26" s="3">
        <v>-9.36168E-8</v>
      </c>
      <c r="E26" s="31">
        <f t="shared" si="63"/>
        <v>0.99895754635486744</v>
      </c>
      <c r="F26" s="3">
        <f t="shared" si="0"/>
        <v>3.8226833977600001E-5</v>
      </c>
      <c r="G26" s="3">
        <f t="shared" si="10"/>
        <v>5.0677748700272564E-2</v>
      </c>
      <c r="H26" s="3">
        <f t="shared" si="11"/>
        <v>3.8186984275178177E-5</v>
      </c>
      <c r="I26" s="3">
        <f t="shared" si="12"/>
        <v>6.1795618190271535E-3</v>
      </c>
      <c r="J26" s="3">
        <f t="shared" si="13"/>
        <v>5.062491949641286E-2</v>
      </c>
      <c r="K26" s="3">
        <f t="shared" si="14"/>
        <v>19.753117831048744</v>
      </c>
      <c r="M26" s="3">
        <v>7.5431200000000004E-4</v>
      </c>
      <c r="N26" s="3">
        <f t="shared" si="15"/>
        <v>0.62859333333333345</v>
      </c>
      <c r="O26" s="3">
        <v>-9.3955600000000003E-8</v>
      </c>
      <c r="P26" s="31">
        <f t="shared" si="64"/>
        <v>0.99895754635486744</v>
      </c>
      <c r="Q26" s="3">
        <f t="shared" si="1"/>
        <v>3.8602711680000001E-5</v>
      </c>
      <c r="R26" s="3">
        <f t="shared" si="17"/>
        <v>5.1176054046601402E-2</v>
      </c>
      <c r="S26" s="3">
        <f t="shared" si="18"/>
        <v>3.8562470142497186E-5</v>
      </c>
      <c r="T26" s="3">
        <f t="shared" si="19"/>
        <v>6.2098687701510396E-3</v>
      </c>
      <c r="U26" s="3">
        <f t="shared" si="20"/>
        <v>5.1122705382517029E-2</v>
      </c>
      <c r="V26" s="3">
        <f t="shared" si="21"/>
        <v>19.560780137077419</v>
      </c>
      <c r="X26" s="3">
        <v>7.5431200000000004E-4</v>
      </c>
      <c r="Y26" s="3">
        <f t="shared" si="22"/>
        <v>0.62859333333333345</v>
      </c>
      <c r="Z26" s="3">
        <v>-9.3482000000000003E-8</v>
      </c>
      <c r="AA26" s="31">
        <f t="shared" si="65"/>
        <v>0.99897218298951052</v>
      </c>
      <c r="AB26" s="3">
        <f t="shared" si="2"/>
        <v>3.8056144360000004E-5</v>
      </c>
      <c r="AC26" s="3">
        <f t="shared" si="24"/>
        <v>5.0451463532331452E-2</v>
      </c>
      <c r="AD26" s="3">
        <f t="shared" si="25"/>
        <v>3.8017029607473149E-5</v>
      </c>
      <c r="AE26" s="3">
        <f t="shared" si="26"/>
        <v>6.1657951318117238E-3</v>
      </c>
      <c r="AF26" s="3">
        <f t="shared" si="27"/>
        <v>5.0399608659908827E-2</v>
      </c>
      <c r="AG26" s="3">
        <f t="shared" si="28"/>
        <v>19.841423903663483</v>
      </c>
      <c r="AH26" s="3"/>
      <c r="AI26" s="3">
        <v>7.5431200000000004E-4</v>
      </c>
      <c r="AJ26" s="3">
        <f t="shared" si="29"/>
        <v>0.62859333333333345</v>
      </c>
      <c r="AK26" s="3">
        <v>-9.5958099999999997E-8</v>
      </c>
      <c r="AL26" s="31">
        <f t="shared" si="66"/>
        <v>0.99897218298951052</v>
      </c>
      <c r="AM26" s="3">
        <f t="shared" si="3"/>
        <v>3.9556148652300002E-5</v>
      </c>
      <c r="AN26" s="3">
        <f t="shared" si="31"/>
        <v>5.2440036287769519E-2</v>
      </c>
      <c r="AO26" s="3">
        <f t="shared" si="32"/>
        <v>3.9515492169845715E-5</v>
      </c>
      <c r="AP26" s="3">
        <f t="shared" si="33"/>
        <v>6.286134915020971E-3</v>
      </c>
      <c r="AQ26" s="3">
        <f t="shared" si="34"/>
        <v>5.2386137526442257E-2</v>
      </c>
      <c r="AR26" s="3">
        <f t="shared" si="35"/>
        <v>19.089019485264462</v>
      </c>
      <c r="AT26" s="3">
        <v>7.5431200000000004E-4</v>
      </c>
      <c r="AU26" s="3">
        <f t="shared" si="36"/>
        <v>0.62859333333333345</v>
      </c>
      <c r="AV26" s="3">
        <v>-9.7792700000000005E-8</v>
      </c>
      <c r="AW26" s="31">
        <f t="shared" si="67"/>
        <v>0.99897218298951052</v>
      </c>
      <c r="AX26" s="3">
        <f t="shared" si="4"/>
        <v>4.0124220608000005E-5</v>
      </c>
      <c r="AY26" s="3">
        <f t="shared" si="38"/>
        <v>5.3193135742239286E-2</v>
      </c>
      <c r="AZ26" s="3">
        <f t="shared" si="39"/>
        <v>4.0082980251526468E-5</v>
      </c>
      <c r="BA26" s="3">
        <f t="shared" si="40"/>
        <v>6.3311120864763138E-3</v>
      </c>
      <c r="BB26" s="3">
        <f t="shared" si="41"/>
        <v>5.3138462932482138E-2</v>
      </c>
      <c r="BC26" s="3">
        <f t="shared" si="42"/>
        <v>18.818760363290945</v>
      </c>
      <c r="BE26" s="3">
        <v>7.5431200000000004E-4</v>
      </c>
      <c r="BF26" s="3">
        <f t="shared" si="43"/>
        <v>0.62859333333333345</v>
      </c>
      <c r="BG26" s="3">
        <v>-9.7447899999999995E-8</v>
      </c>
      <c r="BH26" s="31">
        <f t="shared" si="68"/>
        <v>0.99897218298951052</v>
      </c>
      <c r="BI26" s="3">
        <f t="shared" si="5"/>
        <v>3.9045673687500001E-5</v>
      </c>
      <c r="BJ26" s="3">
        <f t="shared" si="45"/>
        <v>5.1763293819400986E-2</v>
      </c>
      <c r="BK26" s="3">
        <f t="shared" si="46"/>
        <v>3.9005541879897965E-5</v>
      </c>
      <c r="BL26" s="3">
        <f t="shared" si="47"/>
        <v>6.2454416881352727E-3</v>
      </c>
      <c r="BM26" s="3">
        <f t="shared" si="48"/>
        <v>5.1710090625494441E-2</v>
      </c>
      <c r="BN26" s="3">
        <f t="shared" si="49"/>
        <v>19.338585330325714</v>
      </c>
      <c r="BP26" s="3">
        <v>7.5431200000000004E-4</v>
      </c>
      <c r="BQ26" s="3">
        <f t="shared" si="50"/>
        <v>0.62859333333333345</v>
      </c>
      <c r="BR26" s="3">
        <v>-9.9334999999999996E-8</v>
      </c>
      <c r="BS26" s="31">
        <f t="shared" si="69"/>
        <v>0.99897218298951052</v>
      </c>
      <c r="BT26" s="3">
        <f t="shared" si="6"/>
        <v>4.0438520215000005E-5</v>
      </c>
      <c r="BU26" s="3">
        <f t="shared" si="52"/>
        <v>5.360980630693931E-2</v>
      </c>
      <c r="BV26" s="3">
        <f t="shared" si="53"/>
        <v>4.0396956816044002E-5</v>
      </c>
      <c r="BW26" s="3">
        <f t="shared" si="54"/>
        <v>6.3558600374806875E-3</v>
      </c>
      <c r="BX26" s="3">
        <f t="shared" si="55"/>
        <v>5.3554705236087984E-2</v>
      </c>
      <c r="BY26" s="3"/>
      <c r="CA26" s="3">
        <v>7.5431200000000004E-4</v>
      </c>
      <c r="CB26" s="3">
        <f t="shared" si="56"/>
        <v>0.62859333333333345</v>
      </c>
      <c r="CC26" s="3">
        <v>-9.9297700000000004E-8</v>
      </c>
      <c r="CD26" s="31">
        <f t="shared" si="70"/>
        <v>0.99897218298951052</v>
      </c>
      <c r="CE26" s="3">
        <f t="shared" si="7"/>
        <v>4.0423337809500007E-5</v>
      </c>
      <c r="CF26" s="3">
        <f t="shared" si="58"/>
        <v>5.3589678819241912E-2</v>
      </c>
      <c r="CG26" s="3">
        <f t="shared" si="59"/>
        <v>4.0381790015278637E-5</v>
      </c>
      <c r="CH26" s="3">
        <f t="shared" si="60"/>
        <v>6.3546667902635648E-3</v>
      </c>
      <c r="CI26" s="3">
        <f t="shared" si="61"/>
        <v>5.3534598435764823E-2</v>
      </c>
      <c r="CJ26" s="3">
        <f t="shared" si="62"/>
        <v>18.679508751707207</v>
      </c>
      <c r="CK26" s="3"/>
      <c r="CL26" s="3"/>
      <c r="CM26" s="3"/>
      <c r="CN26" s="3"/>
      <c r="CO26" s="3"/>
    </row>
    <row r="27" spans="2:93" s="23" customFormat="1" x14ac:dyDescent="0.2">
      <c r="B27" s="4">
        <v>1.0985400000000001E-3</v>
      </c>
      <c r="C27" s="3">
        <f t="shared" si="8"/>
        <v>0.9154500000000001</v>
      </c>
      <c r="D27" s="4">
        <v>-1.42814E-7</v>
      </c>
      <c r="E27" s="30">
        <f>(E$2+(5.21*LN(B27*1000)))/E$2</f>
        <v>1.000774756887185</v>
      </c>
      <c r="F27" s="4">
        <f t="shared" si="0"/>
        <v>5.8312673215999996E-5</v>
      </c>
      <c r="G27" s="4">
        <f t="shared" si="10"/>
        <v>5.3081975363664491E-2</v>
      </c>
      <c r="H27" s="4">
        <f t="shared" si="11"/>
        <v>5.8357851361184259E-5</v>
      </c>
      <c r="I27" s="4">
        <f t="shared" si="12"/>
        <v>7.6392310713306912E-3</v>
      </c>
      <c r="J27" s="4">
        <f t="shared" si="13"/>
        <v>5.3123100989662879E-2</v>
      </c>
      <c r="K27" s="3">
        <f t="shared" si="14"/>
        <v>18.824202303148457</v>
      </c>
      <c r="M27" s="4">
        <v>1.0985400000000001E-3</v>
      </c>
      <c r="N27" s="3">
        <f t="shared" si="15"/>
        <v>0.9154500000000001</v>
      </c>
      <c r="O27" s="4">
        <v>-1.42723E-7</v>
      </c>
      <c r="P27" s="30">
        <f>(P$2+(5.21*LN(M27*1000)))/P$2</f>
        <v>1.000774756887185</v>
      </c>
      <c r="Q27" s="4">
        <f t="shared" si="1"/>
        <v>5.8636359599999991E-5</v>
      </c>
      <c r="R27" s="4">
        <f t="shared" si="17"/>
        <v>5.3376626795565013E-2</v>
      </c>
      <c r="S27" s="4">
        <f t="shared" si="18"/>
        <v>5.8681788523439546E-5</v>
      </c>
      <c r="T27" s="4">
        <f t="shared" si="19"/>
        <v>7.6604039399655382E-3</v>
      </c>
      <c r="U27" s="4">
        <f t="shared" si="20"/>
        <v>5.3417980704789578E-2</v>
      </c>
      <c r="V27" s="3">
        <f t="shared" si="21"/>
        <v>18.720288315023065</v>
      </c>
      <c r="X27" s="4">
        <v>1.0985400000000001E-3</v>
      </c>
      <c r="Y27" s="3">
        <f t="shared" si="22"/>
        <v>0.9154500000000001</v>
      </c>
      <c r="Z27" s="4">
        <v>-1.4331100000000001E-7</v>
      </c>
      <c r="AA27" s="30">
        <f>(AA$2+(5.21*LN(X27*1000)))/AA$2</f>
        <v>1.0007638788653681</v>
      </c>
      <c r="AB27" s="4">
        <f t="shared" si="2"/>
        <v>5.8338291374999997E-5</v>
      </c>
      <c r="AC27" s="4">
        <f t="shared" si="24"/>
        <v>5.3105295551368177E-2</v>
      </c>
      <c r="AD27" s="4">
        <f t="shared" si="25"/>
        <v>5.8382854762823046E-5</v>
      </c>
      <c r="AE27" s="4">
        <f t="shared" si="26"/>
        <v>7.6408674090591997E-3</v>
      </c>
      <c r="AF27" s="4">
        <f t="shared" si="27"/>
        <v>5.3145861564278994E-2</v>
      </c>
      <c r="AG27" s="3">
        <f t="shared" si="28"/>
        <v>18.816140534113224</v>
      </c>
      <c r="AH27" s="4"/>
      <c r="AI27" s="4">
        <v>1.0985400000000001E-3</v>
      </c>
      <c r="AJ27" s="3">
        <f t="shared" si="29"/>
        <v>0.9154500000000001</v>
      </c>
      <c r="AK27" s="4">
        <v>-1.45264E-7</v>
      </c>
      <c r="AL27" s="30">
        <f>(AL$2+(5.21*LN(AI27*1000)))/AL$2</f>
        <v>1.0007638788653681</v>
      </c>
      <c r="AM27" s="4">
        <f t="shared" si="3"/>
        <v>5.9878216313999995E-5</v>
      </c>
      <c r="AN27" s="4">
        <f t="shared" si="31"/>
        <v>5.450708787481566E-2</v>
      </c>
      <c r="AO27" s="4">
        <f t="shared" si="32"/>
        <v>5.9923956017938197E-5</v>
      </c>
      <c r="AP27" s="4">
        <f t="shared" si="33"/>
        <v>7.7410565181981585E-3</v>
      </c>
      <c r="AQ27" s="4">
        <f t="shared" si="34"/>
        <v>5.4548724687255988E-2</v>
      </c>
      <c r="AR27" s="3">
        <f t="shared" si="35"/>
        <v>18.332234268230771</v>
      </c>
      <c r="AT27" s="4">
        <v>1.0985400000000001E-3</v>
      </c>
      <c r="AU27" s="3">
        <f t="shared" si="36"/>
        <v>0.9154500000000001</v>
      </c>
      <c r="AV27" s="4">
        <v>-1.48585E-7</v>
      </c>
      <c r="AW27" s="30">
        <f>(AW$2+(5.21*LN(AT27*1000)))/AW$2</f>
        <v>1.0007638788653681</v>
      </c>
      <c r="AX27" s="4">
        <f t="shared" si="4"/>
        <v>6.0961253759999993E-5</v>
      </c>
      <c r="AY27" s="4">
        <f t="shared" si="38"/>
        <v>5.5492975913485162E-2</v>
      </c>
      <c r="AZ27" s="4">
        <f t="shared" si="39"/>
        <v>6.10078207733536E-5</v>
      </c>
      <c r="BA27" s="4">
        <f t="shared" si="40"/>
        <v>7.8107503335693431E-3</v>
      </c>
      <c r="BB27" s="4">
        <f t="shared" si="41"/>
        <v>5.5535365824961859E-2</v>
      </c>
      <c r="BC27" s="3">
        <f t="shared" si="42"/>
        <v>18.006543850846899</v>
      </c>
      <c r="BE27" s="4">
        <v>1.0985400000000001E-3</v>
      </c>
      <c r="BF27" s="3">
        <f t="shared" si="43"/>
        <v>0.9154500000000001</v>
      </c>
      <c r="BG27" s="4">
        <v>-1.4827299999999999E-7</v>
      </c>
      <c r="BH27" s="30">
        <f>(BH$2+(5.21*LN(BE27*1000)))/BH$2</f>
        <v>1.0007638788653681</v>
      </c>
      <c r="BI27" s="4">
        <f t="shared" si="5"/>
        <v>5.9407479374999998E-5</v>
      </c>
      <c r="BJ27" s="4">
        <f t="shared" si="45"/>
        <v>5.4078576451471946E-2</v>
      </c>
      <c r="BK27" s="4">
        <f t="shared" si="46"/>
        <v>5.9452859492939351E-5</v>
      </c>
      <c r="BL27" s="4">
        <f t="shared" si="47"/>
        <v>7.7105680395765496E-3</v>
      </c>
      <c r="BM27" s="4">
        <f t="shared" si="48"/>
        <v>5.4119885933092422E-2</v>
      </c>
      <c r="BN27" s="3">
        <f t="shared" si="49"/>
        <v>18.477496446246846</v>
      </c>
      <c r="BP27" s="4">
        <v>1.0985400000000001E-3</v>
      </c>
      <c r="BQ27" s="3">
        <f t="shared" si="50"/>
        <v>0.9154500000000001</v>
      </c>
      <c r="BR27" s="4">
        <v>-1.50312E-7</v>
      </c>
      <c r="BS27" s="30">
        <f>(BS$2+(5.21*LN(BP27*1000)))/BS$2</f>
        <v>1.0007638788653681</v>
      </c>
      <c r="BT27" s="4">
        <f t="shared" si="6"/>
        <v>6.1187943409999991E-5</v>
      </c>
      <c r="BU27" s="4">
        <f t="shared" si="52"/>
        <v>5.5699331303366274E-2</v>
      </c>
      <c r="BV27" s="4">
        <f t="shared" si="53"/>
        <v>6.1234683586786233E-5</v>
      </c>
      <c r="BW27" s="4">
        <f t="shared" si="54"/>
        <v>7.8252593303216617E-3</v>
      </c>
      <c r="BX27" s="4">
        <f t="shared" si="55"/>
        <v>5.5741878845364058E-2</v>
      </c>
      <c r="BY27" s="4"/>
      <c r="CA27" s="4">
        <v>1.0985400000000001E-3</v>
      </c>
      <c r="CB27" s="3">
        <f t="shared" si="56"/>
        <v>0.9154500000000001</v>
      </c>
      <c r="CC27" s="4">
        <v>-1.5073E-7</v>
      </c>
      <c r="CD27" s="30">
        <f>(CD$2+(5.21*LN(CA27*1000)))/CD$2</f>
        <v>1.0007638788653681</v>
      </c>
      <c r="CE27" s="4">
        <f t="shared" si="7"/>
        <v>6.1358084040000007E-5</v>
      </c>
      <c r="CF27" s="4">
        <f t="shared" si="58"/>
        <v>5.585421016986182E-2</v>
      </c>
      <c r="CG27" s="4">
        <f t="shared" si="59"/>
        <v>6.1404954183617641E-5</v>
      </c>
      <c r="CH27" s="4">
        <f t="shared" si="60"/>
        <v>7.8361313276142618E-3</v>
      </c>
      <c r="CI27" s="4">
        <f t="shared" si="61"/>
        <v>5.5896876020552405E-2</v>
      </c>
      <c r="CJ27" s="3">
        <f t="shared" si="62"/>
        <v>17.890087446609996</v>
      </c>
      <c r="CK27" s="4"/>
      <c r="CL27" s="4"/>
      <c r="CM27" s="4"/>
      <c r="CN27" s="4"/>
      <c r="CO27" s="4"/>
    </row>
    <row r="28" spans="2:93" ht="10.9" customHeight="1" x14ac:dyDescent="0.2">
      <c r="B28" s="3">
        <v>1.59986E-3</v>
      </c>
      <c r="C28" s="3">
        <f t="shared" si="8"/>
        <v>1.3332166666666667</v>
      </c>
      <c r="D28" s="3">
        <v>-2.1332300000000001E-7</v>
      </c>
      <c r="E28" s="31">
        <f t="shared" ref="E28:E32" si="71">(E$2+(5.21*LN(B28*1000)))/E$2</f>
        <v>1.003873833882001</v>
      </c>
      <c r="F28" s="3">
        <f t="shared" si="0"/>
        <v>8.7099523664000008E-5</v>
      </c>
      <c r="G28" s="3">
        <f t="shared" si="10"/>
        <v>5.4441965962021679E-2</v>
      </c>
      <c r="H28" s="3">
        <f t="shared" si="11"/>
        <v>8.7436932749875758E-5</v>
      </c>
      <c r="I28" s="3">
        <f t="shared" si="12"/>
        <v>9.350771772954132E-3</v>
      </c>
      <c r="J28" s="3">
        <f t="shared" si="13"/>
        <v>5.4652865094368105E-2</v>
      </c>
      <c r="K28" s="3">
        <f t="shared" si="14"/>
        <v>18.29730240625662</v>
      </c>
      <c r="M28" s="3">
        <v>1.59986E-3</v>
      </c>
      <c r="N28" s="3">
        <f t="shared" si="15"/>
        <v>1.3332166666666667</v>
      </c>
      <c r="O28" s="3">
        <v>-2.1400899999999999E-7</v>
      </c>
      <c r="P28" s="31">
        <f t="shared" ref="P28:P32" si="72">(P$2+(5.21*LN(M28*1000)))/P$2</f>
        <v>1.003873833882001</v>
      </c>
      <c r="Q28" s="3">
        <f t="shared" si="1"/>
        <v>8.7920648399999991E-5</v>
      </c>
      <c r="R28" s="3">
        <f t="shared" si="17"/>
        <v>5.4955213831210221E-2</v>
      </c>
      <c r="S28" s="3">
        <f t="shared" si="18"/>
        <v>8.8261238386699406E-5</v>
      </c>
      <c r="T28" s="3">
        <f t="shared" si="19"/>
        <v>9.3947452539544368E-3</v>
      </c>
      <c r="U28" s="3">
        <f t="shared" si="20"/>
        <v>5.5168101200542177E-2</v>
      </c>
      <c r="V28" s="3">
        <f t="shared" si="21"/>
        <v>18.126416864790922</v>
      </c>
      <c r="X28" s="3">
        <v>1.59986E-3</v>
      </c>
      <c r="Y28" s="3">
        <f t="shared" si="22"/>
        <v>1.3332166666666667</v>
      </c>
      <c r="Z28" s="3">
        <v>-2.14459E-7</v>
      </c>
      <c r="AA28" s="31">
        <f t="shared" ref="AA28:AA32" si="73">(AA$2+(5.21*LN(X28*1000)))/AA$2</f>
        <v>1.0038194430786656</v>
      </c>
      <c r="AB28" s="3">
        <f t="shared" si="2"/>
        <v>8.7298017554999992E-5</v>
      </c>
      <c r="AC28" s="3">
        <f t="shared" si="24"/>
        <v>5.4566035499981243E-2</v>
      </c>
      <c r="AD28" s="3">
        <f t="shared" si="25"/>
        <v>8.7631447363931654E-5</v>
      </c>
      <c r="AE28" s="3">
        <f t="shared" si="26"/>
        <v>9.3611669872901877E-3</v>
      </c>
      <c r="AF28" s="3">
        <f t="shared" si="27"/>
        <v>5.4774447366601857E-2</v>
      </c>
      <c r="AG28" s="3">
        <f t="shared" si="28"/>
        <v>18.256688074040515</v>
      </c>
      <c r="AH28" s="3"/>
      <c r="AI28" s="3">
        <v>1.59986E-3</v>
      </c>
      <c r="AJ28" s="3">
        <f t="shared" si="29"/>
        <v>1.3332166666666667</v>
      </c>
      <c r="AK28" s="3">
        <v>-2.2000499999999999E-7</v>
      </c>
      <c r="AL28" s="31">
        <f t="shared" ref="AL28:AL32" si="74">(AL$2+(5.21*LN(AI28*1000)))/AL$2</f>
        <v>1.0038194430786656</v>
      </c>
      <c r="AM28" s="3">
        <f t="shared" si="3"/>
        <v>9.0683691096999993E-5</v>
      </c>
      <c r="AN28" s="3">
        <f t="shared" si="31"/>
        <v>5.6682266633955466E-2</v>
      </c>
      <c r="AO28" s="3">
        <f t="shared" si="32"/>
        <v>9.1030052293308275E-5</v>
      </c>
      <c r="AP28" s="3">
        <f t="shared" si="33"/>
        <v>9.54096705231227E-3</v>
      </c>
      <c r="AQ28" s="3">
        <f t="shared" si="34"/>
        <v>5.68987613249336E-2</v>
      </c>
      <c r="AR28" s="3">
        <f t="shared" si="35"/>
        <v>17.575075040549084</v>
      </c>
      <c r="AT28" s="3">
        <v>1.59986E-3</v>
      </c>
      <c r="AU28" s="3">
        <f t="shared" si="36"/>
        <v>1.3332166666666667</v>
      </c>
      <c r="AV28" s="3">
        <v>-2.2383399999999999E-7</v>
      </c>
      <c r="AW28" s="31">
        <f t="shared" ref="AW28:AW32" si="75">(AW$2+(5.21*LN(AT28*1000)))/AW$2</f>
        <v>1.0038194430786656</v>
      </c>
      <c r="AX28" s="3">
        <f t="shared" si="4"/>
        <v>9.1831403520000002E-5</v>
      </c>
      <c r="AY28" s="3">
        <f t="shared" si="38"/>
        <v>5.7399649669346069E-2</v>
      </c>
      <c r="AZ28" s="3">
        <f t="shared" si="39"/>
        <v>9.2182148338578609E-5</v>
      </c>
      <c r="BA28" s="3">
        <f t="shared" si="40"/>
        <v>9.601153490002054E-3</v>
      </c>
      <c r="BB28" s="3">
        <f t="shared" si="41"/>
        <v>5.7618884363993476E-2</v>
      </c>
      <c r="BC28" s="3">
        <f t="shared" si="42"/>
        <v>17.355421074846571</v>
      </c>
      <c r="BE28" s="3">
        <v>1.59986E-3</v>
      </c>
      <c r="BF28" s="3">
        <f t="shared" si="43"/>
        <v>1.3332166666666667</v>
      </c>
      <c r="BG28" s="3">
        <v>-2.2289400000000001E-7</v>
      </c>
      <c r="BH28" s="31">
        <f t="shared" ref="BH28:BH32" si="76">(BH$2+(5.21*LN(BE28*1000)))/BH$2</f>
        <v>1.0038194430786656</v>
      </c>
      <c r="BI28" s="3">
        <f t="shared" si="5"/>
        <v>8.9302517499999999E-5</v>
      </c>
      <c r="BJ28" s="3">
        <f t="shared" si="45"/>
        <v>5.5818957596289673E-2</v>
      </c>
      <c r="BK28" s="3">
        <f t="shared" si="46"/>
        <v>8.9643603382372788E-5</v>
      </c>
      <c r="BL28" s="3">
        <f t="shared" si="47"/>
        <v>9.4680305968228035E-3</v>
      </c>
      <c r="BM28" s="3">
        <f t="shared" si="48"/>
        <v>5.603215492753915E-2</v>
      </c>
      <c r="BN28" s="3">
        <f t="shared" si="49"/>
        <v>17.846895256718241</v>
      </c>
      <c r="BP28" s="3">
        <v>1.59986E-3</v>
      </c>
      <c r="BQ28" s="3">
        <f t="shared" si="50"/>
        <v>1.3332166666666667</v>
      </c>
      <c r="BR28" s="3">
        <v>-2.25917E-7</v>
      </c>
      <c r="BS28" s="31">
        <f t="shared" ref="BS28:BS32" si="77">(BS$2+(5.21*LN(BP28*1000)))/BS$2</f>
        <v>1.0038194430786656</v>
      </c>
      <c r="BT28" s="3">
        <f t="shared" si="6"/>
        <v>9.1961824584999995E-5</v>
      </c>
      <c r="BU28" s="3">
        <f t="shared" si="52"/>
        <v>5.7481169967997195E-2</v>
      </c>
      <c r="BV28" s="3">
        <f t="shared" si="53"/>
        <v>9.2313067539412629E-5</v>
      </c>
      <c r="BW28" s="3">
        <f t="shared" si="54"/>
        <v>9.6079689601607596E-3</v>
      </c>
      <c r="BX28" s="3">
        <f t="shared" si="55"/>
        <v>5.7700716024785062E-2</v>
      </c>
      <c r="BY28" s="3"/>
      <c r="CA28" s="3">
        <v>1.59986E-3</v>
      </c>
      <c r="CB28" s="3">
        <f t="shared" si="56"/>
        <v>1.3332166666666667</v>
      </c>
      <c r="CC28" s="3">
        <v>-2.26153E-7</v>
      </c>
      <c r="CD28" s="31">
        <f t="shared" ref="CD28:CD32" si="78">(CD$2+(5.21*LN(CA28*1000)))/CD$2</f>
        <v>1.0038194430786656</v>
      </c>
      <c r="CE28" s="3">
        <f t="shared" si="7"/>
        <v>9.2057884844999995E-5</v>
      </c>
      <c r="CF28" s="3">
        <f t="shared" si="58"/>
        <v>5.7541212884252367E-2</v>
      </c>
      <c r="CG28" s="3">
        <f t="shared" si="59"/>
        <v>9.2409494696107824E-5</v>
      </c>
      <c r="CH28" s="3">
        <f t="shared" si="60"/>
        <v>9.6129857326487187E-3</v>
      </c>
      <c r="CI28" s="3">
        <f t="shared" si="61"/>
        <v>5.776098827154115E-2</v>
      </c>
      <c r="CJ28" s="3">
        <f t="shared" si="62"/>
        <v>17.312723170505382</v>
      </c>
      <c r="CK28" s="3"/>
      <c r="CL28" s="3"/>
      <c r="CM28" s="3"/>
      <c r="CN28" s="3"/>
      <c r="CO28" s="3"/>
    </row>
    <row r="29" spans="2:93" s="25" customFormat="1" x14ac:dyDescent="0.2">
      <c r="B29" s="24">
        <v>2.3299499999999999E-3</v>
      </c>
      <c r="C29" s="3">
        <f t="shared" si="8"/>
        <v>1.9416250000000002</v>
      </c>
      <c r="D29" s="24">
        <v>-3.1684900000000001E-7</v>
      </c>
      <c r="E29" s="31">
        <f t="shared" si="71"/>
        <v>1.0069728827061781</v>
      </c>
      <c r="F29" s="3">
        <f t="shared" si="0"/>
        <v>1.2936629073600001E-4</v>
      </c>
      <c r="G29" s="3">
        <f t="shared" si="10"/>
        <v>5.5523204676495207E-2</v>
      </c>
      <c r="H29" s="3">
        <f t="shared" si="11"/>
        <v>1.3026834670743547E-4</v>
      </c>
      <c r="I29" s="3">
        <f t="shared" si="12"/>
        <v>1.1413515966056886E-2</v>
      </c>
      <c r="J29" s="3">
        <f t="shared" si="13"/>
        <v>5.5910361470175529E-2</v>
      </c>
      <c r="K29" s="3">
        <f t="shared" si="14"/>
        <v>17.885772398975345</v>
      </c>
      <c r="M29" s="24">
        <v>2.3299499999999999E-3</v>
      </c>
      <c r="N29" s="3">
        <f t="shared" si="15"/>
        <v>1.9416250000000002</v>
      </c>
      <c r="O29" s="24">
        <v>-3.1883499999999998E-7</v>
      </c>
      <c r="P29" s="31">
        <f t="shared" si="72"/>
        <v>1.0069728827061781</v>
      </c>
      <c r="Q29" s="3">
        <f t="shared" si="1"/>
        <v>1.309831692E-4</v>
      </c>
      <c r="R29" s="3">
        <f t="shared" si="17"/>
        <v>5.6217158823150717E-2</v>
      </c>
      <c r="S29" s="3">
        <f t="shared" si="18"/>
        <v>1.3189649947531508E-4</v>
      </c>
      <c r="T29" s="3">
        <f t="shared" si="19"/>
        <v>1.1484620127601743E-2</v>
      </c>
      <c r="U29" s="3">
        <f t="shared" si="20"/>
        <v>5.6609154477699132E-2</v>
      </c>
      <c r="V29" s="3">
        <f t="shared" si="21"/>
        <v>17.664987389874273</v>
      </c>
      <c r="X29" s="24">
        <v>2.3299499999999999E-3</v>
      </c>
      <c r="Y29" s="3">
        <f t="shared" si="22"/>
        <v>1.9416250000000002</v>
      </c>
      <c r="Z29" s="24">
        <v>-3.20435E-7</v>
      </c>
      <c r="AA29" s="31">
        <f t="shared" si="73"/>
        <v>1.0068749795168559</v>
      </c>
      <c r="AB29" s="3">
        <f t="shared" si="2"/>
        <v>1.30433958715E-4</v>
      </c>
      <c r="AC29" s="3">
        <f t="shared" si="24"/>
        <v>5.5981441110324257E-2</v>
      </c>
      <c r="AD29" s="3">
        <f t="shared" si="25"/>
        <v>1.3133068950946805E-4</v>
      </c>
      <c r="AE29" s="3">
        <f t="shared" si="26"/>
        <v>1.145996027521335E-2</v>
      </c>
      <c r="AF29" s="3">
        <f t="shared" si="27"/>
        <v>5.6366312371281813E-2</v>
      </c>
      <c r="AG29" s="3">
        <f t="shared" si="28"/>
        <v>17.74109318014375</v>
      </c>
      <c r="AH29" s="24"/>
      <c r="AI29" s="24">
        <v>2.3299499999999999E-3</v>
      </c>
      <c r="AJ29" s="3">
        <f t="shared" si="29"/>
        <v>1.9416250000000002</v>
      </c>
      <c r="AK29" s="24">
        <v>-3.25364E-7</v>
      </c>
      <c r="AL29" s="31">
        <f t="shared" si="74"/>
        <v>1.0068749795168559</v>
      </c>
      <c r="AM29" s="3">
        <f t="shared" si="3"/>
        <v>1.3410877261400001E-4</v>
      </c>
      <c r="AN29" s="3">
        <f t="shared" si="31"/>
        <v>5.7558648303182476E-2</v>
      </c>
      <c r="AO29" s="3">
        <f t="shared" si="32"/>
        <v>1.3503076767875193E-4</v>
      </c>
      <c r="AP29" s="3">
        <f t="shared" si="33"/>
        <v>1.162027399327365E-2</v>
      </c>
      <c r="AQ29" s="3">
        <f t="shared" si="34"/>
        <v>5.7954362831284766E-2</v>
      </c>
      <c r="AR29" s="3">
        <f t="shared" si="35"/>
        <v>17.254956333678862</v>
      </c>
      <c r="AT29" s="24">
        <v>2.3299499999999999E-3</v>
      </c>
      <c r="AU29" s="3">
        <f t="shared" si="36"/>
        <v>1.9416250000000002</v>
      </c>
      <c r="AV29" s="24">
        <v>-3.3256800000000002E-7</v>
      </c>
      <c r="AW29" s="31">
        <f t="shared" si="75"/>
        <v>1.0068749795168559</v>
      </c>
      <c r="AX29" s="3">
        <f t="shared" si="4"/>
        <v>1.3643843968000002E-4</v>
      </c>
      <c r="AY29" s="3">
        <f t="shared" si="38"/>
        <v>5.8558526869675324E-2</v>
      </c>
      <c r="AZ29" s="3">
        <f t="shared" si="39"/>
        <v>1.373764511581118E-4</v>
      </c>
      <c r="BA29" s="3">
        <f t="shared" si="40"/>
        <v>1.1720770075302723E-2</v>
      </c>
      <c r="BB29" s="3">
        <f t="shared" si="41"/>
        <v>5.89611155424416E-2</v>
      </c>
      <c r="BC29" s="3">
        <f t="shared" si="42"/>
        <v>16.960330394023437</v>
      </c>
      <c r="BE29" s="24">
        <v>2.3299499999999999E-3</v>
      </c>
      <c r="BF29" s="3">
        <f t="shared" si="43"/>
        <v>1.9416250000000002</v>
      </c>
      <c r="BG29" s="24">
        <v>-3.3078299999999998E-7</v>
      </c>
      <c r="BH29" s="31">
        <f t="shared" si="76"/>
        <v>1.0068749795168559</v>
      </c>
      <c r="BI29" s="3">
        <f t="shared" si="5"/>
        <v>1.3252554812500001E-4</v>
      </c>
      <c r="BJ29" s="3">
        <f t="shared" si="45"/>
        <v>5.6879138232580104E-2</v>
      </c>
      <c r="BK29" s="3">
        <f t="shared" si="46"/>
        <v>1.3343665855381948E-4</v>
      </c>
      <c r="BL29" s="3">
        <f t="shared" si="47"/>
        <v>1.1551478630626449E-2</v>
      </c>
      <c r="BM29" s="3">
        <f t="shared" si="48"/>
        <v>5.7270181142865507E-2</v>
      </c>
      <c r="BN29" s="3">
        <f t="shared" si="49"/>
        <v>17.461093714814904</v>
      </c>
      <c r="BP29" s="24">
        <v>2.3299499999999999E-3</v>
      </c>
      <c r="BQ29" s="3">
        <f t="shared" si="50"/>
        <v>1.9416250000000002</v>
      </c>
      <c r="BR29" s="24">
        <v>-3.35751E-7</v>
      </c>
      <c r="BS29" s="31">
        <f t="shared" si="77"/>
        <v>1.0068749795168559</v>
      </c>
      <c r="BT29" s="3">
        <f t="shared" si="6"/>
        <v>1.36668106775E-4</v>
      </c>
      <c r="BU29" s="3">
        <f t="shared" si="52"/>
        <v>5.8657098553617032E-2</v>
      </c>
      <c r="BV29" s="3">
        <f t="shared" si="53"/>
        <v>1.3760769720968561E-4</v>
      </c>
      <c r="BW29" s="3">
        <f t="shared" si="54"/>
        <v>1.173063072514371E-2</v>
      </c>
      <c r="BX29" s="3">
        <f t="shared" si="55"/>
        <v>5.9060364904691354E-2</v>
      </c>
      <c r="BY29" s="3"/>
      <c r="CA29" s="24">
        <v>2.3299499999999999E-3</v>
      </c>
      <c r="CB29" s="3">
        <f t="shared" si="56"/>
        <v>1.9416250000000002</v>
      </c>
      <c r="CC29" s="24">
        <v>-3.3519599999999998E-7</v>
      </c>
      <c r="CD29" s="31">
        <f t="shared" si="78"/>
        <v>1.0068749795168559</v>
      </c>
      <c r="CE29" s="3">
        <f t="shared" si="7"/>
        <v>1.3644220235E-4</v>
      </c>
      <c r="CF29" s="3">
        <f t="shared" si="58"/>
        <v>5.8560141784158463E-2</v>
      </c>
      <c r="CG29" s="3">
        <f t="shared" si="59"/>
        <v>1.3738023969639095E-4</v>
      </c>
      <c r="CH29" s="3">
        <f t="shared" si="60"/>
        <v>1.172093169062899E-2</v>
      </c>
      <c r="CI29" s="3">
        <f t="shared" si="61"/>
        <v>5.8962741559428725E-2</v>
      </c>
      <c r="CJ29" s="3">
        <f t="shared" si="62"/>
        <v>16.959862678571298</v>
      </c>
      <c r="CK29" s="24"/>
      <c r="CL29" s="24"/>
      <c r="CM29" s="24"/>
      <c r="CN29" s="24"/>
      <c r="CO29" s="24"/>
    </row>
    <row r="30" spans="2:93" x14ac:dyDescent="0.2">
      <c r="B30" s="3">
        <v>3.3932200000000002E-3</v>
      </c>
      <c r="C30" s="3">
        <f t="shared" si="8"/>
        <v>2.8276833333333338</v>
      </c>
      <c r="D30" s="3">
        <v>-4.6532199999999999E-7</v>
      </c>
      <c r="E30" s="31">
        <f t="shared" si="71"/>
        <v>1.0100719466348453</v>
      </c>
      <c r="F30" s="3">
        <f t="shared" si="0"/>
        <v>1.89983659392E-4</v>
      </c>
      <c r="G30" s="3">
        <f t="shared" si="10"/>
        <v>5.5989195923635951E-2</v>
      </c>
      <c r="H30" s="3">
        <f t="shared" si="11"/>
        <v>1.9189716467088886E-4</v>
      </c>
      <c r="I30" s="3">
        <f t="shared" si="12"/>
        <v>1.3852695213238789E-2</v>
      </c>
      <c r="J30" s="3">
        <f t="shared" si="13"/>
        <v>5.6553116117106714E-2</v>
      </c>
      <c r="K30" s="3">
        <f t="shared" si="14"/>
        <v>17.682491587718378</v>
      </c>
      <c r="M30" s="3">
        <v>3.3932200000000002E-3</v>
      </c>
      <c r="N30" s="3">
        <f t="shared" si="15"/>
        <v>2.8276833333333338</v>
      </c>
      <c r="O30" s="3">
        <v>-4.6605200000000002E-7</v>
      </c>
      <c r="P30" s="31">
        <f t="shared" si="72"/>
        <v>1.0100719466348453</v>
      </c>
      <c r="Q30" s="3">
        <f t="shared" si="1"/>
        <v>1.914599128E-4</v>
      </c>
      <c r="R30" s="3">
        <f t="shared" si="17"/>
        <v>5.6424255662762803E-2</v>
      </c>
      <c r="S30" s="3">
        <f t="shared" si="18"/>
        <v>1.9338828682443374E-4</v>
      </c>
      <c r="T30" s="3">
        <f t="shared" si="19"/>
        <v>1.3906411716342708E-2</v>
      </c>
      <c r="U30" s="3">
        <f t="shared" si="20"/>
        <v>5.6992557754709017E-2</v>
      </c>
      <c r="V30" s="3">
        <f t="shared" si="21"/>
        <v>17.546150574675249</v>
      </c>
      <c r="X30" s="3">
        <v>3.3932200000000002E-3</v>
      </c>
      <c r="Y30" s="3">
        <f t="shared" si="22"/>
        <v>2.8276833333333338</v>
      </c>
      <c r="Z30" s="3">
        <v>-4.7116899999999998E-7</v>
      </c>
      <c r="AA30" s="31">
        <f t="shared" si="73"/>
        <v>1.0099305308474607</v>
      </c>
      <c r="AB30" s="3">
        <f t="shared" si="2"/>
        <v>1.9178797240500001E-4</v>
      </c>
      <c r="AC30" s="3">
        <f t="shared" si="24"/>
        <v>5.6520936574993665E-2</v>
      </c>
      <c r="AD30" s="3">
        <f t="shared" si="25"/>
        <v>1.9369252878113981E-4</v>
      </c>
      <c r="AE30" s="3">
        <f t="shared" si="26"/>
        <v>1.3917346326837592E-2</v>
      </c>
      <c r="AF30" s="3">
        <f t="shared" si="27"/>
        <v>5.7082219479179012E-2</v>
      </c>
      <c r="AG30" s="3">
        <f t="shared" si="28"/>
        <v>17.518590011461527</v>
      </c>
      <c r="AH30" s="3"/>
      <c r="AI30" s="3">
        <v>3.3932200000000002E-3</v>
      </c>
      <c r="AJ30" s="3">
        <f t="shared" si="29"/>
        <v>2.8276833333333338</v>
      </c>
      <c r="AK30" s="3">
        <v>-4.7652300000000001E-7</v>
      </c>
      <c r="AL30" s="31">
        <f t="shared" si="74"/>
        <v>1.0099305308474607</v>
      </c>
      <c r="AM30" s="3">
        <f t="shared" si="3"/>
        <v>1.9641091953100001E-4</v>
      </c>
      <c r="AN30" s="3">
        <f t="shared" si="31"/>
        <v>5.7883343706273099E-2</v>
      </c>
      <c r="AO30" s="3">
        <f t="shared" si="32"/>
        <v>1.9836138422618072E-4</v>
      </c>
      <c r="AP30" s="3">
        <f t="shared" si="33"/>
        <v>1.4084082654762457E-2</v>
      </c>
      <c r="AQ30" s="3">
        <f t="shared" si="34"/>
        <v>5.8458156036502409E-2</v>
      </c>
      <c r="AR30" s="3">
        <f t="shared" si="35"/>
        <v>17.106252878992294</v>
      </c>
      <c r="AT30" s="3">
        <v>3.3932200000000002E-3</v>
      </c>
      <c r="AU30" s="3">
        <f t="shared" si="36"/>
        <v>2.8276833333333338</v>
      </c>
      <c r="AV30" s="3">
        <v>-4.8863099999999998E-7</v>
      </c>
      <c r="AW30" s="31">
        <f t="shared" si="75"/>
        <v>1.0099305308474607</v>
      </c>
      <c r="AX30" s="3">
        <f t="shared" si="4"/>
        <v>2.004617248E-4</v>
      </c>
      <c r="AY30" s="3">
        <f t="shared" si="38"/>
        <v>5.9077137586127627E-2</v>
      </c>
      <c r="AZ30" s="3">
        <f t="shared" si="39"/>
        <v>2.0245241614186158E-4</v>
      </c>
      <c r="BA30" s="3">
        <f t="shared" si="40"/>
        <v>1.4228577446177167E-2</v>
      </c>
      <c r="BB30" s="3">
        <f t="shared" si="41"/>
        <v>5.9663804923306349E-2</v>
      </c>
      <c r="BC30" s="3">
        <f t="shared" si="42"/>
        <v>16.760580410274372</v>
      </c>
      <c r="BE30" s="3">
        <v>3.3932200000000002E-3</v>
      </c>
      <c r="BF30" s="3">
        <f t="shared" si="43"/>
        <v>2.8276833333333338</v>
      </c>
      <c r="BG30" s="3">
        <v>-4.8618399999999998E-7</v>
      </c>
      <c r="BH30" s="31">
        <f t="shared" si="76"/>
        <v>1.0099305308474607</v>
      </c>
      <c r="BI30" s="3">
        <f t="shared" si="5"/>
        <v>1.9478307374999997E-4</v>
      </c>
      <c r="BJ30" s="3">
        <f t="shared" si="45"/>
        <v>5.7403608887723154E-2</v>
      </c>
      <c r="BK30" s="3">
        <f t="shared" si="46"/>
        <v>1.9671737307243756E-4</v>
      </c>
      <c r="BL30" s="3">
        <f t="shared" si="47"/>
        <v>1.402559706652225E-2</v>
      </c>
      <c r="BM30" s="3">
        <f t="shared" si="48"/>
        <v>5.7973657196538256E-2</v>
      </c>
      <c r="BN30" s="3">
        <f t="shared" si="49"/>
        <v>17.249213666301397</v>
      </c>
      <c r="BP30" s="3">
        <v>3.3932200000000002E-3</v>
      </c>
      <c r="BQ30" s="3">
        <f t="shared" si="50"/>
        <v>2.8276833333333338</v>
      </c>
      <c r="BR30" s="3">
        <v>-4.92249E-7</v>
      </c>
      <c r="BS30" s="31">
        <f t="shared" si="77"/>
        <v>1.0099305308474607</v>
      </c>
      <c r="BT30" s="3">
        <f t="shared" si="6"/>
        <v>2.0036827020499998E-4</v>
      </c>
      <c r="BU30" s="3">
        <f t="shared" si="52"/>
        <v>5.9049596019415181E-2</v>
      </c>
      <c r="BV30" s="3">
        <f t="shared" si="53"/>
        <v>2.0235803349312307E-4</v>
      </c>
      <c r="BW30" s="3">
        <f t="shared" si="54"/>
        <v>1.4225260401592763E-2</v>
      </c>
      <c r="BX30" s="3">
        <f t="shared" si="55"/>
        <v>5.9635989854216073E-2</v>
      </c>
      <c r="BY30" s="3"/>
      <c r="CA30" s="3">
        <v>3.3932200000000002E-3</v>
      </c>
      <c r="CB30" s="3">
        <f t="shared" si="56"/>
        <v>2.8276833333333338</v>
      </c>
      <c r="CC30" s="3">
        <v>-4.9393000000000003E-7</v>
      </c>
      <c r="CD30" s="31">
        <f t="shared" si="78"/>
        <v>1.0099305308474607</v>
      </c>
      <c r="CE30" s="3">
        <f t="shared" si="7"/>
        <v>2.0105249603999999E-4</v>
      </c>
      <c r="CF30" s="3">
        <f t="shared" si="58"/>
        <v>5.9251241015908188E-2</v>
      </c>
      <c r="CG30" s="3">
        <f t="shared" si="59"/>
        <v>2.0304905405388419E-4</v>
      </c>
      <c r="CH30" s="3">
        <f t="shared" si="60"/>
        <v>1.4249528204606782E-2</v>
      </c>
      <c r="CI30" s="3">
        <f t="shared" si="61"/>
        <v>5.9839637292566993E-2</v>
      </c>
      <c r="CJ30" s="3">
        <f t="shared" si="62"/>
        <v>16.71133123870414</v>
      </c>
      <c r="CK30" s="3"/>
      <c r="CL30" s="3"/>
      <c r="CM30" s="3"/>
      <c r="CN30" s="3"/>
      <c r="CO30" s="3"/>
    </row>
    <row r="31" spans="2:93" x14ac:dyDescent="0.2">
      <c r="B31" s="3">
        <v>4.9417100000000002E-3</v>
      </c>
      <c r="C31" s="3">
        <f t="shared" si="8"/>
        <v>4.1180916666666674</v>
      </c>
      <c r="D31" s="3">
        <v>-6.7507100000000005E-7</v>
      </c>
      <c r="E31" s="31">
        <f t="shared" si="71"/>
        <v>1.0131710071598481</v>
      </c>
      <c r="F31" s="3">
        <f t="shared" si="0"/>
        <v>2.7561830312000001E-4</v>
      </c>
      <c r="G31" s="3">
        <f t="shared" si="10"/>
        <v>5.5773872428774657E-2</v>
      </c>
      <c r="H31" s="3">
        <f t="shared" si="11"/>
        <v>2.792484737637787E-4</v>
      </c>
      <c r="I31" s="3">
        <f t="shared" si="12"/>
        <v>1.6710729300774958E-2</v>
      </c>
      <c r="J31" s="3">
        <f t="shared" si="13"/>
        <v>5.6508470501866498E-2</v>
      </c>
      <c r="K31" s="3">
        <f t="shared" si="14"/>
        <v>17.696461983818331</v>
      </c>
      <c r="M31" s="3">
        <v>4.9417100000000002E-3</v>
      </c>
      <c r="N31" s="3">
        <f t="shared" si="15"/>
        <v>4.1180916666666674</v>
      </c>
      <c r="O31" s="3">
        <v>-6.7710000000000005E-7</v>
      </c>
      <c r="P31" s="31">
        <f t="shared" si="72"/>
        <v>1.0131710071598481</v>
      </c>
      <c r="Q31" s="3">
        <f t="shared" si="1"/>
        <v>2.781584312E-4</v>
      </c>
      <c r="R31" s="3">
        <f t="shared" si="17"/>
        <v>5.628789046706504E-2</v>
      </c>
      <c r="S31" s="3">
        <f t="shared" si="18"/>
        <v>2.818220578889073E-4</v>
      </c>
      <c r="T31" s="3">
        <f t="shared" si="19"/>
        <v>1.6787556638442277E-2</v>
      </c>
      <c r="U31" s="3">
        <f t="shared" si="20"/>
        <v>5.7029258675419497E-2</v>
      </c>
      <c r="V31" s="3">
        <f t="shared" si="21"/>
        <v>17.53485882907006</v>
      </c>
      <c r="X31" s="3">
        <v>4.9417100000000002E-3</v>
      </c>
      <c r="Y31" s="3">
        <f t="shared" si="22"/>
        <v>4.1180916666666674</v>
      </c>
      <c r="Z31" s="3">
        <v>-6.8589100000000004E-7</v>
      </c>
      <c r="AA31" s="31">
        <f t="shared" si="73"/>
        <v>1.0129860788221903</v>
      </c>
      <c r="AB31" s="3">
        <f t="shared" si="2"/>
        <v>2.79187341675E-4</v>
      </c>
      <c r="AC31" s="3">
        <f t="shared" si="24"/>
        <v>5.6496099867252424E-2</v>
      </c>
      <c r="AD31" s="3">
        <f t="shared" si="25"/>
        <v>2.8281289050014933E-4</v>
      </c>
      <c r="AE31" s="3">
        <f t="shared" si="26"/>
        <v>1.6817041669097133E-2</v>
      </c>
      <c r="AF31" s="3">
        <f t="shared" si="27"/>
        <v>5.7229762673274905E-2</v>
      </c>
      <c r="AG31" s="3">
        <f t="shared" si="28"/>
        <v>17.473425596904999</v>
      </c>
      <c r="AH31" s="3"/>
      <c r="AI31" s="3">
        <v>4.9417100000000002E-3</v>
      </c>
      <c r="AJ31" s="3">
        <f t="shared" si="29"/>
        <v>4.1180916666666674</v>
      </c>
      <c r="AK31" s="3">
        <v>-6.9617999999999998E-7</v>
      </c>
      <c r="AL31" s="31">
        <f t="shared" si="74"/>
        <v>1.0129860788221903</v>
      </c>
      <c r="AM31" s="3">
        <f t="shared" si="3"/>
        <v>2.8694540762199999E-4</v>
      </c>
      <c r="AN31" s="3">
        <f t="shared" si="31"/>
        <v>5.8066015128771215E-2</v>
      </c>
      <c r="AO31" s="3">
        <f t="shared" si="32"/>
        <v>2.9067170330304481E-4</v>
      </c>
      <c r="AP31" s="3">
        <f t="shared" si="33"/>
        <v>1.7049096847136649E-2</v>
      </c>
      <c r="AQ31" s="3">
        <f t="shared" si="34"/>
        <v>5.8820064978123927E-2</v>
      </c>
      <c r="AR31" s="3">
        <f t="shared" si="35"/>
        <v>17.001001280292961</v>
      </c>
      <c r="AT31" s="3">
        <v>4.9417100000000002E-3</v>
      </c>
      <c r="AU31" s="3">
        <f t="shared" si="36"/>
        <v>4.1180916666666674</v>
      </c>
      <c r="AV31" s="3">
        <v>-7.1011700000000003E-7</v>
      </c>
      <c r="AW31" s="31">
        <f t="shared" si="75"/>
        <v>1.0129860788221903</v>
      </c>
      <c r="AX31" s="3">
        <f t="shared" si="4"/>
        <v>2.9132414143999999E-4</v>
      </c>
      <c r="AY31" s="3">
        <f t="shared" si="38"/>
        <v>5.8952091773900123E-2</v>
      </c>
      <c r="AZ31" s="3">
        <f t="shared" si="39"/>
        <v>2.9510729970354672E-4</v>
      </c>
      <c r="BA31" s="3">
        <f t="shared" si="40"/>
        <v>1.7178687368467553E-2</v>
      </c>
      <c r="BB31" s="3">
        <f t="shared" si="41"/>
        <v>5.9717648284408981E-2</v>
      </c>
      <c r="BC31" s="3">
        <f t="shared" si="42"/>
        <v>16.745468529461146</v>
      </c>
      <c r="BE31" s="3">
        <v>4.9417100000000002E-3</v>
      </c>
      <c r="BF31" s="3">
        <f t="shared" si="43"/>
        <v>4.1180916666666674</v>
      </c>
      <c r="BG31" s="3">
        <v>-7.0751499999999999E-7</v>
      </c>
      <c r="BH31" s="31">
        <f t="shared" si="76"/>
        <v>1.0129860788221903</v>
      </c>
      <c r="BI31" s="3">
        <f t="shared" si="5"/>
        <v>2.83453805625E-4</v>
      </c>
      <c r="BJ31" s="3">
        <f t="shared" si="45"/>
        <v>5.7359457682664504E-2</v>
      </c>
      <c r="BK31" s="3">
        <f t="shared" si="46"/>
        <v>2.8713475908729604E-4</v>
      </c>
      <c r="BL31" s="3">
        <f t="shared" si="47"/>
        <v>1.6945051168034166E-2</v>
      </c>
      <c r="BM31" s="3">
        <f t="shared" si="48"/>
        <v>5.8104332121329663E-2</v>
      </c>
      <c r="BN31" s="3">
        <f t="shared" si="49"/>
        <v>17.210420694826428</v>
      </c>
      <c r="BP31" s="3">
        <v>4.9417100000000002E-3</v>
      </c>
      <c r="BQ31" s="3">
        <f t="shared" si="50"/>
        <v>4.1180916666666674</v>
      </c>
      <c r="BR31" s="3">
        <v>-7.1795300000000002E-7</v>
      </c>
      <c r="BS31" s="31">
        <f t="shared" si="77"/>
        <v>1.0129860788221903</v>
      </c>
      <c r="BT31" s="3">
        <f t="shared" si="6"/>
        <v>2.9223769784499998E-4</v>
      </c>
      <c r="BU31" s="3">
        <f t="shared" si="52"/>
        <v>5.9136958228022278E-2</v>
      </c>
      <c r="BV31" s="3">
        <f t="shared" si="53"/>
        <v>2.9603271962403056E-4</v>
      </c>
      <c r="BW31" s="3">
        <f t="shared" si="54"/>
        <v>1.7205601402567439E-2</v>
      </c>
      <c r="BX31" s="3">
        <f t="shared" si="55"/>
        <v>5.9904915428875945E-2</v>
      </c>
      <c r="BY31" s="3"/>
      <c r="CA31" s="3">
        <v>4.9417100000000002E-3</v>
      </c>
      <c r="CB31" s="3">
        <f t="shared" si="56"/>
        <v>4.1180916666666674</v>
      </c>
      <c r="CC31" s="3">
        <v>-7.18378E-7</v>
      </c>
      <c r="CD31" s="31">
        <f t="shared" si="78"/>
        <v>1.0129860788221903</v>
      </c>
      <c r="CE31" s="3">
        <f t="shared" si="7"/>
        <v>2.9241068771999998E-4</v>
      </c>
      <c r="CF31" s="3">
        <f t="shared" si="58"/>
        <v>5.9171964303854324E-2</v>
      </c>
      <c r="CG31" s="3">
        <f t="shared" si="59"/>
        <v>2.9620795595918279E-4</v>
      </c>
      <c r="CH31" s="3">
        <f t="shared" si="60"/>
        <v>1.7210693070274154E-2</v>
      </c>
      <c r="CI31" s="3">
        <f t="shared" si="61"/>
        <v>5.9940376096368014E-2</v>
      </c>
      <c r="CJ31" s="3">
        <f t="shared" si="62"/>
        <v>16.683245336870574</v>
      </c>
      <c r="CK31" s="3"/>
      <c r="CL31" s="3"/>
      <c r="CM31" s="3"/>
      <c r="CN31" s="3"/>
      <c r="CO31" s="3"/>
    </row>
    <row r="32" spans="2:93" x14ac:dyDescent="0.2">
      <c r="B32" s="3">
        <v>7.1968600000000002E-3</v>
      </c>
      <c r="C32" s="3">
        <f t="shared" si="8"/>
        <v>5.9973833333333344</v>
      </c>
      <c r="D32" s="3">
        <v>-9.7132100000000007E-7</v>
      </c>
      <c r="E32" s="31">
        <f t="shared" si="71"/>
        <v>1.0162700783403309</v>
      </c>
      <c r="F32" s="3">
        <f t="shared" si="0"/>
        <v>3.9656888312000001E-4</v>
      </c>
      <c r="G32" s="3">
        <f t="shared" si="10"/>
        <v>5.5103042593575534E-2</v>
      </c>
      <c r="H32" s="3">
        <f t="shared" si="11"/>
        <v>4.0302108991569993E-4</v>
      </c>
      <c r="I32" s="3">
        <f t="shared" si="12"/>
        <v>2.0075385174778089E-2</v>
      </c>
      <c r="J32" s="3">
        <f t="shared" si="13"/>
        <v>5.5999573413363597E-2</v>
      </c>
      <c r="K32" s="3">
        <f t="shared" si="14"/>
        <v>17.857278887080994</v>
      </c>
      <c r="M32" s="3">
        <v>7.1968600000000002E-3</v>
      </c>
      <c r="N32" s="3">
        <f t="shared" si="15"/>
        <v>5.9973833333333344</v>
      </c>
      <c r="O32" s="3">
        <v>-9.7451399999999991E-7</v>
      </c>
      <c r="P32" s="31">
        <f t="shared" si="72"/>
        <v>1.0162700783403309</v>
      </c>
      <c r="Q32" s="3">
        <f t="shared" si="1"/>
        <v>4.0033610239999993E-4</v>
      </c>
      <c r="R32" s="3">
        <f t="shared" si="17"/>
        <v>5.5626495777325098E-2</v>
      </c>
      <c r="S32" s="3">
        <f t="shared" si="18"/>
        <v>4.0684960214851067E-4</v>
      </c>
      <c r="T32" s="3">
        <f t="shared" si="19"/>
        <v>2.0170513185055819E-2</v>
      </c>
      <c r="U32" s="3">
        <f t="shared" si="20"/>
        <v>5.6531543221420268E-2</v>
      </c>
      <c r="V32" s="3">
        <f t="shared" si="21"/>
        <v>17.689239370014079</v>
      </c>
      <c r="X32" s="3">
        <v>7.1968600000000002E-3</v>
      </c>
      <c r="Y32" s="3">
        <f t="shared" si="22"/>
        <v>5.9973833333333344</v>
      </c>
      <c r="Z32" s="3">
        <v>-9.896490000000001E-7</v>
      </c>
      <c r="AA32" s="31">
        <f t="shared" si="73"/>
        <v>1.0160416373027912</v>
      </c>
      <c r="AB32" s="3">
        <f t="shared" si="2"/>
        <v>4.0282747920500003E-4</v>
      </c>
      <c r="AC32" s="3">
        <f t="shared" si="24"/>
        <v>5.5972671304568941E-2</v>
      </c>
      <c r="AD32" s="3">
        <f t="shared" si="25"/>
        <v>4.0928949152200432E-4</v>
      </c>
      <c r="AE32" s="3">
        <f t="shared" si="26"/>
        <v>2.023090436737825E-2</v>
      </c>
      <c r="AF32" s="3">
        <f t="shared" si="27"/>
        <v>5.6870564596505184E-2</v>
      </c>
      <c r="AG32" s="3">
        <f t="shared" si="28"/>
        <v>17.583788856238154</v>
      </c>
      <c r="AH32" s="3"/>
      <c r="AI32" s="3">
        <v>7.1968600000000002E-3</v>
      </c>
      <c r="AJ32" s="3">
        <f t="shared" si="29"/>
        <v>5.9973833333333344</v>
      </c>
      <c r="AK32" s="3">
        <v>-1.0040099999999999E-6</v>
      </c>
      <c r="AL32" s="31">
        <f t="shared" si="74"/>
        <v>1.0160416373027912</v>
      </c>
      <c r="AM32" s="3">
        <f t="shared" si="3"/>
        <v>4.1382154391199995E-4</v>
      </c>
      <c r="AN32" s="3">
        <f t="shared" si="31"/>
        <v>5.7500290947996753E-2</v>
      </c>
      <c r="AO32" s="3">
        <f t="shared" si="32"/>
        <v>4.2045991902751732E-4</v>
      </c>
      <c r="AP32" s="3">
        <f t="shared" si="33"/>
        <v>2.050511933707086E-2</v>
      </c>
      <c r="AQ32" s="3">
        <f t="shared" si="34"/>
        <v>5.8422689760189488E-2</v>
      </c>
      <c r="AR32" s="3">
        <f t="shared" si="35"/>
        <v>17.116637458917925</v>
      </c>
      <c r="AT32" s="3">
        <v>7.1968600000000002E-3</v>
      </c>
      <c r="AU32" s="3">
        <f t="shared" si="36"/>
        <v>5.9973833333333344</v>
      </c>
      <c r="AV32" s="3">
        <v>-1.02574E-6</v>
      </c>
      <c r="AW32" s="31">
        <f t="shared" si="75"/>
        <v>1.0160416373027912</v>
      </c>
      <c r="AX32" s="3">
        <f t="shared" si="4"/>
        <v>4.2080532095999996E-4</v>
      </c>
      <c r="AY32" s="3">
        <f t="shared" si="38"/>
        <v>5.8470683181276274E-2</v>
      </c>
      <c r="AZ32" s="3">
        <f t="shared" si="39"/>
        <v>4.2755572729392488E-4</v>
      </c>
      <c r="BA32" s="3">
        <f t="shared" si="40"/>
        <v>2.067742071182779E-2</v>
      </c>
      <c r="BB32" s="3">
        <f t="shared" si="41"/>
        <v>5.9408648673716716E-2</v>
      </c>
      <c r="BC32" s="3">
        <f t="shared" si="42"/>
        <v>16.832566003852147</v>
      </c>
      <c r="BE32" s="3">
        <v>7.1968600000000002E-3</v>
      </c>
      <c r="BF32" s="3">
        <f t="shared" si="43"/>
        <v>5.9973833333333344</v>
      </c>
      <c r="BG32" s="3">
        <v>-1.0197200000000001E-6</v>
      </c>
      <c r="BH32" s="31">
        <f t="shared" si="76"/>
        <v>1.0160416373027912</v>
      </c>
      <c r="BI32" s="3">
        <f t="shared" si="5"/>
        <v>4.0853093375E-4</v>
      </c>
      <c r="BJ32" s="3">
        <f t="shared" si="45"/>
        <v>5.6765163383753467E-2</v>
      </c>
      <c r="BK32" s="3">
        <f t="shared" si="46"/>
        <v>4.1508443881618811E-4</v>
      </c>
      <c r="BL32" s="3">
        <f t="shared" si="47"/>
        <v>2.037362115128747E-2</v>
      </c>
      <c r="BM32" s="3">
        <f t="shared" si="48"/>
        <v>5.7675769546189325E-2</v>
      </c>
      <c r="BN32" s="3">
        <f t="shared" si="49"/>
        <v>17.338303552224914</v>
      </c>
      <c r="BP32" s="3">
        <v>7.1968600000000002E-3</v>
      </c>
      <c r="BQ32" s="3">
        <f t="shared" si="50"/>
        <v>5.9973833333333344</v>
      </c>
      <c r="BR32" s="3">
        <v>-1.0358999999999999E-6</v>
      </c>
      <c r="BS32" s="31">
        <f t="shared" si="77"/>
        <v>1.0160416373027912</v>
      </c>
      <c r="BT32" s="3">
        <f t="shared" si="6"/>
        <v>4.2165325498999995E-4</v>
      </c>
      <c r="BU32" s="3">
        <f t="shared" si="52"/>
        <v>5.8588503179164239E-2</v>
      </c>
      <c r="BV32" s="3">
        <f t="shared" si="53"/>
        <v>4.2841726357409083E-4</v>
      </c>
      <c r="BW32" s="3">
        <f t="shared" si="54"/>
        <v>2.0698243006933965E-2</v>
      </c>
      <c r="BX32" s="3">
        <f t="shared" si="55"/>
        <v>5.9528358697277815E-2</v>
      </c>
      <c r="BY32" s="3"/>
      <c r="CA32" s="3">
        <v>7.1968600000000002E-3</v>
      </c>
      <c r="CB32" s="3">
        <f t="shared" si="56"/>
        <v>5.9973833333333344</v>
      </c>
      <c r="CC32" s="3">
        <v>-1.0380799999999999E-6</v>
      </c>
      <c r="CD32" s="31">
        <f t="shared" si="78"/>
        <v>1.0160416373027912</v>
      </c>
      <c r="CE32" s="3">
        <f t="shared" si="7"/>
        <v>4.2254059128999998E-4</v>
      </c>
      <c r="CF32" s="3">
        <f t="shared" si="58"/>
        <v>5.8711798102227909E-2</v>
      </c>
      <c r="CG32" s="3">
        <f t="shared" si="59"/>
        <v>4.293188342011811E-4</v>
      </c>
      <c r="CH32" s="3">
        <f t="shared" si="60"/>
        <v>2.0720010477825079E-2</v>
      </c>
      <c r="CI32" s="3">
        <f t="shared" si="61"/>
        <v>5.9653631472778558E-2</v>
      </c>
      <c r="CJ32" s="3">
        <f t="shared" si="62"/>
        <v>16.763438793434144</v>
      </c>
      <c r="CK32" s="3"/>
      <c r="CL32" s="3"/>
      <c r="CM32" s="3"/>
      <c r="CN32" s="3"/>
      <c r="CO32" s="3"/>
    </row>
    <row r="33" spans="2:93" s="23" customFormat="1" x14ac:dyDescent="0.2">
      <c r="B33" s="4">
        <v>1.04811E-2</v>
      </c>
      <c r="C33" s="3">
        <f t="shared" si="8"/>
        <v>8.7342500000000012</v>
      </c>
      <c r="D33" s="4">
        <v>-1.3864899999999999E-6</v>
      </c>
      <c r="E33" s="30">
        <f>(E$2-3+(6.51*LN(B33*1000)))/E$2</f>
        <v>1.0194552600716165</v>
      </c>
      <c r="F33" s="4">
        <f t="shared" ref="F33:F49" si="79">-(D33-0.000000000014)*E$2*F$2</f>
        <v>5.6607076108799992E-4</v>
      </c>
      <c r="G33" s="4">
        <f t="shared" si="10"/>
        <v>5.4008716746143048E-2</v>
      </c>
      <c r="H33" s="4">
        <f t="shared" si="11"/>
        <v>5.7708381496390478E-4</v>
      </c>
      <c r="I33" s="4">
        <f t="shared" si="12"/>
        <v>2.4022568866878178E-2</v>
      </c>
      <c r="J33" s="4">
        <f t="shared" si="13"/>
        <v>5.5059470376573529E-2</v>
      </c>
      <c r="K33" s="3">
        <f t="shared" si="14"/>
        <v>18.162179787793161</v>
      </c>
      <c r="M33" s="4">
        <v>1.04811E-2</v>
      </c>
      <c r="N33" s="3">
        <f t="shared" si="15"/>
        <v>8.7342500000000012</v>
      </c>
      <c r="O33" s="4">
        <v>-1.39055E-6</v>
      </c>
      <c r="P33" s="30">
        <f>(P$2-3+(6.51*LN(M33*1000)))/P$2</f>
        <v>1.0194552600716165</v>
      </c>
      <c r="Q33" s="4">
        <f t="shared" ref="Q33:Q49" si="80">-(O33-0.000000000014)*P$2*Q$2</f>
        <v>5.7124369120000005E-4</v>
      </c>
      <c r="R33" s="4">
        <f t="shared" si="17"/>
        <v>5.4502265143925734E-2</v>
      </c>
      <c r="S33" s="4">
        <f t="shared" si="18"/>
        <v>5.8235738577656622E-4</v>
      </c>
      <c r="T33" s="4">
        <f t="shared" si="19"/>
        <v>2.4132082085401713E-2</v>
      </c>
      <c r="U33" s="4">
        <f t="shared" si="20"/>
        <v>5.5562620886793007E-2</v>
      </c>
      <c r="V33" s="3">
        <f t="shared" si="21"/>
        <v>17.997711123769104</v>
      </c>
      <c r="X33" s="4">
        <v>1.04811E-2</v>
      </c>
      <c r="Y33" s="3">
        <f t="shared" si="22"/>
        <v>8.7342500000000012</v>
      </c>
      <c r="Z33" s="4">
        <v>-1.4150100000000001E-6</v>
      </c>
      <c r="AA33" s="30">
        <f>(AA$2-3+(6.51*LN(X33*1000)))/AA$2</f>
        <v>1.0191820972937</v>
      </c>
      <c r="AB33" s="4">
        <f t="shared" ref="AB33:AB49" si="81">-(Z33-0.000000000014)*AA$2*AB$2</f>
        <v>5.7596429384000006E-4</v>
      </c>
      <c r="AC33" s="4">
        <f t="shared" si="24"/>
        <v>5.4952657053171906E-2</v>
      </c>
      <c r="AD33" s="4">
        <f t="shared" si="25"/>
        <v>5.8701249696213619E-4</v>
      </c>
      <c r="AE33" s="4">
        <f t="shared" si="26"/>
        <v>2.4228340780213079E-2</v>
      </c>
      <c r="AF33" s="4">
        <f t="shared" si="27"/>
        <v>5.6006764267313179E-2</v>
      </c>
      <c r="AG33" s="3">
        <f t="shared" si="28"/>
        <v>17.854986144657936</v>
      </c>
      <c r="AH33" s="4"/>
      <c r="AI33" s="4">
        <v>1.04811E-2</v>
      </c>
      <c r="AJ33" s="3">
        <f t="shared" si="29"/>
        <v>8.7342500000000012</v>
      </c>
      <c r="AK33" s="4">
        <v>-1.4365200000000001E-6</v>
      </c>
      <c r="AL33" s="30">
        <f>(AL$2-3+(6.51*LN(AI33*1000)))/AL$2</f>
        <v>1.0191820972937</v>
      </c>
      <c r="AM33" s="4">
        <f t="shared" ref="AM33:AM49" si="82">-(AK33-0.000000000014)*AL$2*AM$2</f>
        <v>5.9208616304200006E-4</v>
      </c>
      <c r="AN33" s="4">
        <f t="shared" si="31"/>
        <v>5.6490841900373061E-2</v>
      </c>
      <c r="AO33" s="4">
        <f t="shared" si="32"/>
        <v>6.0344361742772521E-4</v>
      </c>
      <c r="AP33" s="4">
        <f t="shared" si="33"/>
        <v>2.4565089404024673E-2</v>
      </c>
      <c r="AQ33" s="4">
        <f t="shared" si="34"/>
        <v>5.7574454725909038E-2</v>
      </c>
      <c r="AR33" s="3">
        <f t="shared" si="35"/>
        <v>17.36881408188119</v>
      </c>
      <c r="AT33" s="4">
        <v>1.04811E-2</v>
      </c>
      <c r="AU33" s="3">
        <f t="shared" si="36"/>
        <v>8.7342500000000012</v>
      </c>
      <c r="AV33" s="4">
        <v>-1.46475E-6</v>
      </c>
      <c r="AW33" s="30">
        <f>(AW$2-3+(6.51*LN(AT33*1000)))/AW$2</f>
        <v>1.0191820972937</v>
      </c>
      <c r="AX33" s="4">
        <f t="shared" ref="AX33:AX49" si="83">-(AV33-0.000000000014)*AW$2*AX$2</f>
        <v>6.0090478336E-4</v>
      </c>
      <c r="AY33" s="4">
        <f t="shared" si="38"/>
        <v>5.7332224991651637E-2</v>
      </c>
      <c r="AZ33" s="4">
        <f t="shared" si="39"/>
        <v>6.124313973786612E-4</v>
      </c>
      <c r="BA33" s="4">
        <f t="shared" si="40"/>
        <v>2.4747351320467837E-2</v>
      </c>
      <c r="BB33" s="4">
        <f t="shared" si="41"/>
        <v>5.8431977309505799E-2</v>
      </c>
      <c r="BC33" s="3">
        <f t="shared" si="42"/>
        <v>17.113916831928236</v>
      </c>
      <c r="BE33" s="4">
        <v>1.04811E-2</v>
      </c>
      <c r="BF33" s="3">
        <f t="shared" si="43"/>
        <v>8.7342500000000012</v>
      </c>
      <c r="BG33" s="4">
        <v>-1.4576400000000001E-6</v>
      </c>
      <c r="BH33" s="30">
        <f>(BH$2-3+(6.51*LN(BE33*1000)))/BH$2</f>
        <v>1.0191820972937</v>
      </c>
      <c r="BI33" s="4">
        <f t="shared" ref="BI33:BI49" si="84">-(BG33-0.000000000014)*BH$2*BI$2</f>
        <v>5.8397263375000005E-4</v>
      </c>
      <c r="BJ33" s="4">
        <f t="shared" si="45"/>
        <v>5.5716731426090779E-2</v>
      </c>
      <c r="BK33" s="4">
        <f t="shared" si="46"/>
        <v>5.9517445362745078E-4</v>
      </c>
      <c r="BL33" s="4">
        <f t="shared" si="47"/>
        <v>2.4396197523947269E-2</v>
      </c>
      <c r="BM33" s="4">
        <f t="shared" si="48"/>
        <v>5.6785495189193E-2</v>
      </c>
      <c r="BN33" s="3">
        <f t="shared" si="49"/>
        <v>17.610130838311552</v>
      </c>
      <c r="BP33" s="4">
        <v>1.04811E-2</v>
      </c>
      <c r="BQ33" s="3">
        <f t="shared" si="50"/>
        <v>8.7342500000000012</v>
      </c>
      <c r="BR33" s="4">
        <v>-1.47865E-6</v>
      </c>
      <c r="BS33" s="30">
        <f>(BS$2-3+(6.51*LN(BP33*1000)))/BS$2</f>
        <v>1.0191820972937</v>
      </c>
      <c r="BT33" s="4">
        <f t="shared" ref="BT33:BT49" si="85">-(BR33-0.000000000014)*BS$2*BT$2</f>
        <v>6.0186800124000005E-4</v>
      </c>
      <c r="BU33" s="4">
        <f t="shared" si="52"/>
        <v>5.7424125448664744E-2</v>
      </c>
      <c r="BV33" s="4">
        <f t="shared" si="53"/>
        <v>6.1341309179775054E-4</v>
      </c>
      <c r="BW33" s="4">
        <f t="shared" si="54"/>
        <v>2.4767177711595451E-2</v>
      </c>
      <c r="BX33" s="4">
        <f t="shared" si="55"/>
        <v>5.8525640610026672E-2</v>
      </c>
      <c r="BY33" s="4"/>
      <c r="CA33" s="4">
        <v>1.04811E-2</v>
      </c>
      <c r="CB33" s="3">
        <f t="shared" si="56"/>
        <v>8.7342500000000012</v>
      </c>
      <c r="CC33" s="4">
        <v>-1.4829700000000001E-6</v>
      </c>
      <c r="CD33" s="30">
        <f>(CD$2-3+(6.51*LN(CA33*1000)))/CD$2</f>
        <v>1.0191820972937</v>
      </c>
      <c r="CE33" s="4">
        <f t="shared" ref="CE33:CE49" si="86">-(CC33-0.000000000014)*CD$2*CE$2</f>
        <v>6.0362639244E-4</v>
      </c>
      <c r="CF33" s="4">
        <f t="shared" si="58"/>
        <v>5.7591893259295299E-2</v>
      </c>
      <c r="CG33" s="4">
        <f t="shared" si="59"/>
        <v>6.1520521262882922E-4</v>
      </c>
      <c r="CH33" s="4">
        <f t="shared" si="60"/>
        <v>2.4803330676117456E-2</v>
      </c>
      <c r="CI33" s="4">
        <f t="shared" si="61"/>
        <v>5.8696626559123492E-2</v>
      </c>
      <c r="CJ33" s="3">
        <f t="shared" si="62"/>
        <v>17.036754216066022</v>
      </c>
      <c r="CK33" s="4"/>
      <c r="CL33" s="4"/>
      <c r="CM33" s="4"/>
      <c r="CN33" s="4"/>
      <c r="CO33" s="4"/>
    </row>
    <row r="34" spans="2:93" x14ac:dyDescent="0.2">
      <c r="B34" s="3">
        <v>1.2648599999999999E-2</v>
      </c>
      <c r="C34" s="3">
        <f t="shared" si="8"/>
        <v>10.5405</v>
      </c>
      <c r="D34" s="3">
        <v>-1.64999E-6</v>
      </c>
      <c r="E34" s="31">
        <f t="shared" ref="E34:E45" si="87">(E$2-3+(6.51*LN(B34*1000)))/E$2</f>
        <v>1.0213914999313296</v>
      </c>
      <c r="F34" s="3">
        <f t="shared" si="79"/>
        <v>6.7365043308800006E-4</v>
      </c>
      <c r="G34" s="3">
        <f t="shared" si="10"/>
        <v>5.3258892927912978E-2</v>
      </c>
      <c r="H34" s="3">
        <f t="shared" si="11"/>
        <v>6.8806082628114214E-4</v>
      </c>
      <c r="I34" s="3">
        <f t="shared" si="12"/>
        <v>2.6230913561695525E-2</v>
      </c>
      <c r="J34" s="3">
        <f t="shared" si="13"/>
        <v>5.4398180532323114E-2</v>
      </c>
      <c r="K34" s="3">
        <f t="shared" si="14"/>
        <v>18.382967779700007</v>
      </c>
      <c r="M34" s="3">
        <v>1.2648599999999999E-2</v>
      </c>
      <c r="N34" s="3">
        <f t="shared" si="15"/>
        <v>10.5405</v>
      </c>
      <c r="O34" s="3">
        <v>-1.6551400000000001E-6</v>
      </c>
      <c r="P34" s="31">
        <f t="shared" ref="P34:P45" si="88">(P$2-3+(6.51*LN(M34*1000)))/P$2</f>
        <v>1.0213914999313296</v>
      </c>
      <c r="Q34" s="3">
        <f t="shared" si="80"/>
        <v>6.7993726320000002E-4</v>
      </c>
      <c r="R34" s="3">
        <f t="shared" si="17"/>
        <v>5.3755930553579058E-2</v>
      </c>
      <c r="S34" s="3">
        <f t="shared" si="18"/>
        <v>6.944821411190513E-4</v>
      </c>
      <c r="T34" s="3">
        <f t="shared" si="19"/>
        <v>2.6353029069142154E-2</v>
      </c>
      <c r="U34" s="3">
        <f t="shared" si="20"/>
        <v>5.4905850538324502E-2</v>
      </c>
      <c r="V34" s="3">
        <f t="shared" si="21"/>
        <v>18.212995340123108</v>
      </c>
      <c r="X34" s="3">
        <v>1.2648599999999999E-2</v>
      </c>
      <c r="Y34" s="3">
        <f t="shared" si="22"/>
        <v>10.5405</v>
      </c>
      <c r="Z34" s="3">
        <v>-1.6842399999999999E-6</v>
      </c>
      <c r="AA34" s="31">
        <f t="shared" ref="AA34:AA45" si="89">(AA$2-3+(6.51*LN(X34*1000)))/AA$2</f>
        <v>1.0210911512583469</v>
      </c>
      <c r="AB34" s="3">
        <f t="shared" si="81"/>
        <v>6.8555032688999993E-4</v>
      </c>
      <c r="AC34" s="3">
        <f t="shared" si="24"/>
        <v>5.4199700116218393E-2</v>
      </c>
      <c r="AD34" s="3">
        <f t="shared" si="25"/>
        <v>7.0000937252964605E-4</v>
      </c>
      <c r="AE34" s="3">
        <f t="shared" si="26"/>
        <v>2.6457690234214438E-2</v>
      </c>
      <c r="AF34" s="3">
        <f t="shared" si="27"/>
        <v>5.5342834189526596E-2</v>
      </c>
      <c r="AG34" s="3">
        <f t="shared" si="28"/>
        <v>18.069186637160804</v>
      </c>
      <c r="AH34" s="3"/>
      <c r="AI34" s="3">
        <v>1.2648599999999999E-2</v>
      </c>
      <c r="AJ34" s="3">
        <f t="shared" si="29"/>
        <v>10.5405</v>
      </c>
      <c r="AK34" s="3">
        <v>-1.70863E-6</v>
      </c>
      <c r="AL34" s="31">
        <f t="shared" ref="AL34:AL45" si="90">(AL$2-3+(6.51*LN(AI34*1000)))/AL$2</f>
        <v>1.0210911512583469</v>
      </c>
      <c r="AM34" s="3">
        <f t="shared" si="82"/>
        <v>7.0423983697200001E-4</v>
      </c>
      <c r="AN34" s="3">
        <f t="shared" si="31"/>
        <v>5.5677295271571559E-2</v>
      </c>
      <c r="AO34" s="3">
        <f t="shared" si="32"/>
        <v>7.1909306589573003E-4</v>
      </c>
      <c r="AP34" s="3">
        <f t="shared" si="33"/>
        <v>2.6815910685556252E-2</v>
      </c>
      <c r="AQ34" s="3">
        <f t="shared" si="34"/>
        <v>5.6851593527799921E-2</v>
      </c>
      <c r="AR34" s="3">
        <f t="shared" si="35"/>
        <v>17.589656471300298</v>
      </c>
      <c r="AT34" s="3">
        <v>1.2648599999999999E-2</v>
      </c>
      <c r="AU34" s="3">
        <f t="shared" si="36"/>
        <v>10.5405</v>
      </c>
      <c r="AV34" s="3">
        <v>-1.7456000000000001E-6</v>
      </c>
      <c r="AW34" s="31">
        <f t="shared" ref="AW34:AW45" si="91">(AW$2-3+(6.51*LN(AT34*1000)))/AW$2</f>
        <v>1.0210911512583469</v>
      </c>
      <c r="AX34" s="3">
        <f t="shared" si="83"/>
        <v>7.1612068735999997E-4</v>
      </c>
      <c r="AY34" s="3">
        <f t="shared" si="38"/>
        <v>5.6616596885030755E-2</v>
      </c>
      <c r="AZ34" s="3">
        <f t="shared" si="39"/>
        <v>7.3122449709634113E-4</v>
      </c>
      <c r="BA34" s="3">
        <f t="shared" si="40"/>
        <v>2.704116301301298E-2</v>
      </c>
      <c r="BB34" s="3">
        <f t="shared" si="41"/>
        <v>5.7810706093665794E-2</v>
      </c>
      <c r="BC34" s="3">
        <f t="shared" si="42"/>
        <v>17.297834044437799</v>
      </c>
      <c r="BE34" s="3">
        <v>1.2648599999999999E-2</v>
      </c>
      <c r="BF34" s="3">
        <f t="shared" si="43"/>
        <v>10.5405</v>
      </c>
      <c r="BG34" s="3">
        <v>-1.7357299999999999E-6</v>
      </c>
      <c r="BH34" s="31">
        <f t="shared" ref="BH34:BH45" si="92">(BH$2-3+(6.51*LN(BE34*1000)))/BH$2</f>
        <v>1.0210911512583469</v>
      </c>
      <c r="BI34" s="3">
        <f t="shared" si="84"/>
        <v>6.9538244000000001E-4</v>
      </c>
      <c r="BJ34" s="3">
        <f t="shared" si="45"/>
        <v>5.497702828771564E-2</v>
      </c>
      <c r="BK34" s="3">
        <f t="shared" si="46"/>
        <v>7.1004885622443837E-4</v>
      </c>
      <c r="BL34" s="3">
        <f t="shared" si="47"/>
        <v>2.6646741943893222E-2</v>
      </c>
      <c r="BM34" s="3">
        <f t="shared" si="48"/>
        <v>5.6136557107066269E-2</v>
      </c>
      <c r="BN34" s="3">
        <f t="shared" si="49"/>
        <v>17.813703788295268</v>
      </c>
      <c r="BP34" s="3">
        <v>1.2648599999999999E-2</v>
      </c>
      <c r="BQ34" s="3">
        <f t="shared" si="50"/>
        <v>10.5405</v>
      </c>
      <c r="BR34" s="3">
        <v>-1.7628399999999999E-6</v>
      </c>
      <c r="BS34" s="31">
        <f t="shared" ref="BS34:BS45" si="93">(BS$2-3+(6.51*LN(BP34*1000)))/BS$2</f>
        <v>1.0210911512583469</v>
      </c>
      <c r="BT34" s="3">
        <f t="shared" si="85"/>
        <v>7.1754327788999992E-4</v>
      </c>
      <c r="BU34" s="3">
        <f t="shared" si="52"/>
        <v>5.6729067081732365E-2</v>
      </c>
      <c r="BV34" s="3">
        <f t="shared" si="53"/>
        <v>7.3267709169838797E-4</v>
      </c>
      <c r="BW34" s="3">
        <f t="shared" si="54"/>
        <v>2.7068008639321586E-2</v>
      </c>
      <c r="BX34" s="3">
        <f t="shared" si="55"/>
        <v>5.7925548416298087E-2</v>
      </c>
      <c r="BY34" s="3"/>
      <c r="CA34" s="3">
        <v>1.2648599999999999E-2</v>
      </c>
      <c r="CB34" s="3">
        <f t="shared" si="56"/>
        <v>10.5405</v>
      </c>
      <c r="CC34" s="3">
        <v>-1.7648700000000001E-6</v>
      </c>
      <c r="CD34" s="31">
        <f t="shared" ref="CD34:CD45" si="94">(CD$2-3+(6.51*LN(CA34*1000)))/CD$2</f>
        <v>1.0210911512583469</v>
      </c>
      <c r="CE34" s="3">
        <f t="shared" si="86"/>
        <v>7.1836955894000003E-4</v>
      </c>
      <c r="CF34" s="3">
        <f t="shared" si="58"/>
        <v>5.679439297155417E-2</v>
      </c>
      <c r="CG34" s="3">
        <f t="shared" si="59"/>
        <v>7.3352079996699552E-4</v>
      </c>
      <c r="CH34" s="3">
        <f t="shared" si="60"/>
        <v>2.7083589126387874E-2</v>
      </c>
      <c r="CI34" s="3">
        <f t="shared" si="61"/>
        <v>5.7992252104343209E-2</v>
      </c>
      <c r="CJ34" s="3">
        <f t="shared" si="62"/>
        <v>17.243682797500927</v>
      </c>
      <c r="CK34" s="3"/>
      <c r="CL34" s="3"/>
      <c r="CM34" s="3"/>
      <c r="CN34" s="3"/>
      <c r="CO34" s="3"/>
    </row>
    <row r="35" spans="2:93" x14ac:dyDescent="0.2">
      <c r="B35" s="3">
        <v>1.52642E-2</v>
      </c>
      <c r="C35" s="3">
        <f t="shared" si="8"/>
        <v>12.720166666666668</v>
      </c>
      <c r="D35" s="3">
        <v>-1.9598599999999998E-6</v>
      </c>
      <c r="E35" s="31">
        <f t="shared" si="87"/>
        <v>1.0233276448020869</v>
      </c>
      <c r="F35" s="3">
        <f t="shared" si="79"/>
        <v>8.0016167772799999E-4</v>
      </c>
      <c r="G35" s="3">
        <f t="shared" si="10"/>
        <v>5.2420806706411076E-2</v>
      </c>
      <c r="H35" s="3">
        <f t="shared" si="11"/>
        <v>8.1882756513028073E-4</v>
      </c>
      <c r="I35" s="3">
        <f t="shared" si="12"/>
        <v>2.8615163202929329E-2</v>
      </c>
      <c r="J35" s="3">
        <f t="shared" si="13"/>
        <v>5.3643660665497091E-2</v>
      </c>
      <c r="K35" s="3">
        <f t="shared" si="14"/>
        <v>18.641531685088506</v>
      </c>
      <c r="M35" s="3">
        <v>1.52642E-2</v>
      </c>
      <c r="N35" s="3">
        <f t="shared" si="15"/>
        <v>12.720166666666668</v>
      </c>
      <c r="O35" s="3">
        <v>-1.9655200000000002E-6</v>
      </c>
      <c r="P35" s="31">
        <f t="shared" si="88"/>
        <v>1.0233276448020869</v>
      </c>
      <c r="Q35" s="3">
        <f t="shared" si="80"/>
        <v>8.0744136720000011E-4</v>
      </c>
      <c r="R35" s="3">
        <f t="shared" si="17"/>
        <v>5.2897719317094909E-2</v>
      </c>
      <c r="S35" s="3">
        <f t="shared" si="18"/>
        <v>8.2627707261255317E-4</v>
      </c>
      <c r="T35" s="3">
        <f t="shared" si="19"/>
        <v>2.8745035616825267E-2</v>
      </c>
      <c r="U35" s="3">
        <f t="shared" si="20"/>
        <v>5.4131698524164593E-2</v>
      </c>
      <c r="V35" s="3">
        <f t="shared" si="21"/>
        <v>18.473464296591327</v>
      </c>
      <c r="X35" s="3">
        <v>1.52642E-2</v>
      </c>
      <c r="Y35" s="3">
        <f t="shared" si="22"/>
        <v>12.720166666666668</v>
      </c>
      <c r="Z35" s="3">
        <v>-2.0035099999999998E-6</v>
      </c>
      <c r="AA35" s="31">
        <f t="shared" si="89"/>
        <v>1.0230001115677363</v>
      </c>
      <c r="AB35" s="3">
        <f t="shared" si="81"/>
        <v>8.1550439133999989E-4</v>
      </c>
      <c r="AC35" s="3">
        <f t="shared" si="24"/>
        <v>5.3425950350493301E-2</v>
      </c>
      <c r="AD35" s="3">
        <f t="shared" si="25"/>
        <v>8.3426108332479876E-4</v>
      </c>
      <c r="AE35" s="3">
        <f t="shared" si="26"/>
        <v>2.8883578090755979E-2</v>
      </c>
      <c r="AF35" s="3">
        <f t="shared" si="27"/>
        <v>5.4654753169166986E-2</v>
      </c>
      <c r="AG35" s="3">
        <f t="shared" si="28"/>
        <v>18.296670317123333</v>
      </c>
      <c r="AH35" s="3"/>
      <c r="AI35" s="3">
        <v>1.52642E-2</v>
      </c>
      <c r="AJ35" s="3">
        <f t="shared" si="29"/>
        <v>12.720166666666668</v>
      </c>
      <c r="AK35" s="3">
        <v>-2.0326499999999999E-6</v>
      </c>
      <c r="AL35" s="31">
        <f t="shared" si="90"/>
        <v>1.0230001115677363</v>
      </c>
      <c r="AM35" s="3">
        <f t="shared" si="82"/>
        <v>8.3778889223199999E-4</v>
      </c>
      <c r="AN35" s="3">
        <f t="shared" si="31"/>
        <v>5.4885869697199982E-2</v>
      </c>
      <c r="AO35" s="3">
        <f t="shared" si="32"/>
        <v>8.570581302235462E-4</v>
      </c>
      <c r="AP35" s="3">
        <f t="shared" si="33"/>
        <v>2.9275555165078359E-2</v>
      </c>
      <c r="AQ35" s="3">
        <f t="shared" si="34"/>
        <v>5.6148250823727819E-2</v>
      </c>
      <c r="AR35" s="3">
        <f t="shared" si="35"/>
        <v>17.809993816893893</v>
      </c>
      <c r="AT35" s="3">
        <v>1.52642E-2</v>
      </c>
      <c r="AU35" s="3">
        <f t="shared" si="36"/>
        <v>12.720166666666668</v>
      </c>
      <c r="AV35" s="3">
        <v>-2.0748500000000001E-6</v>
      </c>
      <c r="AW35" s="31">
        <f t="shared" si="91"/>
        <v>1.0230001115677363</v>
      </c>
      <c r="AX35" s="3">
        <f t="shared" si="83"/>
        <v>8.5119220736000012E-4</v>
      </c>
      <c r="AY35" s="3">
        <f t="shared" si="38"/>
        <v>5.5763957977489821E-2</v>
      </c>
      <c r="AZ35" s="3">
        <f t="shared" si="39"/>
        <v>8.7076972309486781E-4</v>
      </c>
      <c r="BA35" s="3">
        <f t="shared" si="40"/>
        <v>2.9508807551218801E-2</v>
      </c>
      <c r="BB35" s="3">
        <f t="shared" si="41"/>
        <v>5.704653523243064E-2</v>
      </c>
      <c r="BC35" s="3">
        <f t="shared" si="42"/>
        <v>17.529548392826943</v>
      </c>
      <c r="BE35" s="3">
        <v>1.52642E-2</v>
      </c>
      <c r="BF35" s="3">
        <f t="shared" si="43"/>
        <v>12.720166666666668</v>
      </c>
      <c r="BG35" s="3">
        <v>-2.0613500000000002E-6</v>
      </c>
      <c r="BH35" s="31">
        <f t="shared" si="92"/>
        <v>1.0230001115677363</v>
      </c>
      <c r="BI35" s="3">
        <f t="shared" si="84"/>
        <v>8.2583395250000009E-4</v>
      </c>
      <c r="BJ35" s="3">
        <f t="shared" si="45"/>
        <v>5.4102668498840427E-2</v>
      </c>
      <c r="BK35" s="3">
        <f t="shared" si="46"/>
        <v>8.4482822554392473E-4</v>
      </c>
      <c r="BL35" s="3">
        <f t="shared" si="47"/>
        <v>2.9065928946860182E-2</v>
      </c>
      <c r="BM35" s="3">
        <f t="shared" si="48"/>
        <v>5.5347035910426008E-2</v>
      </c>
      <c r="BN35" s="3">
        <f t="shared" si="49"/>
        <v>18.067814898315536</v>
      </c>
      <c r="BP35" s="3">
        <v>1.52642E-2</v>
      </c>
      <c r="BQ35" s="3">
        <f t="shared" si="50"/>
        <v>12.720166666666668</v>
      </c>
      <c r="BR35" s="3">
        <v>-2.0969499999999999E-6</v>
      </c>
      <c r="BS35" s="31">
        <f t="shared" si="93"/>
        <v>1.0230001115677363</v>
      </c>
      <c r="BT35" s="3">
        <f t="shared" si="85"/>
        <v>8.5353774173999996E-4</v>
      </c>
      <c r="BU35" s="3">
        <f t="shared" si="52"/>
        <v>5.5917620428191449E-2</v>
      </c>
      <c r="BV35" s="3">
        <f t="shared" si="53"/>
        <v>8.7316920502729367E-4</v>
      </c>
      <c r="BW35" s="3">
        <f t="shared" si="54"/>
        <v>2.9549436627917185E-2</v>
      </c>
      <c r="BX35" s="3">
        <f t="shared" si="55"/>
        <v>5.7203731936642188E-2</v>
      </c>
      <c r="BY35" s="3"/>
      <c r="CA35" s="3">
        <v>1.52642E-2</v>
      </c>
      <c r="CB35" s="3">
        <f t="shared" si="56"/>
        <v>12.720166666666668</v>
      </c>
      <c r="CC35" s="3">
        <v>-2.09789E-6</v>
      </c>
      <c r="CD35" s="31">
        <f t="shared" si="94"/>
        <v>1.0230001115677363</v>
      </c>
      <c r="CE35" s="3">
        <f t="shared" si="86"/>
        <v>8.5392035463999997E-4</v>
      </c>
      <c r="CF35" s="3">
        <f t="shared" si="58"/>
        <v>5.5942686458510762E-2</v>
      </c>
      <c r="CG35" s="3">
        <f t="shared" si="59"/>
        <v>8.7356061806668096E-4</v>
      </c>
      <c r="CH35" s="3">
        <f t="shared" si="60"/>
        <v>2.9556058906198588E-2</v>
      </c>
      <c r="CI35" s="3">
        <f t="shared" si="61"/>
        <v>5.7229374488455401E-2</v>
      </c>
      <c r="CJ35" s="3">
        <f t="shared" si="62"/>
        <v>17.473544118531734</v>
      </c>
      <c r="CK35" s="3"/>
      <c r="CL35" s="3"/>
      <c r="CM35" s="3"/>
      <c r="CN35" s="3"/>
      <c r="CO35" s="3"/>
    </row>
    <row r="36" spans="2:93" x14ac:dyDescent="0.2">
      <c r="B36" s="3">
        <v>1.8420700000000002E-2</v>
      </c>
      <c r="C36" s="3">
        <f t="shared" si="8"/>
        <v>15.350583333333336</v>
      </c>
      <c r="D36" s="3">
        <v>-2.3234000000000001E-6</v>
      </c>
      <c r="E36" s="31">
        <f t="shared" si="87"/>
        <v>1.025263801360951</v>
      </c>
      <c r="F36" s="3">
        <f t="shared" si="79"/>
        <v>9.4858488060799997E-4</v>
      </c>
      <c r="G36" s="3">
        <f t="shared" si="10"/>
        <v>5.1495593577225614E-2</v>
      </c>
      <c r="H36" s="3">
        <f t="shared" si="11"/>
        <v>9.7254974060568189E-4</v>
      </c>
      <c r="I36" s="3">
        <f t="shared" si="12"/>
        <v>3.1185729759069001E-2</v>
      </c>
      <c r="J36" s="3">
        <f t="shared" si="13"/>
        <v>5.2796568024324905E-2</v>
      </c>
      <c r="K36" s="3">
        <f t="shared" si="14"/>
        <v>18.940625071297646</v>
      </c>
      <c r="M36" s="3">
        <v>1.8420700000000002E-2</v>
      </c>
      <c r="N36" s="3">
        <f t="shared" si="15"/>
        <v>15.350583333333336</v>
      </c>
      <c r="O36" s="3">
        <v>-2.33015E-6</v>
      </c>
      <c r="P36" s="31">
        <f t="shared" si="88"/>
        <v>1.025263801360951</v>
      </c>
      <c r="Q36" s="3">
        <f t="shared" si="80"/>
        <v>9.572313712E-4</v>
      </c>
      <c r="R36" s="3">
        <f t="shared" si="17"/>
        <v>5.1964983480540912E-2</v>
      </c>
      <c r="S36" s="3">
        <f t="shared" si="18"/>
        <v>9.8141467441846758E-4</v>
      </c>
      <c r="T36" s="3">
        <f t="shared" si="19"/>
        <v>3.1327538594956156E-2</v>
      </c>
      <c r="U36" s="3">
        <f t="shared" si="20"/>
        <v>5.3277816500918396E-2</v>
      </c>
      <c r="V36" s="3">
        <f t="shared" si="21"/>
        <v>18.769537974266683</v>
      </c>
      <c r="X36" s="3">
        <v>1.8420700000000002E-2</v>
      </c>
      <c r="Y36" s="3">
        <f t="shared" si="22"/>
        <v>15.350583333333336</v>
      </c>
      <c r="Z36" s="3">
        <v>-2.3773199999999998E-6</v>
      </c>
      <c r="AA36" s="31">
        <f t="shared" si="89"/>
        <v>1.0249090834011247</v>
      </c>
      <c r="AB36" s="3">
        <f t="shared" si="81"/>
        <v>9.6765814468999993E-4</v>
      </c>
      <c r="AC36" s="3">
        <f t="shared" si="24"/>
        <v>5.2531019162681103E-2</v>
      </c>
      <c r="AD36" s="3">
        <f t="shared" si="25"/>
        <v>9.9176162211986069E-4</v>
      </c>
      <c r="AE36" s="3">
        <f t="shared" si="26"/>
        <v>3.1492247016049218E-2</v>
      </c>
      <c r="AF36" s="3">
        <f t="shared" si="27"/>
        <v>5.3839518700150406E-2</v>
      </c>
      <c r="AG36" s="3">
        <f t="shared" si="28"/>
        <v>18.573717301770873</v>
      </c>
      <c r="AH36" s="3"/>
      <c r="AI36" s="3">
        <v>1.8420700000000002E-2</v>
      </c>
      <c r="AJ36" s="3">
        <f t="shared" si="29"/>
        <v>15.350583333333336</v>
      </c>
      <c r="AK36" s="3">
        <v>-2.4080200000000002E-6</v>
      </c>
      <c r="AL36" s="31">
        <f t="shared" si="90"/>
        <v>1.0249090834011247</v>
      </c>
      <c r="AM36" s="3">
        <f t="shared" si="82"/>
        <v>9.9250251754200007E-4</v>
      </c>
      <c r="AN36" s="3">
        <f t="shared" si="31"/>
        <v>5.3879739507293425E-2</v>
      </c>
      <c r="AO36" s="3">
        <f t="shared" si="32"/>
        <v>1.0172248455272801E-3</v>
      </c>
      <c r="AP36" s="3">
        <f t="shared" si="33"/>
        <v>3.1893962524704896E-2</v>
      </c>
      <c r="AQ36" s="3">
        <f t="shared" si="34"/>
        <v>5.5221834432311476E-2</v>
      </c>
      <c r="AR36" s="3">
        <f t="shared" si="35"/>
        <v>18.108779077698994</v>
      </c>
      <c r="AT36" s="3">
        <v>1.8420700000000002E-2</v>
      </c>
      <c r="AU36" s="3">
        <f t="shared" si="36"/>
        <v>15.350583333333336</v>
      </c>
      <c r="AV36" s="3">
        <v>-2.4630599999999999E-6</v>
      </c>
      <c r="AW36" s="31">
        <f t="shared" si="91"/>
        <v>1.0249090834011247</v>
      </c>
      <c r="AX36" s="3">
        <f t="shared" si="83"/>
        <v>1.0104514777600001E-3</v>
      </c>
      <c r="AY36" s="3">
        <f t="shared" si="38"/>
        <v>5.4854130286036903E-2</v>
      </c>
      <c r="AZ36" s="3">
        <f t="shared" si="39"/>
        <v>1.0356208978923136E-3</v>
      </c>
      <c r="BA36" s="3">
        <f t="shared" si="40"/>
        <v>3.2181064275320567E-2</v>
      </c>
      <c r="BB36" s="3">
        <f t="shared" si="41"/>
        <v>5.6220496392227953E-2</v>
      </c>
      <c r="BC36" s="3">
        <f t="shared" si="42"/>
        <v>17.787107268199826</v>
      </c>
      <c r="BE36" s="3">
        <v>1.8420700000000002E-2</v>
      </c>
      <c r="BF36" s="3">
        <f t="shared" si="43"/>
        <v>15.350583333333336</v>
      </c>
      <c r="BG36" s="3">
        <v>-2.4468399999999999E-6</v>
      </c>
      <c r="BH36" s="31">
        <f t="shared" si="92"/>
        <v>1.0249090834011247</v>
      </c>
      <c r="BI36" s="3">
        <f t="shared" si="84"/>
        <v>9.8027088374999993E-4</v>
      </c>
      <c r="BJ36" s="3">
        <f t="shared" si="45"/>
        <v>5.3215723818855955E-2</v>
      </c>
      <c r="BK36" s="3">
        <f t="shared" si="46"/>
        <v>1.0046885329490229E-3</v>
      </c>
      <c r="BL36" s="3">
        <f t="shared" si="47"/>
        <v>3.169682212697391E-2</v>
      </c>
      <c r="BM36" s="3">
        <f t="shared" si="48"/>
        <v>5.4541278721711058E-2</v>
      </c>
      <c r="BN36" s="3">
        <f t="shared" si="49"/>
        <v>18.334736981550332</v>
      </c>
      <c r="BP36" s="3">
        <v>1.8420700000000002E-2</v>
      </c>
      <c r="BQ36" s="3">
        <f t="shared" si="50"/>
        <v>15.350583333333336</v>
      </c>
      <c r="BR36" s="3">
        <v>-2.48531E-6</v>
      </c>
      <c r="BS36" s="31">
        <f t="shared" si="93"/>
        <v>1.0249090834011247</v>
      </c>
      <c r="BT36" s="3">
        <f t="shared" si="85"/>
        <v>1.01161385434E-3</v>
      </c>
      <c r="BU36" s="3">
        <f t="shared" si="52"/>
        <v>5.4917231936897071E-2</v>
      </c>
      <c r="BV36" s="3">
        <f t="shared" si="53"/>
        <v>1.0368122282074883E-3</v>
      </c>
      <c r="BW36" s="3">
        <f t="shared" si="54"/>
        <v>3.2199568758098117E-2</v>
      </c>
      <c r="BX36" s="3">
        <f t="shared" si="55"/>
        <v>5.6285169847372155E-2</v>
      </c>
      <c r="BY36" s="3"/>
      <c r="CA36" s="3">
        <v>1.8420700000000002E-2</v>
      </c>
      <c r="CB36" s="3">
        <f t="shared" si="56"/>
        <v>15.350583333333336</v>
      </c>
      <c r="CC36" s="3">
        <v>-2.4878799999999998E-6</v>
      </c>
      <c r="CD36" s="31">
        <f t="shared" si="94"/>
        <v>1.0249090834011247</v>
      </c>
      <c r="CE36" s="3">
        <f t="shared" si="86"/>
        <v>1.0126599342899999E-3</v>
      </c>
      <c r="CF36" s="3">
        <f t="shared" si="58"/>
        <v>5.4974020221272797E-2</v>
      </c>
      <c r="CG36" s="3">
        <f t="shared" si="59"/>
        <v>1.0378843650502071E-3</v>
      </c>
      <c r="CH36" s="3">
        <f t="shared" si="60"/>
        <v>3.2216212767024729E-2</v>
      </c>
      <c r="CI36" s="3">
        <f t="shared" si="61"/>
        <v>5.63433726758596E-2</v>
      </c>
      <c r="CJ36" s="3">
        <f t="shared" si="62"/>
        <v>17.748316306035608</v>
      </c>
      <c r="CK36" s="3"/>
      <c r="CL36" s="3"/>
      <c r="CM36" s="3"/>
      <c r="CN36" s="3"/>
      <c r="CO36" s="3"/>
    </row>
    <row r="37" spans="2:93" x14ac:dyDescent="0.2">
      <c r="B37" s="3">
        <v>2.223E-2</v>
      </c>
      <c r="C37" s="3">
        <f t="shared" si="8"/>
        <v>18.525000000000002</v>
      </c>
      <c r="D37" s="3">
        <v>-2.7477899999999999E-6</v>
      </c>
      <c r="E37" s="31">
        <f t="shared" si="87"/>
        <v>1.0271999875935514</v>
      </c>
      <c r="F37" s="3">
        <f t="shared" si="79"/>
        <v>1.1218514346879999E-3</v>
      </c>
      <c r="G37" s="3">
        <f t="shared" si="10"/>
        <v>5.0465651582905981E-2</v>
      </c>
      <c r="H37" s="3">
        <f t="shared" si="11"/>
        <v>1.1523657797933213E-3</v>
      </c>
      <c r="I37" s="3">
        <f t="shared" si="12"/>
        <v>3.3946513514546986E-2</v>
      </c>
      <c r="J37" s="3">
        <f t="shared" si="13"/>
        <v>5.183831667986151E-2</v>
      </c>
      <c r="K37" s="3">
        <f t="shared" si="14"/>
        <v>19.29074985547296</v>
      </c>
      <c r="M37" s="3">
        <v>2.223E-2</v>
      </c>
      <c r="N37" s="3">
        <f t="shared" si="15"/>
        <v>18.525000000000002</v>
      </c>
      <c r="O37" s="3">
        <v>-2.75298E-6</v>
      </c>
      <c r="P37" s="31">
        <f t="shared" si="88"/>
        <v>1.0271999875935514</v>
      </c>
      <c r="Q37" s="3">
        <f t="shared" si="80"/>
        <v>1.1309299352E-3</v>
      </c>
      <c r="R37" s="3">
        <f t="shared" si="17"/>
        <v>5.0874041169590649E-2</v>
      </c>
      <c r="S37" s="3">
        <f t="shared" si="18"/>
        <v>1.1616912154066158E-3</v>
      </c>
      <c r="T37" s="3">
        <f t="shared" si="19"/>
        <v>3.4083591586078717E-2</v>
      </c>
      <c r="U37" s="3">
        <f t="shared" si="20"/>
        <v>5.225781445823733E-2</v>
      </c>
      <c r="V37" s="3">
        <f t="shared" si="21"/>
        <v>19.135894035506709</v>
      </c>
      <c r="X37" s="3">
        <v>2.223E-2</v>
      </c>
      <c r="Y37" s="3">
        <f t="shared" si="22"/>
        <v>18.525000000000002</v>
      </c>
      <c r="Z37" s="3">
        <v>-2.8132500000000001E-6</v>
      </c>
      <c r="AA37" s="31">
        <f t="shared" si="89"/>
        <v>1.0268180844916139</v>
      </c>
      <c r="AB37" s="3">
        <f t="shared" si="81"/>
        <v>1.1450969122400001E-3</v>
      </c>
      <c r="AC37" s="3">
        <f t="shared" si="24"/>
        <v>5.1511332084570406E-2</v>
      </c>
      <c r="AD37" s="3">
        <f t="shared" si="25"/>
        <v>1.1758062179835387E-3</v>
      </c>
      <c r="AE37" s="3">
        <f t="shared" si="26"/>
        <v>3.4290030883385607E-2</v>
      </c>
      <c r="AF37" s="3">
        <f t="shared" si="27"/>
        <v>5.2892767340690004E-2</v>
      </c>
      <c r="AG37" s="3">
        <f t="shared" si="28"/>
        <v>18.906176596109155</v>
      </c>
      <c r="AH37" s="3"/>
      <c r="AI37" s="3">
        <v>2.223E-2</v>
      </c>
      <c r="AJ37" s="3">
        <f t="shared" si="29"/>
        <v>18.525000000000002</v>
      </c>
      <c r="AK37" s="3">
        <v>-2.852E-6</v>
      </c>
      <c r="AL37" s="31">
        <f t="shared" si="90"/>
        <v>1.0268180844916139</v>
      </c>
      <c r="AM37" s="3">
        <f t="shared" si="82"/>
        <v>1.1754946462819999E-3</v>
      </c>
      <c r="AN37" s="3">
        <f t="shared" si="31"/>
        <v>5.2878751519658117E-2</v>
      </c>
      <c r="AO37" s="3">
        <f t="shared" si="32"/>
        <v>1.2070191610254306E-3</v>
      </c>
      <c r="AP37" s="3">
        <f t="shared" si="33"/>
        <v>3.4742181293428175E-2</v>
      </c>
      <c r="AQ37" s="3">
        <f t="shared" si="34"/>
        <v>5.429685834572337E-2</v>
      </c>
      <c r="AR37" s="3">
        <f t="shared" si="35"/>
        <v>18.417271836111009</v>
      </c>
      <c r="AT37" s="3">
        <v>2.223E-2</v>
      </c>
      <c r="AU37" s="3">
        <f t="shared" si="36"/>
        <v>18.525000000000002</v>
      </c>
      <c r="AV37" s="3">
        <v>-2.9155700000000001E-6</v>
      </c>
      <c r="AW37" s="31">
        <f t="shared" si="91"/>
        <v>1.0268180844916139</v>
      </c>
      <c r="AX37" s="3">
        <f t="shared" si="83"/>
        <v>1.19608918016E-3</v>
      </c>
      <c r="AY37" s="3">
        <f t="shared" si="38"/>
        <v>5.3805181293747187E-2</v>
      </c>
      <c r="AZ37" s="3">
        <f t="shared" si="39"/>
        <v>1.2281660008530361E-3</v>
      </c>
      <c r="BA37" s="3">
        <f t="shared" si="40"/>
        <v>3.5045199398106387E-2</v>
      </c>
      <c r="BB37" s="3">
        <f t="shared" si="41"/>
        <v>5.5248133191769508E-2</v>
      </c>
      <c r="BC37" s="3">
        <f t="shared" si="42"/>
        <v>18.100159086442638</v>
      </c>
      <c r="BE37" s="3">
        <v>2.223E-2</v>
      </c>
      <c r="BF37" s="3">
        <f t="shared" si="43"/>
        <v>18.525000000000002</v>
      </c>
      <c r="BG37" s="3">
        <v>-2.8969199999999999E-6</v>
      </c>
      <c r="BH37" s="31">
        <f t="shared" si="92"/>
        <v>1.0268180844916139</v>
      </c>
      <c r="BI37" s="3">
        <f t="shared" si="84"/>
        <v>1.1605841837499999E-3</v>
      </c>
      <c r="BJ37" s="3">
        <f t="shared" si="45"/>
        <v>5.220801546333783E-2</v>
      </c>
      <c r="BK37" s="3">
        <f t="shared" si="46"/>
        <v>1.1917088284494383E-3</v>
      </c>
      <c r="BL37" s="3">
        <f t="shared" si="47"/>
        <v>3.4521135966961436E-2</v>
      </c>
      <c r="BM37" s="3">
        <f t="shared" si="48"/>
        <v>5.360813443317311E-2</v>
      </c>
      <c r="BN37" s="3">
        <f t="shared" si="49"/>
        <v>18.653885470433245</v>
      </c>
      <c r="BP37" s="3">
        <v>2.223E-2</v>
      </c>
      <c r="BQ37" s="3">
        <f t="shared" si="50"/>
        <v>18.525000000000002</v>
      </c>
      <c r="BR37" s="3">
        <v>-2.9420299999999999E-6</v>
      </c>
      <c r="BS37" s="31">
        <f t="shared" si="93"/>
        <v>1.0268180844916139</v>
      </c>
      <c r="BT37" s="3">
        <f t="shared" si="85"/>
        <v>1.1975148795400001E-3</v>
      </c>
      <c r="BU37" s="3">
        <f t="shared" si="52"/>
        <v>5.3869315318938377E-2</v>
      </c>
      <c r="BV37" s="3">
        <f t="shared" si="53"/>
        <v>1.2296299347594687E-3</v>
      </c>
      <c r="BW37" s="3">
        <f t="shared" si="54"/>
        <v>3.5066079546471528E-2</v>
      </c>
      <c r="BX37" s="3">
        <f t="shared" si="55"/>
        <v>5.5313987168667061E-2</v>
      </c>
      <c r="BY37" s="3"/>
      <c r="CA37" s="3">
        <v>2.223E-2</v>
      </c>
      <c r="CB37" s="3">
        <f t="shared" si="56"/>
        <v>18.525000000000002</v>
      </c>
      <c r="CC37" s="3">
        <v>-2.9442000000000001E-6</v>
      </c>
      <c r="CD37" s="31">
        <f t="shared" si="94"/>
        <v>1.0268180844916139</v>
      </c>
      <c r="CE37" s="3">
        <f t="shared" si="86"/>
        <v>1.1983981454900001E-3</v>
      </c>
      <c r="CF37" s="3">
        <f t="shared" si="58"/>
        <v>5.390904838011696E-2</v>
      </c>
      <c r="CG37" s="3">
        <f t="shared" si="59"/>
        <v>1.2305368882103444E-3</v>
      </c>
      <c r="CH37" s="3">
        <f t="shared" si="60"/>
        <v>3.5079009225038614E-2</v>
      </c>
      <c r="CI37" s="3">
        <f t="shared" si="61"/>
        <v>5.535478579443745E-2</v>
      </c>
      <c r="CJ37" s="3">
        <f t="shared" si="62"/>
        <v>18.06528533438005</v>
      </c>
      <c r="CK37" s="3"/>
      <c r="CL37" s="3"/>
      <c r="CM37" s="3"/>
      <c r="CN37" s="3"/>
      <c r="CO37" s="3"/>
    </row>
    <row r="38" spans="2:93" x14ac:dyDescent="0.2">
      <c r="B38" s="3">
        <v>2.6827E-2</v>
      </c>
      <c r="C38" s="3">
        <f t="shared" si="8"/>
        <v>22.355833333333337</v>
      </c>
      <c r="D38" s="3">
        <v>-3.2409000000000002E-6</v>
      </c>
      <c r="E38" s="31">
        <f t="shared" si="87"/>
        <v>1.0291361575447435</v>
      </c>
      <c r="F38" s="3">
        <f t="shared" si="79"/>
        <v>1.323174440608E-3</v>
      </c>
      <c r="G38" s="3">
        <f t="shared" si="10"/>
        <v>4.9322490051366165E-2</v>
      </c>
      <c r="H38" s="3">
        <f t="shared" si="11"/>
        <v>1.3617266595687327E-3</v>
      </c>
      <c r="I38" s="3">
        <f t="shared" si="12"/>
        <v>3.69015807191065E-2</v>
      </c>
      <c r="J38" s="3">
        <f t="shared" si="13"/>
        <v>5.0759557892001816E-2</v>
      </c>
      <c r="K38" s="3">
        <f t="shared" si="14"/>
        <v>19.700723204241502</v>
      </c>
      <c r="M38" s="3">
        <v>2.6827E-2</v>
      </c>
      <c r="N38" s="3">
        <f t="shared" si="15"/>
        <v>22.355833333333337</v>
      </c>
      <c r="O38" s="3">
        <v>-3.2493599999999999E-6</v>
      </c>
      <c r="P38" s="31">
        <f t="shared" si="88"/>
        <v>1.0291361575447435</v>
      </c>
      <c r="Q38" s="3">
        <f t="shared" si="80"/>
        <v>1.3348428392E-3</v>
      </c>
      <c r="R38" s="3">
        <f t="shared" si="17"/>
        <v>4.9757439862824764E-2</v>
      </c>
      <c r="S38" s="3">
        <f t="shared" si="18"/>
        <v>1.373735030460404E-3</v>
      </c>
      <c r="T38" s="3">
        <f t="shared" si="19"/>
        <v>3.7063931664900365E-2</v>
      </c>
      <c r="U38" s="3">
        <f t="shared" si="20"/>
        <v>5.1207180469691131E-2</v>
      </c>
      <c r="V38" s="3">
        <f t="shared" si="21"/>
        <v>19.528511252282033</v>
      </c>
      <c r="X38" s="3">
        <v>2.6827E-2</v>
      </c>
      <c r="Y38" s="3">
        <f t="shared" si="22"/>
        <v>22.355833333333337</v>
      </c>
      <c r="Z38" s="3">
        <v>-3.3240700000000001E-6</v>
      </c>
      <c r="AA38" s="31">
        <f t="shared" si="89"/>
        <v>1.0287270695292947</v>
      </c>
      <c r="AB38" s="3">
        <f t="shared" si="81"/>
        <v>1.35301853094E-3</v>
      </c>
      <c r="AC38" s="3">
        <f t="shared" si="24"/>
        <v>5.0434954744846605E-2</v>
      </c>
      <c r="AD38" s="3">
        <f t="shared" si="25"/>
        <v>1.3918867883527376E-3</v>
      </c>
      <c r="AE38" s="3">
        <f t="shared" si="26"/>
        <v>3.7307998986179057E-2</v>
      </c>
      <c r="AF38" s="3">
        <f t="shared" si="27"/>
        <v>5.1883803196508656E-2</v>
      </c>
      <c r="AG38" s="3">
        <f t="shared" si="28"/>
        <v>19.273837660136905</v>
      </c>
      <c r="AH38" s="3"/>
      <c r="AI38" s="3">
        <v>2.6827E-2</v>
      </c>
      <c r="AJ38" s="3">
        <f t="shared" si="29"/>
        <v>22.355833333333337</v>
      </c>
      <c r="AK38" s="3">
        <v>-3.3697499999999998E-6</v>
      </c>
      <c r="AL38" s="31">
        <f t="shared" si="90"/>
        <v>1.0287270695292947</v>
      </c>
      <c r="AM38" s="3">
        <f t="shared" si="82"/>
        <v>1.3888920395319999E-3</v>
      </c>
      <c r="AN38" s="3">
        <f t="shared" si="31"/>
        <v>5.1772171302493751E-2</v>
      </c>
      <c r="AO38" s="3">
        <f t="shared" si="32"/>
        <v>1.4287908377203196E-3</v>
      </c>
      <c r="AP38" s="3">
        <f t="shared" si="33"/>
        <v>3.7799349699701446E-2</v>
      </c>
      <c r="AQ38" s="3">
        <f t="shared" si="34"/>
        <v>5.3259434067183045E-2</v>
      </c>
      <c r="AR38" s="3">
        <f t="shared" si="35"/>
        <v>18.776016259177108</v>
      </c>
      <c r="AT38" s="3">
        <v>2.6827E-2</v>
      </c>
      <c r="AU38" s="3">
        <f t="shared" si="36"/>
        <v>22.355833333333337</v>
      </c>
      <c r="AV38" s="3">
        <v>-3.4413800000000001E-6</v>
      </c>
      <c r="AW38" s="31">
        <f t="shared" si="91"/>
        <v>1.0287270695292947</v>
      </c>
      <c r="AX38" s="3">
        <f t="shared" si="83"/>
        <v>1.41179747456E-3</v>
      </c>
      <c r="AY38" s="3">
        <f t="shared" si="38"/>
        <v>5.2625991521974134E-2</v>
      </c>
      <c r="AZ38" s="3">
        <f t="shared" si="39"/>
        <v>1.4523542787729679E-3</v>
      </c>
      <c r="BA38" s="3">
        <f t="shared" si="40"/>
        <v>3.8109766186280494E-2</v>
      </c>
      <c r="BB38" s="3">
        <f t="shared" si="41"/>
        <v>5.4137782039473961E-2</v>
      </c>
      <c r="BC38" s="3">
        <f t="shared" si="42"/>
        <v>18.471388415411276</v>
      </c>
      <c r="BE38" s="3">
        <v>2.6827E-2</v>
      </c>
      <c r="BF38" s="3">
        <f t="shared" si="43"/>
        <v>22.355833333333337</v>
      </c>
      <c r="BG38" s="3">
        <v>-3.4218899999999999E-6</v>
      </c>
      <c r="BH38" s="31">
        <f t="shared" si="92"/>
        <v>1.0287270695292947</v>
      </c>
      <c r="BI38" s="3">
        <f t="shared" si="84"/>
        <v>1.3709002899999999E-3</v>
      </c>
      <c r="BJ38" s="3">
        <f t="shared" si="45"/>
        <v>5.1101513027919626E-2</v>
      </c>
      <c r="BK38" s="3">
        <f t="shared" si="46"/>
        <v>1.4102822379485603E-3</v>
      </c>
      <c r="BL38" s="3">
        <f t="shared" si="47"/>
        <v>3.7553724688086002E-2</v>
      </c>
      <c r="BM38" s="3">
        <f t="shared" si="48"/>
        <v>5.2569509745724836E-2</v>
      </c>
      <c r="BN38" s="3">
        <f t="shared" si="49"/>
        <v>19.022433437879339</v>
      </c>
      <c r="BP38" s="3">
        <v>2.6827E-2</v>
      </c>
      <c r="BQ38" s="3">
        <f t="shared" si="50"/>
        <v>22.355833333333337</v>
      </c>
      <c r="BR38" s="3">
        <v>-3.47335E-6</v>
      </c>
      <c r="BS38" s="31">
        <f t="shared" si="93"/>
        <v>1.0287270695292947</v>
      </c>
      <c r="BT38" s="3">
        <f t="shared" si="85"/>
        <v>1.4137807157400002E-3</v>
      </c>
      <c r="BU38" s="3">
        <f t="shared" si="52"/>
        <v>5.2699918579789021E-2</v>
      </c>
      <c r="BV38" s="3">
        <f t="shared" si="53"/>
        <v>1.4543944926602391E-3</v>
      </c>
      <c r="BW38" s="3">
        <f t="shared" si="54"/>
        <v>3.813652439145758E-2</v>
      </c>
      <c r="BX38" s="3">
        <f t="shared" si="55"/>
        <v>5.4213832805018791E-2</v>
      </c>
      <c r="BY38" s="3"/>
      <c r="CA38" s="3">
        <v>2.6827E-2</v>
      </c>
      <c r="CB38" s="3">
        <f t="shared" si="56"/>
        <v>22.355833333333337</v>
      </c>
      <c r="CC38" s="3">
        <v>-3.47636E-6</v>
      </c>
      <c r="CD38" s="31">
        <f t="shared" si="94"/>
        <v>1.0287270695292947</v>
      </c>
      <c r="CE38" s="3">
        <f t="shared" si="86"/>
        <v>1.4150058910900002E-3</v>
      </c>
      <c r="CF38" s="3">
        <f t="shared" si="58"/>
        <v>5.2745588067618449E-2</v>
      </c>
      <c r="CG38" s="3">
        <f t="shared" si="59"/>
        <v>1.4556548637077043E-3</v>
      </c>
      <c r="CH38" s="3">
        <f t="shared" si="60"/>
        <v>3.8153045274364458E-2</v>
      </c>
      <c r="CI38" s="3">
        <f t="shared" si="61"/>
        <v>5.4260814243400464E-2</v>
      </c>
      <c r="CJ38" s="3">
        <f t="shared" si="62"/>
        <v>18.429505969340042</v>
      </c>
      <c r="CK38" s="3"/>
      <c r="CL38" s="3"/>
      <c r="CM38" s="3"/>
      <c r="CN38" s="3"/>
      <c r="CO38" s="3"/>
    </row>
    <row r="39" spans="2:93" x14ac:dyDescent="0.2">
      <c r="B39" s="3">
        <v>3.2374600000000003E-2</v>
      </c>
      <c r="C39" s="3">
        <f t="shared" si="8"/>
        <v>26.978833333333338</v>
      </c>
      <c r="D39" s="3">
        <v>-3.8175500000000004E-6</v>
      </c>
      <c r="E39" s="31">
        <f t="shared" si="87"/>
        <v>1.0310723193234161</v>
      </c>
      <c r="F39" s="3">
        <f t="shared" si="79"/>
        <v>1.5586044894080001E-3</v>
      </c>
      <c r="G39" s="3">
        <f t="shared" si="10"/>
        <v>4.8142818425802945E-2</v>
      </c>
      <c r="H39" s="3">
        <f t="shared" si="11"/>
        <v>1.6070339458017955E-3</v>
      </c>
      <c r="I39" s="3">
        <f t="shared" si="12"/>
        <v>4.008782790077052E-2</v>
      </c>
      <c r="J39" s="3">
        <f t="shared" si="13"/>
        <v>4.9638727453058737E-2</v>
      </c>
      <c r="K39" s="3">
        <f t="shared" si="14"/>
        <v>20.145560760913099</v>
      </c>
      <c r="M39" s="3">
        <v>3.2374600000000003E-2</v>
      </c>
      <c r="N39" s="3">
        <f t="shared" si="15"/>
        <v>26.978833333333338</v>
      </c>
      <c r="O39" s="3">
        <v>-3.8258900000000002E-6</v>
      </c>
      <c r="P39" s="31">
        <f t="shared" si="88"/>
        <v>1.0310723193234161</v>
      </c>
      <c r="Q39" s="3">
        <f t="shared" si="80"/>
        <v>1.5716813632000001E-3</v>
      </c>
      <c r="R39" s="3">
        <f t="shared" si="17"/>
        <v>4.8546742297974337E-2</v>
      </c>
      <c r="S39" s="3">
        <f t="shared" si="18"/>
        <v>1.6205171483920126E-3</v>
      </c>
      <c r="T39" s="3">
        <f t="shared" si="19"/>
        <v>4.0255647409922657E-2</v>
      </c>
      <c r="U39" s="3">
        <f t="shared" si="20"/>
        <v>5.0055202176768593E-2</v>
      </c>
      <c r="V39" s="3">
        <f t="shared" si="21"/>
        <v>19.977943480650165</v>
      </c>
      <c r="X39" s="3">
        <v>3.2374600000000003E-2</v>
      </c>
      <c r="Y39" s="3">
        <f t="shared" si="22"/>
        <v>26.978833333333338</v>
      </c>
      <c r="Z39" s="3">
        <v>-3.9162800000000004E-6</v>
      </c>
      <c r="AA39" s="31">
        <f t="shared" si="89"/>
        <v>1.0306360465092028</v>
      </c>
      <c r="AB39" s="3">
        <f t="shared" si="81"/>
        <v>1.5940687282900001E-3</v>
      </c>
      <c r="AC39" s="3">
        <f t="shared" si="24"/>
        <v>4.9238252466130852E-2</v>
      </c>
      <c r="AD39" s="3">
        <f t="shared" si="25"/>
        <v>1.6429046919887583E-3</v>
      </c>
      <c r="AE39" s="3">
        <f t="shared" si="26"/>
        <v>4.0532760724983422E-2</v>
      </c>
      <c r="AF39" s="3">
        <f t="shared" si="27"/>
        <v>5.074671785871511E-2</v>
      </c>
      <c r="AG39" s="3">
        <f t="shared" si="28"/>
        <v>19.705707919556861</v>
      </c>
      <c r="AH39" s="3"/>
      <c r="AI39" s="3">
        <v>3.2374600000000003E-2</v>
      </c>
      <c r="AJ39" s="3">
        <f t="shared" si="29"/>
        <v>26.978833333333338</v>
      </c>
      <c r="AK39" s="3">
        <v>-3.9697600000000003E-6</v>
      </c>
      <c r="AL39" s="31">
        <f t="shared" si="90"/>
        <v>1.0306360465092028</v>
      </c>
      <c r="AM39" s="3">
        <f t="shared" si="82"/>
        <v>1.6361939611620002E-3</v>
      </c>
      <c r="AN39" s="3">
        <f t="shared" si="31"/>
        <v>5.0539434036621304E-2</v>
      </c>
      <c r="AO39" s="3">
        <f t="shared" si="32"/>
        <v>1.6863204754542361E-3</v>
      </c>
      <c r="AP39" s="3">
        <f t="shared" si="33"/>
        <v>4.1064832587680622E-2</v>
      </c>
      <c r="AQ39" s="3">
        <f t="shared" si="34"/>
        <v>5.2087762488316022E-2</v>
      </c>
      <c r="AR39" s="3">
        <f t="shared" si="35"/>
        <v>19.198367375145232</v>
      </c>
      <c r="AT39" s="3">
        <v>3.2374600000000003E-2</v>
      </c>
      <c r="AU39" s="3">
        <f t="shared" si="36"/>
        <v>26.978833333333338</v>
      </c>
      <c r="AV39" s="3">
        <v>-4.0584400000000002E-6</v>
      </c>
      <c r="AW39" s="31">
        <f t="shared" si="91"/>
        <v>1.0306360465092028</v>
      </c>
      <c r="AX39" s="3">
        <f t="shared" si="83"/>
        <v>1.6649401689600002E-3</v>
      </c>
      <c r="AY39" s="3">
        <f t="shared" si="38"/>
        <v>5.1427358761498211E-2</v>
      </c>
      <c r="AZ39" s="3">
        <f t="shared" si="39"/>
        <v>1.7159473534112987E-3</v>
      </c>
      <c r="BA39" s="3">
        <f t="shared" si="40"/>
        <v>4.1423994899228378E-2</v>
      </c>
      <c r="BB39" s="3">
        <f t="shared" si="41"/>
        <v>5.3002889716360926E-2</v>
      </c>
      <c r="BC39" s="3">
        <f t="shared" si="42"/>
        <v>18.86689584947894</v>
      </c>
      <c r="BE39" s="3">
        <v>3.2374600000000003E-2</v>
      </c>
      <c r="BF39" s="3">
        <f t="shared" si="43"/>
        <v>26.978833333333338</v>
      </c>
      <c r="BG39" s="3">
        <v>-4.0318799999999998E-6</v>
      </c>
      <c r="BH39" s="31">
        <f t="shared" si="92"/>
        <v>1.0306360465092028</v>
      </c>
      <c r="BI39" s="3">
        <f t="shared" si="84"/>
        <v>1.61527753375E-3</v>
      </c>
      <c r="BJ39" s="3">
        <f t="shared" si="45"/>
        <v>4.9893358798255419E-2</v>
      </c>
      <c r="BK39" s="3">
        <f t="shared" si="46"/>
        <v>1.6647632513992353E-3</v>
      </c>
      <c r="BL39" s="3">
        <f t="shared" si="47"/>
        <v>4.0801510405856736E-2</v>
      </c>
      <c r="BM39" s="3">
        <f t="shared" si="48"/>
        <v>5.1421894058899111E-2</v>
      </c>
      <c r="BN39" s="3">
        <f t="shared" si="49"/>
        <v>19.446969395071111</v>
      </c>
      <c r="BP39" s="3">
        <v>3.2374600000000003E-2</v>
      </c>
      <c r="BQ39" s="3">
        <f t="shared" si="50"/>
        <v>26.978833333333338</v>
      </c>
      <c r="BR39" s="3">
        <v>-4.0951599999999999E-6</v>
      </c>
      <c r="BS39" s="31">
        <f t="shared" si="93"/>
        <v>1.0306360465092028</v>
      </c>
      <c r="BT39" s="3">
        <f t="shared" si="85"/>
        <v>1.6668791490900001E-3</v>
      </c>
      <c r="BU39" s="3">
        <f t="shared" si="52"/>
        <v>5.1487250779623531E-2</v>
      </c>
      <c r="BV39" s="3">
        <f t="shared" si="53"/>
        <v>1.7179457362267417E-3</v>
      </c>
      <c r="BW39" s="3">
        <f t="shared" si="54"/>
        <v>4.1448108958392078E-2</v>
      </c>
      <c r="BX39" s="3">
        <f t="shared" si="55"/>
        <v>5.3064616589139066E-2</v>
      </c>
      <c r="BY39" s="3"/>
      <c r="CA39" s="3">
        <v>3.2374600000000003E-2</v>
      </c>
      <c r="CB39" s="3">
        <f t="shared" si="56"/>
        <v>26.978833333333338</v>
      </c>
      <c r="CC39" s="3">
        <v>-4.0969800000000002E-6</v>
      </c>
      <c r="CD39" s="31">
        <f t="shared" si="94"/>
        <v>1.0306360465092028</v>
      </c>
      <c r="CE39" s="3">
        <f t="shared" si="86"/>
        <v>1.6676199527900001E-3</v>
      </c>
      <c r="CF39" s="3">
        <f t="shared" si="58"/>
        <v>5.151013302990616E-2</v>
      </c>
      <c r="CG39" s="3">
        <f t="shared" si="59"/>
        <v>1.7187092352233492E-3</v>
      </c>
      <c r="CH39" s="3">
        <f t="shared" si="60"/>
        <v>4.1457318234822536E-2</v>
      </c>
      <c r="CI39" s="3">
        <f t="shared" si="61"/>
        <v>5.3088199861105585E-2</v>
      </c>
      <c r="CJ39" s="3">
        <f t="shared" si="62"/>
        <v>18.83657766916745</v>
      </c>
      <c r="CK39" s="3"/>
      <c r="CL39" s="3"/>
      <c r="CM39" s="3"/>
      <c r="CN39" s="3"/>
      <c r="CO39" s="3"/>
    </row>
    <row r="40" spans="2:93" x14ac:dyDescent="0.2">
      <c r="B40" s="3">
        <v>3.9069399999999997E-2</v>
      </c>
      <c r="C40" s="3">
        <f t="shared" si="8"/>
        <v>32.557833333333335</v>
      </c>
      <c r="D40" s="3">
        <v>-4.4838500000000003E-6</v>
      </c>
      <c r="E40" s="31">
        <f t="shared" si="87"/>
        <v>1.0330084817766669</v>
      </c>
      <c r="F40" s="3">
        <f t="shared" si="79"/>
        <v>1.8306361230080001E-3</v>
      </c>
      <c r="G40" s="3">
        <f t="shared" si="10"/>
        <v>4.685600810373336E-2</v>
      </c>
      <c r="H40" s="3">
        <f t="shared" si="11"/>
        <v>1.891062642114018E-3</v>
      </c>
      <c r="I40" s="3">
        <f t="shared" si="12"/>
        <v>4.3486350066590067E-2</v>
      </c>
      <c r="J40" s="3">
        <f t="shared" si="13"/>
        <v>4.8402653793352804E-2</v>
      </c>
      <c r="K40" s="3">
        <f t="shared" si="14"/>
        <v>20.660024226550387</v>
      </c>
      <c r="M40" s="3">
        <v>3.9069399999999997E-2</v>
      </c>
      <c r="N40" s="3">
        <f t="shared" si="15"/>
        <v>32.557833333333335</v>
      </c>
      <c r="O40" s="3">
        <v>-4.4941900000000002E-6</v>
      </c>
      <c r="P40" s="31">
        <f t="shared" si="88"/>
        <v>1.0330084817766669</v>
      </c>
      <c r="Q40" s="3">
        <f t="shared" si="80"/>
        <v>1.8462190032E-3</v>
      </c>
      <c r="R40" s="3">
        <f t="shared" si="17"/>
        <v>4.7254859383558494E-2</v>
      </c>
      <c r="S40" s="3">
        <f t="shared" si="18"/>
        <v>1.9071598895228634E-3</v>
      </c>
      <c r="T40" s="3">
        <f t="shared" si="19"/>
        <v>4.367104177281398E-2</v>
      </c>
      <c r="U40" s="3">
        <f t="shared" si="20"/>
        <v>4.8814670548379645E-2</v>
      </c>
      <c r="V40" s="3">
        <f t="shared" si="21"/>
        <v>20.485644761422936</v>
      </c>
      <c r="X40" s="3">
        <v>3.9069399999999997E-2</v>
      </c>
      <c r="Y40" s="3">
        <f t="shared" si="22"/>
        <v>32.557833333333335</v>
      </c>
      <c r="Z40" s="3">
        <v>-4.6080900000000001E-6</v>
      </c>
      <c r="AA40" s="31">
        <f t="shared" si="89"/>
        <v>1.0325450241542176</v>
      </c>
      <c r="AB40" s="3">
        <f t="shared" si="81"/>
        <v>1.8756596116399999E-3</v>
      </c>
      <c r="AC40" s="3">
        <f t="shared" si="24"/>
        <v>4.8008405853174098E-2</v>
      </c>
      <c r="AD40" s="3">
        <f t="shared" si="25"/>
        <v>1.936702999005914E-3</v>
      </c>
      <c r="AE40" s="3">
        <f t="shared" si="26"/>
        <v>4.4007987899992815E-2</v>
      </c>
      <c r="AF40" s="3">
        <f t="shared" si="27"/>
        <v>4.9570840581271126E-2</v>
      </c>
      <c r="AG40" s="3">
        <f t="shared" si="28"/>
        <v>20.17314994609594</v>
      </c>
      <c r="AH40" s="3"/>
      <c r="AI40" s="3">
        <v>3.9069399999999997E-2</v>
      </c>
      <c r="AJ40" s="3">
        <f t="shared" si="29"/>
        <v>32.557833333333335</v>
      </c>
      <c r="AK40" s="3">
        <v>-4.6708999999999996E-6</v>
      </c>
      <c r="AL40" s="31">
        <f t="shared" si="90"/>
        <v>1.0325450241542176</v>
      </c>
      <c r="AM40" s="3">
        <f t="shared" si="82"/>
        <v>1.925177926982E-3</v>
      </c>
      <c r="AN40" s="3">
        <f t="shared" si="31"/>
        <v>4.9275850844446037E-2</v>
      </c>
      <c r="AO40" s="3">
        <f t="shared" si="32"/>
        <v>1.9878328891167955E-3</v>
      </c>
      <c r="AP40" s="3">
        <f t="shared" si="33"/>
        <v>4.458511959294037E-2</v>
      </c>
      <c r="AQ40" s="3">
        <f t="shared" si="34"/>
        <v>5.0879534600398152E-2</v>
      </c>
      <c r="AR40" s="3">
        <f t="shared" si="35"/>
        <v>19.65426782799571</v>
      </c>
      <c r="AT40" s="3">
        <v>3.9069399999999997E-2</v>
      </c>
      <c r="AU40" s="3">
        <f t="shared" si="36"/>
        <v>32.557833333333335</v>
      </c>
      <c r="AV40" s="3">
        <v>-4.7723500000000001E-6</v>
      </c>
      <c r="AW40" s="31">
        <f t="shared" si="91"/>
        <v>1.0325450241542176</v>
      </c>
      <c r="AX40" s="3">
        <f t="shared" si="83"/>
        <v>1.95781460736E-3</v>
      </c>
      <c r="AY40" s="3">
        <f t="shared" si="38"/>
        <v>5.0111202305640735E-2</v>
      </c>
      <c r="AZ40" s="3">
        <f t="shared" si="39"/>
        <v>2.0215317310460111E-3</v>
      </c>
      <c r="BA40" s="3">
        <f t="shared" si="40"/>
        <v>4.4961447163609079E-2</v>
      </c>
      <c r="BB40" s="3">
        <f t="shared" si="41"/>
        <v>5.1742072595074691E-2</v>
      </c>
      <c r="BC40" s="3">
        <f t="shared" si="42"/>
        <v>19.326632078035267</v>
      </c>
      <c r="BE40" s="3">
        <v>3.9069399999999997E-2</v>
      </c>
      <c r="BF40" s="3">
        <f t="shared" si="43"/>
        <v>32.557833333333335</v>
      </c>
      <c r="BG40" s="3">
        <v>-4.7420499999999998E-6</v>
      </c>
      <c r="BH40" s="31">
        <f t="shared" si="92"/>
        <v>1.0325450241542176</v>
      </c>
      <c r="BI40" s="3">
        <f t="shared" si="84"/>
        <v>1.8997893899999998E-3</v>
      </c>
      <c r="BJ40" s="3">
        <f t="shared" si="45"/>
        <v>4.8626019083989003E-2</v>
      </c>
      <c r="BK40" s="3">
        <f t="shared" si="46"/>
        <v>1.9616180815854758E-3</v>
      </c>
      <c r="BL40" s="3">
        <f t="shared" si="47"/>
        <v>4.4290157841053987E-2</v>
      </c>
      <c r="BM40" s="3">
        <f t="shared" si="48"/>
        <v>5.0208554049600861E-2</v>
      </c>
      <c r="BN40" s="3">
        <f t="shared" si="49"/>
        <v>19.916924893158711</v>
      </c>
      <c r="BP40" s="3">
        <v>3.9069399999999997E-2</v>
      </c>
      <c r="BQ40" s="3">
        <f t="shared" si="50"/>
        <v>32.557833333333335</v>
      </c>
      <c r="BR40" s="3">
        <v>-4.8142600000000004E-6</v>
      </c>
      <c r="BS40" s="31">
        <f t="shared" si="93"/>
        <v>1.0325450241542176</v>
      </c>
      <c r="BT40" s="3">
        <f t="shared" si="85"/>
        <v>1.9595780175900002E-3</v>
      </c>
      <c r="BU40" s="3">
        <f t="shared" si="52"/>
        <v>5.0156337634824195E-2</v>
      </c>
      <c r="BV40" s="3">
        <f t="shared" si="53"/>
        <v>2.0233525315045404E-3</v>
      </c>
      <c r="BW40" s="3">
        <f t="shared" si="54"/>
        <v>4.4981691069862419E-2</v>
      </c>
      <c r="BX40" s="3">
        <f t="shared" si="55"/>
        <v>5.1788676854636638E-2</v>
      </c>
      <c r="BY40" s="3"/>
      <c r="CA40" s="3">
        <v>3.9069399999999997E-2</v>
      </c>
      <c r="CB40" s="3">
        <f t="shared" si="56"/>
        <v>32.557833333333335</v>
      </c>
      <c r="CC40" s="3">
        <v>-4.8165800000000001E-6</v>
      </c>
      <c r="CD40" s="31">
        <f t="shared" si="94"/>
        <v>1.0325450241542176</v>
      </c>
      <c r="CE40" s="3">
        <f t="shared" si="86"/>
        <v>1.9605223387900001E-3</v>
      </c>
      <c r="CF40" s="3">
        <f t="shared" si="58"/>
        <v>5.0180507988092989E-2</v>
      </c>
      <c r="CG40" s="3">
        <f t="shared" si="59"/>
        <v>2.024327585660804E-3</v>
      </c>
      <c r="CH40" s="3">
        <f t="shared" si="60"/>
        <v>4.4992528109240586E-2</v>
      </c>
      <c r="CI40" s="3">
        <f t="shared" si="61"/>
        <v>5.1813633832636388E-2</v>
      </c>
      <c r="CJ40" s="3">
        <f t="shared" si="62"/>
        <v>19.29993953387071</v>
      </c>
      <c r="CK40" s="3"/>
      <c r="CL40" s="3"/>
      <c r="CM40" s="3"/>
      <c r="CN40" s="3"/>
      <c r="CO40" s="3"/>
    </row>
    <row r="41" spans="2:93" x14ac:dyDescent="0.2">
      <c r="B41" s="3">
        <v>4.7148700000000002E-2</v>
      </c>
      <c r="C41" s="3">
        <f t="shared" si="8"/>
        <v>39.290583333333338</v>
      </c>
      <c r="D41" s="3">
        <v>-5.2575199999999998E-6</v>
      </c>
      <c r="E41" s="31">
        <f t="shared" si="87"/>
        <v>1.0349446596608332</v>
      </c>
      <c r="F41" s="3">
        <f t="shared" si="79"/>
        <v>2.1465039212479999E-3</v>
      </c>
      <c r="G41" s="3">
        <f t="shared" si="10"/>
        <v>4.5526258862874265E-2</v>
      </c>
      <c r="H41" s="3">
        <f t="shared" si="11"/>
        <v>2.221512770236655E-3</v>
      </c>
      <c r="I41" s="3">
        <f t="shared" si="12"/>
        <v>4.7132926603773023E-2</v>
      </c>
      <c r="J41" s="3">
        <f t="shared" si="13"/>
        <v>4.7117158484468395E-2</v>
      </c>
      <c r="K41" s="3">
        <f t="shared" si="14"/>
        <v>21.223690735289946</v>
      </c>
      <c r="M41" s="3">
        <v>4.7148700000000002E-2</v>
      </c>
      <c r="N41" s="3">
        <f t="shared" si="15"/>
        <v>39.290583333333338</v>
      </c>
      <c r="O41" s="3">
        <v>-5.2707600000000002E-6</v>
      </c>
      <c r="P41" s="31">
        <f t="shared" si="88"/>
        <v>1.0349446596608332</v>
      </c>
      <c r="Q41" s="3">
        <f t="shared" si="80"/>
        <v>2.1652339592000002E-3</v>
      </c>
      <c r="R41" s="3">
        <f t="shared" si="17"/>
        <v>4.5923513462725378E-2</v>
      </c>
      <c r="S41" s="3">
        <f t="shared" si="18"/>
        <v>2.2408973229903224E-3</v>
      </c>
      <c r="T41" s="3">
        <f t="shared" si="19"/>
        <v>4.733811701990609E-2</v>
      </c>
      <c r="U41" s="3">
        <f t="shared" si="20"/>
        <v>4.7528295011110007E-2</v>
      </c>
      <c r="V41" s="3">
        <f t="shared" si="21"/>
        <v>21.040098319669248</v>
      </c>
      <c r="X41" s="3">
        <v>4.7148700000000002E-2</v>
      </c>
      <c r="Y41" s="3">
        <f t="shared" si="22"/>
        <v>39.290583333333338</v>
      </c>
      <c r="Z41" s="3">
        <v>-5.4076599999999997E-6</v>
      </c>
      <c r="AA41" s="31">
        <f t="shared" si="89"/>
        <v>1.0344540170134893</v>
      </c>
      <c r="AB41" s="3">
        <f t="shared" si="81"/>
        <v>2.20111258659E-3</v>
      </c>
      <c r="AC41" s="3">
        <f t="shared" si="24"/>
        <v>4.6684480941998396E-2</v>
      </c>
      <c r="AD41" s="3">
        <f t="shared" si="25"/>
        <v>2.276949757096977E-3</v>
      </c>
      <c r="AE41" s="3">
        <f t="shared" si="26"/>
        <v>4.7717394701481522E-2</v>
      </c>
      <c r="AF41" s="3">
        <f t="shared" si="27"/>
        <v>4.8292948842639925E-2</v>
      </c>
      <c r="AG41" s="3">
        <f t="shared" si="28"/>
        <v>20.706956687578725</v>
      </c>
      <c r="AH41" s="3"/>
      <c r="AI41" s="3">
        <v>4.7148700000000002E-2</v>
      </c>
      <c r="AJ41" s="3">
        <f t="shared" si="29"/>
        <v>39.290583333333338</v>
      </c>
      <c r="AK41" s="3">
        <v>-5.4813200000000001E-6</v>
      </c>
      <c r="AL41" s="31">
        <f t="shared" si="90"/>
        <v>1.0344540170134893</v>
      </c>
      <c r="AM41" s="3">
        <f t="shared" si="82"/>
        <v>2.2592030654419999E-3</v>
      </c>
      <c r="AN41" s="3">
        <f t="shared" si="31"/>
        <v>4.7916550518720555E-2</v>
      </c>
      <c r="AO41" s="3">
        <f t="shared" si="32"/>
        <v>2.3370416862956655E-3</v>
      </c>
      <c r="AP41" s="3">
        <f t="shared" si="33"/>
        <v>4.8342959014686569E-2</v>
      </c>
      <c r="AQ41" s="3">
        <f t="shared" si="34"/>
        <v>4.9567468165520268E-2</v>
      </c>
      <c r="AR41" s="3">
        <f t="shared" si="35"/>
        <v>20.174522464224069</v>
      </c>
      <c r="AT41" s="3">
        <v>4.7148700000000002E-2</v>
      </c>
      <c r="AU41" s="3">
        <f t="shared" si="36"/>
        <v>39.290583333333338</v>
      </c>
      <c r="AV41" s="3">
        <v>-5.6010600000000002E-6</v>
      </c>
      <c r="AW41" s="31">
        <f t="shared" si="91"/>
        <v>1.0344540170134893</v>
      </c>
      <c r="AX41" s="3">
        <f t="shared" si="83"/>
        <v>2.2977845977600001E-3</v>
      </c>
      <c r="AY41" s="3">
        <f t="shared" si="38"/>
        <v>4.8734845239847543E-2</v>
      </c>
      <c r="AZ41" s="3">
        <f t="shared" si="39"/>
        <v>2.3769525073845566E-3</v>
      </c>
      <c r="BA41" s="3">
        <f t="shared" si="40"/>
        <v>4.8753999911643725E-2</v>
      </c>
      <c r="BB41" s="3">
        <f t="shared" si="41"/>
        <v>5.0413956426891018E-2</v>
      </c>
      <c r="BC41" s="3">
        <f t="shared" si="42"/>
        <v>19.835777052137804</v>
      </c>
      <c r="BE41" s="3">
        <v>4.7148700000000002E-2</v>
      </c>
      <c r="BF41" s="3">
        <f t="shared" si="43"/>
        <v>39.290583333333338</v>
      </c>
      <c r="BG41" s="3">
        <v>-5.5650000000000001E-6</v>
      </c>
      <c r="BH41" s="31">
        <f t="shared" si="92"/>
        <v>1.0344540170134893</v>
      </c>
      <c r="BI41" s="3">
        <f t="shared" si="84"/>
        <v>2.22948373375E-3</v>
      </c>
      <c r="BJ41" s="3">
        <f t="shared" si="45"/>
        <v>4.7286218575485643E-2</v>
      </c>
      <c r="BK41" s="3">
        <f t="shared" si="46"/>
        <v>2.3062984042439201E-3</v>
      </c>
      <c r="BL41" s="3">
        <f t="shared" si="47"/>
        <v>4.8023935742959677E-2</v>
      </c>
      <c r="BM41" s="3">
        <f t="shared" si="48"/>
        <v>4.8915418754788997E-2</v>
      </c>
      <c r="BN41" s="3">
        <f t="shared" si="49"/>
        <v>20.443451685714056</v>
      </c>
      <c r="BP41" s="3">
        <v>4.7148700000000002E-2</v>
      </c>
      <c r="BQ41" s="3">
        <f t="shared" si="50"/>
        <v>39.290583333333338</v>
      </c>
      <c r="BR41" s="3">
        <v>-5.65041E-6</v>
      </c>
      <c r="BS41" s="31">
        <f t="shared" si="93"/>
        <v>1.0344540170134893</v>
      </c>
      <c r="BT41" s="3">
        <f t="shared" si="85"/>
        <v>2.2999203328399999E-3</v>
      </c>
      <c r="BU41" s="3">
        <f t="shared" si="52"/>
        <v>4.8780143097052517E-2</v>
      </c>
      <c r="BV41" s="3">
        <f t="shared" si="53"/>
        <v>2.3791618271173393E-3</v>
      </c>
      <c r="BW41" s="3">
        <f t="shared" si="54"/>
        <v>4.8776652479617121E-2</v>
      </c>
      <c r="BX41" s="3">
        <f t="shared" si="55"/>
        <v>5.0460814977238803E-2</v>
      </c>
      <c r="BY41" s="3"/>
      <c r="CA41" s="3">
        <v>4.7148700000000002E-2</v>
      </c>
      <c r="CB41" s="3">
        <f t="shared" si="56"/>
        <v>39.290583333333338</v>
      </c>
      <c r="CC41" s="3">
        <v>-5.6504500000000003E-6</v>
      </c>
      <c r="CD41" s="31">
        <f t="shared" si="94"/>
        <v>1.0344540170134893</v>
      </c>
      <c r="CE41" s="3">
        <f t="shared" si="86"/>
        <v>2.2999366142399998E-3</v>
      </c>
      <c r="CF41" s="3">
        <f t="shared" si="58"/>
        <v>4.8780488417284038E-2</v>
      </c>
      <c r="CG41" s="3">
        <f t="shared" si="59"/>
        <v>2.3791786694769717E-3</v>
      </c>
      <c r="CH41" s="3">
        <f t="shared" si="60"/>
        <v>4.8776825127072092E-2</v>
      </c>
      <c r="CI41" s="3">
        <f t="shared" si="61"/>
        <v>5.0461172195139452E-2</v>
      </c>
      <c r="CJ41" s="3">
        <f t="shared" si="62"/>
        <v>19.817217010593396</v>
      </c>
      <c r="CK41" s="3"/>
      <c r="CL41" s="3"/>
      <c r="CM41" s="3"/>
      <c r="CN41" s="3"/>
      <c r="CO41" s="3"/>
    </row>
    <row r="42" spans="2:93" x14ac:dyDescent="0.2">
      <c r="B42" s="3">
        <v>5.6898700000000003E-2</v>
      </c>
      <c r="C42" s="3">
        <f t="shared" si="8"/>
        <v>47.415583333333338</v>
      </c>
      <c r="D42" s="3">
        <v>-6.1530999999999996E-6</v>
      </c>
      <c r="E42" s="31">
        <f t="shared" si="87"/>
        <v>1.0368808290102056</v>
      </c>
      <c r="F42" s="3">
        <f t="shared" si="79"/>
        <v>2.5121441590079999E-3</v>
      </c>
      <c r="G42" s="3">
        <f t="shared" si="10"/>
        <v>4.4151169692945531E-2</v>
      </c>
      <c r="H42" s="3">
        <f t="shared" si="11"/>
        <v>2.6047941181853609E-3</v>
      </c>
      <c r="I42" s="3">
        <f t="shared" si="12"/>
        <v>5.1037183681952522E-2</v>
      </c>
      <c r="J42" s="3">
        <f t="shared" si="13"/>
        <v>4.5779501432991629E-2</v>
      </c>
      <c r="K42" s="3">
        <f t="shared" si="14"/>
        <v>21.843837715526892</v>
      </c>
      <c r="M42" s="3">
        <v>5.6898700000000003E-2</v>
      </c>
      <c r="N42" s="3">
        <f t="shared" si="15"/>
        <v>47.415583333333338</v>
      </c>
      <c r="O42" s="3">
        <v>-6.1668500000000001E-6</v>
      </c>
      <c r="P42" s="31">
        <f t="shared" si="88"/>
        <v>1.0368808290102056</v>
      </c>
      <c r="Q42" s="3">
        <f t="shared" si="80"/>
        <v>2.5333477312000003E-3</v>
      </c>
      <c r="R42" s="3">
        <f t="shared" si="17"/>
        <v>4.4523824466991338E-2</v>
      </c>
      <c r="S42" s="3">
        <f t="shared" si="18"/>
        <v>2.6267796956977799E-3</v>
      </c>
      <c r="T42" s="3">
        <f t="shared" si="19"/>
        <v>5.1252118938613457E-2</v>
      </c>
      <c r="U42" s="3">
        <f t="shared" si="20"/>
        <v>4.6165900024038857E-2</v>
      </c>
      <c r="V42" s="3">
        <f t="shared" si="21"/>
        <v>21.66100952173128</v>
      </c>
      <c r="X42" s="3">
        <v>5.6898700000000003E-2</v>
      </c>
      <c r="Y42" s="3">
        <f t="shared" si="22"/>
        <v>47.415583333333338</v>
      </c>
      <c r="Z42" s="3">
        <v>-6.3338000000000002E-6</v>
      </c>
      <c r="AA42" s="31">
        <f t="shared" si="89"/>
        <v>1.0363630014578002</v>
      </c>
      <c r="AB42" s="3">
        <f t="shared" si="81"/>
        <v>2.5780839814900005E-3</v>
      </c>
      <c r="AC42" s="3">
        <f t="shared" si="24"/>
        <v>4.5310068270276831E-2</v>
      </c>
      <c r="AD42" s="3">
        <f t="shared" si="25"/>
        <v>2.6718308530672527E-3</v>
      </c>
      <c r="AE42" s="3">
        <f t="shared" si="26"/>
        <v>5.1689755784558054E-2</v>
      </c>
      <c r="AF42" s="3">
        <f t="shared" si="27"/>
        <v>4.6957678348841937E-2</v>
      </c>
      <c r="AG42" s="3">
        <f t="shared" si="28"/>
        <v>21.295771749428106</v>
      </c>
      <c r="AH42" s="3"/>
      <c r="AI42" s="3">
        <v>5.6898700000000003E-2</v>
      </c>
      <c r="AJ42" s="3">
        <f t="shared" si="29"/>
        <v>47.415583333333338</v>
      </c>
      <c r="AK42" s="3">
        <v>-6.4196499999999996E-6</v>
      </c>
      <c r="AL42" s="31">
        <f t="shared" si="90"/>
        <v>1.0363630014578002</v>
      </c>
      <c r="AM42" s="3">
        <f t="shared" si="82"/>
        <v>2.6459479732319998E-3</v>
      </c>
      <c r="AN42" s="3">
        <f t="shared" si="31"/>
        <v>4.6502784303191456E-2</v>
      </c>
      <c r="AO42" s="3">
        <f t="shared" si="32"/>
        <v>2.7421625832398985E-3</v>
      </c>
      <c r="AP42" s="3">
        <f t="shared" si="33"/>
        <v>5.2365662253426135E-2</v>
      </c>
      <c r="AQ42" s="3">
        <f t="shared" si="34"/>
        <v>4.8193765116600173E-2</v>
      </c>
      <c r="AR42" s="3">
        <f t="shared" si="35"/>
        <v>20.749572015811513</v>
      </c>
      <c r="AT42" s="3">
        <v>5.6898700000000003E-2</v>
      </c>
      <c r="AU42" s="3">
        <f t="shared" si="36"/>
        <v>47.415583333333338</v>
      </c>
      <c r="AV42" s="3">
        <v>-6.56051E-6</v>
      </c>
      <c r="AW42" s="31">
        <f t="shared" si="91"/>
        <v>1.0363630014578002</v>
      </c>
      <c r="AX42" s="3">
        <f t="shared" si="83"/>
        <v>2.6913893657600002E-3</v>
      </c>
      <c r="AY42" s="3">
        <f t="shared" si="38"/>
        <v>4.7301421047581053E-2</v>
      </c>
      <c r="AZ42" s="3">
        <f t="shared" si="39"/>
        <v>2.789256361190639E-3</v>
      </c>
      <c r="BA42" s="3">
        <f t="shared" si="40"/>
        <v>5.281341080815212E-2</v>
      </c>
      <c r="BB42" s="3">
        <f t="shared" si="41"/>
        <v>4.9021442690090261E-2</v>
      </c>
      <c r="BC42" s="3">
        <f t="shared" si="42"/>
        <v>20.399236438672808</v>
      </c>
      <c r="BE42" s="3">
        <v>5.6898700000000003E-2</v>
      </c>
      <c r="BF42" s="3">
        <f t="shared" si="43"/>
        <v>47.415583333333338</v>
      </c>
      <c r="BG42" s="3">
        <v>-6.5173299999999998E-6</v>
      </c>
      <c r="BH42" s="31">
        <f t="shared" si="92"/>
        <v>1.0363630014578002</v>
      </c>
      <c r="BI42" s="3">
        <f t="shared" si="84"/>
        <v>2.6110109399999997E-3</v>
      </c>
      <c r="BJ42" s="3">
        <f t="shared" si="45"/>
        <v>4.5888762660658319E-2</v>
      </c>
      <c r="BK42" s="3">
        <f t="shared" si="46"/>
        <v>2.7059551346175523E-3</v>
      </c>
      <c r="BL42" s="3">
        <f t="shared" si="47"/>
        <v>5.2018795974316363E-2</v>
      </c>
      <c r="BM42" s="3">
        <f t="shared" si="48"/>
        <v>4.7557415804184489E-2</v>
      </c>
      <c r="BN42" s="3">
        <f t="shared" si="49"/>
        <v>21.027214853671925</v>
      </c>
      <c r="BP42" s="3">
        <v>5.6898700000000003E-2</v>
      </c>
      <c r="BQ42" s="3">
        <f t="shared" si="50"/>
        <v>47.415583333333338</v>
      </c>
      <c r="BR42" s="3">
        <v>-6.6174100000000002E-6</v>
      </c>
      <c r="BS42" s="31">
        <f t="shared" si="93"/>
        <v>1.0363630014578002</v>
      </c>
      <c r="BT42" s="3">
        <f t="shared" si="85"/>
        <v>2.6935231778400003E-3</v>
      </c>
      <c r="BU42" s="3">
        <f t="shared" si="52"/>
        <v>4.7338922995428717E-2</v>
      </c>
      <c r="BV42" s="3">
        <f t="shared" si="53"/>
        <v>2.7914677650824151E-3</v>
      </c>
      <c r="BW42" s="3">
        <f t="shared" si="54"/>
        <v>5.2834342667269128E-2</v>
      </c>
      <c r="BX42" s="3">
        <f t="shared" si="55"/>
        <v>4.9060308321322188E-2</v>
      </c>
      <c r="BY42" s="3"/>
      <c r="CA42" s="3">
        <v>5.6898700000000003E-2</v>
      </c>
      <c r="CB42" s="3">
        <f t="shared" si="56"/>
        <v>47.415583333333338</v>
      </c>
      <c r="CC42" s="3">
        <v>-6.61915E-6</v>
      </c>
      <c r="CD42" s="31">
        <f t="shared" si="94"/>
        <v>1.0363630014578002</v>
      </c>
      <c r="CE42" s="3">
        <f t="shared" si="86"/>
        <v>2.6942314187400002E-3</v>
      </c>
      <c r="CF42" s="3">
        <f t="shared" si="58"/>
        <v>4.7351370395808695E-2</v>
      </c>
      <c r="CG42" s="3">
        <f t="shared" si="59"/>
        <v>2.792201759747294E-3</v>
      </c>
      <c r="CH42" s="3">
        <f t="shared" si="60"/>
        <v>5.2841288399766463E-2</v>
      </c>
      <c r="CI42" s="3">
        <f t="shared" si="61"/>
        <v>4.9073208346540324E-2</v>
      </c>
      <c r="CJ42" s="3">
        <f t="shared" si="62"/>
        <v>20.377717978785878</v>
      </c>
      <c r="CK42" s="3"/>
      <c r="CL42" s="3"/>
      <c r="CM42" s="3"/>
      <c r="CN42" s="3"/>
      <c r="CO42" s="3"/>
    </row>
    <row r="43" spans="2:93" s="25" customFormat="1" x14ac:dyDescent="0.2">
      <c r="B43" s="24">
        <v>6.8664900000000001E-2</v>
      </c>
      <c r="C43" s="3">
        <f t="shared" si="8"/>
        <v>57.220750000000002</v>
      </c>
      <c r="D43" s="24">
        <v>-7.1833399999999997E-6</v>
      </c>
      <c r="E43" s="31">
        <f t="shared" si="87"/>
        <v>1.0388169942518115</v>
      </c>
      <c r="F43" s="3">
        <f t="shared" si="79"/>
        <v>2.932762304288E-3</v>
      </c>
      <c r="G43" s="3">
        <f t="shared" si="10"/>
        <v>4.2711229526118874E-2</v>
      </c>
      <c r="H43" s="3">
        <f t="shared" si="11"/>
        <v>3.0466033217954767E-3</v>
      </c>
      <c r="I43" s="3">
        <f t="shared" si="12"/>
        <v>5.5196044439755614E-2</v>
      </c>
      <c r="J43" s="3">
        <f t="shared" si="13"/>
        <v>4.4369151077122033E-2</v>
      </c>
      <c r="K43" s="3">
        <f t="shared" si="14"/>
        <v>22.538181951279835</v>
      </c>
      <c r="M43" s="24">
        <v>6.8664900000000001E-2</v>
      </c>
      <c r="N43" s="3">
        <f t="shared" si="15"/>
        <v>57.220750000000002</v>
      </c>
      <c r="O43" s="24">
        <v>-7.1997400000000001E-6</v>
      </c>
      <c r="P43" s="31">
        <f t="shared" si="88"/>
        <v>1.0388169942518115</v>
      </c>
      <c r="Q43" s="3">
        <f t="shared" si="80"/>
        <v>2.9576589432E-3</v>
      </c>
      <c r="R43" s="3">
        <f t="shared" si="17"/>
        <v>4.307381126601801E-2</v>
      </c>
      <c r="S43" s="3">
        <f t="shared" si="18"/>
        <v>3.0724663733970132E-3</v>
      </c>
      <c r="T43" s="3">
        <f t="shared" si="19"/>
        <v>5.5429832882636525E-2</v>
      </c>
      <c r="U43" s="3">
        <f t="shared" si="20"/>
        <v>4.4745807150334639E-2</v>
      </c>
      <c r="V43" s="3">
        <f t="shared" si="21"/>
        <v>22.348462653500739</v>
      </c>
      <c r="X43" s="24">
        <v>6.8664900000000001E-2</v>
      </c>
      <c r="Y43" s="3">
        <f t="shared" si="22"/>
        <v>57.220750000000002</v>
      </c>
      <c r="Z43" s="24">
        <v>-7.4022500000000002E-6</v>
      </c>
      <c r="AA43" s="31">
        <f t="shared" si="89"/>
        <v>1.0382719818520201</v>
      </c>
      <c r="AB43" s="3">
        <f t="shared" si="81"/>
        <v>3.0129805272400001E-3</v>
      </c>
      <c r="AC43" s="3">
        <f t="shared" si="24"/>
        <v>4.3879486131050943E-2</v>
      </c>
      <c r="AD43" s="3">
        <f t="shared" si="25"/>
        <v>3.1282932632990192E-3</v>
      </c>
      <c r="AE43" s="3">
        <f t="shared" si="26"/>
        <v>5.5931147523531281E-2</v>
      </c>
      <c r="AF43" s="3">
        <f t="shared" si="27"/>
        <v>4.5558841027934491E-2</v>
      </c>
      <c r="AG43" s="3">
        <f t="shared" si="28"/>
        <v>21.949636501658329</v>
      </c>
      <c r="AH43" s="24"/>
      <c r="AI43" s="24">
        <v>6.8664900000000001E-2</v>
      </c>
      <c r="AJ43" s="3">
        <f t="shared" si="29"/>
        <v>57.220750000000002</v>
      </c>
      <c r="AK43" s="24">
        <v>-7.5026099999999998E-6</v>
      </c>
      <c r="AL43" s="31">
        <f t="shared" si="90"/>
        <v>1.0382719818520201</v>
      </c>
      <c r="AM43" s="3">
        <f t="shared" si="82"/>
        <v>3.092304015712E-3</v>
      </c>
      <c r="AN43" s="3">
        <f t="shared" si="31"/>
        <v>4.5034712286947186E-2</v>
      </c>
      <c r="AO43" s="3">
        <f t="shared" si="32"/>
        <v>3.2106526188822584E-3</v>
      </c>
      <c r="AP43" s="3">
        <f t="shared" si="33"/>
        <v>5.6662621002582104E-2</v>
      </c>
      <c r="AQ43" s="3">
        <f t="shared" si="34"/>
        <v>4.6758279978304174E-2</v>
      </c>
      <c r="AR43" s="3">
        <f t="shared" si="35"/>
        <v>21.386586513960729</v>
      </c>
      <c r="AT43" s="24">
        <v>6.8664900000000001E-2</v>
      </c>
      <c r="AU43" s="3">
        <f t="shared" si="36"/>
        <v>57.220750000000002</v>
      </c>
      <c r="AV43" s="24">
        <v>-7.6645200000000006E-6</v>
      </c>
      <c r="AW43" s="31">
        <f t="shared" si="91"/>
        <v>1.0382719818520201</v>
      </c>
      <c r="AX43" s="3">
        <f t="shared" si="83"/>
        <v>3.1442984281600003E-3</v>
      </c>
      <c r="AY43" s="3">
        <f t="shared" si="38"/>
        <v>4.5791931950093866E-2</v>
      </c>
      <c r="AZ43" s="3">
        <f t="shared" si="39"/>
        <v>3.2646369605398751E-3</v>
      </c>
      <c r="BA43" s="3">
        <f t="shared" si="40"/>
        <v>5.7137001676145688E-2</v>
      </c>
      <c r="BB43" s="3">
        <f t="shared" si="41"/>
        <v>4.7544479938656799E-2</v>
      </c>
      <c r="BC43" s="3">
        <f t="shared" si="42"/>
        <v>21.032935922113936</v>
      </c>
      <c r="BE43" s="24">
        <v>6.8664900000000001E-2</v>
      </c>
      <c r="BF43" s="3">
        <f t="shared" si="43"/>
        <v>57.220750000000002</v>
      </c>
      <c r="BG43" s="24">
        <v>-7.6150599999999999E-6</v>
      </c>
      <c r="BH43" s="31">
        <f t="shared" si="92"/>
        <v>1.0382719818520201</v>
      </c>
      <c r="BI43" s="3">
        <f t="shared" si="84"/>
        <v>3.05078902125E-3</v>
      </c>
      <c r="BJ43" s="3">
        <f t="shared" si="45"/>
        <v>4.4430109433640765E-2</v>
      </c>
      <c r="BK43" s="3">
        <f t="shared" si="46"/>
        <v>3.1675487633056219E-3</v>
      </c>
      <c r="BL43" s="3">
        <f t="shared" si="47"/>
        <v>5.6280980475695533E-2</v>
      </c>
      <c r="BM43" s="3">
        <f t="shared" si="48"/>
        <v>4.6130537775568331E-2</v>
      </c>
      <c r="BN43" s="3">
        <f t="shared" si="49"/>
        <v>21.677614184017173</v>
      </c>
      <c r="BP43" s="24">
        <v>6.8664900000000001E-2</v>
      </c>
      <c r="BQ43" s="3">
        <f t="shared" si="50"/>
        <v>57.220750000000002</v>
      </c>
      <c r="BR43" s="24">
        <v>-7.7292500000000006E-6</v>
      </c>
      <c r="BS43" s="31">
        <f t="shared" si="93"/>
        <v>1.0382719818520201</v>
      </c>
      <c r="BT43" s="3">
        <f t="shared" si="85"/>
        <v>3.1460809722400002E-3</v>
      </c>
      <c r="BU43" s="3">
        <f t="shared" si="52"/>
        <v>4.5817891997803832E-2</v>
      </c>
      <c r="BV43" s="3">
        <f t="shared" si="53"/>
        <v>3.266487726114555E-3</v>
      </c>
      <c r="BW43" s="3">
        <f t="shared" si="54"/>
        <v>5.7153195239763761E-2</v>
      </c>
      <c r="BX43" s="3">
        <f t="shared" si="55"/>
        <v>4.7571433528841592E-2</v>
      </c>
      <c r="BY43" s="3"/>
      <c r="CA43" s="24">
        <v>6.8664900000000001E-2</v>
      </c>
      <c r="CB43" s="3">
        <f t="shared" si="56"/>
        <v>57.220750000000002</v>
      </c>
      <c r="CC43" s="24">
        <v>-7.7311699999999994E-6</v>
      </c>
      <c r="CD43" s="31">
        <f t="shared" si="94"/>
        <v>1.0382719818520201</v>
      </c>
      <c r="CE43" s="3">
        <f t="shared" si="86"/>
        <v>3.1468624794399997E-3</v>
      </c>
      <c r="CF43" s="3">
        <f t="shared" si="58"/>
        <v>4.5829273463443475E-2</v>
      </c>
      <c r="CG43" s="3">
        <f t="shared" si="59"/>
        <v>3.2672991431439303E-3</v>
      </c>
      <c r="CH43" s="3">
        <f t="shared" si="60"/>
        <v>5.7160293413731966E-2</v>
      </c>
      <c r="CI43" s="3">
        <f t="shared" si="61"/>
        <v>4.7583250585727647E-2</v>
      </c>
      <c r="CJ43" s="3">
        <f t="shared" si="62"/>
        <v>21.015798367922869</v>
      </c>
      <c r="CK43" s="24"/>
      <c r="CL43" s="24"/>
      <c r="CM43" s="24"/>
      <c r="CN43" s="24"/>
      <c r="CO43" s="24"/>
    </row>
    <row r="44" spans="2:93" x14ac:dyDescent="0.2">
      <c r="B44" s="3">
        <v>7.9706600000000002E-2</v>
      </c>
      <c r="C44" s="3">
        <f t="shared" si="8"/>
        <v>66.422166666666669</v>
      </c>
      <c r="D44" s="3">
        <v>-8.0878900000000002E-6</v>
      </c>
      <c r="E44" s="31">
        <f t="shared" si="87"/>
        <v>1.0403529653130146</v>
      </c>
      <c r="F44" s="3">
        <f t="shared" si="79"/>
        <v>3.3020647418879998E-3</v>
      </c>
      <c r="G44" s="3">
        <f t="shared" si="10"/>
        <v>4.1427745530332488E-2</v>
      </c>
      <c r="H44" s="3">
        <f t="shared" si="11"/>
        <v>3.4353128458787345E-3</v>
      </c>
      <c r="I44" s="3">
        <f t="shared" si="12"/>
        <v>5.8611541916918843E-2</v>
      </c>
      <c r="J44" s="3">
        <f t="shared" si="13"/>
        <v>4.3099477908714393E-2</v>
      </c>
      <c r="K44" s="3">
        <f t="shared" si="14"/>
        <v>23.202137207277108</v>
      </c>
      <c r="M44" s="3">
        <v>7.9706600000000002E-2</v>
      </c>
      <c r="N44" s="3">
        <f t="shared" si="15"/>
        <v>66.422166666666669</v>
      </c>
      <c r="O44" s="3">
        <v>-8.0976899999999997E-6</v>
      </c>
      <c r="P44" s="31">
        <f t="shared" si="88"/>
        <v>1.0403529653130146</v>
      </c>
      <c r="Q44" s="3">
        <f t="shared" si="80"/>
        <v>3.3265368032000002E-3</v>
      </c>
      <c r="R44" s="3">
        <f t="shared" si="17"/>
        <v>4.1734772317474335E-2</v>
      </c>
      <c r="S44" s="3">
        <f t="shared" si="18"/>
        <v>3.460772427431996E-3</v>
      </c>
      <c r="T44" s="3">
        <f t="shared" si="19"/>
        <v>5.8828330143154632E-2</v>
      </c>
      <c r="U44" s="3">
        <f t="shared" si="20"/>
        <v>4.3418894137147938E-2</v>
      </c>
      <c r="V44" s="3">
        <f t="shared" si="21"/>
        <v>23.031447941563975</v>
      </c>
      <c r="X44" s="3">
        <v>7.9706600000000002E-2</v>
      </c>
      <c r="Y44" s="3">
        <f t="shared" si="22"/>
        <v>66.422166666666669</v>
      </c>
      <c r="Z44" s="3">
        <v>-8.3536799999999996E-6</v>
      </c>
      <c r="AA44" s="31">
        <f t="shared" si="89"/>
        <v>1.039786387016888</v>
      </c>
      <c r="AB44" s="3">
        <f t="shared" si="81"/>
        <v>3.4002458372899996E-3</v>
      </c>
      <c r="AC44" s="3">
        <f t="shared" si="24"/>
        <v>4.2659526780592816E-2</v>
      </c>
      <c r="AD44" s="3">
        <f t="shared" si="25"/>
        <v>3.535529334124982E-3</v>
      </c>
      <c r="AE44" s="3">
        <f t="shared" si="26"/>
        <v>5.9460317305956092E-2</v>
      </c>
      <c r="AF44" s="3">
        <f t="shared" si="27"/>
        <v>4.4356795223042783E-2</v>
      </c>
      <c r="AG44" s="3">
        <f t="shared" si="28"/>
        <v>22.544460098427329</v>
      </c>
      <c r="AH44" s="3"/>
      <c r="AI44" s="3">
        <v>7.9706600000000002E-2</v>
      </c>
      <c r="AJ44" s="3">
        <f t="shared" si="29"/>
        <v>66.422166666666669</v>
      </c>
      <c r="AK44" s="3">
        <v>-8.4559699999999996E-6</v>
      </c>
      <c r="AL44" s="31">
        <f t="shared" si="90"/>
        <v>1.039786387016888</v>
      </c>
      <c r="AM44" s="3">
        <f t="shared" si="82"/>
        <v>3.4852437333920002E-3</v>
      </c>
      <c r="AN44" s="3">
        <f t="shared" si="31"/>
        <v>4.37259114476342E-2</v>
      </c>
      <c r="AO44" s="3">
        <f t="shared" si="32"/>
        <v>3.6239089894169177E-3</v>
      </c>
      <c r="AP44" s="3">
        <f t="shared" si="33"/>
        <v>6.0198911862399285E-2</v>
      </c>
      <c r="AQ44" s="3">
        <f t="shared" si="34"/>
        <v>4.5465607483155944E-2</v>
      </c>
      <c r="AR44" s="3">
        <f t="shared" si="35"/>
        <v>21.994647280815045</v>
      </c>
      <c r="AT44" s="3">
        <v>7.9706600000000002E-2</v>
      </c>
      <c r="AU44" s="3">
        <f t="shared" si="36"/>
        <v>66.422166666666669</v>
      </c>
      <c r="AV44" s="3">
        <v>-8.6516899999999998E-6</v>
      </c>
      <c r="AW44" s="31">
        <f t="shared" si="91"/>
        <v>1.039786387016888</v>
      </c>
      <c r="AX44" s="3">
        <f t="shared" si="83"/>
        <v>3.5492750489600003E-3</v>
      </c>
      <c r="AY44" s="3">
        <f t="shared" si="38"/>
        <v>4.4529249133195996E-2</v>
      </c>
      <c r="AZ44" s="3">
        <f t="shared" si="39"/>
        <v>3.690487879687307E-3</v>
      </c>
      <c r="BA44" s="3">
        <f t="shared" si="40"/>
        <v>6.0749385837943308E-2</v>
      </c>
      <c r="BB44" s="3">
        <f t="shared" si="41"/>
        <v>4.6300907072780763E-2</v>
      </c>
      <c r="BC44" s="3">
        <f t="shared" si="42"/>
        <v>21.59784901034643</v>
      </c>
      <c r="BE44" s="3">
        <v>7.9706600000000002E-2</v>
      </c>
      <c r="BF44" s="3">
        <f t="shared" si="43"/>
        <v>66.422166666666669</v>
      </c>
      <c r="BG44" s="3">
        <v>-8.6084700000000003E-6</v>
      </c>
      <c r="BH44" s="31">
        <f t="shared" si="92"/>
        <v>1.039786387016888</v>
      </c>
      <c r="BI44" s="3">
        <f t="shared" si="84"/>
        <v>3.4487739025000001E-3</v>
      </c>
      <c r="BJ44" s="3">
        <f t="shared" si="45"/>
        <v>4.3268360493359394E-2</v>
      </c>
      <c r="BK44" s="3">
        <f t="shared" si="46"/>
        <v>3.5859881557186082E-3</v>
      </c>
      <c r="BL44" s="3">
        <f t="shared" si="47"/>
        <v>5.9883120791410061E-2</v>
      </c>
      <c r="BM44" s="3">
        <f t="shared" si="48"/>
        <v>4.4989852229534416E-2</v>
      </c>
      <c r="BN44" s="3">
        <f t="shared" si="49"/>
        <v>22.227234597217272</v>
      </c>
      <c r="BP44" s="3">
        <v>7.9706600000000002E-2</v>
      </c>
      <c r="BQ44" s="3">
        <f t="shared" si="50"/>
        <v>66.422166666666669</v>
      </c>
      <c r="BR44" s="3">
        <v>-8.7290500000000007E-6</v>
      </c>
      <c r="BS44" s="31">
        <f t="shared" si="93"/>
        <v>1.039786387016888</v>
      </c>
      <c r="BT44" s="3">
        <f t="shared" si="85"/>
        <v>3.5530345652400007E-3</v>
      </c>
      <c r="BU44" s="3">
        <f t="shared" si="52"/>
        <v>4.457641607144202E-2</v>
      </c>
      <c r="BV44" s="3">
        <f t="shared" si="53"/>
        <v>3.6943969735370196E-3</v>
      </c>
      <c r="BW44" s="3">
        <f t="shared" si="54"/>
        <v>6.0781551259712185E-2</v>
      </c>
      <c r="BX44" s="3">
        <f t="shared" si="55"/>
        <v>4.6349950613086235E-2</v>
      </c>
      <c r="BY44" s="3"/>
      <c r="CA44" s="3">
        <v>7.9706600000000002E-2</v>
      </c>
      <c r="CB44" s="3">
        <f t="shared" si="56"/>
        <v>66.422166666666669</v>
      </c>
      <c r="CC44" s="3">
        <v>-8.7292699999999992E-6</v>
      </c>
      <c r="CD44" s="31">
        <f t="shared" si="94"/>
        <v>1.039786387016888</v>
      </c>
      <c r="CE44" s="3">
        <f t="shared" si="86"/>
        <v>3.5531241129399998E-3</v>
      </c>
      <c r="CF44" s="3">
        <f t="shared" si="58"/>
        <v>4.4577539538005632E-2</v>
      </c>
      <c r="CG44" s="3">
        <f t="shared" si="59"/>
        <v>3.6944900840164673E-3</v>
      </c>
      <c r="CH44" s="3">
        <f t="shared" si="60"/>
        <v>6.0782317198478597E-2</v>
      </c>
      <c r="CI44" s="3">
        <f t="shared" si="61"/>
        <v>4.6351118778325345E-2</v>
      </c>
      <c r="CJ44" s="3">
        <f t="shared" si="62"/>
        <v>21.574452275521313</v>
      </c>
      <c r="CK44" s="3"/>
      <c r="CL44" s="3"/>
      <c r="CM44" s="3"/>
      <c r="CN44" s="3"/>
      <c r="CO44" s="3"/>
    </row>
    <row r="45" spans="2:93" x14ac:dyDescent="0.2">
      <c r="B45" s="3">
        <v>8.6331099999999994E-2</v>
      </c>
      <c r="C45" s="3">
        <f t="shared" si="8"/>
        <v>71.942583333333332</v>
      </c>
      <c r="D45" s="3">
        <v>-8.6309000000000007E-6</v>
      </c>
      <c r="E45" s="31">
        <f t="shared" si="87"/>
        <v>1.0411753422070427</v>
      </c>
      <c r="F45" s="3">
        <f t="shared" si="79"/>
        <v>3.5237605206080002E-3</v>
      </c>
      <c r="G45" s="3">
        <f t="shared" si="10"/>
        <v>4.0816814804954422E-2</v>
      </c>
      <c r="H45" s="3">
        <f t="shared" si="11"/>
        <v>3.6688525658997015E-3</v>
      </c>
      <c r="I45" s="3">
        <f t="shared" si="12"/>
        <v>6.0571053861557513E-2</v>
      </c>
      <c r="J45" s="3">
        <f t="shared" si="13"/>
        <v>4.2497461122349901E-2</v>
      </c>
      <c r="K45" s="3">
        <f t="shared" si="14"/>
        <v>23.530817455682982</v>
      </c>
      <c r="M45" s="3">
        <v>8.6331099999999994E-2</v>
      </c>
      <c r="N45" s="3">
        <f t="shared" si="15"/>
        <v>71.942583333333332</v>
      </c>
      <c r="O45" s="3">
        <v>-8.6497999999999998E-6</v>
      </c>
      <c r="P45" s="31">
        <f t="shared" si="88"/>
        <v>1.0411753422070427</v>
      </c>
      <c r="Q45" s="3">
        <f t="shared" si="80"/>
        <v>3.5533435912E-3</v>
      </c>
      <c r="R45" s="3">
        <f t="shared" si="17"/>
        <v>4.1159484718716666E-2</v>
      </c>
      <c r="S45" s="3">
        <f t="shared" si="18"/>
        <v>3.699653729546862E-3</v>
      </c>
      <c r="T45" s="3">
        <f t="shared" si="19"/>
        <v>6.0824778910793111E-2</v>
      </c>
      <c r="U45" s="3">
        <f t="shared" si="20"/>
        <v>4.2854240587075369E-2</v>
      </c>
      <c r="V45" s="3">
        <f t="shared" si="21"/>
        <v>23.334913565160576</v>
      </c>
      <c r="X45" s="3">
        <v>8.6331099999999994E-2</v>
      </c>
      <c r="Y45" s="3">
        <f t="shared" si="22"/>
        <v>71.942583333333332</v>
      </c>
      <c r="Z45" s="3">
        <v>-8.9091700000000006E-6</v>
      </c>
      <c r="AA45" s="31">
        <f t="shared" si="89"/>
        <v>1.0405972172774585</v>
      </c>
      <c r="AB45" s="3">
        <f t="shared" si="81"/>
        <v>3.6263497094400003E-3</v>
      </c>
      <c r="AC45" s="3">
        <f t="shared" si="24"/>
        <v>4.2005137307876313E-2</v>
      </c>
      <c r="AD45" s="3">
        <f t="shared" si="25"/>
        <v>3.7735694165181841E-3</v>
      </c>
      <c r="AE45" s="3">
        <f t="shared" si="26"/>
        <v>6.1429385610782275E-2</v>
      </c>
      <c r="AF45" s="3">
        <f t="shared" si="27"/>
        <v>4.3710428993933639E-2</v>
      </c>
      <c r="AG45" s="3">
        <f t="shared" si="28"/>
        <v>22.877835404882099</v>
      </c>
      <c r="AI45" s="3">
        <v>8.6331099999999994E-2</v>
      </c>
      <c r="AJ45" s="3">
        <f t="shared" si="29"/>
        <v>71.942583333333332</v>
      </c>
      <c r="AK45" s="3">
        <v>-9.0306100000000003E-6</v>
      </c>
      <c r="AL45" s="31">
        <f t="shared" si="90"/>
        <v>1.0405972172774585</v>
      </c>
      <c r="AM45" s="3">
        <f t="shared" si="82"/>
        <v>3.7220890797120005E-3</v>
      </c>
      <c r="AN45" s="3">
        <f t="shared" si="31"/>
        <v>4.3114116230558872E-2</v>
      </c>
      <c r="AO45" s="3">
        <f t="shared" si="32"/>
        <v>3.8731955388071242E-3</v>
      </c>
      <c r="AP45" s="3">
        <f t="shared" si="33"/>
        <v>6.2235002521146603E-2</v>
      </c>
      <c r="AQ45" s="3">
        <f t="shared" si="34"/>
        <v>4.4864429374896465E-2</v>
      </c>
      <c r="AR45" s="3">
        <f t="shared" si="35"/>
        <v>22.289372982854477</v>
      </c>
      <c r="AT45" s="3">
        <v>8.6331099999999994E-2</v>
      </c>
      <c r="AU45" s="3">
        <f t="shared" si="36"/>
        <v>71.942583333333332</v>
      </c>
      <c r="AV45" s="3">
        <v>-9.2320299999999994E-6</v>
      </c>
      <c r="AW45" s="31">
        <f t="shared" si="91"/>
        <v>1.0405972172774585</v>
      </c>
      <c r="AX45" s="3">
        <f t="shared" si="83"/>
        <v>3.7873537305599999E-3</v>
      </c>
      <c r="AY45" s="3">
        <f t="shared" si="38"/>
        <v>4.3870096993551572E-2</v>
      </c>
      <c r="AZ45" s="3">
        <f t="shared" si="39"/>
        <v>3.9411097528661374E-3</v>
      </c>
      <c r="BA45" s="3">
        <f t="shared" si="40"/>
        <v>6.2778258600140677E-2</v>
      </c>
      <c r="BB45" s="3">
        <f t="shared" si="41"/>
        <v>4.565110085318197E-2</v>
      </c>
      <c r="BC45" s="3">
        <f t="shared" si="42"/>
        <v>21.905276790938505</v>
      </c>
      <c r="BE45" s="3">
        <v>8.6331099999999994E-2</v>
      </c>
      <c r="BF45" s="3">
        <f t="shared" si="43"/>
        <v>71.942583333333332</v>
      </c>
      <c r="BG45" s="3">
        <v>-9.1938899999999995E-6</v>
      </c>
      <c r="BH45" s="31">
        <f t="shared" si="92"/>
        <v>1.0405972172774585</v>
      </c>
      <c r="BI45" s="3">
        <f t="shared" si="84"/>
        <v>3.6833077899999997E-3</v>
      </c>
      <c r="BJ45" s="3">
        <f t="shared" si="45"/>
        <v>4.2664900481981578E-2</v>
      </c>
      <c r="BK45" s="3">
        <f t="shared" si="46"/>
        <v>3.832839836650385E-3</v>
      </c>
      <c r="BL45" s="3">
        <f t="shared" si="47"/>
        <v>6.190993326317179E-2</v>
      </c>
      <c r="BM45" s="3">
        <f t="shared" si="48"/>
        <v>4.4396976716969731E-2</v>
      </c>
      <c r="BN45" s="3">
        <f t="shared" si="49"/>
        <v>22.524056229661529</v>
      </c>
      <c r="BP45" s="3">
        <v>8.6331099999999994E-2</v>
      </c>
      <c r="BQ45" s="3">
        <f t="shared" si="50"/>
        <v>71.942583333333332</v>
      </c>
      <c r="BR45" s="3">
        <v>-9.3169700000000003E-6</v>
      </c>
      <c r="BS45" s="31">
        <f t="shared" si="93"/>
        <v>1.0405972172774585</v>
      </c>
      <c r="BT45" s="3">
        <f t="shared" si="85"/>
        <v>3.7923385824400004E-3</v>
      </c>
      <c r="BU45" s="3">
        <f t="shared" si="52"/>
        <v>4.3927838084305663E-2</v>
      </c>
      <c r="BV45" s="3">
        <f t="shared" si="53"/>
        <v>3.9462969758610059E-3</v>
      </c>
      <c r="BW45" s="3">
        <f t="shared" si="54"/>
        <v>6.2819558863947828E-2</v>
      </c>
      <c r="BX45" s="3">
        <f t="shared" si="55"/>
        <v>4.5711186071543237E-2</v>
      </c>
      <c r="BY45" s="3"/>
      <c r="CA45" s="3">
        <v>8.6331099999999994E-2</v>
      </c>
      <c r="CB45" s="3">
        <f t="shared" si="56"/>
        <v>71.942583333333332</v>
      </c>
      <c r="CC45" s="3">
        <v>-9.3154900000000001E-6</v>
      </c>
      <c r="CD45" s="31">
        <f t="shared" si="94"/>
        <v>1.0405972172774585</v>
      </c>
      <c r="CE45" s="3">
        <f t="shared" si="86"/>
        <v>3.7917361706399999E-3</v>
      </c>
      <c r="CF45" s="3">
        <f t="shared" si="58"/>
        <v>4.3920860160938525E-2</v>
      </c>
      <c r="CG45" s="3">
        <f t="shared" si="59"/>
        <v>3.94567010781827E-3</v>
      </c>
      <c r="CH45" s="3">
        <f t="shared" si="60"/>
        <v>6.2814569232131731E-2</v>
      </c>
      <c r="CI45" s="3">
        <f t="shared" si="61"/>
        <v>4.5703924863905017E-2</v>
      </c>
      <c r="CJ45" s="3">
        <f t="shared" si="62"/>
        <v>21.879958952710357</v>
      </c>
      <c r="CK45" s="3"/>
      <c r="CL45" s="3"/>
      <c r="CM45" s="3"/>
      <c r="CN45" s="3"/>
      <c r="CO45" s="3"/>
    </row>
    <row r="46" spans="2:93" s="23" customFormat="1" x14ac:dyDescent="0.2">
      <c r="B46" s="4">
        <v>0.10127700000000001</v>
      </c>
      <c r="C46" s="3">
        <f t="shared" si="8"/>
        <v>84.397500000000008</v>
      </c>
      <c r="D46" s="4">
        <v>-9.8119699999999998E-6</v>
      </c>
      <c r="E46" s="30">
        <f>(E$2-13+(8.7*LN(B46*1000)))/E$2</f>
        <v>1.0429990130265909</v>
      </c>
      <c r="F46" s="4">
        <f t="shared" si="79"/>
        <v>4.0059583316480003E-3</v>
      </c>
      <c r="G46" s="4">
        <f t="shared" si="10"/>
        <v>3.9554472700099728E-2</v>
      </c>
      <c r="H46" s="4">
        <f t="shared" si="11"/>
        <v>4.1782105861345132E-3</v>
      </c>
      <c r="I46" s="4">
        <f t="shared" si="12"/>
        <v>6.4639079403519609E-2</v>
      </c>
      <c r="J46" s="4">
        <f t="shared" si="13"/>
        <v>4.1255275986991254E-2</v>
      </c>
      <c r="K46" s="3">
        <f t="shared" si="14"/>
        <v>24.239323967080555</v>
      </c>
      <c r="M46" s="4">
        <v>0.10127700000000001</v>
      </c>
      <c r="N46" s="3">
        <f t="shared" si="15"/>
        <v>84.397500000000008</v>
      </c>
      <c r="O46" s="4">
        <v>-9.8427100000000005E-6</v>
      </c>
      <c r="P46" s="30">
        <f>(P$2-13+(8.7*LN(M46*1000)))/P$2</f>
        <v>1.0429990130265909</v>
      </c>
      <c r="Q46" s="4">
        <f t="shared" si="80"/>
        <v>4.0433910192000004E-3</v>
      </c>
      <c r="R46" s="4">
        <f t="shared" si="17"/>
        <v>3.9924079694303741E-2</v>
      </c>
      <c r="S46" s="4">
        <f t="shared" si="18"/>
        <v>4.2172528423061817E-3</v>
      </c>
      <c r="T46" s="4">
        <f t="shared" si="19"/>
        <v>6.4940379135836446E-2</v>
      </c>
      <c r="U46" s="4">
        <f t="shared" si="20"/>
        <v>4.1640775717153758E-2</v>
      </c>
      <c r="V46" s="3">
        <f t="shared" si="21"/>
        <v>24.014922459478914</v>
      </c>
      <c r="X46" s="4">
        <v>0.10127700000000001</v>
      </c>
      <c r="Y46" s="3">
        <f t="shared" si="22"/>
        <v>84.397500000000008</v>
      </c>
      <c r="Z46" s="4">
        <v>-1.00684E-5</v>
      </c>
      <c r="AA46" s="30">
        <f>(AA$2-13+(8.7*LN(X46*1000)))/AA$2</f>
        <v>1.0423952827344858</v>
      </c>
      <c r="AB46" s="4">
        <f t="shared" si="81"/>
        <v>4.0981968924900004E-3</v>
      </c>
      <c r="AC46" s="4">
        <f t="shared" si="24"/>
        <v>4.0465227963802246E-2</v>
      </c>
      <c r="AD46" s="4">
        <f t="shared" si="25"/>
        <v>4.2719411084487053E-3</v>
      </c>
      <c r="AE46" s="4">
        <f t="shared" si="26"/>
        <v>6.5360088038868988E-2</v>
      </c>
      <c r="AF46" s="4">
        <f t="shared" si="27"/>
        <v>4.2180762744243067E-2</v>
      </c>
      <c r="AG46" s="3">
        <f t="shared" si="28"/>
        <v>23.70748974036707</v>
      </c>
      <c r="AI46" s="4">
        <v>0.10127700000000001</v>
      </c>
      <c r="AJ46" s="3">
        <f t="shared" si="29"/>
        <v>84.397500000000008</v>
      </c>
      <c r="AK46" s="4">
        <v>-1.0190199999999999E-5</v>
      </c>
      <c r="AL46" s="30">
        <f>(AL$2-13+(8.7*LN(AI46*1000)))/AL$2</f>
        <v>1.0423952827344858</v>
      </c>
      <c r="AM46" s="4">
        <f t="shared" si="82"/>
        <v>4.2000291728820005E-3</v>
      </c>
      <c r="AN46" s="4">
        <f t="shared" si="31"/>
        <v>4.1470710752510444E-2</v>
      </c>
      <c r="AO46" s="4">
        <f t="shared" si="32"/>
        <v>4.3780905971594212E-3</v>
      </c>
      <c r="AP46" s="4">
        <f t="shared" si="33"/>
        <v>6.6167141370618549E-2</v>
      </c>
      <c r="AQ46" s="4">
        <f t="shared" si="34"/>
        <v>4.3228873260063201E-2</v>
      </c>
      <c r="AR46" s="3">
        <f t="shared" si="35"/>
        <v>23.132687127514043</v>
      </c>
      <c r="AT46" s="4">
        <v>0.10127700000000001</v>
      </c>
      <c r="AU46" s="3">
        <f t="shared" si="36"/>
        <v>84.397500000000008</v>
      </c>
      <c r="AV46" s="4">
        <v>-1.0431999999999999E-5</v>
      </c>
      <c r="AW46" s="30">
        <f>(AW$2-13+(8.7*LN(AT46*1000)))/AW$2</f>
        <v>1.0423952827344858</v>
      </c>
      <c r="AX46" s="4">
        <f t="shared" si="83"/>
        <v>4.2796294233599999E-3</v>
      </c>
      <c r="AY46" s="4">
        <f t="shared" si="38"/>
        <v>4.225667647501407E-2</v>
      </c>
      <c r="AZ46" s="4">
        <f t="shared" si="39"/>
        <v>4.4610655227621714E-3</v>
      </c>
      <c r="BA46" s="4">
        <f t="shared" si="40"/>
        <v>6.6791208424179391E-2</v>
      </c>
      <c r="BB46" s="4">
        <f t="shared" si="41"/>
        <v>4.4048160221591984E-2</v>
      </c>
      <c r="BC46" s="3">
        <f t="shared" si="42"/>
        <v>22.702423778185626</v>
      </c>
      <c r="BE46" s="4">
        <v>0.10127700000000001</v>
      </c>
      <c r="BF46" s="3">
        <f t="shared" si="43"/>
        <v>84.397500000000008</v>
      </c>
      <c r="BG46" s="4">
        <v>-1.03452E-5</v>
      </c>
      <c r="BH46" s="30">
        <f>(BH$2-13+(8.7*LN(BE46*1000)))/BH$2</f>
        <v>1.0423952827344858</v>
      </c>
      <c r="BI46" s="4">
        <f t="shared" si="84"/>
        <v>4.14455135875E-3</v>
      </c>
      <c r="BJ46" s="4">
        <f t="shared" si="45"/>
        <v>4.092292779950038E-2</v>
      </c>
      <c r="BK46" s="4">
        <f t="shared" si="46"/>
        <v>4.3202607854118035E-3</v>
      </c>
      <c r="BL46" s="4">
        <f t="shared" si="47"/>
        <v>6.5728690732524131E-2</v>
      </c>
      <c r="BM46" s="4">
        <f t="shared" si="48"/>
        <v>4.2657866893883144E-2</v>
      </c>
      <c r="BN46" s="3">
        <f t="shared" si="49"/>
        <v>23.442334856724713</v>
      </c>
      <c r="BP46" s="4">
        <v>0.10127700000000001</v>
      </c>
      <c r="BQ46" s="3">
        <f t="shared" si="50"/>
        <v>84.397500000000008</v>
      </c>
      <c r="BR46" s="4">
        <v>-1.05167E-5</v>
      </c>
      <c r="BS46" s="30">
        <f>(BS$2-13+(8.7*LN(BP46*1000)))/BS$2</f>
        <v>1.0423952827344858</v>
      </c>
      <c r="BT46" s="4">
        <f t="shared" si="85"/>
        <v>4.2806706829899999E-3</v>
      </c>
      <c r="BU46" s="4">
        <f t="shared" si="52"/>
        <v>4.2266957779061386E-2</v>
      </c>
      <c r="BV46" s="4">
        <f t="shared" si="53"/>
        <v>4.4621509268885856E-3</v>
      </c>
      <c r="BW46" s="4">
        <f t="shared" si="54"/>
        <v>6.6799333281767015E-2</v>
      </c>
      <c r="BX46" s="4">
        <f t="shared" si="55"/>
        <v>4.4058877404431269E-2</v>
      </c>
      <c r="BY46" s="4"/>
      <c r="CA46" s="4">
        <v>0.10127700000000001</v>
      </c>
      <c r="CB46" s="3">
        <f t="shared" si="56"/>
        <v>84.397500000000008</v>
      </c>
      <c r="CC46" s="4">
        <v>-1.05171E-5</v>
      </c>
      <c r="CD46" s="30">
        <f>(CD$2-13+(8.7*LN(CA46*1000)))/CD$2</f>
        <v>1.0423952827344858</v>
      </c>
      <c r="CE46" s="4">
        <f t="shared" si="86"/>
        <v>4.2808334969899999E-3</v>
      </c>
      <c r="CF46" s="4">
        <f t="shared" si="58"/>
        <v>4.2268565389871338E-2</v>
      </c>
      <c r="CG46" s="4">
        <f t="shared" si="59"/>
        <v>4.4623206434341485E-3</v>
      </c>
      <c r="CH46" s="4">
        <f t="shared" si="60"/>
        <v>6.680060361579189E-2</v>
      </c>
      <c r="CI46" s="4">
        <f t="shared" si="61"/>
        <v>4.4060553170356037E-2</v>
      </c>
      <c r="CJ46" s="3">
        <f t="shared" si="62"/>
        <v>22.696038248398583</v>
      </c>
      <c r="CK46" s="4"/>
      <c r="CL46" s="4"/>
      <c r="CM46" s="4"/>
      <c r="CN46" s="4"/>
      <c r="CO46" s="4"/>
    </row>
    <row r="47" spans="2:93" x14ac:dyDescent="0.2">
      <c r="B47" s="3">
        <v>0.118812</v>
      </c>
      <c r="C47" s="3">
        <f t="shared" si="8"/>
        <v>99.01</v>
      </c>
      <c r="D47" s="3">
        <v>-1.1171900000000001E-5</v>
      </c>
      <c r="E47" s="31">
        <f t="shared" ref="E47:E49" si="95">(E$2-13+(8.7*LN(B47*1000)))/E$2</f>
        <v>1.0451971819363559</v>
      </c>
      <c r="F47" s="3">
        <f t="shared" si="79"/>
        <v>4.5611796726080008E-3</v>
      </c>
      <c r="G47" s="3">
        <f t="shared" si="10"/>
        <v>3.8389890521226822E-2</v>
      </c>
      <c r="H47" s="3">
        <f t="shared" si="11"/>
        <v>4.7673321401152727E-3</v>
      </c>
      <c r="I47" s="3">
        <f t="shared" si="12"/>
        <v>6.9045869826625209E-2</v>
      </c>
      <c r="J47" s="3">
        <f t="shared" si="13"/>
        <v>4.0125005387631488E-2</v>
      </c>
      <c r="K47" s="3">
        <f t="shared" si="14"/>
        <v>24.922115033740269</v>
      </c>
      <c r="M47" s="3">
        <v>0.118812</v>
      </c>
      <c r="N47" s="3">
        <f t="shared" si="15"/>
        <v>99.01</v>
      </c>
      <c r="O47" s="3">
        <v>-1.1160599999999999E-5</v>
      </c>
      <c r="P47" s="31">
        <f t="shared" ref="P47:P49" si="96">(P$2-13+(8.7*LN(M47*1000)))/P$2</f>
        <v>1.0451971819363559</v>
      </c>
      <c r="Q47" s="3">
        <f t="shared" si="80"/>
        <v>4.5847802312000002E-3</v>
      </c>
      <c r="R47" s="3">
        <f t="shared" si="17"/>
        <v>3.8588528357404978E-2</v>
      </c>
      <c r="S47" s="3">
        <f t="shared" si="18"/>
        <v>4.7919993774477544E-3</v>
      </c>
      <c r="T47" s="3">
        <f t="shared" si="19"/>
        <v>6.9224268702874389E-2</v>
      </c>
      <c r="U47" s="3">
        <f t="shared" si="20"/>
        <v>4.0332621094230837E-2</v>
      </c>
      <c r="V47" s="3">
        <f t="shared" si="21"/>
        <v>24.793826259485019</v>
      </c>
      <c r="X47" s="3">
        <v>0.118812</v>
      </c>
      <c r="Y47" s="3">
        <f t="shared" si="22"/>
        <v>99.01</v>
      </c>
      <c r="Z47" s="3">
        <v>-1.15246E-5</v>
      </c>
      <c r="AA47" s="31">
        <f t="shared" ref="AA47:AA49" si="97">(AA$2-13+(8.7*LN(X47*1000)))/AA$2</f>
        <v>1.0445625881182166</v>
      </c>
      <c r="AB47" s="3">
        <f t="shared" si="81"/>
        <v>4.6909212594899996E-3</v>
      </c>
      <c r="AC47" s="3">
        <f t="shared" si="24"/>
        <v>3.9481881118826376E-2</v>
      </c>
      <c r="AD47" s="3">
        <f t="shared" si="25"/>
        <v>4.8999608514716381E-3</v>
      </c>
      <c r="AE47" s="3">
        <f t="shared" si="26"/>
        <v>6.9999720367096022E-2</v>
      </c>
      <c r="AF47" s="3">
        <f t="shared" si="27"/>
        <v>4.1241295925257028E-2</v>
      </c>
      <c r="AG47" s="3">
        <f t="shared" si="28"/>
        <v>24.247540664394574</v>
      </c>
      <c r="AI47" s="3">
        <v>0.118812</v>
      </c>
      <c r="AJ47" s="3">
        <f t="shared" si="29"/>
        <v>99.01</v>
      </c>
      <c r="AK47" s="3">
        <v>-1.16771E-5</v>
      </c>
      <c r="AL47" s="31">
        <f t="shared" ref="AL47:AL49" si="98">(AL$2-13+(8.7*LN(AI47*1000)))/AL$2</f>
        <v>1.0445625881182166</v>
      </c>
      <c r="AM47" s="3">
        <f t="shared" si="82"/>
        <v>4.8128743375819997E-3</v>
      </c>
      <c r="AN47" s="3">
        <f t="shared" si="31"/>
        <v>4.0508318499663333E-2</v>
      </c>
      <c r="AO47" s="3">
        <f t="shared" si="32"/>
        <v>5.0273484743524003E-3</v>
      </c>
      <c r="AP47" s="3">
        <f t="shared" si="33"/>
        <v>7.0903797319695094E-2</v>
      </c>
      <c r="AQ47" s="3">
        <f t="shared" si="34"/>
        <v>4.231347401232536E-2</v>
      </c>
      <c r="AR47" s="3">
        <f t="shared" si="35"/>
        <v>23.633133968359893</v>
      </c>
      <c r="AT47" s="3">
        <v>0.118812</v>
      </c>
      <c r="AU47" s="3">
        <f t="shared" si="36"/>
        <v>99.01</v>
      </c>
      <c r="AV47" s="3">
        <v>-1.19482E-5</v>
      </c>
      <c r="AW47" s="31">
        <f t="shared" ref="AW47:AW49" si="99">(AW$2-13+(8.7*LN(AT47*1000)))/AW$2</f>
        <v>1.0445625881182166</v>
      </c>
      <c r="AX47" s="3">
        <f t="shared" si="83"/>
        <v>4.9016353113600008E-3</v>
      </c>
      <c r="AY47" s="3">
        <f t="shared" si="38"/>
        <v>4.1255389281890723E-2</v>
      </c>
      <c r="AZ47" s="3">
        <f t="shared" si="39"/>
        <v>5.1200648668458431E-3</v>
      </c>
      <c r="BA47" s="3">
        <f t="shared" si="40"/>
        <v>7.15546285494226E-2</v>
      </c>
      <c r="BB47" s="3">
        <f t="shared" si="41"/>
        <v>4.3093836202116313E-2</v>
      </c>
      <c r="BC47" s="3">
        <f t="shared" si="42"/>
        <v>23.205174756544199</v>
      </c>
      <c r="BE47" s="3">
        <v>0.118812</v>
      </c>
      <c r="BF47" s="3">
        <f t="shared" si="43"/>
        <v>99.01</v>
      </c>
      <c r="BG47" s="3">
        <v>-1.1888900000000001E-5</v>
      </c>
      <c r="BH47" s="31">
        <f t="shared" ref="BH47:BH49" si="100">(BH$2-13+(8.7*LN(BE47*1000)))/BH$2</f>
        <v>1.0445625881182166</v>
      </c>
      <c r="BI47" s="3">
        <f t="shared" si="84"/>
        <v>4.7629961712500005E-3</v>
      </c>
      <c r="BJ47" s="3">
        <f t="shared" si="45"/>
        <v>4.0088511019509818E-2</v>
      </c>
      <c r="BK47" s="3">
        <f t="shared" si="46"/>
        <v>4.9752476078380571E-3</v>
      </c>
      <c r="BL47" s="3">
        <f t="shared" si="47"/>
        <v>7.0535435121916248E-2</v>
      </c>
      <c r="BM47" s="3">
        <f t="shared" si="48"/>
        <v>4.1874958824344825E-2</v>
      </c>
      <c r="BN47" s="3">
        <f t="shared" si="49"/>
        <v>23.880620496721072</v>
      </c>
      <c r="BP47" s="3">
        <v>0.118812</v>
      </c>
      <c r="BQ47" s="3">
        <f t="shared" si="50"/>
        <v>99.01</v>
      </c>
      <c r="BR47" s="3">
        <v>-1.2066799999999999E-5</v>
      </c>
      <c r="BS47" s="31">
        <f t="shared" ref="BS47:BS49" si="101">(BS$2-13+(8.7*LN(BP47*1000)))/BS$2</f>
        <v>1.0445625881182166</v>
      </c>
      <c r="BT47" s="3">
        <f t="shared" si="85"/>
        <v>4.9116156364899998E-3</v>
      </c>
      <c r="BU47" s="3">
        <f t="shared" si="52"/>
        <v>4.1339390267733894E-2</v>
      </c>
      <c r="BV47" s="3">
        <f t="shared" si="53"/>
        <v>5.1304899410938958E-3</v>
      </c>
      <c r="BW47" s="3">
        <f t="shared" si="54"/>
        <v>7.1627438465255031E-2</v>
      </c>
      <c r="BX47" s="3">
        <f t="shared" si="55"/>
        <v>4.3181580489293131E-2</v>
      </c>
      <c r="BY47" s="3"/>
      <c r="CA47" s="3">
        <v>0.118812</v>
      </c>
      <c r="CB47" s="3">
        <f t="shared" si="56"/>
        <v>99.01</v>
      </c>
      <c r="CC47" s="3">
        <v>-1.20414E-5</v>
      </c>
      <c r="CD47" s="31">
        <f t="shared" ref="CD47:CD49" si="102">(CD$2-13+(8.7*LN(CA47*1000)))/CD$2</f>
        <v>1.0445625881182166</v>
      </c>
      <c r="CE47" s="3">
        <f t="shared" si="86"/>
        <v>4.9012769474900001E-3</v>
      </c>
      <c r="CF47" s="3">
        <f t="shared" si="58"/>
        <v>4.1252373055667778E-2</v>
      </c>
      <c r="CG47" s="3">
        <f t="shared" si="59"/>
        <v>5.1196905333543066E-3</v>
      </c>
      <c r="CH47" s="3">
        <f t="shared" si="60"/>
        <v>7.155201278338931E-2</v>
      </c>
      <c r="CI47" s="3">
        <f t="shared" si="61"/>
        <v>4.3090685565046513E-2</v>
      </c>
      <c r="CJ47" s="3">
        <f t="shared" si="62"/>
        <v>23.206871436066479</v>
      </c>
      <c r="CK47" s="3"/>
      <c r="CL47" s="3"/>
      <c r="CM47" s="3"/>
      <c r="CN47" s="3"/>
      <c r="CO47" s="3"/>
    </row>
    <row r="48" spans="2:93" x14ac:dyDescent="0.2">
      <c r="B48" s="3">
        <v>0.139381</v>
      </c>
      <c r="C48" s="3">
        <f t="shared" si="8"/>
        <v>116.15083333333335</v>
      </c>
      <c r="D48" s="3">
        <v>-1.26804E-5</v>
      </c>
      <c r="E48" s="31">
        <f t="shared" si="95"/>
        <v>1.0473951540480249</v>
      </c>
      <c r="F48" s="3">
        <f t="shared" si="79"/>
        <v>5.1770579846080007E-3</v>
      </c>
      <c r="G48" s="3">
        <f t="shared" si="10"/>
        <v>3.7143211661618158E-2</v>
      </c>
      <c r="H48" s="3">
        <f t="shared" si="11"/>
        <v>5.4224254453040539E-3</v>
      </c>
      <c r="I48" s="3">
        <f t="shared" si="12"/>
        <v>7.3637120023151731E-2</v>
      </c>
      <c r="J48" s="3">
        <f t="shared" si="13"/>
        <v>3.8903619900158941E-2</v>
      </c>
      <c r="K48" s="3">
        <f t="shared" si="14"/>
        <v>25.704548897155828</v>
      </c>
      <c r="M48" s="3">
        <v>0.139381</v>
      </c>
      <c r="N48" s="3">
        <f t="shared" si="15"/>
        <v>116.15083333333335</v>
      </c>
      <c r="O48" s="3">
        <v>-1.2752700000000001E-5</v>
      </c>
      <c r="P48" s="31">
        <f t="shared" si="96"/>
        <v>1.0473951540480249</v>
      </c>
      <c r="Q48" s="3">
        <f t="shared" si="80"/>
        <v>5.2388149112000005E-3</v>
      </c>
      <c r="R48" s="3">
        <f t="shared" si="17"/>
        <v>3.758629161219966E-2</v>
      </c>
      <c r="S48" s="3">
        <f t="shared" si="18"/>
        <v>5.4871093509454138E-3</v>
      </c>
      <c r="T48" s="3">
        <f t="shared" si="19"/>
        <v>7.4075025149812901E-2</v>
      </c>
      <c r="U48" s="3">
        <f t="shared" si="20"/>
        <v>3.9367699693253842E-2</v>
      </c>
      <c r="V48" s="3">
        <f t="shared" si="21"/>
        <v>25.401534958654512</v>
      </c>
      <c r="X48" s="3">
        <v>0.139381</v>
      </c>
      <c r="Y48" s="3">
        <f t="shared" si="22"/>
        <v>116.15083333333335</v>
      </c>
      <c r="Z48" s="3">
        <v>-1.3158E-5</v>
      </c>
      <c r="AA48" s="31">
        <f t="shared" si="97"/>
        <v>1.0467296994670074</v>
      </c>
      <c r="AB48" s="3">
        <f t="shared" si="81"/>
        <v>5.3557722284899995E-3</v>
      </c>
      <c r="AC48" s="3">
        <f t="shared" si="24"/>
        <v>3.8425411128417783E-2</v>
      </c>
      <c r="AD48" s="3">
        <f t="shared" si="25"/>
        <v>5.6060458551410817E-3</v>
      </c>
      <c r="AE48" s="3">
        <f t="shared" si="26"/>
        <v>7.4873532407260454E-2</v>
      </c>
      <c r="AF48" s="3">
        <f t="shared" si="27"/>
        <v>4.0221019042344951E-2</v>
      </c>
      <c r="AG48" s="3">
        <f t="shared" si="28"/>
        <v>24.862622176409641</v>
      </c>
      <c r="AI48" s="3">
        <v>0.139381</v>
      </c>
      <c r="AJ48" s="3">
        <f t="shared" si="29"/>
        <v>116.15083333333335</v>
      </c>
      <c r="AK48" s="3">
        <v>-1.33225E-5</v>
      </c>
      <c r="AL48" s="31">
        <f t="shared" si="98"/>
        <v>1.0467296994670074</v>
      </c>
      <c r="AM48" s="3">
        <f t="shared" si="82"/>
        <v>5.4910473377820009E-3</v>
      </c>
      <c r="AN48" s="3">
        <f t="shared" si="31"/>
        <v>3.9395953091038237E-2</v>
      </c>
      <c r="AO48" s="3">
        <f t="shared" si="32"/>
        <v>5.747642329635665E-3</v>
      </c>
      <c r="AP48" s="3">
        <f t="shared" si="33"/>
        <v>7.5813206828597254E-2</v>
      </c>
      <c r="AQ48" s="3">
        <f t="shared" si="34"/>
        <v>4.1236914139198777E-2</v>
      </c>
      <c r="AR48" s="3">
        <f t="shared" si="35"/>
        <v>24.250117179583647</v>
      </c>
      <c r="AT48" s="3">
        <v>0.139381</v>
      </c>
      <c r="AU48" s="3">
        <f t="shared" si="36"/>
        <v>116.15083333333335</v>
      </c>
      <c r="AV48" s="3">
        <v>-1.3563299999999999E-5</v>
      </c>
      <c r="AW48" s="31">
        <f t="shared" si="99"/>
        <v>1.0467296994670074</v>
      </c>
      <c r="AX48" s="3">
        <f t="shared" si="83"/>
        <v>5.5642139353599997E-3</v>
      </c>
      <c r="AY48" s="3">
        <f t="shared" si="38"/>
        <v>3.9920892627833056E-2</v>
      </c>
      <c r="AZ48" s="3">
        <f t="shared" si="39"/>
        <v>5.8242279803295072E-3</v>
      </c>
      <c r="BA48" s="3">
        <f t="shared" si="40"/>
        <v>7.6316629775754027E-2</v>
      </c>
      <c r="BB48" s="3">
        <f t="shared" si="41"/>
        <v>4.1786383942786373E-2</v>
      </c>
      <c r="BC48" s="3">
        <f t="shared" si="42"/>
        <v>23.931240410014734</v>
      </c>
      <c r="BE48" s="3">
        <v>0.139381</v>
      </c>
      <c r="BF48" s="3">
        <f t="shared" si="43"/>
        <v>116.15083333333335</v>
      </c>
      <c r="BG48" s="3">
        <v>-1.36625E-5</v>
      </c>
      <c r="BH48" s="31">
        <f t="shared" si="100"/>
        <v>1.0467296994670074</v>
      </c>
      <c r="BI48" s="3">
        <f t="shared" si="84"/>
        <v>5.4735446712500004E-3</v>
      </c>
      <c r="BJ48" s="3">
        <f t="shared" si="45"/>
        <v>3.9270378826741094E-2</v>
      </c>
      <c r="BK48" s="3">
        <f t="shared" si="46"/>
        <v>5.7293217687567526E-3</v>
      </c>
      <c r="BL48" s="3">
        <f t="shared" si="47"/>
        <v>7.5692283416189471E-2</v>
      </c>
      <c r="BM48" s="3">
        <f t="shared" si="48"/>
        <v>4.1105471827270236E-2</v>
      </c>
      <c r="BN48" s="3">
        <f t="shared" si="49"/>
        <v>24.32766139267568</v>
      </c>
      <c r="BP48" s="3">
        <v>0.139381</v>
      </c>
      <c r="BQ48" s="3">
        <f t="shared" si="50"/>
        <v>116.15083333333335</v>
      </c>
      <c r="BR48" s="3">
        <v>-1.37528E-5</v>
      </c>
      <c r="BS48" s="31">
        <f t="shared" si="101"/>
        <v>1.0467296994670074</v>
      </c>
      <c r="BT48" s="3">
        <f t="shared" si="85"/>
        <v>5.5978766464900003E-3</v>
      </c>
      <c r="BU48" s="3">
        <f t="shared" si="52"/>
        <v>4.0162408409252337E-2</v>
      </c>
      <c r="BV48" s="3">
        <f t="shared" si="53"/>
        <v>5.8594637398338579E-3</v>
      </c>
      <c r="BW48" s="3">
        <f t="shared" si="54"/>
        <v>7.6547134105947157E-2</v>
      </c>
      <c r="BX48" s="3">
        <f t="shared" si="55"/>
        <v>4.2039185684087918E-2</v>
      </c>
      <c r="BY48" s="3"/>
      <c r="CA48" s="3">
        <v>0.139381</v>
      </c>
      <c r="CB48" s="3">
        <f t="shared" si="56"/>
        <v>116.15083333333335</v>
      </c>
      <c r="CC48" s="3">
        <v>-1.37352E-5</v>
      </c>
      <c r="CD48" s="31">
        <f t="shared" si="102"/>
        <v>1.0467296994670074</v>
      </c>
      <c r="CE48" s="3">
        <f t="shared" si="86"/>
        <v>5.59071283049E-3</v>
      </c>
      <c r="CF48" s="3">
        <f t="shared" si="58"/>
        <v>4.0111011045192671E-2</v>
      </c>
      <c r="CG48" s="3">
        <f t="shared" si="59"/>
        <v>5.8519651608651404E-3</v>
      </c>
      <c r="CH48" s="3">
        <f t="shared" si="60"/>
        <v>7.6498138283654593E-2</v>
      </c>
      <c r="CI48" s="3">
        <f t="shared" si="61"/>
        <v>4.198538653665234E-2</v>
      </c>
      <c r="CJ48" s="3">
        <f t="shared" si="62"/>
        <v>23.817810969229054</v>
      </c>
      <c r="CK48" s="3"/>
      <c r="CL48" s="3"/>
      <c r="CM48" s="3"/>
      <c r="CN48" s="3"/>
      <c r="CO48" s="3"/>
    </row>
    <row r="49" spans="1:93" x14ac:dyDescent="0.2">
      <c r="A49" s="23">
        <v>7.52</v>
      </c>
      <c r="B49" s="3">
        <v>0.16351199999999999</v>
      </c>
      <c r="C49" s="3">
        <f t="shared" si="8"/>
        <v>136.26</v>
      </c>
      <c r="D49" s="3">
        <v>-1.4463399999999999E-5</v>
      </c>
      <c r="E49" s="31">
        <f t="shared" si="95"/>
        <v>1.0495932144376794</v>
      </c>
      <c r="F49" s="3">
        <f t="shared" si="79"/>
        <v>5.9050069606080002E-3</v>
      </c>
      <c r="G49" s="3">
        <f t="shared" si="10"/>
        <v>3.6113599984147954E-2</v>
      </c>
      <c r="H49" s="3">
        <f t="shared" si="11"/>
        <v>6.1978552370614221E-3</v>
      </c>
      <c r="I49" s="3">
        <f t="shared" si="12"/>
        <v>7.8726458303809282E-2</v>
      </c>
      <c r="J49" s="3">
        <f t="shared" si="13"/>
        <v>3.790458949227838E-2</v>
      </c>
      <c r="K49" s="3">
        <f t="shared" si="14"/>
        <v>26.382029548261219</v>
      </c>
      <c r="L49" s="23">
        <v>7.52</v>
      </c>
      <c r="M49" s="3">
        <v>0.16351199999999999</v>
      </c>
      <c r="N49" s="3">
        <f t="shared" si="15"/>
        <v>136.26</v>
      </c>
      <c r="O49" s="3">
        <v>-1.44867E-5</v>
      </c>
      <c r="P49" s="31">
        <f t="shared" si="96"/>
        <v>1.0495932144376794</v>
      </c>
      <c r="Q49" s="3">
        <f t="shared" si="80"/>
        <v>5.9511421111999993E-3</v>
      </c>
      <c r="R49" s="3">
        <f t="shared" si="17"/>
        <v>3.6395751450658057E-2</v>
      </c>
      <c r="S49" s="3">
        <f t="shared" si="18"/>
        <v>6.2462783780698446E-3</v>
      </c>
      <c r="T49" s="3">
        <f t="shared" si="19"/>
        <v>7.9033400395464734E-2</v>
      </c>
      <c r="U49" s="3">
        <f t="shared" si="20"/>
        <v>3.8200733756971014E-2</v>
      </c>
      <c r="V49" s="3">
        <f t="shared" si="21"/>
        <v>26.177507645845054</v>
      </c>
      <c r="W49" s="23">
        <v>7.67</v>
      </c>
      <c r="X49" s="3">
        <v>0.16351199999999999</v>
      </c>
      <c r="Y49" s="3">
        <f t="shared" si="22"/>
        <v>136.26</v>
      </c>
      <c r="Z49" s="3">
        <v>-1.50124E-5</v>
      </c>
      <c r="AA49" s="31">
        <f t="shared" si="97"/>
        <v>1.0488968978543112</v>
      </c>
      <c r="AB49" s="3">
        <f t="shared" si="81"/>
        <v>6.1105779324900009E-3</v>
      </c>
      <c r="AC49" s="3">
        <f t="shared" si="24"/>
        <v>3.7370822523667996E-2</v>
      </c>
      <c r="AD49" s="3">
        <f t="shared" si="25"/>
        <v>6.409366237485772E-3</v>
      </c>
      <c r="AE49" s="3">
        <f t="shared" si="26"/>
        <v>8.0058517582364541E-2</v>
      </c>
      <c r="AF49" s="3">
        <f t="shared" si="27"/>
        <v>3.9198139815339379E-2</v>
      </c>
      <c r="AG49" s="3">
        <f t="shared" si="28"/>
        <v>25.511414692405143</v>
      </c>
      <c r="AH49" s="23">
        <v>7.67</v>
      </c>
      <c r="AI49" s="3">
        <v>0.16351199999999999</v>
      </c>
      <c r="AJ49" s="3">
        <f t="shared" si="29"/>
        <v>136.26</v>
      </c>
      <c r="AK49" s="3">
        <v>-1.5198799999999999E-5</v>
      </c>
      <c r="AL49" s="31">
        <f t="shared" si="98"/>
        <v>1.0488968978543112</v>
      </c>
      <c r="AM49" s="3">
        <f t="shared" si="82"/>
        <v>6.264388774682E-3</v>
      </c>
      <c r="AN49" s="3">
        <f t="shared" si="31"/>
        <v>3.8311492579639415E-2</v>
      </c>
      <c r="AO49" s="3">
        <f t="shared" si="32"/>
        <v>6.5706979527173194E-3</v>
      </c>
      <c r="AP49" s="3">
        <f t="shared" si="33"/>
        <v>8.1059841800470586E-2</v>
      </c>
      <c r="AQ49" s="3">
        <f t="shared" si="34"/>
        <v>4.0184805718952249E-2</v>
      </c>
      <c r="AR49" s="3">
        <f t="shared" si="35"/>
        <v>24.885027614513831</v>
      </c>
      <c r="AS49" s="23">
        <v>7.67</v>
      </c>
      <c r="AT49" s="3">
        <v>0.16351199999999999</v>
      </c>
      <c r="AU49" s="3">
        <f t="shared" si="36"/>
        <v>136.26</v>
      </c>
      <c r="AV49" s="3">
        <v>-1.5421899999999999E-5</v>
      </c>
      <c r="AW49" s="31">
        <f t="shared" si="99"/>
        <v>1.0488968978543112</v>
      </c>
      <c r="AX49" s="3">
        <f t="shared" si="83"/>
        <v>6.3266859993600004E-3</v>
      </c>
      <c r="AY49" s="3">
        <f t="shared" si="38"/>
        <v>3.8692487397622197E-2</v>
      </c>
      <c r="AZ49" s="3">
        <f t="shared" si="39"/>
        <v>6.6360413184270066E-3</v>
      </c>
      <c r="BA49" s="3">
        <f t="shared" si="40"/>
        <v>8.1461901023895875E-2</v>
      </c>
      <c r="BB49" s="3">
        <f t="shared" si="41"/>
        <v>4.0584430001632948E-2</v>
      </c>
      <c r="BC49" s="3">
        <f t="shared" si="42"/>
        <v>24.639991246883699</v>
      </c>
      <c r="BD49" s="23">
        <v>7.67</v>
      </c>
      <c r="BE49" s="3">
        <v>0.16351199999999999</v>
      </c>
      <c r="BF49" s="3">
        <f t="shared" si="43"/>
        <v>136.26</v>
      </c>
      <c r="BG49" s="3">
        <v>-1.55059E-5</v>
      </c>
      <c r="BH49" s="31">
        <f t="shared" si="100"/>
        <v>1.0488968978543112</v>
      </c>
      <c r="BI49" s="3">
        <f t="shared" si="84"/>
        <v>6.2120567962500005E-3</v>
      </c>
      <c r="BJ49" s="3">
        <f t="shared" si="45"/>
        <v>3.7991442806949952E-2</v>
      </c>
      <c r="BK49" s="3">
        <f t="shared" si="46"/>
        <v>6.5158071028814163E-3</v>
      </c>
      <c r="BL49" s="3">
        <f t="shared" si="47"/>
        <v>8.0720549446107071E-2</v>
      </c>
      <c r="BM49" s="3">
        <f t="shared" si="48"/>
        <v>3.9849106505219292E-2</v>
      </c>
      <c r="BN49" s="3">
        <f t="shared" si="49"/>
        <v>25.09466554460948</v>
      </c>
      <c r="BO49" s="23">
        <v>7.67</v>
      </c>
      <c r="BP49" s="3">
        <v>0.16351199999999999</v>
      </c>
      <c r="BQ49" s="3">
        <f t="shared" si="50"/>
        <v>136.26</v>
      </c>
      <c r="BR49" s="3">
        <v>-1.5690899999999999E-5</v>
      </c>
      <c r="BS49" s="31">
        <f t="shared" si="101"/>
        <v>1.0488968978543112</v>
      </c>
      <c r="BT49" s="3">
        <f t="shared" si="85"/>
        <v>6.3867511799899999E-3</v>
      </c>
      <c r="BU49" s="3">
        <f t="shared" si="52"/>
        <v>3.9059831571933559E-2</v>
      </c>
      <c r="BV49" s="3">
        <f t="shared" si="53"/>
        <v>6.6990435000588719E-3</v>
      </c>
      <c r="BW49" s="3">
        <f t="shared" si="54"/>
        <v>8.1847684756863298E-2</v>
      </c>
      <c r="BX49" s="3">
        <f t="shared" si="55"/>
        <v>4.0969736166512991E-2</v>
      </c>
      <c r="BY49" s="3"/>
      <c r="BZ49" s="23">
        <v>7.67</v>
      </c>
      <c r="CA49" s="3">
        <v>0.16351199999999999</v>
      </c>
      <c r="CB49" s="3">
        <f t="shared" si="56"/>
        <v>136.26</v>
      </c>
      <c r="CC49" s="3">
        <v>-1.5665799999999998E-5</v>
      </c>
      <c r="CD49" s="31">
        <f t="shared" si="102"/>
        <v>1.0488968978543112</v>
      </c>
      <c r="CE49" s="3">
        <f t="shared" si="86"/>
        <v>6.3765346014899998E-3</v>
      </c>
      <c r="CF49" s="3">
        <f t="shared" si="58"/>
        <v>3.8997349439123738E-2</v>
      </c>
      <c r="CG49" s="3">
        <f t="shared" si="59"/>
        <v>6.6883273625635373E-3</v>
      </c>
      <c r="CH49" s="3">
        <f t="shared" si="60"/>
        <v>8.1782194654848539E-2</v>
      </c>
      <c r="CI49" s="3">
        <f t="shared" si="61"/>
        <v>4.0904198851237451E-2</v>
      </c>
      <c r="CJ49" s="3">
        <f t="shared" si="62"/>
        <v>24.447367949604704</v>
      </c>
      <c r="CK49" s="3"/>
      <c r="CL49" s="3"/>
      <c r="CM49" s="3"/>
      <c r="CN49" s="3"/>
      <c r="CO49" s="3"/>
    </row>
    <row r="50" spans="1:93" s="33" customFormat="1" x14ac:dyDescent="0.2">
      <c r="B50" s="34">
        <v>0.19</v>
      </c>
      <c r="C50" s="34">
        <f t="shared" si="8"/>
        <v>158.33333333333334</v>
      </c>
      <c r="D50" s="34">
        <v>8.8323999999999998E-4</v>
      </c>
      <c r="E50" s="35">
        <f t="shared" ref="E50:E56" si="103">(E$2-13+(8.7*LN(B50*1000)))/E$2</f>
        <v>1.0516599832718294</v>
      </c>
      <c r="F50" s="34">
        <f>D50*$A$49</f>
        <v>6.6419647999999996E-3</v>
      </c>
      <c r="G50" s="34">
        <f t="shared" ref="G50:G54" si="104">F50/B50</f>
        <v>3.4957709473684206E-2</v>
      </c>
      <c r="H50" s="34">
        <f t="shared" ref="H50:H54" si="105">E50*F50</f>
        <v>6.9850885904600797E-3</v>
      </c>
      <c r="I50" s="34">
        <f t="shared" ref="I50:I54" si="106">SQRT(H50)</f>
        <v>8.3576842429348097E-2</v>
      </c>
      <c r="J50" s="34">
        <f t="shared" ref="J50:J54" si="107">H50/B50</f>
        <v>3.6763624160316206E-2</v>
      </c>
      <c r="K50" s="34">
        <f t="shared" si="14"/>
        <v>27.200800324779486</v>
      </c>
      <c r="M50" s="34">
        <v>0.19</v>
      </c>
      <c r="N50" s="34">
        <f t="shared" si="15"/>
        <v>158.33333333333334</v>
      </c>
      <c r="O50" s="34">
        <v>8.9030000000000001E-4</v>
      </c>
      <c r="P50" s="35">
        <f t="shared" ref="P50:P56" si="108">(P$2-13+(8.7*LN(M50*1000)))/P$2</f>
        <v>1.0516599832718294</v>
      </c>
      <c r="Q50" s="34">
        <f>O50*$L$49</f>
        <v>6.6950559999999996E-3</v>
      </c>
      <c r="R50" s="34">
        <f t="shared" ref="R50:R54" si="109">Q50/M50</f>
        <v>3.5237136842105263E-2</v>
      </c>
      <c r="S50" s="34">
        <f t="shared" ref="S50:S54" si="110">P50*Q50</f>
        <v>7.0409224809639603E-3</v>
      </c>
      <c r="T50" s="34">
        <f t="shared" ref="T50:T54" si="111">SQRT(S50)</f>
        <v>8.3910204867846436E-2</v>
      </c>
      <c r="U50" s="34">
        <f t="shared" ref="U50:U54" si="112">S50/M50</f>
        <v>3.7057486741915578E-2</v>
      </c>
      <c r="V50" s="34">
        <f t="shared" si="21"/>
        <v>26.985100391843464</v>
      </c>
      <c r="X50" s="34">
        <v>0.19</v>
      </c>
      <c r="Y50" s="34">
        <f t="shared" si="22"/>
        <v>158.33333333333334</v>
      </c>
      <c r="Z50" s="34">
        <v>8.9557000000000005E-4</v>
      </c>
      <c r="AA50" s="35">
        <f t="shared" ref="AA50:AA56" si="113">(AA$2-13+(8.7*LN(X50*1000)))/AA$2</f>
        <v>1.050934648093286</v>
      </c>
      <c r="AB50" s="34">
        <f>Z50*$W$49</f>
        <v>6.8690219000000002E-3</v>
      </c>
      <c r="AC50" s="34">
        <f t="shared" ref="AC50:AC54" si="114">AB50/X50</f>
        <v>3.6152746842105267E-2</v>
      </c>
      <c r="AD50" s="34">
        <f t="shared" ref="AD50:AD54" si="115">AA50*AB50</f>
        <v>7.218893113221575E-3</v>
      </c>
      <c r="AE50" s="34">
        <f t="shared" ref="AE50:AE54" si="116">SQRT(AD50)</f>
        <v>8.4964069542492929E-2</v>
      </c>
      <c r="AF50" s="34">
        <f t="shared" ref="AF50:AF54" si="117">AD50/X50</f>
        <v>3.7994174280113549E-2</v>
      </c>
      <c r="AG50" s="34">
        <f t="shared" si="28"/>
        <v>26.319824524345773</v>
      </c>
      <c r="AI50" s="34">
        <v>0.19</v>
      </c>
      <c r="AJ50" s="34">
        <f t="shared" si="29"/>
        <v>158.33333333333334</v>
      </c>
      <c r="AK50" s="34">
        <v>9.1536000000000005E-4</v>
      </c>
      <c r="AL50" s="35">
        <f t="shared" ref="AL50:AL56" si="118">(AL$2-13+(8.7*LN(AI50*1000)))/AL$2</f>
        <v>1.050934648093286</v>
      </c>
      <c r="AM50" s="34">
        <f>AK50*AH$49</f>
        <v>7.0208112000000001E-3</v>
      </c>
      <c r="AN50" s="34">
        <f t="shared" ref="AN50:AN54" si="119">AM50/AI50</f>
        <v>3.6951637894736843E-2</v>
      </c>
      <c r="AO50" s="34">
        <f t="shared" ref="AO50:AO54" si="120">AL50*AM50</f>
        <v>7.378413747801401E-3</v>
      </c>
      <c r="AP50" s="34">
        <f t="shared" ref="AP50:AP54" si="121">SQRT(AO50)</f>
        <v>8.5897693495235378E-2</v>
      </c>
      <c r="AQ50" s="34">
        <f t="shared" ref="AQ50:AQ54" si="122">AO50/AI50</f>
        <v>3.8833756567375796E-2</v>
      </c>
      <c r="AR50" s="34">
        <f t="shared" si="35"/>
        <v>25.750792310422501</v>
      </c>
      <c r="AT50" s="34">
        <v>0.19</v>
      </c>
      <c r="AU50" s="34">
        <f t="shared" si="36"/>
        <v>158.33333333333334</v>
      </c>
      <c r="AV50" s="34">
        <v>9.2927000000000005E-4</v>
      </c>
      <c r="AW50" s="35">
        <f t="shared" ref="AW50:AW56" si="123">(AW$2-13+(8.7*LN(AT50*1000)))/AW$2</f>
        <v>1.050934648093286</v>
      </c>
      <c r="AX50" s="34">
        <f>AV50*AS$49</f>
        <v>7.1275009E-3</v>
      </c>
      <c r="AY50" s="34">
        <f t="shared" ref="AY50:AY54" si="124">AX50/AT50</f>
        <v>3.7513162631578945E-2</v>
      </c>
      <c r="AZ50" s="34">
        <f t="shared" ref="AZ50:AZ54" si="125">AW50*AX50</f>
        <v>7.4905376501260791E-3</v>
      </c>
      <c r="BA50" s="34">
        <f t="shared" ref="BA50:BA54" si="126">SQRT(AZ50)</f>
        <v>8.6547892233872908E-2</v>
      </c>
      <c r="BB50" s="34">
        <f t="shared" ref="BB50:BB54" si="127">AZ50/AT50</f>
        <v>3.9423882369084624E-2</v>
      </c>
      <c r="BC50" s="34">
        <f t="shared" si="42"/>
        <v>25.36533542379324</v>
      </c>
      <c r="BE50" s="34">
        <v>0.19</v>
      </c>
      <c r="BF50" s="34">
        <f t="shared" si="43"/>
        <v>158.33333333333334</v>
      </c>
      <c r="BG50" s="34">
        <v>9.0917999999999999E-4</v>
      </c>
      <c r="BH50" s="35">
        <f t="shared" ref="BH50:BH56" si="128">(BH$2-13+(8.7*LN(BE50*1000)))/BH$2</f>
        <v>1.050934648093286</v>
      </c>
      <c r="BI50" s="34">
        <f>BG50*BD$49</f>
        <v>6.9734105999999995E-3</v>
      </c>
      <c r="BJ50" s="34">
        <f t="shared" ref="BJ50:BJ54" si="129">BI50/BE50</f>
        <v>3.6702161052631577E-2</v>
      </c>
      <c r="BK50" s="34">
        <f t="shared" ref="BK50:BK54" si="130">BH50*BI50</f>
        <v>7.3285988149209896E-3</v>
      </c>
      <c r="BL50" s="34">
        <f t="shared" ref="BL50:BL54" si="131">SQRT(BK50)</f>
        <v>8.5607235762644437E-2</v>
      </c>
      <c r="BM50" s="34">
        <f t="shared" ref="BM50:BM54" si="132">BK50/BE50</f>
        <v>3.8571572710110469E-2</v>
      </c>
      <c r="BN50" s="34">
        <f t="shared" si="49"/>
        <v>25.925829042948973</v>
      </c>
      <c r="BP50" s="34">
        <v>0.19</v>
      </c>
      <c r="BQ50" s="34">
        <f t="shared" si="50"/>
        <v>158.33333333333334</v>
      </c>
      <c r="BR50" s="34">
        <v>9.4295999999999996E-4</v>
      </c>
      <c r="BS50" s="35">
        <f t="shared" ref="BS50:BS56" si="133">(BS$2-13+(8.7*LN(BP50*1000)))/BS$2</f>
        <v>1.050934648093286</v>
      </c>
      <c r="BT50" s="34">
        <f>BR50*BO$49</f>
        <v>7.2325031999999996E-3</v>
      </c>
      <c r="BU50" s="34">
        <f t="shared" ref="BU50:BU54" si="134">BT50/BP50</f>
        <v>3.8065806315789472E-2</v>
      </c>
      <c r="BV50" s="34">
        <f t="shared" ref="BV50:BV54" si="135">BS50*BT50</f>
        <v>7.6008882053255639E-3</v>
      </c>
      <c r="BW50" s="34">
        <f t="shared" ref="BW50:BW54" si="136">SQRT(BV50)</f>
        <v>8.7183072928898098E-2</v>
      </c>
      <c r="BX50" s="34">
        <f t="shared" ref="BX50:BX54" si="137">BV50/BP50</f>
        <v>4.0004674764871385E-2</v>
      </c>
      <c r="BY50" s="34"/>
      <c r="CA50" s="34">
        <v>0.19</v>
      </c>
      <c r="CB50" s="34">
        <f t="shared" si="56"/>
        <v>158.33333333333334</v>
      </c>
      <c r="CC50" s="34">
        <v>9.3333000000000001E-4</v>
      </c>
      <c r="CD50" s="35">
        <f t="shared" ref="CD50:CD56" si="138">(CD$2-13+(8.7*LN(CA50*1000)))/CD$2</f>
        <v>1.050934648093286</v>
      </c>
      <c r="CE50" s="34">
        <f>CC50*$BZ$49</f>
        <v>7.1586410999999999E-3</v>
      </c>
      <c r="CF50" s="34">
        <f t="shared" ref="CF50:CF54" si="139">CE50/CA50</f>
        <v>3.767705842105263E-2</v>
      </c>
      <c r="CG50" s="34">
        <f t="shared" ref="CG50:CG54" si="140">CD50*CE50</f>
        <v>7.5232639652546337E-3</v>
      </c>
      <c r="CH50" s="34">
        <f t="shared" ref="CH50:CH54" si="141">SQRT(CG50)</f>
        <v>8.6736750949379202E-2</v>
      </c>
      <c r="CI50" s="34">
        <f t="shared" ref="CI50:CI54" si="142">CG50/CA50</f>
        <v>3.9596126132919122E-2</v>
      </c>
      <c r="CJ50" s="34">
        <f t="shared" si="62"/>
        <v>25.254995820629727</v>
      </c>
    </row>
    <row r="51" spans="1:93" x14ac:dyDescent="0.2">
      <c r="B51" s="3">
        <v>0.22</v>
      </c>
      <c r="C51" s="3">
        <f t="shared" si="8"/>
        <v>183.33333333333334</v>
      </c>
      <c r="D51" s="3">
        <v>9.9347999999999993E-4</v>
      </c>
      <c r="E51" s="31">
        <f t="shared" si="103"/>
        <v>1.0536781007171923</v>
      </c>
      <c r="F51" s="3">
        <f t="shared" ref="F51:F78" si="143">D51*$A$49</f>
        <v>7.4709695999999994E-3</v>
      </c>
      <c r="G51" s="3">
        <f t="shared" si="104"/>
        <v>3.3958952727272722E-2</v>
      </c>
      <c r="H51" s="3">
        <f t="shared" si="105"/>
        <v>7.8719970586438801E-3</v>
      </c>
      <c r="I51" s="3">
        <f t="shared" si="106"/>
        <v>8.8724275475451919E-2</v>
      </c>
      <c r="J51" s="3">
        <f t="shared" si="107"/>
        <v>3.5781804812017634E-2</v>
      </c>
      <c r="K51" s="3">
        <f t="shared" si="14"/>
        <v>27.94716491394367</v>
      </c>
      <c r="M51" s="3">
        <v>0.22</v>
      </c>
      <c r="N51" s="3">
        <f t="shared" si="15"/>
        <v>183.33333333333334</v>
      </c>
      <c r="O51" s="3">
        <v>1.0039000000000001E-3</v>
      </c>
      <c r="P51" s="31">
        <f t="shared" si="108"/>
        <v>1.0536781007171923</v>
      </c>
      <c r="Q51" s="3">
        <f t="shared" ref="Q51:Q72" si="144">O51*$L$49</f>
        <v>7.5493280000000001E-3</v>
      </c>
      <c r="R51" s="3">
        <f t="shared" si="109"/>
        <v>3.4315127272727272E-2</v>
      </c>
      <c r="S51" s="3">
        <f t="shared" si="110"/>
        <v>7.95456158873112E-3</v>
      </c>
      <c r="T51" s="3">
        <f t="shared" si="111"/>
        <v>8.9188348951705118E-2</v>
      </c>
      <c r="U51" s="3">
        <f t="shared" si="112"/>
        <v>3.6157098130595998E-2</v>
      </c>
      <c r="V51" s="3">
        <f t="shared" si="21"/>
        <v>27.657086760339425</v>
      </c>
      <c r="X51" s="3">
        <v>0.22</v>
      </c>
      <c r="Y51" s="3">
        <f t="shared" si="22"/>
        <v>183.33333333333334</v>
      </c>
      <c r="Z51" s="3">
        <v>1.0073E-3</v>
      </c>
      <c r="AA51" s="31">
        <f t="shared" si="113"/>
        <v>1.0529244300362957</v>
      </c>
      <c r="AB51" s="3">
        <f t="shared" ref="AB51:AB72" si="145">Z51*$W$49</f>
        <v>7.7259910000000006E-3</v>
      </c>
      <c r="AC51" s="3">
        <f t="shared" si="114"/>
        <v>3.5118140909090913E-2</v>
      </c>
      <c r="AD51" s="3">
        <f t="shared" si="115"/>
        <v>8.1348846701405509E-3</v>
      </c>
      <c r="AE51" s="3">
        <f t="shared" si="116"/>
        <v>9.0193595505116381E-2</v>
      </c>
      <c r="AF51" s="3">
        <f t="shared" si="117"/>
        <v>3.6976748500638867E-2</v>
      </c>
      <c r="AG51" s="3">
        <f t="shared" si="28"/>
        <v>27.04402200162955</v>
      </c>
      <c r="AI51" s="3">
        <v>0.22</v>
      </c>
      <c r="AJ51" s="3">
        <f t="shared" si="29"/>
        <v>183.33333333333334</v>
      </c>
      <c r="AK51" s="3">
        <v>1.0309E-3</v>
      </c>
      <c r="AL51" s="31">
        <f t="shared" si="118"/>
        <v>1.0529244300362957</v>
      </c>
      <c r="AM51" s="3">
        <f t="shared" ref="AM51:AM78" si="146">AK51*AH$49</f>
        <v>7.9070029999999993E-3</v>
      </c>
      <c r="AN51" s="3">
        <f t="shared" si="119"/>
        <v>3.5940922727272721E-2</v>
      </c>
      <c r="AO51" s="3">
        <f t="shared" si="120"/>
        <v>8.3254766270702794E-3</v>
      </c>
      <c r="AP51" s="3">
        <f t="shared" si="121"/>
        <v>9.1244049817345782E-2</v>
      </c>
      <c r="AQ51" s="3">
        <f t="shared" si="122"/>
        <v>3.7843075577592179E-2</v>
      </c>
      <c r="AR51" s="3">
        <f t="shared" si="35"/>
        <v>26.424913534039625</v>
      </c>
      <c r="AT51" s="3">
        <v>0.22</v>
      </c>
      <c r="AU51" s="3">
        <f t="shared" si="36"/>
        <v>183.33333333333334</v>
      </c>
      <c r="AV51" s="3">
        <v>1.0429E-3</v>
      </c>
      <c r="AW51" s="31">
        <f t="shared" si="123"/>
        <v>1.0529244300362957</v>
      </c>
      <c r="AX51" s="3">
        <f t="shared" ref="AX51:AX72" si="147">AV51*AS$49</f>
        <v>7.9990430000000008E-3</v>
      </c>
      <c r="AY51" s="3">
        <f t="shared" si="124"/>
        <v>3.6359286363636369E-2</v>
      </c>
      <c r="AZ51" s="3">
        <f t="shared" si="125"/>
        <v>8.422387791610822E-3</v>
      </c>
      <c r="BA51" s="3">
        <f t="shared" si="126"/>
        <v>9.1773568044458326E-2</v>
      </c>
      <c r="BB51" s="3">
        <f t="shared" si="127"/>
        <v>3.8283580870958282E-2</v>
      </c>
      <c r="BC51" s="3">
        <f t="shared" si="42"/>
        <v>26.120858531250786</v>
      </c>
      <c r="BE51" s="3">
        <v>0.22</v>
      </c>
      <c r="BF51" s="3">
        <f t="shared" si="43"/>
        <v>183.33333333333334</v>
      </c>
      <c r="BG51" s="3">
        <v>1.021E-3</v>
      </c>
      <c r="BH51" s="31">
        <f t="shared" si="128"/>
        <v>1.0529244300362957</v>
      </c>
      <c r="BI51" s="3">
        <f t="shared" ref="BI51:BI72" si="148">BG51*BD$49</f>
        <v>7.831069999999999E-3</v>
      </c>
      <c r="BJ51" s="3">
        <f t="shared" si="129"/>
        <v>3.5595772727272726E-2</v>
      </c>
      <c r="BK51" s="3">
        <f t="shared" si="130"/>
        <v>8.245524916324333E-3</v>
      </c>
      <c r="BL51" s="3">
        <f t="shared" si="131"/>
        <v>9.0804872756500982E-2</v>
      </c>
      <c r="BM51" s="3">
        <f t="shared" si="132"/>
        <v>3.7479658710565147E-2</v>
      </c>
      <c r="BN51" s="3">
        <f t="shared" si="49"/>
        <v>26.68113943412483</v>
      </c>
      <c r="BP51" s="3">
        <v>0.22</v>
      </c>
      <c r="BQ51" s="3">
        <f t="shared" si="50"/>
        <v>183.33333333333334</v>
      </c>
      <c r="BR51" s="3">
        <v>1.0560999999999999E-3</v>
      </c>
      <c r="BS51" s="31">
        <f t="shared" si="133"/>
        <v>1.0529244300362957</v>
      </c>
      <c r="BT51" s="3">
        <f t="shared" ref="BT51:BT78" si="149">BR51*BO$49</f>
        <v>8.1002869999999994E-3</v>
      </c>
      <c r="BU51" s="3">
        <f t="shared" si="134"/>
        <v>3.6819486363636363E-2</v>
      </c>
      <c r="BV51" s="3">
        <f t="shared" si="135"/>
        <v>8.5289900726054149E-3</v>
      </c>
      <c r="BW51" s="3">
        <f t="shared" si="136"/>
        <v>9.2352531489967374E-2</v>
      </c>
      <c r="BX51" s="3">
        <f t="shared" si="137"/>
        <v>3.8768136693660978E-2</v>
      </c>
      <c r="BY51" s="3"/>
      <c r="CA51" s="3">
        <v>0.22</v>
      </c>
      <c r="CB51" s="3">
        <f t="shared" si="56"/>
        <v>183.33333333333334</v>
      </c>
      <c r="CC51" s="3">
        <v>1.0499000000000001E-3</v>
      </c>
      <c r="CD51" s="31">
        <f t="shared" si="138"/>
        <v>1.0529244300362957</v>
      </c>
      <c r="CE51" s="3">
        <f t="shared" ref="CE51:CE73" si="150">CC51*$BZ$49</f>
        <v>8.0527330000000012E-3</v>
      </c>
      <c r="CF51" s="3">
        <f t="shared" si="139"/>
        <v>3.6603331818181824E-2</v>
      </c>
      <c r="CG51" s="3">
        <f t="shared" si="140"/>
        <v>8.4789193042594697E-3</v>
      </c>
      <c r="CH51" s="3">
        <f t="shared" si="141"/>
        <v>9.208104747590283E-2</v>
      </c>
      <c r="CI51" s="3">
        <f t="shared" si="142"/>
        <v>3.8540542292088496E-2</v>
      </c>
      <c r="CJ51" s="3">
        <f t="shared" si="62"/>
        <v>25.946702888124058</v>
      </c>
    </row>
    <row r="52" spans="1:93" x14ac:dyDescent="0.2">
      <c r="B52" s="3">
        <v>0.25</v>
      </c>
      <c r="C52" s="3">
        <f t="shared" si="8"/>
        <v>208.33333333333334</v>
      </c>
      <c r="D52" s="3">
        <v>1.101E-3</v>
      </c>
      <c r="E52" s="31">
        <f t="shared" si="103"/>
        <v>1.0554378322553821</v>
      </c>
      <c r="F52" s="3">
        <f t="shared" si="143"/>
        <v>8.2795199999999985E-3</v>
      </c>
      <c r="G52" s="3">
        <f t="shared" si="104"/>
        <v>3.3118079999999994E-2</v>
      </c>
      <c r="H52" s="3">
        <f t="shared" si="105"/>
        <v>8.7385186409150804E-3</v>
      </c>
      <c r="I52" s="3">
        <f t="shared" si="106"/>
        <v>9.348004407848276E-2</v>
      </c>
      <c r="J52" s="3">
        <f t="shared" si="107"/>
        <v>3.4954074563660321E-2</v>
      </c>
      <c r="K52" s="3">
        <f t="shared" si="14"/>
        <v>28.608967981078827</v>
      </c>
      <c r="M52" s="3">
        <v>0.25</v>
      </c>
      <c r="N52" s="3">
        <f t="shared" si="15"/>
        <v>208.33333333333334</v>
      </c>
      <c r="O52" s="3">
        <v>1.1068E-3</v>
      </c>
      <c r="P52" s="31">
        <f t="shared" si="108"/>
        <v>1.0554378322553821</v>
      </c>
      <c r="Q52" s="3">
        <f t="shared" si="144"/>
        <v>8.3231360000000001E-3</v>
      </c>
      <c r="R52" s="3">
        <f t="shared" si="109"/>
        <v>3.3292544E-2</v>
      </c>
      <c r="S52" s="3">
        <f t="shared" si="110"/>
        <v>8.7845526174067327E-3</v>
      </c>
      <c r="T52" s="3">
        <f t="shared" si="111"/>
        <v>9.3725944206536183E-2</v>
      </c>
      <c r="U52" s="3">
        <f t="shared" si="112"/>
        <v>3.5138210469626931E-2</v>
      </c>
      <c r="V52" s="3">
        <f t="shared" si="21"/>
        <v>28.459047476660448</v>
      </c>
      <c r="X52" s="3">
        <v>0.25</v>
      </c>
      <c r="Y52" s="3">
        <f t="shared" si="22"/>
        <v>208.33333333333334</v>
      </c>
      <c r="Z52" s="3">
        <v>1.1161999999999999E-3</v>
      </c>
      <c r="AA52" s="31">
        <f t="shared" si="113"/>
        <v>1.0546594539553846</v>
      </c>
      <c r="AB52" s="3">
        <f t="shared" si="145"/>
        <v>8.561253999999999E-3</v>
      </c>
      <c r="AC52" s="3">
        <f t="shared" si="114"/>
        <v>3.4245015999999996E-2</v>
      </c>
      <c r="AD52" s="3">
        <f t="shared" si="115"/>
        <v>9.0292074688133519E-3</v>
      </c>
      <c r="AE52" s="3">
        <f t="shared" si="116"/>
        <v>9.5022141992344877E-2</v>
      </c>
      <c r="AF52" s="3">
        <f t="shared" si="117"/>
        <v>3.6116829875253408E-2</v>
      </c>
      <c r="AG52" s="3">
        <f t="shared" si="28"/>
        <v>27.687922872909223</v>
      </c>
      <c r="AI52" s="3">
        <v>0.25</v>
      </c>
      <c r="AJ52" s="3">
        <f t="shared" si="29"/>
        <v>208.33333333333334</v>
      </c>
      <c r="AK52" s="3">
        <v>1.1444000000000001E-3</v>
      </c>
      <c r="AL52" s="31">
        <f t="shared" si="118"/>
        <v>1.0546594539553846</v>
      </c>
      <c r="AM52" s="3">
        <f t="shared" si="146"/>
        <v>8.7775479999999996E-3</v>
      </c>
      <c r="AN52" s="3">
        <f t="shared" si="119"/>
        <v>3.5110191999999998E-2</v>
      </c>
      <c r="AO52" s="3">
        <f t="shared" si="120"/>
        <v>9.2573239807471775E-3</v>
      </c>
      <c r="AP52" s="3">
        <f t="shared" si="121"/>
        <v>9.621498833730209E-2</v>
      </c>
      <c r="AQ52" s="3">
        <f t="shared" si="122"/>
        <v>3.702929592298871E-2</v>
      </c>
      <c r="AR52" s="3">
        <f t="shared" si="35"/>
        <v>27.005644451888568</v>
      </c>
      <c r="AT52" s="3">
        <v>0.25</v>
      </c>
      <c r="AU52" s="3">
        <f t="shared" si="36"/>
        <v>208.33333333333334</v>
      </c>
      <c r="AV52" s="3">
        <v>1.1542E-3</v>
      </c>
      <c r="AW52" s="31">
        <f t="shared" si="123"/>
        <v>1.0546594539553846</v>
      </c>
      <c r="AX52" s="3">
        <f t="shared" si="147"/>
        <v>8.8527139999999994E-3</v>
      </c>
      <c r="AY52" s="3">
        <f t="shared" si="124"/>
        <v>3.5410855999999998E-2</v>
      </c>
      <c r="AZ52" s="3">
        <f t="shared" si="125"/>
        <v>9.3365985132631887E-3</v>
      </c>
      <c r="BA52" s="3">
        <f t="shared" si="126"/>
        <v>9.6626075741816142E-2</v>
      </c>
      <c r="BB52" s="3">
        <f t="shared" si="127"/>
        <v>3.7346394053052755E-2</v>
      </c>
      <c r="BC52" s="3">
        <f t="shared" si="42"/>
        <v>26.776346829614688</v>
      </c>
      <c r="BE52" s="3">
        <v>0.25</v>
      </c>
      <c r="BF52" s="3">
        <f t="shared" si="43"/>
        <v>208.33333333333334</v>
      </c>
      <c r="BG52" s="3">
        <v>1.1352000000000001E-3</v>
      </c>
      <c r="BH52" s="31">
        <f t="shared" si="128"/>
        <v>1.0546594539553846</v>
      </c>
      <c r="BI52" s="3">
        <f t="shared" si="148"/>
        <v>8.7069840000000009E-3</v>
      </c>
      <c r="BJ52" s="3">
        <f t="shared" si="129"/>
        <v>3.4827936000000004E-2</v>
      </c>
      <c r="BK52" s="3">
        <f t="shared" si="130"/>
        <v>9.182902991038272E-3</v>
      </c>
      <c r="BL52" s="3">
        <f t="shared" si="131"/>
        <v>9.5827464701088022E-2</v>
      </c>
      <c r="BM52" s="3">
        <f t="shared" si="132"/>
        <v>3.6731611964153088E-2</v>
      </c>
      <c r="BN52" s="3">
        <f t="shared" si="49"/>
        <v>27.224506263866516</v>
      </c>
      <c r="BP52" s="3">
        <v>0.25</v>
      </c>
      <c r="BQ52" s="3">
        <f t="shared" si="50"/>
        <v>208.33333333333334</v>
      </c>
      <c r="BR52" s="3">
        <v>1.1727E-3</v>
      </c>
      <c r="BS52" s="31">
        <f t="shared" si="133"/>
        <v>1.0546594539553846</v>
      </c>
      <c r="BT52" s="3">
        <f t="shared" si="149"/>
        <v>8.9946090000000006E-3</v>
      </c>
      <c r="BU52" s="3">
        <f t="shared" si="134"/>
        <v>3.5978436000000003E-2</v>
      </c>
      <c r="BV52" s="3">
        <f t="shared" si="135"/>
        <v>9.4862494164821894E-3</v>
      </c>
      <c r="BW52" s="3">
        <f t="shared" si="136"/>
        <v>9.7397378899445691E-2</v>
      </c>
      <c r="BX52" s="3">
        <f t="shared" si="137"/>
        <v>3.7944997665928758E-2</v>
      </c>
      <c r="BY52" s="3"/>
      <c r="CA52" s="3">
        <v>0.25</v>
      </c>
      <c r="CB52" s="3">
        <f t="shared" si="56"/>
        <v>208.33333333333334</v>
      </c>
      <c r="CC52" s="3">
        <v>1.1674000000000001E-3</v>
      </c>
      <c r="CD52" s="31">
        <f t="shared" si="138"/>
        <v>1.0546594539553846</v>
      </c>
      <c r="CE52" s="3">
        <f t="shared" si="150"/>
        <v>8.9539579999999997E-3</v>
      </c>
      <c r="CF52" s="3">
        <f t="shared" si="139"/>
        <v>3.5815831999999999E-2</v>
      </c>
      <c r="CG52" s="3">
        <f t="shared" si="140"/>
        <v>9.4433764550194473E-3</v>
      </c>
      <c r="CH52" s="3">
        <f t="shared" si="141"/>
        <v>9.7177036665147626E-2</v>
      </c>
      <c r="CI52" s="3">
        <f t="shared" si="142"/>
        <v>3.7773505820077789E-2</v>
      </c>
      <c r="CJ52" s="3">
        <f t="shared" si="62"/>
        <v>26.473581900583582</v>
      </c>
    </row>
    <row r="53" spans="1:93" x14ac:dyDescent="0.2">
      <c r="B53" s="3">
        <v>0.28000000000000003</v>
      </c>
      <c r="C53" s="3">
        <f t="shared" si="8"/>
        <v>233.33333333333337</v>
      </c>
      <c r="D53" s="3">
        <v>1.209E-3</v>
      </c>
      <c r="E53" s="31">
        <f t="shared" si="103"/>
        <v>1.0569978948537539</v>
      </c>
      <c r="F53" s="3">
        <f t="shared" si="143"/>
        <v>9.0916799999999996E-3</v>
      </c>
      <c r="G53" s="3">
        <f t="shared" si="104"/>
        <v>3.2470285714285708E-2</v>
      </c>
      <c r="H53" s="3">
        <f t="shared" si="105"/>
        <v>9.6098866206839779E-3</v>
      </c>
      <c r="I53" s="3">
        <f t="shared" si="106"/>
        <v>9.8030029178226702E-2</v>
      </c>
      <c r="J53" s="3">
        <f t="shared" si="107"/>
        <v>3.4321023645299917E-2</v>
      </c>
      <c r="K53" s="3">
        <f t="shared" si="14"/>
        <v>29.136660093089755</v>
      </c>
      <c r="M53" s="3">
        <v>0.28000000000000003</v>
      </c>
      <c r="N53" s="3">
        <f t="shared" si="15"/>
        <v>233.33333333333337</v>
      </c>
      <c r="O53" s="3">
        <v>1.2133000000000001E-3</v>
      </c>
      <c r="P53" s="31">
        <f t="shared" si="108"/>
        <v>1.0569978948537539</v>
      </c>
      <c r="Q53" s="3">
        <f t="shared" si="144"/>
        <v>9.1240160000000004E-3</v>
      </c>
      <c r="R53" s="3">
        <f t="shared" si="109"/>
        <v>3.2585771428571428E-2</v>
      </c>
      <c r="S53" s="3">
        <f t="shared" si="110"/>
        <v>9.6440657046119697E-3</v>
      </c>
      <c r="T53" s="3">
        <f t="shared" si="111"/>
        <v>9.8204204108642765E-2</v>
      </c>
      <c r="U53" s="3">
        <f t="shared" si="112"/>
        <v>3.4443091802185605E-2</v>
      </c>
      <c r="V53" s="3">
        <f t="shared" si="21"/>
        <v>29.033398213587333</v>
      </c>
      <c r="X53" s="3">
        <v>0.28000000000000003</v>
      </c>
      <c r="Y53" s="3">
        <f t="shared" si="22"/>
        <v>233.33333333333337</v>
      </c>
      <c r="Z53" s="3">
        <v>1.2210999999999999E-3</v>
      </c>
      <c r="AA53" s="31">
        <f t="shared" si="113"/>
        <v>1.0561976123987091</v>
      </c>
      <c r="AB53" s="3">
        <f t="shared" si="145"/>
        <v>9.3658370000000001E-3</v>
      </c>
      <c r="AC53" s="3">
        <f t="shared" si="114"/>
        <v>3.3449417857142852E-2</v>
      </c>
      <c r="AD53" s="3">
        <f t="shared" si="115"/>
        <v>9.8921746775154883E-3</v>
      </c>
      <c r="AE53" s="3">
        <f t="shared" si="116"/>
        <v>9.9459412211793649E-2</v>
      </c>
      <c r="AF53" s="3">
        <f t="shared" si="117"/>
        <v>3.5329195276841023E-2</v>
      </c>
      <c r="AG53" s="3">
        <f t="shared" si="28"/>
        <v>28.305201750675582</v>
      </c>
      <c r="AI53" s="3">
        <v>0.28000000000000003</v>
      </c>
      <c r="AJ53" s="3">
        <f t="shared" si="29"/>
        <v>233.33333333333337</v>
      </c>
      <c r="AK53" s="3">
        <v>1.2515E-3</v>
      </c>
      <c r="AL53" s="31">
        <f t="shared" si="118"/>
        <v>1.0561976123987091</v>
      </c>
      <c r="AM53" s="3">
        <f t="shared" si="146"/>
        <v>9.5990050000000007E-3</v>
      </c>
      <c r="AN53" s="3">
        <f t="shared" si="119"/>
        <v>3.4282160714285713E-2</v>
      </c>
      <c r="AO53" s="3">
        <f t="shared" si="120"/>
        <v>1.0138446162403272E-2</v>
      </c>
      <c r="AP53" s="3">
        <f t="shared" si="121"/>
        <v>0.1006898513376759</v>
      </c>
      <c r="AQ53" s="3">
        <f t="shared" si="122"/>
        <v>3.6208736294297397E-2</v>
      </c>
      <c r="AR53" s="3">
        <f t="shared" si="35"/>
        <v>27.617644313024325</v>
      </c>
      <c r="AT53" s="3">
        <v>0.28000000000000003</v>
      </c>
      <c r="AU53" s="3">
        <f t="shared" si="36"/>
        <v>233.33333333333337</v>
      </c>
      <c r="AV53" s="3">
        <v>1.2623000000000001E-3</v>
      </c>
      <c r="AW53" s="31">
        <f t="shared" si="123"/>
        <v>1.0561976123987091</v>
      </c>
      <c r="AX53" s="3">
        <f t="shared" si="147"/>
        <v>9.6818410000000001E-3</v>
      </c>
      <c r="AY53" s="3">
        <f t="shared" si="124"/>
        <v>3.4578003571428567E-2</v>
      </c>
      <c r="AZ53" s="3">
        <f t="shared" si="125"/>
        <v>1.022593734782393E-2</v>
      </c>
      <c r="BA53" s="3">
        <f t="shared" si="126"/>
        <v>0.10112337686125761</v>
      </c>
      <c r="BB53" s="3">
        <f t="shared" si="127"/>
        <v>3.6521204813656893E-2</v>
      </c>
      <c r="BC53" s="3">
        <f t="shared" si="42"/>
        <v>27.381352972946164</v>
      </c>
      <c r="BE53" s="3">
        <v>0.28000000000000003</v>
      </c>
      <c r="BF53" s="3">
        <f t="shared" si="43"/>
        <v>233.33333333333337</v>
      </c>
      <c r="BG53" s="3">
        <v>1.2405999999999999E-3</v>
      </c>
      <c r="BH53" s="31">
        <f t="shared" si="128"/>
        <v>1.0561976123987091</v>
      </c>
      <c r="BI53" s="3">
        <f t="shared" si="148"/>
        <v>9.5154019999999992E-3</v>
      </c>
      <c r="BJ53" s="3">
        <f t="shared" si="129"/>
        <v>3.3983578571428565E-2</v>
      </c>
      <c r="BK53" s="3">
        <f t="shared" si="130"/>
        <v>1.0050144873413901E-2</v>
      </c>
      <c r="BL53" s="3">
        <f t="shared" si="131"/>
        <v>0.10025041083912774</v>
      </c>
      <c r="BM53" s="3">
        <f t="shared" si="132"/>
        <v>3.5893374547906788E-2</v>
      </c>
      <c r="BN53" s="3">
        <f t="shared" si="49"/>
        <v>27.860294903877115</v>
      </c>
      <c r="BP53" s="3">
        <v>0.28000000000000003</v>
      </c>
      <c r="BQ53" s="3">
        <f t="shared" si="50"/>
        <v>233.33333333333337</v>
      </c>
      <c r="BR53" s="3">
        <v>1.2795E-3</v>
      </c>
      <c r="BS53" s="31">
        <f t="shared" si="133"/>
        <v>1.0561976123987091</v>
      </c>
      <c r="BT53" s="3">
        <f t="shared" si="149"/>
        <v>9.8137650000000003E-3</v>
      </c>
      <c r="BU53" s="3">
        <f t="shared" si="134"/>
        <v>3.504916071428571E-2</v>
      </c>
      <c r="BV53" s="3">
        <f t="shared" si="135"/>
        <v>1.0365275161642018E-2</v>
      </c>
      <c r="BW53" s="3">
        <f t="shared" si="136"/>
        <v>0.10180999539162162</v>
      </c>
      <c r="BX53" s="3">
        <f t="shared" si="137"/>
        <v>3.7018839863007205E-2</v>
      </c>
      <c r="BY53" s="3"/>
      <c r="CA53" s="3">
        <v>0.28000000000000003</v>
      </c>
      <c r="CB53" s="3">
        <f t="shared" si="56"/>
        <v>233.33333333333337</v>
      </c>
      <c r="CC53" s="3">
        <v>1.2738999999999999E-3</v>
      </c>
      <c r="CD53" s="31">
        <f t="shared" si="138"/>
        <v>1.0561976123987091</v>
      </c>
      <c r="CE53" s="3">
        <f t="shared" si="150"/>
        <v>9.7708129999999997E-3</v>
      </c>
      <c r="CF53" s="3">
        <f t="shared" si="139"/>
        <v>3.4895760714285712E-2</v>
      </c>
      <c r="CG53" s="3">
        <f t="shared" si="140"/>
        <v>1.0319909361794269E-2</v>
      </c>
      <c r="CH53" s="3">
        <f t="shared" si="141"/>
        <v>0.10158695468313965</v>
      </c>
      <c r="CI53" s="3">
        <f t="shared" si="142"/>
        <v>3.6856819149265238E-2</v>
      </c>
      <c r="CJ53" s="3">
        <f t="shared" si="62"/>
        <v>27.13202124008945</v>
      </c>
    </row>
    <row r="54" spans="1:93" x14ac:dyDescent="0.2">
      <c r="B54" s="3">
        <v>0.315</v>
      </c>
      <c r="C54" s="3">
        <f t="shared" si="8"/>
        <v>262.5</v>
      </c>
      <c r="D54" s="3">
        <v>1.3212E-3</v>
      </c>
      <c r="E54" s="31">
        <f t="shared" si="103"/>
        <v>1.0586192752496568</v>
      </c>
      <c r="F54" s="3">
        <f t="shared" si="143"/>
        <v>9.935424E-3</v>
      </c>
      <c r="G54" s="3">
        <f t="shared" si="104"/>
        <v>3.154102857142857E-2</v>
      </c>
      <c r="H54" s="3">
        <f t="shared" si="105"/>
        <v>1.0517831354178046E-2</v>
      </c>
      <c r="I54" s="3">
        <f t="shared" si="106"/>
        <v>0.10255647885032933</v>
      </c>
      <c r="J54" s="3">
        <f t="shared" si="107"/>
        <v>3.3389940806914431E-2</v>
      </c>
      <c r="K54" s="3">
        <f t="shared" si="14"/>
        <v>29.949139646061269</v>
      </c>
      <c r="M54" s="3">
        <v>0.315</v>
      </c>
      <c r="N54" s="3">
        <f t="shared" si="15"/>
        <v>262.5</v>
      </c>
      <c r="O54" s="3">
        <v>1.3320000000000001E-3</v>
      </c>
      <c r="P54" s="31">
        <f t="shared" si="108"/>
        <v>1.0586192752496568</v>
      </c>
      <c r="Q54" s="3">
        <f t="shared" si="144"/>
        <v>1.001664E-2</v>
      </c>
      <c r="R54" s="3">
        <f t="shared" si="109"/>
        <v>3.1798857142857143E-2</v>
      </c>
      <c r="S54" s="3">
        <f t="shared" si="110"/>
        <v>1.0603808177236723E-2</v>
      </c>
      <c r="T54" s="3">
        <f t="shared" si="111"/>
        <v>0.10297479389266445</v>
      </c>
      <c r="U54" s="3">
        <f t="shared" si="112"/>
        <v>3.3662883102338802E-2</v>
      </c>
      <c r="V54" s="3">
        <f t="shared" si="21"/>
        <v>29.706308784066177</v>
      </c>
      <c r="X54" s="3">
        <v>0.315</v>
      </c>
      <c r="Y54" s="3">
        <f t="shared" si="22"/>
        <v>262.5</v>
      </c>
      <c r="Z54" s="3">
        <v>1.3397000000000001E-3</v>
      </c>
      <c r="AA54" s="31">
        <f t="shared" si="113"/>
        <v>1.0577962277032498</v>
      </c>
      <c r="AB54" s="3">
        <f t="shared" si="145"/>
        <v>1.0275499E-2</v>
      </c>
      <c r="AC54" s="3">
        <f t="shared" si="114"/>
        <v>3.2620631746031747E-2</v>
      </c>
      <c r="AD54" s="3">
        <f t="shared" si="115"/>
        <v>1.0869384079968515E-2</v>
      </c>
      <c r="AE54" s="3">
        <f t="shared" si="116"/>
        <v>0.10425633832035593</v>
      </c>
      <c r="AF54" s="3">
        <f t="shared" si="117"/>
        <v>3.4505981206249252E-2</v>
      </c>
      <c r="AG54" s="3">
        <f t="shared" si="28"/>
        <v>28.980482949399324</v>
      </c>
      <c r="AI54" s="3">
        <v>0.315</v>
      </c>
      <c r="AJ54" s="3">
        <f t="shared" si="29"/>
        <v>262.5</v>
      </c>
      <c r="AK54" s="3">
        <v>1.3738999999999999E-3</v>
      </c>
      <c r="AL54" s="31">
        <f t="shared" si="118"/>
        <v>1.0577962277032498</v>
      </c>
      <c r="AM54" s="3">
        <f t="shared" si="146"/>
        <v>1.0537813E-2</v>
      </c>
      <c r="AN54" s="3">
        <f t="shared" si="119"/>
        <v>3.3453374603174602E-2</v>
      </c>
      <c r="AO54" s="3">
        <f t="shared" si="120"/>
        <v>1.1146858839642266E-2</v>
      </c>
      <c r="AP54" s="3">
        <f t="shared" si="121"/>
        <v>0.1055786855366284</v>
      </c>
      <c r="AQ54" s="3">
        <f t="shared" si="122"/>
        <v>3.53868534591818E-2</v>
      </c>
      <c r="AR54" s="3">
        <f t="shared" si="35"/>
        <v>28.259082180151587</v>
      </c>
      <c r="AT54" s="3">
        <v>0.315</v>
      </c>
      <c r="AU54" s="3">
        <f t="shared" si="36"/>
        <v>262.5</v>
      </c>
      <c r="AV54" s="3">
        <v>1.3879999999999999E-3</v>
      </c>
      <c r="AW54" s="31">
        <f t="shared" si="123"/>
        <v>1.0577962277032498</v>
      </c>
      <c r="AX54" s="3">
        <f t="shared" si="147"/>
        <v>1.0645959999999999E-2</v>
      </c>
      <c r="AY54" s="3">
        <f t="shared" si="124"/>
        <v>3.379669841269841E-2</v>
      </c>
      <c r="AZ54" s="3">
        <f t="shared" si="125"/>
        <v>1.1261256328279689E-2</v>
      </c>
      <c r="BA54" s="3">
        <f t="shared" si="126"/>
        <v>0.10611906675183159</v>
      </c>
      <c r="BB54" s="3">
        <f t="shared" si="127"/>
        <v>3.5750020089776791E-2</v>
      </c>
      <c r="BC54" s="3">
        <f t="shared" si="42"/>
        <v>27.972012253105383</v>
      </c>
      <c r="BE54" s="3">
        <v>0.315</v>
      </c>
      <c r="BF54" s="3">
        <f t="shared" si="43"/>
        <v>262.5</v>
      </c>
      <c r="BG54" s="3">
        <v>1.364E-3</v>
      </c>
      <c r="BH54" s="31">
        <f t="shared" si="128"/>
        <v>1.0577962277032498</v>
      </c>
      <c r="BI54" s="3">
        <f t="shared" si="148"/>
        <v>1.046188E-2</v>
      </c>
      <c r="BJ54" s="3">
        <f t="shared" si="129"/>
        <v>3.3212317460317463E-2</v>
      </c>
      <c r="BK54" s="3">
        <f t="shared" si="130"/>
        <v>1.1066537198684074E-2</v>
      </c>
      <c r="BL54" s="3">
        <f t="shared" si="131"/>
        <v>0.10519761023276182</v>
      </c>
      <c r="BM54" s="3">
        <f t="shared" si="132"/>
        <v>3.5131864122806583E-2</v>
      </c>
      <c r="BN54" s="3">
        <f t="shared" si="49"/>
        <v>28.464188421781728</v>
      </c>
      <c r="BP54" s="3">
        <v>0.315</v>
      </c>
      <c r="BQ54" s="3">
        <f t="shared" si="50"/>
        <v>262.5</v>
      </c>
      <c r="BR54" s="3">
        <v>1.4096E-3</v>
      </c>
      <c r="BS54" s="31">
        <f t="shared" si="133"/>
        <v>1.0577962277032498</v>
      </c>
      <c r="BT54" s="3">
        <f t="shared" si="149"/>
        <v>1.0811632E-2</v>
      </c>
      <c r="BU54" s="3">
        <f t="shared" si="134"/>
        <v>3.4322641269841268E-2</v>
      </c>
      <c r="BV54" s="3">
        <f t="shared" si="135"/>
        <v>1.1436503544915742E-2</v>
      </c>
      <c r="BW54" s="3">
        <f t="shared" si="136"/>
        <v>0.10694158940709522</v>
      </c>
      <c r="BX54" s="3">
        <f t="shared" si="137"/>
        <v>3.6306360460049973E-2</v>
      </c>
      <c r="BY54" s="3"/>
      <c r="CA54" s="3">
        <v>0.315</v>
      </c>
      <c r="CB54" s="3">
        <f t="shared" si="56"/>
        <v>262.5</v>
      </c>
      <c r="CC54" s="3">
        <v>1.3971999999999999E-3</v>
      </c>
      <c r="CD54" s="31">
        <f t="shared" si="138"/>
        <v>1.0577962277032498</v>
      </c>
      <c r="CE54" s="3">
        <f t="shared" si="150"/>
        <v>1.0716524E-2</v>
      </c>
      <c r="CF54" s="3">
        <f t="shared" si="139"/>
        <v>3.4020711111111109E-2</v>
      </c>
      <c r="CG54" s="3">
        <f t="shared" si="140"/>
        <v>1.1335898661291342E-2</v>
      </c>
      <c r="CH54" s="3">
        <f t="shared" si="141"/>
        <v>0.10647017733286322</v>
      </c>
      <c r="CI54" s="3">
        <f t="shared" si="142"/>
        <v>3.5986979877115369E-2</v>
      </c>
      <c r="CJ54" s="3">
        <f t="shared" si="62"/>
        <v>27.787827803686138</v>
      </c>
    </row>
    <row r="55" spans="1:93" x14ac:dyDescent="0.2">
      <c r="B55" s="3">
        <v>0.35499999999999998</v>
      </c>
      <c r="C55" s="3">
        <f t="shared" si="8"/>
        <v>295.83333333333337</v>
      </c>
      <c r="D55" s="3">
        <v>1.4545999999999999E-3</v>
      </c>
      <c r="E55" s="31">
        <f t="shared" si="103"/>
        <v>1.060264912608285</v>
      </c>
      <c r="F55" s="3">
        <f t="shared" si="143"/>
        <v>1.0938591999999999E-2</v>
      </c>
      <c r="G55" s="3">
        <f t="shared" ref="G55:G67" si="151">F55/B55</f>
        <v>3.0812935211267604E-2</v>
      </c>
      <c r="H55" s="3">
        <f t="shared" ref="H55:H67" si="152">E55*F55</f>
        <v>1.1597805290937685E-2</v>
      </c>
      <c r="I55" s="3">
        <f t="shared" ref="I55:I67" si="153">SQRT(H55)</f>
        <v>0.10769310697968411</v>
      </c>
      <c r="J55" s="3">
        <f t="shared" ref="J55:J67" si="154">H55/B55</f>
        <v>3.2669874058979392E-2</v>
      </c>
      <c r="K55" s="3">
        <f t="shared" si="14"/>
        <v>30.609239515116759</v>
      </c>
      <c r="M55" s="3">
        <v>0.35499999999999998</v>
      </c>
      <c r="N55" s="3">
        <f t="shared" si="15"/>
        <v>295.83333333333337</v>
      </c>
      <c r="O55" s="3">
        <v>1.4617E-3</v>
      </c>
      <c r="P55" s="31">
        <f t="shared" si="108"/>
        <v>1.060264912608285</v>
      </c>
      <c r="Q55" s="3">
        <f t="shared" si="144"/>
        <v>1.0991984E-2</v>
      </c>
      <c r="R55" s="3">
        <f t="shared" ref="R55:R67" si="155">Q55/M55</f>
        <v>3.0963335211267606E-2</v>
      </c>
      <c r="S55" s="3">
        <f t="shared" ref="S55:S67" si="156">P55*Q55</f>
        <v>1.1654414955151668E-2</v>
      </c>
      <c r="T55" s="3">
        <f t="shared" ref="T55:T67" si="157">SQRT(S55)</f>
        <v>0.10795561567214403</v>
      </c>
      <c r="U55" s="3">
        <f t="shared" ref="U55:U67" si="158">S55/M55</f>
        <v>3.2829337901835683E-2</v>
      </c>
      <c r="V55" s="3">
        <f t="shared" si="21"/>
        <v>30.460559484633531</v>
      </c>
      <c r="X55" s="3">
        <v>0.35499999999999998</v>
      </c>
      <c r="Y55" s="3">
        <f t="shared" si="22"/>
        <v>295.83333333333337</v>
      </c>
      <c r="Z55" s="3">
        <v>1.4717E-3</v>
      </c>
      <c r="AA55" s="31">
        <f t="shared" si="113"/>
        <v>1.059418759389136</v>
      </c>
      <c r="AB55" s="3">
        <f t="shared" si="145"/>
        <v>1.1287939E-2</v>
      </c>
      <c r="AC55" s="3">
        <f t="shared" ref="AC55:AC67" si="159">AB55/X55</f>
        <v>3.1797011267605639E-2</v>
      </c>
      <c r="AD55" s="3">
        <f t="shared" ref="AD55:AD67" si="160">AA55*AB55</f>
        <v>1.1958654331440244E-2</v>
      </c>
      <c r="AE55" s="3">
        <f t="shared" ref="AE55:AE67" si="161">SQRT(AD55)</f>
        <v>0.10935563237181817</v>
      </c>
      <c r="AF55" s="3">
        <f t="shared" ref="AF55:AF67" si="162">AD55/X55</f>
        <v>3.3686350229409141E-2</v>
      </c>
      <c r="AG55" s="3">
        <f t="shared" si="28"/>
        <v>29.685614297478022</v>
      </c>
      <c r="AI55" s="3">
        <v>0.35499999999999998</v>
      </c>
      <c r="AJ55" s="3">
        <f t="shared" si="29"/>
        <v>295.83333333333337</v>
      </c>
      <c r="AK55" s="3">
        <v>1.5081000000000001E-3</v>
      </c>
      <c r="AL55" s="31">
        <f t="shared" si="118"/>
        <v>1.059418759389136</v>
      </c>
      <c r="AM55" s="3">
        <f t="shared" si="146"/>
        <v>1.1567127E-2</v>
      </c>
      <c r="AN55" s="3">
        <f t="shared" ref="AN55:AN67" si="163">AM55/AI55</f>
        <v>3.2583456338028172E-2</v>
      </c>
      <c r="AO55" s="3">
        <f t="shared" ref="AO55:AO67" si="164">AL55*AM55</f>
        <v>1.2254431336036578E-2</v>
      </c>
      <c r="AP55" s="3">
        <f t="shared" ref="AP55:AP67" si="165">SQRT(AO55)</f>
        <v>0.11069973503146509</v>
      </c>
      <c r="AQ55" s="3">
        <f t="shared" ref="AQ55:AQ67" si="166">AO55/AI55</f>
        <v>3.4519524890243881E-2</v>
      </c>
      <c r="AR55" s="3">
        <f t="shared" si="35"/>
        <v>28.969112500231024</v>
      </c>
      <c r="AT55" s="3">
        <v>0.35499999999999998</v>
      </c>
      <c r="AU55" s="3">
        <f t="shared" si="36"/>
        <v>295.83333333333337</v>
      </c>
      <c r="AV55" s="3">
        <v>1.5203E-3</v>
      </c>
      <c r="AW55" s="31">
        <f t="shared" si="123"/>
        <v>1.059418759389136</v>
      </c>
      <c r="AX55" s="3">
        <f t="shared" si="147"/>
        <v>1.1660701000000001E-2</v>
      </c>
      <c r="AY55" s="3">
        <f t="shared" ref="AY55:AY67" si="167">AX55/AT55</f>
        <v>3.2847045070422541E-2</v>
      </c>
      <c r="AZ55" s="3">
        <f t="shared" ref="AZ55:AZ67" si="168">AW55*AX55</f>
        <v>1.2353565387027659E-2</v>
      </c>
      <c r="BA55" s="3">
        <f t="shared" ref="BA55:BA67" si="169">SQRT(AZ55)</f>
        <v>0.11114659413147872</v>
      </c>
      <c r="BB55" s="3">
        <f t="shared" ref="BB55:BB67" si="170">AZ55/AT55</f>
        <v>3.479877573810608E-2</v>
      </c>
      <c r="BC55" s="3">
        <f t="shared" si="42"/>
        <v>28.736643137274488</v>
      </c>
      <c r="BE55" s="3">
        <v>0.35499999999999998</v>
      </c>
      <c r="BF55" s="3">
        <f t="shared" si="43"/>
        <v>295.83333333333337</v>
      </c>
      <c r="BG55" s="3">
        <v>1.4985E-3</v>
      </c>
      <c r="BH55" s="31">
        <f t="shared" si="128"/>
        <v>1.059418759389136</v>
      </c>
      <c r="BI55" s="3">
        <f t="shared" si="148"/>
        <v>1.1493494999999999E-2</v>
      </c>
      <c r="BJ55" s="3">
        <f t="shared" ref="BJ55:BJ67" si="171">BI55/BE55</f>
        <v>3.2376042253521128E-2</v>
      </c>
      <c r="BK55" s="3">
        <f t="shared" ref="BK55:BK67" si="172">BH55*BI55</f>
        <v>1.2176424213945236E-2</v>
      </c>
      <c r="BL55" s="3">
        <f t="shared" ref="BL55:BL67" si="173">SQRT(BK55)</f>
        <v>0.11034683599426509</v>
      </c>
      <c r="BM55" s="3">
        <f t="shared" ref="BM55:BM67" si="174">BK55/BE55</f>
        <v>3.4299786518155601E-2</v>
      </c>
      <c r="BN55" s="3">
        <f t="shared" si="49"/>
        <v>29.15470040814041</v>
      </c>
      <c r="BP55" s="3">
        <v>0.35499999999999998</v>
      </c>
      <c r="BQ55" s="3">
        <f t="shared" si="50"/>
        <v>295.83333333333337</v>
      </c>
      <c r="BR55" s="3">
        <v>1.5456999999999999E-3</v>
      </c>
      <c r="BS55" s="31">
        <f t="shared" si="133"/>
        <v>1.059418759389136</v>
      </c>
      <c r="BT55" s="3">
        <f t="shared" si="149"/>
        <v>1.1855518999999998E-2</v>
      </c>
      <c r="BU55" s="3">
        <f t="shared" ref="BU55:BU67" si="175">BT55/BP55</f>
        <v>3.3395828169014083E-2</v>
      </c>
      <c r="BV55" s="3">
        <f t="shared" ref="BV55:BV67" si="176">BS55*BT55</f>
        <v>1.2559959230894329E-2</v>
      </c>
      <c r="BW55" s="3">
        <f t="shared" ref="BW55:BW67" si="177">SQRT(BV55)</f>
        <v>0.11207122391985522</v>
      </c>
      <c r="BX55" s="3">
        <f t="shared" ref="BX55:BX67" si="178">BV55/BP55</f>
        <v>3.5380166847589663E-2</v>
      </c>
      <c r="BY55" s="3"/>
      <c r="CA55" s="3">
        <v>0.35499999999999998</v>
      </c>
      <c r="CB55" s="3">
        <f t="shared" si="56"/>
        <v>295.83333333333337</v>
      </c>
      <c r="CC55" s="3">
        <v>1.5338000000000001E-3</v>
      </c>
      <c r="CD55" s="31">
        <f t="shared" si="138"/>
        <v>1.059418759389136</v>
      </c>
      <c r="CE55" s="3">
        <f t="shared" si="150"/>
        <v>1.1764246000000001E-2</v>
      </c>
      <c r="CF55" s="3">
        <f t="shared" ref="CF55:CF67" si="179">CE55/CA55</f>
        <v>3.313872112676057E-2</v>
      </c>
      <c r="CG55" s="3">
        <f t="shared" ref="CG55:CG67" si="180">CD55*CE55</f>
        <v>1.2463262902468606E-2</v>
      </c>
      <c r="CH55" s="3">
        <f t="shared" ref="CH55:CH67" si="181">SQRT(CG55)</f>
        <v>0.11163898468934857</v>
      </c>
      <c r="CI55" s="3">
        <f t="shared" ref="CI55:CI67" si="182">CG55/CA55</f>
        <v>3.5107782823855231E-2</v>
      </c>
      <c r="CJ55" s="3">
        <f t="shared" si="62"/>
        <v>28.483712714564088</v>
      </c>
    </row>
    <row r="56" spans="1:93" x14ac:dyDescent="0.2">
      <c r="B56" s="3">
        <v>0.4</v>
      </c>
      <c r="C56" s="3">
        <f t="shared" si="8"/>
        <v>333.33333333333337</v>
      </c>
      <c r="D56" s="3">
        <v>1.5934E-3</v>
      </c>
      <c r="E56" s="31">
        <f t="shared" si="103"/>
        <v>1.0619078189237965</v>
      </c>
      <c r="F56" s="3">
        <f t="shared" si="143"/>
        <v>1.1982368E-2</v>
      </c>
      <c r="G56" s="3">
        <f t="shared" si="151"/>
        <v>2.995592E-2</v>
      </c>
      <c r="H56" s="3">
        <f t="shared" si="152"/>
        <v>1.2724170268422293E-2</v>
      </c>
      <c r="I56" s="3">
        <f t="shared" si="153"/>
        <v>0.11280146394627284</v>
      </c>
      <c r="J56" s="3">
        <f t="shared" si="154"/>
        <v>3.1810425671055728E-2</v>
      </c>
      <c r="K56" s="3">
        <f t="shared" si="14"/>
        <v>31.436234470445925</v>
      </c>
      <c r="M56" s="3">
        <v>0.4</v>
      </c>
      <c r="N56" s="3">
        <f t="shared" si="15"/>
        <v>333.33333333333337</v>
      </c>
      <c r="O56" s="3">
        <v>1.6019999999999999E-3</v>
      </c>
      <c r="P56" s="31">
        <f t="shared" si="108"/>
        <v>1.0619078189237965</v>
      </c>
      <c r="Q56" s="3">
        <f t="shared" si="144"/>
        <v>1.2047039999999998E-2</v>
      </c>
      <c r="R56" s="3">
        <f t="shared" si="155"/>
        <v>3.0117599999999994E-2</v>
      </c>
      <c r="S56" s="3">
        <f t="shared" si="156"/>
        <v>1.2792845970887732E-2</v>
      </c>
      <c r="T56" s="3">
        <f t="shared" si="157"/>
        <v>0.11310546393029706</v>
      </c>
      <c r="U56" s="3">
        <f t="shared" si="158"/>
        <v>3.1982114927219328E-2</v>
      </c>
      <c r="V56" s="3">
        <f t="shared" si="21"/>
        <v>31.267475658681981</v>
      </c>
      <c r="X56" s="3">
        <v>0.4</v>
      </c>
      <c r="Y56" s="3">
        <f t="shared" si="22"/>
        <v>333.33333333333337</v>
      </c>
      <c r="Z56" s="3">
        <v>1.6151E-3</v>
      </c>
      <c r="AA56" s="31">
        <f t="shared" si="113"/>
        <v>1.0610385983772845</v>
      </c>
      <c r="AB56" s="3">
        <f t="shared" si="145"/>
        <v>1.2387816999999999E-2</v>
      </c>
      <c r="AC56" s="3">
        <f t="shared" si="159"/>
        <v>3.0969542499999995E-2</v>
      </c>
      <c r="AD56" s="3">
        <f t="shared" si="160"/>
        <v>1.3143951986634296E-2</v>
      </c>
      <c r="AE56" s="3">
        <f t="shared" si="161"/>
        <v>0.11464707578754155</v>
      </c>
      <c r="AF56" s="3">
        <f t="shared" si="162"/>
        <v>3.2859879966585737E-2</v>
      </c>
      <c r="AG56" s="3">
        <f t="shared" si="28"/>
        <v>30.432247501112943</v>
      </c>
      <c r="AI56" s="3">
        <v>0.4</v>
      </c>
      <c r="AJ56" s="3">
        <f t="shared" si="29"/>
        <v>333.33333333333337</v>
      </c>
      <c r="AK56" s="3">
        <v>1.6558E-3</v>
      </c>
      <c r="AL56" s="31">
        <f t="shared" si="118"/>
        <v>1.0610385983772845</v>
      </c>
      <c r="AM56" s="3">
        <f t="shared" si="146"/>
        <v>1.2699986E-2</v>
      </c>
      <c r="AN56" s="3">
        <f t="shared" si="163"/>
        <v>3.1749964999999998E-2</v>
      </c>
      <c r="AO56" s="3">
        <f t="shared" si="164"/>
        <v>1.3475175344851136E-2</v>
      </c>
      <c r="AP56" s="3">
        <f t="shared" si="165"/>
        <v>0.11608262292372247</v>
      </c>
      <c r="AQ56" s="3">
        <f t="shared" si="166"/>
        <v>3.3687938362127835E-2</v>
      </c>
      <c r="AR56" s="3">
        <f t="shared" si="35"/>
        <v>29.684214844212772</v>
      </c>
      <c r="AT56" s="3">
        <v>0.4</v>
      </c>
      <c r="AU56" s="3">
        <f t="shared" si="36"/>
        <v>333.33333333333337</v>
      </c>
      <c r="AV56" s="3">
        <v>1.6685000000000001E-3</v>
      </c>
      <c r="AW56" s="31">
        <f t="shared" si="123"/>
        <v>1.0610385983772845</v>
      </c>
      <c r="AX56" s="3">
        <f t="shared" si="147"/>
        <v>1.2797395E-2</v>
      </c>
      <c r="AY56" s="3">
        <f t="shared" si="167"/>
        <v>3.1993487499999994E-2</v>
      </c>
      <c r="AZ56" s="3">
        <f t="shared" si="168"/>
        <v>1.3578530053680468E-2</v>
      </c>
      <c r="BA56" s="3">
        <f t="shared" si="169"/>
        <v>0.11652694990293219</v>
      </c>
      <c r="BB56" s="3">
        <f t="shared" si="170"/>
        <v>3.394632513420117E-2</v>
      </c>
      <c r="BC56" s="3">
        <f t="shared" si="42"/>
        <v>29.458269666795029</v>
      </c>
      <c r="BE56" s="3">
        <v>0.4</v>
      </c>
      <c r="BF56" s="3">
        <f t="shared" si="43"/>
        <v>333.33333333333337</v>
      </c>
      <c r="BG56" s="3">
        <v>1.64E-3</v>
      </c>
      <c r="BH56" s="31">
        <f t="shared" si="128"/>
        <v>1.0610385983772845</v>
      </c>
      <c r="BI56" s="3">
        <f t="shared" si="148"/>
        <v>1.2578799999999999E-2</v>
      </c>
      <c r="BJ56" s="3">
        <f t="shared" si="171"/>
        <v>3.1446999999999996E-2</v>
      </c>
      <c r="BK56" s="3">
        <f t="shared" si="172"/>
        <v>1.3346592321268187E-2</v>
      </c>
      <c r="BL56" s="3">
        <f t="shared" si="173"/>
        <v>0.11552745267367487</v>
      </c>
      <c r="BM56" s="3">
        <f t="shared" si="174"/>
        <v>3.3366480803170465E-2</v>
      </c>
      <c r="BN56" s="3">
        <f t="shared" si="49"/>
        <v>29.970196914053357</v>
      </c>
      <c r="BP56" s="3">
        <v>0.4</v>
      </c>
      <c r="BQ56" s="3">
        <f t="shared" si="50"/>
        <v>333.33333333333337</v>
      </c>
      <c r="BR56" s="3">
        <v>1.6948E-3</v>
      </c>
      <c r="BS56" s="31">
        <f t="shared" si="133"/>
        <v>1.0610385983772845</v>
      </c>
      <c r="BT56" s="3">
        <f t="shared" si="149"/>
        <v>1.2999116E-2</v>
      </c>
      <c r="BU56" s="3">
        <f t="shared" si="175"/>
        <v>3.2497789999999999E-2</v>
      </c>
      <c r="BV56" s="3">
        <f t="shared" si="176"/>
        <v>1.3792563820783733E-2</v>
      </c>
      <c r="BW56" s="3">
        <f t="shared" si="177"/>
        <v>0.11744174649920587</v>
      </c>
      <c r="BX56" s="3">
        <f t="shared" si="178"/>
        <v>3.448140955195933E-2</v>
      </c>
      <c r="BY56" s="3"/>
      <c r="CA56" s="3">
        <v>0.4</v>
      </c>
      <c r="CB56" s="3">
        <f t="shared" si="56"/>
        <v>333.33333333333337</v>
      </c>
      <c r="CC56" s="3">
        <v>1.683E-3</v>
      </c>
      <c r="CD56" s="31">
        <f t="shared" si="138"/>
        <v>1.0610385983772845</v>
      </c>
      <c r="CE56" s="3">
        <f t="shared" si="150"/>
        <v>1.2908610000000001E-2</v>
      </c>
      <c r="CF56" s="3">
        <f t="shared" si="179"/>
        <v>3.2271525000000002E-2</v>
      </c>
      <c r="CG56" s="3">
        <f t="shared" si="180"/>
        <v>1.3696533461398999E-2</v>
      </c>
      <c r="CH56" s="3">
        <f t="shared" si="181"/>
        <v>0.11703218985133534</v>
      </c>
      <c r="CI56" s="3">
        <f t="shared" si="182"/>
        <v>3.4241333653497498E-2</v>
      </c>
      <c r="CJ56" s="3">
        <f t="shared" si="62"/>
        <v>29.204469957841653</v>
      </c>
    </row>
    <row r="57" spans="1:93" x14ac:dyDescent="0.2">
      <c r="B57" s="3">
        <v>0.44500000000000001</v>
      </c>
      <c r="C57" s="3">
        <f t="shared" si="8"/>
        <v>370.83333333333337</v>
      </c>
      <c r="D57" s="3">
        <v>1.7275999999999999E-3</v>
      </c>
      <c r="E57" s="31">
        <f t="shared" ref="E57:E72" si="183">(E$2-13+(8.7*LN(B57*1000)))/E$2</f>
        <v>1.0633753896437441</v>
      </c>
      <c r="F57" s="3">
        <f t="shared" si="143"/>
        <v>1.2991551999999998E-2</v>
      </c>
      <c r="G57" s="3">
        <f t="shared" si="151"/>
        <v>2.919449887640449E-2</v>
      </c>
      <c r="H57" s="3">
        <f t="shared" si="152"/>
        <v>1.3814896670076961E-2</v>
      </c>
      <c r="I57" s="3">
        <f t="shared" si="153"/>
        <v>0.11753678858160521</v>
      </c>
      <c r="J57" s="3">
        <f t="shared" si="154"/>
        <v>3.1044711618150474E-2</v>
      </c>
      <c r="K57" s="3">
        <f t="shared" si="14"/>
        <v>32.211605387094146</v>
      </c>
      <c r="M57" s="3">
        <v>0.44500000000000001</v>
      </c>
      <c r="N57" s="3">
        <f t="shared" si="15"/>
        <v>370.83333333333337</v>
      </c>
      <c r="O57" s="3">
        <v>1.7408E-3</v>
      </c>
      <c r="P57" s="31">
        <f t="shared" ref="P57:P72" si="184">(P$2-13+(8.7*LN(M57*1000)))/P$2</f>
        <v>1.0633753896437441</v>
      </c>
      <c r="Q57" s="3">
        <f t="shared" si="144"/>
        <v>1.3090816E-2</v>
      </c>
      <c r="R57" s="3">
        <f t="shared" si="155"/>
        <v>2.941756404494382E-2</v>
      </c>
      <c r="S57" s="3">
        <f t="shared" si="156"/>
        <v>1.3920451564754559E-2</v>
      </c>
      <c r="T57" s="3">
        <f t="shared" si="157"/>
        <v>0.1179849632993737</v>
      </c>
      <c r="U57" s="3">
        <f t="shared" si="158"/>
        <v>3.128191362866193E-2</v>
      </c>
      <c r="V57" s="3">
        <f t="shared" si="21"/>
        <v>31.967353783745313</v>
      </c>
      <c r="X57" s="3">
        <v>0.44500000000000001</v>
      </c>
      <c r="Y57" s="3">
        <f t="shared" si="22"/>
        <v>370.83333333333337</v>
      </c>
      <c r="Z57" s="3">
        <v>1.7496E-3</v>
      </c>
      <c r="AA57" s="31">
        <f t="shared" ref="AA57:AA72" si="185">(AA$2-13+(8.7*LN(X57*1000)))/AA$2</f>
        <v>1.0624855635801034</v>
      </c>
      <c r="AB57" s="3">
        <f t="shared" si="145"/>
        <v>1.3419432E-2</v>
      </c>
      <c r="AC57" s="3">
        <f t="shared" si="159"/>
        <v>3.0156026966292136E-2</v>
      </c>
      <c r="AD57" s="3">
        <f t="shared" si="160"/>
        <v>1.4257952771444874E-2</v>
      </c>
      <c r="AE57" s="3">
        <f t="shared" si="161"/>
        <v>0.11940666971088706</v>
      </c>
      <c r="AF57" s="3">
        <f t="shared" si="162"/>
        <v>3.2040343306617695E-2</v>
      </c>
      <c r="AG57" s="3">
        <f t="shared" si="28"/>
        <v>31.210651846962495</v>
      </c>
      <c r="AI57" s="3">
        <v>0.44500000000000001</v>
      </c>
      <c r="AJ57" s="3">
        <f t="shared" si="29"/>
        <v>370.83333333333337</v>
      </c>
      <c r="AK57" s="3">
        <v>1.7949999999999999E-3</v>
      </c>
      <c r="AL57" s="31">
        <f t="shared" ref="AL57:AL72" si="186">(AL$2-13+(8.7*LN(AI57*1000)))/AL$2</f>
        <v>1.0624855635801034</v>
      </c>
      <c r="AM57" s="3">
        <f t="shared" si="146"/>
        <v>1.3767649999999999E-2</v>
      </c>
      <c r="AN57" s="3">
        <f t="shared" si="163"/>
        <v>3.0938539325842694E-2</v>
      </c>
      <c r="AO57" s="3">
        <f t="shared" si="164"/>
        <v>1.4627929369423609E-2</v>
      </c>
      <c r="AP57" s="3">
        <f t="shared" si="165"/>
        <v>0.12094597707002747</v>
      </c>
      <c r="AQ57" s="3">
        <f t="shared" si="166"/>
        <v>3.2871751391963168E-2</v>
      </c>
      <c r="AR57" s="3">
        <f t="shared" si="35"/>
        <v>30.421257087156317</v>
      </c>
      <c r="AT57" s="3">
        <v>0.44500000000000001</v>
      </c>
      <c r="AU57" s="3">
        <f t="shared" si="36"/>
        <v>370.83333333333337</v>
      </c>
      <c r="AV57" s="3">
        <v>1.8117999999999999E-3</v>
      </c>
      <c r="AW57" s="31">
        <f t="shared" ref="AW57:AW72" si="187">(AW$2-13+(8.7*LN(AT57*1000)))/AW$2</f>
        <v>1.0624855635801034</v>
      </c>
      <c r="AX57" s="3">
        <f t="shared" si="147"/>
        <v>1.3896505999999999E-2</v>
      </c>
      <c r="AY57" s="3">
        <f t="shared" si="167"/>
        <v>3.1228103370786516E-2</v>
      </c>
      <c r="AZ57" s="3">
        <f t="shared" si="168"/>
        <v>1.4764837009204288E-2</v>
      </c>
      <c r="BA57" s="3">
        <f t="shared" si="169"/>
        <v>0.12151064566203361</v>
      </c>
      <c r="BB57" s="3">
        <f t="shared" si="170"/>
        <v>3.3179409009447838E-2</v>
      </c>
      <c r="BC57" s="3">
        <f t="shared" si="42"/>
        <v>30.139174562007717</v>
      </c>
      <c r="BE57" s="3">
        <v>0.44500000000000001</v>
      </c>
      <c r="BF57" s="3">
        <f t="shared" si="43"/>
        <v>370.83333333333337</v>
      </c>
      <c r="BG57" s="3">
        <v>1.7826999999999999E-3</v>
      </c>
      <c r="BH57" s="31">
        <f t="shared" ref="BH57:BH72" si="188">(BH$2-13+(8.7*LN(BE57*1000)))/BH$2</f>
        <v>1.0624855635801034</v>
      </c>
      <c r="BI57" s="3">
        <f t="shared" si="148"/>
        <v>1.3673309E-2</v>
      </c>
      <c r="BJ57" s="3">
        <f t="shared" si="171"/>
        <v>3.0726537078651684E-2</v>
      </c>
      <c r="BK57" s="3">
        <f t="shared" si="172"/>
        <v>1.45276934188699E-2</v>
      </c>
      <c r="BL57" s="3">
        <f t="shared" si="173"/>
        <v>0.12053088159832691</v>
      </c>
      <c r="BM57" s="3">
        <f t="shared" si="174"/>
        <v>3.2646502064876182E-2</v>
      </c>
      <c r="BN57" s="3">
        <f t="shared" si="49"/>
        <v>30.631153010290895</v>
      </c>
      <c r="BP57" s="3">
        <v>0.44500000000000001</v>
      </c>
      <c r="BQ57" s="3">
        <f t="shared" si="50"/>
        <v>370.83333333333337</v>
      </c>
      <c r="BR57" s="3">
        <v>1.8399E-3</v>
      </c>
      <c r="BS57" s="31">
        <f t="shared" ref="BS57:BS72" si="189">(BS$2-13+(8.7*LN(BP57*1000)))/BS$2</f>
        <v>1.0624855635801034</v>
      </c>
      <c r="BT57" s="3">
        <f t="shared" si="149"/>
        <v>1.4112033E-2</v>
      </c>
      <c r="BU57" s="3">
        <f t="shared" si="175"/>
        <v>3.1712433707865167E-2</v>
      </c>
      <c r="BV57" s="3">
        <f t="shared" si="176"/>
        <v>1.4993831335266017E-2</v>
      </c>
      <c r="BW57" s="3">
        <f t="shared" si="177"/>
        <v>0.1224493010811659</v>
      </c>
      <c r="BX57" s="3">
        <f t="shared" si="178"/>
        <v>3.3694003000597793E-2</v>
      </c>
      <c r="BY57" s="3"/>
      <c r="CA57" s="3">
        <v>0.44500000000000001</v>
      </c>
      <c r="CB57" s="3">
        <f t="shared" si="56"/>
        <v>370.83333333333337</v>
      </c>
      <c r="CC57" s="3">
        <v>1.8220999999999999E-3</v>
      </c>
      <c r="CD57" s="31">
        <f t="shared" ref="CD57:CD72" si="190">(CD$2-13+(8.7*LN(CA57*1000)))/CD$2</f>
        <v>1.0624855635801034</v>
      </c>
      <c r="CE57" s="3">
        <f t="shared" si="150"/>
        <v>1.3975507E-2</v>
      </c>
      <c r="CF57" s="3">
        <f t="shared" si="179"/>
        <v>3.1405633707865165E-2</v>
      </c>
      <c r="CG57" s="3">
        <f t="shared" si="180"/>
        <v>1.484877443121268E-2</v>
      </c>
      <c r="CH57" s="3">
        <f t="shared" si="181"/>
        <v>0.12185554739613901</v>
      </c>
      <c r="CI57" s="3">
        <f t="shared" si="182"/>
        <v>3.3368032429691413E-2</v>
      </c>
      <c r="CJ57" s="3">
        <f t="shared" si="62"/>
        <v>29.968803288208981</v>
      </c>
    </row>
    <row r="58" spans="1:93" x14ac:dyDescent="0.2">
      <c r="B58" s="3">
        <v>0.49</v>
      </c>
      <c r="C58" s="3">
        <f t="shared" si="8"/>
        <v>408.33333333333337</v>
      </c>
      <c r="D58" s="3">
        <v>1.8569000000000001E-3</v>
      </c>
      <c r="E58" s="31">
        <f t="shared" si="183"/>
        <v>1.0647014666180548</v>
      </c>
      <c r="F58" s="3">
        <f t="shared" si="143"/>
        <v>1.3963888000000001E-2</v>
      </c>
      <c r="G58" s="3">
        <f t="shared" si="151"/>
        <v>2.84977306122449E-2</v>
      </c>
      <c r="H58" s="3">
        <f t="shared" si="152"/>
        <v>1.4867372033290256E-2</v>
      </c>
      <c r="I58" s="3">
        <f t="shared" si="153"/>
        <v>0.12193183355174421</v>
      </c>
      <c r="J58" s="3">
        <f t="shared" si="154"/>
        <v>3.0341575578143379E-2</v>
      </c>
      <c r="K58" s="3">
        <f t="shared" si="14"/>
        <v>32.958077520547491</v>
      </c>
      <c r="M58" s="3">
        <v>0.49</v>
      </c>
      <c r="N58" s="3">
        <f t="shared" si="15"/>
        <v>408.33333333333337</v>
      </c>
      <c r="O58" s="3">
        <v>1.8683E-3</v>
      </c>
      <c r="P58" s="31">
        <f t="shared" si="184"/>
        <v>1.0647014666180548</v>
      </c>
      <c r="Q58" s="3">
        <f t="shared" si="144"/>
        <v>1.4049615999999999E-2</v>
      </c>
      <c r="R58" s="3">
        <f t="shared" si="155"/>
        <v>2.8672685714285714E-2</v>
      </c>
      <c r="S58" s="3">
        <f t="shared" si="156"/>
        <v>1.4958646760620488E-2</v>
      </c>
      <c r="T58" s="3">
        <f t="shared" si="157"/>
        <v>0.12230554672875833</v>
      </c>
      <c r="U58" s="3">
        <f t="shared" si="158"/>
        <v>3.0527850531878547E-2</v>
      </c>
      <c r="V58" s="3">
        <f t="shared" si="21"/>
        <v>32.756973798589435</v>
      </c>
      <c r="X58" s="3">
        <v>0.49</v>
      </c>
      <c r="Y58" s="3">
        <f t="shared" si="22"/>
        <v>408.33333333333337</v>
      </c>
      <c r="Z58" s="3">
        <v>1.8848999999999999E-3</v>
      </c>
      <c r="AA58" s="31">
        <f t="shared" si="185"/>
        <v>1.0637930216889402</v>
      </c>
      <c r="AB58" s="3">
        <f t="shared" si="145"/>
        <v>1.4457182999999998E-2</v>
      </c>
      <c r="AC58" s="3">
        <f t="shared" si="159"/>
        <v>2.9504455102040812E-2</v>
      </c>
      <c r="AD58" s="3">
        <f t="shared" si="160"/>
        <v>1.5379450388679976E-2</v>
      </c>
      <c r="AE58" s="3">
        <f t="shared" si="161"/>
        <v>0.12401391207715357</v>
      </c>
      <c r="AF58" s="3">
        <f t="shared" si="162"/>
        <v>3.1386633446285665E-2</v>
      </c>
      <c r="AG58" s="3">
        <f t="shared" si="28"/>
        <v>31.860696423889365</v>
      </c>
      <c r="AI58" s="3">
        <v>0.49</v>
      </c>
      <c r="AJ58" s="3">
        <f t="shared" si="29"/>
        <v>408.33333333333337</v>
      </c>
      <c r="AK58" s="3">
        <v>1.928E-3</v>
      </c>
      <c r="AL58" s="31">
        <f t="shared" si="186"/>
        <v>1.0637930216889402</v>
      </c>
      <c r="AM58" s="3">
        <f t="shared" si="146"/>
        <v>1.478776E-2</v>
      </c>
      <c r="AN58" s="3">
        <f t="shared" si="163"/>
        <v>3.0179102040816329E-2</v>
      </c>
      <c r="AO58" s="3">
        <f t="shared" si="164"/>
        <v>1.5731115894410844E-2</v>
      </c>
      <c r="AP58" s="3">
        <f t="shared" si="165"/>
        <v>0.12542374533720019</v>
      </c>
      <c r="AQ58" s="3">
        <f t="shared" si="166"/>
        <v>3.2104318151858866E-2</v>
      </c>
      <c r="AR58" s="3">
        <f t="shared" si="35"/>
        <v>31.148457826446602</v>
      </c>
      <c r="AT58" s="3">
        <v>0.49</v>
      </c>
      <c r="AU58" s="3">
        <f t="shared" si="36"/>
        <v>408.33333333333337</v>
      </c>
      <c r="AV58" s="3">
        <v>1.9430999999999999E-3</v>
      </c>
      <c r="AW58" s="31">
        <f t="shared" si="187"/>
        <v>1.0637930216889402</v>
      </c>
      <c r="AX58" s="3">
        <f t="shared" si="147"/>
        <v>1.4903576999999999E-2</v>
      </c>
      <c r="AY58" s="3">
        <f t="shared" si="167"/>
        <v>3.0415463265306121E-2</v>
      </c>
      <c r="AZ58" s="3">
        <f t="shared" si="168"/>
        <v>1.5854321210803789E-2</v>
      </c>
      <c r="BA58" s="3">
        <f t="shared" si="169"/>
        <v>0.12591394367107953</v>
      </c>
      <c r="BB58" s="3">
        <f t="shared" si="170"/>
        <v>3.2355757573068959E-2</v>
      </c>
      <c r="BC58" s="3">
        <f t="shared" si="42"/>
        <v>30.906400437130902</v>
      </c>
      <c r="BE58" s="3">
        <v>0.49</v>
      </c>
      <c r="BF58" s="3">
        <f t="shared" si="43"/>
        <v>408.33333333333337</v>
      </c>
      <c r="BG58" s="3">
        <v>1.9139000000000001E-3</v>
      </c>
      <c r="BH58" s="31">
        <f t="shared" si="188"/>
        <v>1.0637930216889402</v>
      </c>
      <c r="BI58" s="3">
        <f t="shared" si="148"/>
        <v>1.4679613000000001E-2</v>
      </c>
      <c r="BJ58" s="3">
        <f t="shared" si="171"/>
        <v>2.9958393877551025E-2</v>
      </c>
      <c r="BK58" s="3">
        <f t="shared" si="172"/>
        <v>1.5616069870494249E-2</v>
      </c>
      <c r="BL58" s="3">
        <f t="shared" si="173"/>
        <v>0.12496427437669635</v>
      </c>
      <c r="BM58" s="3">
        <f t="shared" si="174"/>
        <v>3.1869530347947449E-2</v>
      </c>
      <c r="BN58" s="3">
        <f t="shared" si="49"/>
        <v>31.377933376555227</v>
      </c>
      <c r="BP58" s="3">
        <v>0.49</v>
      </c>
      <c r="BQ58" s="3">
        <f t="shared" si="50"/>
        <v>408.33333333333337</v>
      </c>
      <c r="BR58" s="3">
        <v>1.9754999999999998E-3</v>
      </c>
      <c r="BS58" s="31">
        <f t="shared" si="189"/>
        <v>1.0637930216889402</v>
      </c>
      <c r="BT58" s="3">
        <f t="shared" si="149"/>
        <v>1.5152084999999999E-2</v>
      </c>
      <c r="BU58" s="3">
        <f t="shared" si="175"/>
        <v>3.092262244897959E-2</v>
      </c>
      <c r="BV58" s="3">
        <f t="shared" si="176"/>
        <v>1.6118682287037663E-2</v>
      </c>
      <c r="BW58" s="3">
        <f t="shared" si="177"/>
        <v>0.12695937258445184</v>
      </c>
      <c r="BX58" s="3">
        <f t="shared" si="178"/>
        <v>3.2895269973546255E-2</v>
      </c>
      <c r="BY58" s="3"/>
      <c r="CA58" s="3">
        <v>0.49</v>
      </c>
      <c r="CB58" s="3">
        <f t="shared" si="56"/>
        <v>408.33333333333337</v>
      </c>
      <c r="CC58" s="3">
        <v>1.9604000000000002E-3</v>
      </c>
      <c r="CD58" s="31">
        <f t="shared" si="190"/>
        <v>1.0637930216889402</v>
      </c>
      <c r="CE58" s="3">
        <f t="shared" si="150"/>
        <v>1.5036268000000002E-2</v>
      </c>
      <c r="CF58" s="3">
        <f t="shared" si="179"/>
        <v>3.0686261224489801E-2</v>
      </c>
      <c r="CG58" s="3">
        <f t="shared" si="180"/>
        <v>1.5995476970644719E-2</v>
      </c>
      <c r="CH58" s="3">
        <f t="shared" si="181"/>
        <v>0.12647322629965885</v>
      </c>
      <c r="CI58" s="3">
        <f t="shared" si="182"/>
        <v>3.2643830552336162E-2</v>
      </c>
      <c r="CJ58" s="3">
        <f t="shared" si="62"/>
        <v>30.633659808910963</v>
      </c>
    </row>
    <row r="59" spans="1:93" s="23" customFormat="1" x14ac:dyDescent="0.2">
      <c r="B59" s="4">
        <v>0.53259999999999996</v>
      </c>
      <c r="C59" s="3">
        <f t="shared" si="8"/>
        <v>443.83333333333331</v>
      </c>
      <c r="D59" s="4">
        <v>1.9705E-3</v>
      </c>
      <c r="E59" s="30">
        <f t="shared" si="183"/>
        <v>1.0658490583202604</v>
      </c>
      <c r="F59" s="3">
        <f t="shared" si="143"/>
        <v>1.4818159999999999E-2</v>
      </c>
      <c r="G59" s="4">
        <f t="shared" si="151"/>
        <v>2.7822305670296657E-2</v>
      </c>
      <c r="H59" s="4">
        <f t="shared" si="152"/>
        <v>1.5793921882038948E-2</v>
      </c>
      <c r="I59" s="4">
        <f t="shared" si="153"/>
        <v>0.12567387111901562</v>
      </c>
      <c r="J59" s="4">
        <f t="shared" si="154"/>
        <v>2.9654378298984131E-2</v>
      </c>
      <c r="K59" s="3">
        <f t="shared" si="14"/>
        <v>33.721833245590481</v>
      </c>
      <c r="M59" s="4">
        <v>0.53349999999999997</v>
      </c>
      <c r="N59" s="3">
        <f t="shared" si="15"/>
        <v>444.58333333333337</v>
      </c>
      <c r="O59" s="4">
        <v>1.9870999999999999E-3</v>
      </c>
      <c r="P59" s="30">
        <f t="shared" si="184"/>
        <v>1.0658723004991357</v>
      </c>
      <c r="Q59" s="3">
        <f t="shared" si="144"/>
        <v>1.4942991999999999E-2</v>
      </c>
      <c r="R59" s="4">
        <f t="shared" si="155"/>
        <v>2.8009357075913777E-2</v>
      </c>
      <c r="S59" s="4">
        <f t="shared" si="156"/>
        <v>1.5927321259380178E-2</v>
      </c>
      <c r="T59" s="4">
        <f t="shared" si="157"/>
        <v>0.12620349147064108</v>
      </c>
      <c r="U59" s="4">
        <f t="shared" si="158"/>
        <v>2.9854397862005957E-2</v>
      </c>
      <c r="V59" s="3">
        <f t="shared" si="21"/>
        <v>33.495902500604267</v>
      </c>
      <c r="X59" s="4">
        <v>0.53349999999999997</v>
      </c>
      <c r="Y59" s="3">
        <f t="shared" si="22"/>
        <v>444.58333333333337</v>
      </c>
      <c r="Z59" s="4">
        <v>2.0016999999999999E-3</v>
      </c>
      <c r="AA59" s="30">
        <f t="shared" si="185"/>
        <v>1.0649474164047641</v>
      </c>
      <c r="AB59" s="3">
        <f t="shared" si="145"/>
        <v>1.5353038999999999E-2</v>
      </c>
      <c r="AC59" s="4">
        <f t="shared" si="159"/>
        <v>2.8777955014058106E-2</v>
      </c>
      <c r="AD59" s="4">
        <f t="shared" si="160"/>
        <v>1.6350179217011582E-2</v>
      </c>
      <c r="AE59" s="4">
        <f t="shared" si="161"/>
        <v>0.12786781931749513</v>
      </c>
      <c r="AF59" s="4">
        <f t="shared" si="162"/>
        <v>3.0647008841633707E-2</v>
      </c>
      <c r="AG59" s="3">
        <f t="shared" si="28"/>
        <v>32.629611756482682</v>
      </c>
      <c r="AI59" s="4">
        <v>0.53259999999999996</v>
      </c>
      <c r="AJ59" s="3">
        <f t="shared" si="29"/>
        <v>443.83333333333331</v>
      </c>
      <c r="AK59" s="4">
        <v>2.0419000000000001E-3</v>
      </c>
      <c r="AL59" s="30">
        <f t="shared" si="186"/>
        <v>1.0649245005591335</v>
      </c>
      <c r="AM59" s="3">
        <f t="shared" si="146"/>
        <v>1.5661372999999999E-2</v>
      </c>
      <c r="AN59" s="4">
        <f t="shared" si="163"/>
        <v>2.9405506947052198E-2</v>
      </c>
      <c r="AO59" s="4">
        <f t="shared" si="164"/>
        <v>1.6678179820095299E-2</v>
      </c>
      <c r="AP59" s="4">
        <f t="shared" si="165"/>
        <v>0.12914402742711448</v>
      </c>
      <c r="AQ59" s="4">
        <f t="shared" si="166"/>
        <v>3.1314644799277695E-2</v>
      </c>
      <c r="AR59" s="3">
        <f t="shared" si="35"/>
        <v>31.933940378690359</v>
      </c>
      <c r="AT59" s="4">
        <v>0.53349999999999997</v>
      </c>
      <c r="AU59" s="3">
        <f t="shared" si="36"/>
        <v>444.58333333333337</v>
      </c>
      <c r="AV59" s="4">
        <v>2.0650999999999998E-3</v>
      </c>
      <c r="AW59" s="30">
        <f t="shared" si="187"/>
        <v>1.0649474164047641</v>
      </c>
      <c r="AX59" s="3">
        <f t="shared" si="147"/>
        <v>1.5839316999999999E-2</v>
      </c>
      <c r="AY59" s="4">
        <f t="shared" si="167"/>
        <v>2.9689441424554826E-2</v>
      </c>
      <c r="AZ59" s="4">
        <f t="shared" si="168"/>
        <v>1.6868039716766058E-2</v>
      </c>
      <c r="BA59" s="4">
        <f t="shared" si="169"/>
        <v>0.1298770176619638</v>
      </c>
      <c r="BB59" s="4">
        <f t="shared" si="170"/>
        <v>3.1617693939580242E-2</v>
      </c>
      <c r="BC59" s="3">
        <f t="shared" si="42"/>
        <v>31.627860080844215</v>
      </c>
      <c r="BE59" s="4">
        <v>0.53349999999999997</v>
      </c>
      <c r="BF59" s="3">
        <f t="shared" si="43"/>
        <v>444.58333333333337</v>
      </c>
      <c r="BG59" s="4">
        <v>2.0347E-3</v>
      </c>
      <c r="BH59" s="30">
        <f t="shared" si="188"/>
        <v>1.0649474164047641</v>
      </c>
      <c r="BI59" s="3">
        <f t="shared" si="148"/>
        <v>1.5606149E-2</v>
      </c>
      <c r="BJ59" s="4">
        <f t="shared" si="171"/>
        <v>2.9252388003748828E-2</v>
      </c>
      <c r="BK59" s="4">
        <f t="shared" si="172"/>
        <v>1.6619728057577794E-2</v>
      </c>
      <c r="BL59" s="4">
        <f t="shared" si="173"/>
        <v>0.12891752424545622</v>
      </c>
      <c r="BM59" s="4">
        <f t="shared" si="174"/>
        <v>3.1152255028262032E-2</v>
      </c>
      <c r="BN59" s="3">
        <f t="shared" si="49"/>
        <v>32.10040490143578</v>
      </c>
      <c r="BP59" s="4">
        <v>0.53259999999999996</v>
      </c>
      <c r="BQ59" s="3">
        <f t="shared" si="50"/>
        <v>443.83333333333331</v>
      </c>
      <c r="BR59" s="4">
        <v>2.0931999999999999E-3</v>
      </c>
      <c r="BS59" s="30">
        <f t="shared" si="189"/>
        <v>1.0649245005591335</v>
      </c>
      <c r="BT59" s="3">
        <f t="shared" si="149"/>
        <v>1.6054843999999999E-2</v>
      </c>
      <c r="BU59" s="4">
        <f t="shared" si="175"/>
        <v>3.0144280886218549E-2</v>
      </c>
      <c r="BV59" s="4">
        <f t="shared" si="176"/>
        <v>1.7097196728254799E-2</v>
      </c>
      <c r="BW59" s="4">
        <f t="shared" si="177"/>
        <v>0.13075624928948826</v>
      </c>
      <c r="BX59" s="4">
        <f t="shared" si="178"/>
        <v>3.2101383267470522E-2</v>
      </c>
      <c r="BY59" s="4"/>
      <c r="CA59" s="4">
        <v>0.53259999999999996</v>
      </c>
      <c r="CB59" s="3">
        <f t="shared" si="56"/>
        <v>443.83333333333331</v>
      </c>
      <c r="CC59" s="4">
        <v>2.0799999999999998E-3</v>
      </c>
      <c r="CD59" s="30">
        <f t="shared" si="190"/>
        <v>1.0649245005591335</v>
      </c>
      <c r="CE59" s="3">
        <f t="shared" si="150"/>
        <v>1.5953599999999998E-2</v>
      </c>
      <c r="CF59" s="4">
        <f t="shared" si="179"/>
        <v>2.995418700713481E-2</v>
      </c>
      <c r="CG59" s="4">
        <f t="shared" si="180"/>
        <v>1.6989379512120189E-2</v>
      </c>
      <c r="CH59" s="4">
        <f t="shared" si="181"/>
        <v>0.13034331402922125</v>
      </c>
      <c r="CI59" s="4">
        <f t="shared" si="182"/>
        <v>3.1898947638227919E-2</v>
      </c>
      <c r="CJ59" s="3">
        <f t="shared" si="62"/>
        <v>31.348996566946088</v>
      </c>
    </row>
    <row r="60" spans="1:93" x14ac:dyDescent="0.2">
      <c r="B60" s="3">
        <v>0.59289999999999998</v>
      </c>
      <c r="C60" s="3">
        <f t="shared" si="8"/>
        <v>494.08333333333337</v>
      </c>
      <c r="D60" s="3">
        <v>2.1358000000000002E-3</v>
      </c>
      <c r="E60" s="31">
        <f t="shared" si="183"/>
        <v>1.0673255127076042</v>
      </c>
      <c r="F60" s="3">
        <f t="shared" si="143"/>
        <v>1.6061216E-2</v>
      </c>
      <c r="G60" s="3">
        <f t="shared" si="151"/>
        <v>2.7089249451846854E-2</v>
      </c>
      <c r="H60" s="3">
        <f t="shared" si="152"/>
        <v>1.7142545601907574E-2</v>
      </c>
      <c r="I60" s="3">
        <f t="shared" si="153"/>
        <v>0.13092954441953725</v>
      </c>
      <c r="J60" s="3">
        <f t="shared" si="154"/>
        <v>2.8913047060056627E-2</v>
      </c>
      <c r="K60" s="3">
        <f t="shared" si="14"/>
        <v>34.586461880785301</v>
      </c>
      <c r="M60" s="3">
        <v>0.59389999999999998</v>
      </c>
      <c r="N60" s="3">
        <f t="shared" si="15"/>
        <v>494.91666666666669</v>
      </c>
      <c r="O60" s="3">
        <v>2.1484999999999998E-3</v>
      </c>
      <c r="P60" s="31">
        <f t="shared" si="184"/>
        <v>1.0673487109314712</v>
      </c>
      <c r="Q60" s="3">
        <f t="shared" si="144"/>
        <v>1.6156719999999996E-2</v>
      </c>
      <c r="R60" s="3">
        <f t="shared" si="155"/>
        <v>2.7204445192793393E-2</v>
      </c>
      <c r="S60" s="3">
        <f t="shared" si="156"/>
        <v>1.7244854264880715E-2</v>
      </c>
      <c r="T60" s="3">
        <f t="shared" si="157"/>
        <v>0.13131966442570858</v>
      </c>
      <c r="U60" s="3">
        <f t="shared" si="158"/>
        <v>2.9036629508133887E-2</v>
      </c>
      <c r="V60" s="3">
        <f t="shared" si="21"/>
        <v>34.439258858190648</v>
      </c>
      <c r="X60" s="3">
        <v>0.59389999999999998</v>
      </c>
      <c r="Y60" s="3">
        <f t="shared" si="22"/>
        <v>494.91666666666669</v>
      </c>
      <c r="Z60" s="3">
        <v>2.1687999999999998E-3</v>
      </c>
      <c r="AA60" s="31">
        <f t="shared" si="185"/>
        <v>1.0664030972054444</v>
      </c>
      <c r="AB60" s="3">
        <f t="shared" si="145"/>
        <v>1.6634695999999997E-2</v>
      </c>
      <c r="AC60" s="3">
        <f t="shared" si="159"/>
        <v>2.8009254083178982E-2</v>
      </c>
      <c r="AD60" s="3">
        <f t="shared" si="160"/>
        <v>1.7739291335471013E-2</v>
      </c>
      <c r="AE60" s="3">
        <f t="shared" si="161"/>
        <v>0.13318893097953377</v>
      </c>
      <c r="AF60" s="3">
        <f t="shared" si="162"/>
        <v>2.9869155304716306E-2</v>
      </c>
      <c r="AG60" s="3">
        <f t="shared" si="28"/>
        <v>33.479353192224394</v>
      </c>
      <c r="AI60" s="3">
        <v>0.59289999999999998</v>
      </c>
      <c r="AJ60" s="3">
        <f t="shared" si="29"/>
        <v>494.08333333333337</v>
      </c>
      <c r="AK60" s="3">
        <v>2.2162000000000002E-3</v>
      </c>
      <c r="AL60" s="31">
        <f t="shared" si="186"/>
        <v>1.066380224697669</v>
      </c>
      <c r="AM60" s="3">
        <f t="shared" si="146"/>
        <v>1.6998254000000001E-2</v>
      </c>
      <c r="AN60" s="3">
        <f t="shared" si="163"/>
        <v>2.8669681227863047E-2</v>
      </c>
      <c r="AO60" s="3">
        <f t="shared" si="164"/>
        <v>1.8126601919988054E-2</v>
      </c>
      <c r="AP60" s="3">
        <f t="shared" si="165"/>
        <v>0.13463506942839246</v>
      </c>
      <c r="AQ60" s="3">
        <f t="shared" si="166"/>
        <v>3.0572781109779144E-2</v>
      </c>
      <c r="AR60" s="3">
        <f t="shared" si="35"/>
        <v>32.708833272617639</v>
      </c>
      <c r="AT60" s="3">
        <v>0.59389999999999998</v>
      </c>
      <c r="AU60" s="3">
        <f t="shared" si="36"/>
        <v>494.91666666666669</v>
      </c>
      <c r="AV60" s="3">
        <v>2.2415999999999998E-3</v>
      </c>
      <c r="AW60" s="31">
        <f t="shared" si="187"/>
        <v>1.0664030972054444</v>
      </c>
      <c r="AX60" s="3">
        <f t="shared" si="147"/>
        <v>1.7193072E-2</v>
      </c>
      <c r="AY60" s="3">
        <f t="shared" si="167"/>
        <v>2.8949439299545379E-2</v>
      </c>
      <c r="AZ60" s="3">
        <f t="shared" si="168"/>
        <v>1.8334745231276203E-2</v>
      </c>
      <c r="BA60" s="3">
        <f t="shared" si="169"/>
        <v>0.13540585375557515</v>
      </c>
      <c r="BB60" s="3">
        <f t="shared" si="170"/>
        <v>3.08717717313962E-2</v>
      </c>
      <c r="BC60" s="3">
        <f t="shared" si="42"/>
        <v>32.392050858001539</v>
      </c>
      <c r="BE60" s="3">
        <v>0.59389999999999998</v>
      </c>
      <c r="BF60" s="3">
        <f t="shared" si="43"/>
        <v>494.91666666666669</v>
      </c>
      <c r="BG60" s="3">
        <v>2.2043000000000002E-3</v>
      </c>
      <c r="BH60" s="31">
        <f t="shared" si="188"/>
        <v>1.0664030972054444</v>
      </c>
      <c r="BI60" s="3">
        <f t="shared" si="148"/>
        <v>1.6906981000000001E-2</v>
      </c>
      <c r="BJ60" s="3">
        <f t="shared" si="171"/>
        <v>2.8467723522478536E-2</v>
      </c>
      <c r="BK60" s="3">
        <f t="shared" si="172"/>
        <v>1.8029656902793602E-2</v>
      </c>
      <c r="BL60" s="3">
        <f t="shared" si="173"/>
        <v>0.13427455791323092</v>
      </c>
      <c r="BM60" s="3">
        <f t="shared" si="174"/>
        <v>3.0358068534759391E-2</v>
      </c>
      <c r="BN60" s="3">
        <f t="shared" si="49"/>
        <v>32.940172028896363</v>
      </c>
      <c r="BP60" s="3">
        <v>0.59289999999999998</v>
      </c>
      <c r="BQ60" s="3">
        <f t="shared" si="50"/>
        <v>494.08333333333337</v>
      </c>
      <c r="BR60" s="3">
        <v>2.2652000000000002E-3</v>
      </c>
      <c r="BS60" s="31">
        <f t="shared" si="189"/>
        <v>1.066380224697669</v>
      </c>
      <c r="BT60" s="3">
        <f t="shared" si="149"/>
        <v>1.7374084000000001E-2</v>
      </c>
      <c r="BU60" s="3">
        <f t="shared" si="175"/>
        <v>2.9303565525383709E-2</v>
      </c>
      <c r="BV60" s="3">
        <f t="shared" si="176"/>
        <v>1.8527379599836177E-2</v>
      </c>
      <c r="BW60" s="3">
        <f t="shared" si="177"/>
        <v>0.13611531728588144</v>
      </c>
      <c r="BX60" s="3">
        <f t="shared" si="178"/>
        <v>3.1248742789401547E-2</v>
      </c>
      <c r="BY60" s="3"/>
      <c r="CA60" s="3">
        <v>0.59289999999999998</v>
      </c>
      <c r="CB60" s="3">
        <f t="shared" si="56"/>
        <v>494.08333333333337</v>
      </c>
      <c r="CC60" s="3">
        <v>2.2569000000000001E-3</v>
      </c>
      <c r="CD60" s="31">
        <f t="shared" si="190"/>
        <v>1.066380224697669</v>
      </c>
      <c r="CE60" s="3">
        <f t="shared" si="150"/>
        <v>1.7310423000000002E-2</v>
      </c>
      <c r="CF60" s="3">
        <f t="shared" si="179"/>
        <v>2.9196193287232251E-2</v>
      </c>
      <c r="CG60" s="3">
        <f t="shared" si="180"/>
        <v>1.8459492768351699E-2</v>
      </c>
      <c r="CH60" s="3">
        <f t="shared" si="181"/>
        <v>0.13586571594170363</v>
      </c>
      <c r="CI60" s="3">
        <f t="shared" si="182"/>
        <v>3.1134243157955304E-2</v>
      </c>
      <c r="CJ60" s="3">
        <f t="shared" si="62"/>
        <v>32.118975718363778</v>
      </c>
    </row>
    <row r="61" spans="1:93" x14ac:dyDescent="0.2">
      <c r="B61" s="3">
        <v>0.6532</v>
      </c>
      <c r="C61" s="3">
        <f t="shared" si="8"/>
        <v>544.33333333333337</v>
      </c>
      <c r="D61" s="3">
        <v>2.2875E-3</v>
      </c>
      <c r="E61" s="31">
        <f t="shared" si="183"/>
        <v>1.0686588374074968</v>
      </c>
      <c r="F61" s="3">
        <f t="shared" si="143"/>
        <v>1.7201999999999999E-2</v>
      </c>
      <c r="G61" s="3">
        <f t="shared" si="151"/>
        <v>2.6334966319657069E-2</v>
      </c>
      <c r="H61" s="3">
        <f t="shared" si="152"/>
        <v>1.8383069321083759E-2</v>
      </c>
      <c r="I61" s="3">
        <f t="shared" si="153"/>
        <v>0.13558417798948283</v>
      </c>
      <c r="J61" s="3">
        <f t="shared" si="154"/>
        <v>2.8143094490330312E-2</v>
      </c>
      <c r="K61" s="3">
        <f t="shared" si="14"/>
        <v>35.532695252954149</v>
      </c>
      <c r="M61" s="3">
        <v>0.65429999999999999</v>
      </c>
      <c r="N61" s="3">
        <f t="shared" si="15"/>
        <v>545.25</v>
      </c>
      <c r="O61" s="3">
        <v>2.3143E-3</v>
      </c>
      <c r="P61" s="31">
        <f t="shared" si="184"/>
        <v>1.0686819997916432</v>
      </c>
      <c r="Q61" s="3">
        <f t="shared" si="144"/>
        <v>1.7403536000000001E-2</v>
      </c>
      <c r="R61" s="3">
        <f t="shared" si="155"/>
        <v>2.6598710071832492E-2</v>
      </c>
      <c r="S61" s="3">
        <f t="shared" si="156"/>
        <v>1.8598845655925858E-2</v>
      </c>
      <c r="T61" s="3">
        <f t="shared" si="157"/>
        <v>0.13637758487348958</v>
      </c>
      <c r="U61" s="3">
        <f t="shared" si="158"/>
        <v>2.8425562671444075E-2</v>
      </c>
      <c r="V61" s="3">
        <f t="shared" si="21"/>
        <v>35.179602654078195</v>
      </c>
      <c r="X61" s="3">
        <v>0.65429999999999999</v>
      </c>
      <c r="Y61" s="3">
        <f t="shared" si="22"/>
        <v>545.25</v>
      </c>
      <c r="Z61" s="3">
        <v>2.3308000000000001E-3</v>
      </c>
      <c r="AA61" s="31">
        <f t="shared" si="185"/>
        <v>1.0677176659412146</v>
      </c>
      <c r="AB61" s="3">
        <f t="shared" si="145"/>
        <v>1.7877236000000001E-2</v>
      </c>
      <c r="AC61" s="3">
        <f t="shared" si="159"/>
        <v>2.7322689897600491E-2</v>
      </c>
      <c r="AD61" s="3">
        <f t="shared" si="160"/>
        <v>1.9087840695400256E-2</v>
      </c>
      <c r="AE61" s="3">
        <f t="shared" si="161"/>
        <v>0.13815875178721129</v>
      </c>
      <c r="AF61" s="3">
        <f t="shared" si="162"/>
        <v>2.91729186847016E-2</v>
      </c>
      <c r="AG61" s="3">
        <f t="shared" si="28"/>
        <v>34.278366549741357</v>
      </c>
      <c r="AI61" s="3">
        <v>0.6532</v>
      </c>
      <c r="AJ61" s="3">
        <f t="shared" si="29"/>
        <v>544.33333333333337</v>
      </c>
      <c r="AK61" s="3">
        <v>2.3823E-3</v>
      </c>
      <c r="AL61" s="31">
        <f t="shared" si="186"/>
        <v>1.0676948287699499</v>
      </c>
      <c r="AM61" s="3">
        <f t="shared" si="146"/>
        <v>1.8272240999999998E-2</v>
      </c>
      <c r="AN61" s="3">
        <f t="shared" si="163"/>
        <v>2.7973424678505814E-2</v>
      </c>
      <c r="AO61" s="3">
        <f t="shared" si="164"/>
        <v>1.9509177225738257E-2</v>
      </c>
      <c r="AP61" s="3">
        <f t="shared" si="165"/>
        <v>0.13967525631169703</v>
      </c>
      <c r="AQ61" s="3">
        <f t="shared" si="166"/>
        <v>2.9867080872226358E-2</v>
      </c>
      <c r="AR61" s="3">
        <f t="shared" si="35"/>
        <v>33.481678516828481</v>
      </c>
      <c r="AT61" s="3">
        <v>0.65429999999999999</v>
      </c>
      <c r="AU61" s="3">
        <f t="shared" si="36"/>
        <v>545.25</v>
      </c>
      <c r="AV61" s="3">
        <v>2.4041000000000002E-3</v>
      </c>
      <c r="AW61" s="31">
        <f t="shared" si="187"/>
        <v>1.0677176659412146</v>
      </c>
      <c r="AX61" s="3">
        <f t="shared" si="147"/>
        <v>1.8439447000000001E-2</v>
      </c>
      <c r="AY61" s="3">
        <f t="shared" si="167"/>
        <v>2.8181945590707629E-2</v>
      </c>
      <c r="AZ61" s="3">
        <f t="shared" si="168"/>
        <v>1.9688123312086733E-2</v>
      </c>
      <c r="BA61" s="3">
        <f t="shared" si="169"/>
        <v>0.14031437314860773</v>
      </c>
      <c r="BB61" s="3">
        <f t="shared" si="170"/>
        <v>3.0090361167792654E-2</v>
      </c>
      <c r="BC61" s="3">
        <f t="shared" si="42"/>
        <v>33.233233540259207</v>
      </c>
      <c r="BE61" s="3">
        <v>0.65429999999999999</v>
      </c>
      <c r="BF61" s="3">
        <f t="shared" si="43"/>
        <v>545.25</v>
      </c>
      <c r="BG61" s="3">
        <v>2.3679E-3</v>
      </c>
      <c r="BH61" s="31">
        <f t="shared" si="188"/>
        <v>1.0677176659412146</v>
      </c>
      <c r="BI61" s="3">
        <f t="shared" si="148"/>
        <v>1.8161792999999999E-2</v>
      </c>
      <c r="BJ61" s="3">
        <f t="shared" si="171"/>
        <v>2.7757592847317741E-2</v>
      </c>
      <c r="BK61" s="3">
        <f t="shared" si="172"/>
        <v>1.9391667231267489E-2</v>
      </c>
      <c r="BL61" s="3">
        <f t="shared" si="173"/>
        <v>0.13925396666259632</v>
      </c>
      <c r="BM61" s="3">
        <f t="shared" si="174"/>
        <v>2.9637272247084654E-2</v>
      </c>
      <c r="BN61" s="3">
        <f t="shared" si="49"/>
        <v>33.741296825937397</v>
      </c>
      <c r="BP61" s="3">
        <v>0.6532</v>
      </c>
      <c r="BQ61" s="3">
        <f t="shared" si="50"/>
        <v>544.33333333333337</v>
      </c>
      <c r="BR61" s="3">
        <v>2.4382000000000002E-3</v>
      </c>
      <c r="BS61" s="31">
        <f t="shared" si="189"/>
        <v>1.0676948287699499</v>
      </c>
      <c r="BT61" s="3">
        <f t="shared" si="149"/>
        <v>1.8700994000000002E-2</v>
      </c>
      <c r="BU61" s="3">
        <f t="shared" si="175"/>
        <v>2.8629813227189226E-2</v>
      </c>
      <c r="BV61" s="3">
        <f t="shared" si="176"/>
        <v>1.9966954586657863E-2</v>
      </c>
      <c r="BW61" s="3">
        <f t="shared" si="177"/>
        <v>0.14130447475808353</v>
      </c>
      <c r="BX61" s="3">
        <f t="shared" si="178"/>
        <v>3.0567903531319447E-2</v>
      </c>
      <c r="BY61" s="3"/>
      <c r="CA61" s="3">
        <v>0.6532</v>
      </c>
      <c r="CB61" s="3">
        <f t="shared" si="56"/>
        <v>544.33333333333337</v>
      </c>
      <c r="CC61" s="3">
        <v>2.4196E-3</v>
      </c>
      <c r="CD61" s="31">
        <f t="shared" si="190"/>
        <v>1.0676948287699499</v>
      </c>
      <c r="CE61" s="3">
        <f t="shared" si="150"/>
        <v>1.8558332E-2</v>
      </c>
      <c r="CF61" s="3">
        <f t="shared" si="179"/>
        <v>2.8411408450704227E-2</v>
      </c>
      <c r="CG61" s="3">
        <f t="shared" si="180"/>
        <v>1.9814635106995881E-2</v>
      </c>
      <c r="CH61" s="3">
        <f t="shared" si="181"/>
        <v>0.14076446677693871</v>
      </c>
      <c r="CI61" s="3">
        <f t="shared" si="182"/>
        <v>3.0334713880887754E-2</v>
      </c>
      <c r="CJ61" s="3">
        <f t="shared" si="62"/>
        <v>32.965532621359102</v>
      </c>
    </row>
    <row r="62" spans="1:93" x14ac:dyDescent="0.2">
      <c r="B62" s="3">
        <v>0.71350000000000002</v>
      </c>
      <c r="C62" s="3">
        <f t="shared" si="8"/>
        <v>594.58333333333337</v>
      </c>
      <c r="D62" s="3">
        <v>2.4505E-3</v>
      </c>
      <c r="E62" s="31">
        <f t="shared" si="183"/>
        <v>1.0698743468373053</v>
      </c>
      <c r="F62" s="3">
        <f t="shared" si="143"/>
        <v>1.8427759999999998E-2</v>
      </c>
      <c r="G62" s="3">
        <f t="shared" si="151"/>
        <v>2.5827274001401539E-2</v>
      </c>
      <c r="H62" s="3">
        <f t="shared" si="152"/>
        <v>1.9715387693674619E-2</v>
      </c>
      <c r="I62" s="3">
        <f t="shared" si="153"/>
        <v>0.14041149416509541</v>
      </c>
      <c r="J62" s="3">
        <f t="shared" si="154"/>
        <v>2.7631937902837588E-2</v>
      </c>
      <c r="K62" s="3">
        <f t="shared" si="14"/>
        <v>36.190006054454386</v>
      </c>
      <c r="M62" s="3">
        <v>0.7147</v>
      </c>
      <c r="N62" s="3">
        <f t="shared" si="15"/>
        <v>595.58333333333337</v>
      </c>
      <c r="O62" s="3">
        <v>2.4645000000000001E-3</v>
      </c>
      <c r="P62" s="31">
        <f t="shared" si="184"/>
        <v>1.0698974794395026</v>
      </c>
      <c r="Q62" s="3">
        <f t="shared" si="144"/>
        <v>1.8533040000000001E-2</v>
      </c>
      <c r="R62" s="3">
        <f t="shared" si="155"/>
        <v>2.5931215894781028E-2</v>
      </c>
      <c r="S62" s="3">
        <f t="shared" si="156"/>
        <v>1.9828452782351482E-2</v>
      </c>
      <c r="T62" s="3">
        <f t="shared" si="157"/>
        <v>0.14081353905910995</v>
      </c>
      <c r="U62" s="3">
        <f t="shared" si="158"/>
        <v>2.7743742524627791E-2</v>
      </c>
      <c r="V62" s="3">
        <f t="shared" si="21"/>
        <v>36.044163800623217</v>
      </c>
      <c r="X62" s="3">
        <v>0.7147</v>
      </c>
      <c r="Y62" s="3">
        <f t="shared" si="22"/>
        <v>595.58333333333337</v>
      </c>
      <c r="Z62" s="3">
        <v>2.4876E-3</v>
      </c>
      <c r="AA62" s="31">
        <f t="shared" si="185"/>
        <v>1.0689160795721773</v>
      </c>
      <c r="AB62" s="3">
        <f t="shared" si="145"/>
        <v>1.9079892000000001E-2</v>
      </c>
      <c r="AC62" s="3">
        <f t="shared" si="159"/>
        <v>2.6696364908353157E-2</v>
      </c>
      <c r="AD62" s="3">
        <f t="shared" si="160"/>
        <v>2.0394803355300549E-2</v>
      </c>
      <c r="AE62" s="3">
        <f t="shared" si="161"/>
        <v>0.14281037551697898</v>
      </c>
      <c r="AF62" s="3">
        <f t="shared" si="162"/>
        <v>2.8536173716665104E-2</v>
      </c>
      <c r="AG62" s="3">
        <f t="shared" si="28"/>
        <v>35.043240552464141</v>
      </c>
      <c r="AI62" s="3">
        <v>0.71350000000000002</v>
      </c>
      <c r="AJ62" s="3">
        <f t="shared" si="29"/>
        <v>594.58333333333337</v>
      </c>
      <c r="AK62" s="3">
        <v>2.5385E-3</v>
      </c>
      <c r="AL62" s="31">
        <f t="shared" si="186"/>
        <v>1.0688932717647066</v>
      </c>
      <c r="AM62" s="3">
        <f t="shared" si="146"/>
        <v>1.9470294999999999E-2</v>
      </c>
      <c r="AN62" s="3">
        <f t="shared" si="163"/>
        <v>2.7288430273300628E-2</v>
      </c>
      <c r="AO62" s="3">
        <f t="shared" si="164"/>
        <v>2.0811667324774005E-2</v>
      </c>
      <c r="AP62" s="3">
        <f t="shared" si="165"/>
        <v>0.14426249451875567</v>
      </c>
      <c r="AQ62" s="3">
        <f t="shared" si="166"/>
        <v>2.9168419516151373E-2</v>
      </c>
      <c r="AR62" s="3">
        <f t="shared" si="35"/>
        <v>34.283653917082205</v>
      </c>
      <c r="AT62" s="3">
        <v>0.7147</v>
      </c>
      <c r="AU62" s="3">
        <f t="shared" si="36"/>
        <v>595.58333333333337</v>
      </c>
      <c r="AV62" s="3">
        <v>2.5663000000000001E-3</v>
      </c>
      <c r="AW62" s="31">
        <f t="shared" si="187"/>
        <v>1.0689160795721773</v>
      </c>
      <c r="AX62" s="3">
        <f t="shared" si="147"/>
        <v>1.9683520999999999E-2</v>
      </c>
      <c r="AY62" s="3">
        <f t="shared" si="167"/>
        <v>2.7540955645725479E-2</v>
      </c>
      <c r="AZ62" s="3">
        <f t="shared" si="168"/>
        <v>2.1040032099496619E-2</v>
      </c>
      <c r="BA62" s="3">
        <f t="shared" si="169"/>
        <v>0.14505182556416385</v>
      </c>
      <c r="BB62" s="3">
        <f t="shared" si="170"/>
        <v>2.9438970336500097E-2</v>
      </c>
      <c r="BC62" s="3">
        <f t="shared" si="42"/>
        <v>33.968579354833736</v>
      </c>
      <c r="BE62" s="3">
        <v>0.7147</v>
      </c>
      <c r="BF62" s="3">
        <f t="shared" si="43"/>
        <v>595.58333333333337</v>
      </c>
      <c r="BG62" s="3">
        <v>2.526E-3</v>
      </c>
      <c r="BH62" s="31">
        <f t="shared" si="188"/>
        <v>1.0689160795721773</v>
      </c>
      <c r="BI62" s="3">
        <f t="shared" si="148"/>
        <v>1.937442E-2</v>
      </c>
      <c r="BJ62" s="3">
        <f t="shared" si="171"/>
        <v>2.7108465090247655E-2</v>
      </c>
      <c r="BK62" s="3">
        <f t="shared" si="172"/>
        <v>2.0709629070384782E-2</v>
      </c>
      <c r="BL62" s="3">
        <f t="shared" si="173"/>
        <v>0.14390840514155101</v>
      </c>
      <c r="BM62" s="3">
        <f t="shared" si="174"/>
        <v>2.8976674227486753E-2</v>
      </c>
      <c r="BN62" s="3">
        <f t="shared" si="49"/>
        <v>34.510516705585829</v>
      </c>
      <c r="BP62" s="3">
        <v>0.71350000000000002</v>
      </c>
      <c r="BQ62" s="3">
        <f t="shared" si="50"/>
        <v>594.58333333333337</v>
      </c>
      <c r="BR62" s="3">
        <v>2.6004999999999999E-3</v>
      </c>
      <c r="BS62" s="31">
        <f t="shared" si="189"/>
        <v>1.0688932717647066</v>
      </c>
      <c r="BT62" s="3">
        <f t="shared" si="149"/>
        <v>1.9945834999999999E-2</v>
      </c>
      <c r="BU62" s="3">
        <f t="shared" si="175"/>
        <v>2.7954919411352485E-2</v>
      </c>
      <c r="BV62" s="3">
        <f t="shared" si="176"/>
        <v>2.1319968831228997E-2</v>
      </c>
      <c r="BW62" s="3">
        <f t="shared" si="177"/>
        <v>0.1460135912551602</v>
      </c>
      <c r="BX62" s="3">
        <f t="shared" si="178"/>
        <v>2.9880825271519265E-2</v>
      </c>
      <c r="BY62" s="3"/>
      <c r="CA62" s="3">
        <v>0.71350000000000002</v>
      </c>
      <c r="CB62" s="3">
        <f t="shared" si="56"/>
        <v>594.58333333333337</v>
      </c>
      <c r="CC62" s="3">
        <v>2.7083E-6</v>
      </c>
      <c r="CD62" s="31">
        <f t="shared" si="190"/>
        <v>1.0688932717647066</v>
      </c>
      <c r="CE62" s="3">
        <f t="shared" si="150"/>
        <v>2.0772660999999998E-5</v>
      </c>
      <c r="CF62" s="3">
        <f t="shared" si="179"/>
        <v>2.9113750525578132E-5</v>
      </c>
      <c r="CG62" s="3">
        <f t="shared" si="180"/>
        <v>2.2203757579549119E-5</v>
      </c>
      <c r="CH62" s="3">
        <f t="shared" si="181"/>
        <v>4.7120863298064815E-3</v>
      </c>
      <c r="CI62" s="3"/>
      <c r="CJ62" s="3"/>
    </row>
    <row r="63" spans="1:93" x14ac:dyDescent="0.2">
      <c r="B63" s="3">
        <v>0.77380000000000004</v>
      </c>
      <c r="C63" s="3">
        <f t="shared" si="8"/>
        <v>644.83333333333337</v>
      </c>
      <c r="D63" s="3">
        <v>2.5942999999999999E-3</v>
      </c>
      <c r="E63" s="31">
        <f t="shared" si="183"/>
        <v>1.0709911818793003</v>
      </c>
      <c r="F63" s="3">
        <f t="shared" si="143"/>
        <v>1.9509136E-2</v>
      </c>
      <c r="G63" s="3">
        <f t="shared" si="151"/>
        <v>2.5212116826053243E-2</v>
      </c>
      <c r="H63" s="3">
        <f t="shared" si="152"/>
        <v>2.0894112622084005E-2</v>
      </c>
      <c r="I63" s="3">
        <f t="shared" si="153"/>
        <v>0.14454795959156258</v>
      </c>
      <c r="J63" s="3">
        <f t="shared" si="154"/>
        <v>2.7001954797213755E-2</v>
      </c>
      <c r="K63" s="3">
        <f t="shared" si="14"/>
        <v>37.034355753502219</v>
      </c>
      <c r="M63" s="3">
        <v>0.77510000000000001</v>
      </c>
      <c r="N63" s="3">
        <f t="shared" si="15"/>
        <v>645.91666666666674</v>
      </c>
      <c r="O63" s="3">
        <v>2.6185000000000002E-3</v>
      </c>
      <c r="P63" s="31">
        <f t="shared" si="184"/>
        <v>1.0710142893411407</v>
      </c>
      <c r="Q63" s="3">
        <f t="shared" si="144"/>
        <v>1.9691119999999999E-2</v>
      </c>
      <c r="R63" s="3">
        <f t="shared" si="155"/>
        <v>2.5404618758869821E-2</v>
      </c>
      <c r="S63" s="3">
        <f t="shared" si="156"/>
        <v>2.1089470893131124E-2</v>
      </c>
      <c r="T63" s="3">
        <f t="shared" si="157"/>
        <v>0.14522214326035518</v>
      </c>
      <c r="U63" s="3">
        <f t="shared" si="158"/>
        <v>2.7208709706013575E-2</v>
      </c>
      <c r="V63" s="3">
        <f t="shared" si="21"/>
        <v>36.752937232410673</v>
      </c>
      <c r="X63" s="3">
        <v>0.77510000000000001</v>
      </c>
      <c r="Y63" s="3">
        <f t="shared" si="22"/>
        <v>645.91666666666674</v>
      </c>
      <c r="Z63" s="3">
        <v>2.6380000000000002E-3</v>
      </c>
      <c r="AA63" s="31">
        <f t="shared" si="185"/>
        <v>1.0700172088355708</v>
      </c>
      <c r="AB63" s="3">
        <f t="shared" si="145"/>
        <v>2.0233460000000002E-2</v>
      </c>
      <c r="AC63" s="3">
        <f t="shared" si="159"/>
        <v>2.6104322022964782E-2</v>
      </c>
      <c r="AD63" s="3">
        <f t="shared" si="160"/>
        <v>2.165015039428617E-2</v>
      </c>
      <c r="AE63" s="3">
        <f t="shared" si="161"/>
        <v>0.14713990075532254</v>
      </c>
      <c r="AF63" s="3">
        <f t="shared" si="162"/>
        <v>2.7932073789557695E-2</v>
      </c>
      <c r="AG63" s="3">
        <f t="shared" si="28"/>
        <v>35.801136984460008</v>
      </c>
      <c r="AI63" s="3">
        <v>0.77380000000000004</v>
      </c>
      <c r="AJ63" s="3">
        <f t="shared" si="29"/>
        <v>644.83333333333337</v>
      </c>
      <c r="AK63" s="3">
        <v>2.6909E-3</v>
      </c>
      <c r="AL63" s="31">
        <f t="shared" si="186"/>
        <v>1.0699944258154723</v>
      </c>
      <c r="AM63" s="3">
        <f t="shared" si="146"/>
        <v>2.0639202999999998E-2</v>
      </c>
      <c r="AN63" s="3">
        <f t="shared" si="163"/>
        <v>2.6672529077280946E-2</v>
      </c>
      <c r="AO63" s="3">
        <f t="shared" si="164"/>
        <v>2.2083832163273972E-2</v>
      </c>
      <c r="AP63" s="3">
        <f t="shared" si="165"/>
        <v>0.14860629920455584</v>
      </c>
      <c r="AQ63" s="3">
        <f t="shared" si="166"/>
        <v>2.8539457435091717E-2</v>
      </c>
      <c r="AR63" s="3">
        <f t="shared" si="35"/>
        <v>35.039208515940949</v>
      </c>
      <c r="AT63" s="3">
        <v>0.77510000000000001</v>
      </c>
      <c r="AU63" s="3">
        <f t="shared" si="36"/>
        <v>645.91666666666674</v>
      </c>
      <c r="AV63" s="3">
        <v>2.7231E-3</v>
      </c>
      <c r="AW63" s="31">
        <f t="shared" si="187"/>
        <v>1.0700172088355708</v>
      </c>
      <c r="AX63" s="3">
        <f t="shared" si="147"/>
        <v>2.0886176999999999E-2</v>
      </c>
      <c r="AY63" s="3">
        <f t="shared" si="167"/>
        <v>2.6946428847890593E-2</v>
      </c>
      <c r="AZ63" s="3">
        <f t="shared" si="168"/>
        <v>2.2348568816785694E-2</v>
      </c>
      <c r="BA63" s="3">
        <f t="shared" si="169"/>
        <v>0.1494943772079261</v>
      </c>
      <c r="BB63" s="3">
        <f t="shared" si="170"/>
        <v>2.8833142583906197E-2</v>
      </c>
      <c r="BC63" s="3">
        <f t="shared" si="42"/>
        <v>34.682310368699468</v>
      </c>
      <c r="BE63" s="3">
        <v>0.77510000000000001</v>
      </c>
      <c r="BF63" s="3">
        <f t="shared" si="43"/>
        <v>645.91666666666674</v>
      </c>
      <c r="BG63" s="3">
        <v>2.6800000000000001E-3</v>
      </c>
      <c r="BH63" s="31">
        <f t="shared" si="188"/>
        <v>1.0700172088355708</v>
      </c>
      <c r="BI63" s="3">
        <f t="shared" si="148"/>
        <v>2.05556E-2</v>
      </c>
      <c r="BJ63" s="3">
        <f t="shared" si="171"/>
        <v>2.6519932911882337E-2</v>
      </c>
      <c r="BK63" s="3">
        <f t="shared" si="172"/>
        <v>2.1994845737940461E-2</v>
      </c>
      <c r="BL63" s="3">
        <f t="shared" si="173"/>
        <v>0.14830659371026111</v>
      </c>
      <c r="BM63" s="3">
        <f t="shared" si="174"/>
        <v>2.8376784592878932E-2</v>
      </c>
      <c r="BN63" s="3">
        <f t="shared" si="49"/>
        <v>35.240074389927429</v>
      </c>
      <c r="BP63" s="3">
        <v>0.77380000000000004</v>
      </c>
      <c r="BQ63" s="3">
        <f t="shared" si="50"/>
        <v>644.83333333333337</v>
      </c>
      <c r="BR63" s="3">
        <v>2.7548999999999998E-3</v>
      </c>
      <c r="BS63" s="31">
        <f t="shared" si="189"/>
        <v>1.0699944258154723</v>
      </c>
      <c r="BT63" s="3">
        <f t="shared" si="149"/>
        <v>2.1130082999999997E-2</v>
      </c>
      <c r="BU63" s="3">
        <f t="shared" si="175"/>
        <v>2.7306904884983194E-2</v>
      </c>
      <c r="BV63" s="3">
        <f t="shared" si="176"/>
        <v>2.2609071027018271E-2</v>
      </c>
      <c r="BW63" s="3">
        <f t="shared" si="177"/>
        <v>0.1503631305440874</v>
      </c>
      <c r="BX63" s="3">
        <f t="shared" si="178"/>
        <v>2.921823601320531E-2</v>
      </c>
      <c r="BY63" s="3"/>
      <c r="CA63" s="3">
        <v>0.77380000000000004</v>
      </c>
      <c r="CB63" s="3">
        <f t="shared" si="56"/>
        <v>644.83333333333337</v>
      </c>
      <c r="CC63" s="3">
        <v>1.0002E-5</v>
      </c>
      <c r="CD63" s="31">
        <f t="shared" si="190"/>
        <v>1.0699944258154723</v>
      </c>
      <c r="CE63" s="3">
        <f t="shared" si="150"/>
        <v>7.6715339999999997E-5</v>
      </c>
      <c r="CF63" s="3">
        <f t="shared" si="179"/>
        <v>9.9141044197467035E-5</v>
      </c>
      <c r="CG63" s="3">
        <f t="shared" si="180"/>
        <v>8.2084986174538728E-5</v>
      </c>
      <c r="CH63" s="3">
        <f t="shared" si="181"/>
        <v>9.0600764993756383E-3</v>
      </c>
      <c r="CI63" s="3"/>
      <c r="CJ63" s="3"/>
    </row>
    <row r="64" spans="1:93" x14ac:dyDescent="0.2">
      <c r="B64" s="3">
        <v>0.85419999999999996</v>
      </c>
      <c r="C64" s="3">
        <f t="shared" si="8"/>
        <v>711.83333333333337</v>
      </c>
      <c r="D64" s="3">
        <v>2.7881999999999998E-3</v>
      </c>
      <c r="E64" s="31">
        <f t="shared" si="183"/>
        <v>1.0723519598388356</v>
      </c>
      <c r="F64" s="3">
        <f t="shared" si="143"/>
        <v>2.0967263999999996E-2</v>
      </c>
      <c r="G64" s="3">
        <f t="shared" si="151"/>
        <v>2.4546082884570355E-2</v>
      </c>
      <c r="H64" s="3">
        <f t="shared" si="152"/>
        <v>2.2484286642858259E-2</v>
      </c>
      <c r="I64" s="3">
        <f t="shared" si="153"/>
        <v>0.1499476129948665</v>
      </c>
      <c r="J64" s="3">
        <f t="shared" si="154"/>
        <v>2.6322040087635518E-2</v>
      </c>
      <c r="K64" s="3">
        <f t="shared" si="14"/>
        <v>37.990976256803847</v>
      </c>
      <c r="M64" s="3">
        <v>0.85570000000000002</v>
      </c>
      <c r="N64" s="3">
        <f t="shared" si="15"/>
        <v>713.08333333333337</v>
      </c>
      <c r="O64" s="3">
        <v>2.8081999999999998E-3</v>
      </c>
      <c r="P64" s="31">
        <f t="shared" si="184"/>
        <v>1.0723761118237165</v>
      </c>
      <c r="Q64" s="3">
        <f t="shared" si="144"/>
        <v>2.1117663999999998E-2</v>
      </c>
      <c r="R64" s="3">
        <f t="shared" si="155"/>
        <v>2.4678817342526582E-2</v>
      </c>
      <c r="S64" s="3">
        <f t="shared" si="156"/>
        <v>2.264607841111967E-2</v>
      </c>
      <c r="T64" s="3">
        <f t="shared" si="157"/>
        <v>0.15048614026254933</v>
      </c>
      <c r="U64" s="3">
        <f t="shared" si="158"/>
        <v>2.646497418618636E-2</v>
      </c>
      <c r="V64" s="3">
        <f t="shared" si="21"/>
        <v>37.785791626502295</v>
      </c>
      <c r="X64" s="3">
        <v>0.85570000000000002</v>
      </c>
      <c r="Y64" s="3">
        <f t="shared" si="22"/>
        <v>713.08333333333337</v>
      </c>
      <c r="Z64" s="3">
        <v>2.8295E-3</v>
      </c>
      <c r="AA64" s="31">
        <f t="shared" si="185"/>
        <v>1.0713599105656613</v>
      </c>
      <c r="AB64" s="3">
        <f t="shared" si="145"/>
        <v>2.1702264999999998E-2</v>
      </c>
      <c r="AC64" s="3">
        <f t="shared" si="159"/>
        <v>2.5362001869814185E-2</v>
      </c>
      <c r="AD64" s="3">
        <f t="shared" si="160"/>
        <v>2.3250936689472278E-2</v>
      </c>
      <c r="AE64" s="3">
        <f t="shared" si="161"/>
        <v>0.15248257831461362</v>
      </c>
      <c r="AF64" s="3">
        <f t="shared" si="162"/>
        <v>2.7171832055010257E-2</v>
      </c>
      <c r="AG64" s="3">
        <f t="shared" si="28"/>
        <v>36.802818373655022</v>
      </c>
      <c r="AI64" s="3">
        <v>0.85419999999999996</v>
      </c>
      <c r="AJ64" s="3">
        <f t="shared" si="29"/>
        <v>711.83333333333337</v>
      </c>
      <c r="AK64" s="3">
        <v>2.8968000000000002E-3</v>
      </c>
      <c r="AL64" s="31">
        <f t="shared" si="186"/>
        <v>1.0713360976882125</v>
      </c>
      <c r="AM64" s="3">
        <f t="shared" si="146"/>
        <v>2.2218456000000001E-2</v>
      </c>
      <c r="AN64" s="3">
        <f t="shared" si="163"/>
        <v>2.6010835869819716E-2</v>
      </c>
      <c r="AO64" s="3">
        <f t="shared" si="164"/>
        <v>2.3803433947697253E-2</v>
      </c>
      <c r="AP64" s="3">
        <f t="shared" si="165"/>
        <v>0.15428361529241286</v>
      </c>
      <c r="AQ64" s="3">
        <f t="shared" si="166"/>
        <v>2.7866347398381237E-2</v>
      </c>
      <c r="AR64" s="3">
        <f t="shared" si="35"/>
        <v>35.885578605041374</v>
      </c>
      <c r="AT64" s="3">
        <v>0.85570000000000002</v>
      </c>
      <c r="AU64" s="3">
        <f t="shared" si="36"/>
        <v>713.08333333333337</v>
      </c>
      <c r="AV64" s="3">
        <v>2.9118999999999998E-3</v>
      </c>
      <c r="AW64" s="31">
        <f t="shared" si="187"/>
        <v>1.0713599105656613</v>
      </c>
      <c r="AX64" s="3">
        <f t="shared" si="147"/>
        <v>2.2334272999999998E-2</v>
      </c>
      <c r="AY64" s="3">
        <f t="shared" si="167"/>
        <v>2.6100587822835104E-2</v>
      </c>
      <c r="AZ64" s="3">
        <f t="shared" si="168"/>
        <v>2.3928044723829062E-2</v>
      </c>
      <c r="BA64" s="3">
        <f t="shared" si="169"/>
        <v>0.15468692486383281</v>
      </c>
      <c r="BB64" s="3">
        <f t="shared" si="170"/>
        <v>2.7963123435583805E-2</v>
      </c>
      <c r="BC64" s="3">
        <f t="shared" si="42"/>
        <v>35.761384178116309</v>
      </c>
      <c r="BE64" s="3">
        <v>0.85570000000000002</v>
      </c>
      <c r="BF64" s="3">
        <f t="shared" si="43"/>
        <v>713.08333333333337</v>
      </c>
      <c r="BG64" s="3">
        <v>2.8804E-3</v>
      </c>
      <c r="BH64" s="31">
        <f t="shared" si="188"/>
        <v>1.0713599105656613</v>
      </c>
      <c r="BI64" s="3">
        <f t="shared" si="148"/>
        <v>2.2092667999999999E-2</v>
      </c>
      <c r="BJ64" s="3">
        <f t="shared" si="171"/>
        <v>2.5818240037396283E-2</v>
      </c>
      <c r="BK64" s="3">
        <f t="shared" si="172"/>
        <v>2.3669198812636846E-2</v>
      </c>
      <c r="BL64" s="3">
        <f t="shared" si="173"/>
        <v>0.15384797305339074</v>
      </c>
      <c r="BM64" s="3">
        <f t="shared" si="174"/>
        <v>2.7660627337427655E-2</v>
      </c>
      <c r="BN64" s="3">
        <f t="shared" si="49"/>
        <v>36.152470000089181</v>
      </c>
      <c r="BP64" s="3">
        <v>0.85419999999999996</v>
      </c>
      <c r="BQ64" s="3">
        <f t="shared" si="50"/>
        <v>711.83333333333337</v>
      </c>
      <c r="BR64" s="3">
        <v>2.9600999999999998E-3</v>
      </c>
      <c r="BS64" s="31">
        <f t="shared" si="189"/>
        <v>1.0713360976882125</v>
      </c>
      <c r="BT64" s="3">
        <f t="shared" si="149"/>
        <v>2.2703966999999999E-2</v>
      </c>
      <c r="BU64" s="3">
        <f t="shared" si="175"/>
        <v>2.6579216811051274E-2</v>
      </c>
      <c r="BV64" s="3">
        <f t="shared" si="176"/>
        <v>2.4323579407821951E-2</v>
      </c>
      <c r="BW64" s="3">
        <f t="shared" si="177"/>
        <v>0.15596018532889075</v>
      </c>
      <c r="BX64" s="3">
        <f t="shared" si="178"/>
        <v>2.8475274417960609E-2</v>
      </c>
      <c r="BY64" s="3"/>
      <c r="CA64" s="3">
        <v>0.85419999999999996</v>
      </c>
      <c r="CB64" s="3">
        <f t="shared" si="56"/>
        <v>711.83333333333337</v>
      </c>
      <c r="CC64" s="3">
        <v>2.9393000000000002E-3</v>
      </c>
      <c r="CD64" s="31">
        <f t="shared" si="190"/>
        <v>1.0713360976882125</v>
      </c>
      <c r="CE64" s="3">
        <f t="shared" si="150"/>
        <v>2.2544431E-2</v>
      </c>
      <c r="CF64" s="3">
        <f t="shared" si="179"/>
        <v>2.6392450245844065E-2</v>
      </c>
      <c r="CG64" s="3">
        <f t="shared" si="180"/>
        <v>2.4152662732141165E-2</v>
      </c>
      <c r="CH64" s="3">
        <f t="shared" si="181"/>
        <v>0.15541126964329571</v>
      </c>
      <c r="CI64" s="3">
        <f t="shared" si="182"/>
        <v>2.8275184654812886E-2</v>
      </c>
      <c r="CJ64" s="3">
        <f t="shared" si="62"/>
        <v>35.366700950254767</v>
      </c>
    </row>
    <row r="65" spans="2:88" x14ac:dyDescent="0.2">
      <c r="B65" s="3">
        <v>0.93459999999999999</v>
      </c>
      <c r="C65" s="3">
        <f t="shared" si="8"/>
        <v>778.83333333333337</v>
      </c>
      <c r="D65" s="3">
        <v>2.9702000000000001E-3</v>
      </c>
      <c r="E65" s="31">
        <f t="shared" si="183"/>
        <v>1.0735902406381599</v>
      </c>
      <c r="F65" s="3">
        <f t="shared" si="143"/>
        <v>2.2335904E-2</v>
      </c>
      <c r="G65" s="3">
        <f t="shared" si="151"/>
        <v>2.3898891504386906E-2</v>
      </c>
      <c r="H65" s="3">
        <f t="shared" si="152"/>
        <v>2.397960855023084E-2</v>
      </c>
      <c r="I65" s="3">
        <f t="shared" si="153"/>
        <v>0.15485350674179399</v>
      </c>
      <c r="J65" s="3">
        <f t="shared" si="154"/>
        <v>2.5657616681180013E-2</v>
      </c>
      <c r="K65" s="3">
        <f t="shared" si="14"/>
        <v>38.974781345669761</v>
      </c>
      <c r="M65" s="3">
        <v>0.93620000000000003</v>
      </c>
      <c r="N65" s="3">
        <f t="shared" si="15"/>
        <v>780.16666666666674</v>
      </c>
      <c r="O65" s="3">
        <v>2.9964000000000002E-3</v>
      </c>
      <c r="P65" s="31">
        <f t="shared" si="184"/>
        <v>1.0736137870587561</v>
      </c>
      <c r="Q65" s="3">
        <f t="shared" si="144"/>
        <v>2.2532928000000001E-2</v>
      </c>
      <c r="R65" s="3">
        <f t="shared" si="155"/>
        <v>2.4068498184148687E-2</v>
      </c>
      <c r="S65" s="3">
        <f t="shared" si="156"/>
        <v>2.4191662163602284E-2</v>
      </c>
      <c r="T65" s="3">
        <f t="shared" si="157"/>
        <v>0.15553669073116569</v>
      </c>
      <c r="U65" s="3">
        <f t="shared" si="158"/>
        <v>2.5840271484300667E-2</v>
      </c>
      <c r="V65" s="3">
        <f t="shared" si="21"/>
        <v>38.699283813931793</v>
      </c>
      <c r="X65" s="3">
        <v>0.93620000000000003</v>
      </c>
      <c r="Y65" s="3">
        <f t="shared" si="22"/>
        <v>780.16666666666674</v>
      </c>
      <c r="Z65" s="3">
        <v>3.0175000000000002E-3</v>
      </c>
      <c r="AA65" s="31">
        <f t="shared" si="185"/>
        <v>1.0725802081452946</v>
      </c>
      <c r="AB65" s="3">
        <f t="shared" si="145"/>
        <v>2.3144225000000001E-2</v>
      </c>
      <c r="AC65" s="3">
        <f t="shared" si="159"/>
        <v>2.4721453749198888E-2</v>
      </c>
      <c r="AD65" s="3">
        <f t="shared" si="160"/>
        <v>2.4824037667861534E-2</v>
      </c>
      <c r="AE65" s="3">
        <f t="shared" si="161"/>
        <v>0.1575564586675568</v>
      </c>
      <c r="AF65" s="3">
        <f t="shared" si="162"/>
        <v>2.6515742007970019E-2</v>
      </c>
      <c r="AG65" s="3">
        <f t="shared" si="28"/>
        <v>37.713445835286194</v>
      </c>
      <c r="AI65" s="3">
        <v>0.93459999999999999</v>
      </c>
      <c r="AJ65" s="3">
        <f t="shared" si="29"/>
        <v>778.83333333333337</v>
      </c>
      <c r="AK65" s="3">
        <v>3.0829999999999998E-3</v>
      </c>
      <c r="AL65" s="31">
        <f t="shared" si="186"/>
        <v>1.0725569923296678</v>
      </c>
      <c r="AM65" s="3">
        <f t="shared" si="146"/>
        <v>2.3646609999999998E-2</v>
      </c>
      <c r="AN65" s="3">
        <f t="shared" si="163"/>
        <v>2.5301316071046437E-2</v>
      </c>
      <c r="AO65" s="3">
        <f t="shared" si="164"/>
        <v>2.5362336900392645E-2</v>
      </c>
      <c r="AP65" s="3">
        <f t="shared" si="165"/>
        <v>0.15925557101838744</v>
      </c>
      <c r="AQ65" s="3">
        <f t="shared" si="166"/>
        <v>2.7137103467143854E-2</v>
      </c>
      <c r="AR65" s="3">
        <f t="shared" si="35"/>
        <v>36.849916617326024</v>
      </c>
      <c r="AT65" s="3">
        <v>0.93620000000000003</v>
      </c>
      <c r="AU65" s="3">
        <f t="shared" si="36"/>
        <v>780.16666666666674</v>
      </c>
      <c r="AV65" s="3">
        <v>3.1196000000000002E-3</v>
      </c>
      <c r="AW65" s="31">
        <f t="shared" si="187"/>
        <v>1.0725802081452946</v>
      </c>
      <c r="AX65" s="3">
        <f t="shared" si="147"/>
        <v>2.3927332000000003E-2</v>
      </c>
      <c r="AY65" s="3">
        <f t="shared" si="167"/>
        <v>2.5557927793206581E-2</v>
      </c>
      <c r="AZ65" s="3">
        <f t="shared" si="168"/>
        <v>2.5663982736921571E-2</v>
      </c>
      <c r="BA65" s="3">
        <f t="shared" si="169"/>
        <v>0.16019982127618485</v>
      </c>
      <c r="BB65" s="3">
        <f t="shared" si="170"/>
        <v>2.7412927512199925E-2</v>
      </c>
      <c r="BC65" s="3">
        <f t="shared" si="42"/>
        <v>36.479139251178381</v>
      </c>
      <c r="BE65" s="3">
        <v>0.93620000000000003</v>
      </c>
      <c r="BF65" s="3">
        <f t="shared" si="43"/>
        <v>780.16666666666674</v>
      </c>
      <c r="BG65" s="3">
        <v>3.0653E-3</v>
      </c>
      <c r="BH65" s="31">
        <f t="shared" si="188"/>
        <v>1.0725802081452946</v>
      </c>
      <c r="BI65" s="3">
        <f t="shared" si="148"/>
        <v>2.3510850999999999E-2</v>
      </c>
      <c r="BJ65" s="3">
        <f t="shared" si="171"/>
        <v>2.5113064516129029E-2</v>
      </c>
      <c r="BK65" s="3">
        <f t="shared" si="172"/>
        <v>2.5217273459253009E-2</v>
      </c>
      <c r="BL65" s="3">
        <f t="shared" si="173"/>
        <v>0.15879947562650518</v>
      </c>
      <c r="BM65" s="3">
        <f t="shared" si="174"/>
        <v>2.6935775965875888E-2</v>
      </c>
      <c r="BN65" s="3">
        <f t="shared" si="49"/>
        <v>37.125345906754994</v>
      </c>
      <c r="BP65" s="3">
        <v>0.93459999999999999</v>
      </c>
      <c r="BQ65" s="3">
        <f t="shared" si="50"/>
        <v>778.83333333333337</v>
      </c>
      <c r="BR65" s="3">
        <v>3.1545000000000002E-3</v>
      </c>
      <c r="BS65" s="31">
        <f t="shared" si="189"/>
        <v>1.0725569923296678</v>
      </c>
      <c r="BT65" s="3">
        <f t="shared" si="149"/>
        <v>2.4195015E-2</v>
      </c>
      <c r="BU65" s="3">
        <f t="shared" si="175"/>
        <v>2.5888096511876738E-2</v>
      </c>
      <c r="BV65" s="3">
        <f t="shared" si="176"/>
        <v>2.5950532517771199E-2</v>
      </c>
      <c r="BW65" s="3">
        <f t="shared" si="177"/>
        <v>0.16109168978495197</v>
      </c>
      <c r="BX65" s="3">
        <f t="shared" si="178"/>
        <v>2.7766458931918682E-2</v>
      </c>
      <c r="BY65" s="3"/>
      <c r="CA65" s="3">
        <v>0.93459999999999999</v>
      </c>
      <c r="CB65" s="3">
        <f t="shared" si="56"/>
        <v>778.83333333333337</v>
      </c>
      <c r="CC65" s="3">
        <v>3.1313000000000001E-3</v>
      </c>
      <c r="CD65" s="31">
        <f t="shared" si="190"/>
        <v>1.0725569923296678</v>
      </c>
      <c r="CE65" s="3">
        <f t="shared" si="150"/>
        <v>2.4017071000000001E-2</v>
      </c>
      <c r="CF65" s="3">
        <f t="shared" si="179"/>
        <v>2.569770062058635E-2</v>
      </c>
      <c r="CG65" s="3">
        <f t="shared" si="180"/>
        <v>2.575967743632809E-2</v>
      </c>
      <c r="CH65" s="3">
        <f t="shared" si="181"/>
        <v>0.16049821630263711</v>
      </c>
      <c r="CI65" s="3">
        <f t="shared" si="182"/>
        <v>2.7562248487404333E-2</v>
      </c>
      <c r="CJ65" s="3">
        <f t="shared" si="62"/>
        <v>36.281510213398946</v>
      </c>
    </row>
    <row r="66" spans="2:88" x14ac:dyDescent="0.2">
      <c r="B66" s="3">
        <v>1.0150999999999999</v>
      </c>
      <c r="C66" s="3">
        <f t="shared" si="8"/>
        <v>845.91666666666663</v>
      </c>
      <c r="D66" s="3">
        <v>3.1500999999999999E-3</v>
      </c>
      <c r="E66" s="31">
        <f t="shared" si="183"/>
        <v>1.0747276249311335</v>
      </c>
      <c r="F66" s="3">
        <f t="shared" si="143"/>
        <v>2.3688751999999997E-2</v>
      </c>
      <c r="G66" s="3">
        <f t="shared" si="151"/>
        <v>2.333637277115555E-2</v>
      </c>
      <c r="H66" s="3">
        <f t="shared" si="152"/>
        <v>2.5458956174542635E-2</v>
      </c>
      <c r="I66" s="3">
        <f t="shared" si="153"/>
        <v>0.15955862927006687</v>
      </c>
      <c r="J66" s="3">
        <f t="shared" si="154"/>
        <v>2.508024448285158E-2</v>
      </c>
      <c r="K66" s="3">
        <f t="shared" si="14"/>
        <v>39.87201961622592</v>
      </c>
      <c r="M66" s="3">
        <v>1.0167999999999999</v>
      </c>
      <c r="N66" s="3">
        <f t="shared" si="15"/>
        <v>847.33333333333337</v>
      </c>
      <c r="O66" s="3">
        <v>3.1733999999999998E-3</v>
      </c>
      <c r="P66" s="31">
        <f t="shared" si="184"/>
        <v>1.0747506594349916</v>
      </c>
      <c r="Q66" s="3">
        <f t="shared" si="144"/>
        <v>2.3863967999999996E-2</v>
      </c>
      <c r="R66" s="3">
        <f t="shared" si="155"/>
        <v>2.3469677419354837E-2</v>
      </c>
      <c r="S66" s="3">
        <f t="shared" si="156"/>
        <v>2.5647815344735533E-2</v>
      </c>
      <c r="T66" s="3">
        <f t="shared" si="157"/>
        <v>0.16014935324482435</v>
      </c>
      <c r="U66" s="3">
        <f t="shared" si="158"/>
        <v>2.5224051283178141E-2</v>
      </c>
      <c r="V66" s="3">
        <f t="shared" si="21"/>
        <v>39.644702144532097</v>
      </c>
      <c r="X66" s="3">
        <v>1.0167999999999999</v>
      </c>
      <c r="Y66" s="3">
        <f t="shared" si="22"/>
        <v>847.33333333333337</v>
      </c>
      <c r="Z66" s="3">
        <v>3.1985999999999998E-3</v>
      </c>
      <c r="AA66" s="31">
        <f t="shared" si="185"/>
        <v>1.0737011181948748</v>
      </c>
      <c r="AB66" s="3">
        <f t="shared" si="145"/>
        <v>2.4533261999999997E-2</v>
      </c>
      <c r="AC66" s="3">
        <f t="shared" si="159"/>
        <v>2.4127913060582217E-2</v>
      </c>
      <c r="AD66" s="3">
        <f t="shared" si="160"/>
        <v>2.6341390842367828E-2</v>
      </c>
      <c r="AE66" s="3">
        <f t="shared" si="161"/>
        <v>0.16230031066627021</v>
      </c>
      <c r="AF66" s="3">
        <f t="shared" si="162"/>
        <v>2.590616723285585E-2</v>
      </c>
      <c r="AG66" s="3">
        <f t="shared" si="28"/>
        <v>38.600847088323292</v>
      </c>
      <c r="AI66" s="3">
        <v>1.0150999999999999</v>
      </c>
      <c r="AJ66" s="3">
        <f t="shared" si="29"/>
        <v>845.91666666666663</v>
      </c>
      <c r="AK66" s="3">
        <v>3.2702999999999999E-3</v>
      </c>
      <c r="AL66" s="31">
        <f t="shared" si="186"/>
        <v>1.0736784071083874</v>
      </c>
      <c r="AM66" s="3">
        <f t="shared" si="146"/>
        <v>2.5083200999999999E-2</v>
      </c>
      <c r="AN66" s="3">
        <f t="shared" si="163"/>
        <v>2.4710078809969463E-2</v>
      </c>
      <c r="AO66" s="3">
        <f t="shared" si="164"/>
        <v>2.6931291294859508E-2</v>
      </c>
      <c r="AP66" s="3">
        <f t="shared" si="165"/>
        <v>0.16410756013925595</v>
      </c>
      <c r="AQ66" s="3">
        <f t="shared" si="166"/>
        <v>2.6530678056210729E-2</v>
      </c>
      <c r="AR66" s="3">
        <f t="shared" si="35"/>
        <v>37.692214193745563</v>
      </c>
      <c r="AT66" s="3">
        <v>1.0167999999999999</v>
      </c>
      <c r="AU66" s="3">
        <f t="shared" si="36"/>
        <v>847.33333333333337</v>
      </c>
      <c r="AV66" s="3">
        <v>3.3005999999999999E-3</v>
      </c>
      <c r="AW66" s="31">
        <f t="shared" si="187"/>
        <v>1.0737011181948748</v>
      </c>
      <c r="AX66" s="3">
        <f t="shared" si="147"/>
        <v>2.5315602E-2</v>
      </c>
      <c r="AY66" s="3">
        <f t="shared" si="167"/>
        <v>2.48973269079465E-2</v>
      </c>
      <c r="AZ66" s="3">
        <f t="shared" si="168"/>
        <v>2.7181390175176408E-2</v>
      </c>
      <c r="BA66" s="3">
        <f t="shared" si="169"/>
        <v>0.16486779605240195</v>
      </c>
      <c r="BB66" s="3">
        <f t="shared" si="170"/>
        <v>2.6732287741125502E-2</v>
      </c>
      <c r="BC66" s="3">
        <f t="shared" si="42"/>
        <v>37.407946887447999</v>
      </c>
      <c r="BE66" s="3">
        <v>1.0167999999999999</v>
      </c>
      <c r="BF66" s="3">
        <f t="shared" si="43"/>
        <v>847.33333333333337</v>
      </c>
      <c r="BG66" s="3">
        <v>3.2493000000000001E-3</v>
      </c>
      <c r="BH66" s="31">
        <f t="shared" si="188"/>
        <v>1.0737011181948748</v>
      </c>
      <c r="BI66" s="3">
        <f t="shared" si="148"/>
        <v>2.4922131E-2</v>
      </c>
      <c r="BJ66" s="3">
        <f t="shared" si="171"/>
        <v>2.4510357002360348E-2</v>
      </c>
      <c r="BK66" s="3">
        <f t="shared" si="172"/>
        <v>2.6758919922499153E-2</v>
      </c>
      <c r="BL66" s="3">
        <f t="shared" si="173"/>
        <v>0.16358153906385389</v>
      </c>
      <c r="BM66" s="3">
        <f t="shared" si="174"/>
        <v>2.6316797720789886E-2</v>
      </c>
      <c r="BN66" s="3">
        <f t="shared" si="49"/>
        <v>37.998544146958068</v>
      </c>
      <c r="BP66" s="3">
        <v>1.0150999999999999</v>
      </c>
      <c r="BQ66" s="3">
        <f t="shared" si="50"/>
        <v>845.91666666666663</v>
      </c>
      <c r="BR66" s="3">
        <v>3.3430999999999999E-3</v>
      </c>
      <c r="BS66" s="31">
        <f t="shared" si="189"/>
        <v>1.0736784071083874</v>
      </c>
      <c r="BT66" s="3">
        <f t="shared" si="149"/>
        <v>2.5641576999999999E-2</v>
      </c>
      <c r="BU66" s="3">
        <f t="shared" si="175"/>
        <v>2.5260148753817359E-2</v>
      </c>
      <c r="BV66" s="3">
        <f t="shared" si="176"/>
        <v>2.7530807549107059E-2</v>
      </c>
      <c r="BW66" s="3">
        <f t="shared" si="177"/>
        <v>0.16592410177278966</v>
      </c>
      <c r="BX66" s="3">
        <f t="shared" si="178"/>
        <v>2.7121276277319539E-2</v>
      </c>
      <c r="BY66" s="3"/>
      <c r="CA66" s="3">
        <v>1.0150999999999999</v>
      </c>
      <c r="CB66" s="3">
        <f t="shared" si="56"/>
        <v>845.91666666666663</v>
      </c>
      <c r="CC66" s="3">
        <v>3.3153000000000002E-3</v>
      </c>
      <c r="CD66" s="31">
        <f t="shared" si="190"/>
        <v>1.0736784071083874</v>
      </c>
      <c r="CE66" s="3">
        <f t="shared" si="150"/>
        <v>2.5428351000000002E-2</v>
      </c>
      <c r="CF66" s="3">
        <f t="shared" si="179"/>
        <v>2.5050094571963357E-2</v>
      </c>
      <c r="CG66" s="3">
        <f t="shared" si="180"/>
        <v>2.730187139707297E-2</v>
      </c>
      <c r="CH66" s="3">
        <f t="shared" si="181"/>
        <v>0.16523277942670145</v>
      </c>
      <c r="CI66" s="3">
        <f t="shared" si="182"/>
        <v>2.6895745637940078E-2</v>
      </c>
      <c r="CJ66" s="3">
        <f t="shared" si="62"/>
        <v>37.180601477334207</v>
      </c>
    </row>
    <row r="67" spans="2:88" x14ac:dyDescent="0.2">
      <c r="B67" s="3">
        <v>1.0954999999999999</v>
      </c>
      <c r="C67" s="3">
        <f t="shared" ref="C67:C78" si="191">B67/$A$11</f>
        <v>912.91666666666663</v>
      </c>
      <c r="D67" s="3">
        <v>3.3194000000000001E-3</v>
      </c>
      <c r="E67" s="31">
        <f t="shared" si="183"/>
        <v>1.0757769075690016</v>
      </c>
      <c r="F67" s="3">
        <f t="shared" si="143"/>
        <v>2.4961887999999998E-2</v>
      </c>
      <c r="G67" s="3">
        <f t="shared" si="151"/>
        <v>2.2785840255591053E-2</v>
      </c>
      <c r="H67" s="3">
        <f t="shared" si="152"/>
        <v>2.6853422679723769E-2</v>
      </c>
      <c r="I67" s="3">
        <f t="shared" si="153"/>
        <v>0.16387013968299341</v>
      </c>
      <c r="J67" s="3">
        <f t="shared" si="154"/>
        <v>2.4512480766521013E-2</v>
      </c>
      <c r="K67" s="3">
        <f t="shared" ref="K67:K78" si="192">1/J67</f>
        <v>40.79554450342674</v>
      </c>
      <c r="M67" s="3">
        <v>1.0972999999999999</v>
      </c>
      <c r="N67" s="3">
        <f t="shared" ref="N67:N72" si="193">M67/$A$11</f>
        <v>914.41666666666674</v>
      </c>
      <c r="O67" s="3">
        <v>3.3487E-3</v>
      </c>
      <c r="P67" s="31">
        <f t="shared" si="184"/>
        <v>1.0757995074290692</v>
      </c>
      <c r="Q67" s="3">
        <f t="shared" si="144"/>
        <v>2.5182224E-2</v>
      </c>
      <c r="R67" s="3">
        <f t="shared" si="155"/>
        <v>2.2949260913150461E-2</v>
      </c>
      <c r="S67" s="3">
        <f t="shared" si="156"/>
        <v>2.7091024175168482E-2</v>
      </c>
      <c r="T67" s="3">
        <f t="shared" si="157"/>
        <v>0.16459351194736832</v>
      </c>
      <c r="U67" s="3">
        <f t="shared" si="158"/>
        <v>2.4688803586228453E-2</v>
      </c>
      <c r="V67" s="3">
        <f t="shared" ref="V67:V72" si="194">1/U67</f>
        <v>40.504190351200549</v>
      </c>
      <c r="X67" s="3">
        <v>1.0972999999999999</v>
      </c>
      <c r="Y67" s="3">
        <f t="shared" ref="Y67:Y72" si="195">X67/$A$11</f>
        <v>914.41666666666674</v>
      </c>
      <c r="Z67" s="3">
        <v>3.3698999999999999E-3</v>
      </c>
      <c r="AA67" s="31">
        <f t="shared" si="185"/>
        <v>1.0747352397740588</v>
      </c>
      <c r="AB67" s="3">
        <f t="shared" si="145"/>
        <v>2.5847132999999998E-2</v>
      </c>
      <c r="AC67" s="3">
        <f t="shared" si="159"/>
        <v>2.3555210972386768E-2</v>
      </c>
      <c r="AD67" s="3">
        <f t="shared" si="160"/>
        <v>2.7778824682226987E-2</v>
      </c>
      <c r="AE67" s="3">
        <f t="shared" si="161"/>
        <v>0.16666980735042261</v>
      </c>
      <c r="AF67" s="3">
        <f t="shared" si="162"/>
        <v>2.5315615312336635E-2</v>
      </c>
      <c r="AG67" s="3">
        <f t="shared" ref="AG67:AG72" si="196">1/AF67</f>
        <v>39.501311252454002</v>
      </c>
      <c r="AI67" s="3">
        <v>1.0954999999999999</v>
      </c>
      <c r="AJ67" s="3">
        <f t="shared" ref="AJ67:AJ78" si="197">AI67/$A$11</f>
        <v>912.91666666666663</v>
      </c>
      <c r="AK67" s="3">
        <v>3.4464999999999999E-3</v>
      </c>
      <c r="AL67" s="31">
        <f t="shared" si="186"/>
        <v>1.0747129572287193</v>
      </c>
      <c r="AM67" s="3">
        <f t="shared" si="146"/>
        <v>2.6434654999999998E-2</v>
      </c>
      <c r="AN67" s="3">
        <f t="shared" si="163"/>
        <v>2.4130219078046553E-2</v>
      </c>
      <c r="AO67" s="3">
        <f t="shared" si="164"/>
        <v>2.8409666248370949E-2</v>
      </c>
      <c r="AP67" s="3">
        <f t="shared" si="165"/>
        <v>0.16855167233928872</v>
      </c>
      <c r="AQ67" s="3">
        <f t="shared" si="166"/>
        <v>2.5933059103944271E-2</v>
      </c>
      <c r="AR67" s="3">
        <f t="shared" ref="AR67:AR78" si="198">1/AQ67</f>
        <v>38.560819068503399</v>
      </c>
      <c r="AT67" s="3">
        <v>1.0972999999999999</v>
      </c>
      <c r="AU67" s="3">
        <f t="shared" ref="AU67:AU72" si="199">AT67/$A$11</f>
        <v>914.41666666666674</v>
      </c>
      <c r="AV67" s="3">
        <v>3.4819999999999999E-3</v>
      </c>
      <c r="AW67" s="31">
        <f t="shared" si="187"/>
        <v>1.0747352397740588</v>
      </c>
      <c r="AX67" s="3">
        <f t="shared" si="147"/>
        <v>2.6706939999999998E-2</v>
      </c>
      <c r="AY67" s="3">
        <f t="shared" si="167"/>
        <v>2.433877699808621E-2</v>
      </c>
      <c r="AZ67" s="3">
        <f t="shared" si="168"/>
        <v>2.87028895645314E-2</v>
      </c>
      <c r="BA67" s="3">
        <f t="shared" si="169"/>
        <v>0.16941927152638628</v>
      </c>
      <c r="BB67" s="3">
        <f t="shared" si="170"/>
        <v>2.6157741332845531E-2</v>
      </c>
      <c r="BC67" s="3">
        <f t="shared" ref="BC67:BC72" si="200">1/BB67</f>
        <v>38.229600456532097</v>
      </c>
      <c r="BE67" s="3">
        <v>1.0972999999999999</v>
      </c>
      <c r="BF67" s="3">
        <f t="shared" ref="BF67:BF72" si="201">BE67/$A$11</f>
        <v>914.41666666666674</v>
      </c>
      <c r="BG67" s="3">
        <v>3.4267E-3</v>
      </c>
      <c r="BH67" s="31">
        <f t="shared" si="188"/>
        <v>1.0747352397740588</v>
      </c>
      <c r="BI67" s="3">
        <f t="shared" si="148"/>
        <v>2.6282789000000001E-2</v>
      </c>
      <c r="BJ67" s="3">
        <f t="shared" si="171"/>
        <v>2.3952236398432518E-2</v>
      </c>
      <c r="BK67" s="3">
        <f t="shared" si="172"/>
        <v>2.8247039537845995E-2</v>
      </c>
      <c r="BL67" s="3">
        <f t="shared" si="173"/>
        <v>0.16806855606521404</v>
      </c>
      <c r="BM67" s="3">
        <f t="shared" si="174"/>
        <v>2.574231252879431E-2</v>
      </c>
      <c r="BN67" s="3">
        <f t="shared" ref="BN67:BN72" si="202">1/BM67</f>
        <v>38.846548804869045</v>
      </c>
      <c r="BP67" s="3">
        <v>1.0954999999999999</v>
      </c>
      <c r="BQ67" s="3">
        <f t="shared" ref="BQ67:BQ78" si="203">BP67/$A$11</f>
        <v>912.91666666666663</v>
      </c>
      <c r="BR67" s="3">
        <v>3.5235000000000002E-3</v>
      </c>
      <c r="BS67" s="31">
        <f t="shared" si="189"/>
        <v>1.0747129572287193</v>
      </c>
      <c r="BT67" s="3">
        <f t="shared" si="149"/>
        <v>2.7025245E-2</v>
      </c>
      <c r="BU67" s="3">
        <f t="shared" si="175"/>
        <v>2.4669324509356459E-2</v>
      </c>
      <c r="BV67" s="3">
        <f t="shared" si="176"/>
        <v>2.9044380973780658E-2</v>
      </c>
      <c r="BW67" s="3">
        <f t="shared" si="177"/>
        <v>0.17042412086844003</v>
      </c>
      <c r="BX67" s="3">
        <f t="shared" si="178"/>
        <v>2.6512442696285405E-2</v>
      </c>
      <c r="BY67" s="3"/>
      <c r="CA67" s="3">
        <v>1.0954999999999999</v>
      </c>
      <c r="CB67" s="3">
        <f t="shared" ref="CB67:CB73" si="204">CA67/$A$11</f>
        <v>912.91666666666663</v>
      </c>
      <c r="CC67" s="3">
        <v>3.4918000000000002E-3</v>
      </c>
      <c r="CD67" s="31">
        <f t="shared" si="190"/>
        <v>1.0747129572287193</v>
      </c>
      <c r="CE67" s="3">
        <f t="shared" si="150"/>
        <v>2.6782106E-2</v>
      </c>
      <c r="CF67" s="3">
        <f t="shared" si="179"/>
        <v>2.4447381104518485E-2</v>
      </c>
      <c r="CG67" s="3">
        <f t="shared" si="180"/>
        <v>2.8783076340073026E-2</v>
      </c>
      <c r="CH67" s="3">
        <f t="shared" si="181"/>
        <v>0.16965575834634386</v>
      </c>
      <c r="CI67" s="3">
        <f t="shared" si="182"/>
        <v>2.6273917243334576E-2</v>
      </c>
      <c r="CJ67" s="3">
        <f t="shared" ref="CJ67:CJ73" si="205">1/CI67</f>
        <v>38.060559860128578</v>
      </c>
    </row>
    <row r="68" spans="2:88" x14ac:dyDescent="0.2">
      <c r="B68" s="3">
        <v>1.1758999999999999</v>
      </c>
      <c r="C68" s="3">
        <f t="shared" si="191"/>
        <v>979.91666666666674</v>
      </c>
      <c r="D68" s="3">
        <v>3.4848000000000001E-3</v>
      </c>
      <c r="E68" s="31">
        <f t="shared" si="183"/>
        <v>1.0767518434971763</v>
      </c>
      <c r="F68" s="3">
        <f t="shared" si="143"/>
        <v>2.6205696000000001E-2</v>
      </c>
      <c r="G68" s="3">
        <f t="shared" ref="G68:G78" si="206">F68/B68</f>
        <v>2.2285650140318056E-2</v>
      </c>
      <c r="H68" s="3">
        <f t="shared" ref="H68:H78" si="207">E68*F68</f>
        <v>2.821703147812658E-2</v>
      </c>
      <c r="I68" s="3">
        <f t="shared" ref="I68:I78" si="208">SQRT(H68)</f>
        <v>0.16797925907125136</v>
      </c>
      <c r="J68" s="3">
        <f t="shared" ref="J68:J78" si="209">H68/B68</f>
        <v>2.3996114872120573E-2</v>
      </c>
      <c r="K68" s="3">
        <f t="shared" si="192"/>
        <v>41.673412772408042</v>
      </c>
      <c r="M68" s="3">
        <v>1.1778</v>
      </c>
      <c r="N68" s="3">
        <f t="shared" si="193"/>
        <v>981.5</v>
      </c>
      <c r="O68" s="3">
        <v>3.5124000000000002E-3</v>
      </c>
      <c r="P68" s="31">
        <f t="shared" si="184"/>
        <v>1.0767740681383562</v>
      </c>
      <c r="Q68" s="3">
        <f t="shared" si="144"/>
        <v>2.6413248E-2</v>
      </c>
      <c r="R68" s="3">
        <f t="shared" ref="R68:R72" si="210">Q68/M68</f>
        <v>2.2425919510952623E-2</v>
      </c>
      <c r="S68" s="3">
        <f t="shared" ref="S68:S72" si="211">P68*Q68</f>
        <v>2.8441100501707301E-2</v>
      </c>
      <c r="T68" s="3">
        <f t="shared" ref="T68:T72" si="212">SQRT(S68)</f>
        <v>0.16864489468023425</v>
      </c>
      <c r="U68" s="3">
        <f t="shared" ref="U68:U72" si="213">S68/M68</f>
        <v>2.4147648583551794E-2</v>
      </c>
      <c r="V68" s="3">
        <f t="shared" si="194"/>
        <v>41.41189965308471</v>
      </c>
      <c r="X68" s="3">
        <v>1.1778</v>
      </c>
      <c r="Y68" s="3">
        <f t="shared" si="195"/>
        <v>981.5</v>
      </c>
      <c r="Z68" s="3">
        <v>3.5412999999999998E-3</v>
      </c>
      <c r="AA68" s="31">
        <f t="shared" si="185"/>
        <v>1.0756961171036523</v>
      </c>
      <c r="AB68" s="3">
        <f t="shared" si="145"/>
        <v>2.7161770999999998E-2</v>
      </c>
      <c r="AC68" s="3">
        <f t="shared" ref="AC68:AC72" si="214">AB68/X68</f>
        <v>2.3061445916114788E-2</v>
      </c>
      <c r="AD68" s="3">
        <f t="shared" ref="AD68:AD72" si="215">AA68*AB68</f>
        <v>2.9217811598358585E-2</v>
      </c>
      <c r="AE68" s="3">
        <f t="shared" ref="AE68:AE72" si="216">SQRT(AD68)</f>
        <v>0.17093218420870479</v>
      </c>
      <c r="AF68" s="3">
        <f t="shared" ref="AF68:AF72" si="217">AD68/X68</f>
        <v>2.4807107826760558E-2</v>
      </c>
      <c r="AG68" s="3">
        <f t="shared" si="196"/>
        <v>40.311027266195637</v>
      </c>
      <c r="AI68" s="3">
        <v>1.1758999999999999</v>
      </c>
      <c r="AJ68" s="3">
        <f t="shared" si="197"/>
        <v>979.91666666666674</v>
      </c>
      <c r="AK68" s="3">
        <v>3.6210999999999999E-3</v>
      </c>
      <c r="AL68" s="31">
        <f t="shared" si="186"/>
        <v>1.0756742045089165</v>
      </c>
      <c r="AM68" s="3">
        <f t="shared" si="146"/>
        <v>2.7773836999999999E-2</v>
      </c>
      <c r="AN68" s="3">
        <f t="shared" ref="AN68:AN72" si="218">AM68/AI68</f>
        <v>2.3619216770133514E-2</v>
      </c>
      <c r="AO68" s="3">
        <f t="shared" ref="AO68:AO78" si="219">AL68*AM68</f>
        <v>2.9875600021135311E-2</v>
      </c>
      <c r="AP68" s="3">
        <f t="shared" ref="AP68:AP78" si="220">SQRT(AO68)</f>
        <v>0.17284559589742318</v>
      </c>
      <c r="AQ68" s="3">
        <f t="shared" ref="AQ68:AQ78" si="221">AO68/AI68</f>
        <v>2.540658221033703E-2</v>
      </c>
      <c r="AR68" s="3">
        <f t="shared" si="198"/>
        <v>39.359878936929022</v>
      </c>
      <c r="AT68" s="3">
        <v>1.1778</v>
      </c>
      <c r="AU68" s="3">
        <f t="shared" si="199"/>
        <v>981.5</v>
      </c>
      <c r="AV68" s="3">
        <v>3.6529000000000002E-3</v>
      </c>
      <c r="AW68" s="31">
        <f t="shared" si="187"/>
        <v>1.0756961171036523</v>
      </c>
      <c r="AX68" s="3">
        <f t="shared" si="147"/>
        <v>2.8017743000000001E-2</v>
      </c>
      <c r="AY68" s="3">
        <f t="shared" ref="AY68:AY72" si="222">AX68/AT68</f>
        <v>2.3788200883002208E-2</v>
      </c>
      <c r="AZ68" s="3">
        <f t="shared" ref="AZ68:AZ72" si="223">AW68*AX68</f>
        <v>3.0138577355108036E-2</v>
      </c>
      <c r="BA68" s="3">
        <f t="shared" ref="BA68:BA72" si="224">SQRT(AZ68)</f>
        <v>0.173604658218344</v>
      </c>
      <c r="BB68" s="3">
        <f t="shared" ref="BB68:BB72" si="225">AZ68/AT68</f>
        <v>2.5588875322727151E-2</v>
      </c>
      <c r="BC68" s="3">
        <f t="shared" si="200"/>
        <v>39.079482290174539</v>
      </c>
      <c r="BE68" s="3">
        <v>1.1778</v>
      </c>
      <c r="BF68" s="3">
        <f t="shared" si="201"/>
        <v>981.5</v>
      </c>
      <c r="BG68" s="3">
        <v>3.5982000000000002E-3</v>
      </c>
      <c r="BH68" s="31">
        <f t="shared" si="188"/>
        <v>1.0756961171036523</v>
      </c>
      <c r="BI68" s="3">
        <f t="shared" si="148"/>
        <v>2.7598194E-2</v>
      </c>
      <c r="BJ68" s="3">
        <f t="shared" ref="BJ68:BJ72" si="226">BI68/BE68</f>
        <v>2.3431986754966889E-2</v>
      </c>
      <c r="BK68" s="3">
        <f t="shared" ref="BK68:BK72" si="227">BH68*BI68</f>
        <v>2.9687270124873315E-2</v>
      </c>
      <c r="BL68" s="3">
        <f t="shared" ref="BL68:BL72" si="228">SQRT(BK68)</f>
        <v>0.17229994232405685</v>
      </c>
      <c r="BM68" s="3">
        <f t="shared" ref="BM68:BM72" si="229">BK68/BE68</f>
        <v>2.5205697168342093E-2</v>
      </c>
      <c r="BN68" s="3">
        <f t="shared" si="202"/>
        <v>39.67357035678355</v>
      </c>
      <c r="BP68" s="3">
        <v>1.1758999999999999</v>
      </c>
      <c r="BQ68" s="3">
        <f t="shared" si="203"/>
        <v>979.91666666666674</v>
      </c>
      <c r="BR68" s="3">
        <v>3.6966E-3</v>
      </c>
      <c r="BS68" s="31">
        <f t="shared" si="189"/>
        <v>1.0756742045089165</v>
      </c>
      <c r="BT68" s="3">
        <f t="shared" si="149"/>
        <v>2.8352921999999999E-2</v>
      </c>
      <c r="BU68" s="3">
        <f t="shared" ref="BU68:BU72" si="230">BT68/BP68</f>
        <v>2.4111677863763926E-2</v>
      </c>
      <c r="BV68" s="3">
        <f t="shared" ref="BV68:BV78" si="231">BS68*BT68</f>
        <v>3.0498506817853356E-2</v>
      </c>
      <c r="BW68" s="3">
        <f t="shared" ref="BW68:BW78" si="232">SQRT(BV68)</f>
        <v>0.17463821694535636</v>
      </c>
      <c r="BX68" s="3">
        <f t="shared" ref="BX68:BX78" si="233">BV68/BP68</f>
        <v>2.5936309905479512E-2</v>
      </c>
      <c r="BY68" s="3"/>
      <c r="CA68" s="3">
        <v>1.1758999999999999</v>
      </c>
      <c r="CB68" s="3">
        <f t="shared" si="204"/>
        <v>979.91666666666674</v>
      </c>
      <c r="CC68" s="3">
        <v>3.6667000000000002E-3</v>
      </c>
      <c r="CD68" s="31">
        <f t="shared" si="190"/>
        <v>1.0756742045089165</v>
      </c>
      <c r="CE68" s="3">
        <f t="shared" si="150"/>
        <v>2.8123589000000001E-2</v>
      </c>
      <c r="CF68" s="3">
        <f t="shared" ref="CF68:CF72" si="234">CE68/CA68</f>
        <v>2.3916650225359302E-2</v>
      </c>
      <c r="CG68" s="3">
        <f t="shared" ref="CG68:CG73" si="235">CD68*CE68</f>
        <v>3.0251819225510714E-2</v>
      </c>
      <c r="CH68" s="3">
        <f t="shared" ref="CH68:CH73" si="236">SQRT(CG68)</f>
        <v>0.17393050113626049</v>
      </c>
      <c r="CI68" s="3">
        <f t="shared" ref="CI68:CI73" si="237">CG68/CA68</f>
        <v>2.5726523705681362E-2</v>
      </c>
      <c r="CJ68" s="3">
        <f t="shared" si="205"/>
        <v>38.870389619689007</v>
      </c>
    </row>
    <row r="69" spans="2:88" x14ac:dyDescent="0.2">
      <c r="B69" s="3">
        <v>1.2563</v>
      </c>
      <c r="C69" s="3">
        <f t="shared" si="191"/>
        <v>1046.9166666666667</v>
      </c>
      <c r="D69" s="3">
        <v>3.6451999999999999E-3</v>
      </c>
      <c r="E69" s="31">
        <f t="shared" si="183"/>
        <v>1.0776622748362186</v>
      </c>
      <c r="F69" s="3">
        <f t="shared" si="143"/>
        <v>2.7411903999999997E-2</v>
      </c>
      <c r="G69" s="3">
        <f t="shared" si="206"/>
        <v>2.1819552654620711E-2</v>
      </c>
      <c r="H69" s="3">
        <f t="shared" si="207"/>
        <v>2.9540774822232035E-2</v>
      </c>
      <c r="I69" s="3">
        <f t="shared" si="208"/>
        <v>0.17187429948142927</v>
      </c>
      <c r="J69" s="3">
        <f t="shared" si="209"/>
        <v>2.3514108749687204E-2</v>
      </c>
      <c r="K69" s="3">
        <f t="shared" si="192"/>
        <v>42.527659059725259</v>
      </c>
      <c r="M69" s="3">
        <v>1.2584</v>
      </c>
      <c r="N69" s="3">
        <f t="shared" si="193"/>
        <v>1048.6666666666667</v>
      </c>
      <c r="O69" s="3">
        <v>3.6746000000000001E-3</v>
      </c>
      <c r="P69" s="31">
        <f t="shared" si="184"/>
        <v>1.0776852662344514</v>
      </c>
      <c r="Q69" s="3">
        <f t="shared" si="144"/>
        <v>2.7632991999999999E-2</v>
      </c>
      <c r="R69" s="3">
        <f t="shared" si="210"/>
        <v>2.1958830260648442E-2</v>
      </c>
      <c r="S69" s="3">
        <f t="shared" si="211"/>
        <v>2.9779668340374463E-2</v>
      </c>
      <c r="T69" s="3">
        <f t="shared" si="212"/>
        <v>0.17256786589737519</v>
      </c>
      <c r="U69" s="3">
        <f t="shared" si="213"/>
        <v>2.3664707835644044E-2</v>
      </c>
      <c r="V69" s="3">
        <f t="shared" si="194"/>
        <v>42.257018634888404</v>
      </c>
      <c r="X69" s="3">
        <v>1.2584</v>
      </c>
      <c r="Y69" s="3">
        <f t="shared" si="195"/>
        <v>1048.6666666666667</v>
      </c>
      <c r="Z69" s="3">
        <v>3.7001999999999998E-3</v>
      </c>
      <c r="AA69" s="31">
        <f t="shared" si="185"/>
        <v>1.0765945214667292</v>
      </c>
      <c r="AB69" s="3">
        <f t="shared" si="145"/>
        <v>2.8380533999999999E-2</v>
      </c>
      <c r="AC69" s="3">
        <f t="shared" si="214"/>
        <v>2.2552871900826447E-2</v>
      </c>
      <c r="AD69" s="3">
        <f t="shared" si="215"/>
        <v>3.0554327420700238E-2</v>
      </c>
      <c r="AE69" s="3">
        <f t="shared" si="216"/>
        <v>0.1747979617178079</v>
      </c>
      <c r="AF69" s="3">
        <f t="shared" si="217"/>
        <v>2.4280298331770693E-2</v>
      </c>
      <c r="AG69" s="3">
        <f t="shared" si="196"/>
        <v>41.185655395819545</v>
      </c>
      <c r="AI69" s="3">
        <v>1.2563</v>
      </c>
      <c r="AJ69" s="3">
        <f t="shared" si="197"/>
        <v>1046.9166666666667</v>
      </c>
      <c r="AK69" s="3">
        <v>3.7869000000000002E-3</v>
      </c>
      <c r="AL69" s="31">
        <f t="shared" si="186"/>
        <v>1.0765718528806398</v>
      </c>
      <c r="AM69" s="3">
        <f t="shared" si="146"/>
        <v>2.9045523E-2</v>
      </c>
      <c r="AN69" s="3">
        <f t="shared" si="218"/>
        <v>2.3119894133566823E-2</v>
      </c>
      <c r="AO69" s="3">
        <f t="shared" si="219"/>
        <v>3.1269592513997239E-2</v>
      </c>
      <c r="AP69" s="3">
        <f t="shared" si="220"/>
        <v>0.17683210261148069</v>
      </c>
      <c r="AQ69" s="3">
        <f t="shared" si="221"/>
        <v>2.4890227265778268E-2</v>
      </c>
      <c r="AR69" s="3">
        <f t="shared" si="198"/>
        <v>40.17641097937689</v>
      </c>
      <c r="AT69" s="3">
        <v>1.2584</v>
      </c>
      <c r="AU69" s="3">
        <f t="shared" si="199"/>
        <v>1048.6666666666667</v>
      </c>
      <c r="AV69" s="3">
        <v>3.8210000000000002E-3</v>
      </c>
      <c r="AW69" s="31">
        <f t="shared" si="187"/>
        <v>1.0765945214667292</v>
      </c>
      <c r="AX69" s="3">
        <f t="shared" si="147"/>
        <v>2.9307070000000001E-2</v>
      </c>
      <c r="AY69" s="3">
        <f t="shared" si="222"/>
        <v>2.3289152892561987E-2</v>
      </c>
      <c r="AZ69" s="3">
        <f t="shared" si="223"/>
        <v>3.1551831002241938E-2</v>
      </c>
      <c r="BA69" s="3">
        <f t="shared" si="224"/>
        <v>0.17762835078399489</v>
      </c>
      <c r="BB69" s="3">
        <f t="shared" si="225"/>
        <v>2.5072974413733264E-2</v>
      </c>
      <c r="BC69" s="3">
        <f t="shared" si="200"/>
        <v>39.883580763049331</v>
      </c>
      <c r="BE69" s="3">
        <v>1.2584</v>
      </c>
      <c r="BF69" s="3">
        <f t="shared" si="201"/>
        <v>1048.6666666666667</v>
      </c>
      <c r="BG69" s="3">
        <v>3.7659E-3</v>
      </c>
      <c r="BH69" s="31">
        <f t="shared" si="188"/>
        <v>1.0765945214667292</v>
      </c>
      <c r="BI69" s="3">
        <f t="shared" si="148"/>
        <v>2.8884453000000001E-2</v>
      </c>
      <c r="BJ69" s="3">
        <f t="shared" si="226"/>
        <v>2.295331611570248E-2</v>
      </c>
      <c r="BK69" s="3">
        <f t="shared" si="227"/>
        <v>3.1096843855363231E-2</v>
      </c>
      <c r="BL69" s="3">
        <f t="shared" si="228"/>
        <v>0.17634297223128351</v>
      </c>
      <c r="BM69" s="3">
        <f t="shared" si="229"/>
        <v>2.4711414379659274E-2</v>
      </c>
      <c r="BN69" s="3">
        <f t="shared" si="202"/>
        <v>40.467129264083354</v>
      </c>
      <c r="BP69" s="3">
        <v>1.2563</v>
      </c>
      <c r="BQ69" s="3">
        <f t="shared" si="203"/>
        <v>1046.9166666666667</v>
      </c>
      <c r="BR69" s="3">
        <v>3.8671999999999999E-3</v>
      </c>
      <c r="BS69" s="31">
        <f t="shared" si="189"/>
        <v>1.0765718528806398</v>
      </c>
      <c r="BT69" s="3">
        <f t="shared" si="149"/>
        <v>2.9661423999999999E-2</v>
      </c>
      <c r="BU69" s="3">
        <f t="shared" si="230"/>
        <v>2.3610144073867707E-2</v>
      </c>
      <c r="BV69" s="3">
        <f t="shared" si="231"/>
        <v>3.1932654194758277E-2</v>
      </c>
      <c r="BW69" s="3">
        <f t="shared" si="232"/>
        <v>0.1786971018085024</v>
      </c>
      <c r="BX69" s="3">
        <f t="shared" si="233"/>
        <v>2.5418016552382613E-2</v>
      </c>
      <c r="BY69" s="3"/>
      <c r="CA69" s="3">
        <v>1.2563</v>
      </c>
      <c r="CB69" s="3">
        <f t="shared" si="204"/>
        <v>1046.9166666666667</v>
      </c>
      <c r="CC69" s="3">
        <v>3.836E-3</v>
      </c>
      <c r="CD69" s="31">
        <f t="shared" si="190"/>
        <v>1.0765718528806398</v>
      </c>
      <c r="CE69" s="3">
        <f t="shared" si="150"/>
        <v>2.942212E-2</v>
      </c>
      <c r="CF69" s="3">
        <f t="shared" si="234"/>
        <v>2.3419660909018546E-2</v>
      </c>
      <c r="CG69" s="3">
        <f t="shared" si="235"/>
        <v>3.1675026244076532E-2</v>
      </c>
      <c r="CH69" s="3">
        <f t="shared" si="236"/>
        <v>0.17797479103535011</v>
      </c>
      <c r="CI69" s="3">
        <f t="shared" si="237"/>
        <v>2.5212947738658387E-2</v>
      </c>
      <c r="CJ69" s="3">
        <f t="shared" si="205"/>
        <v>39.662161297654414</v>
      </c>
    </row>
    <row r="70" spans="2:88" x14ac:dyDescent="0.2">
      <c r="B70" s="3">
        <v>1.3367</v>
      </c>
      <c r="C70" s="3">
        <f t="shared" si="191"/>
        <v>1113.9166666666667</v>
      </c>
      <c r="D70" s="3">
        <v>3.8021000000000001E-3</v>
      </c>
      <c r="E70" s="31">
        <f t="shared" si="183"/>
        <v>1.078516210079278</v>
      </c>
      <c r="F70" s="3">
        <f t="shared" si="143"/>
        <v>2.8591791999999998E-2</v>
      </c>
      <c r="G70" s="3">
        <f t="shared" si="206"/>
        <v>2.1389834667464649E-2</v>
      </c>
      <c r="H70" s="3">
        <f t="shared" si="207"/>
        <v>3.0836711147215017E-2</v>
      </c>
      <c r="I70" s="3">
        <f t="shared" si="208"/>
        <v>0.17560384718796743</v>
      </c>
      <c r="J70" s="3">
        <f t="shared" si="209"/>
        <v>2.3069283419776328E-2</v>
      </c>
      <c r="K70" s="3">
        <f t="shared" si="192"/>
        <v>43.347683662455765</v>
      </c>
      <c r="M70" s="3">
        <v>1.3389</v>
      </c>
      <c r="N70" s="3">
        <f t="shared" si="193"/>
        <v>1115.75</v>
      </c>
      <c r="O70" s="3">
        <v>3.8317999999999998E-3</v>
      </c>
      <c r="P70" s="31">
        <f t="shared" si="184"/>
        <v>1.0785388478554414</v>
      </c>
      <c r="Q70" s="3">
        <f t="shared" si="144"/>
        <v>2.8815135999999998E-2</v>
      </c>
      <c r="R70" s="3">
        <f t="shared" si="210"/>
        <v>2.1521499738591379E-2</v>
      </c>
      <c r="S70" s="3">
        <f t="shared" si="211"/>
        <v>3.107824358223785E-2</v>
      </c>
      <c r="T70" s="3">
        <f t="shared" si="212"/>
        <v>0.17629022543022019</v>
      </c>
      <c r="U70" s="3">
        <f t="shared" si="213"/>
        <v>2.321177353218153E-2</v>
      </c>
      <c r="V70" s="3">
        <f t="shared" si="194"/>
        <v>43.081585240075199</v>
      </c>
      <c r="X70" s="3">
        <v>1.3389</v>
      </c>
      <c r="Y70" s="3">
        <f t="shared" si="195"/>
        <v>1115.75</v>
      </c>
      <c r="Z70" s="3">
        <v>3.8600000000000001E-3</v>
      </c>
      <c r="AA70" s="31">
        <f t="shared" si="185"/>
        <v>1.0774361183223697</v>
      </c>
      <c r="AB70" s="3">
        <f t="shared" si="145"/>
        <v>2.9606199999999999E-2</v>
      </c>
      <c r="AC70" s="3">
        <f t="shared" si="214"/>
        <v>2.2112331017999851E-2</v>
      </c>
      <c r="AD70" s="3">
        <f t="shared" si="215"/>
        <v>3.1898789206275743E-2</v>
      </c>
      <c r="AE70" s="3">
        <f t="shared" si="216"/>
        <v>0.17860232139106072</v>
      </c>
      <c r="AF70" s="3">
        <f t="shared" si="217"/>
        <v>2.3824624099093094E-2</v>
      </c>
      <c r="AG70" s="3">
        <f t="shared" si="196"/>
        <v>41.973379971945327</v>
      </c>
      <c r="AI70" s="3">
        <v>1.3367</v>
      </c>
      <c r="AJ70" s="3">
        <f t="shared" si="197"/>
        <v>1113.9166666666667</v>
      </c>
      <c r="AK70" s="3">
        <v>3.9459999999999999E-3</v>
      </c>
      <c r="AL70" s="31">
        <f t="shared" si="186"/>
        <v>1.0774137983932974</v>
      </c>
      <c r="AM70" s="3">
        <f t="shared" si="146"/>
        <v>3.0265819999999999E-2</v>
      </c>
      <c r="AN70" s="3">
        <f t="shared" si="218"/>
        <v>2.2642193461509686E-2</v>
      </c>
      <c r="AO70" s="3">
        <f t="shared" si="219"/>
        <v>3.260881208768783E-2</v>
      </c>
      <c r="AP70" s="3">
        <f t="shared" si="220"/>
        <v>0.18057910202370547</v>
      </c>
      <c r="AQ70" s="3">
        <f t="shared" si="221"/>
        <v>2.4395011661321037E-2</v>
      </c>
      <c r="AR70" s="3">
        <f t="shared" si="198"/>
        <v>40.991986963692561</v>
      </c>
      <c r="AT70" s="3">
        <v>1.3389</v>
      </c>
      <c r="AU70" s="3">
        <f t="shared" si="199"/>
        <v>1115.75</v>
      </c>
      <c r="AV70" s="3">
        <v>3.9884999999999999E-3</v>
      </c>
      <c r="AW70" s="31">
        <f t="shared" si="187"/>
        <v>1.0774361183223697</v>
      </c>
      <c r="AX70" s="3">
        <f t="shared" si="147"/>
        <v>3.0591794999999998E-2</v>
      </c>
      <c r="AY70" s="3">
        <f t="shared" si="222"/>
        <v>2.2848453954738963E-2</v>
      </c>
      <c r="AZ70" s="3">
        <f t="shared" si="223"/>
        <v>3.2960704857313679E-2</v>
      </c>
      <c r="BA70" s="3">
        <f t="shared" si="224"/>
        <v>0.18155083270895145</v>
      </c>
      <c r="BB70" s="3">
        <f t="shared" si="225"/>
        <v>2.4617749538661349E-2</v>
      </c>
      <c r="BC70" s="3">
        <f t="shared" si="200"/>
        <v>40.621097327744501</v>
      </c>
      <c r="BE70" s="3">
        <v>1.3389</v>
      </c>
      <c r="BF70" s="3">
        <f t="shared" si="201"/>
        <v>1115.75</v>
      </c>
      <c r="BG70" s="3">
        <v>3.9262000000000003E-3</v>
      </c>
      <c r="BH70" s="31">
        <f t="shared" si="188"/>
        <v>1.0774361183223697</v>
      </c>
      <c r="BI70" s="3">
        <f t="shared" si="148"/>
        <v>3.0113954000000002E-2</v>
      </c>
      <c r="BJ70" s="3">
        <f t="shared" si="226"/>
        <v>2.2491563223541716E-2</v>
      </c>
      <c r="BK70" s="3">
        <f t="shared" si="227"/>
        <v>3.2445861705098403E-2</v>
      </c>
      <c r="BL70" s="3">
        <f t="shared" si="228"/>
        <v>0.18012734857621815</v>
      </c>
      <c r="BM70" s="3">
        <f t="shared" si="229"/>
        <v>2.4233222574574952E-2</v>
      </c>
      <c r="BN70" s="3">
        <f t="shared" si="202"/>
        <v>41.265663158195949</v>
      </c>
      <c r="BP70" s="3">
        <v>1.3367</v>
      </c>
      <c r="BQ70" s="3">
        <f t="shared" si="203"/>
        <v>1113.9166666666667</v>
      </c>
      <c r="BR70" s="3">
        <v>4.0296000000000004E-3</v>
      </c>
      <c r="BS70" s="31">
        <f t="shared" si="189"/>
        <v>1.0774137983932974</v>
      </c>
      <c r="BT70" s="3">
        <f t="shared" si="149"/>
        <v>3.0907032000000001E-2</v>
      </c>
      <c r="BU70" s="3">
        <f t="shared" si="230"/>
        <v>2.3121891224657739E-2</v>
      </c>
      <c r="BV70" s="3">
        <f t="shared" si="231"/>
        <v>3.3299662744183195E-2</v>
      </c>
      <c r="BW70" s="3">
        <f t="shared" si="232"/>
        <v>0.18248195183136109</v>
      </c>
      <c r="BX70" s="3">
        <f t="shared" si="233"/>
        <v>2.491184465039515E-2</v>
      </c>
      <c r="BY70" s="3"/>
      <c r="CA70" s="3">
        <v>1.3367</v>
      </c>
      <c r="CB70" s="3">
        <f t="shared" si="204"/>
        <v>1113.9166666666667</v>
      </c>
      <c r="CC70" s="3">
        <v>1.6201E-5</v>
      </c>
      <c r="CD70" s="31">
        <f t="shared" si="190"/>
        <v>1.0774137983932974</v>
      </c>
      <c r="CE70" s="3">
        <f t="shared" si="150"/>
        <v>1.2426167E-4</v>
      </c>
      <c r="CF70" s="3">
        <f t="shared" si="234"/>
        <v>9.29615246502581E-5</v>
      </c>
      <c r="CG70" s="3">
        <f t="shared" si="235"/>
        <v>1.3388123786939446E-4</v>
      </c>
      <c r="CH70" s="3">
        <f t="shared" si="236"/>
        <v>1.1570706022944082E-2</v>
      </c>
      <c r="CI70" s="3"/>
      <c r="CJ70" s="3"/>
    </row>
    <row r="71" spans="2:88" x14ac:dyDescent="0.2">
      <c r="B71" s="3">
        <v>1.3769</v>
      </c>
      <c r="C71" s="3">
        <f t="shared" si="191"/>
        <v>1147.4166666666667</v>
      </c>
      <c r="D71" s="3">
        <v>3.8800000000000002E-3</v>
      </c>
      <c r="E71" s="31">
        <f t="shared" si="183"/>
        <v>1.0789241011198067</v>
      </c>
      <c r="F71" s="3">
        <f t="shared" si="143"/>
        <v>2.9177600000000001E-2</v>
      </c>
      <c r="G71" s="3">
        <f t="shared" si="206"/>
        <v>2.1190790907110176E-2</v>
      </c>
      <c r="H71" s="3">
        <f t="shared" si="207"/>
        <v>3.1480415852833274E-2</v>
      </c>
      <c r="I71" s="3">
        <f t="shared" si="208"/>
        <v>0.17742721283059507</v>
      </c>
      <c r="J71" s="3">
        <f t="shared" si="209"/>
        <v>2.2863255031471619E-2</v>
      </c>
      <c r="K71" s="3">
        <f t="shared" si="192"/>
        <v>43.738304043911718</v>
      </c>
      <c r="M71" s="3">
        <v>1.3792</v>
      </c>
      <c r="N71" s="3">
        <f t="shared" si="193"/>
        <v>1149.3333333333335</v>
      </c>
      <c r="O71" s="3">
        <v>3.9087999999999996E-3</v>
      </c>
      <c r="P71" s="31">
        <f t="shared" si="184"/>
        <v>1.0789470766285001</v>
      </c>
      <c r="Q71" s="3">
        <f t="shared" si="144"/>
        <v>2.9394175999999994E-2</v>
      </c>
      <c r="R71" s="3">
        <f t="shared" si="210"/>
        <v>2.1312482598607886E-2</v>
      </c>
      <c r="S71" s="3">
        <f t="shared" si="211"/>
        <v>3.1714760265103614E-2</v>
      </c>
      <c r="T71" s="3">
        <f t="shared" si="212"/>
        <v>0.17808638427769713</v>
      </c>
      <c r="U71" s="3">
        <f t="shared" si="213"/>
        <v>2.2995040795463759E-2</v>
      </c>
      <c r="V71" s="3">
        <f t="shared" si="194"/>
        <v>43.487637569108834</v>
      </c>
      <c r="X71" s="3">
        <v>1.3792</v>
      </c>
      <c r="Y71" s="3">
        <f t="shared" si="195"/>
        <v>1149.3333333333335</v>
      </c>
      <c r="Z71" s="3">
        <v>3.9363000000000002E-3</v>
      </c>
      <c r="AA71" s="31">
        <f t="shared" si="185"/>
        <v>1.0778386153341841</v>
      </c>
      <c r="AB71" s="3">
        <f t="shared" si="145"/>
        <v>3.0191421000000003E-2</v>
      </c>
      <c r="AC71" s="3">
        <f t="shared" si="214"/>
        <v>2.1890531467517405E-2</v>
      </c>
      <c r="AD71" s="3">
        <f t="shared" si="215"/>
        <v>3.2541479405611411E-2</v>
      </c>
      <c r="AE71" s="3">
        <f t="shared" si="216"/>
        <v>0.18039257026166963</v>
      </c>
      <c r="AF71" s="3">
        <f t="shared" si="217"/>
        <v>2.3594460125878344E-2</v>
      </c>
      <c r="AG71" s="3">
        <f t="shared" si="196"/>
        <v>42.382830319698755</v>
      </c>
      <c r="AI71" s="3">
        <v>1.3769</v>
      </c>
      <c r="AJ71" s="3">
        <f t="shared" si="197"/>
        <v>1147.4166666666667</v>
      </c>
      <c r="AK71" s="3">
        <v>4.0296999999999998E-3</v>
      </c>
      <c r="AL71" s="31">
        <f t="shared" si="186"/>
        <v>1.0778159624145363</v>
      </c>
      <c r="AM71" s="3">
        <f t="shared" si="146"/>
        <v>3.0907799E-2</v>
      </c>
      <c r="AN71" s="3">
        <f t="shared" si="218"/>
        <v>2.2447381073425809E-2</v>
      </c>
      <c r="AO71" s="3">
        <f t="shared" si="219"/>
        <v>3.3312919125300038E-2</v>
      </c>
      <c r="AP71" s="3">
        <f t="shared" si="220"/>
        <v>0.18251827066159715</v>
      </c>
      <c r="AQ71" s="3">
        <f t="shared" si="221"/>
        <v>2.4194145635340284E-2</v>
      </c>
      <c r="AR71" s="3">
        <f t="shared" si="198"/>
        <v>41.332312993078141</v>
      </c>
      <c r="AT71" s="3">
        <v>1.3792</v>
      </c>
      <c r="AU71" s="3">
        <f t="shared" si="199"/>
        <v>1149.3333333333335</v>
      </c>
      <c r="AV71" s="3">
        <v>4.0683000000000004E-3</v>
      </c>
      <c r="AW71" s="31">
        <f t="shared" si="187"/>
        <v>1.0778386153341841</v>
      </c>
      <c r="AX71" s="3">
        <f t="shared" si="147"/>
        <v>3.1203861000000003E-2</v>
      </c>
      <c r="AY71" s="3">
        <f t="shared" si="222"/>
        <v>2.26246091937355E-2</v>
      </c>
      <c r="AZ71" s="3">
        <f t="shared" si="223"/>
        <v>3.3632726333320352E-2</v>
      </c>
      <c r="BA71" s="3">
        <f t="shared" si="224"/>
        <v>0.18339227446465772</v>
      </c>
      <c r="BB71" s="3">
        <f t="shared" si="225"/>
        <v>2.4385677445852925E-2</v>
      </c>
      <c r="BC71" s="3">
        <f t="shared" si="200"/>
        <v>41.007677650967288</v>
      </c>
      <c r="BE71" s="3">
        <v>1.3792</v>
      </c>
      <c r="BF71" s="3">
        <f t="shared" si="201"/>
        <v>1149.3333333333335</v>
      </c>
      <c r="BG71" s="3">
        <v>4.0067999999999996E-3</v>
      </c>
      <c r="BH71" s="31">
        <f t="shared" si="188"/>
        <v>1.0778386153341841</v>
      </c>
      <c r="BI71" s="3">
        <f t="shared" si="148"/>
        <v>3.0732155999999997E-2</v>
      </c>
      <c r="BJ71" s="3">
        <f t="shared" si="226"/>
        <v>2.2282595707656609E-2</v>
      </c>
      <c r="BK71" s="3">
        <f t="shared" si="227"/>
        <v>3.3124304469274134E-2</v>
      </c>
      <c r="BL71" s="3">
        <f t="shared" si="228"/>
        <v>0.1820008364521277</v>
      </c>
      <c r="BM71" s="3">
        <f t="shared" si="229"/>
        <v>2.4017042103592033E-2</v>
      </c>
      <c r="BN71" s="3">
        <f t="shared" si="202"/>
        <v>41.637100675708858</v>
      </c>
      <c r="BP71" s="3">
        <v>1.3769</v>
      </c>
      <c r="BQ71" s="3">
        <f t="shared" si="203"/>
        <v>1147.4166666666667</v>
      </c>
      <c r="BR71" s="3">
        <v>4.1098999999999997E-3</v>
      </c>
      <c r="BS71" s="31">
        <f t="shared" si="189"/>
        <v>1.0778159624145363</v>
      </c>
      <c r="BT71" s="3">
        <f t="shared" si="149"/>
        <v>3.1522932999999996E-2</v>
      </c>
      <c r="BU71" s="3">
        <f t="shared" si="230"/>
        <v>2.2894133924032244E-2</v>
      </c>
      <c r="BV71" s="3">
        <f t="shared" si="231"/>
        <v>3.3975920369523939E-2</v>
      </c>
      <c r="BW71" s="3">
        <f t="shared" si="232"/>
        <v>0.18432558251508102</v>
      </c>
      <c r="BX71" s="3">
        <f t="shared" si="233"/>
        <v>2.4675662988978095E-2</v>
      </c>
      <c r="BY71" s="3"/>
      <c r="CA71" s="3">
        <v>1.3769</v>
      </c>
      <c r="CB71" s="3">
        <f t="shared" si="204"/>
        <v>1147.4166666666667</v>
      </c>
      <c r="CC71" s="3">
        <v>4.0764E-3</v>
      </c>
      <c r="CD71" s="31">
        <f t="shared" si="190"/>
        <v>1.0778159624145363</v>
      </c>
      <c r="CE71" s="3">
        <f t="shared" si="150"/>
        <v>3.1265988000000002E-2</v>
      </c>
      <c r="CF71" s="3">
        <f t="shared" si="234"/>
        <v>2.2707522695911104E-2</v>
      </c>
      <c r="CG71" s="3">
        <f t="shared" si="235"/>
        <v>3.3698980947061342E-2</v>
      </c>
      <c r="CH71" s="3">
        <f t="shared" si="236"/>
        <v>0.18357282191833665</v>
      </c>
      <c r="CI71" s="3">
        <f t="shared" si="237"/>
        <v>2.4474530428543351E-2</v>
      </c>
      <c r="CJ71" s="3">
        <f t="shared" si="205"/>
        <v>40.858802293250655</v>
      </c>
    </row>
    <row r="72" spans="2:88" x14ac:dyDescent="0.2">
      <c r="B72" s="3">
        <v>1.4573</v>
      </c>
      <c r="C72" s="3">
        <f t="shared" si="191"/>
        <v>1214.4166666666667</v>
      </c>
      <c r="D72" s="3">
        <v>4.0264999999999997E-3</v>
      </c>
      <c r="E72" s="31">
        <f t="shared" si="183"/>
        <v>1.0797053227556883</v>
      </c>
      <c r="F72" s="3">
        <f t="shared" si="143"/>
        <v>3.0279279999999995E-2</v>
      </c>
      <c r="G72" s="3">
        <f t="shared" si="206"/>
        <v>2.0777657311466406E-2</v>
      </c>
      <c r="H72" s="3">
        <f t="shared" si="207"/>
        <v>3.2692699785209854E-2</v>
      </c>
      <c r="I72" s="3">
        <f t="shared" si="208"/>
        <v>0.1808112269335338</v>
      </c>
      <c r="J72" s="3">
        <f t="shared" si="209"/>
        <v>2.2433747193583924E-2</v>
      </c>
      <c r="K72" s="3">
        <f t="shared" si="192"/>
        <v>44.575700678574158</v>
      </c>
      <c r="M72" s="3">
        <v>1.4597</v>
      </c>
      <c r="N72" s="3">
        <f t="shared" si="193"/>
        <v>1216.4166666666667</v>
      </c>
      <c r="O72" s="3">
        <v>4.0585999999999999E-3</v>
      </c>
      <c r="P72" s="31">
        <f t="shared" si="184"/>
        <v>1.0797279747832085</v>
      </c>
      <c r="Q72" s="3">
        <f t="shared" si="144"/>
        <v>3.0520671999999999E-2</v>
      </c>
      <c r="R72" s="3">
        <f t="shared" si="210"/>
        <v>2.0908866205384666E-2</v>
      </c>
      <c r="S72" s="3">
        <f t="shared" si="211"/>
        <v>3.2954023367582574E-2</v>
      </c>
      <c r="T72" s="3">
        <f t="shared" si="212"/>
        <v>0.18153243062214139</v>
      </c>
      <c r="U72" s="3">
        <f t="shared" si="213"/>
        <v>2.2575887762953054E-2</v>
      </c>
      <c r="V72" s="3">
        <f t="shared" si="194"/>
        <v>44.295046578013036</v>
      </c>
      <c r="X72" s="3">
        <v>1.4597</v>
      </c>
      <c r="Y72" s="3">
        <f t="shared" si="195"/>
        <v>1216.4166666666667</v>
      </c>
      <c r="Z72" s="3">
        <v>4.0882000000000002E-3</v>
      </c>
      <c r="AA72" s="31">
        <f t="shared" si="185"/>
        <v>1.0786085492402306</v>
      </c>
      <c r="AB72" s="3">
        <f t="shared" si="145"/>
        <v>3.1356493999999999E-2</v>
      </c>
      <c r="AC72" s="3">
        <f t="shared" si="214"/>
        <v>2.1481464684524217E-2</v>
      </c>
      <c r="AD72" s="3">
        <f t="shared" si="215"/>
        <v>3.3821382502599993E-2</v>
      </c>
      <c r="AE72" s="3">
        <f t="shared" si="216"/>
        <v>0.18390590665500658</v>
      </c>
      <c r="AF72" s="3">
        <f t="shared" si="217"/>
        <v>2.3170091458929912E-2</v>
      </c>
      <c r="AG72" s="3">
        <f t="shared" si="196"/>
        <v>43.159087298923595</v>
      </c>
      <c r="AI72" s="3">
        <v>1.4573</v>
      </c>
      <c r="AJ72" s="3">
        <f t="shared" si="197"/>
        <v>1214.4166666666667</v>
      </c>
      <c r="AK72" s="3">
        <v>4.1793999999999998E-3</v>
      </c>
      <c r="AL72" s="31">
        <f t="shared" si="186"/>
        <v>1.0785862152598986</v>
      </c>
      <c r="AM72" s="3">
        <f t="shared" si="146"/>
        <v>3.2055997999999995E-2</v>
      </c>
      <c r="AN72" s="3">
        <f t="shared" si="218"/>
        <v>2.1996842105263155E-2</v>
      </c>
      <c r="AO72" s="3">
        <f t="shared" si="219"/>
        <v>3.4575157559198877E-2</v>
      </c>
      <c r="AP72" s="3">
        <f t="shared" si="220"/>
        <v>0.18594396349222761</v>
      </c>
      <c r="AQ72" s="3">
        <f t="shared" si="221"/>
        <v>2.3725490673985366E-2</v>
      </c>
      <c r="AR72" s="3">
        <f t="shared" si="198"/>
        <v>42.148759481568263</v>
      </c>
      <c r="AT72" s="3">
        <v>1.4597</v>
      </c>
      <c r="AU72" s="3">
        <f t="shared" si="199"/>
        <v>1216.4166666666667</v>
      </c>
      <c r="AV72" s="3">
        <v>4.2193999999999999E-3</v>
      </c>
      <c r="AW72" s="31">
        <f t="shared" si="187"/>
        <v>1.0786085492402306</v>
      </c>
      <c r="AX72" s="3">
        <f t="shared" si="147"/>
        <v>3.2362797999999998E-2</v>
      </c>
      <c r="AY72" s="3">
        <f t="shared" si="222"/>
        <v>2.2170855655271628E-2</v>
      </c>
      <c r="AZ72" s="3">
        <f t="shared" si="223"/>
        <v>3.4906790600134636E-2</v>
      </c>
      <c r="BA72" s="3">
        <f t="shared" si="224"/>
        <v>0.18683359066328153</v>
      </c>
      <c r="BB72" s="3">
        <f t="shared" si="225"/>
        <v>2.3913674453747095E-2</v>
      </c>
      <c r="BC72" s="3">
        <f t="shared" si="200"/>
        <v>41.817078422396413</v>
      </c>
      <c r="BE72" s="3">
        <v>1.4597</v>
      </c>
      <c r="BF72" s="3">
        <f t="shared" si="201"/>
        <v>1216.4166666666667</v>
      </c>
      <c r="BG72" s="3">
        <v>4.1576E-3</v>
      </c>
      <c r="BH72" s="31">
        <f t="shared" si="188"/>
        <v>1.0786085492402306</v>
      </c>
      <c r="BI72" s="3">
        <f t="shared" si="148"/>
        <v>3.1888791999999999E-2</v>
      </c>
      <c r="BJ72" s="3">
        <f t="shared" si="226"/>
        <v>2.1846127286428717E-2</v>
      </c>
      <c r="BK72" s="3">
        <f t="shared" si="227"/>
        <v>3.4395523676143472E-2</v>
      </c>
      <c r="BL72" s="3">
        <f t="shared" si="228"/>
        <v>0.18546030215693995</v>
      </c>
      <c r="BM72" s="3">
        <f t="shared" si="229"/>
        <v>2.3563419658932296E-2</v>
      </c>
      <c r="BN72" s="3">
        <f t="shared" si="202"/>
        <v>42.438661895194201</v>
      </c>
      <c r="BP72" s="3">
        <v>1.4573</v>
      </c>
      <c r="BQ72" s="3">
        <f t="shared" si="203"/>
        <v>1214.4166666666667</v>
      </c>
      <c r="BR72" s="3">
        <v>4.2721E-3</v>
      </c>
      <c r="BS72" s="31">
        <f t="shared" si="189"/>
        <v>1.0785862152598986</v>
      </c>
      <c r="BT72" s="3">
        <f t="shared" si="149"/>
        <v>3.2767007000000001E-2</v>
      </c>
      <c r="BU72" s="3">
        <f t="shared" si="230"/>
        <v>2.2484736842105262E-2</v>
      </c>
      <c r="BV72" s="3">
        <f t="shared" si="231"/>
        <v>3.5342042065524604E-2</v>
      </c>
      <c r="BW72" s="3">
        <f t="shared" si="232"/>
        <v>0.18799479265534086</v>
      </c>
      <c r="BX72" s="3">
        <f t="shared" si="233"/>
        <v>2.4251727211641119E-2</v>
      </c>
      <c r="BY72" s="3"/>
      <c r="CA72" s="3">
        <v>1.4573</v>
      </c>
      <c r="CB72" s="3">
        <f t="shared" si="204"/>
        <v>1214.4166666666667</v>
      </c>
      <c r="CC72" s="3">
        <v>1.7303999999999999E-5</v>
      </c>
      <c r="CD72" s="31">
        <f t="shared" si="190"/>
        <v>1.0785862152598986</v>
      </c>
      <c r="CE72" s="3">
        <f t="shared" si="150"/>
        <v>1.3272168E-4</v>
      </c>
      <c r="CF72" s="3">
        <f t="shared" si="234"/>
        <v>9.1073684210526317E-5</v>
      </c>
      <c r="CG72" s="3">
        <f t="shared" si="235"/>
        <v>1.4315177451413539E-4</v>
      </c>
      <c r="CH72" s="3">
        <f t="shared" si="236"/>
        <v>1.1964605071381813E-2</v>
      </c>
      <c r="CI72" s="3"/>
      <c r="CJ72" s="3"/>
    </row>
    <row r="73" spans="2:88" x14ac:dyDescent="0.2">
      <c r="B73" s="3">
        <v>1.5578000000000001</v>
      </c>
      <c r="C73" s="3">
        <f t="shared" si="191"/>
        <v>1298.1666666666667</v>
      </c>
      <c r="D73" s="3">
        <v>4.2116000000000002E-3</v>
      </c>
      <c r="E73" s="31">
        <f t="shared" ref="E73:E78" si="238">(E$2-13+(8.7*LN(B73*1000)))/E$2</f>
        <v>1.0806233539269412</v>
      </c>
      <c r="F73" s="3">
        <f t="shared" si="143"/>
        <v>3.1671232000000001E-2</v>
      </c>
      <c r="G73" s="3">
        <f t="shared" si="206"/>
        <v>2.0330743356014893E-2</v>
      </c>
      <c r="H73" s="3">
        <f t="shared" si="207"/>
        <v>3.4224672946838265E-2</v>
      </c>
      <c r="I73" s="3">
        <f t="shared" si="208"/>
        <v>0.18499911607042416</v>
      </c>
      <c r="J73" s="3">
        <f t="shared" si="209"/>
        <v>2.1969876073204688E-2</v>
      </c>
      <c r="K73" s="3">
        <f t="shared" si="192"/>
        <v>45.516870312238069</v>
      </c>
      <c r="N73" s="3"/>
      <c r="P73" s="31"/>
      <c r="Q73" s="3"/>
      <c r="R73" s="3"/>
      <c r="S73" s="3"/>
      <c r="T73" s="3"/>
      <c r="U73" s="3"/>
      <c r="V73" s="3"/>
      <c r="X73" s="3"/>
      <c r="Y73" s="3"/>
      <c r="Z73" s="3"/>
      <c r="AA73" s="31"/>
      <c r="AB73" s="3"/>
      <c r="AC73" s="3"/>
      <c r="AD73" s="3"/>
      <c r="AE73" s="3"/>
      <c r="AF73" s="3"/>
      <c r="AG73" s="3"/>
      <c r="AI73" s="3">
        <v>1.5578000000000001</v>
      </c>
      <c r="AJ73" s="3">
        <f t="shared" si="197"/>
        <v>1298.1666666666667</v>
      </c>
      <c r="AK73" s="3">
        <v>4.3730000000000002E-3</v>
      </c>
      <c r="AL73" s="31">
        <f t="shared" ref="AL73:AL78" si="239">(AL$2-13+(8.7*LN(AI73*1000)))/AL$2</f>
        <v>1.0794913567579203</v>
      </c>
      <c r="AM73" s="3">
        <f t="shared" si="146"/>
        <v>3.354091E-2</v>
      </c>
      <c r="AN73" s="3">
        <f t="shared" ref="AN73:AN78" si="240">AM73/AI73</f>
        <v>2.1530947490050068E-2</v>
      </c>
      <c r="AO73" s="3">
        <f t="shared" si="219"/>
        <v>3.6207122442795295E-2</v>
      </c>
      <c r="AP73" s="3">
        <f t="shared" si="220"/>
        <v>0.1902816923479379</v>
      </c>
      <c r="AQ73" s="3">
        <f t="shared" si="221"/>
        <v>2.3242471718317687E-2</v>
      </c>
      <c r="AR73" s="3">
        <f t="shared" si="198"/>
        <v>43.024683954412957</v>
      </c>
      <c r="AU73" s="3"/>
      <c r="AW73" s="31"/>
      <c r="AX73" s="3"/>
      <c r="AY73" s="3"/>
      <c r="AZ73" s="3"/>
      <c r="BA73" s="3"/>
      <c r="BB73" s="3"/>
      <c r="BC73" s="3"/>
      <c r="BF73" s="3"/>
      <c r="BH73" s="31"/>
      <c r="BI73" s="3"/>
      <c r="BJ73" s="3"/>
      <c r="BK73" s="3"/>
      <c r="BL73" s="3"/>
      <c r="BM73" s="3"/>
      <c r="BN73" s="3"/>
      <c r="BP73" s="3">
        <v>1.5578000000000001</v>
      </c>
      <c r="BQ73" s="3">
        <f t="shared" si="203"/>
        <v>1298.1666666666667</v>
      </c>
      <c r="BR73" s="3">
        <v>4.4549999999999998E-3</v>
      </c>
      <c r="BS73" s="31">
        <f t="shared" ref="BS73:BS78" si="241">(BS$2-13+(8.7*LN(BP73*1000)))/BS$2</f>
        <v>1.0794913567579203</v>
      </c>
      <c r="BT73" s="3">
        <f t="shared" si="149"/>
        <v>3.4169849999999995E-2</v>
      </c>
      <c r="BU73" s="3">
        <f t="shared" ref="BU73:BU78" si="242">BT73/BP73</f>
        <v>2.1934683528052376E-2</v>
      </c>
      <c r="BV73" s="3">
        <f t="shared" si="231"/>
        <v>3.688605773671462E-2</v>
      </c>
      <c r="BW73" s="3">
        <f t="shared" si="232"/>
        <v>0.19205743343259229</v>
      </c>
      <c r="BX73" s="3">
        <f t="shared" si="233"/>
        <v>2.367830128175287E-2</v>
      </c>
      <c r="BY73" s="3"/>
      <c r="CA73" s="3">
        <v>1.5578000000000001</v>
      </c>
      <c r="CB73" s="3">
        <f t="shared" si="204"/>
        <v>1298.1666666666667</v>
      </c>
      <c r="CC73" s="3">
        <v>4.4152000000000002E-3</v>
      </c>
      <c r="CD73" s="31">
        <f t="shared" ref="CD73" si="243">(CD$2-13+(8.7*LN(CA73*1000)))/CD$2</f>
        <v>1.0794913567579203</v>
      </c>
      <c r="CE73" s="3">
        <f t="shared" si="150"/>
        <v>3.3864584000000003E-2</v>
      </c>
      <c r="CF73" s="3">
        <f t="shared" ref="CF73" si="244">CE73/CA73</f>
        <v>2.1738723841314676E-2</v>
      </c>
      <c r="CG73" s="3">
        <f t="shared" si="235"/>
        <v>3.655652572820256E-2</v>
      </c>
      <c r="CH73" s="3">
        <f t="shared" si="236"/>
        <v>0.19119760910691996</v>
      </c>
      <c r="CI73" s="3">
        <f t="shared" si="237"/>
        <v>2.3466764493646528E-2</v>
      </c>
      <c r="CJ73" s="3">
        <f t="shared" si="205"/>
        <v>42.613458718211596</v>
      </c>
    </row>
    <row r="74" spans="2:88" x14ac:dyDescent="0.2">
      <c r="B74" s="3">
        <v>1.6583000000000001</v>
      </c>
      <c r="C74" s="3">
        <f t="shared" si="191"/>
        <v>1381.916666666667</v>
      </c>
      <c r="D74" s="3">
        <v>4.3823000000000004E-3</v>
      </c>
      <c r="E74" s="31">
        <f t="shared" si="238"/>
        <v>1.0814839713036621</v>
      </c>
      <c r="F74" s="3">
        <f t="shared" si="143"/>
        <v>3.2954896000000004E-2</v>
      </c>
      <c r="G74" s="3">
        <f t="shared" si="206"/>
        <v>1.9872698546704457E-2</v>
      </c>
      <c r="H74" s="3">
        <f t="shared" si="207"/>
        <v>3.5640191799979175E-2</v>
      </c>
      <c r="I74" s="3">
        <f t="shared" si="208"/>
        <v>0.18878610065356818</v>
      </c>
      <c r="J74" s="3">
        <f t="shared" si="209"/>
        <v>2.1492004944810451E-2</v>
      </c>
      <c r="K74" s="3">
        <f t="shared" si="192"/>
        <v>46.528930296075714</v>
      </c>
      <c r="N74" s="3"/>
      <c r="P74" s="31"/>
      <c r="Q74" s="3"/>
      <c r="R74" s="3"/>
      <c r="S74" s="3"/>
      <c r="T74" s="3"/>
      <c r="U74" s="3"/>
      <c r="V74" s="3"/>
      <c r="X74" s="3"/>
      <c r="Y74" s="3"/>
      <c r="Z74" s="3"/>
      <c r="AA74" s="31"/>
      <c r="AB74" s="3"/>
      <c r="AC74" s="3"/>
      <c r="AD74" s="3"/>
      <c r="AE74" s="3"/>
      <c r="AF74" s="3"/>
      <c r="AG74" s="3"/>
      <c r="AI74" s="3">
        <v>1.6583000000000001</v>
      </c>
      <c r="AJ74" s="3">
        <f t="shared" si="197"/>
        <v>1381.916666666667</v>
      </c>
      <c r="AK74" s="3">
        <v>4.5512E-3</v>
      </c>
      <c r="AL74" s="31">
        <f t="shared" si="239"/>
        <v>1.0803398905833299</v>
      </c>
      <c r="AM74" s="3">
        <f t="shared" si="146"/>
        <v>3.4907703999999998E-2</v>
      </c>
      <c r="AN74" s="3">
        <f t="shared" si="240"/>
        <v>2.1050294880299098E-2</v>
      </c>
      <c r="AO74" s="3">
        <f t="shared" si="219"/>
        <v>3.7712185119875265E-2</v>
      </c>
      <c r="AP74" s="3">
        <f t="shared" si="220"/>
        <v>0.19419625413451019</v>
      </c>
      <c r="AQ74" s="3">
        <f t="shared" si="221"/>
        <v>2.2741473267729156E-2</v>
      </c>
      <c r="AR74" s="3">
        <f t="shared" si="198"/>
        <v>43.97252492075922</v>
      </c>
      <c r="AU74" s="3"/>
      <c r="AW74" s="31"/>
      <c r="AX74" s="3"/>
      <c r="AY74" s="3"/>
      <c r="AZ74" s="3"/>
      <c r="BA74" s="3"/>
      <c r="BB74" s="3"/>
      <c r="BC74" s="3"/>
      <c r="BF74" s="3"/>
      <c r="BH74" s="31"/>
      <c r="BI74" s="3"/>
      <c r="BJ74" s="3"/>
      <c r="BK74" s="3"/>
      <c r="BL74" s="3"/>
      <c r="BM74" s="3"/>
      <c r="BN74" s="3"/>
      <c r="BP74" s="3">
        <v>1.6583000000000001</v>
      </c>
      <c r="BQ74" s="3">
        <f t="shared" si="203"/>
        <v>1381.916666666667</v>
      </c>
      <c r="BR74" s="3">
        <v>4.6525000000000004E-3</v>
      </c>
      <c r="BS74" s="31">
        <f t="shared" si="241"/>
        <v>1.0803398905833299</v>
      </c>
      <c r="BT74" s="3">
        <f t="shared" si="149"/>
        <v>3.5684675000000006E-2</v>
      </c>
      <c r="BU74" s="3">
        <f t="shared" si="242"/>
        <v>2.1518829524211545E-2</v>
      </c>
      <c r="BV74" s="3">
        <f t="shared" si="231"/>
        <v>3.8551577885001694E-2</v>
      </c>
      <c r="BW74" s="3">
        <f t="shared" si="232"/>
        <v>0.19634555733451595</v>
      </c>
      <c r="BX74" s="3">
        <f t="shared" si="233"/>
        <v>2.3247649933668027E-2</v>
      </c>
      <c r="BY74" s="3"/>
      <c r="CA74" s="3"/>
      <c r="CB74" s="3"/>
      <c r="CC74" s="3"/>
      <c r="CD74" s="31"/>
      <c r="CE74" s="3"/>
      <c r="CF74" s="3"/>
      <c r="CG74" s="3"/>
      <c r="CH74" s="3"/>
      <c r="CI74" s="3"/>
      <c r="CJ74" s="3"/>
    </row>
    <row r="75" spans="2:88" x14ac:dyDescent="0.2">
      <c r="B75" s="3">
        <v>1.7587999999999999</v>
      </c>
      <c r="C75" s="3">
        <f t="shared" si="191"/>
        <v>1465.6666666666667</v>
      </c>
      <c r="D75" s="3">
        <v>4.5645E-3</v>
      </c>
      <c r="E75" s="31">
        <f t="shared" si="238"/>
        <v>1.0822939354819112</v>
      </c>
      <c r="F75" s="3">
        <f t="shared" si="143"/>
        <v>3.4325040000000001E-2</v>
      </c>
      <c r="G75" s="3">
        <f t="shared" si="206"/>
        <v>1.9516170115988177E-2</v>
      </c>
      <c r="H75" s="3">
        <f t="shared" si="207"/>
        <v>3.714978262717402E-2</v>
      </c>
      <c r="I75" s="3">
        <f t="shared" si="208"/>
        <v>0.19274278878125123</v>
      </c>
      <c r="J75" s="3">
        <f t="shared" si="209"/>
        <v>2.1122232560367309E-2</v>
      </c>
      <c r="K75" s="3">
        <f t="shared" si="192"/>
        <v>47.343480247270335</v>
      </c>
      <c r="N75" s="3"/>
      <c r="P75" s="31"/>
      <c r="Q75" s="3"/>
      <c r="R75" s="3"/>
      <c r="S75" s="3"/>
      <c r="T75" s="3"/>
      <c r="U75" s="3"/>
      <c r="V75" s="3"/>
      <c r="X75" s="3"/>
      <c r="Y75" s="3"/>
      <c r="Z75" s="3"/>
      <c r="AA75" s="31"/>
      <c r="AB75" s="3"/>
      <c r="AC75" s="3"/>
      <c r="AD75" s="3"/>
      <c r="AE75" s="3"/>
      <c r="AF75" s="3"/>
      <c r="AG75" s="3"/>
      <c r="AI75" s="3">
        <v>1.7587999999999999</v>
      </c>
      <c r="AJ75" s="3">
        <f t="shared" si="197"/>
        <v>1465.6666666666667</v>
      </c>
      <c r="AK75" s="3">
        <v>4.7304000000000001E-3</v>
      </c>
      <c r="AL75" s="31">
        <f t="shared" si="239"/>
        <v>1.0811384824096224</v>
      </c>
      <c r="AM75" s="3">
        <f t="shared" si="146"/>
        <v>3.6282168000000004E-2</v>
      </c>
      <c r="AN75" s="3">
        <f t="shared" si="240"/>
        <v>2.0628933363657041E-2</v>
      </c>
      <c r="AO75" s="3">
        <f t="shared" si="219"/>
        <v>3.922604805005097E-2</v>
      </c>
      <c r="AP75" s="3">
        <f t="shared" si="220"/>
        <v>0.19805566906819649</v>
      </c>
      <c r="AQ75" s="3">
        <f t="shared" si="221"/>
        <v>2.2302733710513403E-2</v>
      </c>
      <c r="AR75" s="3">
        <f t="shared" si="198"/>
        <v>44.837552785226713</v>
      </c>
      <c r="AU75" s="3"/>
      <c r="AW75" s="31"/>
      <c r="AX75" s="3"/>
      <c r="AY75" s="3"/>
      <c r="AZ75" s="3"/>
      <c r="BA75" s="3"/>
      <c r="BB75" s="3"/>
      <c r="BC75" s="3"/>
      <c r="BF75" s="3"/>
      <c r="BH75" s="31"/>
      <c r="BI75" s="3"/>
      <c r="BJ75" s="3"/>
      <c r="BK75" s="3"/>
      <c r="BL75" s="3"/>
      <c r="BM75" s="3"/>
      <c r="BN75" s="3"/>
      <c r="BP75" s="3">
        <v>1.7587999999999999</v>
      </c>
      <c r="BQ75" s="3">
        <f t="shared" si="203"/>
        <v>1465.6666666666667</v>
      </c>
      <c r="BR75" s="3">
        <v>4.8257999999999999E-3</v>
      </c>
      <c r="BS75" s="31">
        <f t="shared" si="241"/>
        <v>1.0811384824096224</v>
      </c>
      <c r="BT75" s="3">
        <f t="shared" si="149"/>
        <v>3.7013885999999996E-2</v>
      </c>
      <c r="BU75" s="3">
        <f t="shared" si="242"/>
        <v>2.1044965885831247E-2</v>
      </c>
      <c r="BV75" s="3">
        <f t="shared" si="231"/>
        <v>4.0017136538122763E-2</v>
      </c>
      <c r="BW75" s="3">
        <f t="shared" si="232"/>
        <v>0.20004283675783735</v>
      </c>
      <c r="BX75" s="3">
        <f t="shared" si="233"/>
        <v>2.275252248016987E-2</v>
      </c>
      <c r="BY75" s="3"/>
      <c r="CA75" s="3"/>
      <c r="CB75" s="3"/>
      <c r="CC75" s="3"/>
      <c r="CD75" s="31"/>
      <c r="CE75" s="3"/>
      <c r="CF75" s="3"/>
      <c r="CG75" s="3"/>
      <c r="CH75" s="3"/>
      <c r="CI75" s="3"/>
      <c r="CJ75" s="3"/>
    </row>
    <row r="76" spans="2:88" x14ac:dyDescent="0.2">
      <c r="B76" s="3">
        <v>1.8593</v>
      </c>
      <c r="C76" s="3">
        <f t="shared" si="191"/>
        <v>1549.4166666666667</v>
      </c>
      <c r="D76" s="3">
        <v>4.7128999999999999E-3</v>
      </c>
      <c r="E76" s="31">
        <f t="shared" si="238"/>
        <v>1.0830588790514848</v>
      </c>
      <c r="F76" s="3">
        <f t="shared" si="143"/>
        <v>3.5441007999999996E-2</v>
      </c>
      <c r="G76" s="3">
        <f t="shared" si="206"/>
        <v>1.9061479051255846E-2</v>
      </c>
      <c r="H76" s="3">
        <f t="shared" si="207"/>
        <v>3.8384698396934702E-2</v>
      </c>
      <c r="I76" s="3">
        <f t="shared" si="208"/>
        <v>0.19592013269935968</v>
      </c>
      <c r="J76" s="3">
        <f t="shared" si="209"/>
        <v>2.064470413431652E-2</v>
      </c>
      <c r="K76" s="3">
        <f t="shared" si="192"/>
        <v>48.438572599243834</v>
      </c>
      <c r="N76" s="3"/>
      <c r="P76" s="31"/>
      <c r="Q76" s="3"/>
      <c r="R76" s="3"/>
      <c r="S76" s="3"/>
      <c r="T76" s="3"/>
      <c r="U76" s="3"/>
      <c r="V76" s="3"/>
      <c r="X76" s="3"/>
      <c r="Y76" s="3"/>
      <c r="Z76" s="3"/>
      <c r="AA76" s="31"/>
      <c r="AB76" s="3"/>
      <c r="AC76" s="3"/>
      <c r="AD76" s="3"/>
      <c r="AE76" s="3"/>
      <c r="AF76" s="3"/>
      <c r="AG76" s="3"/>
      <c r="AI76" s="3">
        <v>1.8593</v>
      </c>
      <c r="AJ76" s="3">
        <f t="shared" si="197"/>
        <v>1549.4166666666667</v>
      </c>
      <c r="AK76" s="3">
        <v>4.8937E-3</v>
      </c>
      <c r="AL76" s="31">
        <f t="shared" si="239"/>
        <v>1.0818926857418696</v>
      </c>
      <c r="AM76" s="3">
        <f t="shared" si="146"/>
        <v>3.7534679000000001E-2</v>
      </c>
      <c r="AN76" s="3">
        <f t="shared" si="240"/>
        <v>2.0187532404668425E-2</v>
      </c>
      <c r="AO76" s="3">
        <f t="shared" si="219"/>
        <v>4.0608494671768955E-2</v>
      </c>
      <c r="AP76" s="3">
        <f t="shared" si="220"/>
        <v>0.20151549486768741</v>
      </c>
      <c r="AQ76" s="3">
        <f t="shared" si="221"/>
        <v>2.1840743651787745E-2</v>
      </c>
      <c r="AR76" s="3">
        <f t="shared" si="198"/>
        <v>45.785986775141069</v>
      </c>
      <c r="AU76" s="3"/>
      <c r="AW76" s="31"/>
      <c r="AX76" s="3"/>
      <c r="AY76" s="3"/>
      <c r="AZ76" s="3"/>
      <c r="BA76" s="3"/>
      <c r="BB76" s="3"/>
      <c r="BC76" s="3"/>
      <c r="BF76" s="3"/>
      <c r="BH76" s="31"/>
      <c r="BI76" s="3"/>
      <c r="BJ76" s="3"/>
      <c r="BK76" s="3"/>
      <c r="BL76" s="3"/>
      <c r="BM76" s="3"/>
      <c r="BN76" s="3"/>
      <c r="BP76" s="3">
        <v>1.8593</v>
      </c>
      <c r="BQ76" s="3">
        <f t="shared" si="203"/>
        <v>1549.4166666666667</v>
      </c>
      <c r="BR76" s="3">
        <v>4.9935999999999999E-3</v>
      </c>
      <c r="BS76" s="31">
        <f t="shared" si="241"/>
        <v>1.0818926857418696</v>
      </c>
      <c r="BT76" s="3">
        <f t="shared" si="149"/>
        <v>3.8300911999999999E-2</v>
      </c>
      <c r="BU76" s="3">
        <f t="shared" si="242"/>
        <v>2.0599640725004035E-2</v>
      </c>
      <c r="BV76" s="3">
        <f t="shared" si="231"/>
        <v>4.1437476550042998E-2</v>
      </c>
      <c r="BW76" s="3">
        <f t="shared" si="232"/>
        <v>0.20356197225916975</v>
      </c>
      <c r="BX76" s="3">
        <f t="shared" si="233"/>
        <v>2.2286600629292205E-2</v>
      </c>
      <c r="BY76" s="3"/>
      <c r="CA76" s="3"/>
      <c r="CB76" s="3"/>
      <c r="CC76" s="3"/>
      <c r="CD76" s="31"/>
      <c r="CE76" s="3"/>
      <c r="CF76" s="3"/>
      <c r="CG76" s="3"/>
      <c r="CH76" s="3"/>
      <c r="CI76" s="3"/>
      <c r="CJ76" s="3"/>
    </row>
    <row r="77" spans="2:88" x14ac:dyDescent="0.2">
      <c r="B77" s="3">
        <v>1.9598</v>
      </c>
      <c r="C77" s="3">
        <f t="shared" si="191"/>
        <v>1633.1666666666667</v>
      </c>
      <c r="D77" s="3">
        <v>4.8799000000000004E-3</v>
      </c>
      <c r="E77" s="31">
        <f t="shared" si="238"/>
        <v>1.0837835443733463</v>
      </c>
      <c r="F77" s="3">
        <f t="shared" si="143"/>
        <v>3.6696848000000004E-2</v>
      </c>
      <c r="G77" s="3">
        <f t="shared" si="206"/>
        <v>1.8724792325747527E-2</v>
      </c>
      <c r="H77" s="3">
        <f t="shared" si="207"/>
        <v>3.9771439992769948E-2</v>
      </c>
      <c r="I77" s="3">
        <f t="shared" si="208"/>
        <v>0.19942778139659967</v>
      </c>
      <c r="J77" s="3">
        <f t="shared" si="209"/>
        <v>2.029362179445349E-2</v>
      </c>
      <c r="K77" s="3">
        <f t="shared" si="192"/>
        <v>49.276566308795253</v>
      </c>
      <c r="N77" s="3"/>
      <c r="P77" s="31"/>
      <c r="Q77" s="3"/>
      <c r="R77" s="3"/>
      <c r="S77" s="3"/>
      <c r="T77" s="3"/>
      <c r="U77" s="3"/>
      <c r="V77" s="3"/>
      <c r="X77" s="3"/>
      <c r="Y77" s="3"/>
      <c r="Z77" s="3"/>
      <c r="AA77" s="31"/>
      <c r="AB77" s="3"/>
      <c r="AC77" s="3"/>
      <c r="AD77" s="3"/>
      <c r="AE77" s="3"/>
      <c r="AF77" s="3"/>
      <c r="AG77" s="3"/>
      <c r="AI77" s="3">
        <v>1.9598</v>
      </c>
      <c r="AJ77" s="3">
        <f t="shared" si="197"/>
        <v>1633.1666666666667</v>
      </c>
      <c r="AK77" s="3">
        <v>5.0723000000000001E-3</v>
      </c>
      <c r="AL77" s="31">
        <f t="shared" si="239"/>
        <v>1.082607176355624</v>
      </c>
      <c r="AM77" s="3">
        <f t="shared" si="146"/>
        <v>3.8904541000000001E-2</v>
      </c>
      <c r="AN77" s="3">
        <f t="shared" si="240"/>
        <v>1.98512812531891E-2</v>
      </c>
      <c r="AO77" s="3">
        <f t="shared" si="219"/>
        <v>4.2118335279421604E-2</v>
      </c>
      <c r="AP77" s="3">
        <f t="shared" si="220"/>
        <v>0.20522752076517808</v>
      </c>
      <c r="AQ77" s="3">
        <f t="shared" si="221"/>
        <v>2.1491139544556385E-2</v>
      </c>
      <c r="AR77" s="3">
        <f t="shared" si="198"/>
        <v>46.530803912317239</v>
      </c>
      <c r="AU77" s="3"/>
      <c r="AW77" s="31"/>
      <c r="AX77" s="3"/>
      <c r="AY77" s="3"/>
      <c r="AZ77" s="3"/>
      <c r="BA77" s="3"/>
      <c r="BB77" s="3"/>
      <c r="BC77" s="3"/>
      <c r="BF77" s="3"/>
      <c r="BH77" s="31"/>
      <c r="BI77" s="3"/>
      <c r="BJ77" s="3"/>
      <c r="BK77" s="3"/>
      <c r="BL77" s="3"/>
      <c r="BM77" s="3"/>
      <c r="BN77" s="3"/>
      <c r="BP77" s="3">
        <v>1.9598</v>
      </c>
      <c r="BQ77" s="3">
        <f t="shared" si="203"/>
        <v>1633.1666666666667</v>
      </c>
      <c r="BR77" s="3">
        <v>5.1657999999999999E-3</v>
      </c>
      <c r="BS77" s="31">
        <f t="shared" si="241"/>
        <v>1.082607176355624</v>
      </c>
      <c r="BT77" s="3">
        <f t="shared" si="149"/>
        <v>3.9621685999999996E-2</v>
      </c>
      <c r="BU77" s="3">
        <f t="shared" si="242"/>
        <v>2.0217208898867231E-2</v>
      </c>
      <c r="BV77" s="3">
        <f t="shared" si="231"/>
        <v>4.2894721602909157E-2</v>
      </c>
      <c r="BW77" s="3">
        <f t="shared" si="232"/>
        <v>0.20711040920945803</v>
      </c>
      <c r="BX77" s="3">
        <f t="shared" si="233"/>
        <v>2.1887295439794448E-2</v>
      </c>
      <c r="BY77" s="3"/>
      <c r="CA77" s="3"/>
      <c r="CB77" s="3"/>
      <c r="CC77" s="3"/>
      <c r="CD77" s="31"/>
      <c r="CE77" s="3"/>
      <c r="CF77" s="3"/>
      <c r="CG77" s="3"/>
      <c r="CH77" s="3"/>
      <c r="CI77" s="3"/>
      <c r="CJ77" s="3"/>
    </row>
    <row r="78" spans="2:88" x14ac:dyDescent="0.2">
      <c r="B78" s="3">
        <v>1.9799</v>
      </c>
      <c r="C78" s="3">
        <f t="shared" si="191"/>
        <v>1649.9166666666667</v>
      </c>
      <c r="D78" s="3">
        <v>4.9097000000000003E-3</v>
      </c>
      <c r="E78" s="31">
        <f t="shared" si="238"/>
        <v>1.0839240096060998</v>
      </c>
      <c r="F78" s="3">
        <f t="shared" si="143"/>
        <v>3.6920943999999997E-2</v>
      </c>
      <c r="G78" s="3">
        <f t="shared" si="206"/>
        <v>1.8647883226425577E-2</v>
      </c>
      <c r="H78" s="3">
        <f t="shared" si="207"/>
        <v>4.0019497658922272E-2</v>
      </c>
      <c r="I78" s="3">
        <f t="shared" si="208"/>
        <v>0.2000487382087732</v>
      </c>
      <c r="J78" s="3">
        <f t="shared" si="209"/>
        <v>2.0212888357453544E-2</v>
      </c>
      <c r="K78" s="3">
        <f t="shared" si="192"/>
        <v>49.473384620523468</v>
      </c>
      <c r="N78" s="3"/>
      <c r="P78" s="31"/>
      <c r="Q78" s="3"/>
      <c r="R78" s="3"/>
      <c r="S78" s="3"/>
      <c r="T78" s="3"/>
      <c r="U78" s="3"/>
      <c r="V78" s="3"/>
      <c r="X78" s="3"/>
      <c r="Y78" s="3"/>
      <c r="Z78" s="3"/>
      <c r="AA78" s="31"/>
      <c r="AB78" s="3"/>
      <c r="AC78" s="3"/>
      <c r="AD78" s="3"/>
      <c r="AE78" s="3"/>
      <c r="AF78" s="3"/>
      <c r="AG78" s="3"/>
      <c r="AI78" s="3">
        <v>1.9799</v>
      </c>
      <c r="AJ78" s="3">
        <f t="shared" si="197"/>
        <v>1649.9166666666667</v>
      </c>
      <c r="AK78" s="3">
        <v>5.1044000000000003E-3</v>
      </c>
      <c r="AL78" s="31">
        <f t="shared" si="239"/>
        <v>1.082745669377621</v>
      </c>
      <c r="AM78" s="3">
        <f t="shared" si="146"/>
        <v>3.9150747999999999E-2</v>
      </c>
      <c r="AN78" s="3">
        <f t="shared" si="240"/>
        <v>1.9774103742613264E-2</v>
      </c>
      <c r="AO78" s="3">
        <f t="shared" si="219"/>
        <v>4.2390302849894555E-2</v>
      </c>
      <c r="AP78" s="3">
        <f t="shared" si="220"/>
        <v>0.20588905471125599</v>
      </c>
      <c r="AQ78" s="3">
        <f t="shared" si="221"/>
        <v>2.1410325193138319E-2</v>
      </c>
      <c r="AR78" s="3">
        <f t="shared" si="198"/>
        <v>46.706436776611163</v>
      </c>
      <c r="AU78" s="3"/>
      <c r="AW78" s="31"/>
      <c r="AX78" s="3"/>
      <c r="AY78" s="3"/>
      <c r="AZ78" s="3"/>
      <c r="BA78" s="3"/>
      <c r="BB78" s="3"/>
      <c r="BC78" s="3"/>
      <c r="BF78" s="3"/>
      <c r="BH78" s="31"/>
      <c r="BI78" s="3"/>
      <c r="BJ78" s="3"/>
      <c r="BK78" s="3"/>
      <c r="BL78" s="3"/>
      <c r="BM78" s="3"/>
      <c r="BN78" s="3"/>
      <c r="BP78" s="3">
        <v>1.9799</v>
      </c>
      <c r="BQ78" s="3">
        <f t="shared" si="203"/>
        <v>1649.9166666666667</v>
      </c>
      <c r="BR78" s="3">
        <v>5.1931E-3</v>
      </c>
      <c r="BS78" s="31">
        <f t="shared" si="241"/>
        <v>1.082745669377621</v>
      </c>
      <c r="BT78" s="3">
        <f t="shared" si="149"/>
        <v>3.9831076999999999E-2</v>
      </c>
      <c r="BU78" s="3">
        <f t="shared" si="242"/>
        <v>2.0117721602101117E-2</v>
      </c>
      <c r="BV78" s="3">
        <f t="shared" si="231"/>
        <v>4.312692612839656E-2</v>
      </c>
      <c r="BW78" s="3">
        <f t="shared" si="232"/>
        <v>0.20767023409337354</v>
      </c>
      <c r="BX78" s="3">
        <f t="shared" si="233"/>
        <v>2.1782375942419597E-2</v>
      </c>
      <c r="BY78" s="3"/>
      <c r="CA78" s="3"/>
      <c r="CB78" s="3"/>
      <c r="CC78" s="3"/>
      <c r="CD78" s="31"/>
      <c r="CE78" s="3"/>
      <c r="CF78" s="3"/>
      <c r="CG78" s="3"/>
      <c r="CH78" s="3"/>
      <c r="CI78" s="3"/>
      <c r="CJ78" s="3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216"/>
  <sheetViews>
    <sheetView tabSelected="1" zoomScale="70" zoomScaleNormal="70" workbookViewId="0">
      <pane ySplit="5" topLeftCell="A6" activePane="bottomLeft" state="frozen"/>
      <selection pane="bottomLeft" sqref="A1:BS1048576"/>
    </sheetView>
  </sheetViews>
  <sheetFormatPr defaultColWidth="9.140625" defaultRowHeight="12" x14ac:dyDescent="0.2"/>
  <cols>
    <col min="1" max="4" width="11.28515625" style="2" customWidth="1"/>
    <col min="5" max="9" width="9.140625" style="2"/>
    <col min="10" max="11" width="11.28515625" style="2" customWidth="1"/>
    <col min="12" max="14" width="9.140625" style="2"/>
    <col min="15" max="15" width="9.140625" style="25"/>
    <col min="16" max="19" width="9.140625" style="2"/>
    <col min="20" max="21" width="11.7109375" style="2" customWidth="1"/>
    <col min="22" max="31" width="9.140625" style="2"/>
    <col min="32" max="32" width="10.28515625" style="2" customWidth="1"/>
    <col min="33" max="41" width="9.140625" style="2"/>
    <col min="42" max="42" width="12" style="2" customWidth="1"/>
    <col min="43" max="47" width="9.140625" style="2"/>
    <col min="48" max="48" width="9.140625" style="25"/>
    <col min="49" max="61" width="9.140625" style="2"/>
    <col min="62" max="62" width="13.85546875" style="2" customWidth="1"/>
    <col min="63" max="16384" width="9.140625" style="2"/>
  </cols>
  <sheetData>
    <row r="1" spans="1:71" ht="13.5" x14ac:dyDescent="0.25">
      <c r="B1" s="2" t="s">
        <v>12</v>
      </c>
      <c r="C1" s="2" t="s">
        <v>107</v>
      </c>
      <c r="D1" s="2" t="s">
        <v>13</v>
      </c>
      <c r="E1" s="2">
        <v>587</v>
      </c>
      <c r="F1" s="25">
        <v>0.64</v>
      </c>
      <c r="H1" s="29" t="s">
        <v>104</v>
      </c>
      <c r="I1" s="29" t="s">
        <v>102</v>
      </c>
      <c r="J1" s="2" t="s">
        <v>20</v>
      </c>
      <c r="K1" s="2" t="s">
        <v>20</v>
      </c>
      <c r="N1" s="2" t="s">
        <v>13</v>
      </c>
      <c r="O1" s="25">
        <v>587</v>
      </c>
      <c r="P1" s="25">
        <v>0.64500000000000002</v>
      </c>
      <c r="Q1" s="2" t="s">
        <v>21</v>
      </c>
      <c r="R1" s="29" t="s">
        <v>104</v>
      </c>
      <c r="S1" s="29" t="s">
        <v>102</v>
      </c>
      <c r="T1" s="2" t="s">
        <v>21</v>
      </c>
      <c r="U1" s="2" t="s">
        <v>21</v>
      </c>
      <c r="X1" s="2" t="s">
        <v>13</v>
      </c>
      <c r="Y1" s="2">
        <v>587</v>
      </c>
      <c r="Z1" s="25">
        <v>0.63500000000000001</v>
      </c>
      <c r="AB1" s="29" t="s">
        <v>104</v>
      </c>
      <c r="AC1" s="29" t="s">
        <v>102</v>
      </c>
      <c r="AD1" s="2" t="s">
        <v>22</v>
      </c>
      <c r="AE1" s="2" t="s">
        <v>22</v>
      </c>
      <c r="AH1" s="2" t="s">
        <v>13</v>
      </c>
      <c r="AI1" s="25">
        <v>587</v>
      </c>
      <c r="AJ1" s="25">
        <v>0.64500000000000002</v>
      </c>
      <c r="AL1" s="29" t="s">
        <v>104</v>
      </c>
      <c r="AM1" s="29" t="s">
        <v>102</v>
      </c>
      <c r="AN1" s="2" t="s">
        <v>23</v>
      </c>
      <c r="AO1" s="2" t="s">
        <v>23</v>
      </c>
      <c r="AR1" s="2" t="s">
        <v>13</v>
      </c>
      <c r="AS1" s="25">
        <v>587</v>
      </c>
      <c r="AT1" s="25">
        <v>0.63</v>
      </c>
      <c r="AV1" s="29" t="s">
        <v>104</v>
      </c>
      <c r="AW1" s="29" t="s">
        <v>102</v>
      </c>
      <c r="AX1" s="2" t="s">
        <v>24</v>
      </c>
      <c r="AY1" s="2" t="s">
        <v>24</v>
      </c>
      <c r="BB1" s="2" t="s">
        <v>13</v>
      </c>
      <c r="BC1" s="25">
        <v>581</v>
      </c>
      <c r="BD1" s="25">
        <v>0.64</v>
      </c>
      <c r="BF1" s="29" t="s">
        <v>104</v>
      </c>
      <c r="BG1" s="29" t="s">
        <v>102</v>
      </c>
      <c r="BH1" s="2" t="s">
        <v>25</v>
      </c>
      <c r="BI1" s="2" t="s">
        <v>25</v>
      </c>
      <c r="BL1" s="2" t="s">
        <v>13</v>
      </c>
      <c r="BM1" s="25">
        <v>581</v>
      </c>
      <c r="BN1" s="25">
        <v>0.64200000000000002</v>
      </c>
      <c r="BP1" s="29" t="s">
        <v>104</v>
      </c>
      <c r="BQ1" s="29" t="s">
        <v>102</v>
      </c>
      <c r="BR1" s="2" t="s">
        <v>26</v>
      </c>
      <c r="BS1" s="2" t="s">
        <v>26</v>
      </c>
    </row>
    <row r="2" spans="1:71" x14ac:dyDescent="0.2">
      <c r="A2" s="2" t="s">
        <v>27</v>
      </c>
      <c r="B2" s="3">
        <v>1.0000000000000001E-5</v>
      </c>
      <c r="C2" s="3">
        <f>B2/$A$10</f>
        <v>8.333333333333335E-3</v>
      </c>
      <c r="D2" s="3">
        <v>-2.7862799999999998E-10</v>
      </c>
      <c r="E2" s="30">
        <f>E$11</f>
        <v>0.98840218891664289</v>
      </c>
      <c r="F2" s="3">
        <f t="shared" ref="F2:F33" si="0">-(D2-0.000000000014)*E$1*F$1</f>
        <v>1.0993448704E-7</v>
      </c>
      <c r="G2" s="3">
        <f>F2/B2</f>
        <v>1.0993448703999998E-2</v>
      </c>
      <c r="H2" s="3">
        <f>E2*F2</f>
        <v>1.0865948762776431E-7</v>
      </c>
      <c r="I2" s="3">
        <f>SQRT(H2)</f>
        <v>3.2963538588532071E-4</v>
      </c>
      <c r="J2" s="3">
        <f>H2/B2</f>
        <v>1.0865948762776429E-2</v>
      </c>
      <c r="K2" s="3">
        <f>1/J2</f>
        <v>92.030619859510864</v>
      </c>
      <c r="L2" s="2" t="s">
        <v>28</v>
      </c>
      <c r="M2" s="3">
        <v>1.0000000000000001E-5</v>
      </c>
      <c r="N2" s="3">
        <v>-3.1085000000000002E-10</v>
      </c>
      <c r="O2" s="30">
        <f>O$11</f>
        <v>0.98840218891664289</v>
      </c>
      <c r="P2" s="3">
        <f t="shared" ref="P2:P33" si="1">-(N2-0.000000000014)*O$1*P$1</f>
        <v>1.2299308275000003E-7</v>
      </c>
      <c r="Q2" s="3">
        <f t="shared" ref="Q2:Q33" si="2">P2/M2</f>
        <v>1.2299308275000002E-2</v>
      </c>
      <c r="R2" s="3">
        <f>O2*P2</f>
        <v>1.2156663221170583E-7</v>
      </c>
      <c r="S2" s="3">
        <f>SQRT(R2)</f>
        <v>3.4866406785286297E-4</v>
      </c>
      <c r="T2" s="3">
        <f t="shared" ref="T2:T33" si="3">R2/M2</f>
        <v>1.2156663221170582E-2</v>
      </c>
      <c r="U2" s="3">
        <f>1/T2</f>
        <v>82.259414594830616</v>
      </c>
      <c r="V2" s="2" t="s">
        <v>29</v>
      </c>
      <c r="W2" s="3">
        <v>1.0000000000000001E-5</v>
      </c>
      <c r="X2" s="3">
        <v>-3.04496E-10</v>
      </c>
      <c r="Y2" s="30">
        <f>Y$11</f>
        <v>0.98840218891664289</v>
      </c>
      <c r="Z2" s="3">
        <f t="shared" ref="Z2:Z33" si="4">-(X2-0.000000000014)*Y$1*Z$1</f>
        <v>1.1871779152E-7</v>
      </c>
      <c r="AA2" s="3">
        <f t="shared" ref="AA2:AA33" si="5">Z2/W2</f>
        <v>1.1871779151999998E-2</v>
      </c>
      <c r="AB2" s="3">
        <f>Y2*Z2</f>
        <v>1.1734092500171766E-7</v>
      </c>
      <c r="AC2" s="3">
        <f>SQRT(AB2)</f>
        <v>3.4255061670024426E-4</v>
      </c>
      <c r="AD2" s="3">
        <f t="shared" ref="AD2:AD33" si="6">AB2/W2</f>
        <v>1.1734092500171765E-2</v>
      </c>
      <c r="AE2" s="3">
        <f>1/AD2</f>
        <v>85.22175873297077</v>
      </c>
      <c r="AF2" s="2" t="s">
        <v>30</v>
      </c>
      <c r="AG2" s="3">
        <v>1.0000000000000001E-5</v>
      </c>
      <c r="AH2" s="3">
        <v>-3.1721599999999998E-10</v>
      </c>
      <c r="AI2" s="30">
        <f>AI$11</f>
        <v>0.98840218891664289</v>
      </c>
      <c r="AJ2" s="3">
        <f t="shared" ref="AJ2:AJ33" si="7">-(AH2-0.000000000014)*AI$1*AJ$1</f>
        <v>1.2540334583999999E-7</v>
      </c>
      <c r="AK2" s="3">
        <f t="shared" ref="AK2:AK33" si="8">AJ2/AG2</f>
        <v>1.2540334583999998E-2</v>
      </c>
      <c r="AL2" s="3">
        <f>AI2*AJ2</f>
        <v>1.2394894152572677E-7</v>
      </c>
      <c r="AM2" s="3">
        <f>SQRT(AL2)</f>
        <v>3.5206383160689306E-4</v>
      </c>
      <c r="AN2" s="3">
        <f t="shared" ref="AN2:AN33" si="9">AL2/AG2</f>
        <v>1.2394894152572675E-2</v>
      </c>
      <c r="AO2" s="3">
        <f>1/AN2</f>
        <v>80.678381573144833</v>
      </c>
      <c r="AP2" s="2" t="s">
        <v>31</v>
      </c>
      <c r="AQ2" s="3">
        <v>1.0000000000000001E-5</v>
      </c>
      <c r="AR2" s="3">
        <v>-3.12126E-10</v>
      </c>
      <c r="AS2" s="30">
        <f>AS$11</f>
        <v>0.98840218891664289</v>
      </c>
      <c r="AT2" s="3">
        <f t="shared" ref="AT2:AT33" si="10">-(AR2-0.000000000014)*AS$1*AT$1</f>
        <v>1.2060465606000001E-7</v>
      </c>
      <c r="AU2" s="3">
        <f t="shared" ref="AU2:AU33" si="11">AT2/AQ2</f>
        <v>1.2060465606E-2</v>
      </c>
      <c r="AV2" s="3">
        <f>AS2*AT2</f>
        <v>1.1920590604324288E-7</v>
      </c>
      <c r="AW2" s="3">
        <f>SQRT(AV2)</f>
        <v>3.452620831241723E-4</v>
      </c>
      <c r="AX2" s="3">
        <f t="shared" ref="AX2:AX33" si="12">AV2/AQ2</f>
        <v>1.1920590604324287E-2</v>
      </c>
      <c r="AY2" s="3">
        <f>1/AX2</f>
        <v>83.888460999343621</v>
      </c>
      <c r="AZ2" s="2" t="s">
        <v>32</v>
      </c>
      <c r="BA2" s="3">
        <v>1.0000000000000001E-5</v>
      </c>
      <c r="BB2" s="3">
        <v>-4.2619700000000001E-10</v>
      </c>
      <c r="BC2" s="30">
        <f>BC$11</f>
        <v>0.9882824180620815</v>
      </c>
      <c r="BD2" s="3">
        <f t="shared" ref="BD2:BD33" si="13">-(BB2-0.000000000014)*BC$1*BD$1</f>
        <v>1.6368285248000001E-7</v>
      </c>
      <c r="BE2" s="3">
        <f t="shared" ref="BE2:BE33" si="14">BD2/BA2</f>
        <v>1.6368285247999999E-2</v>
      </c>
      <c r="BF2" s="3">
        <f>BC2*BD2</f>
        <v>1.6176488524423337E-7</v>
      </c>
      <c r="BG2" s="3">
        <f>SQRT(BF2)</f>
        <v>4.0220005624593512E-4</v>
      </c>
      <c r="BH2" s="3">
        <f t="shared" ref="BH2:BH33" si="15">BF2/BA2</f>
        <v>1.6176488524423337E-2</v>
      </c>
      <c r="BI2" s="3">
        <f>1/BH2</f>
        <v>61.818113275337559</v>
      </c>
      <c r="BJ2" s="2" t="s">
        <v>34</v>
      </c>
      <c r="BK2" s="3">
        <v>1.0000000000000001E-5</v>
      </c>
      <c r="BL2" s="3">
        <v>-3.29518E-10</v>
      </c>
      <c r="BM2" s="30">
        <f>BM$11</f>
        <v>0.9882824180620815</v>
      </c>
      <c r="BN2" s="3">
        <f t="shared" ref="BN2:BN33" si="16">-(BL2-0.000000000014)*BM$1*BN$1</f>
        <v>1.28132901036E-7</v>
      </c>
      <c r="BO2" s="3">
        <f t="shared" ref="BO2:BO33" si="17">BN2/BK2</f>
        <v>1.2813290103599998E-2</v>
      </c>
      <c r="BP2" s="3">
        <f>BM2*BN2</f>
        <v>1.2663149326916746E-7</v>
      </c>
      <c r="BQ2" s="3">
        <f>SQRT(BP2)</f>
        <v>3.5585319061260003E-4</v>
      </c>
      <c r="BR2" s="3">
        <f t="shared" ref="BR2:BR33" si="18">BP2/BK2</f>
        <v>1.2663149326916746E-2</v>
      </c>
      <c r="BS2" s="3">
        <f>1/BR2</f>
        <v>78.969296987946237</v>
      </c>
    </row>
    <row r="3" spans="1:71" x14ac:dyDescent="0.2">
      <c r="A3" s="2" t="s">
        <v>0</v>
      </c>
      <c r="B3" s="3">
        <v>1.20679E-5</v>
      </c>
      <c r="C3" s="3">
        <f t="shared" ref="C3:C65" si="19">B3/$A$10</f>
        <v>1.0056583333333334E-2</v>
      </c>
      <c r="D3" s="3">
        <v>-4.12202E-10</v>
      </c>
      <c r="E3" s="31">
        <f t="shared" ref="E3:E10" si="20">E$11</f>
        <v>0.98840218891664289</v>
      </c>
      <c r="F3" s="3">
        <f t="shared" si="0"/>
        <v>1.6011556736000001E-7</v>
      </c>
      <c r="G3" s="3">
        <f t="shared" ref="G3:G54" si="21">F3/B3</f>
        <v>1.3267889803528369E-2</v>
      </c>
      <c r="H3" s="3">
        <f t="shared" ref="H3:H54" si="22">E3*F3</f>
        <v>1.5825857725825419E-7</v>
      </c>
      <c r="I3" s="3">
        <f t="shared" ref="I3:I54" si="23">SQRT(H3)</f>
        <v>3.9781726616406959E-4</v>
      </c>
      <c r="J3" s="3">
        <f t="shared" ref="J3:J54" si="24">H3/B3</f>
        <v>1.3114011324112248E-2</v>
      </c>
      <c r="K3" s="3">
        <f t="shared" ref="K3:K65" si="25">1/J3</f>
        <v>76.254318780504406</v>
      </c>
      <c r="L3" s="2" t="s">
        <v>0</v>
      </c>
      <c r="M3" s="3">
        <v>1.20679E-5</v>
      </c>
      <c r="N3" s="3">
        <v>-4.1772099999999999E-10</v>
      </c>
      <c r="O3" s="31">
        <f t="shared" ref="O3:O10" si="26">O$11</f>
        <v>0.98840218891664289</v>
      </c>
      <c r="P3" s="3">
        <f t="shared" si="1"/>
        <v>1.6345604641499999E-7</v>
      </c>
      <c r="Q3" s="3">
        <f t="shared" si="2"/>
        <v>1.3544696791902485E-2</v>
      </c>
      <c r="R3" s="3">
        <f t="shared" ref="R3:R54" si="27">O3*P3</f>
        <v>1.6156031406824637E-7</v>
      </c>
      <c r="S3" s="3">
        <f t="shared" ref="S3:S54" si="28">SQRT(R3)</f>
        <v>4.0194566059138689E-4</v>
      </c>
      <c r="T3" s="3">
        <f t="shared" si="3"/>
        <v>1.3387607957328646E-2</v>
      </c>
      <c r="U3" s="3">
        <f t="shared" ref="U3:U65" si="29">1/T3</f>
        <v>74.695942933747162</v>
      </c>
      <c r="V3" s="2" t="s">
        <v>0</v>
      </c>
      <c r="W3" s="3">
        <v>1.20679E-5</v>
      </c>
      <c r="X3" s="3">
        <v>-3.9226999999999998E-10</v>
      </c>
      <c r="Y3" s="31">
        <f t="shared" ref="Y3:Y10" si="30">Y$11</f>
        <v>0.98840218891664289</v>
      </c>
      <c r="Z3" s="3">
        <f t="shared" si="4"/>
        <v>1.5143511114999999E-7</v>
      </c>
      <c r="AA3" s="3">
        <f t="shared" si="5"/>
        <v>1.254858849924179E-2</v>
      </c>
      <c r="AB3" s="3">
        <f t="shared" ref="AB3:AB54" si="31">Y3*Z3</f>
        <v>1.4967879533949512E-7</v>
      </c>
      <c r="AC3" s="3">
        <f t="shared" ref="AC3:AC54" si="32">SQRT(AB3)</f>
        <v>3.8688343895738821E-4</v>
      </c>
      <c r="AD3" s="3">
        <f t="shared" si="6"/>
        <v>1.2403052340464796E-2</v>
      </c>
      <c r="AE3" s="3">
        <f t="shared" ref="AE3:AE65" si="33">1/AD3</f>
        <v>80.625314845887814</v>
      </c>
      <c r="AF3" s="2" t="s">
        <v>0</v>
      </c>
      <c r="AG3" s="3">
        <v>1.20679E-5</v>
      </c>
      <c r="AH3" s="3">
        <v>-4.3128699999999999E-10</v>
      </c>
      <c r="AI3" s="31">
        <f t="shared" ref="AI3:AI10" si="34">AI$11</f>
        <v>0.98840218891664289</v>
      </c>
      <c r="AJ3" s="3">
        <f t="shared" si="7"/>
        <v>1.6859233750500002E-7</v>
      </c>
      <c r="AK3" s="3">
        <f t="shared" si="8"/>
        <v>1.3970312772313328E-2</v>
      </c>
      <c r="AL3" s="3">
        <f t="shared" ref="AL3:AL54" si="35">AI3*AJ3</f>
        <v>1.6663703542451545E-7</v>
      </c>
      <c r="AM3" s="3">
        <f t="shared" ref="AM3:AM54" si="36">SQRT(AL3)</f>
        <v>4.0821199813885365E-4</v>
      </c>
      <c r="AN3" s="3">
        <f t="shared" si="9"/>
        <v>1.3808287724004628E-2</v>
      </c>
      <c r="AO3" s="3">
        <f t="shared" ref="AO3:AO65" si="37">1/AN3</f>
        <v>72.420275416305117</v>
      </c>
      <c r="AP3" s="2" t="s">
        <v>0</v>
      </c>
      <c r="AQ3" s="3">
        <v>1.20679E-5</v>
      </c>
      <c r="AR3" s="3">
        <v>-4.02451E-10</v>
      </c>
      <c r="AS3" s="31">
        <f t="shared" ref="AS3:AS10" si="38">AS$11</f>
        <v>0.98840218891664289</v>
      </c>
      <c r="AT3" s="3">
        <f t="shared" si="10"/>
        <v>1.5400774430999999E-7</v>
      </c>
      <c r="AU3" s="3">
        <f t="shared" si="11"/>
        <v>1.2761768353234613E-2</v>
      </c>
      <c r="AV3" s="3">
        <f t="shared" ref="AV3:AV54" si="39">AS3*AT3</f>
        <v>1.5222159158611863E-7</v>
      </c>
      <c r="AW3" s="3">
        <f t="shared" ref="AW3:AW54" si="40">SQRT(AV3)</f>
        <v>3.9015585550664062E-4</v>
      </c>
      <c r="AX3" s="3">
        <f t="shared" si="12"/>
        <v>1.2613759774784232E-2</v>
      </c>
      <c r="AY3" s="3">
        <f t="shared" ref="AY3:AY65" si="41">1/AX3</f>
        <v>79.278503622612845</v>
      </c>
      <c r="AZ3" s="2" t="s">
        <v>0</v>
      </c>
      <c r="BA3" s="3">
        <v>1.20679E-5</v>
      </c>
      <c r="BB3" s="3">
        <v>-5.3772899999999995E-10</v>
      </c>
      <c r="BC3" s="31">
        <f t="shared" ref="BC3:BC10" si="42">BC$11</f>
        <v>0.9882824180620815</v>
      </c>
      <c r="BD3" s="3">
        <f t="shared" si="13"/>
        <v>2.0515491135999997E-7</v>
      </c>
      <c r="BE3" s="3">
        <f t="shared" si="14"/>
        <v>1.700005066001541E-2</v>
      </c>
      <c r="BF3" s="3">
        <f t="shared" ref="BF3:BF54" si="43">BC3*BD3</f>
        <v>2.0275099187617277E-7</v>
      </c>
      <c r="BG3" s="3">
        <f t="shared" ref="BG3:BG54" si="44">SQRT(BF3)</f>
        <v>4.5027879350039655E-4</v>
      </c>
      <c r="BH3" s="3">
        <f t="shared" si="15"/>
        <v>1.6800851173457913E-2</v>
      </c>
      <c r="BI3" s="3">
        <f t="shared" ref="BI3:BI65" si="45">1/BH3</f>
        <v>59.520793897621452</v>
      </c>
      <c r="BJ3" s="2" t="s">
        <v>0</v>
      </c>
      <c r="BK3" s="3">
        <v>1.20679E-5</v>
      </c>
      <c r="BL3" s="3">
        <v>-4.46987E-10</v>
      </c>
      <c r="BM3" s="31">
        <f t="shared" ref="BM3:BM10" si="46">BM$11</f>
        <v>0.9882824180620815</v>
      </c>
      <c r="BN3" s="3">
        <f t="shared" si="16"/>
        <v>1.7194907297400001E-7</v>
      </c>
      <c r="BO3" s="3">
        <f t="shared" si="17"/>
        <v>1.4248466839632414E-2</v>
      </c>
      <c r="BP3" s="3">
        <f t="shared" ref="BP3:BP54" si="47">BM3*BN3</f>
        <v>1.6993424562227803E-7</v>
      </c>
      <c r="BQ3" s="3">
        <f t="shared" ref="BQ3:BQ54" si="48">SQRT(BP3)</f>
        <v>4.1223081595421519E-4</v>
      </c>
      <c r="BR3" s="3">
        <f t="shared" si="18"/>
        <v>1.4081509261949305E-2</v>
      </c>
      <c r="BS3" s="3">
        <f t="shared" ref="BS3:BS65" si="49">1/BR3</f>
        <v>71.015115027632334</v>
      </c>
    </row>
    <row r="4" spans="1:71" x14ac:dyDescent="0.2">
      <c r="A4" s="2" t="s">
        <v>1</v>
      </c>
      <c r="B4" s="3">
        <v>1.45635E-5</v>
      </c>
      <c r="C4" s="3">
        <f t="shared" si="19"/>
        <v>1.2136250000000001E-2</v>
      </c>
      <c r="D4" s="3">
        <v>-5.5850700000000004E-10</v>
      </c>
      <c r="E4" s="31">
        <f t="shared" si="20"/>
        <v>0.98840218891664289</v>
      </c>
      <c r="F4" s="3">
        <f t="shared" si="0"/>
        <v>2.1507942976000001E-7</v>
      </c>
      <c r="G4" s="3">
        <f t="shared" si="21"/>
        <v>1.4768388763690047E-2</v>
      </c>
      <c r="H4" s="3">
        <f t="shared" si="22"/>
        <v>2.1258497916572734E-7</v>
      </c>
      <c r="I4" s="3">
        <f t="shared" si="23"/>
        <v>4.6106938649809241E-4</v>
      </c>
      <c r="J4" s="3">
        <f t="shared" si="24"/>
        <v>1.4597107780803194E-2</v>
      </c>
      <c r="K4" s="3">
        <f t="shared" si="25"/>
        <v>68.5067216750369</v>
      </c>
      <c r="L4" s="2" t="s">
        <v>1</v>
      </c>
      <c r="M4" s="3">
        <v>1.45635E-5</v>
      </c>
      <c r="N4" s="3">
        <v>-5.5978300000000003E-10</v>
      </c>
      <c r="O4" s="31">
        <f t="shared" si="26"/>
        <v>0.98840218891664289</v>
      </c>
      <c r="P4" s="3">
        <f t="shared" si="1"/>
        <v>2.17242850545E-7</v>
      </c>
      <c r="Q4" s="3">
        <f t="shared" si="2"/>
        <v>1.4916939646719538E-2</v>
      </c>
      <c r="R4" s="3">
        <f t="shared" si="27"/>
        <v>2.1472330900516912E-7</v>
      </c>
      <c r="S4" s="3">
        <f t="shared" si="28"/>
        <v>4.6338246514641566E-4</v>
      </c>
      <c r="T4" s="3">
        <f t="shared" si="3"/>
        <v>1.4743935798755046E-2</v>
      </c>
      <c r="U4" s="3">
        <f t="shared" si="29"/>
        <v>67.82449500929313</v>
      </c>
      <c r="V4" s="2" t="s">
        <v>1</v>
      </c>
      <c r="W4" s="3">
        <v>1.45635E-5</v>
      </c>
      <c r="X4" s="3">
        <v>-4.9617299999999998E-10</v>
      </c>
      <c r="Y4" s="31">
        <f t="shared" si="30"/>
        <v>0.98840218891664289</v>
      </c>
      <c r="Z4" s="3">
        <f t="shared" si="4"/>
        <v>1.90164434885E-7</v>
      </c>
      <c r="AA4" s="3">
        <f t="shared" si="5"/>
        <v>1.3057605306760051E-2</v>
      </c>
      <c r="AB4" s="3">
        <f t="shared" si="31"/>
        <v>1.8795894369443041E-7</v>
      </c>
      <c r="AC4" s="3">
        <f t="shared" si="32"/>
        <v>4.3354232053448993E-4</v>
      </c>
      <c r="AD4" s="3">
        <f t="shared" si="6"/>
        <v>1.2906165667211205E-2</v>
      </c>
      <c r="AE4" s="3">
        <f t="shared" si="33"/>
        <v>77.482346483475936</v>
      </c>
      <c r="AF4" s="2" t="s">
        <v>1</v>
      </c>
      <c r="AG4" s="3">
        <v>1.45635E-5</v>
      </c>
      <c r="AH4" s="3">
        <v>-5.6402700000000004E-10</v>
      </c>
      <c r="AI4" s="31">
        <f t="shared" si="34"/>
        <v>0.98840218891664289</v>
      </c>
      <c r="AJ4" s="3">
        <f t="shared" si="7"/>
        <v>2.18849692605E-7</v>
      </c>
      <c r="AK4" s="3">
        <f t="shared" si="8"/>
        <v>1.5027273155834792E-2</v>
      </c>
      <c r="AL4" s="3">
        <f t="shared" si="35"/>
        <v>2.1631151521451644E-7</v>
      </c>
      <c r="AM4" s="3">
        <f t="shared" si="36"/>
        <v>4.6509301780882118E-4</v>
      </c>
      <c r="AN4" s="3">
        <f t="shared" si="9"/>
        <v>1.4852989680675418E-2</v>
      </c>
      <c r="AO4" s="3">
        <f t="shared" si="37"/>
        <v>67.326512809812073</v>
      </c>
      <c r="AP4" s="2" t="s">
        <v>1</v>
      </c>
      <c r="AQ4" s="3">
        <v>1.45635E-5</v>
      </c>
      <c r="AR4" s="3">
        <v>-5.1738000000000003E-10</v>
      </c>
      <c r="AS4" s="31">
        <f t="shared" si="38"/>
        <v>0.98840218891664289</v>
      </c>
      <c r="AT4" s="3">
        <f t="shared" si="10"/>
        <v>1.965096378E-7</v>
      </c>
      <c r="AU4" s="3">
        <f t="shared" si="11"/>
        <v>1.3493297476568132E-2</v>
      </c>
      <c r="AV4" s="3">
        <f t="shared" si="39"/>
        <v>1.9423055614473667E-7</v>
      </c>
      <c r="AW4" s="3">
        <f t="shared" si="40"/>
        <v>4.4071595857733204E-4</v>
      </c>
      <c r="AX4" s="3">
        <f t="shared" si="12"/>
        <v>1.3336804761543355E-2</v>
      </c>
      <c r="AY4" s="3">
        <f t="shared" si="41"/>
        <v>74.980478298932411</v>
      </c>
      <c r="AZ4" s="2" t="s">
        <v>1</v>
      </c>
      <c r="BA4" s="3">
        <v>1.45635E-5</v>
      </c>
      <c r="BB4" s="3">
        <v>-6.3060500000000002E-10</v>
      </c>
      <c r="BC4" s="31">
        <f t="shared" si="42"/>
        <v>0.9882824180620815</v>
      </c>
      <c r="BD4" s="3">
        <f t="shared" si="13"/>
        <v>2.3968992320000003E-7</v>
      </c>
      <c r="BE4" s="3">
        <f t="shared" si="14"/>
        <v>1.6458263686613798E-2</v>
      </c>
      <c r="BF4" s="3">
        <f t="shared" si="43"/>
        <v>2.3688133688521064E-7</v>
      </c>
      <c r="BG4" s="3">
        <f t="shared" si="44"/>
        <v>4.8670456838333727E-4</v>
      </c>
      <c r="BH4" s="3">
        <f t="shared" si="15"/>
        <v>1.6265412633310033E-2</v>
      </c>
      <c r="BI4" s="3">
        <f t="shared" si="45"/>
        <v>61.480149476939438</v>
      </c>
      <c r="BJ4" s="2" t="s">
        <v>1</v>
      </c>
      <c r="BK4" s="3">
        <v>1.45635E-5</v>
      </c>
      <c r="BL4" s="3">
        <v>-5.8692700000000004E-10</v>
      </c>
      <c r="BM4" s="31">
        <f t="shared" si="46"/>
        <v>0.9882824180620815</v>
      </c>
      <c r="BN4" s="3">
        <f t="shared" si="16"/>
        <v>2.2414697285399998E-7</v>
      </c>
      <c r="BO4" s="3">
        <f t="shared" si="17"/>
        <v>1.5391009912040373E-2</v>
      </c>
      <c r="BP4" s="3">
        <f t="shared" si="47"/>
        <v>2.2152051233344685E-7</v>
      </c>
      <c r="BQ4" s="3">
        <f t="shared" si="48"/>
        <v>4.7065965658153329E-4</v>
      </c>
      <c r="BR4" s="3">
        <f t="shared" si="18"/>
        <v>1.5210664492288724E-2</v>
      </c>
      <c r="BS4" s="3">
        <f t="shared" si="49"/>
        <v>65.743347406483466</v>
      </c>
    </row>
    <row r="5" spans="1:71" x14ac:dyDescent="0.2">
      <c r="B5" s="3">
        <v>1.7575100000000001E-5</v>
      </c>
      <c r="C5" s="3">
        <f t="shared" si="19"/>
        <v>1.4645916666666668E-2</v>
      </c>
      <c r="D5" s="3">
        <v>-8.0786900000000002E-10</v>
      </c>
      <c r="E5" s="31">
        <f t="shared" si="20"/>
        <v>0.98840218891664289</v>
      </c>
      <c r="F5" s="3">
        <f t="shared" si="0"/>
        <v>3.0875974591999996E-7</v>
      </c>
      <c r="G5" s="3">
        <f t="shared" si="21"/>
        <v>1.7568022140414561E-2</v>
      </c>
      <c r="H5" s="3">
        <f t="shared" si="22"/>
        <v>3.0517880871667447E-7</v>
      </c>
      <c r="I5" s="3">
        <f t="shared" si="23"/>
        <v>5.5242991294523005E-4</v>
      </c>
      <c r="J5" s="3">
        <f t="shared" si="24"/>
        <v>1.7364271538521797E-2</v>
      </c>
      <c r="K5" s="3">
        <f t="shared" si="25"/>
        <v>57.589516368800631</v>
      </c>
      <c r="M5" s="3">
        <v>1.7575100000000001E-5</v>
      </c>
      <c r="N5" s="3">
        <v>-8.6214500000000002E-10</v>
      </c>
      <c r="O5" s="31">
        <f t="shared" si="26"/>
        <v>0.98840218891664289</v>
      </c>
      <c r="P5" s="3">
        <f t="shared" si="1"/>
        <v>3.31721639175E-7</v>
      </c>
      <c r="Q5" s="3">
        <f t="shared" si="2"/>
        <v>1.8874523568855939E-2</v>
      </c>
      <c r="R5" s="3">
        <f t="shared" si="27"/>
        <v>3.2787439427158681E-7</v>
      </c>
      <c r="S5" s="3">
        <f t="shared" si="28"/>
        <v>5.7260317347320637E-4</v>
      </c>
      <c r="T5" s="3">
        <f t="shared" si="3"/>
        <v>1.8655620410215977E-2</v>
      </c>
      <c r="U5" s="3">
        <f t="shared" si="29"/>
        <v>53.603148971255408</v>
      </c>
      <c r="W5" s="3">
        <v>1.7575100000000001E-5</v>
      </c>
      <c r="X5" s="3">
        <v>-7.5061299999999998E-10</v>
      </c>
      <c r="Y5" s="31">
        <f t="shared" si="30"/>
        <v>0.98840218891664289</v>
      </c>
      <c r="Z5" s="3">
        <f t="shared" si="4"/>
        <v>2.8500567268499994E-7</v>
      </c>
      <c r="AA5" s="3">
        <f t="shared" si="5"/>
        <v>1.6216446716377144E-2</v>
      </c>
      <c r="AB5" s="3">
        <f t="shared" si="31"/>
        <v>2.8170023073551421E-7</v>
      </c>
      <c r="AC5" s="3">
        <f t="shared" si="32"/>
        <v>5.3075439775428538E-4</v>
      </c>
      <c r="AD5" s="3">
        <f t="shared" si="6"/>
        <v>1.6028371430917274E-2</v>
      </c>
      <c r="AE5" s="3">
        <f t="shared" si="33"/>
        <v>62.389370268216446</v>
      </c>
      <c r="AG5" s="3">
        <v>1.7575100000000001E-5</v>
      </c>
      <c r="AH5" s="3">
        <v>-7.9429199999999997E-10</v>
      </c>
      <c r="AI5" s="31">
        <f t="shared" si="34"/>
        <v>0.98840218891664289</v>
      </c>
      <c r="AJ5" s="3">
        <f t="shared" si="7"/>
        <v>3.0603147557999999E-7</v>
      </c>
      <c r="AK5" s="3">
        <f t="shared" si="8"/>
        <v>1.7412787157967805E-2</v>
      </c>
      <c r="AL5" s="3">
        <f t="shared" si="35"/>
        <v>3.0248218034066211E-7</v>
      </c>
      <c r="AM5" s="3">
        <f t="shared" si="36"/>
        <v>5.4998380007111308E-4</v>
      </c>
      <c r="AN5" s="3">
        <f t="shared" si="9"/>
        <v>1.7210836942074988E-2</v>
      </c>
      <c r="AO5" s="3">
        <f t="shared" si="37"/>
        <v>58.102926857398785</v>
      </c>
      <c r="AQ5" s="3">
        <v>1.7575100000000001E-5</v>
      </c>
      <c r="AR5" s="3">
        <v>-7.4425899999999996E-10</v>
      </c>
      <c r="AS5" s="31">
        <f t="shared" si="38"/>
        <v>0.98840218891664289</v>
      </c>
      <c r="AT5" s="3">
        <f t="shared" si="10"/>
        <v>2.8041176078999998E-7</v>
      </c>
      <c r="AU5" s="3">
        <f t="shared" si="11"/>
        <v>1.5955059191128357E-2</v>
      </c>
      <c r="AV5" s="3">
        <f t="shared" si="39"/>
        <v>2.7715959816280603E-7</v>
      </c>
      <c r="AW5" s="3">
        <f t="shared" si="40"/>
        <v>5.2645949337323762E-4</v>
      </c>
      <c r="AX5" s="3">
        <f t="shared" si="12"/>
        <v>1.5770015428805868E-2</v>
      </c>
      <c r="AY5" s="3">
        <f t="shared" si="41"/>
        <v>63.411478860913306</v>
      </c>
      <c r="BA5" s="3">
        <v>1.7575100000000001E-5</v>
      </c>
      <c r="BB5" s="3">
        <v>-8.8335299999999998E-10</v>
      </c>
      <c r="BC5" s="31">
        <f t="shared" si="42"/>
        <v>0.9882824180620815</v>
      </c>
      <c r="BD5" s="3">
        <f t="shared" si="13"/>
        <v>3.3367173951999994E-7</v>
      </c>
      <c r="BE5" s="3">
        <f t="shared" si="14"/>
        <v>1.8985481705367249E-2</v>
      </c>
      <c r="BF5" s="3">
        <f t="shared" si="43"/>
        <v>3.2976191357180655E-7</v>
      </c>
      <c r="BG5" s="3">
        <f t="shared" si="44"/>
        <v>5.7424899962630021E-4</v>
      </c>
      <c r="BH5" s="3">
        <f t="shared" si="15"/>
        <v>1.8763017767853756E-2</v>
      </c>
      <c r="BI5" s="3">
        <f t="shared" si="45"/>
        <v>53.296330706101919</v>
      </c>
      <c r="BK5" s="3">
        <v>1.7575100000000001E-5</v>
      </c>
      <c r="BL5" s="3">
        <v>-8.2312800000000001E-10</v>
      </c>
      <c r="BM5" s="31">
        <f t="shared" si="46"/>
        <v>0.9882824180620815</v>
      </c>
      <c r="BN5" s="3">
        <f t="shared" si="16"/>
        <v>3.1225041825600003E-7</v>
      </c>
      <c r="BO5" s="3">
        <f t="shared" si="17"/>
        <v>1.7766636790459232E-2</v>
      </c>
      <c r="BP5" s="3">
        <f t="shared" si="47"/>
        <v>3.0859159839493601E-7</v>
      </c>
      <c r="BQ5" s="3">
        <f t="shared" si="48"/>
        <v>5.5551021448298861E-4</v>
      </c>
      <c r="BR5" s="3">
        <f t="shared" si="18"/>
        <v>1.7558454768105785E-2</v>
      </c>
      <c r="BS5" s="3">
        <f t="shared" si="49"/>
        <v>56.952619874982339</v>
      </c>
    </row>
    <row r="6" spans="1:71" x14ac:dyDescent="0.2">
      <c r="A6" s="2" t="s">
        <v>35</v>
      </c>
      <c r="B6" s="3">
        <v>2.1209500000000001E-5</v>
      </c>
      <c r="C6" s="3">
        <f t="shared" si="19"/>
        <v>1.7674583333333337E-2</v>
      </c>
      <c r="D6" s="3">
        <v>-1.0907199999999999E-9</v>
      </c>
      <c r="E6" s="31">
        <f t="shared" si="20"/>
        <v>0.98840218891664289</v>
      </c>
      <c r="F6" s="3">
        <f t="shared" si="0"/>
        <v>4.1502120959999998E-7</v>
      </c>
      <c r="G6" s="3">
        <f t="shared" si="21"/>
        <v>1.9567703604516842E-2</v>
      </c>
      <c r="H6" s="3">
        <f t="shared" si="22"/>
        <v>4.1020787201547283E-7</v>
      </c>
      <c r="I6" s="3">
        <f t="shared" si="23"/>
        <v>6.4047472394738016E-4</v>
      </c>
      <c r="J6" s="3">
        <f t="shared" si="24"/>
        <v>1.934076107477653E-2</v>
      </c>
      <c r="K6" s="3">
        <f t="shared" si="25"/>
        <v>51.704273484054418</v>
      </c>
      <c r="L6" s="2" t="s">
        <v>35</v>
      </c>
      <c r="M6" s="3">
        <v>2.1209500000000001E-5</v>
      </c>
      <c r="N6" s="3">
        <v>-1.1318600000000001E-9</v>
      </c>
      <c r="O6" s="31">
        <f t="shared" si="26"/>
        <v>0.98840218891664289</v>
      </c>
      <c r="P6" s="3">
        <f t="shared" si="1"/>
        <v>4.3383978390000001E-7</v>
      </c>
      <c r="Q6" s="3">
        <f t="shared" si="2"/>
        <v>2.0454974605719135E-2</v>
      </c>
      <c r="R6" s="3">
        <f t="shared" si="27"/>
        <v>4.2880819204588334E-7</v>
      </c>
      <c r="S6" s="3">
        <f t="shared" si="28"/>
        <v>6.5483447683050669E-4</v>
      </c>
      <c r="T6" s="3">
        <f t="shared" si="3"/>
        <v>2.0217741674527136E-2</v>
      </c>
      <c r="U6" s="3">
        <f t="shared" si="29"/>
        <v>49.461508416636178</v>
      </c>
      <c r="V6" s="2" t="s">
        <v>35</v>
      </c>
      <c r="W6" s="3">
        <v>2.1209500000000001E-5</v>
      </c>
      <c r="X6" s="3">
        <v>-1.0190499999999999E-9</v>
      </c>
      <c r="Y6" s="31">
        <f t="shared" si="30"/>
        <v>0.98840218891664289</v>
      </c>
      <c r="Z6" s="3">
        <f t="shared" si="4"/>
        <v>3.8506422224999997E-7</v>
      </c>
      <c r="AA6" s="3">
        <f t="shared" si="5"/>
        <v>1.8155271093142224E-2</v>
      </c>
      <c r="AB6" s="3">
        <f t="shared" si="31"/>
        <v>3.8059832014538463E-7</v>
      </c>
      <c r="AC6" s="3">
        <f t="shared" si="32"/>
        <v>6.1692651113838884E-4</v>
      </c>
      <c r="AD6" s="3">
        <f t="shared" si="6"/>
        <v>1.7944709688836824E-2</v>
      </c>
      <c r="AE6" s="3">
        <f t="shared" si="33"/>
        <v>55.726730459288916</v>
      </c>
      <c r="AF6" s="2" t="s">
        <v>35</v>
      </c>
      <c r="AG6" s="3">
        <v>2.1209500000000001E-5</v>
      </c>
      <c r="AH6" s="3">
        <v>-1.07291E-9</v>
      </c>
      <c r="AI6" s="31">
        <f t="shared" si="34"/>
        <v>0.98840218891664289</v>
      </c>
      <c r="AJ6" s="3">
        <f t="shared" si="7"/>
        <v>4.1152042965E-7</v>
      </c>
      <c r="AK6" s="3">
        <f t="shared" si="8"/>
        <v>1.9402646439095686E-2</v>
      </c>
      <c r="AL6" s="3">
        <f t="shared" si="35"/>
        <v>4.0674769344997737E-7</v>
      </c>
      <c r="AM6" s="3">
        <f t="shared" si="36"/>
        <v>6.377677425599208E-4</v>
      </c>
      <c r="AN6" s="3">
        <f t="shared" si="9"/>
        <v>1.9177618211177885E-2</v>
      </c>
      <c r="AO6" s="3">
        <f t="shared" si="37"/>
        <v>52.144118679823286</v>
      </c>
      <c r="AP6" s="2" t="s">
        <v>35</v>
      </c>
      <c r="AQ6" s="3">
        <v>2.1209500000000001E-5</v>
      </c>
      <c r="AR6" s="3">
        <v>-9.6986299999999992E-10</v>
      </c>
      <c r="AS6" s="31">
        <f t="shared" si="38"/>
        <v>0.98840218891664289</v>
      </c>
      <c r="AT6" s="3">
        <f t="shared" si="10"/>
        <v>3.6384237603E-7</v>
      </c>
      <c r="AU6" s="3">
        <f t="shared" si="11"/>
        <v>1.7154688985124591E-2</v>
      </c>
      <c r="AV6" s="3">
        <f t="shared" si="39"/>
        <v>3.5962260088868425E-7</v>
      </c>
      <c r="AW6" s="3">
        <f t="shared" si="40"/>
        <v>5.9968541827251751E-4</v>
      </c>
      <c r="AX6" s="3">
        <f t="shared" si="12"/>
        <v>1.6955732143081367E-2</v>
      </c>
      <c r="AY6" s="3">
        <f t="shared" si="41"/>
        <v>58.977105297575775</v>
      </c>
      <c r="AZ6" s="2" t="s">
        <v>36</v>
      </c>
      <c r="BA6" s="3">
        <v>2.1209500000000001E-5</v>
      </c>
      <c r="BB6" s="3">
        <v>-1.13101E-9</v>
      </c>
      <c r="BC6" s="31">
        <f t="shared" si="42"/>
        <v>0.9882824180620815</v>
      </c>
      <c r="BD6" s="3">
        <f t="shared" si="13"/>
        <v>4.2576051839999998E-7</v>
      </c>
      <c r="BE6" s="3">
        <f t="shared" si="14"/>
        <v>2.0074047874773095E-2</v>
      </c>
      <c r="BF6" s="3">
        <f t="shared" si="43"/>
        <v>4.2077163463971732E-7</v>
      </c>
      <c r="BG6" s="3">
        <f t="shared" si="44"/>
        <v>6.4866912570255518E-4</v>
      </c>
      <c r="BH6" s="3">
        <f t="shared" si="15"/>
        <v>1.9838828573974742E-2</v>
      </c>
      <c r="BI6" s="3">
        <f t="shared" si="45"/>
        <v>50.406201972622235</v>
      </c>
      <c r="BJ6" s="2" t="s">
        <v>36</v>
      </c>
      <c r="BK6" s="3">
        <v>2.1209500000000001E-5</v>
      </c>
      <c r="BL6" s="3">
        <v>-1.05425E-9</v>
      </c>
      <c r="BM6" s="31">
        <f t="shared" si="46"/>
        <v>0.9882824180620815</v>
      </c>
      <c r="BN6" s="3">
        <f t="shared" si="16"/>
        <v>3.9845938649999998E-7</v>
      </c>
      <c r="BO6" s="3">
        <f t="shared" si="17"/>
        <v>1.8786835451095028E-2</v>
      </c>
      <c r="BP6" s="3">
        <f t="shared" si="47"/>
        <v>3.9379040598975352E-7</v>
      </c>
      <c r="BQ6" s="3">
        <f t="shared" si="48"/>
        <v>6.2752721533791147E-4</v>
      </c>
      <c r="BR6" s="3">
        <f t="shared" si="18"/>
        <v>1.8566699167342628E-2</v>
      </c>
      <c r="BS6" s="3">
        <f t="shared" si="49"/>
        <v>53.859869812450121</v>
      </c>
    </row>
    <row r="7" spans="1:71" x14ac:dyDescent="0.2">
      <c r="A7" s="2">
        <v>587</v>
      </c>
      <c r="B7" s="3">
        <v>2.5595499999999999E-5</v>
      </c>
      <c r="C7" s="3">
        <f t="shared" si="19"/>
        <v>2.1329583333333336E-2</v>
      </c>
      <c r="D7" s="3">
        <v>-1.5432100000000001E-9</v>
      </c>
      <c r="E7" s="31">
        <f t="shared" si="20"/>
        <v>0.98840218891664289</v>
      </c>
      <c r="F7" s="3">
        <f t="shared" si="0"/>
        <v>5.8501265280000002E-7</v>
      </c>
      <c r="G7" s="3">
        <f t="shared" si="21"/>
        <v>2.2856074419331525E-2</v>
      </c>
      <c r="H7" s="3">
        <f t="shared" si="22"/>
        <v>5.7822778657145207E-7</v>
      </c>
      <c r="I7" s="3">
        <f t="shared" si="23"/>
        <v>7.6041290531621839E-4</v>
      </c>
      <c r="J7" s="3">
        <f t="shared" si="24"/>
        <v>2.2590993986108969E-2</v>
      </c>
      <c r="K7" s="3">
        <f t="shared" si="25"/>
        <v>44.265427214707437</v>
      </c>
      <c r="L7" s="2">
        <v>587</v>
      </c>
      <c r="M7" s="3">
        <v>2.5595499999999999E-5</v>
      </c>
      <c r="N7" s="3">
        <v>-1.6029999999999999E-9</v>
      </c>
      <c r="O7" s="31">
        <f t="shared" si="26"/>
        <v>0.98840218891664289</v>
      </c>
      <c r="P7" s="3">
        <f t="shared" si="1"/>
        <v>6.1222045499999992E-7</v>
      </c>
      <c r="Q7" s="3">
        <f t="shared" si="2"/>
        <v>2.3919066046766031E-2</v>
      </c>
      <c r="R7" s="3">
        <f t="shared" si="27"/>
        <v>6.0512003782154296E-7</v>
      </c>
      <c r="S7" s="3">
        <f t="shared" si="28"/>
        <v>7.7789461871229256E-4</v>
      </c>
      <c r="T7" s="3">
        <f t="shared" si="3"/>
        <v>2.3641657237465297E-2</v>
      </c>
      <c r="U7" s="3">
        <f t="shared" si="29"/>
        <v>42.298219196549582</v>
      </c>
      <c r="V7" s="2">
        <v>587</v>
      </c>
      <c r="W7" s="3">
        <v>2.5595499999999999E-5</v>
      </c>
      <c r="X7" s="3">
        <v>-1.4681499999999999E-9</v>
      </c>
      <c r="Y7" s="31">
        <f t="shared" si="30"/>
        <v>0.98840218891664289</v>
      </c>
      <c r="Z7" s="3">
        <f t="shared" si="4"/>
        <v>5.5246400175E-7</v>
      </c>
      <c r="AA7" s="3">
        <f t="shared" si="5"/>
        <v>2.1584419204547674E-2</v>
      </c>
      <c r="AB7" s="3">
        <f t="shared" si="31"/>
        <v>5.4605662862734802E-7</v>
      </c>
      <c r="AC7" s="3">
        <f t="shared" si="32"/>
        <v>7.3895644569037223E-4</v>
      </c>
      <c r="AD7" s="3">
        <f t="shared" si="6"/>
        <v>2.1334087188269346E-2</v>
      </c>
      <c r="AE7" s="3">
        <f t="shared" si="33"/>
        <v>46.87334363899361</v>
      </c>
      <c r="AF7" s="2">
        <v>587</v>
      </c>
      <c r="AG7" s="3">
        <v>2.5595499999999999E-5</v>
      </c>
      <c r="AH7" s="3">
        <v>-1.4974099999999999E-9</v>
      </c>
      <c r="AI7" s="31">
        <f t="shared" si="34"/>
        <v>0.98840218891664289</v>
      </c>
      <c r="AJ7" s="3">
        <f t="shared" si="7"/>
        <v>5.722424971499999E-7</v>
      </c>
      <c r="AK7" s="3">
        <f t="shared" si="8"/>
        <v>2.2357152513137073E-2</v>
      </c>
      <c r="AL7" s="3">
        <f t="shared" si="35"/>
        <v>5.6560573677418566E-7</v>
      </c>
      <c r="AM7" s="3">
        <f t="shared" si="36"/>
        <v>7.5206764108967335E-4</v>
      </c>
      <c r="AN7" s="3">
        <f t="shared" si="9"/>
        <v>2.2097858481927905E-2</v>
      </c>
      <c r="AO7" s="3">
        <f t="shared" si="37"/>
        <v>45.253253876063198</v>
      </c>
      <c r="AP7" s="2">
        <v>587</v>
      </c>
      <c r="AQ7" s="3">
        <v>2.5595499999999999E-5</v>
      </c>
      <c r="AR7" s="3">
        <v>-1.4388800000000001E-9</v>
      </c>
      <c r="AS7" s="31">
        <f t="shared" si="38"/>
        <v>0.98840218891664289</v>
      </c>
      <c r="AT7" s="3">
        <f t="shared" si="10"/>
        <v>5.372895528000001E-7</v>
      </c>
      <c r="AU7" s="3">
        <f t="shared" si="11"/>
        <v>2.0991563079447564E-2</v>
      </c>
      <c r="AV7" s="3">
        <f t="shared" si="39"/>
        <v>5.3105817006956425E-7</v>
      </c>
      <c r="AW7" s="3">
        <f t="shared" si="40"/>
        <v>7.2873738072749101E-4</v>
      </c>
      <c r="AX7" s="3">
        <f t="shared" si="12"/>
        <v>2.0748106896507756E-2</v>
      </c>
      <c r="AY7" s="3">
        <f t="shared" si="41"/>
        <v>48.197168300126521</v>
      </c>
      <c r="AZ7" s="2">
        <v>581</v>
      </c>
      <c r="BA7" s="3">
        <v>2.5595499999999999E-5</v>
      </c>
      <c r="BB7" s="3">
        <v>-1.52242E-9</v>
      </c>
      <c r="BC7" s="31">
        <f t="shared" si="42"/>
        <v>0.9882824180620815</v>
      </c>
      <c r="BD7" s="3">
        <f t="shared" si="13"/>
        <v>5.7130241279999996E-7</v>
      </c>
      <c r="BE7" s="3">
        <f t="shared" si="14"/>
        <v>2.2320424012033366E-2</v>
      </c>
      <c r="BF7" s="3">
        <f t="shared" si="43"/>
        <v>5.6460812996668547E-7</v>
      </c>
      <c r="BG7" s="3">
        <f t="shared" si="44"/>
        <v>7.5140410563603226E-4</v>
      </c>
      <c r="BH7" s="3">
        <f t="shared" si="15"/>
        <v>2.2058882614783282E-2</v>
      </c>
      <c r="BI7" s="3">
        <f t="shared" si="45"/>
        <v>45.333211906655073</v>
      </c>
      <c r="BJ7" s="2">
        <v>581</v>
      </c>
      <c r="BK7" s="3">
        <v>2.5595499999999999E-5</v>
      </c>
      <c r="BL7" s="3">
        <v>-1.4795999999999999E-9</v>
      </c>
      <c r="BM7" s="31">
        <f t="shared" si="46"/>
        <v>0.9882824180620815</v>
      </c>
      <c r="BN7" s="3">
        <f t="shared" si="16"/>
        <v>5.5711578719999996E-7</v>
      </c>
      <c r="BO7" s="3">
        <f t="shared" si="17"/>
        <v>2.1766161520579787E-2</v>
      </c>
      <c r="BP7" s="3">
        <f t="shared" si="47"/>
        <v>5.5058773731457602E-7</v>
      </c>
      <c r="BQ7" s="3">
        <f t="shared" si="48"/>
        <v>7.4201599532259144E-4</v>
      </c>
      <c r="BR7" s="3">
        <f t="shared" si="18"/>
        <v>2.1511114739488427E-2</v>
      </c>
      <c r="BS7" s="3">
        <f t="shared" si="49"/>
        <v>46.487595464510164</v>
      </c>
    </row>
    <row r="8" spans="1:71" x14ac:dyDescent="0.2">
      <c r="B8" s="3">
        <v>3.0888400000000001E-5</v>
      </c>
      <c r="C8" s="3">
        <f t="shared" si="19"/>
        <v>2.5740333333333337E-2</v>
      </c>
      <c r="D8" s="3">
        <v>-2.0355599999999999E-9</v>
      </c>
      <c r="E8" s="31">
        <f t="shared" si="20"/>
        <v>0.98840218891664289</v>
      </c>
      <c r="F8" s="3">
        <f t="shared" si="0"/>
        <v>7.6997870080000003E-7</v>
      </c>
      <c r="G8" s="3">
        <f t="shared" si="21"/>
        <v>2.4927762551637509E-2</v>
      </c>
      <c r="H8" s="3">
        <f t="shared" si="22"/>
        <v>7.6104863328991293E-7</v>
      </c>
      <c r="I8" s="3">
        <f t="shared" si="23"/>
        <v>8.7238101382934336E-4</v>
      </c>
      <c r="J8" s="3">
        <f t="shared" si="24"/>
        <v>2.4638655070832835E-2</v>
      </c>
      <c r="K8" s="3">
        <f t="shared" si="25"/>
        <v>40.586630931158126</v>
      </c>
      <c r="M8" s="3">
        <v>3.0888400000000001E-5</v>
      </c>
      <c r="N8" s="3">
        <v>-2.1347899999999998E-9</v>
      </c>
      <c r="O8" s="31">
        <f t="shared" si="26"/>
        <v>0.98840218891664289</v>
      </c>
      <c r="P8" s="3">
        <f t="shared" si="1"/>
        <v>8.1356412585000002E-7</v>
      </c>
      <c r="Q8" s="3">
        <f t="shared" si="2"/>
        <v>2.6338823825449036E-2</v>
      </c>
      <c r="R8" s="3">
        <f t="shared" si="27"/>
        <v>8.0412856281419519E-7</v>
      </c>
      <c r="S8" s="3">
        <f t="shared" si="28"/>
        <v>8.9673215778971328E-4</v>
      </c>
      <c r="T8" s="3">
        <f t="shared" si="3"/>
        <v>2.6033351122563653E-2</v>
      </c>
      <c r="U8" s="3">
        <f t="shared" si="29"/>
        <v>38.412265685353084</v>
      </c>
      <c r="W8" s="3">
        <v>3.0888400000000001E-5</v>
      </c>
      <c r="X8" s="3">
        <v>-1.9541300000000002E-9</v>
      </c>
      <c r="Y8" s="31">
        <f t="shared" si="30"/>
        <v>0.98840218891664289</v>
      </c>
      <c r="Z8" s="3">
        <f t="shared" si="4"/>
        <v>7.3361061685000013E-7</v>
      </c>
      <c r="AA8" s="3">
        <f t="shared" si="5"/>
        <v>2.3750359903717905E-2</v>
      </c>
      <c r="AB8" s="3">
        <f t="shared" si="31"/>
        <v>7.251023395070288E-7</v>
      </c>
      <c r="AC8" s="3">
        <f t="shared" si="32"/>
        <v>8.5152941200350137E-4</v>
      </c>
      <c r="AD8" s="3">
        <f t="shared" si="6"/>
        <v>2.3474907716392848E-2</v>
      </c>
      <c r="AE8" s="3">
        <f t="shared" si="33"/>
        <v>42.59867651371794</v>
      </c>
      <c r="AG8" s="3">
        <v>3.0888400000000001E-5</v>
      </c>
      <c r="AH8" s="3">
        <v>-1.9740600000000001E-9</v>
      </c>
      <c r="AI8" s="31">
        <f t="shared" si="34"/>
        <v>0.98840218891664289</v>
      </c>
      <c r="AJ8" s="3">
        <f t="shared" si="7"/>
        <v>7.5270933690000014E-7</v>
      </c>
      <c r="AK8" s="3">
        <f t="shared" si="8"/>
        <v>2.4368673576488264E-2</v>
      </c>
      <c r="AL8" s="3">
        <f t="shared" si="35"/>
        <v>7.4397955620995496E-7</v>
      </c>
      <c r="AM8" s="3">
        <f t="shared" si="36"/>
        <v>8.6254249530672684E-4</v>
      </c>
      <c r="AN8" s="3">
        <f t="shared" si="9"/>
        <v>2.4086050303996159E-2</v>
      </c>
      <c r="AO8" s="3">
        <f t="shared" si="37"/>
        <v>41.517807501800668</v>
      </c>
      <c r="AQ8" s="3">
        <v>3.0888400000000001E-5</v>
      </c>
      <c r="AR8" s="3">
        <v>-1.92403E-9</v>
      </c>
      <c r="AS8" s="31">
        <f t="shared" si="38"/>
        <v>0.98840218891664289</v>
      </c>
      <c r="AT8" s="3">
        <f t="shared" si="10"/>
        <v>7.1670287430000001E-7</v>
      </c>
      <c r="AU8" s="3">
        <f t="shared" si="11"/>
        <v>2.3202978279872055E-2</v>
      </c>
      <c r="AV8" s="3">
        <f t="shared" si="39"/>
        <v>7.083906897609696E-7</v>
      </c>
      <c r="AW8" s="3">
        <f t="shared" si="40"/>
        <v>8.4165948563594858E-4</v>
      </c>
      <c r="AX8" s="3">
        <f t="shared" si="12"/>
        <v>2.2933874521210863E-2</v>
      </c>
      <c r="AY8" s="3">
        <f t="shared" si="41"/>
        <v>43.603622191057582</v>
      </c>
      <c r="BA8" s="3">
        <v>3.0888400000000001E-5</v>
      </c>
      <c r="BB8" s="3">
        <v>-2.0559100000000002E-9</v>
      </c>
      <c r="BC8" s="31">
        <f t="shared" si="42"/>
        <v>0.9882824180620815</v>
      </c>
      <c r="BD8" s="3">
        <f t="shared" si="13"/>
        <v>7.696753344000002E-7</v>
      </c>
      <c r="BE8" s="3">
        <f t="shared" si="14"/>
        <v>2.4917941181802884E-2</v>
      </c>
      <c r="BF8" s="3">
        <f t="shared" si="43"/>
        <v>7.6065660060357343E-7</v>
      </c>
      <c r="BG8" s="3">
        <f t="shared" si="44"/>
        <v>8.7215629367881848E-4</v>
      </c>
      <c r="BH8" s="3">
        <f t="shared" si="15"/>
        <v>2.4625963164280878E-2</v>
      </c>
      <c r="BI8" s="3">
        <f t="shared" si="45"/>
        <v>40.607548761807053</v>
      </c>
      <c r="BK8" s="3">
        <v>3.0888400000000001E-5</v>
      </c>
      <c r="BL8" s="3">
        <v>-1.9693999999999998E-9</v>
      </c>
      <c r="BM8" s="31">
        <f t="shared" si="46"/>
        <v>0.9882824180620815</v>
      </c>
      <c r="BN8" s="3">
        <f t="shared" si="16"/>
        <v>7.3981216680000004E-7</v>
      </c>
      <c r="BO8" s="3">
        <f t="shared" si="17"/>
        <v>2.3951132684114425E-2</v>
      </c>
      <c r="BP8" s="3">
        <f t="shared" si="47"/>
        <v>7.3114335711685203E-7</v>
      </c>
      <c r="BQ8" s="3">
        <f t="shared" si="48"/>
        <v>8.5506921188688116E-4</v>
      </c>
      <c r="BR8" s="3">
        <f t="shared" si="18"/>
        <v>2.3670483324382357E-2</v>
      </c>
      <c r="BS8" s="3">
        <f t="shared" si="49"/>
        <v>42.246708117274721</v>
      </c>
    </row>
    <row r="9" spans="1:71" x14ac:dyDescent="0.2">
      <c r="A9" s="2" t="s">
        <v>63</v>
      </c>
      <c r="B9" s="3">
        <v>3.72759E-5</v>
      </c>
      <c r="C9" s="3">
        <f t="shared" si="19"/>
        <v>3.1063250000000004E-2</v>
      </c>
      <c r="D9" s="3">
        <v>-2.7399399999999999E-9</v>
      </c>
      <c r="E9" s="31">
        <f t="shared" si="20"/>
        <v>0.98840218891664289</v>
      </c>
      <c r="F9" s="3">
        <f t="shared" si="0"/>
        <v>1.0346001792000001E-6</v>
      </c>
      <c r="G9" s="3">
        <f t="shared" si="21"/>
        <v>2.7755203206361215E-2</v>
      </c>
      <c r="H9" s="3">
        <f t="shared" si="22"/>
        <v>1.022601081774831E-6</v>
      </c>
      <c r="I9" s="3">
        <f t="shared" si="23"/>
        <v>1.0112374012934998E-3</v>
      </c>
      <c r="J9" s="3">
        <f t="shared" si="24"/>
        <v>2.7433303602993651E-2</v>
      </c>
      <c r="K9" s="3">
        <f t="shared" si="25"/>
        <v>36.452044364459091</v>
      </c>
      <c r="M9" s="3">
        <v>3.72759E-5</v>
      </c>
      <c r="N9" s="3">
        <v>-2.85741E-9</v>
      </c>
      <c r="O9" s="31">
        <f t="shared" si="26"/>
        <v>0.98840218891664289</v>
      </c>
      <c r="P9" s="3">
        <f t="shared" si="1"/>
        <v>1.08715889715E-6</v>
      </c>
      <c r="Q9" s="3">
        <f t="shared" si="2"/>
        <v>2.9165195130097462E-2</v>
      </c>
      <c r="R9" s="3">
        <f t="shared" si="27"/>
        <v>1.0745502336432635E-6</v>
      </c>
      <c r="S9" s="3">
        <f t="shared" si="28"/>
        <v>1.0366051483777531E-3</v>
      </c>
      <c r="T9" s="3">
        <f t="shared" si="3"/>
        <v>2.8826942706769349E-2</v>
      </c>
      <c r="U9" s="3">
        <f t="shared" si="29"/>
        <v>34.689769573280934</v>
      </c>
      <c r="W9" s="3">
        <v>3.72759E-5</v>
      </c>
      <c r="X9" s="3">
        <v>-2.65131E-9</v>
      </c>
      <c r="Y9" s="31">
        <f t="shared" si="30"/>
        <v>0.98840218891664289</v>
      </c>
      <c r="Z9" s="3">
        <f t="shared" si="4"/>
        <v>9.9348097594999998E-7</v>
      </c>
      <c r="AA9" s="3">
        <f t="shared" si="5"/>
        <v>2.6652098968770705E-2</v>
      </c>
      <c r="AB9" s="3">
        <f t="shared" si="31"/>
        <v>9.8195877127602255E-7</v>
      </c>
      <c r="AC9" s="3">
        <f t="shared" si="32"/>
        <v>9.9093832869458763E-4</v>
      </c>
      <c r="AD9" s="3">
        <f t="shared" si="6"/>
        <v>2.6342992959955965E-2</v>
      </c>
      <c r="AE9" s="3">
        <f t="shared" si="33"/>
        <v>37.960758730798055</v>
      </c>
      <c r="AG9" s="3">
        <v>3.72759E-5</v>
      </c>
      <c r="AH9" s="3">
        <v>-2.6657200000000002E-9</v>
      </c>
      <c r="AI9" s="31">
        <f t="shared" si="34"/>
        <v>0.98840218891664289</v>
      </c>
      <c r="AJ9" s="3">
        <f t="shared" si="7"/>
        <v>1.0145821878000002E-6</v>
      </c>
      <c r="AK9" s="3">
        <f t="shared" si="8"/>
        <v>2.7218180856800243E-2</v>
      </c>
      <c r="AL9" s="3">
        <f t="shared" si="35"/>
        <v>1.0028152552573567E-6</v>
      </c>
      <c r="AM9" s="3">
        <f t="shared" si="36"/>
        <v>1.0014066383130064E-3</v>
      </c>
      <c r="AN9" s="3">
        <f t="shared" si="9"/>
        <v>2.6902509537190429E-2</v>
      </c>
      <c r="AO9" s="3">
        <f t="shared" si="37"/>
        <v>37.171253433349221</v>
      </c>
      <c r="AQ9" s="3">
        <v>3.72759E-5</v>
      </c>
      <c r="AR9" s="3">
        <v>-2.6657200000000002E-9</v>
      </c>
      <c r="AS9" s="31">
        <f t="shared" si="38"/>
        <v>0.98840218891664289</v>
      </c>
      <c r="AT9" s="3">
        <f t="shared" si="10"/>
        <v>9.9098725320000009E-7</v>
      </c>
      <c r="AU9" s="3">
        <f t="shared" si="11"/>
        <v>2.6585199906642095E-2</v>
      </c>
      <c r="AV9" s="3">
        <f t="shared" si="39"/>
        <v>9.7949397025137147E-7</v>
      </c>
      <c r="AW9" s="3">
        <f t="shared" si="40"/>
        <v>9.8969387704045723E-4</v>
      </c>
      <c r="AX9" s="3">
        <f t="shared" si="12"/>
        <v>2.6276869780511577E-2</v>
      </c>
      <c r="AY9" s="3">
        <f t="shared" si="41"/>
        <v>38.056283277000404</v>
      </c>
      <c r="BA9" s="3">
        <v>3.72759E-5</v>
      </c>
      <c r="BB9" s="3">
        <v>-2.8056699999999999E-9</v>
      </c>
      <c r="BC9" s="31">
        <f t="shared" si="42"/>
        <v>0.9882824180620815</v>
      </c>
      <c r="BD9" s="3">
        <f t="shared" si="13"/>
        <v>1.0484660928E-6</v>
      </c>
      <c r="BE9" s="3">
        <f t="shared" si="14"/>
        <v>2.8127183858739829E-2</v>
      </c>
      <c r="BF9" s="3">
        <f t="shared" si="43"/>
        <v>1.0361806054484868E-6</v>
      </c>
      <c r="BG9" s="3">
        <f t="shared" si="44"/>
        <v>1.0179295680195594E-3</v>
      </c>
      <c r="BH9" s="3">
        <f t="shared" si="15"/>
        <v>2.7797601277192146E-2</v>
      </c>
      <c r="BI9" s="3">
        <f t="shared" si="45"/>
        <v>35.974327066144994</v>
      </c>
      <c r="BK9" s="3">
        <v>3.72759E-5</v>
      </c>
      <c r="BL9" s="3">
        <v>-2.6267099999999999E-9</v>
      </c>
      <c r="BM9" s="31">
        <f t="shared" si="46"/>
        <v>0.9882824180620815</v>
      </c>
      <c r="BN9" s="3">
        <f t="shared" si="16"/>
        <v>9.8499011141999992E-7</v>
      </c>
      <c r="BO9" s="3">
        <f t="shared" si="17"/>
        <v>2.6424314675701992E-2</v>
      </c>
      <c r="BP9" s="3">
        <f t="shared" si="47"/>
        <v>9.734484090813965E-7</v>
      </c>
      <c r="BQ9" s="3">
        <f t="shared" si="48"/>
        <v>9.8663489147779297E-4</v>
      </c>
      <c r="BR9" s="3">
        <f t="shared" si="18"/>
        <v>2.6114685603336109E-2</v>
      </c>
      <c r="BS9" s="3">
        <f t="shared" si="49"/>
        <v>38.29263025369341</v>
      </c>
    </row>
    <row r="10" spans="1:71" x14ac:dyDescent="0.2">
      <c r="A10" s="3">
        <v>1.1999999999999999E-3</v>
      </c>
      <c r="B10" s="3">
        <v>4.4984300000000002E-5</v>
      </c>
      <c r="C10" s="3">
        <f t="shared" si="19"/>
        <v>3.7486916666666675E-2</v>
      </c>
      <c r="D10" s="3">
        <v>-3.6588999999999998E-9</v>
      </c>
      <c r="E10" s="31">
        <f t="shared" si="20"/>
        <v>0.98840218891664289</v>
      </c>
      <c r="F10" s="3">
        <f t="shared" si="0"/>
        <v>1.3798350719999999E-6</v>
      </c>
      <c r="G10" s="3">
        <f t="shared" si="21"/>
        <v>3.0673703314267418E-2</v>
      </c>
      <c r="H10" s="3">
        <f t="shared" si="22"/>
        <v>1.3638320055087533E-6</v>
      </c>
      <c r="I10" s="3">
        <f t="shared" si="23"/>
        <v>1.1678321820830051E-3</v>
      </c>
      <c r="J10" s="3">
        <f t="shared" si="24"/>
        <v>3.0317955498001599E-2</v>
      </c>
      <c r="K10" s="3">
        <f t="shared" si="25"/>
        <v>32.983754464113346</v>
      </c>
      <c r="M10" s="3">
        <v>4.4984300000000002E-5</v>
      </c>
      <c r="N10" s="3">
        <v>-3.7632200000000002E-9</v>
      </c>
      <c r="O10" s="31">
        <f t="shared" si="26"/>
        <v>0.98840218891664289</v>
      </c>
      <c r="P10" s="3">
        <f t="shared" si="1"/>
        <v>1.4301121503000001E-6</v>
      </c>
      <c r="Q10" s="3">
        <f t="shared" si="2"/>
        <v>3.1791361659512317E-2</v>
      </c>
      <c r="R10" s="3">
        <f t="shared" si="27"/>
        <v>1.4135259797528071E-6</v>
      </c>
      <c r="S10" s="3">
        <f t="shared" si="28"/>
        <v>1.1889179869750508E-3</v>
      </c>
      <c r="T10" s="3">
        <f t="shared" si="3"/>
        <v>3.1422651452902614E-2</v>
      </c>
      <c r="U10" s="3">
        <f t="shared" si="29"/>
        <v>31.824176311118606</v>
      </c>
      <c r="W10" s="3">
        <v>4.4984300000000002E-5</v>
      </c>
      <c r="X10" s="3">
        <v>-3.5787499999999999E-9</v>
      </c>
      <c r="Y10" s="31">
        <f t="shared" si="30"/>
        <v>0.98840218891664289</v>
      </c>
      <c r="Z10" s="3">
        <f t="shared" si="4"/>
        <v>1.33917959875E-6</v>
      </c>
      <c r="AA10" s="3">
        <f t="shared" si="5"/>
        <v>2.9769933037748723E-2</v>
      </c>
      <c r="AB10" s="3">
        <f t="shared" si="31"/>
        <v>1.3236480467570115E-6</v>
      </c>
      <c r="AC10" s="3">
        <f t="shared" si="32"/>
        <v>1.1504990424841784E-3</v>
      </c>
      <c r="AD10" s="3">
        <f t="shared" si="6"/>
        <v>2.9424666978412721E-2</v>
      </c>
      <c r="AE10" s="3">
        <f t="shared" si="33"/>
        <v>33.985091512969227</v>
      </c>
      <c r="AG10" s="3">
        <v>4.4984300000000002E-5</v>
      </c>
      <c r="AH10" s="3">
        <v>-3.6088599999999999E-9</v>
      </c>
      <c r="AI10" s="31">
        <f t="shared" si="34"/>
        <v>0.98840218891664289</v>
      </c>
      <c r="AJ10" s="3">
        <f t="shared" si="7"/>
        <v>1.3716691389000002E-6</v>
      </c>
      <c r="AK10" s="3">
        <f t="shared" si="8"/>
        <v>3.0492174800986125E-2</v>
      </c>
      <c r="AL10" s="3">
        <f t="shared" si="35"/>
        <v>1.355760779358167E-6</v>
      </c>
      <c r="AM10" s="3">
        <f t="shared" si="36"/>
        <v>1.164371409541718E-3</v>
      </c>
      <c r="AN10" s="3">
        <f t="shared" si="9"/>
        <v>3.0138532318123589E-2</v>
      </c>
      <c r="AO10" s="3">
        <f t="shared" si="37"/>
        <v>33.180116053582914</v>
      </c>
      <c r="AQ10" s="3">
        <v>4.4984300000000002E-5</v>
      </c>
      <c r="AR10" s="3">
        <v>-3.6271E-9</v>
      </c>
      <c r="AS10" s="31">
        <f t="shared" si="38"/>
        <v>0.98840218891664289</v>
      </c>
      <c r="AT10" s="3">
        <f t="shared" si="10"/>
        <v>1.3465151909999999E-6</v>
      </c>
      <c r="AU10" s="3">
        <f t="shared" si="11"/>
        <v>2.9933003092189939E-2</v>
      </c>
      <c r="AV10" s="3">
        <f t="shared" si="39"/>
        <v>1.3308985621939114E-6</v>
      </c>
      <c r="AW10" s="3">
        <f t="shared" si="40"/>
        <v>1.1536457698071412E-3</v>
      </c>
      <c r="AX10" s="3">
        <f t="shared" si="12"/>
        <v>2.9585845777169176E-2</v>
      </c>
      <c r="AY10" s="3">
        <f t="shared" si="41"/>
        <v>33.799946350416</v>
      </c>
      <c r="BA10" s="3">
        <v>4.4984300000000002E-5</v>
      </c>
      <c r="BB10" s="3">
        <v>-3.8073299999999999E-9</v>
      </c>
      <c r="BC10" s="31">
        <f t="shared" si="42"/>
        <v>0.9882824180620815</v>
      </c>
      <c r="BD10" s="3">
        <f t="shared" si="13"/>
        <v>1.4209233472000001E-6</v>
      </c>
      <c r="BE10" s="3">
        <f t="shared" si="14"/>
        <v>3.1587094768619275E-2</v>
      </c>
      <c r="BF10" s="3">
        <f t="shared" si="43"/>
        <v>1.4042735614516826E-6</v>
      </c>
      <c r="BG10" s="3">
        <f t="shared" si="44"/>
        <v>1.1850204898868554E-3</v>
      </c>
      <c r="BH10" s="3">
        <f t="shared" si="15"/>
        <v>3.1216970397487179E-2</v>
      </c>
      <c r="BI10" s="3">
        <f t="shared" si="45"/>
        <v>32.033858099198994</v>
      </c>
      <c r="BK10" s="3">
        <v>4.4984300000000002E-5</v>
      </c>
      <c r="BL10" s="3">
        <v>-3.57112E-9</v>
      </c>
      <c r="BM10" s="31">
        <f t="shared" si="46"/>
        <v>0.9882824180620815</v>
      </c>
      <c r="BN10" s="3">
        <f t="shared" si="16"/>
        <v>1.3372569302399999E-6</v>
      </c>
      <c r="BO10" s="3">
        <f t="shared" si="17"/>
        <v>2.972719215904215E-2</v>
      </c>
      <c r="BP10" s="3">
        <f t="shared" si="47"/>
        <v>1.3215875125878633E-6</v>
      </c>
      <c r="BQ10" s="3">
        <f t="shared" si="48"/>
        <v>1.1496031978851934E-3</v>
      </c>
      <c r="BR10" s="3">
        <f t="shared" si="18"/>
        <v>2.9378861349134325E-2</v>
      </c>
      <c r="BS10" s="3">
        <f t="shared" si="49"/>
        <v>34.038078879781565</v>
      </c>
    </row>
    <row r="11" spans="1:71" s="23" customFormat="1" x14ac:dyDescent="0.2">
      <c r="B11" s="4">
        <v>5.4286799999999997E-5</v>
      </c>
      <c r="C11" s="3">
        <f t="shared" si="19"/>
        <v>4.5239000000000001E-2</v>
      </c>
      <c r="D11" s="4">
        <v>-4.6533500000000003E-9</v>
      </c>
      <c r="E11" s="30">
        <f>(E$1+(2.3367*LN(B11*1000)))/E$1</f>
        <v>0.98840218891664289</v>
      </c>
      <c r="F11" s="3">
        <f t="shared" si="0"/>
        <v>1.7534300480000004E-6</v>
      </c>
      <c r="G11" s="3">
        <f t="shared" si="21"/>
        <v>3.2299381212375765E-2</v>
      </c>
      <c r="H11" s="4">
        <f t="shared" si="22"/>
        <v>1.7330940975554146E-6</v>
      </c>
      <c r="I11" s="4">
        <f t="shared" si="23"/>
        <v>1.3164703177646713E-3</v>
      </c>
      <c r="J11" s="4">
        <f t="shared" si="24"/>
        <v>3.1924779090965291E-2</v>
      </c>
      <c r="K11" s="3">
        <f t="shared" si="25"/>
        <v>31.323630999940104</v>
      </c>
      <c r="M11" s="4">
        <v>5.4286799999999997E-5</v>
      </c>
      <c r="N11" s="4">
        <v>-4.6855799999999999E-9</v>
      </c>
      <c r="O11" s="30">
        <f t="shared" ref="O11:O25" si="50">(O$1+(2.3367*LN(M11*1000)))/O$1</f>
        <v>0.98840218891664289</v>
      </c>
      <c r="P11" s="3">
        <f t="shared" si="1"/>
        <v>1.7793314817000001E-6</v>
      </c>
      <c r="Q11" s="3">
        <f t="shared" si="2"/>
        <v>3.2776503343354191E-2</v>
      </c>
      <c r="R11" s="4">
        <f t="shared" si="27"/>
        <v>1.7586951313205736E-6</v>
      </c>
      <c r="S11" s="4">
        <f t="shared" si="28"/>
        <v>1.3261580340670465E-3</v>
      </c>
      <c r="T11" s="4">
        <f t="shared" si="3"/>
        <v>3.2396367649604942E-2</v>
      </c>
      <c r="U11" s="3">
        <f t="shared" si="29"/>
        <v>30.867658091051283</v>
      </c>
      <c r="W11" s="4">
        <v>5.4286799999999997E-5</v>
      </c>
      <c r="X11" s="4">
        <v>-4.5134099999999996E-9</v>
      </c>
      <c r="Y11" s="30">
        <f t="shared" ref="Y11:Y25" si="51">(Y$1+(2.3367*LN(W11*1000)))/Y$1</f>
        <v>0.98840218891664289</v>
      </c>
      <c r="Z11" s="3">
        <f t="shared" si="4"/>
        <v>1.6875694404499999E-6</v>
      </c>
      <c r="AA11" s="3">
        <f t="shared" si="5"/>
        <v>3.1086183758298518E-2</v>
      </c>
      <c r="AB11" s="4">
        <f t="shared" si="31"/>
        <v>1.6679973288896141E-6</v>
      </c>
      <c r="AC11" s="4">
        <f t="shared" si="32"/>
        <v>1.2915097091735757E-3</v>
      </c>
      <c r="AD11" s="4">
        <f t="shared" si="6"/>
        <v>3.0725652071767248E-2</v>
      </c>
      <c r="AE11" s="3">
        <f t="shared" si="33"/>
        <v>32.546095284300435</v>
      </c>
      <c r="AG11" s="4">
        <v>5.4286799999999997E-5</v>
      </c>
      <c r="AH11" s="4">
        <v>-4.5346100000000003E-9</v>
      </c>
      <c r="AI11" s="30">
        <f t="shared" ref="AI11:AI25" si="52">(AI$1+(2.3367*LN(AG11*1000)))/AI$1</f>
        <v>0.98840218891664289</v>
      </c>
      <c r="AJ11" s="3">
        <f t="shared" si="7"/>
        <v>1.7221719751500003E-6</v>
      </c>
      <c r="AK11" s="3">
        <f t="shared" si="8"/>
        <v>3.1723586123145964E-2</v>
      </c>
      <c r="AL11" s="4">
        <f t="shared" si="35"/>
        <v>1.7021985499291586E-6</v>
      </c>
      <c r="AM11" s="4">
        <f t="shared" si="36"/>
        <v>1.3046833140379923E-3</v>
      </c>
      <c r="AN11" s="4">
        <f t="shared" si="9"/>
        <v>3.1355661964403113E-2</v>
      </c>
      <c r="AO11" s="3">
        <f t="shared" si="37"/>
        <v>31.8921667523799</v>
      </c>
      <c r="AQ11" s="4">
        <v>5.4286799999999997E-5</v>
      </c>
      <c r="AR11" s="4">
        <v>-4.58932E-9</v>
      </c>
      <c r="AS11" s="30">
        <f t="shared" ref="AS11:AS25" si="53">(AS$1+(2.3367*LN(AQ11*1000)))/AS$1</f>
        <v>0.98840218891664289</v>
      </c>
      <c r="AT11" s="3">
        <f t="shared" si="10"/>
        <v>1.7023537692000001E-6</v>
      </c>
      <c r="AU11" s="3">
        <f t="shared" si="11"/>
        <v>3.1358521209575808E-2</v>
      </c>
      <c r="AV11" s="4">
        <f t="shared" si="39"/>
        <v>1.6826101917877775E-6</v>
      </c>
      <c r="AW11" s="4">
        <f t="shared" si="40"/>
        <v>1.2971546522245439E-3</v>
      </c>
      <c r="AX11" s="4">
        <f t="shared" si="12"/>
        <v>3.0994831004733703E-2</v>
      </c>
      <c r="AY11" s="3">
        <f t="shared" si="41"/>
        <v>32.263444180330403</v>
      </c>
      <c r="BA11" s="4">
        <v>5.4286799999999997E-5</v>
      </c>
      <c r="BB11" s="4">
        <v>-4.85817E-9</v>
      </c>
      <c r="BC11" s="30">
        <f t="shared" ref="BC11:BC25" si="54">(BC$1+(2.3367*LN(BA11*1000)))/BC$1</f>
        <v>0.9882824180620815</v>
      </c>
      <c r="BD11" s="3">
        <f t="shared" si="13"/>
        <v>1.8116676928000002E-6</v>
      </c>
      <c r="BE11" s="3">
        <f t="shared" si="14"/>
        <v>3.337215847683047E-2</v>
      </c>
      <c r="BF11" s="4">
        <f t="shared" si="43"/>
        <v>1.7904393281653366E-6</v>
      </c>
      <c r="BG11" s="4">
        <f t="shared" si="44"/>
        <v>1.3380729905970513E-3</v>
      </c>
      <c r="BH11" s="4">
        <f t="shared" si="15"/>
        <v>3.298111747543301E-2</v>
      </c>
      <c r="BI11" s="3">
        <f t="shared" si="45"/>
        <v>30.320379554903816</v>
      </c>
      <c r="BK11" s="4">
        <v>5.4286799999999997E-5</v>
      </c>
      <c r="BL11" s="4">
        <v>-4.5799899999999996E-9</v>
      </c>
      <c r="BM11" s="30">
        <f t="shared" ref="BM11:BM25" si="55">(BM$1+(2.3367*LN(BK11*1000)))/BM$1</f>
        <v>0.9882824180620815</v>
      </c>
      <c r="BN11" s="3">
        <f t="shared" si="16"/>
        <v>1.71356745798E-6</v>
      </c>
      <c r="BO11" s="3">
        <f t="shared" si="17"/>
        <v>3.1565085029509936E-2</v>
      </c>
      <c r="BP11" s="4">
        <f t="shared" si="47"/>
        <v>1.6934885908849687E-6</v>
      </c>
      <c r="BQ11" s="4">
        <f t="shared" si="48"/>
        <v>1.3013410740021114E-3</v>
      </c>
      <c r="BR11" s="4">
        <f t="shared" si="18"/>
        <v>3.1195218559299291E-2</v>
      </c>
      <c r="BS11" s="3">
        <f t="shared" si="49"/>
        <v>32.056194704938207</v>
      </c>
    </row>
    <row r="12" spans="1:71" x14ac:dyDescent="0.2">
      <c r="B12" s="3">
        <v>6.5512900000000001E-5</v>
      </c>
      <c r="C12" s="3">
        <f t="shared" si="19"/>
        <v>5.4594083333333342E-2</v>
      </c>
      <c r="D12" s="3">
        <v>-6.0841699999999997E-9</v>
      </c>
      <c r="E12" s="32">
        <f t="shared" ref="E12:E25" si="56">(E$1+(2.3367*LN(B12*1000)))/E$1</f>
        <v>0.98915043435713523</v>
      </c>
      <c r="F12" s="3">
        <f t="shared" si="0"/>
        <v>2.2909605056E-6</v>
      </c>
      <c r="G12" s="3">
        <f t="shared" si="21"/>
        <v>3.4969609124309867E-2</v>
      </c>
      <c r="H12" s="3">
        <f t="shared" si="22"/>
        <v>2.2661045792092819E-6</v>
      </c>
      <c r="I12" s="3">
        <f t="shared" si="23"/>
        <v>1.5053586214617705E-3</v>
      </c>
      <c r="J12" s="3">
        <f t="shared" si="24"/>
        <v>3.4590204054610343E-2</v>
      </c>
      <c r="K12" s="3">
        <f t="shared" si="25"/>
        <v>28.909919074811452</v>
      </c>
      <c r="M12" s="3">
        <v>6.5512900000000001E-5</v>
      </c>
      <c r="N12" s="3">
        <v>-6.0862899999999997E-9</v>
      </c>
      <c r="O12" s="32">
        <f t="shared" si="50"/>
        <v>0.98915043435713523</v>
      </c>
      <c r="P12" s="3">
        <f t="shared" si="1"/>
        <v>2.30966129835E-6</v>
      </c>
      <c r="Q12" s="3">
        <f t="shared" si="2"/>
        <v>3.5255061191765288E-2</v>
      </c>
      <c r="R12" s="3">
        <f t="shared" si="27"/>
        <v>2.2846024764807676E-6</v>
      </c>
      <c r="S12" s="3">
        <f t="shared" si="28"/>
        <v>1.511490150970481E-3</v>
      </c>
      <c r="T12" s="3">
        <f t="shared" si="3"/>
        <v>3.4872559091122017E-2</v>
      </c>
      <c r="U12" s="3">
        <f t="shared" si="29"/>
        <v>28.675842153912463</v>
      </c>
      <c r="W12" s="3">
        <v>6.5512900000000001E-5</v>
      </c>
      <c r="X12" s="3">
        <v>-5.9200499999999996E-9</v>
      </c>
      <c r="Y12" s="32">
        <f t="shared" si="51"/>
        <v>0.98915043435713523</v>
      </c>
      <c r="Z12" s="3">
        <f t="shared" si="4"/>
        <v>2.21188746725E-6</v>
      </c>
      <c r="AA12" s="3">
        <f t="shared" si="5"/>
        <v>3.3762624876169427E-2</v>
      </c>
      <c r="AB12" s="3">
        <f t="shared" si="31"/>
        <v>2.1878894489794412E-6</v>
      </c>
      <c r="AC12" s="3">
        <f t="shared" si="32"/>
        <v>1.4791515977003308E-3</v>
      </c>
      <c r="AD12" s="3">
        <f t="shared" si="6"/>
        <v>3.339631506130001E-2</v>
      </c>
      <c r="AE12" s="3">
        <f t="shared" si="33"/>
        <v>29.943423343697287</v>
      </c>
      <c r="AG12" s="3">
        <v>6.5512900000000001E-5</v>
      </c>
      <c r="AH12" s="3">
        <v>-5.9132699999999998E-9</v>
      </c>
      <c r="AI12" s="32">
        <f t="shared" si="52"/>
        <v>0.98915043435713523</v>
      </c>
      <c r="AJ12" s="3">
        <f t="shared" si="7"/>
        <v>2.2441533310500002E-6</v>
      </c>
      <c r="AK12" s="3">
        <f t="shared" si="8"/>
        <v>3.4255136485333425E-2</v>
      </c>
      <c r="AL12" s="3">
        <f t="shared" si="35"/>
        <v>2.2198052421721197E-6</v>
      </c>
      <c r="AM12" s="3">
        <f t="shared" si="36"/>
        <v>1.4899010846939201E-3</v>
      </c>
      <c r="AN12" s="3">
        <f t="shared" si="9"/>
        <v>3.3883483133430509E-2</v>
      </c>
      <c r="AO12" s="3">
        <f t="shared" si="37"/>
        <v>29.512904445569486</v>
      </c>
      <c r="AQ12" s="3">
        <v>6.5512900000000001E-5</v>
      </c>
      <c r="AR12" s="3">
        <v>-6.0184400000000002E-9</v>
      </c>
      <c r="AS12" s="32">
        <f t="shared" si="53"/>
        <v>0.98915043435713523</v>
      </c>
      <c r="AT12" s="3">
        <f t="shared" si="10"/>
        <v>2.2308566364000002E-6</v>
      </c>
      <c r="AU12" s="3">
        <f t="shared" si="11"/>
        <v>3.4052173486443134E-2</v>
      </c>
      <c r="AV12" s="3">
        <f t="shared" si="39"/>
        <v>2.206652810883558E-6</v>
      </c>
      <c r="AW12" s="3">
        <f t="shared" si="40"/>
        <v>1.48548066661386E-3</v>
      </c>
      <c r="AX12" s="3">
        <f t="shared" si="12"/>
        <v>3.3682722194919745E-2</v>
      </c>
      <c r="AY12" s="3">
        <f t="shared" si="41"/>
        <v>29.688811795349093</v>
      </c>
      <c r="BA12" s="3">
        <v>6.5512900000000001E-5</v>
      </c>
      <c r="BB12" s="3">
        <v>-6.3343599999999996E-9</v>
      </c>
      <c r="BC12" s="32">
        <f t="shared" si="54"/>
        <v>0.98903839064998</v>
      </c>
      <c r="BD12" s="3">
        <f t="shared" si="13"/>
        <v>2.3605741823999999E-6</v>
      </c>
      <c r="BE12" s="3">
        <f t="shared" si="14"/>
        <v>3.60322040758385E-2</v>
      </c>
      <c r="BF12" s="3">
        <f t="shared" si="43"/>
        <v>2.3346984903707883E-6</v>
      </c>
      <c r="BG12" s="3">
        <f t="shared" si="44"/>
        <v>1.5279720188441895E-3</v>
      </c>
      <c r="BH12" s="3">
        <f t="shared" si="15"/>
        <v>3.5637233130738959E-2</v>
      </c>
      <c r="BI12" s="3">
        <f t="shared" si="45"/>
        <v>28.060539838527706</v>
      </c>
      <c r="BK12" s="3">
        <v>6.5512900000000001E-5</v>
      </c>
      <c r="BL12" s="3">
        <v>-6.0362499999999997E-9</v>
      </c>
      <c r="BM12" s="32">
        <f t="shared" si="55"/>
        <v>0.98903839064998</v>
      </c>
      <c r="BN12" s="3">
        <f t="shared" si="16"/>
        <v>2.2567553504999999E-6</v>
      </c>
      <c r="BO12" s="3">
        <f t="shared" si="17"/>
        <v>3.4447495844329892E-2</v>
      </c>
      <c r="BP12" s="3">
        <f t="shared" si="47"/>
        <v>2.2320176799492514E-6</v>
      </c>
      <c r="BQ12" s="3">
        <f t="shared" si="48"/>
        <v>1.4939938687790026E-3</v>
      </c>
      <c r="BR12" s="3">
        <f t="shared" si="18"/>
        <v>3.4069895851797913E-2</v>
      </c>
      <c r="BS12" s="3">
        <f t="shared" si="49"/>
        <v>29.35142520980817</v>
      </c>
    </row>
    <row r="13" spans="1:71" x14ac:dyDescent="0.2">
      <c r="B13" s="3">
        <v>7.9060400000000006E-5</v>
      </c>
      <c r="C13" s="3">
        <f t="shared" si="19"/>
        <v>6.5883666666666674E-2</v>
      </c>
      <c r="D13" s="3">
        <v>-7.8016500000000002E-9</v>
      </c>
      <c r="E13" s="32">
        <f t="shared" si="56"/>
        <v>0.98989867613987614</v>
      </c>
      <c r="F13" s="3">
        <f t="shared" si="0"/>
        <v>2.9361833920000003E-6</v>
      </c>
      <c r="G13" s="3">
        <f t="shared" si="21"/>
        <v>3.7138483893327127E-2</v>
      </c>
      <c r="H13" s="3">
        <f t="shared" si="22"/>
        <v>2.9065240526446912E-6</v>
      </c>
      <c r="I13" s="3">
        <f t="shared" si="23"/>
        <v>1.704853088287871E-3</v>
      </c>
      <c r="J13" s="3">
        <f t="shared" si="24"/>
        <v>3.6763336039846634E-2</v>
      </c>
      <c r="K13" s="3">
        <f t="shared" si="25"/>
        <v>27.201013502042667</v>
      </c>
      <c r="M13" s="3">
        <v>7.9060400000000006E-5</v>
      </c>
      <c r="N13" s="3">
        <v>-7.7049700000000005E-9</v>
      </c>
      <c r="O13" s="32">
        <f t="shared" si="50"/>
        <v>0.98989867613987614</v>
      </c>
      <c r="P13" s="3">
        <f t="shared" si="1"/>
        <v>2.9225178265500001E-6</v>
      </c>
      <c r="Q13" s="3">
        <f t="shared" si="2"/>
        <v>3.6965634205620004E-2</v>
      </c>
      <c r="R13" s="3">
        <f t="shared" si="27"/>
        <v>2.8929965274970333E-6</v>
      </c>
      <c r="S13" s="3">
        <f t="shared" si="28"/>
        <v>1.7008811032806007E-3</v>
      </c>
      <c r="T13" s="3">
        <f t="shared" si="3"/>
        <v>3.6592232362814163E-2</v>
      </c>
      <c r="U13" s="3">
        <f t="shared" si="29"/>
        <v>27.328204250698356</v>
      </c>
      <c r="W13" s="3">
        <v>7.9060400000000006E-5</v>
      </c>
      <c r="X13" s="3">
        <v>-7.6227000000000002E-9</v>
      </c>
      <c r="Y13" s="32">
        <f t="shared" si="51"/>
        <v>0.98989867613987614</v>
      </c>
      <c r="Z13" s="3">
        <f t="shared" si="4"/>
        <v>2.8465417414999996E-6</v>
      </c>
      <c r="AA13" s="3">
        <f t="shared" si="5"/>
        <v>3.6004646340013449E-2</v>
      </c>
      <c r="AB13" s="3">
        <f t="shared" si="31"/>
        <v>2.817787901487747E-6</v>
      </c>
      <c r="AC13" s="3">
        <f t="shared" si="32"/>
        <v>1.6786267904116588E-3</v>
      </c>
      <c r="AD13" s="3">
        <f t="shared" si="6"/>
        <v>3.5640951746863749E-2</v>
      </c>
      <c r="AE13" s="3">
        <f t="shared" si="33"/>
        <v>28.057612128385312</v>
      </c>
      <c r="AG13" s="3">
        <v>7.9060400000000006E-5</v>
      </c>
      <c r="AH13" s="3">
        <v>-7.6265200000000003E-9</v>
      </c>
      <c r="AI13" s="32">
        <f t="shared" si="52"/>
        <v>0.98989867613987614</v>
      </c>
      <c r="AJ13" s="3">
        <f t="shared" si="7"/>
        <v>2.8928154798000002E-6</v>
      </c>
      <c r="AK13" s="3">
        <f t="shared" si="8"/>
        <v>3.6589942370643204E-2</v>
      </c>
      <c r="AL13" s="3">
        <f t="shared" si="35"/>
        <v>2.863594213770961E-6</v>
      </c>
      <c r="AM13" s="3">
        <f t="shared" si="36"/>
        <v>1.6922157704533311E-3</v>
      </c>
      <c r="AN13" s="3">
        <f t="shared" si="9"/>
        <v>3.622033551273407E-2</v>
      </c>
      <c r="AO13" s="3">
        <f t="shared" si="37"/>
        <v>27.608800024738247</v>
      </c>
      <c r="AQ13" s="3">
        <v>7.9060400000000006E-5</v>
      </c>
      <c r="AR13" s="3">
        <v>-7.6833399999999992E-9</v>
      </c>
      <c r="AS13" s="32">
        <f t="shared" si="53"/>
        <v>0.98989867613987614</v>
      </c>
      <c r="AT13" s="3">
        <f t="shared" si="10"/>
        <v>2.8465533053999998E-6</v>
      </c>
      <c r="AU13" s="3">
        <f t="shared" si="11"/>
        <v>3.6004792606665281E-2</v>
      </c>
      <c r="AV13" s="3">
        <f t="shared" si="39"/>
        <v>2.8177993485770485E-6</v>
      </c>
      <c r="AW13" s="3">
        <f t="shared" si="40"/>
        <v>1.6786302000670215E-3</v>
      </c>
      <c r="AX13" s="3">
        <f t="shared" si="12"/>
        <v>3.564109653602876E-2</v>
      </c>
      <c r="AY13" s="3">
        <f t="shared" si="41"/>
        <v>28.05749814653214</v>
      </c>
      <c r="BA13" s="3">
        <v>7.9060400000000006E-5</v>
      </c>
      <c r="BB13" s="3">
        <v>-8.0667000000000007E-9</v>
      </c>
      <c r="BC13" s="32">
        <f t="shared" si="54"/>
        <v>0.98979435954235329</v>
      </c>
      <c r="BD13" s="3">
        <f t="shared" si="13"/>
        <v>3.004727488E-6</v>
      </c>
      <c r="BE13" s="3">
        <f t="shared" si="14"/>
        <v>3.8005467819540499E-2</v>
      </c>
      <c r="BF13" s="3">
        <f t="shared" si="43"/>
        <v>2.9740623195842641E-6</v>
      </c>
      <c r="BG13" s="3">
        <f t="shared" si="44"/>
        <v>1.7245469896712772E-3</v>
      </c>
      <c r="BH13" s="3">
        <f t="shared" si="15"/>
        <v>3.7617597679549607E-2</v>
      </c>
      <c r="BI13" s="3">
        <f t="shared" si="45"/>
        <v>26.583303073168839</v>
      </c>
      <c r="BK13" s="3">
        <v>7.9060400000000006E-5</v>
      </c>
      <c r="BL13" s="3">
        <v>-7.7613699999999996E-9</v>
      </c>
      <c r="BM13" s="32">
        <f t="shared" si="55"/>
        <v>0.98979435954235329</v>
      </c>
      <c r="BN13" s="3">
        <f t="shared" si="16"/>
        <v>2.9002285607399998E-6</v>
      </c>
      <c r="BO13" s="3">
        <f t="shared" si="17"/>
        <v>3.66837071497235E-2</v>
      </c>
      <c r="BP13" s="3">
        <f t="shared" si="47"/>
        <v>2.870629870804089E-6</v>
      </c>
      <c r="BQ13" s="3">
        <f t="shared" si="48"/>
        <v>1.694293324901001E-3</v>
      </c>
      <c r="BR13" s="3">
        <f t="shared" si="18"/>
        <v>3.6309326423899814E-2</v>
      </c>
      <c r="BS13" s="3">
        <f t="shared" si="49"/>
        <v>27.541133325507577</v>
      </c>
    </row>
    <row r="14" spans="1:71" x14ac:dyDescent="0.2">
      <c r="B14" s="3">
        <v>9.5409500000000002E-5</v>
      </c>
      <c r="C14" s="3">
        <f t="shared" si="19"/>
        <v>7.9507916666666678E-2</v>
      </c>
      <c r="D14" s="3">
        <v>-9.9584799999999997E-9</v>
      </c>
      <c r="E14" s="32">
        <f t="shared" si="56"/>
        <v>0.99064692186123193</v>
      </c>
      <c r="F14" s="3">
        <f t="shared" si="0"/>
        <v>3.7464612863999999E-6</v>
      </c>
      <c r="G14" s="3">
        <f t="shared" si="21"/>
        <v>3.9267172413648535E-2</v>
      </c>
      <c r="H14" s="3">
        <f t="shared" si="22"/>
        <v>3.711420341244431E-6</v>
      </c>
      <c r="I14" s="3">
        <f t="shared" si="23"/>
        <v>1.9265046953600791E-3</v>
      </c>
      <c r="J14" s="3">
        <f t="shared" si="24"/>
        <v>3.8899903481775203E-2</v>
      </c>
      <c r="K14" s="3">
        <f t="shared" si="25"/>
        <v>25.707004657955128</v>
      </c>
      <c r="M14" s="3">
        <v>9.5409500000000002E-5</v>
      </c>
      <c r="N14" s="3">
        <v>-9.85332E-9</v>
      </c>
      <c r="O14" s="32">
        <f t="shared" si="50"/>
        <v>0.99064692186123193</v>
      </c>
      <c r="P14" s="3">
        <f t="shared" si="1"/>
        <v>3.7359153617999996E-6</v>
      </c>
      <c r="Q14" s="3">
        <f t="shared" si="2"/>
        <v>3.9156639137612075E-2</v>
      </c>
      <c r="R14" s="3">
        <f t="shared" si="27"/>
        <v>3.7009730535012603E-6</v>
      </c>
      <c r="S14" s="3">
        <f t="shared" si="28"/>
        <v>1.9237913227533958E-3</v>
      </c>
      <c r="T14" s="3">
        <f t="shared" si="3"/>
        <v>3.879040403210645E-2</v>
      </c>
      <c r="U14" s="3">
        <f t="shared" si="29"/>
        <v>25.779571647985659</v>
      </c>
      <c r="W14" s="3">
        <v>9.5409500000000002E-5</v>
      </c>
      <c r="X14" s="3">
        <v>-9.8232000000000006E-9</v>
      </c>
      <c r="Y14" s="32">
        <f t="shared" si="51"/>
        <v>0.99064692186123193</v>
      </c>
      <c r="Z14" s="3">
        <f t="shared" si="4"/>
        <v>3.6667671140000001E-6</v>
      </c>
      <c r="AA14" s="3">
        <f t="shared" si="5"/>
        <v>3.8431886908536363E-2</v>
      </c>
      <c r="AB14" s="3">
        <f t="shared" si="31"/>
        <v>3.632471554666093E-6</v>
      </c>
      <c r="AC14" s="3">
        <f t="shared" si="32"/>
        <v>1.9059043928450589E-3</v>
      </c>
      <c r="AD14" s="3">
        <f t="shared" si="6"/>
        <v>3.8072430467260526E-2</v>
      </c>
      <c r="AE14" s="3">
        <f t="shared" si="33"/>
        <v>26.265725295891631</v>
      </c>
      <c r="AG14" s="3">
        <v>9.5409500000000002E-5</v>
      </c>
      <c r="AH14" s="3">
        <v>-9.7824900000000002E-9</v>
      </c>
      <c r="AI14" s="32">
        <f t="shared" si="52"/>
        <v>0.99064692186123193</v>
      </c>
      <c r="AJ14" s="3">
        <f t="shared" si="7"/>
        <v>3.7090980613499998E-6</v>
      </c>
      <c r="AK14" s="3">
        <f t="shared" si="8"/>
        <v>3.8875563349037565E-2</v>
      </c>
      <c r="AL14" s="3">
        <f t="shared" si="35"/>
        <v>3.67440657735784E-6</v>
      </c>
      <c r="AM14" s="3">
        <f t="shared" si="36"/>
        <v>1.9168741683683464E-3</v>
      </c>
      <c r="AN14" s="3">
        <f t="shared" si="9"/>
        <v>3.8511957167345387E-2</v>
      </c>
      <c r="AO14" s="3">
        <f t="shared" si="37"/>
        <v>25.96596157538076</v>
      </c>
      <c r="AQ14" s="3">
        <v>9.5409500000000002E-5</v>
      </c>
      <c r="AR14" s="3">
        <v>-9.8592499999999994E-9</v>
      </c>
      <c r="AS14" s="32">
        <f t="shared" si="53"/>
        <v>0.99064692186123193</v>
      </c>
      <c r="AT14" s="3">
        <f t="shared" si="10"/>
        <v>3.6512265824999993E-6</v>
      </c>
      <c r="AU14" s="3">
        <f t="shared" si="11"/>
        <v>3.826900447544531E-2</v>
      </c>
      <c r="AV14" s="3">
        <f t="shared" si="39"/>
        <v>3.6170763749715295E-6</v>
      </c>
      <c r="AW14" s="3">
        <f t="shared" si="40"/>
        <v>1.901861292253336E-3</v>
      </c>
      <c r="AX14" s="3">
        <f t="shared" si="12"/>
        <v>3.79110714862936E-2</v>
      </c>
      <c r="AY14" s="3">
        <f t="shared" si="41"/>
        <v>26.377518777371957</v>
      </c>
      <c r="BA14" s="3">
        <v>9.5409500000000002E-5</v>
      </c>
      <c r="BB14" s="3">
        <v>-1.01883E-8</v>
      </c>
      <c r="BC14" s="32">
        <f t="shared" si="54"/>
        <v>0.99055033241401569</v>
      </c>
      <c r="BD14" s="3">
        <f t="shared" si="13"/>
        <v>3.793623232E-6</v>
      </c>
      <c r="BE14" s="3">
        <f t="shared" si="14"/>
        <v>3.9761483206598926E-2</v>
      </c>
      <c r="BF14" s="3">
        <f t="shared" si="43"/>
        <v>3.7577747535111323E-6</v>
      </c>
      <c r="BG14" s="3">
        <f t="shared" si="44"/>
        <v>1.93849806641924E-3</v>
      </c>
      <c r="BH14" s="3">
        <f t="shared" si="15"/>
        <v>3.9385750407570863E-2</v>
      </c>
      <c r="BI14" s="3">
        <f t="shared" si="45"/>
        <v>25.389893290132072</v>
      </c>
      <c r="BK14" s="3">
        <v>9.5409500000000002E-5</v>
      </c>
      <c r="BL14" s="3">
        <v>-9.9546699999999995E-9</v>
      </c>
      <c r="BM14" s="32">
        <f t="shared" si="55"/>
        <v>0.99055033241401569</v>
      </c>
      <c r="BN14" s="3">
        <f t="shared" si="16"/>
        <v>3.7183338473399996E-6</v>
      </c>
      <c r="BO14" s="3">
        <f t="shared" si="17"/>
        <v>3.8972364883371149E-2</v>
      </c>
      <c r="BP14" s="3">
        <f t="shared" si="47"/>
        <v>3.6831968285089225E-6</v>
      </c>
      <c r="BQ14" s="3">
        <f t="shared" si="48"/>
        <v>1.9191656594752112E-3</v>
      </c>
      <c r="BR14" s="3">
        <f t="shared" si="18"/>
        <v>3.8604088990183603E-2</v>
      </c>
      <c r="BS14" s="3">
        <f t="shared" si="49"/>
        <v>25.903991679593421</v>
      </c>
    </row>
    <row r="15" spans="1:71" x14ac:dyDescent="0.2">
      <c r="B15" s="3">
        <v>1.1514E-4</v>
      </c>
      <c r="C15" s="3">
        <f t="shared" si="19"/>
        <v>9.5950000000000008E-2</v>
      </c>
      <c r="D15" s="3">
        <v>-1.2619499999999999E-8</v>
      </c>
      <c r="E15" s="32">
        <f t="shared" si="56"/>
        <v>0.99139518584679798</v>
      </c>
      <c r="F15" s="3">
        <f t="shared" si="0"/>
        <v>4.7461532799999995E-6</v>
      </c>
      <c r="G15" s="3">
        <f t="shared" si="21"/>
        <v>4.1220716345318736E-2</v>
      </c>
      <c r="H15" s="3">
        <f t="shared" si="22"/>
        <v>4.7053135130829896E-6</v>
      </c>
      <c r="I15" s="3">
        <f t="shared" si="23"/>
        <v>2.1691734631151538E-3</v>
      </c>
      <c r="J15" s="3">
        <f t="shared" si="24"/>
        <v>4.0866019741905416E-2</v>
      </c>
      <c r="K15" s="3">
        <f t="shared" si="25"/>
        <v>24.470207921290797</v>
      </c>
      <c r="M15" s="3">
        <v>1.1514E-4</v>
      </c>
      <c r="N15" s="3">
        <v>-1.24558E-8</v>
      </c>
      <c r="O15" s="32">
        <f t="shared" si="50"/>
        <v>0.99139518584679798</v>
      </c>
      <c r="P15" s="3">
        <f t="shared" si="1"/>
        <v>4.7212533269999998E-6</v>
      </c>
      <c r="Q15" s="3">
        <f t="shared" si="2"/>
        <v>4.1004458285565398E-2</v>
      </c>
      <c r="R15" s="3">
        <f t="shared" si="27"/>
        <v>4.6806278195509779E-6</v>
      </c>
      <c r="S15" s="3">
        <f t="shared" si="28"/>
        <v>2.163475865257336E-3</v>
      </c>
      <c r="T15" s="3">
        <f t="shared" si="3"/>
        <v>4.065162254256538E-2</v>
      </c>
      <c r="U15" s="3">
        <f t="shared" si="29"/>
        <v>24.599264124154526</v>
      </c>
      <c r="W15" s="3">
        <v>1.1514E-4</v>
      </c>
      <c r="X15" s="3">
        <v>-1.2511E-8</v>
      </c>
      <c r="Y15" s="32">
        <f t="shared" si="51"/>
        <v>0.99139518584679798</v>
      </c>
      <c r="Z15" s="3">
        <f t="shared" si="4"/>
        <v>4.6686311249999998E-6</v>
      </c>
      <c r="AA15" s="3">
        <f t="shared" si="5"/>
        <v>4.0547430302240749E-2</v>
      </c>
      <c r="AB15" s="3">
        <f t="shared" si="31"/>
        <v>4.6284584218195201E-6</v>
      </c>
      <c r="AC15" s="3">
        <f t="shared" si="32"/>
        <v>2.1513852332438093E-3</v>
      </c>
      <c r="AD15" s="3">
        <f t="shared" si="6"/>
        <v>4.0198527200100052E-2</v>
      </c>
      <c r="AE15" s="3">
        <f t="shared" si="33"/>
        <v>24.876533287456141</v>
      </c>
      <c r="AG15" s="3">
        <v>1.1514E-4</v>
      </c>
      <c r="AH15" s="3">
        <v>-1.2451199999999999E-8</v>
      </c>
      <c r="AI15" s="32">
        <f t="shared" si="52"/>
        <v>0.99139518584679798</v>
      </c>
      <c r="AJ15" s="3">
        <f t="shared" si="7"/>
        <v>4.7195116980000002E-6</v>
      </c>
      <c r="AK15" s="3">
        <f t="shared" si="8"/>
        <v>4.0989332100052116E-2</v>
      </c>
      <c r="AL15" s="3">
        <f t="shared" si="35"/>
        <v>4.6789011769448469E-6</v>
      </c>
      <c r="AM15" s="3">
        <f t="shared" si="36"/>
        <v>2.1630767848009572E-3</v>
      </c>
      <c r="AN15" s="3">
        <f t="shared" si="9"/>
        <v>4.0636626515067283E-2</v>
      </c>
      <c r="AO15" s="3">
        <f t="shared" si="37"/>
        <v>24.60834192595242</v>
      </c>
      <c r="AQ15" s="3">
        <v>1.1514E-4</v>
      </c>
      <c r="AR15" s="3">
        <v>-1.25233E-8</v>
      </c>
      <c r="AS15" s="32">
        <f t="shared" si="53"/>
        <v>0.99139518584679798</v>
      </c>
      <c r="AT15" s="3">
        <f t="shared" si="10"/>
        <v>4.6364189129999997E-6</v>
      </c>
      <c r="AU15" s="3">
        <f t="shared" si="11"/>
        <v>4.0267664695153721E-2</v>
      </c>
      <c r="AV15" s="3">
        <f t="shared" si="39"/>
        <v>4.5965233899172435E-6</v>
      </c>
      <c r="AW15" s="3">
        <f t="shared" si="40"/>
        <v>2.1439504168513888E-3</v>
      </c>
      <c r="AX15" s="3">
        <f t="shared" si="12"/>
        <v>3.9921168924068468E-2</v>
      </c>
      <c r="AY15" s="3">
        <f t="shared" si="41"/>
        <v>25.049366713235194</v>
      </c>
      <c r="BA15" s="3">
        <v>1.1514E-4</v>
      </c>
      <c r="BB15" s="3">
        <v>-1.2849E-8</v>
      </c>
      <c r="BC15" s="32">
        <f t="shared" si="54"/>
        <v>0.99130632373850336</v>
      </c>
      <c r="BD15" s="3">
        <f t="shared" si="13"/>
        <v>4.7829779199999993E-6</v>
      </c>
      <c r="BE15" s="3">
        <f t="shared" si="14"/>
        <v>4.1540541254125408E-2</v>
      </c>
      <c r="BF15" s="3">
        <f t="shared" si="43"/>
        <v>4.7413962583976326E-6</v>
      </c>
      <c r="BG15" s="3">
        <f t="shared" si="44"/>
        <v>2.1774747434580343E-3</v>
      </c>
      <c r="BH15" s="3">
        <f t="shared" si="15"/>
        <v>4.1179401236734692E-2</v>
      </c>
      <c r="BI15" s="3">
        <f t="shared" si="45"/>
        <v>24.283985924203659</v>
      </c>
      <c r="BK15" s="3">
        <v>1.1514E-4</v>
      </c>
      <c r="BL15" s="3">
        <v>-1.27031E-8</v>
      </c>
      <c r="BM15" s="32">
        <f t="shared" si="55"/>
        <v>0.99130632373850336</v>
      </c>
      <c r="BN15" s="3">
        <f t="shared" si="16"/>
        <v>4.7435037342000003E-6</v>
      </c>
      <c r="BO15" s="3">
        <f t="shared" si="17"/>
        <v>4.119770483064096E-2</v>
      </c>
      <c r="BP15" s="3">
        <f t="shared" si="47"/>
        <v>4.7022652483896648E-6</v>
      </c>
      <c r="BQ15" s="3">
        <f t="shared" si="48"/>
        <v>2.1684707165165189E-3</v>
      </c>
      <c r="BR15" s="3">
        <f t="shared" si="18"/>
        <v>4.083954532212667E-2</v>
      </c>
      <c r="BS15" s="3">
        <f t="shared" si="49"/>
        <v>24.486070844138531</v>
      </c>
    </row>
    <row r="16" spans="1:71" x14ac:dyDescent="0.2">
      <c r="B16" s="3">
        <v>1.3894999999999999E-4</v>
      </c>
      <c r="C16" s="3">
        <f t="shared" si="19"/>
        <v>0.11579166666666667</v>
      </c>
      <c r="D16" s="3">
        <v>-1.5989199999999999E-8</v>
      </c>
      <c r="E16" s="32">
        <f t="shared" si="56"/>
        <v>0.99214342894100183</v>
      </c>
      <c r="F16" s="3">
        <f t="shared" si="0"/>
        <v>6.0120821760000001E-6</v>
      </c>
      <c r="G16" s="3">
        <f t="shared" si="21"/>
        <v>4.3267953767542285E-2</v>
      </c>
      <c r="H16" s="3">
        <f t="shared" si="22"/>
        <v>5.96484782517172E-6</v>
      </c>
      <c r="I16" s="3">
        <f t="shared" si="23"/>
        <v>2.4423037946110881E-3</v>
      </c>
      <c r="J16" s="3">
        <f t="shared" si="24"/>
        <v>4.2928016014190142E-2</v>
      </c>
      <c r="K16" s="3">
        <f t="shared" si="25"/>
        <v>23.29481054212809</v>
      </c>
      <c r="M16" s="3">
        <v>1.3894999999999999E-4</v>
      </c>
      <c r="N16" s="3">
        <v>-1.5839099999999999E-8</v>
      </c>
      <c r="O16" s="32">
        <f t="shared" si="50"/>
        <v>0.99214342894100183</v>
      </c>
      <c r="P16" s="3">
        <f t="shared" si="1"/>
        <v>6.0022214565E-6</v>
      </c>
      <c r="Q16" s="3">
        <f t="shared" si="2"/>
        <v>4.3196987812162649E-2</v>
      </c>
      <c r="R16" s="3">
        <f t="shared" si="27"/>
        <v>5.955064577115164E-6</v>
      </c>
      <c r="S16" s="3">
        <f t="shared" si="28"/>
        <v>2.4403000998064078E-3</v>
      </c>
      <c r="T16" s="3">
        <f t="shared" si="3"/>
        <v>4.2857607607881716E-2</v>
      </c>
      <c r="U16" s="3">
        <f t="shared" si="29"/>
        <v>23.333080305119395</v>
      </c>
      <c r="W16" s="3">
        <v>1.3894999999999999E-4</v>
      </c>
      <c r="X16" s="3">
        <v>-1.5973099999999999E-8</v>
      </c>
      <c r="Y16" s="32">
        <f t="shared" si="51"/>
        <v>0.99214342894100183</v>
      </c>
      <c r="Z16" s="3">
        <f t="shared" si="4"/>
        <v>5.9591115895E-6</v>
      </c>
      <c r="AA16" s="3">
        <f t="shared" si="5"/>
        <v>4.2886733281756031E-2</v>
      </c>
      <c r="AB16" s="3">
        <f t="shared" si="31"/>
        <v>5.9122934058485938E-6</v>
      </c>
      <c r="AC16" s="3">
        <f t="shared" si="32"/>
        <v>2.4315208010314438E-3</v>
      </c>
      <c r="AD16" s="3">
        <f t="shared" si="6"/>
        <v>4.2549790614239615E-2</v>
      </c>
      <c r="AE16" s="3">
        <f t="shared" si="33"/>
        <v>23.501878283399645</v>
      </c>
      <c r="AG16" s="3">
        <v>1.3894999999999999E-4</v>
      </c>
      <c r="AH16" s="3">
        <v>-1.5926899999999999E-8</v>
      </c>
      <c r="AI16" s="32">
        <f t="shared" si="52"/>
        <v>0.99214342894100183</v>
      </c>
      <c r="AJ16" s="3">
        <f t="shared" si="7"/>
        <v>6.0354638534999994E-6</v>
      </c>
      <c r="AK16" s="3">
        <f t="shared" si="8"/>
        <v>4.3436227804965817E-2</v>
      </c>
      <c r="AL16" s="3">
        <f t="shared" si="35"/>
        <v>5.9880458028609616E-6</v>
      </c>
      <c r="AM16" s="3">
        <f t="shared" si="36"/>
        <v>2.4470483858847094E-3</v>
      </c>
      <c r="AN16" s="3">
        <f t="shared" si="9"/>
        <v>4.3094967994681266E-2</v>
      </c>
      <c r="AO16" s="3">
        <f t="shared" si="37"/>
        <v>23.204565324736265</v>
      </c>
      <c r="AQ16" s="3">
        <v>1.3894999999999999E-4</v>
      </c>
      <c r="AR16" s="3">
        <v>-1.5951499999999999E-8</v>
      </c>
      <c r="AS16" s="32">
        <f t="shared" si="53"/>
        <v>0.99214342894100183</v>
      </c>
      <c r="AT16" s="3">
        <f t="shared" si="10"/>
        <v>5.904201555E-6</v>
      </c>
      <c r="AU16" s="3">
        <f t="shared" si="11"/>
        <v>4.2491554911838793E-2</v>
      </c>
      <c r="AV16" s="3">
        <f t="shared" si="39"/>
        <v>5.8578147759364948E-6</v>
      </c>
      <c r="AW16" s="3">
        <f t="shared" si="40"/>
        <v>2.4202922914260778E-3</v>
      </c>
      <c r="AX16" s="3">
        <f t="shared" si="12"/>
        <v>4.2157716991266608E-2</v>
      </c>
      <c r="AY16" s="3">
        <f t="shared" si="41"/>
        <v>23.720449572901682</v>
      </c>
      <c r="BA16" s="3">
        <v>1.3894999999999999E-4</v>
      </c>
      <c r="BB16" s="3">
        <v>-1.6305100000000002E-8</v>
      </c>
      <c r="BC16" s="32">
        <f t="shared" si="54"/>
        <v>0.99206229395588308</v>
      </c>
      <c r="BD16" s="3">
        <f t="shared" si="13"/>
        <v>6.0680941440000003E-6</v>
      </c>
      <c r="BE16" s="3">
        <f t="shared" si="14"/>
        <v>4.3671062569269524E-2</v>
      </c>
      <c r="BF16" s="3">
        <f t="shared" si="43"/>
        <v>6.0199273964369009E-6</v>
      </c>
      <c r="BG16" s="3">
        <f t="shared" si="44"/>
        <v>2.4535540337308451E-3</v>
      </c>
      <c r="BH16" s="3">
        <f t="shared" si="15"/>
        <v>4.3324414511960424E-2</v>
      </c>
      <c r="BI16" s="3">
        <f t="shared" si="45"/>
        <v>23.081673722882819</v>
      </c>
      <c r="BK16" s="3">
        <v>1.3894999999999999E-4</v>
      </c>
      <c r="BL16" s="3">
        <v>-1.6161000000000002E-8</v>
      </c>
      <c r="BM16" s="32">
        <f t="shared" si="55"/>
        <v>0.99206229395588308</v>
      </c>
      <c r="BN16" s="3">
        <f t="shared" si="16"/>
        <v>6.0333073500000001E-6</v>
      </c>
      <c r="BO16" s="3">
        <f t="shared" si="17"/>
        <v>4.3420707808564232E-2</v>
      </c>
      <c r="BP16" s="3">
        <f t="shared" si="47"/>
        <v>5.9854167297818897E-6</v>
      </c>
      <c r="BQ16" s="3">
        <f t="shared" si="48"/>
        <v>2.4465111342035395E-3</v>
      </c>
      <c r="BR16" s="3">
        <f t="shared" si="18"/>
        <v>4.3076046993752358E-2</v>
      </c>
      <c r="BS16" s="3">
        <f t="shared" si="49"/>
        <v>23.214757847790384</v>
      </c>
    </row>
    <row r="17" spans="2:71" x14ac:dyDescent="0.2">
      <c r="B17" s="3">
        <v>1.6768299999999999E-4</v>
      </c>
      <c r="C17" s="3">
        <f t="shared" si="19"/>
        <v>0.13973583333333334</v>
      </c>
      <c r="D17" s="3">
        <v>-2.0015300000000001E-8</v>
      </c>
      <c r="E17" s="32">
        <f t="shared" si="56"/>
        <v>0.99289165515310418</v>
      </c>
      <c r="F17" s="3">
        <f t="shared" si="0"/>
        <v>7.5246074240000006E-6</v>
      </c>
      <c r="G17" s="3">
        <f t="shared" si="21"/>
        <v>4.4874002874471478E-2</v>
      </c>
      <c r="H17" s="3">
        <f t="shared" si="22"/>
        <v>7.4711199195926963E-6</v>
      </c>
      <c r="I17" s="3">
        <f t="shared" si="23"/>
        <v>2.7333349446404653E-3</v>
      </c>
      <c r="J17" s="3">
        <f t="shared" si="24"/>
        <v>4.4555022987379143E-2</v>
      </c>
      <c r="K17" s="3">
        <f t="shared" si="25"/>
        <v>22.444158547135405</v>
      </c>
      <c r="M17" s="3">
        <v>1.6768299999999999E-4</v>
      </c>
      <c r="N17" s="3">
        <v>-1.9770199999999999E-8</v>
      </c>
      <c r="O17" s="32">
        <f t="shared" si="50"/>
        <v>0.99289165515310418</v>
      </c>
      <c r="P17" s="3">
        <f t="shared" si="1"/>
        <v>7.4905948830000001E-6</v>
      </c>
      <c r="Q17" s="3">
        <f t="shared" si="2"/>
        <v>4.4671164536655476E-2</v>
      </c>
      <c r="R17" s="3">
        <f t="shared" si="27"/>
        <v>7.4373491514632432E-6</v>
      </c>
      <c r="S17" s="3">
        <f t="shared" si="28"/>
        <v>2.7271503719933088E-3</v>
      </c>
      <c r="T17" s="3">
        <f t="shared" si="3"/>
        <v>4.4353626494416508E-2</v>
      </c>
      <c r="U17" s="3">
        <f t="shared" si="29"/>
        <v>22.546070728306418</v>
      </c>
      <c r="W17" s="3">
        <v>1.6768299999999999E-4</v>
      </c>
      <c r="X17" s="3">
        <v>-1.9959E-8</v>
      </c>
      <c r="Y17" s="32">
        <f t="shared" si="51"/>
        <v>0.99289165515310418</v>
      </c>
      <c r="Z17" s="3">
        <f t="shared" si="4"/>
        <v>7.4448358849999999E-6</v>
      </c>
      <c r="AA17" s="3">
        <f t="shared" si="5"/>
        <v>4.4398274631298348E-2</v>
      </c>
      <c r="AB17" s="3">
        <f t="shared" si="31"/>
        <v>7.3919154242008751E-6</v>
      </c>
      <c r="AC17" s="3">
        <f t="shared" si="32"/>
        <v>2.7188077210793843E-3</v>
      </c>
      <c r="AD17" s="3">
        <f t="shared" si="6"/>
        <v>4.4082676384611892E-2</v>
      </c>
      <c r="AE17" s="3">
        <f t="shared" si="33"/>
        <v>22.684648075248756</v>
      </c>
      <c r="AG17" s="3">
        <v>1.6768299999999999E-4</v>
      </c>
      <c r="AH17" s="3">
        <v>-1.9941599999999999E-8</v>
      </c>
      <c r="AI17" s="32">
        <f t="shared" si="52"/>
        <v>0.99289165515310418</v>
      </c>
      <c r="AJ17" s="3">
        <f t="shared" si="7"/>
        <v>7.5554894939999993E-6</v>
      </c>
      <c r="AK17" s="3">
        <f t="shared" si="8"/>
        <v>4.5058172229743024E-2</v>
      </c>
      <c r="AL17" s="3">
        <f t="shared" si="35"/>
        <v>7.5017824691895488E-6</v>
      </c>
      <c r="AM17" s="3">
        <f t="shared" si="36"/>
        <v>2.7389382010533842E-3</v>
      </c>
      <c r="AN17" s="3">
        <f t="shared" si="9"/>
        <v>4.4737883203363187E-2</v>
      </c>
      <c r="AO17" s="3">
        <f t="shared" si="37"/>
        <v>22.352420999767478</v>
      </c>
      <c r="AQ17" s="3">
        <v>1.6768299999999999E-4</v>
      </c>
      <c r="AR17" s="3">
        <v>-1.9927099999999999E-8</v>
      </c>
      <c r="AS17" s="32">
        <f t="shared" si="53"/>
        <v>0.99289165515310418</v>
      </c>
      <c r="AT17" s="3">
        <f t="shared" si="10"/>
        <v>7.3744181909999997E-6</v>
      </c>
      <c r="AU17" s="3">
        <f t="shared" si="11"/>
        <v>4.3978329293965397E-2</v>
      </c>
      <c r="AV17" s="3">
        <f t="shared" si="39"/>
        <v>7.3219982834531501E-6</v>
      </c>
      <c r="AW17" s="3">
        <f t="shared" si="40"/>
        <v>2.7059191199023578E-3</v>
      </c>
      <c r="AX17" s="3">
        <f t="shared" si="12"/>
        <v>4.3665716163553553E-2</v>
      </c>
      <c r="AY17" s="3">
        <f t="shared" si="41"/>
        <v>22.901261856198975</v>
      </c>
      <c r="BA17" s="3">
        <v>1.6768299999999999E-4</v>
      </c>
      <c r="BB17" s="3">
        <v>-2.03262E-8</v>
      </c>
      <c r="BC17" s="32">
        <f t="shared" si="54"/>
        <v>0.99281824711681954</v>
      </c>
      <c r="BD17" s="3">
        <f t="shared" si="13"/>
        <v>7.563299968E-6</v>
      </c>
      <c r="BE17" s="3">
        <f t="shared" si="14"/>
        <v>4.5104751036181369E-2</v>
      </c>
      <c r="BF17" s="3">
        <f t="shared" si="43"/>
        <v>7.5089822166484574E-6</v>
      </c>
      <c r="BG17" s="3">
        <f t="shared" si="44"/>
        <v>2.7402522177070593E-3</v>
      </c>
      <c r="BH17" s="3">
        <f t="shared" si="15"/>
        <v>4.478081986038214E-2</v>
      </c>
      <c r="BI17" s="3">
        <f t="shared" si="45"/>
        <v>22.330989095729041</v>
      </c>
      <c r="BK17" s="3">
        <v>1.6768299999999999E-4</v>
      </c>
      <c r="BL17" s="3">
        <v>-2.00692E-8</v>
      </c>
      <c r="BM17" s="32">
        <f t="shared" si="55"/>
        <v>0.99281824711681954</v>
      </c>
      <c r="BN17" s="3">
        <f t="shared" si="16"/>
        <v>7.4910737663999995E-6</v>
      </c>
      <c r="BO17" s="3">
        <f t="shared" si="17"/>
        <v>4.4674020421867452E-2</v>
      </c>
      <c r="BP17" s="3">
        <f t="shared" si="47"/>
        <v>7.437274725780039E-6</v>
      </c>
      <c r="BQ17" s="3">
        <f t="shared" si="48"/>
        <v>2.7271367266384059E-3</v>
      </c>
      <c r="BR17" s="3">
        <f t="shared" si="18"/>
        <v>4.4353182646899442E-2</v>
      </c>
      <c r="BS17" s="3">
        <f t="shared" si="49"/>
        <v>22.546296349488827</v>
      </c>
    </row>
    <row r="18" spans="2:71" x14ac:dyDescent="0.2">
      <c r="B18" s="3">
        <v>2.0235899999999999E-4</v>
      </c>
      <c r="C18" s="3">
        <f t="shared" si="19"/>
        <v>0.16863250000000002</v>
      </c>
      <c r="D18" s="3">
        <v>-2.5019399999999999E-8</v>
      </c>
      <c r="E18" s="32">
        <f t="shared" si="56"/>
        <v>0.99363990891009846</v>
      </c>
      <c r="F18" s="3">
        <f t="shared" si="0"/>
        <v>9.4045477119999998E-6</v>
      </c>
      <c r="G18" s="3">
        <f t="shared" si="21"/>
        <v>4.6474570995112645E-2</v>
      </c>
      <c r="H18" s="3">
        <f t="shared" si="22"/>
        <v>9.3447339318923543E-6</v>
      </c>
      <c r="I18" s="3">
        <f t="shared" si="23"/>
        <v>3.0569157547914783E-3</v>
      </c>
      <c r="J18" s="3">
        <f t="shared" si="24"/>
        <v>4.6178988490219633E-2</v>
      </c>
      <c r="K18" s="3">
        <f t="shared" si="25"/>
        <v>21.654870162688656</v>
      </c>
      <c r="M18" s="3">
        <v>2.0235899999999999E-4</v>
      </c>
      <c r="N18" s="3">
        <v>-2.47582E-8</v>
      </c>
      <c r="O18" s="32">
        <f t="shared" si="50"/>
        <v>0.99363990891009846</v>
      </c>
      <c r="P18" s="3">
        <f t="shared" si="1"/>
        <v>9.3791265029999998E-6</v>
      </c>
      <c r="Q18" s="3">
        <f t="shared" si="2"/>
        <v>4.6348946688805542E-2</v>
      </c>
      <c r="R18" s="3">
        <f t="shared" si="27"/>
        <v>9.3194744040972099E-6</v>
      </c>
      <c r="S18" s="3">
        <f t="shared" si="28"/>
        <v>3.0527814209499525E-3</v>
      </c>
      <c r="T18" s="3">
        <f t="shared" si="3"/>
        <v>4.6054163165943747E-2</v>
      </c>
      <c r="U18" s="3">
        <f t="shared" si="29"/>
        <v>21.713563579404752</v>
      </c>
      <c r="W18" s="3">
        <v>2.0235899999999999E-4</v>
      </c>
      <c r="X18" s="3">
        <v>-2.5000299999999999E-8</v>
      </c>
      <c r="Y18" s="32">
        <f t="shared" si="51"/>
        <v>0.99363990891009846</v>
      </c>
      <c r="Z18" s="3">
        <f t="shared" si="4"/>
        <v>9.3239552534999995E-6</v>
      </c>
      <c r="AA18" s="3">
        <f t="shared" si="5"/>
        <v>4.6076306235452835E-2</v>
      </c>
      <c r="AB18" s="3">
        <f t="shared" si="31"/>
        <v>9.2646540487695741E-6</v>
      </c>
      <c r="AC18" s="3">
        <f t="shared" si="32"/>
        <v>3.0437894225405237E-3</v>
      </c>
      <c r="AD18" s="3">
        <f t="shared" si="6"/>
        <v>4.5783256730709161E-2</v>
      </c>
      <c r="AE18" s="3">
        <f t="shared" si="33"/>
        <v>21.842046010004552</v>
      </c>
      <c r="AG18" s="3">
        <v>2.0235899999999999E-4</v>
      </c>
      <c r="AH18" s="3">
        <v>-2.50152E-8</v>
      </c>
      <c r="AI18" s="32">
        <f t="shared" si="52"/>
        <v>0.99363990891009846</v>
      </c>
      <c r="AJ18" s="3">
        <f t="shared" si="7"/>
        <v>9.4764305579999997E-6</v>
      </c>
      <c r="AK18" s="3">
        <f t="shared" si="8"/>
        <v>4.6829795353801905E-2</v>
      </c>
      <c r="AL18" s="3">
        <f t="shared" si="35"/>
        <v>9.4161595964439936E-6</v>
      </c>
      <c r="AM18" s="3">
        <f t="shared" si="36"/>
        <v>3.0685761513190436E-3</v>
      </c>
      <c r="AN18" s="3">
        <f t="shared" si="9"/>
        <v>4.6531953589630283E-2</v>
      </c>
      <c r="AO18" s="3">
        <f t="shared" si="37"/>
        <v>21.490608557274317</v>
      </c>
      <c r="AQ18" s="3">
        <v>2.0235899999999999E-4</v>
      </c>
      <c r="AR18" s="3">
        <v>-2.49537E-8</v>
      </c>
      <c r="AS18" s="32">
        <f t="shared" si="53"/>
        <v>0.99363990891009846</v>
      </c>
      <c r="AT18" s="3">
        <f t="shared" si="10"/>
        <v>9.2333051370000005E-6</v>
      </c>
      <c r="AU18" s="3">
        <f t="shared" si="11"/>
        <v>4.562833942152314E-2</v>
      </c>
      <c r="AV18" s="3">
        <f t="shared" si="39"/>
        <v>9.174580475267824E-6</v>
      </c>
      <c r="AW18" s="3">
        <f t="shared" si="40"/>
        <v>3.0289569946217168E-3</v>
      </c>
      <c r="AX18" s="3">
        <f t="shared" si="12"/>
        <v>4.5338139026521306E-2</v>
      </c>
      <c r="AY18" s="3">
        <f t="shared" si="41"/>
        <v>22.056485366879159</v>
      </c>
      <c r="BA18" s="3">
        <v>2.0235899999999999E-4</v>
      </c>
      <c r="BB18" s="3">
        <v>-2.53972E-8</v>
      </c>
      <c r="BC18" s="32">
        <f t="shared" si="54"/>
        <v>0.99357422810710461</v>
      </c>
      <c r="BD18" s="3">
        <f t="shared" si="13"/>
        <v>9.4489006080000008E-6</v>
      </c>
      <c r="BE18" s="3">
        <f t="shared" si="14"/>
        <v>4.6693750255733628E-2</v>
      </c>
      <c r="BF18" s="3">
        <f t="shared" si="43"/>
        <v>9.3881841280543518E-6</v>
      </c>
      <c r="BG18" s="3">
        <f t="shared" si="44"/>
        <v>3.0640143811761643E-3</v>
      </c>
      <c r="BH18" s="3">
        <f t="shared" si="15"/>
        <v>4.6393706867766456E-2</v>
      </c>
      <c r="BI18" s="3">
        <f t="shared" si="45"/>
        <v>21.554647548432538</v>
      </c>
      <c r="BK18" s="3">
        <v>2.0235899999999999E-4</v>
      </c>
      <c r="BL18" s="3">
        <v>-2.5118200000000001E-8</v>
      </c>
      <c r="BM18" s="32">
        <f t="shared" si="55"/>
        <v>0.99357422810710461</v>
      </c>
      <c r="BN18" s="3">
        <f t="shared" si="16"/>
        <v>9.3743608643999993E-6</v>
      </c>
      <c r="BO18" s="3">
        <f t="shared" si="17"/>
        <v>4.632539627296043E-2</v>
      </c>
      <c r="BP18" s="3">
        <f t="shared" si="47"/>
        <v>9.3141233598436796E-6</v>
      </c>
      <c r="BQ18" s="3">
        <f t="shared" si="48"/>
        <v>3.0519048739834076E-3</v>
      </c>
      <c r="BR18" s="3">
        <f t="shared" si="18"/>
        <v>4.6027719843662399E-2</v>
      </c>
      <c r="BS18" s="3">
        <f t="shared" si="49"/>
        <v>21.726038209074808</v>
      </c>
    </row>
    <row r="19" spans="2:71" x14ac:dyDescent="0.2">
      <c r="B19" s="3">
        <v>2.44205E-4</v>
      </c>
      <c r="C19" s="3">
        <f t="shared" si="19"/>
        <v>0.20350416666666668</v>
      </c>
      <c r="D19" s="3">
        <v>-3.1191300000000001E-8</v>
      </c>
      <c r="E19" s="32">
        <f t="shared" si="56"/>
        <v>0.99438814926484276</v>
      </c>
      <c r="F19" s="3">
        <f t="shared" si="0"/>
        <v>1.1723207104E-5</v>
      </c>
      <c r="G19" s="3">
        <f t="shared" si="21"/>
        <v>4.8005598181855409E-2</v>
      </c>
      <c r="H19" s="3">
        <f t="shared" si="22"/>
        <v>1.1657418215595017E-5</v>
      </c>
      <c r="I19" s="3">
        <f t="shared" si="23"/>
        <v>3.4142961522977203E-3</v>
      </c>
      <c r="J19" s="3">
        <f t="shared" si="24"/>
        <v>4.7736197930406898E-2</v>
      </c>
      <c r="K19" s="3">
        <f t="shared" si="25"/>
        <v>20.948463500546662</v>
      </c>
      <c r="M19" s="3">
        <v>2.44205E-4</v>
      </c>
      <c r="N19" s="3">
        <v>-3.0803699999999999E-8</v>
      </c>
      <c r="O19" s="32">
        <f t="shared" si="50"/>
        <v>0.99438814926484276</v>
      </c>
      <c r="P19" s="3">
        <f t="shared" si="1"/>
        <v>1.1668043485500002E-5</v>
      </c>
      <c r="Q19" s="3">
        <f t="shared" si="2"/>
        <v>4.777970756331771E-2</v>
      </c>
      <c r="R19" s="3">
        <f t="shared" si="27"/>
        <v>1.1602564167088051E-5</v>
      </c>
      <c r="S19" s="3">
        <f t="shared" si="28"/>
        <v>3.4062536850751517E-3</v>
      </c>
      <c r="T19" s="3">
        <f t="shared" si="3"/>
        <v>4.7511574976302907E-2</v>
      </c>
      <c r="U19" s="3">
        <f t="shared" si="29"/>
        <v>21.047502645381986</v>
      </c>
      <c r="W19" s="3">
        <v>2.44205E-4</v>
      </c>
      <c r="X19" s="3">
        <v>-3.1211299999999997E-8</v>
      </c>
      <c r="Y19" s="32">
        <f t="shared" si="51"/>
        <v>0.99438814926484276</v>
      </c>
      <c r="Z19" s="3">
        <f t="shared" si="4"/>
        <v>1.1639074448499999E-5</v>
      </c>
      <c r="AA19" s="3">
        <f t="shared" si="5"/>
        <v>4.7661081667042034E-2</v>
      </c>
      <c r="AB19" s="3">
        <f t="shared" si="31"/>
        <v>1.1573757699999635E-5</v>
      </c>
      <c r="AC19" s="3">
        <f t="shared" si="32"/>
        <v>3.4020225895780931E-3</v>
      </c>
      <c r="AD19" s="3">
        <f t="shared" si="6"/>
        <v>4.7393614790850455E-2</v>
      </c>
      <c r="AE19" s="3">
        <f t="shared" si="33"/>
        <v>21.099888759551938</v>
      </c>
      <c r="AG19" s="3">
        <v>2.44205E-4</v>
      </c>
      <c r="AH19" s="3">
        <v>-3.1177299999999998E-8</v>
      </c>
      <c r="AI19" s="32">
        <f t="shared" si="52"/>
        <v>0.99438814926484276</v>
      </c>
      <c r="AJ19" s="3">
        <f t="shared" si="7"/>
        <v>1.18094940495E-5</v>
      </c>
      <c r="AK19" s="3">
        <f t="shared" si="8"/>
        <v>4.8358936342417232E-2</v>
      </c>
      <c r="AL19" s="3">
        <f t="shared" si="35"/>
        <v>1.1743220931636478E-5</v>
      </c>
      <c r="AM19" s="3">
        <f t="shared" si="36"/>
        <v>3.4268383287859492E-3</v>
      </c>
      <c r="AN19" s="3">
        <f t="shared" si="9"/>
        <v>4.8087553209952616E-2</v>
      </c>
      <c r="AO19" s="3">
        <f t="shared" si="37"/>
        <v>20.795401995895922</v>
      </c>
      <c r="AQ19" s="3">
        <v>2.44205E-4</v>
      </c>
      <c r="AR19" s="3">
        <v>-3.1145499999999999E-8</v>
      </c>
      <c r="AS19" s="32">
        <f t="shared" si="53"/>
        <v>0.99438814926484276</v>
      </c>
      <c r="AT19" s="3">
        <f t="shared" si="10"/>
        <v>1.1523094695E-5</v>
      </c>
      <c r="AU19" s="3">
        <f t="shared" si="11"/>
        <v>4.7186153825679242E-2</v>
      </c>
      <c r="AV19" s="3">
        <f t="shared" si="39"/>
        <v>1.1458428807564578E-5</v>
      </c>
      <c r="AW19" s="3">
        <f t="shared" si="40"/>
        <v>3.3850301043808428E-3</v>
      </c>
      <c r="AX19" s="3">
        <f t="shared" si="12"/>
        <v>4.692135217364337E-2</v>
      </c>
      <c r="AY19" s="3">
        <f t="shared" si="41"/>
        <v>21.312258783576134</v>
      </c>
      <c r="BA19" s="3">
        <v>2.44205E-4</v>
      </c>
      <c r="BB19" s="3">
        <v>-3.15878E-8</v>
      </c>
      <c r="BC19" s="32">
        <f t="shared" si="54"/>
        <v>0.99433019555673441</v>
      </c>
      <c r="BD19" s="3">
        <f t="shared" si="13"/>
        <v>1.1750813312E-5</v>
      </c>
      <c r="BE19" s="3">
        <f t="shared" si="14"/>
        <v>4.8118643402059749E-2</v>
      </c>
      <c r="BF19" s="3">
        <f t="shared" si="43"/>
        <v>1.1684188498471638E-5</v>
      </c>
      <c r="BG19" s="3">
        <f t="shared" si="44"/>
        <v>3.4182142265328599E-3</v>
      </c>
      <c r="BH19" s="3">
        <f t="shared" si="15"/>
        <v>4.7845820103894834E-2</v>
      </c>
      <c r="BI19" s="3">
        <f t="shared" si="45"/>
        <v>20.900467330867137</v>
      </c>
      <c r="BK19" s="3">
        <v>2.44205E-4</v>
      </c>
      <c r="BL19" s="3">
        <v>-3.1286800000000003E-8</v>
      </c>
      <c r="BM19" s="32">
        <f t="shared" si="55"/>
        <v>0.99433019555673441</v>
      </c>
      <c r="BN19" s="3">
        <f t="shared" si="16"/>
        <v>1.1675261001600001E-5</v>
      </c>
      <c r="BO19" s="3">
        <f t="shared" si="17"/>
        <v>4.7809262716160608E-2</v>
      </c>
      <c r="BP19" s="3">
        <f t="shared" si="47"/>
        <v>1.1609064554896844E-5</v>
      </c>
      <c r="BQ19" s="3">
        <f t="shared" si="48"/>
        <v>3.4072077358002174E-3</v>
      </c>
      <c r="BR19" s="3">
        <f t="shared" si="18"/>
        <v>4.7538193545983265E-2</v>
      </c>
      <c r="BS19" s="3">
        <f t="shared" si="49"/>
        <v>21.035717291880456</v>
      </c>
    </row>
    <row r="20" spans="2:71" x14ac:dyDescent="0.2">
      <c r="B20" s="3">
        <v>2.9470499999999998E-4</v>
      </c>
      <c r="C20" s="3">
        <f t="shared" si="19"/>
        <v>0.24558750000000001</v>
      </c>
      <c r="D20" s="3">
        <v>-3.8811100000000001E-8</v>
      </c>
      <c r="E20" s="32">
        <f t="shared" si="56"/>
        <v>0.99513639810158805</v>
      </c>
      <c r="F20" s="3">
        <f t="shared" si="0"/>
        <v>1.4585813568000002E-5</v>
      </c>
      <c r="G20" s="3">
        <f t="shared" si="21"/>
        <v>4.9492928752481305E-2</v>
      </c>
      <c r="H20" s="3">
        <f t="shared" si="22"/>
        <v>1.4514873977440795E-5</v>
      </c>
      <c r="I20" s="3">
        <f t="shared" si="23"/>
        <v>3.8098391012535942E-3</v>
      </c>
      <c r="J20" s="3">
        <f t="shared" si="24"/>
        <v>4.9252214850242775E-2</v>
      </c>
      <c r="K20" s="3">
        <f t="shared" si="25"/>
        <v>20.303655440483624</v>
      </c>
      <c r="M20" s="3">
        <v>2.9470499999999998E-4</v>
      </c>
      <c r="N20" s="3">
        <v>-3.84519E-8</v>
      </c>
      <c r="O20" s="32">
        <f t="shared" si="50"/>
        <v>0.99513639810158805</v>
      </c>
      <c r="P20" s="3">
        <f t="shared" si="1"/>
        <v>1.4563766728500002E-5</v>
      </c>
      <c r="Q20" s="3">
        <f t="shared" si="2"/>
        <v>4.9418118893469754E-2</v>
      </c>
      <c r="R20" s="3">
        <f t="shared" si="27"/>
        <v>1.449293436499124E-5</v>
      </c>
      <c r="S20" s="3">
        <f t="shared" si="28"/>
        <v>3.8069586765541912E-3</v>
      </c>
      <c r="T20" s="3">
        <f t="shared" si="3"/>
        <v>4.9177768836603519E-2</v>
      </c>
      <c r="U20" s="3">
        <f t="shared" si="29"/>
        <v>20.334391406055204</v>
      </c>
      <c r="W20" s="3">
        <v>2.9470499999999998E-4</v>
      </c>
      <c r="X20" s="3">
        <v>-3.8918800000000002E-8</v>
      </c>
      <c r="Y20" s="32">
        <f t="shared" si="51"/>
        <v>0.99513639810158805</v>
      </c>
      <c r="Z20" s="3">
        <f t="shared" si="4"/>
        <v>1.4512006536000002E-5</v>
      </c>
      <c r="AA20" s="3">
        <f t="shared" si="5"/>
        <v>4.9242484979895161E-2</v>
      </c>
      <c r="AB20" s="3">
        <f t="shared" si="31"/>
        <v>1.4441425913461745E-5</v>
      </c>
      <c r="AC20" s="3">
        <f t="shared" si="32"/>
        <v>3.8001876155608089E-3</v>
      </c>
      <c r="AD20" s="3">
        <f t="shared" si="6"/>
        <v>4.900298913646442E-2</v>
      </c>
      <c r="AE20" s="3">
        <f t="shared" si="33"/>
        <v>20.406918386451522</v>
      </c>
      <c r="AG20" s="3">
        <v>2.9470499999999998E-4</v>
      </c>
      <c r="AH20" s="3">
        <v>-3.8907699999999997E-8</v>
      </c>
      <c r="AI20" s="32">
        <f t="shared" si="52"/>
        <v>0.99513639810158805</v>
      </c>
      <c r="AJ20" s="3">
        <f t="shared" si="7"/>
        <v>1.4736339445499999E-5</v>
      </c>
      <c r="AK20" s="3">
        <f t="shared" si="8"/>
        <v>5.0003696732325548E-2</v>
      </c>
      <c r="AL20" s="3">
        <f t="shared" si="35"/>
        <v>1.4664667756997223E-5</v>
      </c>
      <c r="AM20" s="3">
        <f t="shared" si="36"/>
        <v>3.8294474480004585E-3</v>
      </c>
      <c r="AN20" s="3">
        <f t="shared" si="9"/>
        <v>4.9760498657970595E-2</v>
      </c>
      <c r="AO20" s="3">
        <f t="shared" si="37"/>
        <v>20.096261632615711</v>
      </c>
      <c r="AQ20" s="3">
        <v>2.9470499999999998E-4</v>
      </c>
      <c r="AR20" s="3">
        <v>-3.8926799999999998E-8</v>
      </c>
      <c r="AS20" s="32">
        <f t="shared" si="53"/>
        <v>0.99513639810158805</v>
      </c>
      <c r="AT20" s="3">
        <f t="shared" si="10"/>
        <v>1.4400697248000001E-5</v>
      </c>
      <c r="AU20" s="3">
        <f t="shared" si="11"/>
        <v>4.8864787662238514E-2</v>
      </c>
      <c r="AV20" s="3">
        <f t="shared" si="39"/>
        <v>1.4330657989526173E-5</v>
      </c>
      <c r="AW20" s="3">
        <f t="shared" si="40"/>
        <v>3.7855855543794245E-3</v>
      </c>
      <c r="AX20" s="3">
        <f t="shared" si="12"/>
        <v>4.8627128788198956E-2</v>
      </c>
      <c r="AY20" s="3">
        <f t="shared" si="41"/>
        <v>20.564652384795632</v>
      </c>
      <c r="BA20" s="3">
        <v>2.9470499999999998E-4</v>
      </c>
      <c r="BB20" s="3">
        <v>-3.9421300000000002E-8</v>
      </c>
      <c r="BC20" s="32">
        <f t="shared" si="54"/>
        <v>0.99508617157595902</v>
      </c>
      <c r="BD20" s="3">
        <f t="shared" si="13"/>
        <v>1.4663621952000001E-5</v>
      </c>
      <c r="BE20" s="3">
        <f t="shared" si="14"/>
        <v>4.9756950007634762E-2</v>
      </c>
      <c r="BF20" s="3">
        <f t="shared" si="43"/>
        <v>1.4591567429652872E-5</v>
      </c>
      <c r="BG20" s="3">
        <f t="shared" si="44"/>
        <v>3.8198910232692335E-3</v>
      </c>
      <c r="BH20" s="3">
        <f t="shared" si="15"/>
        <v>4.9512452892393657E-2</v>
      </c>
      <c r="BI20" s="3">
        <f t="shared" si="45"/>
        <v>20.196939185649292</v>
      </c>
      <c r="BK20" s="3">
        <v>2.9470499999999998E-4</v>
      </c>
      <c r="BL20" s="3">
        <v>-3.9034499999999998E-8</v>
      </c>
      <c r="BM20" s="32">
        <f t="shared" si="55"/>
        <v>0.99508617157595902</v>
      </c>
      <c r="BN20" s="3">
        <f t="shared" si="16"/>
        <v>1.4565168597E-5</v>
      </c>
      <c r="BO20" s="3">
        <f t="shared" si="17"/>
        <v>4.9422875746933381E-2</v>
      </c>
      <c r="BP20" s="3">
        <f t="shared" si="47"/>
        <v>1.4493597857547113E-5</v>
      </c>
      <c r="BQ20" s="3">
        <f t="shared" si="48"/>
        <v>3.8070458176317121E-3</v>
      </c>
      <c r="BR20" s="3">
        <f t="shared" si="18"/>
        <v>4.9180020215290256E-2</v>
      </c>
      <c r="BS20" s="3">
        <f t="shared" si="49"/>
        <v>20.333460531785146</v>
      </c>
    </row>
    <row r="21" spans="2:71" x14ac:dyDescent="0.2">
      <c r="B21" s="3">
        <v>3.5564800000000002E-4</v>
      </c>
      <c r="C21" s="3">
        <f t="shared" si="19"/>
        <v>0.29637333333333338</v>
      </c>
      <c r="D21" s="3">
        <v>-4.82072E-8</v>
      </c>
      <c r="E21" s="32">
        <f t="shared" si="56"/>
        <v>0.99588464615067229</v>
      </c>
      <c r="F21" s="3">
        <f t="shared" si="0"/>
        <v>1.8115740416000001E-5</v>
      </c>
      <c r="G21" s="3">
        <f t="shared" si="21"/>
        <v>5.0937276228180672E-2</v>
      </c>
      <c r="H21" s="3">
        <f t="shared" si="22"/>
        <v>1.8041187733945592E-5</v>
      </c>
      <c r="I21" s="3">
        <f t="shared" si="23"/>
        <v>4.2474919345356727E-3</v>
      </c>
      <c r="J21" s="3">
        <f t="shared" si="24"/>
        <v>5.0727651312380759E-2</v>
      </c>
      <c r="K21" s="3">
        <f t="shared" si="25"/>
        <v>19.713114526868242</v>
      </c>
      <c r="M21" s="3">
        <v>3.5564800000000002E-4</v>
      </c>
      <c r="N21" s="3">
        <v>-4.76932E-8</v>
      </c>
      <c r="O21" s="32">
        <f t="shared" si="50"/>
        <v>0.99588464615067229</v>
      </c>
      <c r="P21" s="3">
        <f t="shared" si="1"/>
        <v>1.8062661528000003E-5</v>
      </c>
      <c r="Q21" s="3">
        <f t="shared" si="2"/>
        <v>5.0788030659528527E-2</v>
      </c>
      <c r="R21" s="3">
        <f t="shared" si="27"/>
        <v>1.7988327284351643E-5</v>
      </c>
      <c r="S21" s="3">
        <f t="shared" si="28"/>
        <v>4.2412648212946623E-3</v>
      </c>
      <c r="T21" s="3">
        <f t="shared" si="3"/>
        <v>5.0579019942054056E-2</v>
      </c>
      <c r="U21" s="3">
        <f t="shared" si="29"/>
        <v>19.771043431558219</v>
      </c>
      <c r="W21" s="3">
        <v>3.5564800000000002E-4</v>
      </c>
      <c r="X21" s="3">
        <v>-4.8272899999999999E-8</v>
      </c>
      <c r="Y21" s="32">
        <f t="shared" si="51"/>
        <v>0.99588464615067229</v>
      </c>
      <c r="Z21" s="3">
        <f t="shared" si="4"/>
        <v>1.7998700540500002E-5</v>
      </c>
      <c r="AA21" s="3">
        <f t="shared" si="5"/>
        <v>5.0608187141499464E-2</v>
      </c>
      <c r="AB21" s="3">
        <f t="shared" si="31"/>
        <v>1.792462951894776E-5</v>
      </c>
      <c r="AC21" s="3">
        <f t="shared" si="32"/>
        <v>4.2337488729195733E-3</v>
      </c>
      <c r="AD21" s="3">
        <f t="shared" si="6"/>
        <v>5.0399916543739195E-2</v>
      </c>
      <c r="AE21" s="3">
        <f t="shared" si="33"/>
        <v>19.841302696050249</v>
      </c>
      <c r="AG21" s="3">
        <v>3.5564800000000002E-4</v>
      </c>
      <c r="AH21" s="3">
        <v>-4.8253899999999998E-8</v>
      </c>
      <c r="AI21" s="32">
        <f t="shared" si="52"/>
        <v>0.99588464615067229</v>
      </c>
      <c r="AJ21" s="3">
        <f t="shared" si="7"/>
        <v>1.82749509585E-5</v>
      </c>
      <c r="AK21" s="3">
        <f t="shared" si="8"/>
        <v>5.138493948651475E-2</v>
      </c>
      <c r="AL21" s="3">
        <f t="shared" si="35"/>
        <v>1.8199743068726663E-5</v>
      </c>
      <c r="AM21" s="3">
        <f t="shared" si="36"/>
        <v>4.2661156886243329E-3</v>
      </c>
      <c r="AN21" s="3">
        <f t="shared" si="9"/>
        <v>5.117347227800146E-2</v>
      </c>
      <c r="AO21" s="3">
        <f t="shared" si="37"/>
        <v>19.541374768697917</v>
      </c>
      <c r="AQ21" s="3">
        <v>3.5564800000000002E-4</v>
      </c>
      <c r="AR21" s="3">
        <v>-4.8382399999999998E-8</v>
      </c>
      <c r="AS21" s="32">
        <f t="shared" si="53"/>
        <v>0.99588464615067229</v>
      </c>
      <c r="AT21" s="3">
        <f t="shared" si="10"/>
        <v>1.7897472683999999E-5</v>
      </c>
      <c r="AU21" s="3">
        <f t="shared" si="11"/>
        <v>5.0323557798722329E-2</v>
      </c>
      <c r="AV21" s="3">
        <f t="shared" si="39"/>
        <v>1.7823818250896661E-5</v>
      </c>
      <c r="AW21" s="3">
        <f t="shared" si="40"/>
        <v>4.221826411743697E-3</v>
      </c>
      <c r="AX21" s="3">
        <f t="shared" si="12"/>
        <v>5.0116458551423486E-2</v>
      </c>
      <c r="AY21" s="3">
        <f t="shared" si="41"/>
        <v>19.953524828054643</v>
      </c>
      <c r="BA21" s="3">
        <v>3.5564800000000002E-4</v>
      </c>
      <c r="BB21" s="3">
        <v>-4.8931100000000002E-8</v>
      </c>
      <c r="BC21" s="32">
        <f t="shared" si="54"/>
        <v>0.99584214679938843</v>
      </c>
      <c r="BD21" s="3">
        <f t="shared" si="13"/>
        <v>1.8199745984000002E-5</v>
      </c>
      <c r="BE21" s="3">
        <f t="shared" si="14"/>
        <v>5.1173480475076485E-2</v>
      </c>
      <c r="BF21" s="3">
        <f t="shared" si="43"/>
        <v>1.8124074111910109E-5</v>
      </c>
      <c r="BG21" s="3">
        <f t="shared" si="44"/>
        <v>4.2572378500513814E-3</v>
      </c>
      <c r="BH21" s="3">
        <f t="shared" si="15"/>
        <v>5.0960708655496748E-2</v>
      </c>
      <c r="BI21" s="3">
        <f t="shared" si="45"/>
        <v>19.622961029843086</v>
      </c>
      <c r="BK21" s="3">
        <v>3.5564800000000002E-4</v>
      </c>
      <c r="BL21" s="3">
        <v>-4.84451E-8</v>
      </c>
      <c r="BM21" s="32">
        <f t="shared" si="55"/>
        <v>0.99584214679938843</v>
      </c>
      <c r="BN21" s="3">
        <f t="shared" si="16"/>
        <v>1.8075341218200002E-5</v>
      </c>
      <c r="BO21" s="3">
        <f t="shared" si="17"/>
        <v>5.0823683018602669E-2</v>
      </c>
      <c r="BP21" s="3">
        <f t="shared" si="47"/>
        <v>1.8000186602863763E-5</v>
      </c>
      <c r="BQ21" s="3">
        <f t="shared" si="48"/>
        <v>4.2426626784206828E-3</v>
      </c>
      <c r="BR21" s="3">
        <f t="shared" si="18"/>
        <v>5.0612365605496902E-2</v>
      </c>
      <c r="BS21" s="3">
        <f t="shared" si="49"/>
        <v>19.758017394298442</v>
      </c>
    </row>
    <row r="22" spans="2:71" x14ac:dyDescent="0.2">
      <c r="B22" s="3">
        <v>4.2919300000000002E-4</v>
      </c>
      <c r="C22" s="3">
        <f t="shared" si="19"/>
        <v>0.35766083333333337</v>
      </c>
      <c r="D22" s="3">
        <v>-5.9402300000000001E-8</v>
      </c>
      <c r="E22" s="32">
        <f t="shared" si="56"/>
        <v>0.99663288863427846</v>
      </c>
      <c r="F22" s="3">
        <f t="shared" si="0"/>
        <v>2.2321515584000002E-5</v>
      </c>
      <c r="G22" s="3">
        <f t="shared" si="21"/>
        <v>5.2008107271087838E-2</v>
      </c>
      <c r="H22" s="3">
        <f t="shared" si="22"/>
        <v>2.2246356555176985E-5</v>
      </c>
      <c r="I22" s="3">
        <f t="shared" si="23"/>
        <v>4.7166043458379018E-3</v>
      </c>
      <c r="J22" s="3">
        <f t="shared" si="24"/>
        <v>5.1832990181985693E-2</v>
      </c>
      <c r="K22" s="3">
        <f t="shared" si="25"/>
        <v>19.292732224959408</v>
      </c>
      <c r="M22" s="3">
        <v>4.2919300000000002E-4</v>
      </c>
      <c r="N22" s="3">
        <v>-5.8889200000000003E-8</v>
      </c>
      <c r="O22" s="32">
        <f t="shared" si="50"/>
        <v>0.99663288863427846</v>
      </c>
      <c r="P22" s="3">
        <f t="shared" si="1"/>
        <v>2.2301635068000001E-5</v>
      </c>
      <c r="Q22" s="3">
        <f t="shared" si="2"/>
        <v>5.1961786580862222E-2</v>
      </c>
      <c r="R22" s="3">
        <f t="shared" si="27"/>
        <v>2.2226542979088365E-5</v>
      </c>
      <c r="S22" s="3">
        <f t="shared" si="28"/>
        <v>4.7145034711078924E-3</v>
      </c>
      <c r="T22" s="3">
        <f t="shared" si="3"/>
        <v>5.1786825458682607E-2</v>
      </c>
      <c r="U22" s="3">
        <f t="shared" si="29"/>
        <v>19.309930491835921</v>
      </c>
      <c r="W22" s="3">
        <v>4.2919300000000002E-4</v>
      </c>
      <c r="X22" s="3">
        <v>-5.9578300000000002E-8</v>
      </c>
      <c r="Y22" s="32">
        <f t="shared" si="51"/>
        <v>0.99663288863427846</v>
      </c>
      <c r="Z22" s="3">
        <f t="shared" si="4"/>
        <v>2.2212731863500003E-5</v>
      </c>
      <c r="AA22" s="3">
        <f t="shared" si="5"/>
        <v>5.1754646192971467E-2</v>
      </c>
      <c r="AB22" s="3">
        <f t="shared" si="31"/>
        <v>2.2137939121578688E-5</v>
      </c>
      <c r="AC22" s="3">
        <f t="shared" si="32"/>
        <v>4.7050971426293303E-3</v>
      </c>
      <c r="AD22" s="3">
        <f t="shared" si="6"/>
        <v>5.1580382535546213E-2</v>
      </c>
      <c r="AE22" s="3">
        <f t="shared" si="33"/>
        <v>19.387215659187053</v>
      </c>
      <c r="AG22" s="3">
        <v>4.2919300000000002E-4</v>
      </c>
      <c r="AH22" s="3">
        <v>-5.9556699999999999E-8</v>
      </c>
      <c r="AI22" s="32">
        <f t="shared" si="52"/>
        <v>0.99663288863427846</v>
      </c>
      <c r="AJ22" s="3">
        <f t="shared" si="7"/>
        <v>2.2554360580499999E-5</v>
      </c>
      <c r="AK22" s="3">
        <f t="shared" si="8"/>
        <v>5.2550625430750265E-2</v>
      </c>
      <c r="AL22" s="3">
        <f t="shared" si="35"/>
        <v>2.2478417536642817E-5</v>
      </c>
      <c r="AM22" s="3">
        <f t="shared" si="36"/>
        <v>4.7411409530452499E-3</v>
      </c>
      <c r="AN22" s="3">
        <f t="shared" si="9"/>
        <v>5.2373681622586613E-2</v>
      </c>
      <c r="AO22" s="3">
        <f t="shared" si="37"/>
        <v>19.093559379807687</v>
      </c>
      <c r="AQ22" s="3">
        <v>4.2919300000000002E-4</v>
      </c>
      <c r="AR22" s="3">
        <v>-5.9834000000000005E-8</v>
      </c>
      <c r="AS22" s="32">
        <f t="shared" si="53"/>
        <v>0.99663288863427846</v>
      </c>
      <c r="AT22" s="3">
        <f t="shared" si="10"/>
        <v>2.2132388880000004E-5</v>
      </c>
      <c r="AU22" s="3">
        <f t="shared" si="11"/>
        <v>5.1567450727295183E-2</v>
      </c>
      <c r="AV22" s="3">
        <f t="shared" si="39"/>
        <v>2.2057866661851587E-5</v>
      </c>
      <c r="AW22" s="3">
        <f t="shared" si="40"/>
        <v>4.696580315703287E-3</v>
      </c>
      <c r="AX22" s="3">
        <f t="shared" si="12"/>
        <v>5.1393817377850023E-2</v>
      </c>
      <c r="AY22" s="3">
        <f t="shared" si="41"/>
        <v>19.457593364741676</v>
      </c>
      <c r="BA22" s="3">
        <v>4.2919300000000002E-4</v>
      </c>
      <c r="BB22" s="3">
        <v>-6.03895E-8</v>
      </c>
      <c r="BC22" s="32">
        <f t="shared" si="54"/>
        <v>0.99659811639986484</v>
      </c>
      <c r="BD22" s="3">
        <f t="shared" si="13"/>
        <v>2.2460437440000003E-5</v>
      </c>
      <c r="BE22" s="3">
        <f t="shared" si="14"/>
        <v>5.2331788822278097E-2</v>
      </c>
      <c r="BF22" s="3">
        <f t="shared" si="43"/>
        <v>2.2384029646221006E-5</v>
      </c>
      <c r="BG22" s="3">
        <f t="shared" si="44"/>
        <v>4.731176349093427E-3</v>
      </c>
      <c r="BH22" s="3">
        <f t="shared" si="15"/>
        <v>5.2153762168117852E-2</v>
      </c>
      <c r="BI22" s="3">
        <f t="shared" si="45"/>
        <v>19.174072174822136</v>
      </c>
      <c r="BK22" s="3">
        <v>4.2919300000000002E-4</v>
      </c>
      <c r="BL22" s="3">
        <v>-5.9806899999999995E-8</v>
      </c>
      <c r="BM22" s="32">
        <f t="shared" si="55"/>
        <v>0.99659811639986484</v>
      </c>
      <c r="BN22" s="3">
        <f t="shared" si="16"/>
        <v>2.23133153418E-5</v>
      </c>
      <c r="BO22" s="3">
        <f t="shared" si="17"/>
        <v>5.1989001082962671E-2</v>
      </c>
      <c r="BP22" s="3">
        <f t="shared" si="47"/>
        <v>2.2237408040274086E-5</v>
      </c>
      <c r="BQ22" s="3">
        <f t="shared" si="48"/>
        <v>4.7156556320700612E-3</v>
      </c>
      <c r="BR22" s="3">
        <f t="shared" si="18"/>
        <v>5.1812140552791132E-2</v>
      </c>
      <c r="BS22" s="3">
        <f t="shared" si="49"/>
        <v>19.30049577822605</v>
      </c>
    </row>
    <row r="23" spans="2:71" x14ac:dyDescent="0.2">
      <c r="B23" s="3">
        <v>5.1794700000000005E-4</v>
      </c>
      <c r="C23" s="3">
        <f t="shared" si="19"/>
        <v>0.43162250000000008</v>
      </c>
      <c r="D23" s="3">
        <v>-7.3291500000000005E-8</v>
      </c>
      <c r="E23" s="32">
        <f t="shared" si="56"/>
        <v>0.99738113508135195</v>
      </c>
      <c r="F23" s="3">
        <f t="shared" si="0"/>
        <v>2.7539410240000003E-5</v>
      </c>
      <c r="G23" s="3">
        <f t="shared" si="21"/>
        <v>5.3170324840186349E-2</v>
      </c>
      <c r="H23" s="3">
        <f t="shared" si="22"/>
        <v>2.7467288244642208E-5</v>
      </c>
      <c r="I23" s="3">
        <f t="shared" si="23"/>
        <v>5.2409243692923303E-3</v>
      </c>
      <c r="J23" s="3">
        <f t="shared" si="24"/>
        <v>5.3031078941749264E-2</v>
      </c>
      <c r="K23" s="3">
        <f t="shared" si="25"/>
        <v>18.856866953403426</v>
      </c>
      <c r="M23" s="3">
        <v>5.1794700000000005E-4</v>
      </c>
      <c r="N23" s="3">
        <v>-7.2721499999999994E-8</v>
      </c>
      <c r="O23" s="32">
        <f t="shared" si="50"/>
        <v>0.99738113508135195</v>
      </c>
      <c r="P23" s="3">
        <f t="shared" si="1"/>
        <v>2.7538751332500002E-5</v>
      </c>
      <c r="Q23" s="3">
        <f t="shared" si="2"/>
        <v>5.3169052687823272E-2</v>
      </c>
      <c r="R23" s="3">
        <f t="shared" si="27"/>
        <v>2.7466631062731945E-5</v>
      </c>
      <c r="S23" s="3">
        <f t="shared" si="28"/>
        <v>5.2408616717799323E-3</v>
      </c>
      <c r="T23" s="3">
        <f t="shared" si="3"/>
        <v>5.3029810120981381E-2</v>
      </c>
      <c r="U23" s="3">
        <f t="shared" si="29"/>
        <v>18.857318133303053</v>
      </c>
      <c r="W23" s="3">
        <v>5.1794700000000005E-4</v>
      </c>
      <c r="X23" s="3">
        <v>-7.3558700000000001E-8</v>
      </c>
      <c r="Y23" s="32">
        <f t="shared" si="51"/>
        <v>0.99738113508135195</v>
      </c>
      <c r="Z23" s="3">
        <f t="shared" si="4"/>
        <v>2.7423856061499999E-5</v>
      </c>
      <c r="AA23" s="3">
        <f t="shared" si="5"/>
        <v>5.2947224448640494E-2</v>
      </c>
      <c r="AB23" s="3">
        <f t="shared" si="31"/>
        <v>2.7352036686926485E-5</v>
      </c>
      <c r="AC23" s="3">
        <f t="shared" si="32"/>
        <v>5.2299174646380881E-3</v>
      </c>
      <c r="AD23" s="3">
        <f t="shared" si="6"/>
        <v>5.2808562819992168E-2</v>
      </c>
      <c r="AE23" s="3">
        <f t="shared" si="33"/>
        <v>18.936322948395443</v>
      </c>
      <c r="AG23" s="3">
        <v>5.1794700000000005E-4</v>
      </c>
      <c r="AH23" s="3">
        <v>-7.3514099999999998E-8</v>
      </c>
      <c r="AI23" s="32">
        <f t="shared" si="52"/>
        <v>0.99738113508135195</v>
      </c>
      <c r="AJ23" s="3">
        <f t="shared" si="7"/>
        <v>2.7838841581500001E-5</v>
      </c>
      <c r="AK23" s="3">
        <f t="shared" si="8"/>
        <v>5.3748436773453652E-2</v>
      </c>
      <c r="AL23" s="3">
        <f t="shared" si="35"/>
        <v>2.7765935415906411E-5</v>
      </c>
      <c r="AM23" s="3">
        <f t="shared" si="36"/>
        <v>5.269339182089763E-3</v>
      </c>
      <c r="AN23" s="3">
        <f t="shared" si="9"/>
        <v>5.3607676877955486E-2</v>
      </c>
      <c r="AO23" s="3">
        <f t="shared" si="37"/>
        <v>18.654044686111355</v>
      </c>
      <c r="AQ23" s="3">
        <v>5.1794700000000005E-4</v>
      </c>
      <c r="AR23" s="3">
        <v>-7.3835600000000005E-8</v>
      </c>
      <c r="AS23" s="32">
        <f t="shared" si="53"/>
        <v>0.99738113508135195</v>
      </c>
      <c r="AT23" s="3">
        <f t="shared" si="10"/>
        <v>2.7310320576000005E-5</v>
      </c>
      <c r="AU23" s="3">
        <f t="shared" si="11"/>
        <v>5.2728021546606128E-2</v>
      </c>
      <c r="AV23" s="3">
        <f t="shared" si="39"/>
        <v>2.7238798535526486E-5</v>
      </c>
      <c r="AW23" s="3">
        <f t="shared" si="40"/>
        <v>5.2190802384641001E-3</v>
      </c>
      <c r="AX23" s="3">
        <f t="shared" si="12"/>
        <v>5.2589933980748002E-2</v>
      </c>
      <c r="AY23" s="3">
        <f t="shared" si="41"/>
        <v>19.015045737955816</v>
      </c>
      <c r="BA23" s="3">
        <v>5.1794700000000005E-4</v>
      </c>
      <c r="BB23" s="3">
        <v>-7.4405100000000002E-8</v>
      </c>
      <c r="BC23" s="32">
        <f t="shared" si="54"/>
        <v>0.9973540900047394</v>
      </c>
      <c r="BD23" s="3">
        <f t="shared" si="13"/>
        <v>2.7671998144000002E-5</v>
      </c>
      <c r="BE23" s="3">
        <f t="shared" si="14"/>
        <v>5.342631223658019E-2</v>
      </c>
      <c r="BF23" s="3">
        <f t="shared" si="43"/>
        <v>2.7598780527521961E-5</v>
      </c>
      <c r="BG23" s="3">
        <f t="shared" si="44"/>
        <v>5.2534541520338754E-3</v>
      </c>
      <c r="BH23" s="3">
        <f t="shared" si="15"/>
        <v>5.3284951023023511E-2</v>
      </c>
      <c r="BI23" s="3">
        <f t="shared" si="45"/>
        <v>18.767024850373179</v>
      </c>
      <c r="BK23" s="3">
        <v>5.1794700000000005E-4</v>
      </c>
      <c r="BL23" s="3">
        <v>-7.3862700000000001E-8</v>
      </c>
      <c r="BM23" s="32">
        <f t="shared" si="55"/>
        <v>0.9973540900047394</v>
      </c>
      <c r="BN23" s="3">
        <f t="shared" si="16"/>
        <v>2.7556156853400004E-5</v>
      </c>
      <c r="BO23" s="3">
        <f t="shared" si="17"/>
        <v>5.3202657517854149E-2</v>
      </c>
      <c r="BP23" s="3">
        <f t="shared" si="47"/>
        <v>2.7483245742550625E-5</v>
      </c>
      <c r="BQ23" s="3">
        <f t="shared" si="48"/>
        <v>5.2424465416969802E-3</v>
      </c>
      <c r="BR23" s="3">
        <f t="shared" si="18"/>
        <v>5.3061888074553233E-2</v>
      </c>
      <c r="BS23" s="3">
        <f t="shared" si="49"/>
        <v>18.845918158716401</v>
      </c>
    </row>
    <row r="24" spans="2:71" x14ac:dyDescent="0.2">
      <c r="B24" s="3">
        <v>6.2505500000000001E-4</v>
      </c>
      <c r="C24" s="3">
        <f t="shared" si="19"/>
        <v>0.52087916666666667</v>
      </c>
      <c r="D24" s="3">
        <v>-9.0081300000000001E-8</v>
      </c>
      <c r="E24" s="32">
        <f t="shared" si="56"/>
        <v>0.99812938354360192</v>
      </c>
      <c r="F24" s="3">
        <f t="shared" si="0"/>
        <v>3.3847002304000005E-5</v>
      </c>
      <c r="G24" s="3">
        <f t="shared" si="21"/>
        <v>5.4150438447816598E-2</v>
      </c>
      <c r="H24" s="3">
        <f t="shared" si="22"/>
        <v>3.3783687544490401E-5</v>
      </c>
      <c r="I24" s="3">
        <f t="shared" si="23"/>
        <v>5.8123736583680164E-3</v>
      </c>
      <c r="J24" s="3">
        <f t="shared" si="24"/>
        <v>5.4049143746534946E-2</v>
      </c>
      <c r="K24" s="3">
        <f t="shared" si="25"/>
        <v>18.501680705424853</v>
      </c>
      <c r="M24" s="3">
        <v>6.2505500000000001E-4</v>
      </c>
      <c r="N24" s="3">
        <v>-8.9490599999999995E-8</v>
      </c>
      <c r="O24" s="32">
        <f t="shared" si="50"/>
        <v>0.99812938354360192</v>
      </c>
      <c r="P24" s="3">
        <f t="shared" si="1"/>
        <v>3.3887784129000001E-5</v>
      </c>
      <c r="Q24" s="3">
        <f t="shared" si="2"/>
        <v>5.4215683626240893E-2</v>
      </c>
      <c r="R24" s="3">
        <f t="shared" si="27"/>
        <v>3.3824393082337425E-5</v>
      </c>
      <c r="S24" s="3">
        <f t="shared" si="28"/>
        <v>5.8158742319910448E-3</v>
      </c>
      <c r="T24" s="3">
        <f t="shared" si="3"/>
        <v>5.4114266876254771E-2</v>
      </c>
      <c r="U24" s="3">
        <f t="shared" si="29"/>
        <v>18.479415091896918</v>
      </c>
      <c r="W24" s="3">
        <v>6.2505500000000001E-4</v>
      </c>
      <c r="X24" s="3">
        <v>-9.0462200000000004E-8</v>
      </c>
      <c r="Y24" s="32">
        <f t="shared" si="51"/>
        <v>0.99812938354360192</v>
      </c>
      <c r="Z24" s="3">
        <f t="shared" si="4"/>
        <v>3.3724551169000005E-5</v>
      </c>
      <c r="AA24" s="3">
        <f t="shared" si="5"/>
        <v>5.3954533871419325E-2</v>
      </c>
      <c r="AB24" s="3">
        <f t="shared" si="31"/>
        <v>3.3661465468598637E-5</v>
      </c>
      <c r="AC24" s="3">
        <f t="shared" si="32"/>
        <v>5.8018501763315673E-3</v>
      </c>
      <c r="AD24" s="3">
        <f t="shared" si="6"/>
        <v>5.3853605632462165E-2</v>
      </c>
      <c r="AE24" s="3">
        <f t="shared" si="33"/>
        <v>18.568858821167112</v>
      </c>
      <c r="AG24" s="3">
        <v>6.2505500000000001E-4</v>
      </c>
      <c r="AH24" s="3">
        <v>-9.0342099999999995E-8</v>
      </c>
      <c r="AI24" s="32">
        <f t="shared" si="52"/>
        <v>0.99812938354360192</v>
      </c>
      <c r="AJ24" s="3">
        <f t="shared" si="7"/>
        <v>3.4210174801500002E-5</v>
      </c>
      <c r="AK24" s="3">
        <f t="shared" si="8"/>
        <v>5.4731463313628402E-2</v>
      </c>
      <c r="AL24" s="3">
        <f t="shared" si="35"/>
        <v>3.4146180685540058E-5</v>
      </c>
      <c r="AM24" s="3">
        <f t="shared" si="36"/>
        <v>5.8434733408769873E-3</v>
      </c>
      <c r="AN24" s="3">
        <f t="shared" si="9"/>
        <v>5.4629081737671177E-2</v>
      </c>
      <c r="AO24" s="3">
        <f t="shared" si="37"/>
        <v>18.305268333119702</v>
      </c>
      <c r="AQ24" s="3">
        <v>6.2505500000000001E-4</v>
      </c>
      <c r="AR24" s="3">
        <v>-9.0968499999999998E-8</v>
      </c>
      <c r="AS24" s="32">
        <f t="shared" si="53"/>
        <v>0.99812938354360192</v>
      </c>
      <c r="AT24" s="3">
        <f t="shared" si="10"/>
        <v>3.3646238325000003E-5</v>
      </c>
      <c r="AU24" s="3">
        <f t="shared" si="11"/>
        <v>5.382924434649751E-2</v>
      </c>
      <c r="AV24" s="3">
        <f t="shared" si="39"/>
        <v>3.3583299117893364E-5</v>
      </c>
      <c r="AW24" s="3">
        <f t="shared" si="40"/>
        <v>5.7951099314761372E-3</v>
      </c>
      <c r="AX24" s="3">
        <f t="shared" si="12"/>
        <v>5.3728550476187478E-2</v>
      </c>
      <c r="AY24" s="3">
        <f t="shared" si="41"/>
        <v>18.612078515745562</v>
      </c>
      <c r="BA24" s="3">
        <v>6.2505500000000001E-4</v>
      </c>
      <c r="BB24" s="3">
        <v>-9.1361599999999999E-8</v>
      </c>
      <c r="BC24" s="32">
        <f t="shared" si="54"/>
        <v>0.99811006564560123</v>
      </c>
      <c r="BD24" s="3">
        <f t="shared" si="13"/>
        <v>3.3977103103999998E-5</v>
      </c>
      <c r="BE24" s="3">
        <f t="shared" si="14"/>
        <v>5.4358581411235805E-2</v>
      </c>
      <c r="BF24" s="3">
        <f t="shared" si="43"/>
        <v>3.3912888609580798E-5</v>
      </c>
      <c r="BG24" s="3">
        <f t="shared" si="44"/>
        <v>5.8234773640481168E-3</v>
      </c>
      <c r="BH24" s="3">
        <f t="shared" si="15"/>
        <v>5.4255847260770332E-2</v>
      </c>
      <c r="BI24" s="3">
        <f t="shared" si="45"/>
        <v>18.431193142993266</v>
      </c>
      <c r="BK24" s="3">
        <v>6.2505500000000001E-4</v>
      </c>
      <c r="BL24" s="3">
        <v>-9.0827699999999995E-8</v>
      </c>
      <c r="BM24" s="32">
        <f t="shared" si="55"/>
        <v>0.99811006564560123</v>
      </c>
      <c r="BN24" s="3">
        <f t="shared" si="16"/>
        <v>3.3884135783400002E-5</v>
      </c>
      <c r="BO24" s="3">
        <f t="shared" si="17"/>
        <v>5.4209846786922755E-2</v>
      </c>
      <c r="BP24" s="3">
        <f t="shared" si="47"/>
        <v>3.3820096991113842E-5</v>
      </c>
      <c r="BQ24" s="3">
        <f t="shared" si="48"/>
        <v>5.8155048784360799E-3</v>
      </c>
      <c r="BR24" s="3">
        <f t="shared" si="18"/>
        <v>5.4107393735133451E-2</v>
      </c>
      <c r="BS24" s="3">
        <f t="shared" si="49"/>
        <v>18.481762490634843</v>
      </c>
    </row>
    <row r="25" spans="2:71" x14ac:dyDescent="0.2">
      <c r="B25" s="3">
        <v>9.1029800000000003E-4</v>
      </c>
      <c r="C25" s="3">
        <f t="shared" si="19"/>
        <v>0.75858166666666671</v>
      </c>
      <c r="D25" s="3">
        <v>-1.3498200000000001E-7</v>
      </c>
      <c r="E25" s="32">
        <f t="shared" si="56"/>
        <v>0.99962587617558774</v>
      </c>
      <c r="F25" s="3">
        <f t="shared" si="0"/>
        <v>5.0715297279999999E-5</v>
      </c>
      <c r="G25" s="3">
        <f t="shared" si="21"/>
        <v>5.5712851483799807E-2</v>
      </c>
      <c r="H25" s="3">
        <f t="shared" si="22"/>
        <v>5.0696323479025403E-5</v>
      </c>
      <c r="I25" s="3">
        <f t="shared" si="23"/>
        <v>7.1201350744929974E-3</v>
      </c>
      <c r="J25" s="3">
        <f t="shared" si="24"/>
        <v>5.5692007978733776E-2</v>
      </c>
      <c r="K25" s="3">
        <f t="shared" si="25"/>
        <v>17.955897736383541</v>
      </c>
      <c r="M25" s="3">
        <v>9.1029800000000003E-4</v>
      </c>
      <c r="N25" s="3">
        <v>-1.3446600000000001E-7</v>
      </c>
      <c r="O25" s="32">
        <f t="shared" si="50"/>
        <v>0.99962587617558774</v>
      </c>
      <c r="P25" s="3">
        <f t="shared" si="1"/>
        <v>5.0916145199999998E-5</v>
      </c>
      <c r="Q25" s="3">
        <f t="shared" si="2"/>
        <v>5.5933491230344343E-2</v>
      </c>
      <c r="R25" s="3">
        <f t="shared" si="27"/>
        <v>5.0897096257033442E-5</v>
      </c>
      <c r="S25" s="3">
        <f t="shared" si="28"/>
        <v>7.1342200875101581E-3</v>
      </c>
      <c r="T25" s="3">
        <f t="shared" si="3"/>
        <v>5.5912565178692517E-2</v>
      </c>
      <c r="U25" s="3">
        <f t="shared" si="29"/>
        <v>17.885067458523363</v>
      </c>
      <c r="W25" s="3">
        <v>9.1029800000000003E-4</v>
      </c>
      <c r="X25" s="3">
        <v>-1.3551900000000001E-7</v>
      </c>
      <c r="Y25" s="32">
        <f t="shared" si="51"/>
        <v>0.99962587617558774</v>
      </c>
      <c r="Z25" s="3">
        <f t="shared" si="4"/>
        <v>5.0519248085000001E-5</v>
      </c>
      <c r="AA25" s="3">
        <f t="shared" si="5"/>
        <v>5.5497483335127613E-2</v>
      </c>
      <c r="AB25" s="3">
        <f t="shared" si="31"/>
        <v>5.0500347630700011E-5</v>
      </c>
      <c r="AC25" s="3">
        <f t="shared" si="32"/>
        <v>7.1063596609445548E-3</v>
      </c>
      <c r="AD25" s="3">
        <f t="shared" si="6"/>
        <v>5.5476720404417028E-2</v>
      </c>
      <c r="AE25" s="3">
        <f t="shared" si="33"/>
        <v>18.02557888624542</v>
      </c>
      <c r="AG25" s="3">
        <v>9.1029800000000003E-4</v>
      </c>
      <c r="AH25" s="3">
        <v>-1.3572600000000001E-7</v>
      </c>
      <c r="AI25" s="32">
        <f t="shared" si="52"/>
        <v>0.99962587617558774</v>
      </c>
      <c r="AJ25" s="3">
        <f t="shared" si="7"/>
        <v>5.1393200099999999E-5</v>
      </c>
      <c r="AK25" s="3">
        <f t="shared" si="8"/>
        <v>5.6457555767451977E-2</v>
      </c>
      <c r="AL25" s="3">
        <f t="shared" si="35"/>
        <v>5.1373972679429803E-5</v>
      </c>
      <c r="AM25" s="3">
        <f t="shared" si="36"/>
        <v>7.1675639292181972E-3</v>
      </c>
      <c r="AN25" s="3">
        <f t="shared" si="9"/>
        <v>5.6436433650771285E-2</v>
      </c>
      <c r="AO25" s="3">
        <f t="shared" si="37"/>
        <v>17.719050182865931</v>
      </c>
      <c r="AQ25" s="3">
        <v>9.1029800000000003E-4</v>
      </c>
      <c r="AR25" s="3">
        <v>-1.3640400000000001E-7</v>
      </c>
      <c r="AS25" s="32">
        <f t="shared" si="53"/>
        <v>0.99962587617558774</v>
      </c>
      <c r="AT25" s="3">
        <f t="shared" si="10"/>
        <v>5.0448740580000003E-5</v>
      </c>
      <c r="AU25" s="3">
        <f t="shared" si="11"/>
        <v>5.5420027924921289E-2</v>
      </c>
      <c r="AV25" s="3">
        <f t="shared" si="39"/>
        <v>5.0429866504237429E-5</v>
      </c>
      <c r="AW25" s="3">
        <f t="shared" si="40"/>
        <v>7.1013989117805114E-3</v>
      </c>
      <c r="AX25" s="3">
        <f t="shared" si="12"/>
        <v>5.539929397212498E-2</v>
      </c>
      <c r="AY25" s="3">
        <f t="shared" si="41"/>
        <v>18.050771558626103</v>
      </c>
      <c r="BA25" s="3">
        <v>9.1029800000000003E-4</v>
      </c>
      <c r="BB25" s="3">
        <v>-1.3619400000000001E-7</v>
      </c>
      <c r="BC25" s="32">
        <f t="shared" si="54"/>
        <v>0.999622012590482</v>
      </c>
      <c r="BD25" s="3">
        <f t="shared" si="13"/>
        <v>5.0647582719999998E-5</v>
      </c>
      <c r="BE25" s="3">
        <f t="shared" si="14"/>
        <v>5.5638464239183207E-2</v>
      </c>
      <c r="BF25" s="3">
        <f t="shared" si="43"/>
        <v>5.0628438571409316E-5</v>
      </c>
      <c r="BG25" s="3">
        <f t="shared" si="44"/>
        <v>7.1153663694436221E-3</v>
      </c>
      <c r="BH25" s="3">
        <f t="shared" si="15"/>
        <v>5.5617433600215878E-2</v>
      </c>
      <c r="BI25" s="3">
        <f t="shared" si="45"/>
        <v>17.979973818786895</v>
      </c>
      <c r="BK25" s="3">
        <v>9.1029800000000003E-4</v>
      </c>
      <c r="BL25" s="3">
        <v>-1.3633200000000001E-7</v>
      </c>
      <c r="BM25" s="32">
        <f t="shared" si="55"/>
        <v>0.999622012590482</v>
      </c>
      <c r="BN25" s="3">
        <f t="shared" si="16"/>
        <v>5.0857330691999999E-5</v>
      </c>
      <c r="BO25" s="3">
        <f t="shared" si="17"/>
        <v>5.58688810609273E-2</v>
      </c>
      <c r="BP25" s="3">
        <f t="shared" si="47"/>
        <v>5.0838107261316728E-5</v>
      </c>
      <c r="BQ25" s="3">
        <f t="shared" si="48"/>
        <v>7.1300846601787789E-3</v>
      </c>
      <c r="BR25" s="3">
        <f t="shared" si="18"/>
        <v>5.5847763327302409E-2</v>
      </c>
      <c r="BS25" s="3">
        <f t="shared" si="49"/>
        <v>17.905820044025432</v>
      </c>
    </row>
    <row r="26" spans="2:71" s="23" customFormat="1" x14ac:dyDescent="0.2">
      <c r="B26" s="4">
        <v>1.0985400000000001E-3</v>
      </c>
      <c r="C26" s="3">
        <f t="shared" si="19"/>
        <v>0.9154500000000001</v>
      </c>
      <c r="D26" s="4">
        <v>-1.65135E-7</v>
      </c>
      <c r="E26" s="30">
        <f>(E$1+(5.2115*LN(B26*1000)))/E$1</f>
        <v>1.0008343906741723</v>
      </c>
      <c r="F26" s="3">
        <f t="shared" si="0"/>
        <v>6.2043176319999998E-5</v>
      </c>
      <c r="G26" s="3">
        <f t="shared" si="21"/>
        <v>5.647784907240519E-2</v>
      </c>
      <c r="H26" s="4">
        <f t="shared" si="22"/>
        <v>6.2094944567717437E-5</v>
      </c>
      <c r="I26" s="4">
        <f t="shared" si="23"/>
        <v>7.8800345537134182E-3</v>
      </c>
      <c r="J26" s="4">
        <f t="shared" si="24"/>
        <v>5.6524973662968513E-2</v>
      </c>
      <c r="K26" s="3">
        <f t="shared" si="25"/>
        <v>17.691295284143315</v>
      </c>
      <c r="M26" s="4">
        <v>1.0985400000000001E-3</v>
      </c>
      <c r="N26" s="4">
        <v>-1.6315E-7</v>
      </c>
      <c r="O26" s="30">
        <f t="shared" ref="O26:O33" si="57">(O$1+(5.2115*LN(M26*1000)))/O$1</f>
        <v>1.0008343906741723</v>
      </c>
      <c r="P26" s="3">
        <f t="shared" si="1"/>
        <v>6.177633786E-5</v>
      </c>
      <c r="Q26" s="3">
        <f t="shared" si="2"/>
        <v>5.6234946255939701E-2</v>
      </c>
      <c r="R26" s="4">
        <f t="shared" si="27"/>
        <v>6.1827883460194909E-5</v>
      </c>
      <c r="S26" s="4">
        <f t="shared" si="28"/>
        <v>7.8630708670464691E-3</v>
      </c>
      <c r="T26" s="4">
        <f t="shared" si="3"/>
        <v>5.6281868170658243E-2</v>
      </c>
      <c r="U26" s="3">
        <f t="shared" si="29"/>
        <v>17.767711565078002</v>
      </c>
      <c r="W26" s="4">
        <v>1.0985400000000001E-3</v>
      </c>
      <c r="X26" s="4">
        <v>-1.65578E-7</v>
      </c>
      <c r="Y26" s="30">
        <f t="shared" ref="Y26:Y33" si="58">(Y$1+(5.2115*LN(W26*1000)))/Y$1</f>
        <v>1.0008343906741723</v>
      </c>
      <c r="Z26" s="3">
        <f t="shared" si="4"/>
        <v>6.1723590040000005E-5</v>
      </c>
      <c r="AA26" s="3">
        <f t="shared" si="5"/>
        <v>5.6186929961585377E-2</v>
      </c>
      <c r="AB26" s="4">
        <f t="shared" si="31"/>
        <v>6.1775091627905821E-5</v>
      </c>
      <c r="AC26" s="4">
        <f t="shared" si="32"/>
        <v>7.8597132026496878E-3</v>
      </c>
      <c r="AD26" s="4">
        <f t="shared" si="6"/>
        <v>5.6233811811955706E-2</v>
      </c>
      <c r="AE26" s="3">
        <f t="shared" si="33"/>
        <v>17.782895517450818</v>
      </c>
      <c r="AG26" s="4">
        <v>1.0985400000000001E-3</v>
      </c>
      <c r="AH26" s="4">
        <v>-1.65041E-7</v>
      </c>
      <c r="AI26" s="30">
        <f t="shared" ref="AI26:AI33" si="59">(AI$1+(5.2115*LN(AG26*1000)))/AI$1</f>
        <v>1.0008343906741723</v>
      </c>
      <c r="AJ26" s="3">
        <f t="shared" si="7"/>
        <v>6.2492298824999993E-5</v>
      </c>
      <c r="AK26" s="3">
        <f t="shared" si="8"/>
        <v>5.6886684895406624E-2</v>
      </c>
      <c r="AL26" s="4">
        <f t="shared" si="35"/>
        <v>6.2544441816347169E-5</v>
      </c>
      <c r="AM26" s="4">
        <f t="shared" si="36"/>
        <v>7.9085043981999004E-3</v>
      </c>
      <c r="AN26" s="4">
        <f t="shared" si="9"/>
        <v>5.6934150614767934E-2</v>
      </c>
      <c r="AO26" s="3">
        <f t="shared" si="37"/>
        <v>17.56415067586191</v>
      </c>
      <c r="AQ26" s="4">
        <v>1.0985400000000001E-3</v>
      </c>
      <c r="AR26" s="4">
        <v>-1.6759200000000001E-7</v>
      </c>
      <c r="AS26" s="30">
        <f t="shared" ref="AS26:AS33" si="60">(AS$1+(5.2115*LN(AQ26*1000)))/AS$1</f>
        <v>1.0008343906741723</v>
      </c>
      <c r="AT26" s="3">
        <f t="shared" si="10"/>
        <v>6.1982374860000005E-5</v>
      </c>
      <c r="AU26" s="3">
        <f t="shared" si="11"/>
        <v>5.6422501556611507E-2</v>
      </c>
      <c r="AV26" s="4">
        <f t="shared" si="39"/>
        <v>6.2034092375546241E-5</v>
      </c>
      <c r="AW26" s="4">
        <f t="shared" si="40"/>
        <v>7.8761724445028658E-3</v>
      </c>
      <c r="AX26" s="4">
        <f t="shared" si="12"/>
        <v>5.6469579965723812E-2</v>
      </c>
      <c r="AY26" s="3">
        <f t="shared" si="41"/>
        <v>17.70864951726195</v>
      </c>
      <c r="BA26" s="4">
        <v>1.0985400000000001E-3</v>
      </c>
      <c r="BB26" s="4">
        <v>-1.6663400000000001E-7</v>
      </c>
      <c r="BC26" s="30">
        <f t="shared" ref="BC26:BC33" si="61">(BC$1+(5.2115*LN(BA26*1000)))/BC$1</f>
        <v>1.0008430074453341</v>
      </c>
      <c r="BD26" s="3">
        <f t="shared" si="13"/>
        <v>6.196639232000001E-5</v>
      </c>
      <c r="BE26" s="3">
        <f t="shared" si="14"/>
        <v>5.6407952664445545E-2</v>
      </c>
      <c r="BF26" s="4">
        <f t="shared" si="43"/>
        <v>6.2018630450086262E-5</v>
      </c>
      <c r="BG26" s="4">
        <f t="shared" si="44"/>
        <v>7.8751908199158113E-3</v>
      </c>
      <c r="BH26" s="4">
        <f t="shared" si="15"/>
        <v>5.6455504988517723E-2</v>
      </c>
      <c r="BI26" s="3">
        <f t="shared" si="45"/>
        <v>17.713064478005933</v>
      </c>
      <c r="BK26" s="4">
        <v>1.0985400000000001E-3</v>
      </c>
      <c r="BL26" s="4">
        <v>-1.6635400000000001E-7</v>
      </c>
      <c r="BM26" s="30">
        <f t="shared" ref="BM26:BM33" si="62">(BM$1+(5.2115*LN(BK26*1000)))/BM$1</f>
        <v>1.0008430074453341</v>
      </c>
      <c r="BN26" s="3">
        <f t="shared" si="16"/>
        <v>6.2055596735999998E-5</v>
      </c>
      <c r="BO26" s="3">
        <f t="shared" si="17"/>
        <v>5.648915536621333E-2</v>
      </c>
      <c r="BP26" s="4">
        <f t="shared" si="47"/>
        <v>6.2107910066073099E-5</v>
      </c>
      <c r="BQ26" s="4">
        <f t="shared" si="48"/>
        <v>7.8808571910721163E-3</v>
      </c>
      <c r="BR26" s="4">
        <f t="shared" si="18"/>
        <v>5.6536776144767688E-2</v>
      </c>
      <c r="BS26" s="3">
        <f t="shared" si="49"/>
        <v>17.687602091767786</v>
      </c>
    </row>
    <row r="27" spans="2:71" s="25" customFormat="1" x14ac:dyDescent="0.2">
      <c r="B27" s="24">
        <v>1.3257099999999999E-3</v>
      </c>
      <c r="C27" s="3">
        <f t="shared" si="19"/>
        <v>1.1047583333333333</v>
      </c>
      <c r="D27" s="24">
        <v>-2.0041300000000001E-7</v>
      </c>
      <c r="E27" s="31">
        <f t="shared" ref="E27:E33" si="63">(E$1+(5.2115*LN(B27*1000)))/E$1</f>
        <v>1.0025031905652262</v>
      </c>
      <c r="F27" s="3">
        <f t="shared" si="0"/>
        <v>7.5296415359999994E-5</v>
      </c>
      <c r="G27" s="3">
        <f t="shared" si="21"/>
        <v>5.6797048645631398E-2</v>
      </c>
      <c r="H27" s="3">
        <f t="shared" si="22"/>
        <v>7.5484896636524493E-5</v>
      </c>
      <c r="I27" s="3">
        <f t="shared" si="23"/>
        <v>8.6882044541161958E-3</v>
      </c>
      <c r="J27" s="3">
        <f t="shared" si="24"/>
        <v>5.6939222481933831E-2</v>
      </c>
      <c r="K27" s="3">
        <f t="shared" si="25"/>
        <v>17.562586147313279</v>
      </c>
      <c r="M27" s="24">
        <v>1.3257099999999999E-3</v>
      </c>
      <c r="N27" s="24">
        <v>-1.9970900000000001E-7</v>
      </c>
      <c r="O27" s="31">
        <f t="shared" si="57"/>
        <v>1.0025031905652262</v>
      </c>
      <c r="P27" s="3">
        <f t="shared" si="1"/>
        <v>7.5618123645000007E-5</v>
      </c>
      <c r="Q27" s="3">
        <f t="shared" si="2"/>
        <v>5.7039717317512888E-2</v>
      </c>
      <c r="R27" s="3">
        <f t="shared" si="27"/>
        <v>7.580741021866828E-5</v>
      </c>
      <c r="S27" s="3">
        <f t="shared" si="28"/>
        <v>8.7067450989832176E-3</v>
      </c>
      <c r="T27" s="3">
        <f t="shared" si="3"/>
        <v>5.7182498599745259E-2</v>
      </c>
      <c r="U27" s="3">
        <f t="shared" si="29"/>
        <v>17.487868219953139</v>
      </c>
      <c r="W27" s="24">
        <v>1.3257099999999999E-3</v>
      </c>
      <c r="X27" s="24">
        <v>-2.0242400000000001E-7</v>
      </c>
      <c r="Y27" s="31">
        <f t="shared" si="58"/>
        <v>1.0025031905652262</v>
      </c>
      <c r="Z27" s="3">
        <f t="shared" si="4"/>
        <v>7.5457752310000001E-5</v>
      </c>
      <c r="AA27" s="3">
        <f t="shared" si="5"/>
        <v>5.6918747169441286E-2</v>
      </c>
      <c r="AB27" s="3">
        <f t="shared" si="31"/>
        <v>7.5646637443655573E-5</v>
      </c>
      <c r="AC27" s="3">
        <f t="shared" si="32"/>
        <v>8.6975075420292428E-3</v>
      </c>
      <c r="AD27" s="3">
        <f t="shared" si="6"/>
        <v>5.706122564034033E-2</v>
      </c>
      <c r="AE27" s="3">
        <f t="shared" si="33"/>
        <v>17.525035412016006</v>
      </c>
      <c r="AG27" s="24">
        <v>1.3257099999999999E-3</v>
      </c>
      <c r="AH27" s="24">
        <v>-2.0135299999999999E-7</v>
      </c>
      <c r="AI27" s="31">
        <f t="shared" si="59"/>
        <v>1.0025031905652262</v>
      </c>
      <c r="AJ27" s="3">
        <f t="shared" si="7"/>
        <v>7.6240566704999986E-5</v>
      </c>
      <c r="AK27" s="3">
        <f t="shared" si="8"/>
        <v>5.7509234074571355E-2</v>
      </c>
      <c r="AL27" s="3">
        <f t="shared" si="35"/>
        <v>7.6431411372263443E-5</v>
      </c>
      <c r="AM27" s="3">
        <f t="shared" si="36"/>
        <v>8.7425060121376786E-3</v>
      </c>
      <c r="AN27" s="3">
        <f t="shared" si="9"/>
        <v>5.7653190646720212E-2</v>
      </c>
      <c r="AO27" s="3">
        <f t="shared" si="37"/>
        <v>17.34509380630243</v>
      </c>
      <c r="AQ27" s="24">
        <v>1.3257099999999999E-3</v>
      </c>
      <c r="AR27" s="24">
        <v>-2.0400600000000001E-7</v>
      </c>
      <c r="AS27" s="31">
        <f t="shared" si="60"/>
        <v>1.0025031905652262</v>
      </c>
      <c r="AT27" s="3">
        <f t="shared" si="10"/>
        <v>7.5448636200000003E-5</v>
      </c>
      <c r="AU27" s="3">
        <f t="shared" si="11"/>
        <v>5.6911870771133966E-2</v>
      </c>
      <c r="AV27" s="3">
        <f t="shared" si="39"/>
        <v>7.5637498514295024E-5</v>
      </c>
      <c r="AW27" s="3">
        <f t="shared" si="40"/>
        <v>8.6969821498204206E-3</v>
      </c>
      <c r="AX27" s="3">
        <f t="shared" si="12"/>
        <v>5.705433202909764E-2</v>
      </c>
      <c r="AY27" s="3">
        <f t="shared" si="41"/>
        <v>17.52715288104681</v>
      </c>
      <c r="BA27" s="24">
        <v>1.3257099999999999E-3</v>
      </c>
      <c r="BB27" s="24">
        <v>-2.0200999999999999E-7</v>
      </c>
      <c r="BC27" s="31">
        <f t="shared" si="61"/>
        <v>1.0025290410702026</v>
      </c>
      <c r="BD27" s="3">
        <f t="shared" si="13"/>
        <v>7.5120604159999995E-5</v>
      </c>
      <c r="BE27" s="3">
        <f t="shared" si="14"/>
        <v>5.6664432010017272E-2</v>
      </c>
      <c r="BF27" s="3">
        <f t="shared" si="43"/>
        <v>7.5310587253139071E-5</v>
      </c>
      <c r="BG27" s="3">
        <f t="shared" si="44"/>
        <v>8.6781672750148725E-3</v>
      </c>
      <c r="BH27" s="3">
        <f t="shared" si="15"/>
        <v>5.680773868579031E-2</v>
      </c>
      <c r="BI27" s="3">
        <f t="shared" si="45"/>
        <v>17.60323545936421</v>
      </c>
      <c r="BK27" s="24">
        <v>1.3257099999999999E-3</v>
      </c>
      <c r="BL27" s="24">
        <v>-2.01241E-7</v>
      </c>
      <c r="BM27" s="31">
        <f t="shared" si="62"/>
        <v>1.0025290410702026</v>
      </c>
      <c r="BN27" s="3">
        <f t="shared" si="16"/>
        <v>7.5068517510000002E-5</v>
      </c>
      <c r="BO27" s="3">
        <f t="shared" si="17"/>
        <v>5.6625142384080986E-2</v>
      </c>
      <c r="BP27" s="3">
        <f t="shared" si="47"/>
        <v>7.5258368873862015E-5</v>
      </c>
      <c r="BQ27" s="3">
        <f t="shared" si="48"/>
        <v>8.6751581469078718E-3</v>
      </c>
      <c r="BR27" s="3">
        <f t="shared" si="18"/>
        <v>5.6768349694776399E-2</v>
      </c>
      <c r="BS27" s="3">
        <f t="shared" si="49"/>
        <v>17.615449548501076</v>
      </c>
    </row>
    <row r="28" spans="2:71" x14ac:dyDescent="0.2">
      <c r="B28" s="3">
        <v>1.9307E-3</v>
      </c>
      <c r="C28" s="3">
        <f t="shared" si="19"/>
        <v>1.6089166666666668</v>
      </c>
      <c r="D28" s="3">
        <v>-2.9561700000000002E-7</v>
      </c>
      <c r="E28" s="31">
        <f t="shared" si="63"/>
        <v>1.0058408097680611</v>
      </c>
      <c r="F28" s="3">
        <f t="shared" si="0"/>
        <v>1.1106265408E-4</v>
      </c>
      <c r="G28" s="3">
        <f t="shared" si="21"/>
        <v>5.7524552794323301E-2</v>
      </c>
      <c r="H28" s="3">
        <f t="shared" si="22"/>
        <v>1.1171134991481726E-4</v>
      </c>
      <c r="I28" s="3">
        <f t="shared" si="23"/>
        <v>1.0569359011539785E-2</v>
      </c>
      <c r="J28" s="3">
        <f t="shared" si="24"/>
        <v>5.7860542764187735E-2</v>
      </c>
      <c r="K28" s="3">
        <f t="shared" si="25"/>
        <v>17.282935005907706</v>
      </c>
      <c r="M28" s="3">
        <v>1.9307E-3</v>
      </c>
      <c r="N28" s="3">
        <v>-2.9397999999999999E-7</v>
      </c>
      <c r="O28" s="31">
        <f t="shared" si="57"/>
        <v>1.0058408097680611</v>
      </c>
      <c r="P28" s="3">
        <f t="shared" si="1"/>
        <v>1.1131053831000001E-4</v>
      </c>
      <c r="Q28" s="3">
        <f t="shared" si="2"/>
        <v>5.7652943652561253E-2</v>
      </c>
      <c r="R28" s="3">
        <f t="shared" si="27"/>
        <v>1.119606819894492E-4</v>
      </c>
      <c r="S28" s="3">
        <f t="shared" si="28"/>
        <v>1.0581147479808095E-2</v>
      </c>
      <c r="T28" s="3">
        <f t="shared" si="3"/>
        <v>5.7989683529004611E-2</v>
      </c>
      <c r="U28" s="3">
        <f t="shared" si="29"/>
        <v>17.244446583327733</v>
      </c>
      <c r="W28" s="3">
        <v>1.9307E-3</v>
      </c>
      <c r="X28" s="3">
        <v>-2.9774400000000002E-7</v>
      </c>
      <c r="Y28" s="31">
        <f t="shared" si="58"/>
        <v>1.0058408097680611</v>
      </c>
      <c r="Z28" s="3">
        <f t="shared" si="4"/>
        <v>1.1098780571000001E-4</v>
      </c>
      <c r="AA28" s="3">
        <f t="shared" si="5"/>
        <v>5.7485785316206559E-2</v>
      </c>
      <c r="AB28" s="3">
        <f t="shared" si="31"/>
        <v>1.1163606436972664E-4</v>
      </c>
      <c r="AC28" s="3">
        <f t="shared" si="32"/>
        <v>1.0565796911247474E-2</v>
      </c>
      <c r="AD28" s="3">
        <f t="shared" si="6"/>
        <v>5.7821548852606125E-2</v>
      </c>
      <c r="AE28" s="3">
        <f t="shared" si="33"/>
        <v>17.294590336020168</v>
      </c>
      <c r="AG28" s="3">
        <v>1.9307E-3</v>
      </c>
      <c r="AH28" s="3">
        <v>-2.96953E-7</v>
      </c>
      <c r="AI28" s="31">
        <f t="shared" si="59"/>
        <v>1.0058408097680611</v>
      </c>
      <c r="AJ28" s="3">
        <f t="shared" si="7"/>
        <v>1.1243616070500001E-4</v>
      </c>
      <c r="AK28" s="3">
        <f t="shared" si="8"/>
        <v>5.8235956236080182E-2</v>
      </c>
      <c r="AL28" s="3">
        <f t="shared" si="35"/>
        <v>1.1309287893072907E-4</v>
      </c>
      <c r="AM28" s="3">
        <f t="shared" si="36"/>
        <v>1.0634513572831109E-2</v>
      </c>
      <c r="AN28" s="3">
        <f t="shared" si="9"/>
        <v>5.8576101378116259E-2</v>
      </c>
      <c r="AO28" s="3">
        <f t="shared" si="37"/>
        <v>17.071808749183759</v>
      </c>
      <c r="AQ28" s="3">
        <v>1.9307E-3</v>
      </c>
      <c r="AR28" s="3">
        <v>-2.9976199999999998E-7</v>
      </c>
      <c r="AS28" s="31">
        <f t="shared" si="60"/>
        <v>1.0058408097680611</v>
      </c>
      <c r="AT28" s="3">
        <f t="shared" si="10"/>
        <v>1.1086016256E-4</v>
      </c>
      <c r="AU28" s="3">
        <f t="shared" si="11"/>
        <v>5.7419672947635572E-2</v>
      </c>
      <c r="AV28" s="3">
        <f t="shared" si="39"/>
        <v>1.115076756803693E-4</v>
      </c>
      <c r="AW28" s="3">
        <f t="shared" si="40"/>
        <v>1.0559719488716039E-2</v>
      </c>
      <c r="AX28" s="3">
        <f t="shared" si="12"/>
        <v>5.7755050334266998E-2</v>
      </c>
      <c r="AY28" s="3">
        <f t="shared" si="41"/>
        <v>17.314503133705763</v>
      </c>
      <c r="BA28" s="3">
        <v>1.9307E-3</v>
      </c>
      <c r="BB28" s="3">
        <v>-2.9836799999999999E-7</v>
      </c>
      <c r="BC28" s="31">
        <f t="shared" si="61"/>
        <v>1.0059011279412253</v>
      </c>
      <c r="BD28" s="3">
        <f t="shared" si="13"/>
        <v>1.1095036288E-4</v>
      </c>
      <c r="BE28" s="3">
        <f t="shared" si="14"/>
        <v>5.7466391920029003E-2</v>
      </c>
      <c r="BF28" s="3">
        <f t="shared" si="43"/>
        <v>1.1160509516648026E-4</v>
      </c>
      <c r="BG28" s="3">
        <f t="shared" si="44"/>
        <v>1.0564331269251276E-2</v>
      </c>
      <c r="BH28" s="3">
        <f t="shared" si="15"/>
        <v>5.7805508451069694E-2</v>
      </c>
      <c r="BI28" s="3">
        <f t="shared" si="45"/>
        <v>17.299389397231312</v>
      </c>
      <c r="BK28" s="3">
        <v>1.9307E-3</v>
      </c>
      <c r="BL28" s="3">
        <v>-2.9841900000000002E-7</v>
      </c>
      <c r="BM28" s="31">
        <f t="shared" si="62"/>
        <v>1.0059011279412253</v>
      </c>
      <c r="BN28" s="3">
        <f t="shared" si="16"/>
        <v>1.1131610586600001E-4</v>
      </c>
      <c r="BO28" s="3">
        <f t="shared" si="17"/>
        <v>5.7655827350701822E-2</v>
      </c>
      <c r="BP28" s="3">
        <f t="shared" si="47"/>
        <v>1.1197299644863426E-4</v>
      </c>
      <c r="BQ28" s="3">
        <f t="shared" si="48"/>
        <v>1.0581729369466707E-2</v>
      </c>
      <c r="BR28" s="3">
        <f t="shared" si="18"/>
        <v>5.7996061764455514E-2</v>
      </c>
      <c r="BS28" s="3">
        <f t="shared" si="49"/>
        <v>17.242550090062796</v>
      </c>
    </row>
    <row r="29" spans="2:71" x14ac:dyDescent="0.2">
      <c r="B29" s="3">
        <v>2.8117699999999999E-3</v>
      </c>
      <c r="C29" s="3">
        <f t="shared" si="19"/>
        <v>2.3431416666666669</v>
      </c>
      <c r="D29" s="3">
        <v>-4.3246899999999998E-7</v>
      </c>
      <c r="E29" s="31">
        <f t="shared" si="63"/>
        <v>1.0091784030496256</v>
      </c>
      <c r="F29" s="3">
        <f t="shared" si="0"/>
        <v>1.6247521344E-4</v>
      </c>
      <c r="G29" s="3">
        <f t="shared" si="21"/>
        <v>5.7783962927266459E-2</v>
      </c>
      <c r="H29" s="3">
        <f t="shared" si="22"/>
        <v>1.6396647643452625E-4</v>
      </c>
      <c r="I29" s="3">
        <f t="shared" si="23"/>
        <v>1.2804939532638421E-2</v>
      </c>
      <c r="J29" s="3">
        <f t="shared" si="24"/>
        <v>5.8314327428817529E-2</v>
      </c>
      <c r="K29" s="3">
        <f t="shared" si="25"/>
        <v>17.148444371937046</v>
      </c>
      <c r="M29" s="3">
        <v>2.8117699999999999E-3</v>
      </c>
      <c r="N29" s="3">
        <v>-4.29518E-7</v>
      </c>
      <c r="O29" s="31">
        <f t="shared" si="57"/>
        <v>1.0091784030496256</v>
      </c>
      <c r="P29" s="3">
        <f t="shared" si="1"/>
        <v>1.6262725818000002E-4</v>
      </c>
      <c r="Q29" s="3">
        <f t="shared" si="2"/>
        <v>5.7838037314574105E-2</v>
      </c>
      <c r="R29" s="3">
        <f t="shared" si="27"/>
        <v>1.6411991670243158E-4</v>
      </c>
      <c r="S29" s="3">
        <f t="shared" si="28"/>
        <v>1.2810929579949754E-2</v>
      </c>
      <c r="T29" s="3">
        <f t="shared" si="3"/>
        <v>5.8368898132646549E-2</v>
      </c>
      <c r="U29" s="3">
        <f t="shared" si="29"/>
        <v>17.132411815063644</v>
      </c>
      <c r="W29" s="3">
        <v>2.8117699999999999E-3</v>
      </c>
      <c r="X29" s="3">
        <v>-4.3512899999999998E-7</v>
      </c>
      <c r="Y29" s="31">
        <f t="shared" si="58"/>
        <v>1.0091784030496256</v>
      </c>
      <c r="Z29" s="3">
        <f t="shared" si="4"/>
        <v>1.62197377535E-4</v>
      </c>
      <c r="AA29" s="3">
        <f t="shared" si="5"/>
        <v>5.7685151180573095E-2</v>
      </c>
      <c r="AB29" s="3">
        <f t="shared" si="31"/>
        <v>1.6368609043960851E-4</v>
      </c>
      <c r="AC29" s="3">
        <f t="shared" si="32"/>
        <v>1.2793986495209712E-2</v>
      </c>
      <c r="AD29" s="3">
        <f t="shared" si="6"/>
        <v>5.8214608748086975E-2</v>
      </c>
      <c r="AE29" s="3">
        <f t="shared" si="33"/>
        <v>17.177818789907466</v>
      </c>
      <c r="AG29" s="3">
        <v>2.8117699999999999E-3</v>
      </c>
      <c r="AH29" s="3">
        <v>-4.3407599999999998E-7</v>
      </c>
      <c r="AI29" s="31">
        <f t="shared" si="59"/>
        <v>1.0091784030496256</v>
      </c>
      <c r="AJ29" s="3">
        <f t="shared" si="7"/>
        <v>1.6435298535000001E-4</v>
      </c>
      <c r="AK29" s="3">
        <f t="shared" si="8"/>
        <v>5.8451788499770611E-2</v>
      </c>
      <c r="AL29" s="3">
        <f t="shared" si="35"/>
        <v>1.6586148329195152E-4</v>
      </c>
      <c r="AM29" s="3">
        <f t="shared" si="36"/>
        <v>1.2878722114090028E-2</v>
      </c>
      <c r="AN29" s="3">
        <f t="shared" si="9"/>
        <v>5.8988282573592975E-2</v>
      </c>
      <c r="AO29" s="3">
        <f t="shared" si="37"/>
        <v>16.952519320297444</v>
      </c>
      <c r="AQ29" s="3">
        <v>2.8117699999999999E-3</v>
      </c>
      <c r="AR29" s="3">
        <v>-4.3756099999999998E-7</v>
      </c>
      <c r="AS29" s="31">
        <f t="shared" si="60"/>
        <v>1.0091784030496256</v>
      </c>
      <c r="AT29" s="3">
        <f t="shared" si="10"/>
        <v>1.6181961075E-4</v>
      </c>
      <c r="AU29" s="3">
        <f t="shared" si="11"/>
        <v>5.7550799229666723E-2</v>
      </c>
      <c r="AV29" s="3">
        <f t="shared" si="39"/>
        <v>1.6330485635879702E-4</v>
      </c>
      <c r="AW29" s="3">
        <f t="shared" si="40"/>
        <v>1.2779078854080094E-2</v>
      </c>
      <c r="AX29" s="3">
        <f t="shared" si="12"/>
        <v>5.8079023660824687E-2</v>
      </c>
      <c r="AY29" s="3">
        <f t="shared" si="41"/>
        <v>17.217920291496178</v>
      </c>
      <c r="BA29" s="3">
        <v>2.8117699999999999E-3</v>
      </c>
      <c r="BB29" s="3">
        <v>-4.3385900000000002E-7</v>
      </c>
      <c r="BC29" s="31">
        <f t="shared" si="61"/>
        <v>1.0092731886232877</v>
      </c>
      <c r="BD29" s="3">
        <f t="shared" si="13"/>
        <v>1.6133133632000002E-4</v>
      </c>
      <c r="BE29" s="3">
        <f t="shared" si="14"/>
        <v>5.7377145470646616E-2</v>
      </c>
      <c r="BF29" s="3">
        <f t="shared" si="43"/>
        <v>1.6282739223254247E-4</v>
      </c>
      <c r="BG29" s="3">
        <f t="shared" si="44"/>
        <v>1.2760383702402622E-2</v>
      </c>
      <c r="BH29" s="3">
        <f t="shared" si="15"/>
        <v>5.7909214563261743E-2</v>
      </c>
      <c r="BI29" s="3">
        <f t="shared" si="45"/>
        <v>17.268408966375642</v>
      </c>
      <c r="BK29" s="3">
        <v>2.8117699999999999E-3</v>
      </c>
      <c r="BL29" s="3">
        <v>-4.3483500000000002E-7</v>
      </c>
      <c r="BM29" s="31">
        <f t="shared" si="62"/>
        <v>1.0092731886232877</v>
      </c>
      <c r="BN29" s="3">
        <f t="shared" si="16"/>
        <v>1.6219954669800002E-4</v>
      </c>
      <c r="BO29" s="3">
        <f t="shared" si="17"/>
        <v>5.7685922638764917E-2</v>
      </c>
      <c r="BP29" s="3">
        <f t="shared" si="47"/>
        <v>1.6370365368914233E-4</v>
      </c>
      <c r="BQ29" s="3">
        <f t="shared" si="48"/>
        <v>1.2794672863701608E-2</v>
      </c>
      <c r="BR29" s="3">
        <f t="shared" si="18"/>
        <v>5.8220855080302558E-2</v>
      </c>
      <c r="BS29" s="3">
        <f t="shared" si="49"/>
        <v>17.17597583581906</v>
      </c>
    </row>
    <row r="30" spans="2:71" x14ac:dyDescent="0.2">
      <c r="B30" s="3">
        <v>4.0949100000000002E-3</v>
      </c>
      <c r="C30" s="3">
        <f t="shared" si="19"/>
        <v>3.4124250000000003</v>
      </c>
      <c r="D30" s="3">
        <v>-6.2774699999999996E-7</v>
      </c>
      <c r="E30" s="31">
        <f t="shared" si="63"/>
        <v>1.0125159875766865</v>
      </c>
      <c r="F30" s="3">
        <f t="shared" si="0"/>
        <v>2.3583725247999999E-4</v>
      </c>
      <c r="G30" s="3">
        <f t="shared" si="21"/>
        <v>5.7592780422524539E-2</v>
      </c>
      <c r="H30" s="3">
        <f t="shared" si="22"/>
        <v>2.3878898860215953E-4</v>
      </c>
      <c r="I30" s="3">
        <f t="shared" si="23"/>
        <v>1.5452798730397012E-2</v>
      </c>
      <c r="J30" s="3">
        <f t="shared" si="24"/>
        <v>5.8313610946799689E-2</v>
      </c>
      <c r="K30" s="3">
        <f t="shared" si="25"/>
        <v>17.148655069779743</v>
      </c>
      <c r="M30" s="3">
        <v>4.0949100000000002E-3</v>
      </c>
      <c r="N30" s="3">
        <v>-6.2331200000000004E-7</v>
      </c>
      <c r="O30" s="31">
        <f t="shared" si="57"/>
        <v>1.0125159875766865</v>
      </c>
      <c r="P30" s="3">
        <f t="shared" si="1"/>
        <v>2.3600057349E-4</v>
      </c>
      <c r="Q30" s="3">
        <f t="shared" si="2"/>
        <v>5.7632664329618964E-2</v>
      </c>
      <c r="R30" s="3">
        <f t="shared" si="27"/>
        <v>2.3895435373589172E-4</v>
      </c>
      <c r="S30" s="3">
        <f t="shared" si="28"/>
        <v>1.5458148457557642E-2</v>
      </c>
      <c r="T30" s="3">
        <f t="shared" si="3"/>
        <v>5.8353994040379817E-2</v>
      </c>
      <c r="U30" s="3">
        <f t="shared" si="29"/>
        <v>17.136787574609198</v>
      </c>
      <c r="W30" s="3">
        <v>4.0949100000000002E-3</v>
      </c>
      <c r="X30" s="3">
        <v>-6.31304E-7</v>
      </c>
      <c r="Y30" s="31">
        <f t="shared" si="58"/>
        <v>1.0125159875766865</v>
      </c>
      <c r="Z30" s="3">
        <f t="shared" si="4"/>
        <v>2.3532062790999997E-4</v>
      </c>
      <c r="AA30" s="3">
        <f t="shared" si="5"/>
        <v>5.7466617803565878E-2</v>
      </c>
      <c r="AB30" s="3">
        <f t="shared" si="31"/>
        <v>2.382658979654596E-4</v>
      </c>
      <c r="AC30" s="3">
        <f t="shared" si="32"/>
        <v>1.543586401745816E-2</v>
      </c>
      <c r="AD30" s="3">
        <f t="shared" si="6"/>
        <v>5.8185869278069499E-2</v>
      </c>
      <c r="AE30" s="3">
        <f t="shared" si="33"/>
        <v>17.186303348344136</v>
      </c>
      <c r="AG30" s="3">
        <v>4.0949100000000002E-3</v>
      </c>
      <c r="AH30" s="3">
        <v>-6.2902399999999996E-7</v>
      </c>
      <c r="AI30" s="31">
        <f t="shared" si="59"/>
        <v>1.0125159875766865</v>
      </c>
      <c r="AJ30" s="3">
        <f t="shared" si="7"/>
        <v>2.3816322236999997E-4</v>
      </c>
      <c r="AK30" s="3">
        <f t="shared" si="8"/>
        <v>5.8160795321508883E-2</v>
      </c>
      <c r="AL30" s="3">
        <f t="shared" si="35"/>
        <v>2.411440703024065E-4</v>
      </c>
      <c r="AM30" s="3">
        <f t="shared" si="36"/>
        <v>1.5528814194986251E-2</v>
      </c>
      <c r="AN30" s="3">
        <f t="shared" si="9"/>
        <v>5.8888735113203097E-2</v>
      </c>
      <c r="AO30" s="3">
        <f t="shared" si="37"/>
        <v>16.981176418166875</v>
      </c>
      <c r="AQ30" s="3">
        <v>4.0949100000000002E-3</v>
      </c>
      <c r="AR30" s="3">
        <v>-6.3431600000000003E-7</v>
      </c>
      <c r="AS30" s="31">
        <f t="shared" si="60"/>
        <v>1.0125159875766865</v>
      </c>
      <c r="AT30" s="3">
        <f t="shared" si="10"/>
        <v>2.3458157729999997E-4</v>
      </c>
      <c r="AU30" s="3">
        <f t="shared" si="11"/>
        <v>5.7286137497527409E-2</v>
      </c>
      <c r="AV30" s="3">
        <f t="shared" si="39"/>
        <v>2.375175974072063E-4</v>
      </c>
      <c r="AW30" s="3">
        <f t="shared" si="40"/>
        <v>1.5411605932128109E-2</v>
      </c>
      <c r="AX30" s="3">
        <f t="shared" si="12"/>
        <v>5.8003130082762817E-2</v>
      </c>
      <c r="AY30" s="3">
        <f t="shared" si="41"/>
        <v>17.240448896001507</v>
      </c>
      <c r="BA30" s="3">
        <v>4.0949100000000002E-3</v>
      </c>
      <c r="BB30" s="3">
        <v>-6.2739099999999998E-7</v>
      </c>
      <c r="BC30" s="31">
        <f t="shared" si="61"/>
        <v>1.0126452404604389</v>
      </c>
      <c r="BD30" s="3">
        <f t="shared" si="13"/>
        <v>2.3329427519999999E-4</v>
      </c>
      <c r="BE30" s="3">
        <f t="shared" si="14"/>
        <v>5.6971771101196354E-2</v>
      </c>
      <c r="BF30" s="3">
        <f t="shared" si="43"/>
        <v>2.3624433740794781E-4</v>
      </c>
      <c r="BG30" s="3">
        <f t="shared" si="44"/>
        <v>1.5370241943702376E-2</v>
      </c>
      <c r="BH30" s="3">
        <f t="shared" si="15"/>
        <v>5.769219284622807E-2</v>
      </c>
      <c r="BI30" s="3">
        <f t="shared" si="45"/>
        <v>17.333367838268611</v>
      </c>
      <c r="BK30" s="3">
        <v>4.0949100000000002E-3</v>
      </c>
      <c r="BL30" s="3">
        <v>-6.2744200000000001E-7</v>
      </c>
      <c r="BM30" s="31">
        <f t="shared" si="62"/>
        <v>1.0126452404604389</v>
      </c>
      <c r="BN30" s="3">
        <f t="shared" si="16"/>
        <v>2.3404234291200002E-4</v>
      </c>
      <c r="BO30" s="3">
        <f t="shared" si="17"/>
        <v>5.7154453434141411E-2</v>
      </c>
      <c r="BP30" s="3">
        <f t="shared" si="47"/>
        <v>2.3700186461604676E-4</v>
      </c>
      <c r="BQ30" s="3">
        <f t="shared" si="48"/>
        <v>1.5394864878135395E-2</v>
      </c>
      <c r="BR30" s="3">
        <f t="shared" si="18"/>
        <v>5.7877185241201085E-2</v>
      </c>
      <c r="BS30" s="3">
        <f t="shared" si="49"/>
        <v>17.277965330078441</v>
      </c>
    </row>
    <row r="31" spans="2:71" x14ac:dyDescent="0.2">
      <c r="B31" s="3">
        <v>5.9636200000000002E-3</v>
      </c>
      <c r="C31" s="3">
        <f t="shared" si="19"/>
        <v>4.9696833333333341</v>
      </c>
      <c r="D31" s="3">
        <v>-9.0133000000000004E-7</v>
      </c>
      <c r="E31" s="31">
        <f t="shared" si="63"/>
        <v>1.0158535932289401</v>
      </c>
      <c r="F31" s="3">
        <f t="shared" si="0"/>
        <v>3.3861691392000003E-4</v>
      </c>
      <c r="G31" s="3">
        <f t="shared" si="21"/>
        <v>5.6780430999963112E-2</v>
      </c>
      <c r="H31" s="3">
        <f t="shared" si="22"/>
        <v>3.4398520873372675E-4</v>
      </c>
      <c r="I31" s="3">
        <f t="shared" si="23"/>
        <v>1.8546838240889651E-2</v>
      </c>
      <c r="J31" s="3">
        <f t="shared" si="24"/>
        <v>5.7680604856400433E-2</v>
      </c>
      <c r="K31" s="3">
        <f t="shared" si="25"/>
        <v>17.336850098738807</v>
      </c>
      <c r="M31" s="3">
        <v>5.9636200000000002E-3</v>
      </c>
      <c r="N31" s="3">
        <v>-8.9542899999999999E-7</v>
      </c>
      <c r="O31" s="31">
        <f t="shared" si="57"/>
        <v>1.0158535932289401</v>
      </c>
      <c r="P31" s="3">
        <f t="shared" si="1"/>
        <v>3.3902815144499999E-4</v>
      </c>
      <c r="Q31" s="3">
        <f t="shared" si="2"/>
        <v>5.6849388700990336E-2</v>
      </c>
      <c r="R31" s="3">
        <f t="shared" si="27"/>
        <v>3.4440296585116852E-4</v>
      </c>
      <c r="S31" s="3">
        <f t="shared" si="28"/>
        <v>1.8558097042831966E-2</v>
      </c>
      <c r="T31" s="3">
        <f t="shared" si="3"/>
        <v>5.775065578476974E-2</v>
      </c>
      <c r="U31" s="3">
        <f t="shared" si="29"/>
        <v>17.315820684822846</v>
      </c>
      <c r="W31" s="3">
        <v>5.9636200000000002E-3</v>
      </c>
      <c r="X31" s="3">
        <v>-9.0769300000000003E-7</v>
      </c>
      <c r="Y31" s="31">
        <f t="shared" si="58"/>
        <v>1.0158535932289401</v>
      </c>
      <c r="Z31" s="3">
        <f t="shared" si="4"/>
        <v>3.3834324571499995E-4</v>
      </c>
      <c r="AA31" s="3">
        <f t="shared" si="5"/>
        <v>5.6734541388451971E-2</v>
      </c>
      <c r="AB31" s="3">
        <f t="shared" si="31"/>
        <v>3.4370720190432486E-4</v>
      </c>
      <c r="AC31" s="3">
        <f t="shared" si="32"/>
        <v>1.8539342003003365E-2</v>
      </c>
      <c r="AD31" s="3">
        <f t="shared" si="6"/>
        <v>5.7633987729654952E-2</v>
      </c>
      <c r="AE31" s="3">
        <f t="shared" si="33"/>
        <v>17.350872972571715</v>
      </c>
      <c r="AG31" s="3">
        <v>5.9636200000000002E-3</v>
      </c>
      <c r="AH31" s="3">
        <v>-9.03047E-7</v>
      </c>
      <c r="AI31" s="31">
        <f t="shared" si="59"/>
        <v>1.0158535932289401</v>
      </c>
      <c r="AJ31" s="3">
        <f t="shared" si="7"/>
        <v>3.4191244051500001E-4</v>
      </c>
      <c r="AK31" s="3">
        <f t="shared" si="8"/>
        <v>5.7333036061150776E-2</v>
      </c>
      <c r="AL31" s="3">
        <f t="shared" si="35"/>
        <v>3.47332981266839E-4</v>
      </c>
      <c r="AM31" s="3">
        <f t="shared" si="36"/>
        <v>1.8636871552565871E-2</v>
      </c>
      <c r="AN31" s="3">
        <f t="shared" si="9"/>
        <v>5.8241970693444417E-2</v>
      </c>
      <c r="AO31" s="3">
        <f t="shared" si="37"/>
        <v>17.169748689711795</v>
      </c>
      <c r="AQ31" s="3">
        <v>5.9636200000000002E-3</v>
      </c>
      <c r="AR31" s="3">
        <v>-9.1353299999999998E-7</v>
      </c>
      <c r="AS31" s="31">
        <f t="shared" si="60"/>
        <v>1.0158535932289401</v>
      </c>
      <c r="AT31" s="3">
        <f t="shared" si="10"/>
        <v>3.3783881606999996E-4</v>
      </c>
      <c r="AU31" s="3">
        <f t="shared" si="11"/>
        <v>5.6649956917107384E-2</v>
      </c>
      <c r="AV31" s="3">
        <f t="shared" si="39"/>
        <v>3.4319477523692046E-4</v>
      </c>
      <c r="AW31" s="3">
        <f t="shared" si="40"/>
        <v>1.8525516868279829E-2</v>
      </c>
      <c r="AX31" s="3">
        <f t="shared" si="12"/>
        <v>5.7548062290508191E-2</v>
      </c>
      <c r="AY31" s="3">
        <f t="shared" si="41"/>
        <v>17.376779689851297</v>
      </c>
      <c r="BA31" s="3">
        <v>5.9636200000000002E-3</v>
      </c>
      <c r="BB31" s="3">
        <v>-9.0041600000000001E-7</v>
      </c>
      <c r="BC31" s="31">
        <f t="shared" si="61"/>
        <v>1.0160173136409429</v>
      </c>
      <c r="BD31" s="3">
        <f t="shared" si="13"/>
        <v>3.3481589120000005E-4</v>
      </c>
      <c r="BE31" s="3">
        <f t="shared" si="14"/>
        <v>5.6143062636452364E-2</v>
      </c>
      <c r="BF31" s="3">
        <f t="shared" si="43"/>
        <v>3.4017874234132226E-4</v>
      </c>
      <c r="BG31" s="3">
        <f t="shared" si="44"/>
        <v>1.8443935109984589E-2</v>
      </c>
      <c r="BH31" s="3">
        <f t="shared" si="15"/>
        <v>5.7042323679463526E-2</v>
      </c>
      <c r="BI31" s="3">
        <f t="shared" si="45"/>
        <v>17.53084263571159</v>
      </c>
      <c r="BK31" s="3">
        <v>5.9636200000000002E-3</v>
      </c>
      <c r="BL31" s="3">
        <v>-8.9967200000000001E-7</v>
      </c>
      <c r="BM31" s="31">
        <f t="shared" si="62"/>
        <v>1.0160173136409429</v>
      </c>
      <c r="BN31" s="3">
        <f t="shared" si="16"/>
        <v>3.3558467737200001E-4</v>
      </c>
      <c r="BO31" s="3">
        <f t="shared" si="17"/>
        <v>5.6271975305602975E-2</v>
      </c>
      <c r="BP31" s="3">
        <f t="shared" si="47"/>
        <v>3.4095984240256199E-4</v>
      </c>
      <c r="BQ31" s="3">
        <f t="shared" si="48"/>
        <v>1.84650979526934E-2</v>
      </c>
      <c r="BR31" s="3">
        <f t="shared" si="18"/>
        <v>5.7173301183268209E-2</v>
      </c>
      <c r="BS31" s="3">
        <f t="shared" si="49"/>
        <v>17.490681477260061</v>
      </c>
    </row>
    <row r="32" spans="2:71" x14ac:dyDescent="0.2">
      <c r="B32" s="3">
        <v>7.1968600000000002E-3</v>
      </c>
      <c r="C32" s="3">
        <f t="shared" si="19"/>
        <v>5.9973833333333344</v>
      </c>
      <c r="D32" s="3">
        <v>-1.0792599999999999E-6</v>
      </c>
      <c r="E32" s="31">
        <f t="shared" si="63"/>
        <v>1.0175224020073574</v>
      </c>
      <c r="F32" s="3">
        <f t="shared" si="0"/>
        <v>4.0546165631999995E-4</v>
      </c>
      <c r="G32" s="3">
        <f t="shared" si="21"/>
        <v>5.6338688861531268E-2</v>
      </c>
      <c r="H32" s="3">
        <f t="shared" si="22"/>
        <v>4.1256631846060799E-4</v>
      </c>
      <c r="I32" s="3">
        <f t="shared" si="23"/>
        <v>2.0311728593613295E-2</v>
      </c>
      <c r="J32" s="3">
        <f t="shared" si="24"/>
        <v>5.7325878016330455E-2</v>
      </c>
      <c r="K32" s="3">
        <f t="shared" si="25"/>
        <v>17.444128805408432</v>
      </c>
      <c r="M32" s="3">
        <v>7.1968600000000002E-3</v>
      </c>
      <c r="N32" s="3">
        <v>-1.07077E-6</v>
      </c>
      <c r="O32" s="31">
        <f t="shared" si="57"/>
        <v>1.0175224020073574</v>
      </c>
      <c r="P32" s="3">
        <f t="shared" si="1"/>
        <v>4.0541488416000003E-4</v>
      </c>
      <c r="Q32" s="3">
        <f t="shared" si="2"/>
        <v>5.6332189893925966E-2</v>
      </c>
      <c r="R32" s="3">
        <f t="shared" si="27"/>
        <v>4.1251872674001778E-4</v>
      </c>
      <c r="S32" s="3">
        <f t="shared" si="28"/>
        <v>2.0310557026827644E-2</v>
      </c>
      <c r="T32" s="3">
        <f t="shared" si="3"/>
        <v>5.731926517120213E-2</v>
      </c>
      <c r="U32" s="3">
        <f t="shared" si="29"/>
        <v>17.446141310660273</v>
      </c>
      <c r="W32" s="3">
        <v>7.1968600000000002E-3</v>
      </c>
      <c r="X32" s="3">
        <v>-1.0869900000000001E-6</v>
      </c>
      <c r="Y32" s="31">
        <f t="shared" si="58"/>
        <v>1.0175224020073574</v>
      </c>
      <c r="Z32" s="3">
        <f t="shared" si="4"/>
        <v>4.0517530598000004E-4</v>
      </c>
      <c r="AA32" s="3">
        <f t="shared" si="5"/>
        <v>5.629890062888538E-2</v>
      </c>
      <c r="AB32" s="3">
        <f t="shared" si="31"/>
        <v>4.1227495057483566E-4</v>
      </c>
      <c r="AC32" s="3">
        <f t="shared" si="32"/>
        <v>2.030455492186016E-2</v>
      </c>
      <c r="AD32" s="3">
        <f t="shared" si="6"/>
        <v>5.7285392598276974E-2</v>
      </c>
      <c r="AE32" s="3">
        <f t="shared" si="33"/>
        <v>17.456457128829697</v>
      </c>
      <c r="AG32" s="3">
        <v>7.1968600000000002E-3</v>
      </c>
      <c r="AH32" s="3">
        <v>-1.0819500000000001E-6</v>
      </c>
      <c r="AI32" s="31">
        <f t="shared" si="59"/>
        <v>1.0175224020073574</v>
      </c>
      <c r="AJ32" s="3">
        <f t="shared" si="7"/>
        <v>4.0964779986000008E-4</v>
      </c>
      <c r="AK32" s="3">
        <f t="shared" si="8"/>
        <v>5.6920351356008043E-2</v>
      </c>
      <c r="AL32" s="3">
        <f t="shared" si="35"/>
        <v>4.1682581329057649E-4</v>
      </c>
      <c r="AM32" s="3">
        <f t="shared" si="36"/>
        <v>2.0416312431253997E-2</v>
      </c>
      <c r="AN32" s="3">
        <f t="shared" si="9"/>
        <v>5.7917732634868054E-2</v>
      </c>
      <c r="AO32" s="3">
        <f t="shared" si="37"/>
        <v>17.26586926847293</v>
      </c>
      <c r="AQ32" s="3">
        <v>7.1968600000000002E-3</v>
      </c>
      <c r="AR32" s="3">
        <v>-1.0919300000000001E-6</v>
      </c>
      <c r="AS32" s="31">
        <f t="shared" si="60"/>
        <v>1.0175224020073574</v>
      </c>
      <c r="AT32" s="3">
        <f t="shared" si="10"/>
        <v>4.0381181063999996E-4</v>
      </c>
      <c r="AU32" s="3">
        <f t="shared" si="11"/>
        <v>5.6109443651814812E-2</v>
      </c>
      <c r="AV32" s="3">
        <f t="shared" si="39"/>
        <v>4.1088756352135292E-4</v>
      </c>
      <c r="AW32" s="3">
        <f t="shared" si="40"/>
        <v>2.0270361701788968E-2</v>
      </c>
      <c r="AX32" s="3">
        <f t="shared" si="12"/>
        <v>5.7092615879891076E-2</v>
      </c>
      <c r="AY32" s="3">
        <f t="shared" si="41"/>
        <v>17.515399926739313</v>
      </c>
      <c r="BA32" s="3">
        <v>7.1968600000000002E-3</v>
      </c>
      <c r="BB32" s="3">
        <v>-1.07825E-6</v>
      </c>
      <c r="BC32" s="31">
        <f t="shared" si="61"/>
        <v>1.0177033562449549</v>
      </c>
      <c r="BD32" s="3">
        <f t="shared" si="13"/>
        <v>4.0094168575999998E-4</v>
      </c>
      <c r="BE32" s="3">
        <f t="shared" si="14"/>
        <v>5.5710641274111204E-2</v>
      </c>
      <c r="BF32" s="3">
        <f t="shared" si="43"/>
        <v>4.0803969925646205E-4</v>
      </c>
      <c r="BG32" s="3">
        <f t="shared" si="44"/>
        <v>2.0199992555851649E-2</v>
      </c>
      <c r="BH32" s="3">
        <f t="shared" si="15"/>
        <v>5.6696906603221686E-2</v>
      </c>
      <c r="BI32" s="3">
        <f t="shared" si="45"/>
        <v>17.637646565062813</v>
      </c>
      <c r="BK32" s="3">
        <v>7.1968600000000002E-3</v>
      </c>
      <c r="BL32" s="3">
        <v>-1.0787200000000001E-6</v>
      </c>
      <c r="BM32" s="31">
        <f t="shared" si="62"/>
        <v>1.0177033562449549</v>
      </c>
      <c r="BN32" s="3">
        <f t="shared" si="16"/>
        <v>4.02369939468E-4</v>
      </c>
      <c r="BO32" s="3">
        <f t="shared" si="17"/>
        <v>5.5909096393149234E-2</v>
      </c>
      <c r="BP32" s="3">
        <f t="shared" si="47"/>
        <v>4.0949323784866294E-4</v>
      </c>
      <c r="BQ32" s="3">
        <f t="shared" si="48"/>
        <v>2.0235939262823036E-2</v>
      </c>
      <c r="BR32" s="3">
        <f t="shared" si="18"/>
        <v>5.689887504393068E-2</v>
      </c>
      <c r="BS32" s="3">
        <f t="shared" si="49"/>
        <v>17.575039914724439</v>
      </c>
    </row>
    <row r="33" spans="2:71" x14ac:dyDescent="0.2">
      <c r="B33" s="3">
        <v>8.6851099999999994E-3</v>
      </c>
      <c r="C33" s="3">
        <f t="shared" si="19"/>
        <v>7.2375916666666669</v>
      </c>
      <c r="D33" s="3">
        <v>-1.2888799999999999E-6</v>
      </c>
      <c r="E33" s="31">
        <f t="shared" si="63"/>
        <v>1.0191911939598215</v>
      </c>
      <c r="F33" s="3">
        <f t="shared" si="0"/>
        <v>4.8421169791999997E-4</v>
      </c>
      <c r="G33" s="3">
        <f t="shared" si="21"/>
        <v>5.5751936120555755E-2</v>
      </c>
      <c r="H33" s="3">
        <f t="shared" si="22"/>
        <v>4.9350429853239723E-4</v>
      </c>
      <c r="I33" s="3">
        <f t="shared" si="23"/>
        <v>2.2214956640344747E-2</v>
      </c>
      <c r="J33" s="3">
        <f t="shared" si="24"/>
        <v>5.6821882340280926E-2</v>
      </c>
      <c r="K33" s="3">
        <f t="shared" si="25"/>
        <v>17.598853800925596</v>
      </c>
      <c r="M33" s="3">
        <v>8.6851099999999994E-3</v>
      </c>
      <c r="N33" s="3">
        <v>-1.2776700000000001E-6</v>
      </c>
      <c r="O33" s="31">
        <f t="shared" si="57"/>
        <v>1.0191911939598215</v>
      </c>
      <c r="P33" s="3">
        <f t="shared" si="1"/>
        <v>4.8375032766000007E-4</v>
      </c>
      <c r="Q33" s="3">
        <f t="shared" si="2"/>
        <v>5.5698814138220483E-2</v>
      </c>
      <c r="R33" s="3">
        <f t="shared" si="27"/>
        <v>4.9303407402625035E-4</v>
      </c>
      <c r="S33" s="3">
        <f t="shared" si="28"/>
        <v>2.2204370606397524E-2</v>
      </c>
      <c r="T33" s="3">
        <f t="shared" si="3"/>
        <v>5.676774088367912E-2</v>
      </c>
      <c r="U33" s="3">
        <f t="shared" si="29"/>
        <v>17.615638467084089</v>
      </c>
      <c r="W33" s="3">
        <v>8.6851099999999994E-3</v>
      </c>
      <c r="X33" s="3">
        <v>-1.2974799999999999E-6</v>
      </c>
      <c r="Y33" s="31">
        <f t="shared" si="58"/>
        <v>1.0191911939598215</v>
      </c>
      <c r="Z33" s="3">
        <f t="shared" si="4"/>
        <v>4.8363440102999999E-4</v>
      </c>
      <c r="AA33" s="3">
        <f t="shared" si="5"/>
        <v>5.5685466393632324E-2</v>
      </c>
      <c r="AB33" s="3">
        <f t="shared" si="31"/>
        <v>4.9291592262580878E-4</v>
      </c>
      <c r="AC33" s="3">
        <f t="shared" si="32"/>
        <v>2.2201709903199095E-2</v>
      </c>
      <c r="AD33" s="3">
        <f t="shared" si="6"/>
        <v>5.6754136979935636E-2</v>
      </c>
      <c r="AE33" s="3">
        <f t="shared" si="33"/>
        <v>17.61986091610434</v>
      </c>
      <c r="AG33" s="3">
        <v>8.6851099999999994E-3</v>
      </c>
      <c r="AH33" s="3">
        <v>-1.29255E-6</v>
      </c>
      <c r="AI33" s="31">
        <f t="shared" si="59"/>
        <v>1.0191911939598215</v>
      </c>
      <c r="AJ33" s="3">
        <f t="shared" si="7"/>
        <v>4.8938411886000001E-4</v>
      </c>
      <c r="AK33" s="3">
        <f t="shared" si="8"/>
        <v>5.6347486544211879E-2</v>
      </c>
      <c r="AL33" s="3">
        <f t="shared" si="35"/>
        <v>4.9877598440589861E-4</v>
      </c>
      <c r="AM33" s="3">
        <f t="shared" si="36"/>
        <v>2.2333293183180544E-2</v>
      </c>
      <c r="AN33" s="3">
        <f t="shared" si="9"/>
        <v>5.7428862087630282E-2</v>
      </c>
      <c r="AO33" s="3">
        <f t="shared" si="37"/>
        <v>17.412847193003881</v>
      </c>
      <c r="AQ33" s="3">
        <v>8.6851099999999994E-3</v>
      </c>
      <c r="AR33" s="3">
        <v>-1.3042999999999999E-6</v>
      </c>
      <c r="AS33" s="31">
        <f t="shared" si="60"/>
        <v>1.0191911939598215</v>
      </c>
      <c r="AT33" s="3">
        <f t="shared" si="10"/>
        <v>4.8234836033999998E-4</v>
      </c>
      <c r="AU33" s="3">
        <f t="shared" si="11"/>
        <v>5.5537392196529464E-2</v>
      </c>
      <c r="AV33" s="3">
        <f t="shared" si="39"/>
        <v>4.9160520127948678E-4</v>
      </c>
      <c r="AW33" s="3">
        <f t="shared" si="40"/>
        <v>2.217217177633907E-2</v>
      </c>
      <c r="AX33" s="3">
        <f t="shared" si="12"/>
        <v>5.6603221062195737E-2</v>
      </c>
      <c r="AY33" s="3">
        <f t="shared" si="41"/>
        <v>17.666839116826903</v>
      </c>
      <c r="BA33" s="3">
        <v>8.6851099999999994E-3</v>
      </c>
      <c r="BB33" s="3">
        <v>-1.28714E-6</v>
      </c>
      <c r="BC33" s="31">
        <f t="shared" si="61"/>
        <v>1.0193893818492517</v>
      </c>
      <c r="BD33" s="3">
        <f t="shared" si="13"/>
        <v>4.7861534335999999E-4</v>
      </c>
      <c r="BE33" s="3">
        <f t="shared" si="14"/>
        <v>5.5107574153925518E-2</v>
      </c>
      <c r="BF33" s="3">
        <f t="shared" si="43"/>
        <v>4.8789539901131771E-4</v>
      </c>
      <c r="BG33" s="3">
        <f t="shared" si="44"/>
        <v>2.2088354375356209E-2</v>
      </c>
      <c r="BH33" s="3">
        <f t="shared" si="15"/>
        <v>5.6176075951981923E-2</v>
      </c>
      <c r="BI33" s="3">
        <f t="shared" si="45"/>
        <v>17.80117217255933</v>
      </c>
      <c r="BK33" s="3">
        <v>8.6851099999999994E-3</v>
      </c>
      <c r="BL33" s="3">
        <v>-1.2873900000000001E-6</v>
      </c>
      <c r="BM33" s="31">
        <f t="shared" si="62"/>
        <v>1.0193893818492517</v>
      </c>
      <c r="BN33" s="3">
        <f t="shared" si="16"/>
        <v>4.8020426680800004E-4</v>
      </c>
      <c r="BO33" s="3">
        <f t="shared" si="17"/>
        <v>5.529052214744546E-2</v>
      </c>
      <c r="BP33" s="3">
        <f t="shared" si="47"/>
        <v>4.8951513070278024E-4</v>
      </c>
      <c r="BQ33" s="3">
        <f t="shared" si="48"/>
        <v>2.212498882943854E-2</v>
      </c>
      <c r="BR33" s="3">
        <f t="shared" si="18"/>
        <v>5.6362571194006783E-2</v>
      </c>
      <c r="BS33" s="3">
        <f t="shared" si="49"/>
        <v>17.742270780335396</v>
      </c>
    </row>
    <row r="34" spans="2:71" s="23" customFormat="1" x14ac:dyDescent="0.2">
      <c r="B34" s="4">
        <v>1.04811E-2</v>
      </c>
      <c r="C34" s="3">
        <f t="shared" si="19"/>
        <v>8.7342500000000012</v>
      </c>
      <c r="D34" s="4">
        <v>-1.5350699999999999E-6</v>
      </c>
      <c r="E34" s="30">
        <f>(E$1-3+(6.5144*LN(B34*1000)))/E$1</f>
        <v>1.0209643313275241</v>
      </c>
      <c r="F34" s="4">
        <f t="shared" ref="F34:F54" si="64">-(D34-0.000000000014)*E$1*F$1</f>
        <v>5.7670035712E-4</v>
      </c>
      <c r="G34" s="4">
        <f t="shared" si="21"/>
        <v>5.5022884727748043E-2</v>
      </c>
      <c r="H34" s="4">
        <f t="shared" si="22"/>
        <v>5.8879049448336512E-4</v>
      </c>
      <c r="I34" s="4">
        <f t="shared" si="23"/>
        <v>2.426500555292261E-2</v>
      </c>
      <c r="J34" s="4">
        <f t="shared" si="24"/>
        <v>5.6176402713776712E-2</v>
      </c>
      <c r="K34" s="3">
        <f t="shared" si="25"/>
        <v>17.801068628318557</v>
      </c>
      <c r="M34" s="4">
        <v>1.04811E-2</v>
      </c>
      <c r="N34" s="4">
        <v>-1.52306E-6</v>
      </c>
      <c r="O34" s="30">
        <f t="shared" ref="O34:O46" si="65">(O$1-3+(6.5144*LN(M34*1000)))/O$1</f>
        <v>1.0209643313275241</v>
      </c>
      <c r="P34" s="4">
        <f t="shared" ref="P34:P54" si="66">-(N34-0.000000000014)*O$1*P$1</f>
        <v>5.7665866250999995E-4</v>
      </c>
      <c r="Q34" s="4">
        <f t="shared" ref="Q34:Q65" si="67">P34/M34</f>
        <v>5.5018906651973544E-2</v>
      </c>
      <c r="R34" s="4">
        <f t="shared" si="27"/>
        <v>5.8874792577374643E-4</v>
      </c>
      <c r="S34" s="4">
        <f t="shared" si="28"/>
        <v>2.4264128374490324E-2</v>
      </c>
      <c r="T34" s="4">
        <f t="shared" ref="T34:T65" si="68">R34/M34</f>
        <v>5.6172341240303632E-2</v>
      </c>
      <c r="U34" s="3">
        <f t="shared" si="29"/>
        <v>17.802355713144113</v>
      </c>
      <c r="W34" s="4">
        <v>1.04811E-2</v>
      </c>
      <c r="X34" s="4">
        <v>-1.5469800000000001E-6</v>
      </c>
      <c r="Y34" s="30">
        <f t="shared" ref="Y34:Y46" si="69">(Y$1-3+(6.5144*LN(W34*1000)))/Y$1</f>
        <v>1.0209643313275241</v>
      </c>
      <c r="Z34" s="4">
        <f t="shared" ref="Z34:Z54" si="70">-(X34-0.000000000014)*Y$1*Z$1</f>
        <v>5.7663427852999998E-4</v>
      </c>
      <c r="AA34" s="4">
        <f t="shared" ref="AA34:AA65" si="71">Z34/W34</f>
        <v>5.5016580180515404E-2</v>
      </c>
      <c r="AB34" s="4">
        <f t="shared" si="31"/>
        <v>5.8872303059991072E-4</v>
      </c>
      <c r="AC34" s="4">
        <f t="shared" si="32"/>
        <v>2.4263615365396615E-2</v>
      </c>
      <c r="AD34" s="4">
        <f t="shared" ref="AD34:AD65" si="72">AB34/W34</f>
        <v>5.6169965995927024E-2</v>
      </c>
      <c r="AE34" s="3">
        <f t="shared" si="33"/>
        <v>17.803108516613872</v>
      </c>
      <c r="AG34" s="4">
        <v>1.04811E-2</v>
      </c>
      <c r="AH34" s="4">
        <v>-1.5406600000000001E-6</v>
      </c>
      <c r="AI34" s="30">
        <f t="shared" ref="AI34:AI46" si="73">(AI$1-3+(6.5144*LN(AG34*1000)))/AI$1</f>
        <v>1.0209643313275241</v>
      </c>
      <c r="AJ34" s="4">
        <f t="shared" ref="AJ34:AJ54" si="74">-(AH34-0.000000000014)*AI$1*AJ$1</f>
        <v>5.8332228651000002E-4</v>
      </c>
      <c r="AK34" s="4">
        <f t="shared" ref="AK34:AK65" si="75">AJ34/AG34</f>
        <v>5.5654681904571089E-2</v>
      </c>
      <c r="AL34" s="4">
        <f t="shared" si="35"/>
        <v>5.9555124819512455E-4</v>
      </c>
      <c r="AM34" s="4">
        <f t="shared" si="36"/>
        <v>2.4403918705714549E-2</v>
      </c>
      <c r="AN34" s="4">
        <f t="shared" ref="AN34:AN65" si="76">AL34/AG34</f>
        <v>5.6821445095946471E-2</v>
      </c>
      <c r="AO34" s="3">
        <f t="shared" si="37"/>
        <v>17.598989225132151</v>
      </c>
      <c r="AQ34" s="4">
        <v>1.04811E-2</v>
      </c>
      <c r="AR34" s="4">
        <v>-1.55369E-6</v>
      </c>
      <c r="AS34" s="30">
        <f t="shared" ref="AS34:AS46" si="77">(AS$1-3+(6.5144*LN(AQ34*1000)))/AS$1</f>
        <v>1.0209643313275241</v>
      </c>
      <c r="AT34" s="4">
        <f t="shared" ref="AT34:AT54" si="78">-(AR34-0.000000000014)*AS$1*AT$1</f>
        <v>5.7457527623999997E-4</v>
      </c>
      <c r="AU34" s="4">
        <f t="shared" ref="AU34:AU65" si="79">AT34/AQ34</f>
        <v>5.4820131116008815E-2</v>
      </c>
      <c r="AV34" s="4">
        <f t="shared" si="39"/>
        <v>5.86620862703699E-4</v>
      </c>
      <c r="AW34" s="4">
        <f t="shared" si="40"/>
        <v>2.4220257279882453E-2</v>
      </c>
      <c r="AX34" s="4">
        <f t="shared" ref="AX34:AX65" si="80">AV34/AQ34</f>
        <v>5.5969398508143135E-2</v>
      </c>
      <c r="AY34" s="3">
        <f t="shared" si="41"/>
        <v>17.866906321219574</v>
      </c>
      <c r="BA34" s="4">
        <v>1.04811E-2</v>
      </c>
      <c r="BB34" s="4">
        <v>-1.53192E-6</v>
      </c>
      <c r="BC34" s="30">
        <f t="shared" ref="BC34:BC46" si="81">(BC$1-3+(6.5144*LN(BA34*1000)))/BC$1</f>
        <v>1.0211808304462249</v>
      </c>
      <c r="BD34" s="4">
        <f t="shared" ref="BD34:BD54" si="82">-(BB34-0.000000000014)*BC$1*BD$1</f>
        <v>5.6963433855999998E-4</v>
      </c>
      <c r="BE34" s="4">
        <f t="shared" ref="BE34:BE65" si="83">BD34/BA34</f>
        <v>5.4348717077405996E-2</v>
      </c>
      <c r="BF34" s="4">
        <f t="shared" si="43"/>
        <v>5.8169966690138685E-4</v>
      </c>
      <c r="BG34" s="4">
        <f t="shared" si="44"/>
        <v>2.4118450756659037E-2</v>
      </c>
      <c r="BH34" s="4">
        <f t="shared" ref="BH34:BH65" si="84">BF34/BA34</f>
        <v>5.549986803879238E-2</v>
      </c>
      <c r="BI34" s="3">
        <f t="shared" si="45"/>
        <v>18.018060859190449</v>
      </c>
      <c r="BK34" s="4">
        <v>1.04811E-2</v>
      </c>
      <c r="BL34" s="4">
        <v>-1.5327899999999999E-6</v>
      </c>
      <c r="BM34" s="30">
        <f t="shared" ref="BM34:BM46" si="85">(BM$1-3+(6.5144*LN(BK34*1000)))/BM$1</f>
        <v>1.0211808304462249</v>
      </c>
      <c r="BN34" s="4">
        <f t="shared" ref="BN34:BN54" si="86">-(BL34-0.000000000014)*BM$1*BN$1</f>
        <v>5.7173895760799997E-4</v>
      </c>
      <c r="BO34" s="4">
        <f t="shared" ref="BO34:BO65" si="87">BN34/BK34</f>
        <v>5.4549518429172508E-2</v>
      </c>
      <c r="BP34" s="4">
        <f t="shared" si="47"/>
        <v>5.8384886352859638E-4</v>
      </c>
      <c r="BQ34" s="4">
        <f t="shared" si="48"/>
        <v>2.4162964709004489E-2</v>
      </c>
      <c r="BR34" s="4">
        <f t="shared" ref="BR34:BR65" si="88">BP34/BK34</f>
        <v>5.570492252994403E-2</v>
      </c>
      <c r="BS34" s="3">
        <f t="shared" si="49"/>
        <v>17.951734866204198</v>
      </c>
    </row>
    <row r="35" spans="2:71" x14ac:dyDescent="0.2">
      <c r="B35" s="3">
        <v>1.2648599999999999E-2</v>
      </c>
      <c r="C35" s="3">
        <f t="shared" si="19"/>
        <v>10.5405</v>
      </c>
      <c r="D35" s="3">
        <v>-1.8248099999999999E-6</v>
      </c>
      <c r="E35" s="32">
        <f t="shared" ref="E35:E46" si="89">(E$1-3+(6.5144*LN(B35*1000)))/E$1</f>
        <v>1.0230504142442312</v>
      </c>
      <c r="F35" s="3">
        <f t="shared" si="64"/>
        <v>6.8554988031999998E-4</v>
      </c>
      <c r="G35" s="3">
        <f t="shared" si="21"/>
        <v>5.4199664810334738E-2</v>
      </c>
      <c r="H35" s="4">
        <f t="shared" si="22"/>
        <v>7.0135208904645904E-4</v>
      </c>
      <c r="I35" s="4">
        <f t="shared" si="23"/>
        <v>2.6483052864925884E-2</v>
      </c>
      <c r="J35" s="4">
        <f t="shared" si="24"/>
        <v>5.544898953611143E-2</v>
      </c>
      <c r="K35" s="3">
        <f t="shared" si="25"/>
        <v>18.034593747623571</v>
      </c>
      <c r="M35" s="3">
        <v>1.2648599999999999E-2</v>
      </c>
      <c r="N35" s="3">
        <v>-1.8099700000000001E-6</v>
      </c>
      <c r="O35" s="32">
        <f t="shared" si="65"/>
        <v>1.0230504142442312</v>
      </c>
      <c r="P35" s="3">
        <f t="shared" si="66"/>
        <v>6.8528709216000004E-4</v>
      </c>
      <c r="Q35" s="3">
        <f t="shared" si="67"/>
        <v>5.4178888743418252E-2</v>
      </c>
      <c r="R35" s="4">
        <f t="shared" si="27"/>
        <v>7.0108324351051267E-4</v>
      </c>
      <c r="S35" s="4">
        <f t="shared" si="28"/>
        <v>2.6477976575080518E-2</v>
      </c>
      <c r="T35" s="4">
        <f t="shared" si="68"/>
        <v>5.5427734572246153E-2</v>
      </c>
      <c r="U35" s="3">
        <f t="shared" si="29"/>
        <v>18.041509502730449</v>
      </c>
      <c r="W35" s="3">
        <v>1.2648599999999999E-2</v>
      </c>
      <c r="X35" s="3">
        <v>-1.84234E-6</v>
      </c>
      <c r="Y35" s="32">
        <f t="shared" si="69"/>
        <v>1.0230504142442312</v>
      </c>
      <c r="Z35" s="3">
        <f t="shared" si="70"/>
        <v>6.8672824173000001E-4</v>
      </c>
      <c r="AA35" s="3">
        <f t="shared" si="71"/>
        <v>5.4292826220293161E-2</v>
      </c>
      <c r="AB35" s="4">
        <f t="shared" si="31"/>
        <v>7.0255761217508897E-4</v>
      </c>
      <c r="AC35" s="4">
        <f t="shared" si="32"/>
        <v>2.6505803367849256E-2</v>
      </c>
      <c r="AD35" s="4">
        <f t="shared" si="72"/>
        <v>5.5544298355160969E-2</v>
      </c>
      <c r="AE35" s="3">
        <f t="shared" si="33"/>
        <v>18.00364807213527</v>
      </c>
      <c r="AG35" s="3">
        <v>1.2648599999999999E-2</v>
      </c>
      <c r="AH35" s="3">
        <v>-1.832E-6</v>
      </c>
      <c r="AI35" s="32">
        <f t="shared" si="73"/>
        <v>1.0230504142442312</v>
      </c>
      <c r="AJ35" s="3">
        <f t="shared" si="74"/>
        <v>6.9362798060999993E-4</v>
      </c>
      <c r="AK35" s="3">
        <f t="shared" si="75"/>
        <v>5.4838320494758314E-2</v>
      </c>
      <c r="AL35" s="4">
        <f t="shared" si="35"/>
        <v>7.0961639289444998E-4</v>
      </c>
      <c r="AM35" s="4">
        <f t="shared" si="36"/>
        <v>2.6638625957328393E-2</v>
      </c>
      <c r="AN35" s="4">
        <f t="shared" si="76"/>
        <v>5.6102366498620403E-2</v>
      </c>
      <c r="AO35" s="3">
        <f t="shared" si="37"/>
        <v>17.824560039273756</v>
      </c>
      <c r="AQ35" s="3">
        <v>1.2648599999999999E-2</v>
      </c>
      <c r="AR35" s="3">
        <v>-1.8472000000000001E-6</v>
      </c>
      <c r="AS35" s="32">
        <f t="shared" si="77"/>
        <v>1.0230504142442312</v>
      </c>
      <c r="AT35" s="3">
        <f t="shared" si="78"/>
        <v>6.8311820934000001E-4</v>
      </c>
      <c r="AU35" s="3">
        <f t="shared" si="79"/>
        <v>5.4007416578909923E-2</v>
      </c>
      <c r="AV35" s="4">
        <f t="shared" si="39"/>
        <v>6.9886436704306445E-4</v>
      </c>
      <c r="AW35" s="4">
        <f t="shared" si="40"/>
        <v>2.6436042953571257E-2</v>
      </c>
      <c r="AX35" s="4">
        <f t="shared" si="80"/>
        <v>5.5252309903314555E-2</v>
      </c>
      <c r="AY35" s="3">
        <f t="shared" si="41"/>
        <v>18.098790833358635</v>
      </c>
      <c r="BA35" s="3">
        <v>1.2648599999999999E-2</v>
      </c>
      <c r="BB35" s="3">
        <v>-1.82017E-6</v>
      </c>
      <c r="BC35" s="32">
        <f t="shared" si="81"/>
        <v>1.0232884563878892</v>
      </c>
      <c r="BD35" s="3">
        <f t="shared" si="82"/>
        <v>6.7681721855999998E-4</v>
      </c>
      <c r="BE35" s="3">
        <f t="shared" si="83"/>
        <v>5.3509259408946443E-2</v>
      </c>
      <c r="BF35" s="4">
        <f t="shared" si="43"/>
        <v>6.9257924683700702E-4</v>
      </c>
      <c r="BG35" s="4">
        <f t="shared" si="44"/>
        <v>2.6316900403296112E-2</v>
      </c>
      <c r="BH35" s="4">
        <f t="shared" si="84"/>
        <v>5.4755407463039946E-2</v>
      </c>
      <c r="BI35" s="3">
        <f t="shared" si="45"/>
        <v>18.263036407408762</v>
      </c>
      <c r="BK35" s="3">
        <v>1.2648599999999999E-2</v>
      </c>
      <c r="BL35" s="3">
        <v>-1.82173E-6</v>
      </c>
      <c r="BM35" s="32">
        <f t="shared" si="85"/>
        <v>1.0232884563878892</v>
      </c>
      <c r="BN35" s="3">
        <f t="shared" si="86"/>
        <v>6.7951415548799996E-4</v>
      </c>
      <c r="BO35" s="3">
        <f t="shared" si="87"/>
        <v>5.3722479601536928E-2</v>
      </c>
      <c r="BP35" s="4">
        <f t="shared" si="47"/>
        <v>6.9533899126303562E-4</v>
      </c>
      <c r="BQ35" s="4">
        <f t="shared" si="48"/>
        <v>2.6369281204898922E-2</v>
      </c>
      <c r="BR35" s="4">
        <f t="shared" si="88"/>
        <v>5.4973593224786586E-2</v>
      </c>
      <c r="BS35" s="3">
        <f t="shared" si="49"/>
        <v>18.190551887540039</v>
      </c>
    </row>
    <row r="36" spans="2:71" x14ac:dyDescent="0.2">
      <c r="B36" s="3">
        <v>1.52642E-2</v>
      </c>
      <c r="C36" s="3">
        <f t="shared" si="19"/>
        <v>12.720166666666668</v>
      </c>
      <c r="D36" s="3">
        <v>-2.16948E-6</v>
      </c>
      <c r="E36" s="32">
        <f t="shared" si="89"/>
        <v>1.0251363948209118</v>
      </c>
      <c r="F36" s="3">
        <f t="shared" si="64"/>
        <v>8.1503550591999999E-4</v>
      </c>
      <c r="G36" s="3">
        <f t="shared" si="21"/>
        <v>5.339523236854863E-2</v>
      </c>
      <c r="H36" s="3">
        <f t="shared" si="22"/>
        <v>8.3552256018986672E-4</v>
      </c>
      <c r="I36" s="3">
        <f t="shared" si="23"/>
        <v>2.8905407109913999E-2</v>
      </c>
      <c r="J36" s="3">
        <f t="shared" si="24"/>
        <v>5.4737396010918794E-2</v>
      </c>
      <c r="K36" s="3">
        <f t="shared" si="25"/>
        <v>18.269045896895133</v>
      </c>
      <c r="M36" s="3">
        <v>1.52642E-2</v>
      </c>
      <c r="N36" s="3">
        <v>-2.1492300000000001E-6</v>
      </c>
      <c r="O36" s="32">
        <f t="shared" si="65"/>
        <v>1.0251363948209118</v>
      </c>
      <c r="P36" s="3">
        <f t="shared" si="66"/>
        <v>8.1373601706000002E-4</v>
      </c>
      <c r="Q36" s="3">
        <f t="shared" si="67"/>
        <v>5.331009925577495E-2</v>
      </c>
      <c r="R36" s="3">
        <f t="shared" si="27"/>
        <v>8.3419040686481642E-4</v>
      </c>
      <c r="S36" s="3">
        <f t="shared" si="28"/>
        <v>2.8882354593502524E-2</v>
      </c>
      <c r="T36" s="3">
        <f t="shared" si="68"/>
        <v>5.465012295861011E-2</v>
      </c>
      <c r="U36" s="3">
        <f t="shared" si="29"/>
        <v>18.298220495448131</v>
      </c>
      <c r="W36" s="3">
        <v>1.52642E-2</v>
      </c>
      <c r="X36" s="3">
        <v>-2.1872999999999998E-6</v>
      </c>
      <c r="Y36" s="32">
        <f t="shared" si="69"/>
        <v>1.0251363948209118</v>
      </c>
      <c r="Z36" s="3">
        <f t="shared" si="70"/>
        <v>8.1531035692999985E-4</v>
      </c>
      <c r="AA36" s="3">
        <f t="shared" si="71"/>
        <v>5.3413238619121853E-2</v>
      </c>
      <c r="AB36" s="3">
        <f t="shared" si="31"/>
        <v>8.3580431996337079E-4</v>
      </c>
      <c r="AC36" s="3">
        <f t="shared" si="32"/>
        <v>2.8910280523775117E-2</v>
      </c>
      <c r="AD36" s="3">
        <f t="shared" si="72"/>
        <v>5.4755854873715676E-2</v>
      </c>
      <c r="AE36" s="3">
        <f t="shared" si="33"/>
        <v>18.262887179942972</v>
      </c>
      <c r="AG36" s="3">
        <v>1.52642E-2</v>
      </c>
      <c r="AH36" s="3">
        <v>-2.1760899999999999E-6</v>
      </c>
      <c r="AI36" s="32">
        <f t="shared" si="73"/>
        <v>1.0251363948209118</v>
      </c>
      <c r="AJ36" s="3">
        <f t="shared" si="74"/>
        <v>8.239056159599999E-4</v>
      </c>
      <c r="AK36" s="3">
        <f t="shared" si="75"/>
        <v>5.3976337833623766E-2</v>
      </c>
      <c r="AL36" s="3">
        <f t="shared" si="35"/>
        <v>8.44615632817937E-4</v>
      </c>
      <c r="AM36" s="3">
        <f t="shared" si="36"/>
        <v>2.9062271638981303E-2</v>
      </c>
      <c r="AN36" s="3">
        <f t="shared" si="76"/>
        <v>5.5333108372396654E-2</v>
      </c>
      <c r="AO36" s="3">
        <f t="shared" si="37"/>
        <v>18.072362630884797</v>
      </c>
      <c r="AQ36" s="3">
        <v>1.52642E-2</v>
      </c>
      <c r="AR36" s="3">
        <v>-2.1952799999999998E-6</v>
      </c>
      <c r="AS36" s="32">
        <f t="shared" si="77"/>
        <v>1.0251363948209118</v>
      </c>
      <c r="AT36" s="3">
        <f t="shared" si="78"/>
        <v>8.1184167413999989E-4</v>
      </c>
      <c r="AU36" s="3">
        <f t="shared" si="79"/>
        <v>5.3185995606713742E-2</v>
      </c>
      <c r="AV36" s="3">
        <f t="shared" si="39"/>
        <v>8.3224844699325291E-4</v>
      </c>
      <c r="AW36" s="3">
        <f t="shared" si="40"/>
        <v>2.8848716557123524E-2</v>
      </c>
      <c r="AX36" s="3">
        <f t="shared" si="80"/>
        <v>5.4522899791227375E-2</v>
      </c>
      <c r="AY36" s="3">
        <f t="shared" si="41"/>
        <v>18.340917372866841</v>
      </c>
      <c r="BA36" s="3">
        <v>1.52642E-2</v>
      </c>
      <c r="BB36" s="3">
        <v>-2.1606999999999999E-6</v>
      </c>
      <c r="BC36" s="32">
        <f t="shared" si="81"/>
        <v>1.0253959789326597</v>
      </c>
      <c r="BD36" s="3">
        <f t="shared" si="82"/>
        <v>8.0343989376000001E-4</v>
      </c>
      <c r="BE36" s="3">
        <f t="shared" si="83"/>
        <v>5.2635571714207095E-2</v>
      </c>
      <c r="BF36" s="3">
        <f t="shared" si="43"/>
        <v>8.2384403637558734E-4</v>
      </c>
      <c r="BG36" s="3">
        <f t="shared" si="44"/>
        <v>2.8702683435100407E-2</v>
      </c>
      <c r="BH36" s="3">
        <f t="shared" si="84"/>
        <v>5.39723035845696E-2</v>
      </c>
      <c r="BI36" s="3">
        <f t="shared" si="45"/>
        <v>18.528021477406327</v>
      </c>
      <c r="BK36" s="3">
        <v>1.52642E-2</v>
      </c>
      <c r="BL36" s="3">
        <v>-2.1641499999999999E-6</v>
      </c>
      <c r="BM36" s="32">
        <f t="shared" si="85"/>
        <v>1.0253959789326597</v>
      </c>
      <c r="BN36" s="3">
        <f t="shared" si="86"/>
        <v>8.0723750032799988E-4</v>
      </c>
      <c r="BO36" s="3">
        <f t="shared" si="87"/>
        <v>5.288436343391726E-2</v>
      </c>
      <c r="BP36" s="3">
        <f t="shared" si="47"/>
        <v>8.2773808687998265E-4</v>
      </c>
      <c r="BQ36" s="3">
        <f t="shared" si="48"/>
        <v>2.8770437724858874E-2</v>
      </c>
      <c r="BR36" s="3">
        <f t="shared" si="88"/>
        <v>5.4227413613552142E-2</v>
      </c>
      <c r="BS36" s="3">
        <f t="shared" si="49"/>
        <v>18.440857370156539</v>
      </c>
    </row>
    <row r="37" spans="2:71" x14ac:dyDescent="0.2">
      <c r="B37" s="3">
        <v>1.8420700000000002E-2</v>
      </c>
      <c r="C37" s="3">
        <f t="shared" si="19"/>
        <v>15.350583333333336</v>
      </c>
      <c r="D37" s="3">
        <v>-2.5701000000000002E-6</v>
      </c>
      <c r="E37" s="32">
        <f t="shared" si="89"/>
        <v>1.0272223879902267</v>
      </c>
      <c r="F37" s="3">
        <f t="shared" si="64"/>
        <v>9.6554042752000017E-4</v>
      </c>
      <c r="G37" s="3">
        <f t="shared" si="21"/>
        <v>5.2416055172713312E-2</v>
      </c>
      <c r="H37" s="3">
        <f t="shared" si="22"/>
        <v>9.9182474365819891E-4</v>
      </c>
      <c r="I37" s="3">
        <f t="shared" si="23"/>
        <v>3.1493249175945613E-2</v>
      </c>
      <c r="J37" s="3">
        <f t="shared" si="24"/>
        <v>5.384294536354204E-2</v>
      </c>
      <c r="K37" s="3">
        <f t="shared" si="25"/>
        <v>18.572535236475321</v>
      </c>
      <c r="M37" s="3">
        <v>1.8420700000000002E-2</v>
      </c>
      <c r="N37" s="3">
        <v>-2.5469199999999998E-6</v>
      </c>
      <c r="O37" s="32">
        <f t="shared" si="65"/>
        <v>1.0272223879902267</v>
      </c>
      <c r="P37" s="3">
        <f t="shared" si="66"/>
        <v>9.6430741640999987E-4</v>
      </c>
      <c r="Q37" s="3">
        <f t="shared" si="67"/>
        <v>5.234911900253518E-2</v>
      </c>
      <c r="R37" s="3">
        <f t="shared" si="27"/>
        <v>9.9055816704136609E-4</v>
      </c>
      <c r="S37" s="3">
        <f t="shared" si="28"/>
        <v>3.1473134051780829E-2</v>
      </c>
      <c r="T37" s="3">
        <f t="shared" si="68"/>
        <v>5.3774187030968749E-2</v>
      </c>
      <c r="U37" s="3">
        <f t="shared" si="29"/>
        <v>18.596282997715917</v>
      </c>
      <c r="W37" s="3">
        <v>1.8420700000000002E-2</v>
      </c>
      <c r="X37" s="3">
        <v>-2.5940200000000002E-6</v>
      </c>
      <c r="Y37" s="32">
        <f t="shared" si="69"/>
        <v>1.0272223879902267</v>
      </c>
      <c r="Z37" s="3">
        <f t="shared" si="70"/>
        <v>9.6691320332999999E-4</v>
      </c>
      <c r="AA37" s="3">
        <f t="shared" si="71"/>
        <v>5.2490578714706818E-2</v>
      </c>
      <c r="AB37" s="3">
        <f t="shared" si="31"/>
        <v>9.9323488970392225E-4</v>
      </c>
      <c r="AC37" s="3">
        <f t="shared" si="32"/>
        <v>3.1515629292525993E-2</v>
      </c>
      <c r="AD37" s="3">
        <f t="shared" si="72"/>
        <v>5.3919497614310107E-2</v>
      </c>
      <c r="AE37" s="3">
        <f t="shared" si="33"/>
        <v>18.54616686440718</v>
      </c>
      <c r="AG37" s="3">
        <v>1.8420700000000002E-2</v>
      </c>
      <c r="AH37" s="3">
        <v>-2.5796499999999999E-6</v>
      </c>
      <c r="AI37" s="32">
        <f t="shared" si="73"/>
        <v>1.0272223879902267</v>
      </c>
      <c r="AJ37" s="3">
        <f t="shared" si="74"/>
        <v>9.7669948535999995E-4</v>
      </c>
      <c r="AK37" s="3">
        <f t="shared" si="75"/>
        <v>5.3021844194846006E-2</v>
      </c>
      <c r="AL37" s="3">
        <f t="shared" si="35"/>
        <v>1.0032875777003247E-3</v>
      </c>
      <c r="AM37" s="3">
        <f t="shared" si="36"/>
        <v>3.1674715116324643E-2</v>
      </c>
      <c r="AN37" s="3">
        <f t="shared" si="76"/>
        <v>5.446522540947546E-2</v>
      </c>
      <c r="AO37" s="3">
        <f t="shared" si="37"/>
        <v>18.360338959067768</v>
      </c>
      <c r="AQ37" s="3">
        <v>1.8420700000000002E-2</v>
      </c>
      <c r="AR37" s="3">
        <v>-2.6010900000000001E-6</v>
      </c>
      <c r="AS37" s="32">
        <f t="shared" si="77"/>
        <v>1.0272223879902267</v>
      </c>
      <c r="AT37" s="3">
        <f t="shared" si="78"/>
        <v>9.6191427023999999E-4</v>
      </c>
      <c r="AU37" s="3">
        <f t="shared" si="79"/>
        <v>5.2219202866340582E-2</v>
      </c>
      <c r="AV37" s="3">
        <f t="shared" si="39"/>
        <v>9.8809987371780914E-4</v>
      </c>
      <c r="AW37" s="3">
        <f t="shared" si="40"/>
        <v>3.143405595397783E-2</v>
      </c>
      <c r="AX37" s="3">
        <f t="shared" si="80"/>
        <v>5.3640734267308463E-2</v>
      </c>
      <c r="AY37" s="3">
        <f t="shared" si="41"/>
        <v>18.642548683556214</v>
      </c>
      <c r="BA37" s="3">
        <v>1.8420700000000002E-2</v>
      </c>
      <c r="BB37" s="3">
        <v>-2.5609599999999999E-6</v>
      </c>
      <c r="BC37" s="32">
        <f t="shared" si="81"/>
        <v>1.0275035142001085</v>
      </c>
      <c r="BD37" s="3">
        <f t="shared" si="82"/>
        <v>9.5227257215999993E-4</v>
      </c>
      <c r="BE37" s="3">
        <f t="shared" si="83"/>
        <v>5.1695786379453539E-2</v>
      </c>
      <c r="BF37" s="3">
        <f t="shared" si="43"/>
        <v>9.7846341437077635E-4</v>
      </c>
      <c r="BG37" s="3">
        <f t="shared" si="44"/>
        <v>3.1280399843524639E-2</v>
      </c>
      <c r="BH37" s="3">
        <f t="shared" si="84"/>
        <v>5.3117602174226619E-2</v>
      </c>
      <c r="BI37" s="3">
        <f t="shared" si="45"/>
        <v>18.826151013368097</v>
      </c>
      <c r="BK37" s="3">
        <v>1.8420700000000002E-2</v>
      </c>
      <c r="BL37" s="3">
        <v>-2.56256E-6</v>
      </c>
      <c r="BM37" s="32">
        <f t="shared" si="85"/>
        <v>1.0275035142001085</v>
      </c>
      <c r="BN37" s="3">
        <f t="shared" si="86"/>
        <v>9.5584522714800004E-4</v>
      </c>
      <c r="BO37" s="3">
        <f t="shared" si="87"/>
        <v>5.1889734220089356E-2</v>
      </c>
      <c r="BP37" s="3">
        <f t="shared" si="47"/>
        <v>9.8213432992597105E-4</v>
      </c>
      <c r="BQ37" s="3">
        <f t="shared" si="48"/>
        <v>3.1339022478787865E-2</v>
      </c>
      <c r="BR37" s="3">
        <f t="shared" si="88"/>
        <v>5.3316884262051438E-2</v>
      </c>
      <c r="BS37" s="3">
        <f t="shared" si="49"/>
        <v>18.755784660728104</v>
      </c>
    </row>
    <row r="38" spans="2:71" x14ac:dyDescent="0.2">
      <c r="B38" s="3">
        <v>2.223E-2</v>
      </c>
      <c r="C38" s="3">
        <f t="shared" si="19"/>
        <v>18.525000000000002</v>
      </c>
      <c r="D38" s="3">
        <v>-3.0423200000000002E-6</v>
      </c>
      <c r="E38" s="32">
        <f t="shared" si="89"/>
        <v>1.029308413129689</v>
      </c>
      <c r="F38" s="3">
        <f t="shared" si="64"/>
        <v>1.1429440371200001E-3</v>
      </c>
      <c r="G38" s="3">
        <f t="shared" si="21"/>
        <v>5.1414486600089973E-2</v>
      </c>
      <c r="H38" s="3">
        <f t="shared" si="22"/>
        <v>1.1764419131440277E-3</v>
      </c>
      <c r="I38" s="3">
        <f t="shared" si="23"/>
        <v>3.4299299018260239E-2</v>
      </c>
      <c r="J38" s="3">
        <f t="shared" si="24"/>
        <v>5.2921363614216274E-2</v>
      </c>
      <c r="K38" s="3">
        <f t="shared" si="25"/>
        <v>18.895960566884746</v>
      </c>
      <c r="M38" s="3">
        <v>2.223E-2</v>
      </c>
      <c r="N38" s="3">
        <v>-3.0135800000000001E-6</v>
      </c>
      <c r="O38" s="32">
        <f t="shared" si="65"/>
        <v>1.029308413129689</v>
      </c>
      <c r="P38" s="3">
        <f t="shared" si="66"/>
        <v>1.14099189231E-3</v>
      </c>
      <c r="Q38" s="3">
        <f t="shared" si="67"/>
        <v>5.1326670819163298E-2</v>
      </c>
      <c r="R38" s="3">
        <f t="shared" si="27"/>
        <v>1.1744325540674471E-3</v>
      </c>
      <c r="S38" s="3">
        <f t="shared" si="28"/>
        <v>3.4269994952836613E-2</v>
      </c>
      <c r="T38" s="3">
        <f t="shared" si="68"/>
        <v>5.2830974092102884E-2</v>
      </c>
      <c r="U38" s="3">
        <f t="shared" si="29"/>
        <v>18.928290026541056</v>
      </c>
      <c r="W38" s="3">
        <v>2.223E-2</v>
      </c>
      <c r="X38" s="3">
        <v>-3.0686600000000001E-6</v>
      </c>
      <c r="Y38" s="32">
        <f t="shared" si="69"/>
        <v>1.029308413129689</v>
      </c>
      <c r="Z38" s="3">
        <f t="shared" si="70"/>
        <v>1.1438328901299999E-3</v>
      </c>
      <c r="AA38" s="3">
        <f t="shared" si="71"/>
        <v>5.1454470991003143E-2</v>
      </c>
      <c r="AB38" s="3">
        <f t="shared" si="31"/>
        <v>1.1773568170252561E-3</v>
      </c>
      <c r="AC38" s="3">
        <f t="shared" si="32"/>
        <v>3.4312633490090151E-2</v>
      </c>
      <c r="AD38" s="3">
        <f t="shared" si="72"/>
        <v>5.2962519884177064E-2</v>
      </c>
      <c r="AE38" s="3">
        <f t="shared" si="33"/>
        <v>18.881276838543275</v>
      </c>
      <c r="AG38" s="3">
        <v>2.223E-2</v>
      </c>
      <c r="AH38" s="3">
        <v>-3.0532400000000001E-6</v>
      </c>
      <c r="AI38" s="32">
        <f t="shared" si="73"/>
        <v>1.029308413129689</v>
      </c>
      <c r="AJ38" s="3">
        <f t="shared" si="74"/>
        <v>1.1560077632100001E-3</v>
      </c>
      <c r="AK38" s="3">
        <f t="shared" si="75"/>
        <v>5.2002148592442649E-2</v>
      </c>
      <c r="AL38" s="3">
        <f t="shared" si="35"/>
        <v>1.1898885163152866E-3</v>
      </c>
      <c r="AM38" s="3">
        <f t="shared" si="36"/>
        <v>3.4494760708189971E-2</v>
      </c>
      <c r="AN38" s="3">
        <f t="shared" si="76"/>
        <v>5.352624904702144E-2</v>
      </c>
      <c r="AO38" s="3">
        <f t="shared" si="37"/>
        <v>18.682422508655996</v>
      </c>
      <c r="AQ38" s="3">
        <v>2.223E-2</v>
      </c>
      <c r="AR38" s="3">
        <v>-3.0780200000000001E-6</v>
      </c>
      <c r="AS38" s="32">
        <f t="shared" si="77"/>
        <v>1.029308413129689</v>
      </c>
      <c r="AT38" s="3">
        <f t="shared" si="78"/>
        <v>1.1382877535400001E-3</v>
      </c>
      <c r="AU38" s="3">
        <f t="shared" si="79"/>
        <v>5.1205027149797577E-2</v>
      </c>
      <c r="AV38" s="3">
        <f t="shared" si="39"/>
        <v>1.1716491612812161E-3</v>
      </c>
      <c r="AW38" s="3">
        <f t="shared" si="40"/>
        <v>3.4229361099518289E-2</v>
      </c>
      <c r="AX38" s="3">
        <f t="shared" si="80"/>
        <v>5.270576523982079E-2</v>
      </c>
      <c r="AY38" s="3">
        <f t="shared" si="41"/>
        <v>18.973256444524022</v>
      </c>
      <c r="BA38" s="3">
        <v>2.223E-2</v>
      </c>
      <c r="BB38" s="3">
        <v>-3.0262100000000002E-6</v>
      </c>
      <c r="BC38" s="32">
        <f t="shared" si="81"/>
        <v>1.0296110817678614</v>
      </c>
      <c r="BD38" s="3">
        <f t="shared" si="82"/>
        <v>1.1252711321600001E-3</v>
      </c>
      <c r="BE38" s="3">
        <f t="shared" si="83"/>
        <v>5.0619484127755292E-2</v>
      </c>
      <c r="BF38" s="3">
        <f t="shared" si="43"/>
        <v>1.1585916276654039E-3</v>
      </c>
      <c r="BG38" s="3">
        <f t="shared" si="44"/>
        <v>3.4038090834613566E-2</v>
      </c>
      <c r="BH38" s="3">
        <f t="shared" si="84"/>
        <v>5.2118381811309213E-2</v>
      </c>
      <c r="BI38" s="3">
        <f t="shared" si="45"/>
        <v>19.187088417680098</v>
      </c>
      <c r="BK38" s="3">
        <v>2.223E-2</v>
      </c>
      <c r="BL38" s="3">
        <v>-3.0297599999999999E-6</v>
      </c>
      <c r="BM38" s="32">
        <f t="shared" si="85"/>
        <v>1.0296110817678614</v>
      </c>
      <c r="BN38" s="3">
        <f t="shared" si="86"/>
        <v>1.1301117615480001E-3</v>
      </c>
      <c r="BO38" s="3">
        <f t="shared" si="87"/>
        <v>5.0837236236977064E-2</v>
      </c>
      <c r="BP38" s="3">
        <f t="shared" si="47"/>
        <v>1.1635755933260199E-3</v>
      </c>
      <c r="BQ38" s="3">
        <f t="shared" si="48"/>
        <v>3.4111223861450941E-2</v>
      </c>
      <c r="BR38" s="3">
        <f t="shared" si="88"/>
        <v>5.234258179604228E-2</v>
      </c>
      <c r="BS38" s="3">
        <f t="shared" si="49"/>
        <v>19.104903993780677</v>
      </c>
    </row>
    <row r="39" spans="2:71" x14ac:dyDescent="0.2">
      <c r="B39" s="3">
        <v>2.6827E-2</v>
      </c>
      <c r="C39" s="3">
        <f t="shared" si="19"/>
        <v>22.355833333333337</v>
      </c>
      <c r="D39" s="3">
        <v>-3.59545E-6</v>
      </c>
      <c r="E39" s="32">
        <f t="shared" si="89"/>
        <v>1.0313944207277466</v>
      </c>
      <c r="F39" s="3">
        <f t="shared" si="64"/>
        <v>1.3507439155199998E-3</v>
      </c>
      <c r="G39" s="3">
        <f t="shared" si="21"/>
        <v>5.0350166456182198E-2</v>
      </c>
      <c r="H39" s="3">
        <f t="shared" si="22"/>
        <v>1.3931497382992785E-3</v>
      </c>
      <c r="I39" s="3">
        <f t="shared" si="23"/>
        <v>3.7324921142572805E-2</v>
      </c>
      <c r="J39" s="3">
        <f t="shared" si="24"/>
        <v>5.1930880765619657E-2</v>
      </c>
      <c r="K39" s="3">
        <f t="shared" si="25"/>
        <v>19.256365100243794</v>
      </c>
      <c r="M39" s="3">
        <v>2.6827E-2</v>
      </c>
      <c r="N39" s="3">
        <v>-3.5601E-6</v>
      </c>
      <c r="O39" s="32">
        <f t="shared" si="65"/>
        <v>1.0313944207277466</v>
      </c>
      <c r="P39" s="3">
        <f t="shared" si="66"/>
        <v>1.34791256211E-3</v>
      </c>
      <c r="Q39" s="3">
        <f t="shared" si="67"/>
        <v>5.0244625269690979E-2</v>
      </c>
      <c r="R39" s="3">
        <f t="shared" si="27"/>
        <v>1.3902294961890961E-3</v>
      </c>
      <c r="S39" s="3">
        <f t="shared" si="28"/>
        <v>3.7285781421194542E-2</v>
      </c>
      <c r="T39" s="3">
        <f t="shared" si="68"/>
        <v>5.1822026174715624E-2</v>
      </c>
      <c r="U39" s="3">
        <f t="shared" si="29"/>
        <v>19.296813996205881</v>
      </c>
      <c r="W39" s="3">
        <v>2.6827E-2</v>
      </c>
      <c r="X39" s="3">
        <v>-3.6252699999999999E-6</v>
      </c>
      <c r="Y39" s="32">
        <f t="shared" si="69"/>
        <v>1.0313944207277466</v>
      </c>
      <c r="Z39" s="3">
        <f t="shared" si="70"/>
        <v>1.3513064845800001E-3</v>
      </c>
      <c r="AA39" s="3">
        <f t="shared" si="71"/>
        <v>5.0371136712267492E-2</v>
      </c>
      <c r="AB39" s="3">
        <f t="shared" si="31"/>
        <v>1.3937299688890367E-3</v>
      </c>
      <c r="AC39" s="3">
        <f t="shared" si="32"/>
        <v>3.7332693030225357E-2</v>
      </c>
      <c r="AD39" s="3">
        <f t="shared" si="72"/>
        <v>5.195250937074726E-2</v>
      </c>
      <c r="AE39" s="3">
        <f t="shared" si="33"/>
        <v>19.248348388019675</v>
      </c>
      <c r="AG39" s="3">
        <v>2.6827E-2</v>
      </c>
      <c r="AH39" s="3">
        <v>-3.6059999999999999E-6</v>
      </c>
      <c r="AI39" s="32">
        <f t="shared" si="73"/>
        <v>1.0313944207277466</v>
      </c>
      <c r="AJ39" s="3">
        <f t="shared" si="74"/>
        <v>1.36529099061E-3</v>
      </c>
      <c r="AK39" s="3">
        <f t="shared" si="75"/>
        <v>5.0892421463823757E-2</v>
      </c>
      <c r="AL39" s="3">
        <f t="shared" si="35"/>
        <v>1.4081535103850121E-3</v>
      </c>
      <c r="AM39" s="3">
        <f t="shared" si="36"/>
        <v>3.7525371555589056E-2</v>
      </c>
      <c r="AN39" s="3">
        <f t="shared" si="76"/>
        <v>5.2490159555112839E-2</v>
      </c>
      <c r="AO39" s="3">
        <f t="shared" si="37"/>
        <v>19.051189946375278</v>
      </c>
      <c r="AQ39" s="3">
        <v>2.6827E-2</v>
      </c>
      <c r="AR39" s="3">
        <v>-3.6360800000000001E-6</v>
      </c>
      <c r="AS39" s="32">
        <f t="shared" si="77"/>
        <v>1.0313944207277466</v>
      </c>
      <c r="AT39" s="3">
        <f t="shared" si="78"/>
        <v>1.3446639221399998E-3</v>
      </c>
      <c r="AU39" s="3">
        <f t="shared" si="79"/>
        <v>5.0123529359973155E-2</v>
      </c>
      <c r="AV39" s="3">
        <f t="shared" si="39"/>
        <v>1.3868788670490849E-3</v>
      </c>
      <c r="AW39" s="3">
        <f t="shared" si="40"/>
        <v>3.7240822588244273E-2</v>
      </c>
      <c r="AX39" s="3">
        <f t="shared" si="80"/>
        <v>5.1697128529059715E-2</v>
      </c>
      <c r="AY39" s="3">
        <f t="shared" si="41"/>
        <v>19.343434122030306</v>
      </c>
      <c r="BA39" s="3">
        <v>2.6827E-2</v>
      </c>
      <c r="BB39" s="3">
        <v>-3.5725500000000002E-6</v>
      </c>
      <c r="BC39" s="32">
        <f t="shared" si="81"/>
        <v>1.0317186316130591</v>
      </c>
      <c r="BD39" s="3">
        <f t="shared" si="82"/>
        <v>1.3284221977600001E-3</v>
      </c>
      <c r="BE39" s="3">
        <f t="shared" si="83"/>
        <v>4.9518104810824921E-2</v>
      </c>
      <c r="BF39" s="3">
        <f t="shared" si="43"/>
        <v>1.3705579320773599E-3</v>
      </c>
      <c r="BG39" s="3">
        <f t="shared" si="44"/>
        <v>3.7021047149930264E-2</v>
      </c>
      <c r="BH39" s="3">
        <f t="shared" si="84"/>
        <v>5.108875133549632E-2</v>
      </c>
      <c r="BI39" s="3">
        <f t="shared" si="45"/>
        <v>19.573780408784483</v>
      </c>
      <c r="BK39" s="3">
        <v>2.6827E-2</v>
      </c>
      <c r="BL39" s="3">
        <v>-3.57828E-6</v>
      </c>
      <c r="BM39" s="32">
        <f t="shared" si="85"/>
        <v>1.0317186316130591</v>
      </c>
      <c r="BN39" s="3">
        <f t="shared" si="86"/>
        <v>1.3347108185880001E-3</v>
      </c>
      <c r="BO39" s="3">
        <f t="shared" si="87"/>
        <v>4.9752518678495547E-2</v>
      </c>
      <c r="BP39" s="3">
        <f t="shared" si="47"/>
        <v>1.3770460193527575E-3</v>
      </c>
      <c r="BQ39" s="3">
        <f t="shared" si="48"/>
        <v>3.7108570699405242E-2</v>
      </c>
      <c r="BR39" s="3">
        <f t="shared" si="88"/>
        <v>5.1330600490280591E-2</v>
      </c>
      <c r="BS39" s="3">
        <f t="shared" si="49"/>
        <v>19.481556624091105</v>
      </c>
    </row>
    <row r="40" spans="2:71" x14ac:dyDescent="0.2">
      <c r="B40" s="3">
        <v>3.2374600000000003E-2</v>
      </c>
      <c r="C40" s="3">
        <f t="shared" si="19"/>
        <v>26.978833333333338</v>
      </c>
      <c r="D40" s="3">
        <v>-4.2388500000000001E-6</v>
      </c>
      <c r="E40" s="32">
        <f t="shared" si="89"/>
        <v>1.033480419520824</v>
      </c>
      <c r="F40" s="3">
        <f t="shared" si="64"/>
        <v>1.5924564275200002E-3</v>
      </c>
      <c r="G40" s="3">
        <f t="shared" si="21"/>
        <v>4.9188451054839287E-2</v>
      </c>
      <c r="H40" s="3">
        <f t="shared" si="22"/>
        <v>1.6457725367820025E-3</v>
      </c>
      <c r="I40" s="3">
        <f t="shared" si="23"/>
        <v>4.0568122174707601E-2</v>
      </c>
      <c r="J40" s="3">
        <f t="shared" si="24"/>
        <v>5.0835301031734829E-2</v>
      </c>
      <c r="K40" s="3">
        <f t="shared" si="25"/>
        <v>19.671369692012494</v>
      </c>
      <c r="M40" s="3">
        <v>3.2374600000000003E-2</v>
      </c>
      <c r="N40" s="3">
        <v>-4.1969800000000001E-6</v>
      </c>
      <c r="O40" s="32">
        <f t="shared" si="65"/>
        <v>1.033480419520824</v>
      </c>
      <c r="P40" s="3">
        <f t="shared" si="66"/>
        <v>1.58904488331E-3</v>
      </c>
      <c r="Q40" s="3">
        <f t="shared" si="67"/>
        <v>4.9083073869947424E-2</v>
      </c>
      <c r="R40" s="3">
        <f t="shared" si="27"/>
        <v>1.6422467726406377E-3</v>
      </c>
      <c r="S40" s="3">
        <f t="shared" si="28"/>
        <v>4.0524644016211142E-2</v>
      </c>
      <c r="T40" s="3">
        <f t="shared" si="68"/>
        <v>5.0726395774484859E-2</v>
      </c>
      <c r="U40" s="3">
        <f t="shared" si="29"/>
        <v>19.713602449614513</v>
      </c>
      <c r="W40" s="3">
        <v>3.2374600000000003E-2</v>
      </c>
      <c r="X40" s="3">
        <v>-4.2763699999999999E-6</v>
      </c>
      <c r="Y40" s="32">
        <f t="shared" si="69"/>
        <v>1.033480419520824</v>
      </c>
      <c r="Z40" s="3">
        <f t="shared" si="70"/>
        <v>1.59400075408E-3</v>
      </c>
      <c r="AA40" s="3">
        <f t="shared" si="71"/>
        <v>4.9236152850691585E-2</v>
      </c>
      <c r="AB40" s="3">
        <f t="shared" si="31"/>
        <v>1.6473685680431082E-3</v>
      </c>
      <c r="AC40" s="3">
        <f t="shared" si="32"/>
        <v>4.0587788410347124E-2</v>
      </c>
      <c r="AD40" s="3">
        <f t="shared" si="72"/>
        <v>5.0884599903724154E-2</v>
      </c>
      <c r="AE40" s="3">
        <f t="shared" si="33"/>
        <v>19.65231134551599</v>
      </c>
      <c r="AG40" s="3">
        <v>3.2374600000000003E-2</v>
      </c>
      <c r="AH40" s="3">
        <v>-4.2532199999999999E-6</v>
      </c>
      <c r="AI40" s="32">
        <f t="shared" si="73"/>
        <v>1.033480419520824</v>
      </c>
      <c r="AJ40" s="3">
        <f t="shared" si="74"/>
        <v>1.6103381909100001E-3</v>
      </c>
      <c r="AK40" s="3">
        <f t="shared" si="75"/>
        <v>4.9740790339031213E-2</v>
      </c>
      <c r="AL40" s="3">
        <f t="shared" si="35"/>
        <v>1.6642529891120717E-3</v>
      </c>
      <c r="AM40" s="3">
        <f t="shared" si="36"/>
        <v>4.0795256943817276E-2</v>
      </c>
      <c r="AN40" s="3">
        <f t="shared" si="76"/>
        <v>5.1406132866879332E-2</v>
      </c>
      <c r="AO40" s="3">
        <f t="shared" si="37"/>
        <v>19.452931863005283</v>
      </c>
      <c r="AQ40" s="3">
        <v>3.2374600000000003E-2</v>
      </c>
      <c r="AR40" s="3">
        <v>-4.2872600000000002E-6</v>
      </c>
      <c r="AS40" s="32">
        <f t="shared" si="77"/>
        <v>1.033480419520824</v>
      </c>
      <c r="AT40" s="3">
        <f t="shared" si="78"/>
        <v>1.58547679794E-3</v>
      </c>
      <c r="AU40" s="3">
        <f t="shared" si="79"/>
        <v>4.897286137712898E-2</v>
      </c>
      <c r="AV40" s="3">
        <f t="shared" si="39"/>
        <v>1.638559226275564E-3</v>
      </c>
      <c r="AW40" s="3">
        <f t="shared" si="40"/>
        <v>4.0479120868363284E-2</v>
      </c>
      <c r="AX40" s="3">
        <f t="shared" si="80"/>
        <v>5.0612493321170418E-2</v>
      </c>
      <c r="AY40" s="3">
        <f t="shared" si="41"/>
        <v>19.757967536875238</v>
      </c>
      <c r="BA40" s="3">
        <v>3.2374600000000003E-2</v>
      </c>
      <c r="BB40" s="3">
        <v>-4.2123600000000003E-6</v>
      </c>
      <c r="BC40" s="32">
        <f t="shared" si="81"/>
        <v>1.0338261725623472</v>
      </c>
      <c r="BD40" s="3">
        <f t="shared" si="82"/>
        <v>1.5663291481600001E-3</v>
      </c>
      <c r="BE40" s="3">
        <f t="shared" si="83"/>
        <v>4.8381420871918109E-2</v>
      </c>
      <c r="BF40" s="3">
        <f t="shared" si="43"/>
        <v>1.6193120682150945E-3</v>
      </c>
      <c r="BG40" s="3">
        <f t="shared" si="44"/>
        <v>4.024067678624571E-2</v>
      </c>
      <c r="BH40" s="3">
        <f t="shared" si="84"/>
        <v>5.0017979163143156E-2</v>
      </c>
      <c r="BI40" s="3">
        <f t="shared" si="45"/>
        <v>19.992810919815646</v>
      </c>
      <c r="BK40" s="3">
        <v>3.2374600000000003E-2</v>
      </c>
      <c r="BL40" s="3">
        <v>-4.2163200000000003E-6</v>
      </c>
      <c r="BM40" s="32">
        <f t="shared" si="85"/>
        <v>1.0338261725623472</v>
      </c>
      <c r="BN40" s="3">
        <f t="shared" si="86"/>
        <v>1.5727010146680002E-3</v>
      </c>
      <c r="BO40" s="3">
        <f t="shared" si="87"/>
        <v>4.857823771314549E-2</v>
      </c>
      <c r="BP40" s="3">
        <f t="shared" si="47"/>
        <v>1.6258994705791385E-3</v>
      </c>
      <c r="BQ40" s="3">
        <f t="shared" si="48"/>
        <v>4.0322443757529608E-2</v>
      </c>
      <c r="BR40" s="3">
        <f t="shared" si="88"/>
        <v>5.022145356480507E-2</v>
      </c>
      <c r="BS40" s="3">
        <f t="shared" si="49"/>
        <v>19.911809177518403</v>
      </c>
    </row>
    <row r="41" spans="2:71" x14ac:dyDescent="0.2">
      <c r="B41" s="3">
        <v>3.9069399999999997E-2</v>
      </c>
      <c r="C41" s="3">
        <f t="shared" si="19"/>
        <v>32.557833333333335</v>
      </c>
      <c r="D41" s="3">
        <v>-4.9875600000000001E-6</v>
      </c>
      <c r="E41" s="32">
        <f t="shared" si="89"/>
        <v>1.0355664190406844</v>
      </c>
      <c r="F41" s="3">
        <f t="shared" si="64"/>
        <v>1.8737318003200002E-3</v>
      </c>
      <c r="G41" s="3">
        <f t="shared" si="21"/>
        <v>4.7959062599374457E-2</v>
      </c>
      <c r="H41" s="3">
        <f t="shared" si="22"/>
        <v>1.9403737307000372E-3</v>
      </c>
      <c r="I41" s="3">
        <f t="shared" si="23"/>
        <v>4.4049673446009074E-2</v>
      </c>
      <c r="J41" s="3">
        <f t="shared" si="24"/>
        <v>4.9664794716582215E-2</v>
      </c>
      <c r="K41" s="3">
        <f t="shared" si="25"/>
        <v>20.13498708102215</v>
      </c>
      <c r="M41" s="3">
        <v>3.9069399999999997E-2</v>
      </c>
      <c r="N41" s="3">
        <v>-4.9369000000000001E-6</v>
      </c>
      <c r="O41" s="32">
        <f t="shared" si="65"/>
        <v>1.0355664190406844</v>
      </c>
      <c r="P41" s="3">
        <f t="shared" si="66"/>
        <v>1.86918969411E-3</v>
      </c>
      <c r="Q41" s="3">
        <f t="shared" si="67"/>
        <v>4.7842805216102631E-2</v>
      </c>
      <c r="R41" s="3">
        <f t="shared" si="27"/>
        <v>1.9356700780372449E-3</v>
      </c>
      <c r="S41" s="3">
        <f t="shared" si="28"/>
        <v>4.3996250727047694E-2</v>
      </c>
      <c r="T41" s="3">
        <f t="shared" si="68"/>
        <v>4.9544402474500378E-2</v>
      </c>
      <c r="U41" s="3">
        <f t="shared" si="29"/>
        <v>20.183914833056715</v>
      </c>
      <c r="W41" s="3">
        <v>3.9069399999999997E-2</v>
      </c>
      <c r="X41" s="3">
        <v>-5.0308799999999998E-6</v>
      </c>
      <c r="Y41" s="32">
        <f t="shared" si="69"/>
        <v>1.0355664190406844</v>
      </c>
      <c r="Z41" s="3">
        <f t="shared" si="70"/>
        <v>1.8752405840299999E-3</v>
      </c>
      <c r="AA41" s="3">
        <f t="shared" si="71"/>
        <v>4.7997680640859602E-2</v>
      </c>
      <c r="AB41" s="3">
        <f t="shared" si="31"/>
        <v>1.9419361764437086E-3</v>
      </c>
      <c r="AC41" s="3">
        <f t="shared" si="32"/>
        <v>4.4067404920686087E-2</v>
      </c>
      <c r="AD41" s="3">
        <f t="shared" si="72"/>
        <v>4.9704786263513358E-2</v>
      </c>
      <c r="AE41" s="3">
        <f t="shared" si="33"/>
        <v>20.1187868447604</v>
      </c>
      <c r="AG41" s="3">
        <v>3.9069399999999997E-2</v>
      </c>
      <c r="AH41" s="3">
        <v>-5.0026899999999997E-6</v>
      </c>
      <c r="AI41" s="32">
        <f t="shared" si="73"/>
        <v>1.0355664190406844</v>
      </c>
      <c r="AJ41" s="3">
        <f t="shared" si="74"/>
        <v>1.8940987749599999E-3</v>
      </c>
      <c r="AK41" s="3">
        <f t="shared" si="75"/>
        <v>4.8480365067290518E-2</v>
      </c>
      <c r="AL41" s="3">
        <f t="shared" si="35"/>
        <v>1.9614650856946744E-3</v>
      </c>
      <c r="AM41" s="3">
        <f t="shared" si="36"/>
        <v>4.4288430607718247E-2</v>
      </c>
      <c r="AN41" s="3">
        <f t="shared" si="76"/>
        <v>5.0204638046519132E-2</v>
      </c>
      <c r="AO41" s="3">
        <f t="shared" si="37"/>
        <v>19.918478429690293</v>
      </c>
      <c r="AQ41" s="3">
        <v>3.9069399999999997E-2</v>
      </c>
      <c r="AR41" s="3">
        <v>-5.0449599999999997E-6</v>
      </c>
      <c r="AS41" s="32">
        <f t="shared" si="77"/>
        <v>1.0355664190406844</v>
      </c>
      <c r="AT41" s="3">
        <f t="shared" si="78"/>
        <v>1.8656818349399998E-3</v>
      </c>
      <c r="AU41" s="3">
        <f t="shared" si="79"/>
        <v>4.7753019881032213E-2</v>
      </c>
      <c r="AV41" s="3">
        <f t="shared" si="39"/>
        <v>1.9320374568780687E-3</v>
      </c>
      <c r="AW41" s="3">
        <f t="shared" si="40"/>
        <v>4.3954948036348182E-2</v>
      </c>
      <c r="AX41" s="3">
        <f t="shared" si="80"/>
        <v>4.9451423796579137E-2</v>
      </c>
      <c r="AY41" s="3">
        <f t="shared" si="41"/>
        <v>20.221864674989927</v>
      </c>
      <c r="BA41" s="3">
        <v>3.9069399999999997E-2</v>
      </c>
      <c r="BB41" s="3">
        <v>-4.9517100000000002E-6</v>
      </c>
      <c r="BC41" s="32">
        <f t="shared" si="81"/>
        <v>1.035933714245924</v>
      </c>
      <c r="BD41" s="3">
        <f t="shared" si="82"/>
        <v>1.8412490521599999E-3</v>
      </c>
      <c r="BE41" s="3">
        <f t="shared" si="83"/>
        <v>4.712765110700446E-2</v>
      </c>
      <c r="BF41" s="3">
        <f t="shared" si="43"/>
        <v>1.9074119694558957E-3</v>
      </c>
      <c r="BG41" s="3">
        <f t="shared" si="44"/>
        <v>4.3673927799728472E-2</v>
      </c>
      <c r="BH41" s="3">
        <f t="shared" si="84"/>
        <v>4.882112265496516E-2</v>
      </c>
      <c r="BI41" s="3">
        <f t="shared" si="45"/>
        <v>20.482937417628165</v>
      </c>
      <c r="BK41" s="3">
        <v>3.9069399999999997E-2</v>
      </c>
      <c r="BL41" s="3">
        <v>-4.9615800000000004E-6</v>
      </c>
      <c r="BM41" s="32">
        <f t="shared" si="85"/>
        <v>1.035933714245924</v>
      </c>
      <c r="BN41" s="3">
        <f t="shared" si="86"/>
        <v>1.8506844851880002E-3</v>
      </c>
      <c r="BO41" s="3">
        <f t="shared" si="87"/>
        <v>4.7369155533179427E-2</v>
      </c>
      <c r="BP41" s="3">
        <f t="shared" si="47"/>
        <v>1.9171864526381108E-3</v>
      </c>
      <c r="BQ41" s="3">
        <f t="shared" si="48"/>
        <v>4.3785687760250047E-2</v>
      </c>
      <c r="BR41" s="3">
        <f t="shared" si="88"/>
        <v>4.9071305232179424E-2</v>
      </c>
      <c r="BS41" s="3">
        <f t="shared" si="49"/>
        <v>20.3785082803184</v>
      </c>
    </row>
    <row r="42" spans="2:71" x14ac:dyDescent="0.2">
      <c r="B42" s="3">
        <v>4.7148700000000002E-2</v>
      </c>
      <c r="C42" s="3">
        <f t="shared" si="19"/>
        <v>39.290583333333338</v>
      </c>
      <c r="D42" s="3">
        <v>-5.8550900000000002E-6</v>
      </c>
      <c r="E42" s="32">
        <f t="shared" si="89"/>
        <v>1.0376524351856389</v>
      </c>
      <c r="F42" s="3">
        <f t="shared" si="64"/>
        <v>2.1996454707199999E-3</v>
      </c>
      <c r="G42" s="3">
        <f t="shared" si="21"/>
        <v>4.6653364158926965E-2</v>
      </c>
      <c r="H42" s="3">
        <f t="shared" si="22"/>
        <v>2.2824674792376689E-3</v>
      </c>
      <c r="I42" s="3">
        <f t="shared" si="23"/>
        <v>4.7775176391486707E-2</v>
      </c>
      <c r="J42" s="3">
        <f t="shared" si="24"/>
        <v>4.8409976929112974E-2</v>
      </c>
      <c r="K42" s="3">
        <f t="shared" si="25"/>
        <v>20.656898917020889</v>
      </c>
      <c r="M42" s="3">
        <v>4.7148700000000002E-2</v>
      </c>
      <c r="N42" s="3">
        <v>-5.7971799999999996E-6</v>
      </c>
      <c r="O42" s="32">
        <f t="shared" si="65"/>
        <v>1.0376524351856389</v>
      </c>
      <c r="P42" s="3">
        <f t="shared" si="66"/>
        <v>2.1949046063100002E-3</v>
      </c>
      <c r="Q42" s="3">
        <f t="shared" si="67"/>
        <v>4.6552812830682501E-2</v>
      </c>
      <c r="R42" s="3">
        <f t="shared" si="27"/>
        <v>2.2775481097377479E-3</v>
      </c>
      <c r="S42" s="3">
        <f t="shared" si="28"/>
        <v>4.7723664043509355E-2</v>
      </c>
      <c r="T42" s="3">
        <f t="shared" si="68"/>
        <v>4.8305639598498956E-2</v>
      </c>
      <c r="U42" s="3">
        <f t="shared" si="29"/>
        <v>20.701516599545737</v>
      </c>
      <c r="W42" s="3">
        <v>4.7148700000000002E-2</v>
      </c>
      <c r="X42" s="3">
        <v>-5.9095199999999996E-6</v>
      </c>
      <c r="Y42" s="32">
        <f t="shared" si="69"/>
        <v>1.0376524351856389</v>
      </c>
      <c r="Z42" s="3">
        <f t="shared" si="70"/>
        <v>2.2027492508299999E-3</v>
      </c>
      <c r="AA42" s="3">
        <f t="shared" si="71"/>
        <v>4.6719193759955202E-2</v>
      </c>
      <c r="AB42" s="3">
        <f t="shared" si="31"/>
        <v>2.285688124227091E-3</v>
      </c>
      <c r="AC42" s="3">
        <f t="shared" si="32"/>
        <v>4.7808870769210719E-2</v>
      </c>
      <c r="AD42" s="3">
        <f t="shared" si="72"/>
        <v>4.8478285174927215E-2</v>
      </c>
      <c r="AE42" s="3">
        <f t="shared" si="33"/>
        <v>20.627792348504855</v>
      </c>
      <c r="AG42" s="3">
        <v>4.7148700000000002E-2</v>
      </c>
      <c r="AH42" s="3">
        <v>-5.8734499999999996E-6</v>
      </c>
      <c r="AI42" s="32">
        <f t="shared" si="73"/>
        <v>1.0376524351856389</v>
      </c>
      <c r="AJ42" s="3">
        <f t="shared" si="74"/>
        <v>2.2237815723599999E-3</v>
      </c>
      <c r="AK42" s="3">
        <f t="shared" si="75"/>
        <v>4.7165278626133907E-2</v>
      </c>
      <c r="AL42" s="3">
        <f t="shared" si="35"/>
        <v>2.3075123638803029E-3</v>
      </c>
      <c r="AM42" s="3">
        <f t="shared" si="36"/>
        <v>4.8036573190437956E-2</v>
      </c>
      <c r="AN42" s="3">
        <f t="shared" si="76"/>
        <v>4.8941166222617016E-2</v>
      </c>
      <c r="AO42" s="3">
        <f t="shared" si="37"/>
        <v>20.432696586169076</v>
      </c>
      <c r="AQ42" s="3">
        <v>4.7148700000000002E-2</v>
      </c>
      <c r="AR42" s="3">
        <v>-5.9233499999999998E-6</v>
      </c>
      <c r="AS42" s="32">
        <f t="shared" si="77"/>
        <v>1.0376524351856389</v>
      </c>
      <c r="AT42" s="3">
        <f t="shared" si="78"/>
        <v>2.19051924084E-3</v>
      </c>
      <c r="AU42" s="3">
        <f t="shared" si="79"/>
        <v>4.6459801454546992E-2</v>
      </c>
      <c r="AV42" s="3">
        <f t="shared" si="39"/>
        <v>2.2729976245786229E-3</v>
      </c>
      <c r="AW42" s="3">
        <f t="shared" si="40"/>
        <v>4.7675964852099455E-2</v>
      </c>
      <c r="AX42" s="3">
        <f t="shared" si="80"/>
        <v>4.8209126117551973E-2</v>
      </c>
      <c r="AY42" s="3">
        <f t="shared" si="41"/>
        <v>20.74296052497662</v>
      </c>
      <c r="BA42" s="3">
        <v>4.7148700000000002E-2</v>
      </c>
      <c r="BB42" s="3">
        <v>-5.8146000000000002E-6</v>
      </c>
      <c r="BC42" s="32">
        <f t="shared" si="81"/>
        <v>1.0380412727262822</v>
      </c>
      <c r="BD42" s="3">
        <f t="shared" si="82"/>
        <v>2.1621060697599999E-3</v>
      </c>
      <c r="BE42" s="3">
        <f t="shared" si="83"/>
        <v>4.5857172515042829E-2</v>
      </c>
      <c r="BF42" s="3">
        <f t="shared" si="43"/>
        <v>2.2443553364228904E-3</v>
      </c>
      <c r="BG42" s="3">
        <f t="shared" si="44"/>
        <v>4.7374627559727482E-2</v>
      </c>
      <c r="BH42" s="3">
        <f t="shared" si="84"/>
        <v>4.7601637721143751E-2</v>
      </c>
      <c r="BI42" s="3">
        <f t="shared" si="45"/>
        <v>21.007680573053452</v>
      </c>
      <c r="BK42" s="3">
        <v>4.7148700000000002E-2</v>
      </c>
      <c r="BL42" s="3">
        <v>-5.8252999999999999E-6</v>
      </c>
      <c r="BM42" s="32">
        <f t="shared" si="85"/>
        <v>1.0380412727262822</v>
      </c>
      <c r="BN42" s="3">
        <f t="shared" si="86"/>
        <v>2.172853772628E-3</v>
      </c>
      <c r="BO42" s="3">
        <f t="shared" si="87"/>
        <v>4.6085125838633938E-2</v>
      </c>
      <c r="BP42" s="3">
        <f t="shared" si="47"/>
        <v>2.2555118955868729E-3</v>
      </c>
      <c r="BQ42" s="3">
        <f t="shared" si="48"/>
        <v>4.7492229844332143E-2</v>
      </c>
      <c r="BR42" s="3">
        <f t="shared" si="88"/>
        <v>4.7838262679286446E-2</v>
      </c>
      <c r="BS42" s="3">
        <f t="shared" si="49"/>
        <v>20.9037691586779</v>
      </c>
    </row>
    <row r="43" spans="2:71" x14ac:dyDescent="0.2">
      <c r="B43" s="3">
        <v>5.6898700000000003E-2</v>
      </c>
      <c r="C43" s="3">
        <f t="shared" si="19"/>
        <v>47.415583333333338</v>
      </c>
      <c r="D43" s="3">
        <v>-6.8611999999999996E-6</v>
      </c>
      <c r="E43" s="32">
        <f t="shared" si="89"/>
        <v>1.0397384421353024</v>
      </c>
      <c r="F43" s="3">
        <f t="shared" si="64"/>
        <v>2.5776208755199999E-3</v>
      </c>
      <c r="G43" s="3">
        <f t="shared" si="21"/>
        <v>4.5301929139330066E-2</v>
      </c>
      <c r="H43" s="3">
        <f t="shared" si="22"/>
        <v>2.6800515135285991E-3</v>
      </c>
      <c r="I43" s="3">
        <f t="shared" si="23"/>
        <v>5.1769213955096892E-2</v>
      </c>
      <c r="J43" s="3">
        <f t="shared" si="24"/>
        <v>4.7102157229050909E-2</v>
      </c>
      <c r="K43" s="3">
        <f t="shared" si="25"/>
        <v>21.230450128582138</v>
      </c>
      <c r="M43" s="3">
        <v>5.6898700000000003E-2</v>
      </c>
      <c r="N43" s="3">
        <v>-6.7918300000000003E-6</v>
      </c>
      <c r="O43" s="32">
        <f t="shared" si="65"/>
        <v>1.0397384421353024</v>
      </c>
      <c r="P43" s="3">
        <f t="shared" si="66"/>
        <v>2.5714940160600002E-3</v>
      </c>
      <c r="Q43" s="3">
        <f t="shared" si="67"/>
        <v>4.5194249008501074E-2</v>
      </c>
      <c r="R43" s="3">
        <f t="shared" si="27"/>
        <v>2.6736811822184771E-3</v>
      </c>
      <c r="S43" s="3">
        <f t="shared" si="28"/>
        <v>5.1707651099411556E-2</v>
      </c>
      <c r="T43" s="3">
        <f t="shared" si="68"/>
        <v>4.6990198057573845E-2</v>
      </c>
      <c r="U43" s="3">
        <f t="shared" si="29"/>
        <v>21.281033946159774</v>
      </c>
      <c r="W43" s="3">
        <v>5.6898700000000003E-2</v>
      </c>
      <c r="X43" s="3">
        <v>-6.92372E-6</v>
      </c>
      <c r="Y43" s="32">
        <f t="shared" si="69"/>
        <v>1.0397384421353024</v>
      </c>
      <c r="Z43" s="3">
        <f t="shared" si="70"/>
        <v>2.5807872298299998E-3</v>
      </c>
      <c r="AA43" s="3">
        <f t="shared" si="71"/>
        <v>4.5357578113911209E-2</v>
      </c>
      <c r="AB43" s="3">
        <f t="shared" si="31"/>
        <v>2.6833436938261267E-3</v>
      </c>
      <c r="AC43" s="3">
        <f t="shared" si="32"/>
        <v>5.1801000895987777E-2</v>
      </c>
      <c r="AD43" s="3">
        <f t="shared" si="72"/>
        <v>4.7160017607188326E-2</v>
      </c>
      <c r="AE43" s="3">
        <f t="shared" si="33"/>
        <v>21.204402600722858</v>
      </c>
      <c r="AG43" s="3">
        <v>5.6898700000000003E-2</v>
      </c>
      <c r="AH43" s="3">
        <v>-6.8801499999999997E-6</v>
      </c>
      <c r="AI43" s="32">
        <f t="shared" si="73"/>
        <v>1.0397384421353024</v>
      </c>
      <c r="AJ43" s="3">
        <f t="shared" si="74"/>
        <v>2.60493329286E-3</v>
      </c>
      <c r="AK43" s="3">
        <f t="shared" si="75"/>
        <v>4.5781947440978438E-2</v>
      </c>
      <c r="AL43" s="3">
        <f t="shared" si="35"/>
        <v>2.7084492837846398E-3</v>
      </c>
      <c r="AM43" s="3">
        <f t="shared" si="36"/>
        <v>5.2042763990632165E-2</v>
      </c>
      <c r="AN43" s="3">
        <f t="shared" si="76"/>
        <v>4.7601250710203213E-2</v>
      </c>
      <c r="AO43" s="3">
        <f t="shared" si="37"/>
        <v>21.007851371133246</v>
      </c>
      <c r="AQ43" s="3">
        <v>5.6898700000000003E-2</v>
      </c>
      <c r="AR43" s="3">
        <v>-6.9386400000000002E-6</v>
      </c>
      <c r="AS43" s="32">
        <f t="shared" si="77"/>
        <v>1.0397384421353024</v>
      </c>
      <c r="AT43" s="3">
        <f t="shared" si="78"/>
        <v>2.5659836357400001E-3</v>
      </c>
      <c r="AU43" s="3">
        <f t="shared" si="79"/>
        <v>4.5097403556496017E-2</v>
      </c>
      <c r="AV43" s="3">
        <f t="shared" si="39"/>
        <v>2.6679518279689872E-3</v>
      </c>
      <c r="AW43" s="3">
        <f t="shared" si="40"/>
        <v>5.1652219971352512E-2</v>
      </c>
      <c r="AX43" s="3">
        <f t="shared" si="80"/>
        <v>4.6889504118178223E-2</v>
      </c>
      <c r="AY43" s="3">
        <f t="shared" si="41"/>
        <v>21.326734389846486</v>
      </c>
      <c r="BA43" s="3">
        <v>5.6898700000000003E-2</v>
      </c>
      <c r="BB43" s="3">
        <v>-6.80954E-6</v>
      </c>
      <c r="BC43" s="32">
        <f t="shared" si="81"/>
        <v>1.0401488219163899</v>
      </c>
      <c r="BD43" s="3">
        <f t="shared" si="82"/>
        <v>2.5320645593599998E-3</v>
      </c>
      <c r="BE43" s="3">
        <f t="shared" si="83"/>
        <v>4.4501272601307228E-2</v>
      </c>
      <c r="BF43" s="3">
        <f t="shared" si="43"/>
        <v>2.6337239684345467E-3</v>
      </c>
      <c r="BG43" s="3">
        <f t="shared" si="44"/>
        <v>5.1319820424808059E-2</v>
      </c>
      <c r="BH43" s="3">
        <f t="shared" si="84"/>
        <v>4.6287946270029835E-2</v>
      </c>
      <c r="BI43" s="3">
        <f t="shared" si="45"/>
        <v>21.603896491028213</v>
      </c>
      <c r="BK43" s="3">
        <v>5.6898700000000003E-2</v>
      </c>
      <c r="BL43" s="3">
        <v>-6.8213600000000002E-6</v>
      </c>
      <c r="BM43" s="32">
        <f t="shared" si="85"/>
        <v>1.0401488219163899</v>
      </c>
      <c r="BN43" s="3">
        <f t="shared" si="86"/>
        <v>2.5443861447480001E-3</v>
      </c>
      <c r="BO43" s="3">
        <f t="shared" si="87"/>
        <v>4.4717825622518616E-2</v>
      </c>
      <c r="BP43" s="3">
        <f t="shared" si="47"/>
        <v>2.6465402509600173E-3</v>
      </c>
      <c r="BQ43" s="3">
        <f t="shared" si="48"/>
        <v>5.1444535676396355E-2</v>
      </c>
      <c r="BR43" s="3">
        <f t="shared" si="88"/>
        <v>4.6513193639925288E-2</v>
      </c>
      <c r="BS43" s="3">
        <f t="shared" si="49"/>
        <v>21.499276264307838</v>
      </c>
    </row>
    <row r="44" spans="2:71" x14ac:dyDescent="0.2">
      <c r="B44" s="3">
        <v>6.8664900000000001E-2</v>
      </c>
      <c r="C44" s="3">
        <f t="shared" si="19"/>
        <v>57.220750000000002</v>
      </c>
      <c r="D44" s="3">
        <v>-8.0229099999999997E-6</v>
      </c>
      <c r="E44" s="32">
        <f t="shared" si="89"/>
        <v>1.041824444659305</v>
      </c>
      <c r="F44" s="3">
        <f t="shared" si="64"/>
        <v>3.0140520883200003E-3</v>
      </c>
      <c r="G44" s="3">
        <f t="shared" si="21"/>
        <v>4.3895091791002393E-2</v>
      </c>
      <c r="H44" s="3">
        <f t="shared" si="22"/>
        <v>3.1401131430882027E-3</v>
      </c>
      <c r="I44" s="3">
        <f t="shared" si="23"/>
        <v>5.6036712457889631E-2</v>
      </c>
      <c r="J44" s="3">
        <f t="shared" si="24"/>
        <v>4.5730979628430285E-2</v>
      </c>
      <c r="K44" s="3">
        <f t="shared" si="25"/>
        <v>21.867014617336441</v>
      </c>
      <c r="M44" s="3">
        <v>6.8664900000000001E-2</v>
      </c>
      <c r="N44" s="3">
        <v>-7.9400300000000006E-6</v>
      </c>
      <c r="O44" s="32">
        <f t="shared" si="65"/>
        <v>1.041824444659305</v>
      </c>
      <c r="P44" s="3">
        <f t="shared" si="66"/>
        <v>3.0062197590600007E-3</v>
      </c>
      <c r="Q44" s="3">
        <f t="shared" si="67"/>
        <v>4.378102580881936E-2</v>
      </c>
      <c r="R44" s="3">
        <f t="shared" si="27"/>
        <v>3.131953231006515E-3</v>
      </c>
      <c r="S44" s="3">
        <f t="shared" si="28"/>
        <v>5.5963856470105017E-2</v>
      </c>
      <c r="T44" s="3">
        <f t="shared" si="68"/>
        <v>4.5612142899887929E-2</v>
      </c>
      <c r="U44" s="3">
        <f t="shared" si="29"/>
        <v>21.923986386582531</v>
      </c>
      <c r="W44" s="3">
        <v>6.8664900000000001E-2</v>
      </c>
      <c r="X44" s="3">
        <v>-8.0926799999999999E-6</v>
      </c>
      <c r="Y44" s="32">
        <f t="shared" si="69"/>
        <v>1.041824444659305</v>
      </c>
      <c r="Z44" s="3">
        <f t="shared" si="70"/>
        <v>3.0165112250299998E-3</v>
      </c>
      <c r="AA44" s="3">
        <f t="shared" si="71"/>
        <v>4.3930905382954022E-2</v>
      </c>
      <c r="AB44" s="3">
        <f t="shared" si="31"/>
        <v>3.1426751318254392E-3</v>
      </c>
      <c r="AC44" s="3">
        <f t="shared" si="32"/>
        <v>5.6059567709940819E-2</v>
      </c>
      <c r="AD44" s="3">
        <f t="shared" si="72"/>
        <v>4.5768291103976545E-2</v>
      </c>
      <c r="AE44" s="3">
        <f t="shared" si="33"/>
        <v>21.849188070583558</v>
      </c>
      <c r="AG44" s="3">
        <v>6.8664900000000001E-2</v>
      </c>
      <c r="AH44" s="3">
        <v>-8.0435199999999999E-6</v>
      </c>
      <c r="AI44" s="32">
        <f t="shared" si="73"/>
        <v>1.041824444659305</v>
      </c>
      <c r="AJ44" s="3">
        <f t="shared" si="74"/>
        <v>3.0454026254100003E-3</v>
      </c>
      <c r="AK44" s="3">
        <f t="shared" si="75"/>
        <v>4.4351664757539884E-2</v>
      </c>
      <c r="AL44" s="3">
        <f t="shared" si="35"/>
        <v>3.1727748989817629E-3</v>
      </c>
      <c r="AM44" s="3">
        <f t="shared" si="36"/>
        <v>5.6327390308639036E-2</v>
      </c>
      <c r="AN44" s="3">
        <f t="shared" si="76"/>
        <v>4.6206648505739654E-2</v>
      </c>
      <c r="AO44" s="3">
        <f t="shared" si="37"/>
        <v>21.641907221983065</v>
      </c>
      <c r="AQ44" s="3">
        <v>6.8664900000000001E-2</v>
      </c>
      <c r="AR44" s="3">
        <v>-8.1101299999999992E-6</v>
      </c>
      <c r="AS44" s="32">
        <f t="shared" si="77"/>
        <v>1.041824444659305</v>
      </c>
      <c r="AT44" s="3">
        <f t="shared" si="78"/>
        <v>2.9992123526399995E-3</v>
      </c>
      <c r="AU44" s="3">
        <f t="shared" si="79"/>
        <v>4.3678973575145372E-2</v>
      </c>
      <c r="AV44" s="3">
        <f t="shared" si="39"/>
        <v>3.124652743704495E-3</v>
      </c>
      <c r="AW44" s="3">
        <f t="shared" si="40"/>
        <v>5.5898593396475509E-2</v>
      </c>
      <c r="AX44" s="3">
        <f t="shared" si="80"/>
        <v>4.5505822388214281E-2</v>
      </c>
      <c r="AY44" s="3">
        <f t="shared" si="41"/>
        <v>21.975209929597792</v>
      </c>
      <c r="BA44" s="3">
        <v>6.8664900000000001E-2</v>
      </c>
      <c r="BB44" s="3">
        <v>-7.9594799999999992E-6</v>
      </c>
      <c r="BC44" s="32">
        <f t="shared" si="81"/>
        <v>1.0422563666351325</v>
      </c>
      <c r="BD44" s="3">
        <f t="shared" si="82"/>
        <v>2.9596582489599997E-3</v>
      </c>
      <c r="BE44" s="3">
        <f t="shared" si="83"/>
        <v>4.310292811844188E-2</v>
      </c>
      <c r="BF44" s="3">
        <f t="shared" si="43"/>
        <v>3.0847226530427477E-3</v>
      </c>
      <c r="BG44" s="3">
        <f t="shared" si="44"/>
        <v>5.5540279554956759E-2</v>
      </c>
      <c r="BH44" s="3">
        <f t="shared" si="84"/>
        <v>4.4924301252062517E-2</v>
      </c>
      <c r="BI44" s="3">
        <f t="shared" si="45"/>
        <v>22.259667309885852</v>
      </c>
      <c r="BK44" s="3">
        <v>6.8664900000000001E-2</v>
      </c>
      <c r="BL44" s="3">
        <v>-7.9706199999999993E-6</v>
      </c>
      <c r="BM44" s="32">
        <f t="shared" si="85"/>
        <v>1.0422563666351325</v>
      </c>
      <c r="BN44" s="3">
        <f t="shared" si="86"/>
        <v>2.9730624232679999E-3</v>
      </c>
      <c r="BO44" s="3">
        <f t="shared" si="87"/>
        <v>4.3298139562833411E-2</v>
      </c>
      <c r="BP44" s="3">
        <f t="shared" si="47"/>
        <v>3.0986932390547482E-3</v>
      </c>
      <c r="BQ44" s="3">
        <f t="shared" si="48"/>
        <v>5.5665907331640146E-2</v>
      </c>
      <c r="BR44" s="3">
        <f t="shared" si="88"/>
        <v>4.5127761622819638E-2</v>
      </c>
      <c r="BS44" s="3">
        <f t="shared" si="49"/>
        <v>22.159308683600486</v>
      </c>
    </row>
    <row r="45" spans="2:71" x14ac:dyDescent="0.2">
      <c r="B45" s="3">
        <v>7.9706600000000002E-2</v>
      </c>
      <c r="C45" s="3">
        <f t="shared" si="19"/>
        <v>66.422166666666669</v>
      </c>
      <c r="D45" s="3">
        <v>-9.0313699999999992E-6</v>
      </c>
      <c r="E45" s="32">
        <f t="shared" si="89"/>
        <v>1.0434792825014547</v>
      </c>
      <c r="F45" s="3">
        <f t="shared" si="64"/>
        <v>3.3929103411199997E-3</v>
      </c>
      <c r="G45" s="3">
        <f t="shared" si="21"/>
        <v>4.2567495553944082E-2</v>
      </c>
      <c r="H45" s="3">
        <f t="shared" si="22"/>
        <v>3.5404316483436632E-3</v>
      </c>
      <c r="I45" s="3">
        <f t="shared" si="23"/>
        <v>5.9501526437089523E-2</v>
      </c>
      <c r="J45" s="3">
        <f t="shared" si="24"/>
        <v>4.4418299718513438E-2</v>
      </c>
      <c r="K45" s="3">
        <f t="shared" si="25"/>
        <v>22.513243558109508</v>
      </c>
      <c r="M45" s="3">
        <v>7.9706600000000002E-2</v>
      </c>
      <c r="N45" s="3">
        <v>-8.9410600000000004E-6</v>
      </c>
      <c r="O45" s="32">
        <f t="shared" si="65"/>
        <v>1.0434792825014547</v>
      </c>
      <c r="P45" s="3">
        <f t="shared" si="66"/>
        <v>3.3852247325100002E-3</v>
      </c>
      <c r="Q45" s="3">
        <f t="shared" si="67"/>
        <v>4.2471071812246415E-2</v>
      </c>
      <c r="R45" s="3">
        <f t="shared" si="27"/>
        <v>3.5324118749857141E-3</v>
      </c>
      <c r="S45" s="3">
        <f t="shared" si="28"/>
        <v>5.9434096905612306E-2</v>
      </c>
      <c r="T45" s="3">
        <f t="shared" si="68"/>
        <v>4.4317683541710652E-2</v>
      </c>
      <c r="U45" s="3">
        <f t="shared" si="29"/>
        <v>22.564356258801883</v>
      </c>
      <c r="W45" s="3">
        <v>7.9706600000000002E-2</v>
      </c>
      <c r="X45" s="3">
        <v>-9.1167500000000004E-6</v>
      </c>
      <c r="Y45" s="32">
        <f t="shared" si="69"/>
        <v>1.0434792825014547</v>
      </c>
      <c r="Z45" s="3">
        <f t="shared" si="70"/>
        <v>3.3982281971799999E-3</v>
      </c>
      <c r="AA45" s="3">
        <f t="shared" si="71"/>
        <v>4.2634213442550549E-2</v>
      </c>
      <c r="AB45" s="3">
        <f t="shared" si="31"/>
        <v>3.5459807209695981E-3</v>
      </c>
      <c r="AC45" s="3">
        <f t="shared" si="32"/>
        <v>5.9548137846364251E-2</v>
      </c>
      <c r="AD45" s="3">
        <f t="shared" si="72"/>
        <v>4.4487918453046525E-2</v>
      </c>
      <c r="AE45" s="3">
        <f t="shared" si="33"/>
        <v>22.478012790268458</v>
      </c>
      <c r="AG45" s="3">
        <v>7.9706600000000002E-2</v>
      </c>
      <c r="AH45" s="3">
        <v>-9.0541300000000007E-6</v>
      </c>
      <c r="AI45" s="32">
        <f t="shared" si="73"/>
        <v>1.0434792825014547</v>
      </c>
      <c r="AJ45" s="3">
        <f t="shared" si="74"/>
        <v>3.42803473056E-3</v>
      </c>
      <c r="AK45" s="3">
        <f t="shared" si="75"/>
        <v>4.3008166582942944E-2</v>
      </c>
      <c r="AL45" s="3">
        <f t="shared" si="35"/>
        <v>3.5770832210348163E-3</v>
      </c>
      <c r="AM45" s="3">
        <f t="shared" si="36"/>
        <v>5.9808721947846505E-2</v>
      </c>
      <c r="AN45" s="3">
        <f t="shared" si="76"/>
        <v>4.4878130807672341E-2</v>
      </c>
      <c r="AO45" s="3">
        <f t="shared" si="37"/>
        <v>22.28256796802777</v>
      </c>
      <c r="AQ45" s="3">
        <v>7.9706600000000002E-2</v>
      </c>
      <c r="AR45" s="3">
        <v>-9.1480999999999997E-6</v>
      </c>
      <c r="AS45" s="32">
        <f t="shared" si="77"/>
        <v>1.0434792825014547</v>
      </c>
      <c r="AT45" s="3">
        <f t="shared" si="78"/>
        <v>3.3830640383399999E-3</v>
      </c>
      <c r="AU45" s="3">
        <f t="shared" si="79"/>
        <v>4.2443963716179083E-2</v>
      </c>
      <c r="AV45" s="3">
        <f t="shared" si="39"/>
        <v>3.5301572353834969E-3</v>
      </c>
      <c r="AW45" s="3">
        <f t="shared" si="40"/>
        <v>5.9415126317996642E-2</v>
      </c>
      <c r="AX45" s="3">
        <f t="shared" si="80"/>
        <v>4.4289396805076327E-2</v>
      </c>
      <c r="AY45" s="3">
        <f t="shared" si="41"/>
        <v>22.57876765405355</v>
      </c>
      <c r="BA45" s="3">
        <v>7.9706600000000002E-2</v>
      </c>
      <c r="BB45" s="3">
        <v>-8.9691800000000008E-6</v>
      </c>
      <c r="BC45" s="32">
        <f t="shared" si="81"/>
        <v>1.0439282940247054</v>
      </c>
      <c r="BD45" s="3">
        <f t="shared" si="82"/>
        <v>3.3351050969600005E-3</v>
      </c>
      <c r="BE45" s="3">
        <f t="shared" si="83"/>
        <v>4.1842270238098229E-2</v>
      </c>
      <c r="BF45" s="3">
        <f t="shared" si="43"/>
        <v>3.4816105742625533E-3</v>
      </c>
      <c r="BG45" s="3">
        <f t="shared" si="44"/>
        <v>5.9005174131278974E-2</v>
      </c>
      <c r="BH45" s="3">
        <f t="shared" si="84"/>
        <v>4.3680329787778596E-2</v>
      </c>
      <c r="BI45" s="3">
        <f t="shared" si="45"/>
        <v>22.893600045112112</v>
      </c>
      <c r="BK45" s="3">
        <v>7.9706600000000002E-2</v>
      </c>
      <c r="BL45" s="3">
        <v>-8.9683500000000003E-6</v>
      </c>
      <c r="BM45" s="32">
        <f t="shared" si="85"/>
        <v>1.0439282940247054</v>
      </c>
      <c r="BN45" s="3">
        <f t="shared" si="86"/>
        <v>3.3452177087280005E-3</v>
      </c>
      <c r="BO45" s="3">
        <f t="shared" si="87"/>
        <v>4.1969143191755771E-2</v>
      </c>
      <c r="BP45" s="3">
        <f t="shared" si="47"/>
        <v>3.4921674158136557E-3</v>
      </c>
      <c r="BQ45" s="3">
        <f t="shared" si="48"/>
        <v>5.9094563335501983E-2</v>
      </c>
      <c r="BR45" s="3">
        <f t="shared" si="88"/>
        <v>4.3812776053848181E-2</v>
      </c>
      <c r="BS45" s="3">
        <f t="shared" si="49"/>
        <v>22.824392564647081</v>
      </c>
    </row>
    <row r="46" spans="2:71" x14ac:dyDescent="0.2">
      <c r="B46" s="3">
        <v>9.3506099999999995E-2</v>
      </c>
      <c r="C46" s="3">
        <f t="shared" si="19"/>
        <v>77.921750000000003</v>
      </c>
      <c r="D46" s="3">
        <v>-1.0208500000000001E-5</v>
      </c>
      <c r="E46" s="32">
        <f t="shared" si="89"/>
        <v>1.045251313407787</v>
      </c>
      <c r="F46" s="3">
        <f t="shared" si="64"/>
        <v>3.8351345395200003E-3</v>
      </c>
      <c r="G46" s="3">
        <f t="shared" si="21"/>
        <v>4.101480587384139E-2</v>
      </c>
      <c r="H46" s="3">
        <f t="shared" si="22"/>
        <v>4.008679414528849E-3</v>
      </c>
      <c r="I46" s="3">
        <f t="shared" si="23"/>
        <v>6.331413281826459E-2</v>
      </c>
      <c r="J46" s="3">
        <f t="shared" si="24"/>
        <v>4.2870779708798136E-2</v>
      </c>
      <c r="K46" s="3">
        <f t="shared" si="25"/>
        <v>23.325911186886472</v>
      </c>
      <c r="M46" s="3">
        <v>9.3506099999999995E-2</v>
      </c>
      <c r="N46" s="3">
        <v>-1.00956E-5</v>
      </c>
      <c r="O46" s="32">
        <f t="shared" si="65"/>
        <v>1.045251313407787</v>
      </c>
      <c r="P46" s="3">
        <f t="shared" si="66"/>
        <v>3.8223508946100002E-3</v>
      </c>
      <c r="Q46" s="3">
        <f t="shared" si="67"/>
        <v>4.0878091318213468E-2</v>
      </c>
      <c r="R46" s="3">
        <f t="shared" si="27"/>
        <v>3.9953172928965325E-3</v>
      </c>
      <c r="S46" s="3">
        <f t="shared" si="28"/>
        <v>6.3208522312236767E-2</v>
      </c>
      <c r="T46" s="3">
        <f t="shared" si="68"/>
        <v>4.2727878639966084E-2</v>
      </c>
      <c r="U46" s="3">
        <f t="shared" si="29"/>
        <v>23.403923429623227</v>
      </c>
      <c r="W46" s="3">
        <v>9.3506099999999995E-2</v>
      </c>
      <c r="X46" s="3">
        <v>-1.0305299999999999E-5</v>
      </c>
      <c r="Y46" s="32">
        <f t="shared" si="69"/>
        <v>1.045251313407787</v>
      </c>
      <c r="Z46" s="3">
        <f t="shared" si="70"/>
        <v>3.8412542669299995E-3</v>
      </c>
      <c r="AA46" s="3">
        <f t="shared" si="71"/>
        <v>4.1080253234067082E-2</v>
      </c>
      <c r="AB46" s="3">
        <f t="shared" si="31"/>
        <v>4.0150760676418481E-3</v>
      </c>
      <c r="AC46" s="3">
        <f t="shared" si="32"/>
        <v>6.3364627890029057E-2</v>
      </c>
      <c r="AD46" s="3">
        <f t="shared" si="72"/>
        <v>4.2939188648033103E-2</v>
      </c>
      <c r="AE46" s="3">
        <f t="shared" si="33"/>
        <v>23.288749310026997</v>
      </c>
      <c r="AG46" s="3">
        <v>9.3506099999999995E-2</v>
      </c>
      <c r="AH46" s="3">
        <v>-1.0224800000000001E-5</v>
      </c>
      <c r="AI46" s="32">
        <f t="shared" si="73"/>
        <v>1.045251313407787</v>
      </c>
      <c r="AJ46" s="3">
        <f t="shared" si="74"/>
        <v>3.8712679526100007E-3</v>
      </c>
      <c r="AK46" s="3">
        <f t="shared" si="75"/>
        <v>4.1401234278940102E-2</v>
      </c>
      <c r="AL46" s="3">
        <f t="shared" si="35"/>
        <v>4.0464479120190773E-3</v>
      </c>
      <c r="AM46" s="3">
        <f t="shared" si="36"/>
        <v>6.3611696346026467E-2</v>
      </c>
      <c r="AN46" s="3">
        <f t="shared" si="76"/>
        <v>4.3274694506765632E-2</v>
      </c>
      <c r="AO46" s="3">
        <f t="shared" si="37"/>
        <v>23.108193169189409</v>
      </c>
      <c r="AQ46" s="3">
        <v>9.3506099999999995E-2</v>
      </c>
      <c r="AR46" s="3">
        <v>-1.0301E-5</v>
      </c>
      <c r="AS46" s="32">
        <f t="shared" si="77"/>
        <v>1.045251313407787</v>
      </c>
      <c r="AT46" s="3">
        <f t="shared" si="78"/>
        <v>3.8094179873400004E-3</v>
      </c>
      <c r="AU46" s="3">
        <f t="shared" si="79"/>
        <v>4.0739780477851185E-2</v>
      </c>
      <c r="AV46" s="3">
        <f t="shared" si="39"/>
        <v>3.9817991545863839E-3</v>
      </c>
      <c r="AW46" s="3">
        <f t="shared" si="40"/>
        <v>6.3101498829951599E-2</v>
      </c>
      <c r="AX46" s="3">
        <f t="shared" si="80"/>
        <v>4.2583309052418868E-2</v>
      </c>
      <c r="AY46" s="3">
        <f t="shared" si="41"/>
        <v>23.483379339285911</v>
      </c>
      <c r="BA46" s="3">
        <v>9.3506099999999995E-2</v>
      </c>
      <c r="BB46" s="3">
        <v>-1.0159100000000001E-5</v>
      </c>
      <c r="BC46" s="32">
        <f t="shared" si="81"/>
        <v>1.0457186247338572</v>
      </c>
      <c r="BD46" s="3">
        <f t="shared" si="82"/>
        <v>3.77756494976E-3</v>
      </c>
      <c r="BE46" s="3">
        <f t="shared" si="83"/>
        <v>4.0399128503488008E-2</v>
      </c>
      <c r="BF46" s="3">
        <f t="shared" si="43"/>
        <v>3.9502700241058498E-3</v>
      </c>
      <c r="BG46" s="3">
        <f t="shared" si="44"/>
        <v>6.2851173609614078E-2</v>
      </c>
      <c r="BH46" s="3">
        <f t="shared" si="84"/>
        <v>4.2246121099113854E-2</v>
      </c>
      <c r="BI46" s="3">
        <f t="shared" si="45"/>
        <v>23.670812230403225</v>
      </c>
      <c r="BK46" s="3">
        <v>9.3506099999999995E-2</v>
      </c>
      <c r="BL46" s="3">
        <v>-1.01542E-5</v>
      </c>
      <c r="BM46" s="32">
        <f t="shared" si="85"/>
        <v>1.0457186247338572</v>
      </c>
      <c r="BN46" s="3">
        <f t="shared" si="86"/>
        <v>3.7875421304280001E-3</v>
      </c>
      <c r="BO46" s="3">
        <f t="shared" si="87"/>
        <v>4.0505829356886881E-2</v>
      </c>
      <c r="BP46" s="3">
        <f t="shared" si="47"/>
        <v>3.9607033477527124E-3</v>
      </c>
      <c r="BQ46" s="3">
        <f t="shared" si="48"/>
        <v>6.2934119106830375E-2</v>
      </c>
      <c r="BR46" s="3">
        <f t="shared" si="88"/>
        <v>4.2357700168788051E-2</v>
      </c>
      <c r="BS46" s="3">
        <f t="shared" si="49"/>
        <v>23.608458344413751</v>
      </c>
    </row>
    <row r="47" spans="2:71" s="23" customFormat="1" x14ac:dyDescent="0.2">
      <c r="B47" s="4">
        <v>0.10127700000000001</v>
      </c>
      <c r="C47" s="3">
        <f t="shared" si="19"/>
        <v>84.397500000000008</v>
      </c>
      <c r="D47" s="4">
        <v>-1.10046E-5</v>
      </c>
      <c r="E47" s="30">
        <f>(E$1-13+(8.7*LN(B47*1000)))/E$1</f>
        <v>1.0462953598514573</v>
      </c>
      <c r="F47" s="4">
        <f t="shared" si="64"/>
        <v>4.1342133875199999E-3</v>
      </c>
      <c r="G47" s="4">
        <f t="shared" si="21"/>
        <v>4.0820851600264614E-2</v>
      </c>
      <c r="H47" s="4">
        <f t="shared" si="22"/>
        <v>4.32560828399795E-3</v>
      </c>
      <c r="I47" s="4">
        <f t="shared" si="23"/>
        <v>6.5769356724830072E-2</v>
      </c>
      <c r="J47" s="4">
        <f t="shared" si="24"/>
        <v>4.27106676145418E-2</v>
      </c>
      <c r="K47" s="3">
        <f t="shared" si="25"/>
        <v>23.41335445806817</v>
      </c>
      <c r="M47" s="4">
        <v>0.10127700000000001</v>
      </c>
      <c r="N47" s="4">
        <v>-1.08719E-5</v>
      </c>
      <c r="O47" s="30">
        <f t="shared" ref="O47:O78" si="90">(O$1-13+(8.7*LN(M47*1000)))/O$1</f>
        <v>1.0462953598514573</v>
      </c>
      <c r="P47" s="4">
        <f t="shared" si="66"/>
        <v>4.1162697191100004E-3</v>
      </c>
      <c r="Q47" s="4">
        <f t="shared" si="67"/>
        <v>4.0643677430314877E-2</v>
      </c>
      <c r="R47" s="4">
        <f t="shared" si="27"/>
        <v>4.3068339070018551E-3</v>
      </c>
      <c r="S47" s="4">
        <f t="shared" si="28"/>
        <v>6.5626472608253564E-2</v>
      </c>
      <c r="T47" s="4">
        <f t="shared" si="68"/>
        <v>4.2525291102637863E-2</v>
      </c>
      <c r="U47" s="3">
        <f t="shared" si="29"/>
        <v>23.515418097584043</v>
      </c>
      <c r="W47" s="4">
        <v>0.10127700000000001</v>
      </c>
      <c r="X47" s="4">
        <v>-1.10766E-5</v>
      </c>
      <c r="Y47" s="30">
        <f t="shared" ref="Y47:Y78" si="91">(Y$1-13+(8.7*LN(W47*1000)))/Y$1</f>
        <v>1.0462953598514573</v>
      </c>
      <c r="Z47" s="4">
        <f t="shared" si="70"/>
        <v>4.1287524854300003E-3</v>
      </c>
      <c r="AA47" s="4">
        <f t="shared" si="71"/>
        <v>4.0766931143596273E-2</v>
      </c>
      <c r="AB47" s="4">
        <f t="shared" si="31"/>
        <v>4.3198945674805811E-3</v>
      </c>
      <c r="AC47" s="4">
        <f t="shared" si="32"/>
        <v>6.5725904843376495E-2</v>
      </c>
      <c r="AD47" s="4">
        <f t="shared" si="72"/>
        <v>4.2654250890928648E-2</v>
      </c>
      <c r="AE47" s="3">
        <f t="shared" si="33"/>
        <v>23.444322174526143</v>
      </c>
      <c r="AG47" s="4">
        <v>0.10127700000000001</v>
      </c>
      <c r="AH47" s="4">
        <v>-1.09894E-5</v>
      </c>
      <c r="AI47" s="30">
        <f t="shared" ref="AI47:AI78" si="92">(AI$1-13+(8.7*LN(AG47*1000)))/AI$1</f>
        <v>1.0462953598514573</v>
      </c>
      <c r="AJ47" s="4">
        <f t="shared" si="74"/>
        <v>4.1607569816099997E-3</v>
      </c>
      <c r="AK47" s="4">
        <f t="shared" si="75"/>
        <v>4.1082940663822974E-2</v>
      </c>
      <c r="AL47" s="4">
        <f t="shared" si="35"/>
        <v>4.3533807233280975E-3</v>
      </c>
      <c r="AM47" s="4">
        <f t="shared" si="36"/>
        <v>6.5980154011097136E-2</v>
      </c>
      <c r="AN47" s="4">
        <f t="shared" si="76"/>
        <v>4.2984890185610726E-2</v>
      </c>
      <c r="AO47" s="3">
        <f t="shared" si="37"/>
        <v>23.263988710496971</v>
      </c>
      <c r="AQ47" s="4">
        <v>0.10127700000000001</v>
      </c>
      <c r="AR47" s="4">
        <v>-1.11158E-5</v>
      </c>
      <c r="AS47" s="30">
        <f t="shared" ref="AS47:AS78" si="93">(AS$1-13+(8.7*LN(AQ47*1000)))/AS$1</f>
        <v>1.0462953598514573</v>
      </c>
      <c r="AT47" s="4">
        <f t="shared" si="78"/>
        <v>4.1107391753399999E-3</v>
      </c>
      <c r="AU47" s="4">
        <f t="shared" si="79"/>
        <v>4.0589069337954323E-2</v>
      </c>
      <c r="AV47" s="4">
        <f t="shared" si="39"/>
        <v>4.3010473247178478E-3</v>
      </c>
      <c r="AW47" s="4">
        <f t="shared" si="40"/>
        <v>6.558237053292483E-2</v>
      </c>
      <c r="AX47" s="4">
        <f t="shared" si="80"/>
        <v>4.2468154908990662E-2</v>
      </c>
      <c r="AY47" s="3">
        <f t="shared" si="41"/>
        <v>23.547055485292496</v>
      </c>
      <c r="BA47" s="4">
        <v>0.10127700000000001</v>
      </c>
      <c r="BB47" s="4">
        <v>-1.0913200000000001E-5</v>
      </c>
      <c r="BC47" s="30">
        <f t="shared" ref="BC47:BC78" si="94">(BC$1-13+(8.7*LN(BA47*1000)))/BC$1</f>
        <v>1.046773453068512</v>
      </c>
      <c r="BD47" s="4">
        <f t="shared" si="82"/>
        <v>4.0579694937600006E-3</v>
      </c>
      <c r="BE47" s="4">
        <f t="shared" si="83"/>
        <v>4.0068026242483491E-2</v>
      </c>
      <c r="BF47" s="4">
        <f t="shared" si="43"/>
        <v>4.247774739429837E-3</v>
      </c>
      <c r="BG47" s="4">
        <f t="shared" si="44"/>
        <v>6.5174954847930941E-2</v>
      </c>
      <c r="BH47" s="4">
        <f t="shared" si="84"/>
        <v>4.1942146187484194E-2</v>
      </c>
      <c r="BI47" s="3">
        <f t="shared" si="45"/>
        <v>23.842365994575797</v>
      </c>
      <c r="BK47" s="4">
        <v>0.10127700000000001</v>
      </c>
      <c r="BL47" s="4">
        <v>-1.0934000000000001E-5</v>
      </c>
      <c r="BM47" s="30">
        <f t="shared" ref="BM47:BM78" si="95">(BM$1-13+(8.7*LN(BK47*1000)))/BM$1</f>
        <v>1.046773453068512</v>
      </c>
      <c r="BN47" s="4">
        <f t="shared" si="86"/>
        <v>4.0784090900280005E-3</v>
      </c>
      <c r="BO47" s="4">
        <f t="shared" si="87"/>
        <v>4.0269844979886851E-2</v>
      </c>
      <c r="BP47" s="4">
        <f t="shared" si="47"/>
        <v>4.2691703661946181E-3</v>
      </c>
      <c r="BQ47" s="4">
        <f t="shared" si="48"/>
        <v>6.5338888620748811E-2</v>
      </c>
      <c r="BR47" s="4">
        <f t="shared" si="88"/>
        <v>4.2153404684129842E-2</v>
      </c>
      <c r="BS47" s="3">
        <f t="shared" si="49"/>
        <v>23.722876182679634</v>
      </c>
    </row>
    <row r="48" spans="2:71" x14ac:dyDescent="0.2">
      <c r="B48" s="3">
        <v>0.118812</v>
      </c>
      <c r="C48" s="3">
        <f t="shared" si="19"/>
        <v>99.01</v>
      </c>
      <c r="D48" s="3">
        <v>-1.2469999999999999E-5</v>
      </c>
      <c r="E48" s="32">
        <f t="shared" ref="E48:E54" si="96">(E$1-13+(8.7*LN(B48*1000)))/E$1</f>
        <v>1.0486620425618005</v>
      </c>
      <c r="F48" s="3">
        <f t="shared" si="64"/>
        <v>4.6847348595199997E-3</v>
      </c>
      <c r="G48" s="3">
        <f t="shared" si="21"/>
        <v>3.9429812304481025E-2</v>
      </c>
      <c r="H48" s="3">
        <f t="shared" si="22"/>
        <v>4.9127036266447127E-3</v>
      </c>
      <c r="I48" s="3">
        <f t="shared" si="23"/>
        <v>7.0090681453704756E-2</v>
      </c>
      <c r="J48" s="3">
        <f t="shared" si="24"/>
        <v>4.1348547509045493E-2</v>
      </c>
      <c r="K48" s="3">
        <f t="shared" si="25"/>
        <v>24.184646384041372</v>
      </c>
      <c r="M48" s="3">
        <v>0.118812</v>
      </c>
      <c r="N48" s="3">
        <v>-1.23383E-5</v>
      </c>
      <c r="O48" s="32">
        <f t="shared" si="90"/>
        <v>1.0486620425618005</v>
      </c>
      <c r="P48" s="3">
        <f t="shared" si="66"/>
        <v>4.6714707551100002E-3</v>
      </c>
      <c r="Q48" s="3">
        <f t="shared" si="67"/>
        <v>3.9318172870669632E-2</v>
      </c>
      <c r="R48" s="3">
        <f t="shared" si="27"/>
        <v>4.8987940638213698E-3</v>
      </c>
      <c r="S48" s="3">
        <f t="shared" si="28"/>
        <v>6.9991385640101239E-2</v>
      </c>
      <c r="T48" s="3">
        <f t="shared" si="68"/>
        <v>4.1231475472354388E-2</v>
      </c>
      <c r="U48" s="3">
        <f t="shared" si="29"/>
        <v>24.253315908388913</v>
      </c>
      <c r="W48" s="3">
        <v>0.118812</v>
      </c>
      <c r="X48" s="3">
        <v>-1.25956E-5</v>
      </c>
      <c r="Y48" s="32">
        <f t="shared" si="91"/>
        <v>1.0486620425618005</v>
      </c>
      <c r="Z48" s="3">
        <f t="shared" si="70"/>
        <v>4.6949521404299997E-3</v>
      </c>
      <c r="AA48" s="3">
        <f t="shared" si="71"/>
        <v>3.9515807666144834E-2</v>
      </c>
      <c r="AB48" s="3">
        <f t="shared" si="31"/>
        <v>4.9234181013132206E-3</v>
      </c>
      <c r="AC48" s="3">
        <f t="shared" si="32"/>
        <v>7.0167072771444725E-2</v>
      </c>
      <c r="AD48" s="3">
        <f t="shared" si="72"/>
        <v>4.1438727580658689E-2</v>
      </c>
      <c r="AE48" s="3">
        <f t="shared" si="33"/>
        <v>24.132015107209632</v>
      </c>
      <c r="AG48" s="3">
        <v>0.118812</v>
      </c>
      <c r="AH48" s="3">
        <v>-1.25021E-5</v>
      </c>
      <c r="AI48" s="32">
        <f t="shared" si="92"/>
        <v>1.0486620425618005</v>
      </c>
      <c r="AJ48" s="3">
        <f t="shared" si="74"/>
        <v>4.7334878921100002E-3</v>
      </c>
      <c r="AK48" s="3">
        <f t="shared" si="75"/>
        <v>3.9840149918442584E-2</v>
      </c>
      <c r="AL48" s="3">
        <f t="shared" si="35"/>
        <v>4.9638290813816249E-3</v>
      </c>
      <c r="AM48" s="3">
        <f t="shared" si="36"/>
        <v>7.0454446853137842E-2</v>
      </c>
      <c r="AN48" s="3">
        <f t="shared" si="76"/>
        <v>4.1778852989442353E-2</v>
      </c>
      <c r="AO48" s="3">
        <f t="shared" si="37"/>
        <v>23.935554196586086</v>
      </c>
      <c r="AQ48" s="3">
        <v>0.118812</v>
      </c>
      <c r="AR48" s="3">
        <v>-1.26133E-5</v>
      </c>
      <c r="AS48" s="32">
        <f t="shared" si="93"/>
        <v>1.0486620425618005</v>
      </c>
      <c r="AT48" s="3">
        <f t="shared" si="78"/>
        <v>4.6645296503400003E-3</v>
      </c>
      <c r="AU48" s="3">
        <f t="shared" si="79"/>
        <v>3.9259751963943039E-2</v>
      </c>
      <c r="AV48" s="3">
        <f t="shared" si="39"/>
        <v>4.8915151907156255E-3</v>
      </c>
      <c r="AW48" s="3">
        <f t="shared" si="40"/>
        <v>6.993936796051009E-2</v>
      </c>
      <c r="AX48" s="3">
        <f t="shared" si="80"/>
        <v>4.1170211684978163E-2</v>
      </c>
      <c r="AY48" s="3">
        <f t="shared" si="41"/>
        <v>24.289406322505538</v>
      </c>
      <c r="BA48" s="3">
        <v>0.118812</v>
      </c>
      <c r="BB48" s="3">
        <v>-1.2386E-5</v>
      </c>
      <c r="BC48" s="32">
        <f t="shared" si="94"/>
        <v>1.04916457656416</v>
      </c>
      <c r="BD48" s="3">
        <f t="shared" si="82"/>
        <v>4.6056154457599996E-3</v>
      </c>
      <c r="BE48" s="3">
        <f t="shared" si="83"/>
        <v>3.8763891237922093E-2</v>
      </c>
      <c r="BF48" s="3">
        <f t="shared" si="43"/>
        <v>4.8320485789681445E-3</v>
      </c>
      <c r="BG48" s="3">
        <f t="shared" si="44"/>
        <v>6.9512938212739531E-2</v>
      </c>
      <c r="BH48" s="3">
        <f t="shared" si="84"/>
        <v>4.066970153661368E-2</v>
      </c>
      <c r="BI48" s="3">
        <f t="shared" si="45"/>
        <v>24.588328957854063</v>
      </c>
      <c r="BK48" s="3">
        <v>0.118812</v>
      </c>
      <c r="BL48" s="3">
        <v>-1.2390499999999999E-5</v>
      </c>
      <c r="BM48" s="32">
        <f t="shared" si="95"/>
        <v>1.04916457656416</v>
      </c>
      <c r="BN48" s="3">
        <f t="shared" si="86"/>
        <v>4.6216865030280002E-3</v>
      </c>
      <c r="BO48" s="3">
        <f t="shared" si="87"/>
        <v>3.889915583466317E-2</v>
      </c>
      <c r="BP48" s="3">
        <f t="shared" si="47"/>
        <v>4.8489097629616654E-3</v>
      </c>
      <c r="BQ48" s="3">
        <f t="shared" si="48"/>
        <v>6.9634113500221029E-2</v>
      </c>
      <c r="BR48" s="3">
        <f t="shared" si="88"/>
        <v>4.0811616359977654E-2</v>
      </c>
      <c r="BS48" s="3">
        <f t="shared" si="49"/>
        <v>24.502827606226855</v>
      </c>
    </row>
    <row r="49" spans="1:71" x14ac:dyDescent="0.2">
      <c r="B49" s="3">
        <v>0.12868599999999999</v>
      </c>
      <c r="C49" s="3">
        <f t="shared" si="19"/>
        <v>107.23833333333334</v>
      </c>
      <c r="D49" s="3">
        <v>-1.33218E-5</v>
      </c>
      <c r="E49" s="32">
        <f t="shared" si="96"/>
        <v>1.0498452561475535</v>
      </c>
      <c r="F49" s="3">
        <f t="shared" si="64"/>
        <v>5.0047390835200002E-3</v>
      </c>
      <c r="G49" s="3">
        <f t="shared" si="21"/>
        <v>3.8891092143045869E-2</v>
      </c>
      <c r="H49" s="3">
        <f t="shared" si="22"/>
        <v>5.2542015850897267E-3</v>
      </c>
      <c r="I49" s="3">
        <f t="shared" si="23"/>
        <v>7.2485871623991158E-2</v>
      </c>
      <c r="J49" s="3">
        <f t="shared" si="24"/>
        <v>4.0829628592774093E-2</v>
      </c>
      <c r="K49" s="3">
        <f t="shared" si="25"/>
        <v>24.492018038512775</v>
      </c>
      <c r="M49" s="3">
        <v>0.12868599999999999</v>
      </c>
      <c r="N49" s="3">
        <v>-1.3211699999999999E-5</v>
      </c>
      <c r="O49" s="32">
        <f t="shared" si="90"/>
        <v>1.0498452561475535</v>
      </c>
      <c r="P49" s="3">
        <f t="shared" si="66"/>
        <v>5.0021530961099998E-3</v>
      </c>
      <c r="Q49" s="3">
        <f t="shared" si="67"/>
        <v>3.8870996814805027E-2</v>
      </c>
      <c r="R49" s="3">
        <f t="shared" si="27"/>
        <v>5.2514866984748809E-3</v>
      </c>
      <c r="S49" s="3">
        <f t="shared" si="28"/>
        <v>7.2467142198895079E-2</v>
      </c>
      <c r="T49" s="3">
        <f t="shared" si="68"/>
        <v>4.0808531607749728E-2</v>
      </c>
      <c r="U49" s="3">
        <f t="shared" si="29"/>
        <v>24.504679796175157</v>
      </c>
      <c r="W49" s="3">
        <v>0.12868599999999999</v>
      </c>
      <c r="X49" s="3">
        <v>-1.34556E-5</v>
      </c>
      <c r="Y49" s="32">
        <f t="shared" si="91"/>
        <v>1.0498452561475535</v>
      </c>
      <c r="Z49" s="3">
        <f t="shared" si="70"/>
        <v>5.0155128404299996E-3</v>
      </c>
      <c r="AA49" s="3">
        <f t="shared" si="71"/>
        <v>3.8974813425158912E-2</v>
      </c>
      <c r="AB49" s="3">
        <f t="shared" si="31"/>
        <v>5.2655123626725768E-3</v>
      </c>
      <c r="AC49" s="3">
        <f t="shared" si="32"/>
        <v>7.2563850247024358E-2</v>
      </c>
      <c r="AD49" s="3">
        <f t="shared" si="72"/>
        <v>4.0917522983639071E-2</v>
      </c>
      <c r="AE49" s="3">
        <f t="shared" si="33"/>
        <v>24.439407057945601</v>
      </c>
      <c r="AG49" s="3">
        <v>0.12868599999999999</v>
      </c>
      <c r="AH49" s="3">
        <v>-1.3359200000000001E-5</v>
      </c>
      <c r="AI49" s="32">
        <f t="shared" si="92"/>
        <v>1.0498452561475535</v>
      </c>
      <c r="AJ49" s="3">
        <f t="shared" si="74"/>
        <v>5.0579988086100003E-3</v>
      </c>
      <c r="AK49" s="3">
        <f t="shared" si="75"/>
        <v>3.9304965642027886E-2</v>
      </c>
      <c r="AL49" s="3">
        <f t="shared" si="35"/>
        <v>5.3101160548191867E-3</v>
      </c>
      <c r="AM49" s="3">
        <f t="shared" si="36"/>
        <v>7.2870543121478018E-2</v>
      </c>
      <c r="AN49" s="3">
        <f t="shared" si="76"/>
        <v>4.1264131722325556E-2</v>
      </c>
      <c r="AO49" s="3">
        <f t="shared" si="37"/>
        <v>24.234121942252326</v>
      </c>
      <c r="AQ49" s="3">
        <v>0.12868599999999999</v>
      </c>
      <c r="AR49" s="3">
        <v>-1.3466500000000001E-5</v>
      </c>
      <c r="AS49" s="32">
        <f t="shared" si="93"/>
        <v>1.0498452561475535</v>
      </c>
      <c r="AT49" s="3">
        <f t="shared" si="78"/>
        <v>4.9800515423400003E-3</v>
      </c>
      <c r="AU49" s="3">
        <f t="shared" si="79"/>
        <v>3.8699248887524677E-2</v>
      </c>
      <c r="AV49" s="3">
        <f t="shared" si="39"/>
        <v>5.2282834870959567E-3</v>
      </c>
      <c r="AW49" s="3">
        <f t="shared" si="40"/>
        <v>7.230687026207093E-2</v>
      </c>
      <c r="AX49" s="3">
        <f t="shared" si="80"/>
        <v>4.0628222861041272E-2</v>
      </c>
      <c r="AY49" s="3">
        <f t="shared" si="41"/>
        <v>24.6134319834823</v>
      </c>
      <c r="BA49" s="3">
        <v>0.12868599999999999</v>
      </c>
      <c r="BB49" s="3">
        <v>-1.3200700000000001E-5</v>
      </c>
      <c r="BC49" s="32">
        <f t="shared" si="94"/>
        <v>1.0503600092230876</v>
      </c>
      <c r="BD49" s="3">
        <f t="shared" si="82"/>
        <v>4.9085534937600003E-3</v>
      </c>
      <c r="BE49" s="3">
        <f t="shared" si="83"/>
        <v>3.8143648056198812E-2</v>
      </c>
      <c r="BF49" s="3">
        <f t="shared" si="43"/>
        <v>5.155748292977773E-3</v>
      </c>
      <c r="BG49" s="3">
        <f t="shared" si="44"/>
        <v>7.1803539557446422E-2</v>
      </c>
      <c r="BH49" s="3">
        <f t="shared" si="84"/>
        <v>4.0064562524111197E-2</v>
      </c>
      <c r="BI49" s="3">
        <f t="shared" si="45"/>
        <v>24.959713447468481</v>
      </c>
      <c r="BK49" s="3">
        <v>0.12868599999999999</v>
      </c>
      <c r="BL49" s="3">
        <v>-1.3211699999999999E-5</v>
      </c>
      <c r="BM49" s="32">
        <f t="shared" si="95"/>
        <v>1.0503600092230876</v>
      </c>
      <c r="BN49" s="3">
        <f t="shared" si="86"/>
        <v>4.9279957454279998E-3</v>
      </c>
      <c r="BO49" s="3">
        <f t="shared" si="87"/>
        <v>3.829473093753788E-2</v>
      </c>
      <c r="BP49" s="3">
        <f t="shared" si="47"/>
        <v>5.1761696566190903E-3</v>
      </c>
      <c r="BQ49" s="3">
        <f t="shared" si="48"/>
        <v>7.1945602065860079E-2</v>
      </c>
      <c r="BR49" s="3">
        <f t="shared" si="88"/>
        <v>4.0223253940747945E-2</v>
      </c>
      <c r="BS49" s="3">
        <f t="shared" si="49"/>
        <v>24.861240750762722</v>
      </c>
    </row>
    <row r="50" spans="1:71" x14ac:dyDescent="0.2">
      <c r="B50" s="3">
        <v>0.15096499999999999</v>
      </c>
      <c r="C50" s="3">
        <f t="shared" si="19"/>
        <v>125.80416666666667</v>
      </c>
      <c r="D50" s="3">
        <v>-1.52055E-5</v>
      </c>
      <c r="E50" s="32">
        <f t="shared" si="96"/>
        <v>1.0522117849919175</v>
      </c>
      <c r="F50" s="3">
        <f t="shared" si="64"/>
        <v>5.7124074995200001E-3</v>
      </c>
      <c r="G50" s="3">
        <f t="shared" si="21"/>
        <v>3.783928393680655E-2</v>
      </c>
      <c r="H50" s="3">
        <f t="shared" si="22"/>
        <v>6.0106624916711551E-3</v>
      </c>
      <c r="I50" s="3">
        <f t="shared" si="23"/>
        <v>7.7528462461673747E-2</v>
      </c>
      <c r="J50" s="3">
        <f t="shared" si="24"/>
        <v>3.9814940493963211E-2</v>
      </c>
      <c r="K50" s="3">
        <f t="shared" si="25"/>
        <v>25.116199788157946</v>
      </c>
      <c r="M50" s="3">
        <v>0.15096499999999999</v>
      </c>
      <c r="N50" s="3">
        <v>-1.5077E-5</v>
      </c>
      <c r="O50" s="32">
        <f t="shared" si="90"/>
        <v>1.0522117849919175</v>
      </c>
      <c r="P50" s="3">
        <f t="shared" si="66"/>
        <v>5.7083836556100003E-3</v>
      </c>
      <c r="Q50" s="3">
        <f t="shared" si="67"/>
        <v>3.7812629785778165E-2</v>
      </c>
      <c r="R50" s="3">
        <f t="shared" si="27"/>
        <v>6.0064285556880852E-3</v>
      </c>
      <c r="S50" s="3">
        <f t="shared" si="28"/>
        <v>7.7501151963619772E-2</v>
      </c>
      <c r="T50" s="3">
        <f t="shared" si="68"/>
        <v>3.9786894682132187E-2</v>
      </c>
      <c r="U50" s="3">
        <f t="shared" si="29"/>
        <v>25.133904216181211</v>
      </c>
      <c r="W50" s="3">
        <v>0.15096499999999999</v>
      </c>
      <c r="X50" s="3">
        <v>-1.53622E-5</v>
      </c>
      <c r="Y50" s="32">
        <f t="shared" si="91"/>
        <v>1.0522117849919175</v>
      </c>
      <c r="Z50" s="3">
        <f t="shared" si="70"/>
        <v>5.7261884574300011E-3</v>
      </c>
      <c r="AA50" s="3">
        <f t="shared" si="71"/>
        <v>3.7930569717682917E-2</v>
      </c>
      <c r="AB50" s="3">
        <f t="shared" si="31"/>
        <v>6.0251629779925356E-3</v>
      </c>
      <c r="AC50" s="3">
        <f t="shared" si="32"/>
        <v>7.7621923307739135E-2</v>
      </c>
      <c r="AD50" s="3">
        <f t="shared" si="72"/>
        <v>3.991099246840351E-2</v>
      </c>
      <c r="AE50" s="3">
        <f t="shared" si="33"/>
        <v>25.055753769883669</v>
      </c>
      <c r="AG50" s="3">
        <v>0.15096499999999999</v>
      </c>
      <c r="AH50" s="3">
        <v>-1.5244300000000001E-5</v>
      </c>
      <c r="AI50" s="32">
        <f t="shared" si="92"/>
        <v>1.0522117849919175</v>
      </c>
      <c r="AJ50" s="3">
        <f t="shared" si="74"/>
        <v>5.7717259451100008E-3</v>
      </c>
      <c r="AK50" s="3">
        <f t="shared" si="75"/>
        <v>3.8232212400953869E-2</v>
      </c>
      <c r="AL50" s="3">
        <f t="shared" si="35"/>
        <v>6.0730780591883556E-3</v>
      </c>
      <c r="AM50" s="3">
        <f t="shared" si="36"/>
        <v>7.7929956109241819E-2</v>
      </c>
      <c r="AN50" s="3">
        <f t="shared" si="76"/>
        <v>4.0228384454597796E-2</v>
      </c>
      <c r="AO50" s="3">
        <f t="shared" si="37"/>
        <v>24.858070080557454</v>
      </c>
      <c r="AQ50" s="3">
        <v>0.15096499999999999</v>
      </c>
      <c r="AR50" s="3">
        <v>-1.537E-5</v>
      </c>
      <c r="AS50" s="32">
        <f t="shared" si="93"/>
        <v>1.0522117849919175</v>
      </c>
      <c r="AT50" s="3">
        <f t="shared" si="78"/>
        <v>5.6839848773400006E-3</v>
      </c>
      <c r="AU50" s="3">
        <f t="shared" si="79"/>
        <v>3.7651011011426497E-2</v>
      </c>
      <c r="AV50" s="3">
        <f t="shared" si="39"/>
        <v>5.9807558736529867E-3</v>
      </c>
      <c r="AW50" s="3">
        <f t="shared" si="40"/>
        <v>7.7335346858037599E-2</v>
      </c>
      <c r="AX50" s="3">
        <f t="shared" si="80"/>
        <v>3.961683750308341E-2</v>
      </c>
      <c r="AY50" s="3">
        <f t="shared" si="41"/>
        <v>25.241792708016362</v>
      </c>
      <c r="BA50" s="3">
        <v>0.15096499999999999</v>
      </c>
      <c r="BB50" s="3">
        <v>-1.5065999999999999E-5</v>
      </c>
      <c r="BC50" s="32">
        <f t="shared" si="94"/>
        <v>1.0527509772637789</v>
      </c>
      <c r="BD50" s="3">
        <f t="shared" si="82"/>
        <v>5.6021466457599998E-3</v>
      </c>
      <c r="BE50" s="3">
        <f t="shared" si="83"/>
        <v>3.7108910315371113E-2</v>
      </c>
      <c r="BF50" s="3">
        <f t="shared" si="43"/>
        <v>5.8976653560988404E-3</v>
      </c>
      <c r="BG50" s="3">
        <f t="shared" si="44"/>
        <v>7.6796258737641898E-2</v>
      </c>
      <c r="BH50" s="3">
        <f t="shared" si="84"/>
        <v>3.9066441599700866E-2</v>
      </c>
      <c r="BI50" s="3">
        <f t="shared" si="45"/>
        <v>25.597417093848062</v>
      </c>
      <c r="BK50" s="3">
        <v>0.15096499999999999</v>
      </c>
      <c r="BL50" s="3">
        <v>-1.5085100000000001E-5</v>
      </c>
      <c r="BM50" s="32">
        <f t="shared" si="95"/>
        <v>1.0527509772637789</v>
      </c>
      <c r="BN50" s="3">
        <f t="shared" si="86"/>
        <v>5.626777692228001E-3</v>
      </c>
      <c r="BO50" s="3">
        <f t="shared" si="87"/>
        <v>3.7272067646328629E-2</v>
      </c>
      <c r="BP50" s="3">
        <f t="shared" si="47"/>
        <v>5.9235957143390586E-3</v>
      </c>
      <c r="BQ50" s="3">
        <f t="shared" si="48"/>
        <v>7.696489923555451E-2</v>
      </c>
      <c r="BR50" s="3">
        <f t="shared" si="88"/>
        <v>3.9238205639314142E-2</v>
      </c>
      <c r="BS50" s="3">
        <f t="shared" si="49"/>
        <v>25.485365186986652</v>
      </c>
    </row>
    <row r="51" spans="1:71" x14ac:dyDescent="0.2">
      <c r="B51" s="3">
        <v>0.16351199999999999</v>
      </c>
      <c r="C51" s="3">
        <f t="shared" si="19"/>
        <v>136.26</v>
      </c>
      <c r="D51" s="3">
        <v>-1.62091E-5</v>
      </c>
      <c r="E51" s="32">
        <f t="shared" si="96"/>
        <v>1.0533950792582853</v>
      </c>
      <c r="F51" s="3">
        <f t="shared" si="64"/>
        <v>6.0894399475200011E-3</v>
      </c>
      <c r="G51" s="3">
        <f t="shared" si="21"/>
        <v>3.7241547699985333E-2</v>
      </c>
      <c r="H51" s="3">
        <f t="shared" si="22"/>
        <v>6.4145860761564005E-3</v>
      </c>
      <c r="I51" s="3">
        <f t="shared" si="23"/>
        <v>8.0091111093281764E-2</v>
      </c>
      <c r="J51" s="3">
        <f t="shared" si="24"/>
        <v>3.9230063091127261E-2</v>
      </c>
      <c r="K51" s="3">
        <f t="shared" si="25"/>
        <v>25.490654900990254</v>
      </c>
      <c r="M51" s="3">
        <v>0.16351199999999999</v>
      </c>
      <c r="N51" s="3">
        <v>-1.6075699999999999E-5</v>
      </c>
      <c r="O51" s="32">
        <f t="shared" si="90"/>
        <v>1.0533950792582853</v>
      </c>
      <c r="P51" s="3">
        <f t="shared" si="66"/>
        <v>6.0865064561100007E-3</v>
      </c>
      <c r="Q51" s="3">
        <f t="shared" si="67"/>
        <v>3.7223607173235002E-2</v>
      </c>
      <c r="R51" s="3">
        <f t="shared" si="27"/>
        <v>6.4114959507400593E-3</v>
      </c>
      <c r="S51" s="3">
        <f t="shared" si="28"/>
        <v>8.007181745620652E-2</v>
      </c>
      <c r="T51" s="3">
        <f t="shared" si="68"/>
        <v>3.9211164628529159E-2</v>
      </c>
      <c r="U51" s="3">
        <f t="shared" si="29"/>
        <v>25.502940539348902</v>
      </c>
      <c r="W51" s="3">
        <v>0.16351199999999999</v>
      </c>
      <c r="X51" s="3">
        <v>-1.6366199999999999E-5</v>
      </c>
      <c r="Y51" s="32">
        <f t="shared" si="91"/>
        <v>1.0533950792582853</v>
      </c>
      <c r="Z51" s="3">
        <f t="shared" si="70"/>
        <v>6.1004244374300012E-3</v>
      </c>
      <c r="AA51" s="3">
        <f t="shared" si="71"/>
        <v>3.7308726193979659E-2</v>
      </c>
      <c r="AB51" s="3">
        <f t="shared" si="31"/>
        <v>6.4261570837757572E-3</v>
      </c>
      <c r="AC51" s="3">
        <f t="shared" si="32"/>
        <v>8.0163315074763208E-2</v>
      </c>
      <c r="AD51" s="3">
        <f t="shared" si="72"/>
        <v>3.9300828586132867E-2</v>
      </c>
      <c r="AE51" s="3">
        <f t="shared" si="33"/>
        <v>25.444756153381604</v>
      </c>
      <c r="AG51" s="3">
        <v>0.16351199999999999</v>
      </c>
      <c r="AH51" s="3">
        <v>-1.6234499999999998E-5</v>
      </c>
      <c r="AI51" s="32">
        <f t="shared" si="92"/>
        <v>1.0533950792582853</v>
      </c>
      <c r="AJ51" s="3">
        <f t="shared" si="74"/>
        <v>6.1466305181100004E-3</v>
      </c>
      <c r="AK51" s="3">
        <f t="shared" si="75"/>
        <v>3.7591311451820056E-2</v>
      </c>
      <c r="AL51" s="3">
        <f t="shared" si="35"/>
        <v>6.4748303417958798E-3</v>
      </c>
      <c r="AM51" s="3">
        <f t="shared" si="36"/>
        <v>8.0466330485463797E-2</v>
      </c>
      <c r="AN51" s="3">
        <f t="shared" si="76"/>
        <v>3.9598502506212878E-2</v>
      </c>
      <c r="AO51" s="3">
        <f t="shared" si="37"/>
        <v>25.253480225498507</v>
      </c>
      <c r="AQ51" s="3">
        <v>0.16351199999999999</v>
      </c>
      <c r="AR51" s="3">
        <v>-1.6374700000000001E-5</v>
      </c>
      <c r="AS51" s="32">
        <f t="shared" si="93"/>
        <v>1.0533950792582853</v>
      </c>
      <c r="AT51" s="3">
        <f t="shared" si="78"/>
        <v>6.0555329843400008E-3</v>
      </c>
      <c r="AU51" s="3">
        <f t="shared" si="79"/>
        <v>3.703418088177015E-2</v>
      </c>
      <c r="AV51" s="3">
        <f t="shared" si="39"/>
        <v>6.3788686479899961E-3</v>
      </c>
      <c r="AW51" s="3">
        <f t="shared" si="40"/>
        <v>7.9867819852491251E-2</v>
      </c>
      <c r="AX51" s="3">
        <f t="shared" si="80"/>
        <v>3.9011623905217944E-2</v>
      </c>
      <c r="AY51" s="3">
        <f t="shared" si="41"/>
        <v>25.633385639869413</v>
      </c>
      <c r="BA51" s="3">
        <v>0.16351199999999999</v>
      </c>
      <c r="BB51" s="3">
        <v>-1.6090799999999998E-5</v>
      </c>
      <c r="BC51" s="32">
        <f t="shared" si="94"/>
        <v>1.053946491436512</v>
      </c>
      <c r="BD51" s="3">
        <f t="shared" si="82"/>
        <v>5.9832082777600002E-3</v>
      </c>
      <c r="BE51" s="3">
        <f t="shared" si="83"/>
        <v>3.6591860400215274E-2</v>
      </c>
      <c r="BF51" s="3">
        <f t="shared" si="43"/>
        <v>6.305981371879048E-3</v>
      </c>
      <c r="BG51" s="3">
        <f t="shared" si="44"/>
        <v>7.9410209493987916E-2</v>
      </c>
      <c r="BH51" s="3">
        <f t="shared" si="84"/>
        <v>3.8565862883941537E-2</v>
      </c>
      <c r="BI51" s="3">
        <f t="shared" si="45"/>
        <v>25.929667462889586</v>
      </c>
      <c r="BK51" s="3">
        <v>0.16351199999999999</v>
      </c>
      <c r="BL51" s="3">
        <v>-1.60947E-5</v>
      </c>
      <c r="BM51" s="32">
        <f t="shared" si="95"/>
        <v>1.053946491436512</v>
      </c>
      <c r="BN51" s="3">
        <f t="shared" si="86"/>
        <v>6.0033605114280016E-3</v>
      </c>
      <c r="BO51" s="3">
        <f t="shared" si="87"/>
        <v>3.6715106606414222E-2</v>
      </c>
      <c r="BP51" s="3">
        <f t="shared" si="47"/>
        <v>6.3272207478480462E-3</v>
      </c>
      <c r="BQ51" s="3">
        <f t="shared" si="48"/>
        <v>7.9543829099736243E-2</v>
      </c>
      <c r="BR51" s="3">
        <f t="shared" si="88"/>
        <v>3.869575779054777E-2</v>
      </c>
      <c r="BS51" s="3">
        <f t="shared" si="49"/>
        <v>25.84262609386785</v>
      </c>
    </row>
    <row r="52" spans="1:71" x14ac:dyDescent="0.2">
      <c r="B52" s="3">
        <v>0.17710200000000001</v>
      </c>
      <c r="C52" s="3">
        <f t="shared" si="19"/>
        <v>147.58500000000001</v>
      </c>
      <c r="D52" s="3">
        <v>-1.72798E-5</v>
      </c>
      <c r="E52" s="32">
        <f t="shared" si="96"/>
        <v>1.0545783897592576</v>
      </c>
      <c r="F52" s="3">
        <f t="shared" si="64"/>
        <v>6.4916805235200005E-3</v>
      </c>
      <c r="G52" s="3">
        <f t="shared" si="21"/>
        <v>3.6655037907646439E-2</v>
      </c>
      <c r="H52" s="3">
        <f t="shared" si="22"/>
        <v>6.845985993325256E-3</v>
      </c>
      <c r="I52" s="3">
        <f t="shared" si="23"/>
        <v>8.274047373157381E-2</v>
      </c>
      <c r="J52" s="3">
        <f t="shared" si="24"/>
        <v>3.8655610853210329E-2</v>
      </c>
      <c r="K52" s="3">
        <f t="shared" si="25"/>
        <v>25.869465723808386</v>
      </c>
      <c r="M52" s="3">
        <v>0.17710200000000001</v>
      </c>
      <c r="N52" s="3">
        <v>-1.7104699999999999E-5</v>
      </c>
      <c r="O52" s="32">
        <f t="shared" si="90"/>
        <v>1.0545783897592576</v>
      </c>
      <c r="P52" s="3">
        <f t="shared" si="66"/>
        <v>6.4761012911100013E-3</v>
      </c>
      <c r="Q52" s="3">
        <f t="shared" si="67"/>
        <v>3.6567070338618432E-2</v>
      </c>
      <c r="R52" s="3">
        <f t="shared" si="27"/>
        <v>6.8295564714966339E-3</v>
      </c>
      <c r="S52" s="3">
        <f t="shared" si="28"/>
        <v>8.2641130628135981E-2</v>
      </c>
      <c r="T52" s="3">
        <f t="shared" si="68"/>
        <v>3.8562842155913733E-2</v>
      </c>
      <c r="U52" s="3">
        <f t="shared" si="29"/>
        <v>25.931698601386589</v>
      </c>
      <c r="W52" s="3">
        <v>0.17710200000000001</v>
      </c>
      <c r="X52" s="3">
        <v>-1.7446099999999999E-5</v>
      </c>
      <c r="Y52" s="32">
        <f t="shared" si="91"/>
        <v>1.0545783897592576</v>
      </c>
      <c r="Z52" s="3">
        <f t="shared" si="70"/>
        <v>6.5029517629300003E-3</v>
      </c>
      <c r="AA52" s="3">
        <f t="shared" si="71"/>
        <v>3.6718680550925455E-2</v>
      </c>
      <c r="AB52" s="3">
        <f t="shared" si="31"/>
        <v>6.8578723988328445E-3</v>
      </c>
      <c r="AC52" s="3">
        <f t="shared" si="32"/>
        <v>8.2812272030375084E-2</v>
      </c>
      <c r="AD52" s="3">
        <f t="shared" si="72"/>
        <v>3.8722727009479534E-2</v>
      </c>
      <c r="AE52" s="3">
        <f t="shared" si="33"/>
        <v>25.824627479237051</v>
      </c>
      <c r="AG52" s="3">
        <v>0.17710200000000001</v>
      </c>
      <c r="AH52" s="3">
        <v>-1.7320799999999999E-5</v>
      </c>
      <c r="AI52" s="32">
        <f t="shared" si="92"/>
        <v>1.0545783897592576</v>
      </c>
      <c r="AJ52" s="3">
        <f t="shared" si="74"/>
        <v>6.55791999261E-3</v>
      </c>
      <c r="AK52" s="3">
        <f t="shared" si="75"/>
        <v>3.7029056660060303E-2</v>
      </c>
      <c r="AL52" s="3">
        <f t="shared" si="35"/>
        <v>6.9158407059766959E-3</v>
      </c>
      <c r="AM52" s="3">
        <f t="shared" si="36"/>
        <v>8.3161533812073807E-2</v>
      </c>
      <c r="AN52" s="3">
        <f t="shared" si="76"/>
        <v>3.9050042946870707E-2</v>
      </c>
      <c r="AO52" s="3">
        <f t="shared" si="37"/>
        <v>25.608166458627043</v>
      </c>
      <c r="AQ52" s="3">
        <v>0.17710200000000001</v>
      </c>
      <c r="AR52" s="3">
        <v>-1.74542E-5</v>
      </c>
      <c r="AS52" s="32">
        <f t="shared" si="93"/>
        <v>1.0545783897592576</v>
      </c>
      <c r="AT52" s="3">
        <f t="shared" si="78"/>
        <v>6.4547428793400004E-3</v>
      </c>
      <c r="AU52" s="3">
        <f t="shared" si="79"/>
        <v>3.6446470843581665E-2</v>
      </c>
      <c r="AV52" s="3">
        <f t="shared" si="39"/>
        <v>6.807032352004411E-3</v>
      </c>
      <c r="AW52" s="3">
        <f t="shared" si="40"/>
        <v>8.2504741391052253E-2</v>
      </c>
      <c r="AX52" s="3">
        <f t="shared" si="80"/>
        <v>3.8435660534632078E-2</v>
      </c>
      <c r="AY52" s="3">
        <f t="shared" si="41"/>
        <v>26.017505256582222</v>
      </c>
      <c r="BA52" s="3">
        <v>0.17710200000000001</v>
      </c>
      <c r="BB52" s="3">
        <v>-1.7133E-5</v>
      </c>
      <c r="BC52" s="32">
        <f t="shared" si="94"/>
        <v>1.0551420220115046</v>
      </c>
      <c r="BD52" s="3">
        <f t="shared" si="82"/>
        <v>6.370739925760001E-3</v>
      </c>
      <c r="BE52" s="3">
        <f t="shared" si="83"/>
        <v>3.5972151222233517E-2</v>
      </c>
      <c r="BF52" s="3">
        <f t="shared" si="43"/>
        <v>6.7220354069758301E-3</v>
      </c>
      <c r="BG52" s="3">
        <f t="shared" si="44"/>
        <v>8.1988019899103731E-2</v>
      </c>
      <c r="BH52" s="3">
        <f t="shared" si="84"/>
        <v>3.7955728376731092E-2</v>
      </c>
      <c r="BI52" s="3">
        <f t="shared" si="45"/>
        <v>26.346484253297952</v>
      </c>
      <c r="BK52" s="3">
        <v>0.17710200000000001</v>
      </c>
      <c r="BL52" s="3">
        <v>-1.71686E-5</v>
      </c>
      <c r="BM52" s="32">
        <f t="shared" si="95"/>
        <v>1.0551420220115046</v>
      </c>
      <c r="BN52" s="3">
        <f t="shared" si="86"/>
        <v>6.4039273592280009E-3</v>
      </c>
      <c r="BO52" s="3">
        <f t="shared" si="87"/>
        <v>3.6159542857946272E-2</v>
      </c>
      <c r="BP52" s="3">
        <f t="shared" si="47"/>
        <v>6.7570528626306279E-3</v>
      </c>
      <c r="BQ52" s="3">
        <f t="shared" si="48"/>
        <v>8.2201294774660497E-2</v>
      </c>
      <c r="BR52" s="3">
        <f t="shared" si="88"/>
        <v>3.8153453166145088E-2</v>
      </c>
      <c r="BS52" s="3">
        <f t="shared" si="49"/>
        <v>26.209947383932615</v>
      </c>
    </row>
    <row r="53" spans="1:71" x14ac:dyDescent="0.2">
      <c r="B53" s="3">
        <v>0.19182099999999999</v>
      </c>
      <c r="C53" s="3">
        <f t="shared" si="19"/>
        <v>159.85083333333333</v>
      </c>
      <c r="D53" s="3">
        <v>-1.8402399999999999E-5</v>
      </c>
      <c r="E53" s="32">
        <f t="shared" si="96"/>
        <v>1.0557616610151797</v>
      </c>
      <c r="F53" s="3">
        <f t="shared" si="64"/>
        <v>6.9134188915200004E-3</v>
      </c>
      <c r="G53" s="3">
        <f t="shared" si="21"/>
        <v>3.6040990775358279E-2</v>
      </c>
      <c r="H53" s="3">
        <f t="shared" si="22"/>
        <v>7.2989226122048773E-3</v>
      </c>
      <c r="I53" s="3">
        <f t="shared" si="23"/>
        <v>8.5433732285350131E-2</v>
      </c>
      <c r="J53" s="3">
        <f t="shared" si="24"/>
        <v>3.8050696285625026E-2</v>
      </c>
      <c r="K53" s="3">
        <f t="shared" si="25"/>
        <v>26.280728018577278</v>
      </c>
      <c r="M53" s="3">
        <v>0.19182099999999999</v>
      </c>
      <c r="N53" s="3">
        <v>-1.8212100000000001E-5</v>
      </c>
      <c r="O53" s="32">
        <f t="shared" si="90"/>
        <v>1.0557616610151797</v>
      </c>
      <c r="P53" s="3">
        <f t="shared" si="66"/>
        <v>6.8953795421100011E-3</v>
      </c>
      <c r="Q53" s="3">
        <f t="shared" si="67"/>
        <v>3.5946948155363603E-2</v>
      </c>
      <c r="R53" s="3">
        <f t="shared" si="27"/>
        <v>7.2798773587081436E-3</v>
      </c>
      <c r="S53" s="3">
        <f t="shared" si="28"/>
        <v>8.5322197338723899E-2</v>
      </c>
      <c r="T53" s="3">
        <f t="shared" si="68"/>
        <v>3.7951409692933223E-2</v>
      </c>
      <c r="U53" s="3">
        <f t="shared" si="29"/>
        <v>26.349482353647748</v>
      </c>
      <c r="W53" s="3">
        <v>0.19182099999999999</v>
      </c>
      <c r="X53" s="3">
        <v>-1.85669E-5</v>
      </c>
      <c r="Y53" s="32">
        <f t="shared" si="91"/>
        <v>1.0557616610151797</v>
      </c>
      <c r="Z53" s="3">
        <f t="shared" si="70"/>
        <v>6.9207243589300017E-3</v>
      </c>
      <c r="AA53" s="3">
        <f t="shared" si="71"/>
        <v>3.6079075590941569E-2</v>
      </c>
      <c r="AB53" s="3">
        <f t="shared" si="31"/>
        <v>7.3066354446121532E-3</v>
      </c>
      <c r="AC53" s="3">
        <f t="shared" si="32"/>
        <v>8.5478859635655838E-2</v>
      </c>
      <c r="AD53" s="3">
        <f t="shared" si="72"/>
        <v>3.8090904773784691E-2</v>
      </c>
      <c r="AE53" s="3">
        <f t="shared" si="33"/>
        <v>26.252986269001156</v>
      </c>
      <c r="AG53" s="3">
        <v>0.19182099999999999</v>
      </c>
      <c r="AH53" s="3">
        <v>-1.8468E-5</v>
      </c>
      <c r="AI53" s="32">
        <f t="shared" si="92"/>
        <v>1.0557616610151797</v>
      </c>
      <c r="AJ53" s="3">
        <f t="shared" si="74"/>
        <v>6.9922671206100011E-3</v>
      </c>
      <c r="AK53" s="3">
        <f t="shared" si="75"/>
        <v>3.6452041854697879E-2</v>
      </c>
      <c r="AL53" s="3">
        <f t="shared" si="35"/>
        <v>7.3821675495170424E-3</v>
      </c>
      <c r="AM53" s="3">
        <f t="shared" si="36"/>
        <v>8.5919541138887848E-2</v>
      </c>
      <c r="AN53" s="3">
        <f t="shared" si="76"/>
        <v>3.8484668255910681E-2</v>
      </c>
      <c r="AO53" s="3">
        <f t="shared" si="37"/>
        <v>25.984373656291414</v>
      </c>
      <c r="AQ53" s="3">
        <v>0.19182099999999999</v>
      </c>
      <c r="AR53" s="3">
        <v>-1.8575699999999999E-5</v>
      </c>
      <c r="AS53" s="32">
        <f t="shared" si="93"/>
        <v>1.0557616610151797</v>
      </c>
      <c r="AT53" s="3">
        <f t="shared" si="78"/>
        <v>6.8694847943400004E-3</v>
      </c>
      <c r="AU53" s="3">
        <f t="shared" si="79"/>
        <v>3.5811953823304023E-2</v>
      </c>
      <c r="AV53" s="3">
        <f t="shared" si="39"/>
        <v>7.2525386767909187E-3</v>
      </c>
      <c r="AW53" s="3">
        <f t="shared" si="40"/>
        <v>8.516183814826285E-2</v>
      </c>
      <c r="AX53" s="3">
        <f t="shared" si="80"/>
        <v>3.7808887852690369E-2</v>
      </c>
      <c r="AY53" s="3">
        <f t="shared" si="41"/>
        <v>26.448807589796456</v>
      </c>
      <c r="BA53" s="3">
        <v>0.19182099999999999</v>
      </c>
      <c r="BB53" s="3">
        <v>-1.8244600000000001E-5</v>
      </c>
      <c r="BC53" s="32">
        <f t="shared" si="94"/>
        <v>1.0563375129361625</v>
      </c>
      <c r="BD53" s="3">
        <f t="shared" si="82"/>
        <v>6.784077269760002E-3</v>
      </c>
      <c r="BE53" s="3">
        <f t="shared" si="83"/>
        <v>3.5366707867021868E-2</v>
      </c>
      <c r="BF53" s="3">
        <f t="shared" si="43"/>
        <v>7.1662753107050326E-3</v>
      </c>
      <c r="BG53" s="3">
        <f t="shared" si="44"/>
        <v>8.4653855852554249E-2</v>
      </c>
      <c r="BH53" s="3">
        <f t="shared" si="84"/>
        <v>3.7359180228989701E-2</v>
      </c>
      <c r="BI53" s="3">
        <f t="shared" si="45"/>
        <v>26.767182627418237</v>
      </c>
      <c r="BK53" s="3">
        <v>0.19182099999999999</v>
      </c>
      <c r="BL53" s="3">
        <v>-1.8269300000000001E-5</v>
      </c>
      <c r="BM53" s="32">
        <f t="shared" si="95"/>
        <v>1.0563375129361625</v>
      </c>
      <c r="BN53" s="3">
        <f t="shared" si="86"/>
        <v>6.8144906606280005E-3</v>
      </c>
      <c r="BO53" s="3">
        <f t="shared" si="87"/>
        <v>3.5525258760135757E-2</v>
      </c>
      <c r="BP53" s="3">
        <f t="shared" si="47"/>
        <v>7.1984021163744895E-3</v>
      </c>
      <c r="BQ53" s="3">
        <f t="shared" si="48"/>
        <v>8.4843397600370116E-2</v>
      </c>
      <c r="BR53" s="3">
        <f t="shared" si="88"/>
        <v>3.7526663485095424E-2</v>
      </c>
      <c r="BS53" s="3">
        <f t="shared" si="49"/>
        <v>26.647719438131581</v>
      </c>
    </row>
    <row r="54" spans="1:71" x14ac:dyDescent="0.2">
      <c r="A54" s="23">
        <v>6.77</v>
      </c>
      <c r="B54" s="3">
        <v>0.207763</v>
      </c>
      <c r="C54" s="3">
        <f t="shared" si="19"/>
        <v>173.13583333333335</v>
      </c>
      <c r="D54" s="3">
        <v>-1.9618200000000001E-5</v>
      </c>
      <c r="E54" s="32">
        <f t="shared" si="96"/>
        <v>1.0569449108361142</v>
      </c>
      <c r="F54" s="3">
        <f t="shared" si="64"/>
        <v>7.3701706355200017E-3</v>
      </c>
      <c r="G54" s="3">
        <f t="shared" si="21"/>
        <v>3.5473932488075365E-2</v>
      </c>
      <c r="H54" s="3">
        <f t="shared" si="22"/>
        <v>7.7898643452066355E-3</v>
      </c>
      <c r="I54" s="3">
        <f t="shared" si="23"/>
        <v>8.8260208164306048E-2</v>
      </c>
      <c r="J54" s="3">
        <f t="shared" si="24"/>
        <v>3.749399241061515E-2</v>
      </c>
      <c r="K54" s="3">
        <f t="shared" si="25"/>
        <v>26.670939414733652</v>
      </c>
      <c r="L54" s="23">
        <v>6.77</v>
      </c>
      <c r="M54" s="3">
        <v>0.207763</v>
      </c>
      <c r="N54" s="3">
        <v>-1.9355200000000001E-5</v>
      </c>
      <c r="O54" s="32">
        <f t="shared" si="90"/>
        <v>1.0569449108361142</v>
      </c>
      <c r="P54" s="3">
        <f t="shared" si="66"/>
        <v>7.3281743486100018E-3</v>
      </c>
      <c r="Q54" s="3">
        <f t="shared" si="67"/>
        <v>3.5271796944643663E-2</v>
      </c>
      <c r="R54" s="3">
        <f t="shared" si="27"/>
        <v>7.7454765834830972E-3</v>
      </c>
      <c r="S54" s="3">
        <f t="shared" si="28"/>
        <v>8.8008389278994861E-2</v>
      </c>
      <c r="T54" s="3">
        <f t="shared" si="68"/>
        <v>3.7280346276685923E-2</v>
      </c>
      <c r="U54" s="3">
        <f t="shared" si="29"/>
        <v>26.823785181023702</v>
      </c>
      <c r="V54" s="23">
        <v>6.77</v>
      </c>
      <c r="W54" s="3">
        <v>0.207763</v>
      </c>
      <c r="X54" s="3">
        <v>-1.9775600000000001E-5</v>
      </c>
      <c r="Y54" s="32">
        <f t="shared" si="91"/>
        <v>1.0569449108361142</v>
      </c>
      <c r="Z54" s="3">
        <f t="shared" si="70"/>
        <v>7.371261240430001E-3</v>
      </c>
      <c r="AA54" s="3">
        <f t="shared" si="71"/>
        <v>3.5479181762055806E-2</v>
      </c>
      <c r="AB54" s="3">
        <f t="shared" si="31"/>
        <v>7.7910170545159923E-3</v>
      </c>
      <c r="AC54" s="3">
        <f t="shared" si="32"/>
        <v>8.8266738098311939E-2</v>
      </c>
      <c r="AD54" s="3">
        <f t="shared" si="72"/>
        <v>3.7499540604034369E-2</v>
      </c>
      <c r="AE54" s="3">
        <f t="shared" si="33"/>
        <v>26.666993352244308</v>
      </c>
      <c r="AF54" s="23">
        <v>6.77</v>
      </c>
      <c r="AG54" s="3">
        <v>0.207763</v>
      </c>
      <c r="AH54" s="3">
        <v>-1.95882E-5</v>
      </c>
      <c r="AI54" s="32">
        <f t="shared" si="92"/>
        <v>1.0569449108361142</v>
      </c>
      <c r="AJ54" s="3">
        <f t="shared" si="74"/>
        <v>7.4163916436100008E-3</v>
      </c>
      <c r="AK54" s="3">
        <f t="shared" si="75"/>
        <v>3.5696402360429917E-2</v>
      </c>
      <c r="AL54" s="3">
        <f t="shared" si="35"/>
        <v>7.8387174044810739E-3</v>
      </c>
      <c r="AM54" s="3">
        <f t="shared" si="36"/>
        <v>8.8536531468547341E-2</v>
      </c>
      <c r="AN54" s="3">
        <f t="shared" si="76"/>
        <v>3.7729130810014652E-2</v>
      </c>
      <c r="AO54" s="3">
        <f t="shared" si="37"/>
        <v>26.504718728759169</v>
      </c>
      <c r="AP54" s="23">
        <v>6.77</v>
      </c>
      <c r="AQ54" s="3">
        <v>0.207763</v>
      </c>
      <c r="AR54" s="3">
        <v>-1.9770299999999999E-5</v>
      </c>
      <c r="AS54" s="32">
        <f t="shared" si="93"/>
        <v>1.0569449108361142</v>
      </c>
      <c r="AT54" s="3">
        <f t="shared" si="78"/>
        <v>7.3112598203400004E-3</v>
      </c>
      <c r="AU54" s="3">
        <f t="shared" si="79"/>
        <v>3.5190384333784172E-2</v>
      </c>
      <c r="AV54" s="3">
        <f t="shared" si="39"/>
        <v>7.7275988589089262E-3</v>
      </c>
      <c r="AW54" s="3">
        <f t="shared" si="40"/>
        <v>8.7906762304779063E-2</v>
      </c>
      <c r="AX54" s="3">
        <f t="shared" si="80"/>
        <v>3.7194297631960097E-2</v>
      </c>
      <c r="AY54" s="3">
        <f t="shared" si="41"/>
        <v>26.885841746362914</v>
      </c>
      <c r="AZ54" s="23">
        <v>6.67</v>
      </c>
      <c r="BA54" s="3">
        <v>0.207763</v>
      </c>
      <c r="BB54" s="3">
        <v>-1.9401800000000001E-5</v>
      </c>
      <c r="BC54" s="32">
        <f t="shared" si="94"/>
        <v>1.0575329822044734</v>
      </c>
      <c r="BD54" s="3">
        <f t="shared" si="82"/>
        <v>7.2143705177600019E-3</v>
      </c>
      <c r="BE54" s="3">
        <f t="shared" si="83"/>
        <v>3.4724039014453978E-2</v>
      </c>
      <c r="BF54" s="3">
        <f t="shared" si="43"/>
        <v>7.6294347683747658E-3</v>
      </c>
      <c r="BG54" s="3">
        <f t="shared" si="44"/>
        <v>8.7346635701524108E-2</v>
      </c>
      <c r="BH54" s="3">
        <f t="shared" si="84"/>
        <v>3.6721816533140002E-2</v>
      </c>
      <c r="BI54" s="3">
        <f t="shared" si="45"/>
        <v>27.231768316731802</v>
      </c>
      <c r="BJ54" s="23">
        <v>6.67</v>
      </c>
      <c r="BK54" s="3">
        <v>0.207763</v>
      </c>
      <c r="BL54" s="3">
        <v>-1.9428599999999999E-5</v>
      </c>
      <c r="BM54" s="32">
        <f t="shared" si="95"/>
        <v>1.0575329822044734</v>
      </c>
      <c r="BN54" s="3">
        <f t="shared" si="86"/>
        <v>7.2469118792280003E-3</v>
      </c>
      <c r="BO54" s="3">
        <f t="shared" si="87"/>
        <v>3.4880666332446103E-2</v>
      </c>
      <c r="BP54" s="3">
        <f t="shared" si="47"/>
        <v>7.6638483314130116E-3</v>
      </c>
      <c r="BQ54" s="3">
        <f t="shared" si="48"/>
        <v>8.75434082693438E-2</v>
      </c>
      <c r="BR54" s="3">
        <f t="shared" si="88"/>
        <v>3.6887455087830902E-2</v>
      </c>
      <c r="BS54" s="3">
        <f t="shared" si="49"/>
        <v>27.109487429234392</v>
      </c>
    </row>
    <row r="55" spans="1:71" s="33" customFormat="1" x14ac:dyDescent="0.2">
      <c r="B55" s="34">
        <v>0.22</v>
      </c>
      <c r="C55" s="34">
        <f t="shared" si="19"/>
        <v>183.33333333333334</v>
      </c>
      <c r="D55" s="34">
        <v>1.1421000000000001E-3</v>
      </c>
      <c r="E55" s="35">
        <f t="shared" ref="E55:E61" si="97">(E$1-13+(8.7*LN(B55*1000)))/E$1</f>
        <v>1.0577931169561594</v>
      </c>
      <c r="F55" s="34">
        <f>D55*A$54</f>
        <v>7.7320169999999999E-3</v>
      </c>
      <c r="G55" s="34">
        <f t="shared" ref="G55:G58" si="98">F55/B55</f>
        <v>3.5145531818181815E-2</v>
      </c>
      <c r="H55" s="34">
        <f t="shared" ref="H55:H58" si="99">E55*F55</f>
        <v>8.1788743627880123E-3</v>
      </c>
      <c r="I55" s="34">
        <f t="shared" ref="I55:I58" si="100">SQRT(H55)</f>
        <v>9.0437129337391134E-2</v>
      </c>
      <c r="J55" s="34">
        <f t="shared" ref="J55:J58" si="101">H55/B55</f>
        <v>3.7176701649036421E-2</v>
      </c>
      <c r="K55" s="34">
        <f t="shared" si="25"/>
        <v>26.898566996083119</v>
      </c>
      <c r="M55" s="34">
        <v>0.22</v>
      </c>
      <c r="N55" s="34">
        <v>1.142E-3</v>
      </c>
      <c r="O55" s="35">
        <f t="shared" si="90"/>
        <v>1.0577931169561594</v>
      </c>
      <c r="P55" s="34">
        <f>N55*L$54</f>
        <v>7.7313399999999997E-3</v>
      </c>
      <c r="Q55" s="34">
        <f t="shared" si="67"/>
        <v>3.5142454545454546E-2</v>
      </c>
      <c r="R55" s="34">
        <f t="shared" ref="R55:R58" si="102">O55*P55</f>
        <v>8.1781582368478326E-3</v>
      </c>
      <c r="S55" s="34">
        <f t="shared" ref="S55:S58" si="103">SQRT(R55)</f>
        <v>9.0433170003311469E-2</v>
      </c>
      <c r="T55" s="34">
        <f t="shared" si="68"/>
        <v>3.717344653112651E-2</v>
      </c>
      <c r="U55" s="34">
        <f t="shared" si="29"/>
        <v>26.900922387238648</v>
      </c>
      <c r="W55" s="34">
        <v>0.22</v>
      </c>
      <c r="X55" s="34">
        <v>1.1433999999999999E-3</v>
      </c>
      <c r="Y55" s="35">
        <f t="shared" si="91"/>
        <v>1.0577931169561594</v>
      </c>
      <c r="Z55" s="34">
        <f>X55*V$54</f>
        <v>7.7408179999999991E-3</v>
      </c>
      <c r="AA55" s="34">
        <f t="shared" si="71"/>
        <v>3.5185536363636361E-2</v>
      </c>
      <c r="AB55" s="34">
        <f t="shared" ref="AB55:AB58" si="104">Y55*Z55</f>
        <v>8.1881840000103435E-3</v>
      </c>
      <c r="AC55" s="34">
        <f t="shared" ref="AC55:AC58" si="105">SQRT(AB55)</f>
        <v>9.0488584915503809E-2</v>
      </c>
      <c r="AD55" s="34">
        <f t="shared" si="72"/>
        <v>3.7219018181865196E-2</v>
      </c>
      <c r="AE55" s="34">
        <f t="shared" si="33"/>
        <v>26.867984402856862</v>
      </c>
      <c r="AG55" s="34">
        <v>0.22</v>
      </c>
      <c r="AH55" s="34">
        <v>1.1489E-3</v>
      </c>
      <c r="AI55" s="35">
        <f t="shared" si="92"/>
        <v>1.0577931169561594</v>
      </c>
      <c r="AJ55" s="34">
        <f>AH55*AF$54</f>
        <v>7.7780529999999992E-3</v>
      </c>
      <c r="AK55" s="34">
        <f t="shared" si="75"/>
        <v>3.5354786363636356E-2</v>
      </c>
      <c r="AL55" s="34">
        <f t="shared" ref="AL55:AL58" si="106">AI55*AJ55</f>
        <v>8.2275709267202058E-3</v>
      </c>
      <c r="AM55" s="34">
        <f t="shared" ref="AM55:AM58" si="107">SQRT(AL55)</f>
        <v>9.0705958606478579E-2</v>
      </c>
      <c r="AN55" s="34">
        <f t="shared" si="76"/>
        <v>3.7398049666910023E-2</v>
      </c>
      <c r="AO55" s="34">
        <f t="shared" si="37"/>
        <v>26.739362317196047</v>
      </c>
      <c r="AQ55" s="34">
        <v>0.22</v>
      </c>
      <c r="AR55" s="34">
        <v>1.1302E-3</v>
      </c>
      <c r="AS55" s="35">
        <f t="shared" si="93"/>
        <v>1.0577931169561594</v>
      </c>
      <c r="AT55" s="34">
        <f>AR55*AP$54</f>
        <v>7.6514539999999994E-3</v>
      </c>
      <c r="AU55" s="34">
        <f t="shared" si="79"/>
        <v>3.4779336363636358E-2</v>
      </c>
      <c r="AV55" s="34">
        <f t="shared" ref="AV55:AV58" si="108">AS55*AT55</f>
        <v>8.0936553759066738E-3</v>
      </c>
      <c r="AW55" s="34">
        <f t="shared" ref="AW55:AW58" si="109">SQRT(AV55)</f>
        <v>8.9964745183358757E-2</v>
      </c>
      <c r="AX55" s="34">
        <f t="shared" si="80"/>
        <v>3.6789342617757605E-2</v>
      </c>
      <c r="AY55" s="34">
        <f t="shared" si="41"/>
        <v>27.181784963923672</v>
      </c>
      <c r="BA55" s="34">
        <v>0.22</v>
      </c>
      <c r="BB55" s="34">
        <v>1.1410000000000001E-3</v>
      </c>
      <c r="BC55" s="35">
        <f t="shared" si="94"/>
        <v>1.0583899477680989</v>
      </c>
      <c r="BD55" s="34">
        <f>BB55*AZ$54</f>
        <v>7.6104700000000003E-3</v>
      </c>
      <c r="BE55" s="34">
        <f t="shared" si="83"/>
        <v>3.4593045454545453E-2</v>
      </c>
      <c r="BF55" s="34">
        <f t="shared" ref="BF55:BF58" si="110">BC55*BD55</f>
        <v>8.0548449457906839E-3</v>
      </c>
      <c r="BG55" s="34">
        <f t="shared" ref="BG55:BG58" si="111">SQRT(BF55)</f>
        <v>8.9748787990650239E-2</v>
      </c>
      <c r="BH55" s="34">
        <f t="shared" si="84"/>
        <v>3.6612931571775836E-2</v>
      </c>
      <c r="BI55" s="34">
        <f t="shared" si="45"/>
        <v>27.312754184668449</v>
      </c>
      <c r="BK55" s="34">
        <v>0.22</v>
      </c>
      <c r="BL55" s="34">
        <v>1.1410000000000001E-3</v>
      </c>
      <c r="BM55" s="35">
        <f t="shared" si="95"/>
        <v>1.0583899477680989</v>
      </c>
      <c r="BN55" s="34">
        <f>BL55*BJ$54</f>
        <v>7.6104700000000003E-3</v>
      </c>
      <c r="BO55" s="34">
        <f t="shared" si="87"/>
        <v>3.4593045454545453E-2</v>
      </c>
      <c r="BP55" s="34">
        <f t="shared" ref="BP55:BP58" si="112">BM55*BN55</f>
        <v>8.0548449457906839E-3</v>
      </c>
      <c r="BQ55" s="34">
        <f t="shared" ref="BQ55:BQ58" si="113">SQRT(BP55)</f>
        <v>8.9748787990650239E-2</v>
      </c>
      <c r="BR55" s="34">
        <f t="shared" si="88"/>
        <v>3.6612931571775836E-2</v>
      </c>
      <c r="BS55" s="34">
        <f t="shared" si="49"/>
        <v>27.312754184668449</v>
      </c>
    </row>
    <row r="56" spans="1:71" x14ac:dyDescent="0.2">
      <c r="B56" s="3">
        <v>0.245</v>
      </c>
      <c r="C56" s="3">
        <f t="shared" si="19"/>
        <v>204.16666666666669</v>
      </c>
      <c r="D56" s="3">
        <v>1.2461E-3</v>
      </c>
      <c r="E56" s="32">
        <f t="shared" si="97"/>
        <v>1.0593883244152285</v>
      </c>
      <c r="F56" s="3">
        <f t="shared" ref="F56:F78" si="114">D56*A$54</f>
        <v>8.436097E-3</v>
      </c>
      <c r="G56" s="3">
        <f t="shared" si="98"/>
        <v>3.4433048979591839E-2</v>
      </c>
      <c r="H56" s="3">
        <f t="shared" si="99"/>
        <v>8.937102665434335E-3</v>
      </c>
      <c r="I56" s="3">
        <f t="shared" si="100"/>
        <v>9.4536250536153249E-2</v>
      </c>
      <c r="J56" s="3">
        <f t="shared" si="101"/>
        <v>3.6477970062997286E-2</v>
      </c>
      <c r="K56" s="3">
        <f t="shared" si="25"/>
        <v>27.413806148560475</v>
      </c>
      <c r="M56" s="3">
        <v>0.245</v>
      </c>
      <c r="N56" s="3">
        <v>1.2443000000000001E-3</v>
      </c>
      <c r="O56" s="32">
        <f t="shared" si="90"/>
        <v>1.0593883244152285</v>
      </c>
      <c r="P56" s="3">
        <f t="shared" ref="P56:P78" si="115">N56*L$54</f>
        <v>8.4239109999999992E-3</v>
      </c>
      <c r="Q56" s="3">
        <f t="shared" si="67"/>
        <v>3.4383310204081627E-2</v>
      </c>
      <c r="R56" s="3">
        <f t="shared" si="102"/>
        <v>8.9241929593130102E-3</v>
      </c>
      <c r="S56" s="3">
        <f t="shared" si="103"/>
        <v>9.4467946729634225E-2</v>
      </c>
      <c r="T56" s="3">
        <f t="shared" si="68"/>
        <v>3.6425277384951063E-2</v>
      </c>
      <c r="U56" s="3">
        <f t="shared" si="29"/>
        <v>27.453462864036979</v>
      </c>
      <c r="W56" s="3">
        <v>0.245</v>
      </c>
      <c r="X56" s="3">
        <v>1.2472E-3</v>
      </c>
      <c r="Y56" s="32">
        <f t="shared" si="91"/>
        <v>1.0593883244152285</v>
      </c>
      <c r="Z56" s="3">
        <f t="shared" ref="Z56:Z78" si="116">X56*V$54</f>
        <v>8.443543999999999E-3</v>
      </c>
      <c r="AA56" s="3">
        <f t="shared" si="71"/>
        <v>3.4463444897959182E-2</v>
      </c>
      <c r="AB56" s="3">
        <f t="shared" si="104"/>
        <v>8.9449919302862554E-3</v>
      </c>
      <c r="AC56" s="3">
        <f t="shared" si="105"/>
        <v>9.4577967467514623E-2</v>
      </c>
      <c r="AD56" s="3">
        <f t="shared" si="72"/>
        <v>3.6510171144025536E-2</v>
      </c>
      <c r="AE56" s="3">
        <f t="shared" si="33"/>
        <v>27.38962783973798</v>
      </c>
      <c r="AG56" s="3">
        <v>0.245</v>
      </c>
      <c r="AH56" s="3">
        <v>1.2535000000000001E-3</v>
      </c>
      <c r="AI56" s="32">
        <f t="shared" si="92"/>
        <v>1.0593883244152285</v>
      </c>
      <c r="AJ56" s="3">
        <f t="shared" ref="AJ56:AJ78" si="117">AH56*AF$54</f>
        <v>8.4861950000000002E-3</v>
      </c>
      <c r="AK56" s="3">
        <f t="shared" si="75"/>
        <v>3.46375306122449E-2</v>
      </c>
      <c r="AL56" s="3">
        <f t="shared" si="106"/>
        <v>8.9901759017108895E-3</v>
      </c>
      <c r="AM56" s="3">
        <f t="shared" si="107"/>
        <v>9.4816538123424915E-2</v>
      </c>
      <c r="AN56" s="3">
        <f t="shared" si="76"/>
        <v>3.6694595517187303E-2</v>
      </c>
      <c r="AO56" s="3">
        <f t="shared" si="37"/>
        <v>27.251969558612853</v>
      </c>
      <c r="AQ56" s="3">
        <v>0.245</v>
      </c>
      <c r="AR56" s="3">
        <v>1.2241999999999999E-3</v>
      </c>
      <c r="AS56" s="32">
        <f t="shared" si="93"/>
        <v>1.0593883244152285</v>
      </c>
      <c r="AT56" s="3">
        <f t="shared" ref="AT56:AT78" si="118">AR56*AP$54</f>
        <v>8.2878339999999991E-3</v>
      </c>
      <c r="AU56" s="3">
        <f t="shared" si="79"/>
        <v>3.3827893877551016E-2</v>
      </c>
      <c r="AV56" s="3">
        <f t="shared" si="108"/>
        <v>8.7800345742915595E-3</v>
      </c>
      <c r="AW56" s="3">
        <f t="shared" si="109"/>
        <v>9.3701838692159922E-2</v>
      </c>
      <c r="AX56" s="3">
        <f t="shared" si="80"/>
        <v>3.5836875813434935E-2</v>
      </c>
      <c r="AY56" s="3">
        <f t="shared" si="41"/>
        <v>27.904218135697775</v>
      </c>
      <c r="BA56" s="3">
        <v>0.245</v>
      </c>
      <c r="BB56" s="3">
        <v>1.2454E-3</v>
      </c>
      <c r="BC56" s="32">
        <f t="shared" si="94"/>
        <v>1.0600016289702909</v>
      </c>
      <c r="BD56" s="3">
        <f t="shared" ref="BD56:BD78" si="119">BB56*AZ$54</f>
        <v>8.3068180000000005E-3</v>
      </c>
      <c r="BE56" s="3">
        <f t="shared" si="83"/>
        <v>3.3905379591836739E-2</v>
      </c>
      <c r="BF56" s="3">
        <f t="shared" si="110"/>
        <v>8.805240611559734E-3</v>
      </c>
      <c r="BG56" s="3">
        <f t="shared" si="111"/>
        <v>9.3836243592546553E-2</v>
      </c>
      <c r="BH56" s="3">
        <f t="shared" si="84"/>
        <v>3.5939757598202997E-2</v>
      </c>
      <c r="BI56" s="3">
        <f t="shared" si="45"/>
        <v>27.824339028096293</v>
      </c>
      <c r="BK56" s="3">
        <v>0.245</v>
      </c>
      <c r="BL56" s="3">
        <v>1.2454E-3</v>
      </c>
      <c r="BM56" s="32">
        <f t="shared" si="95"/>
        <v>1.0600016289702909</v>
      </c>
      <c r="BN56" s="3">
        <f t="shared" ref="BN56:BN78" si="120">BL56*BJ$54</f>
        <v>8.3068180000000005E-3</v>
      </c>
      <c r="BO56" s="3">
        <f t="shared" si="87"/>
        <v>3.3905379591836739E-2</v>
      </c>
      <c r="BP56" s="3">
        <f t="shared" si="112"/>
        <v>8.805240611559734E-3</v>
      </c>
      <c r="BQ56" s="3">
        <f t="shared" si="113"/>
        <v>9.3836243592546553E-2</v>
      </c>
      <c r="BR56" s="3">
        <f t="shared" si="88"/>
        <v>3.5939757598202997E-2</v>
      </c>
      <c r="BS56" s="3">
        <f t="shared" si="49"/>
        <v>27.824339028096293</v>
      </c>
    </row>
    <row r="57" spans="1:71" x14ac:dyDescent="0.2">
      <c r="B57" s="3">
        <v>0.27500000000000002</v>
      </c>
      <c r="C57" s="3">
        <f t="shared" si="19"/>
        <v>229.16666666666671</v>
      </c>
      <c r="D57" s="3">
        <v>1.3688000000000001E-3</v>
      </c>
      <c r="E57" s="32">
        <f t="shared" si="97"/>
        <v>1.0611003552805778</v>
      </c>
      <c r="F57" s="3">
        <f t="shared" si="114"/>
        <v>9.2667760000000009E-3</v>
      </c>
      <c r="G57" s="3">
        <f t="shared" si="98"/>
        <v>3.369736727272727E-2</v>
      </c>
      <c r="H57" s="3">
        <f t="shared" si="99"/>
        <v>9.8329793059055322E-3</v>
      </c>
      <c r="I57" s="3">
        <f t="shared" si="100"/>
        <v>9.9161380112952904E-2</v>
      </c>
      <c r="J57" s="3">
        <f t="shared" si="101"/>
        <v>3.5756288385111024E-2</v>
      </c>
      <c r="K57" s="3">
        <f t="shared" si="25"/>
        <v>27.967108588832211</v>
      </c>
      <c r="M57" s="3">
        <v>0.27500000000000002</v>
      </c>
      <c r="N57" s="3">
        <v>1.3665000000000001E-3</v>
      </c>
      <c r="O57" s="32">
        <f t="shared" si="90"/>
        <v>1.0611003552805778</v>
      </c>
      <c r="P57" s="3">
        <f t="shared" si="115"/>
        <v>9.2512050000000002E-3</v>
      </c>
      <c r="Q57" s="3">
        <f t="shared" si="67"/>
        <v>3.364074545454545E-2</v>
      </c>
      <c r="R57" s="3">
        <f t="shared" si="102"/>
        <v>9.8164569122734576E-3</v>
      </c>
      <c r="S57" s="3">
        <f t="shared" si="103"/>
        <v>9.907803445907401E-2</v>
      </c>
      <c r="T57" s="3">
        <f t="shared" si="68"/>
        <v>3.5696206953721658E-2</v>
      </c>
      <c r="U57" s="3">
        <f t="shared" si="29"/>
        <v>28.014180926742437</v>
      </c>
      <c r="W57" s="3">
        <v>0.27500000000000002</v>
      </c>
      <c r="X57" s="3">
        <v>1.3702E-3</v>
      </c>
      <c r="Y57" s="32">
        <f t="shared" si="91"/>
        <v>1.0611003552805778</v>
      </c>
      <c r="Z57" s="3">
        <f t="shared" si="116"/>
        <v>9.2762539999999994E-3</v>
      </c>
      <c r="AA57" s="3">
        <f t="shared" si="71"/>
        <v>3.3731832727272724E-2</v>
      </c>
      <c r="AB57" s="3">
        <f t="shared" si="104"/>
        <v>9.84303641507288E-3</v>
      </c>
      <c r="AC57" s="3">
        <f t="shared" si="105"/>
        <v>9.9212077969735524E-2</v>
      </c>
      <c r="AD57" s="3">
        <f t="shared" si="72"/>
        <v>3.5792859691174107E-2</v>
      </c>
      <c r="AE57" s="3">
        <f t="shared" si="33"/>
        <v>27.938533233391869</v>
      </c>
      <c r="AG57" s="3">
        <v>0.27500000000000002</v>
      </c>
      <c r="AH57" s="3">
        <v>1.3791000000000001E-3</v>
      </c>
      <c r="AI57" s="32">
        <f t="shared" si="92"/>
        <v>1.0611003552805778</v>
      </c>
      <c r="AJ57" s="3">
        <f t="shared" si="117"/>
        <v>9.3365069999999991E-3</v>
      </c>
      <c r="AK57" s="3">
        <f t="shared" si="75"/>
        <v>3.3950934545454538E-2</v>
      </c>
      <c r="AL57" s="3">
        <f t="shared" si="106"/>
        <v>9.9069708947796004E-3</v>
      </c>
      <c r="AM57" s="3">
        <f t="shared" si="107"/>
        <v>9.953376761069381E-2</v>
      </c>
      <c r="AN57" s="3">
        <f t="shared" si="76"/>
        <v>3.6025348708289454E-2</v>
      </c>
      <c r="AO57" s="3">
        <f t="shared" si="37"/>
        <v>27.758232351818968</v>
      </c>
      <c r="AQ57" s="3">
        <v>0.27500000000000002</v>
      </c>
      <c r="AR57" s="3">
        <v>1.3518E-3</v>
      </c>
      <c r="AS57" s="32">
        <f t="shared" si="93"/>
        <v>1.0611003552805778</v>
      </c>
      <c r="AT57" s="3">
        <f t="shared" si="118"/>
        <v>9.1516859999999992E-3</v>
      </c>
      <c r="AU57" s="3">
        <f t="shared" si="79"/>
        <v>3.3278858181818173E-2</v>
      </c>
      <c r="AV57" s="3">
        <f t="shared" si="108"/>
        <v>9.7108572660162887E-3</v>
      </c>
      <c r="AW57" s="3">
        <f t="shared" si="109"/>
        <v>9.8543682019783946E-2</v>
      </c>
      <c r="AX57" s="3">
        <f t="shared" si="80"/>
        <v>3.5312208240059227E-2</v>
      </c>
      <c r="AY57" s="3">
        <f t="shared" si="41"/>
        <v>28.318818047339505</v>
      </c>
      <c r="BA57" s="3">
        <v>0.27500000000000002</v>
      </c>
      <c r="BB57" s="3">
        <v>1.3674E-3</v>
      </c>
      <c r="BC57" s="32">
        <f t="shared" si="94"/>
        <v>1.0617313400166939</v>
      </c>
      <c r="BD57" s="3">
        <f t="shared" si="119"/>
        <v>9.1205579999999991E-3</v>
      </c>
      <c r="BE57" s="3">
        <f t="shared" si="83"/>
        <v>3.3165665454545447E-2</v>
      </c>
      <c r="BF57" s="3">
        <f t="shared" si="110"/>
        <v>9.6835822670399765E-3</v>
      </c>
      <c r="BG57" s="3">
        <f t="shared" si="111"/>
        <v>9.8405194309243535E-2</v>
      </c>
      <c r="BH57" s="3">
        <f t="shared" si="84"/>
        <v>3.5213026425599911E-2</v>
      </c>
      <c r="BI57" s="3">
        <f t="shared" si="45"/>
        <v>28.398581477024049</v>
      </c>
      <c r="BK57" s="3">
        <v>0.27500000000000002</v>
      </c>
      <c r="BL57" s="3">
        <v>1.3674E-3</v>
      </c>
      <c r="BM57" s="32">
        <f t="shared" si="95"/>
        <v>1.0617313400166939</v>
      </c>
      <c r="BN57" s="3">
        <f t="shared" si="120"/>
        <v>9.1205579999999991E-3</v>
      </c>
      <c r="BO57" s="3">
        <f t="shared" si="87"/>
        <v>3.3165665454545447E-2</v>
      </c>
      <c r="BP57" s="3">
        <f t="shared" si="112"/>
        <v>9.6835822670399765E-3</v>
      </c>
      <c r="BQ57" s="3">
        <f t="shared" si="113"/>
        <v>9.8405194309243535E-2</v>
      </c>
      <c r="BR57" s="3">
        <f t="shared" si="88"/>
        <v>3.5213026425599911E-2</v>
      </c>
      <c r="BS57" s="3">
        <f t="shared" si="49"/>
        <v>28.398581477024049</v>
      </c>
    </row>
    <row r="58" spans="1:71" x14ac:dyDescent="0.2">
      <c r="B58" s="3">
        <v>0.30499999999999999</v>
      </c>
      <c r="C58" s="3">
        <f t="shared" si="19"/>
        <v>254.16666666666669</v>
      </c>
      <c r="D58" s="3">
        <v>1.4812E-3</v>
      </c>
      <c r="E58" s="32">
        <f t="shared" si="97"/>
        <v>1.0626349445595988</v>
      </c>
      <c r="F58" s="3">
        <f t="shared" si="114"/>
        <v>1.0027724E-2</v>
      </c>
      <c r="G58" s="3">
        <f t="shared" si="98"/>
        <v>3.2877783606557374E-2</v>
      </c>
      <c r="H58" s="3">
        <f t="shared" si="99"/>
        <v>1.0655809936798958E-2</v>
      </c>
      <c r="I58" s="3">
        <f t="shared" si="100"/>
        <v>0.10322698260047591</v>
      </c>
      <c r="J58" s="3">
        <f t="shared" si="101"/>
        <v>3.4937081759996588E-2</v>
      </c>
      <c r="K58" s="3">
        <f t="shared" si="25"/>
        <v>28.622882897592579</v>
      </c>
      <c r="M58" s="3">
        <v>0.30499999999999999</v>
      </c>
      <c r="N58" s="3">
        <v>1.4821999999999999E-3</v>
      </c>
      <c r="O58" s="32">
        <f t="shared" si="90"/>
        <v>1.0626349445595988</v>
      </c>
      <c r="P58" s="3">
        <f t="shared" si="115"/>
        <v>1.0034494E-2</v>
      </c>
      <c r="Q58" s="3">
        <f t="shared" si="67"/>
        <v>3.2899980327868852E-2</v>
      </c>
      <c r="R58" s="3">
        <f t="shared" si="102"/>
        <v>1.0663003975373626E-2</v>
      </c>
      <c r="S58" s="3">
        <f t="shared" si="103"/>
        <v>0.10326182244844231</v>
      </c>
      <c r="T58" s="3">
        <f t="shared" si="68"/>
        <v>3.4960668771716809E-2</v>
      </c>
      <c r="U58" s="3">
        <f t="shared" si="29"/>
        <v>28.603571817510549</v>
      </c>
      <c r="W58" s="3">
        <v>0.30499999999999999</v>
      </c>
      <c r="X58" s="3">
        <v>1.4843E-3</v>
      </c>
      <c r="Y58" s="32">
        <f t="shared" si="91"/>
        <v>1.0626349445595988</v>
      </c>
      <c r="Z58" s="3">
        <f t="shared" si="116"/>
        <v>1.0048711E-2</v>
      </c>
      <c r="AA58" s="3">
        <f t="shared" si="71"/>
        <v>3.2946593442622948E-2</v>
      </c>
      <c r="AB58" s="3">
        <f t="shared" si="104"/>
        <v>1.0678111456380431E-2</v>
      </c>
      <c r="AC58" s="3">
        <f t="shared" si="105"/>
        <v>0.10333494789460355</v>
      </c>
      <c r="AD58" s="3">
        <f t="shared" si="72"/>
        <v>3.5010201496329281E-2</v>
      </c>
      <c r="AE58" s="3">
        <f t="shared" si="33"/>
        <v>28.563103245916682</v>
      </c>
      <c r="AG58" s="3">
        <v>0.30499999999999999</v>
      </c>
      <c r="AH58" s="3">
        <v>1.4920999999999999E-3</v>
      </c>
      <c r="AI58" s="32">
        <f t="shared" si="92"/>
        <v>1.0626349445595988</v>
      </c>
      <c r="AJ58" s="3">
        <f t="shared" si="117"/>
        <v>1.0101516999999999E-2</v>
      </c>
      <c r="AK58" s="3">
        <f t="shared" si="75"/>
        <v>3.3119727868852457E-2</v>
      </c>
      <c r="AL58" s="3">
        <f t="shared" si="106"/>
        <v>1.0734224957262844E-2</v>
      </c>
      <c r="AM58" s="3">
        <f t="shared" si="107"/>
        <v>0.10360610482622558</v>
      </c>
      <c r="AN58" s="3">
        <f t="shared" si="76"/>
        <v>3.5194180187747032E-2</v>
      </c>
      <c r="AO58" s="3">
        <f t="shared" si="37"/>
        <v>28.413788719197193</v>
      </c>
      <c r="AQ58" s="3">
        <v>0.30499999999999999</v>
      </c>
      <c r="AR58" s="3">
        <v>1.4625E-3</v>
      </c>
      <c r="AS58" s="32">
        <f t="shared" si="93"/>
        <v>1.0626349445595988</v>
      </c>
      <c r="AT58" s="3">
        <f t="shared" si="118"/>
        <v>9.9011250000000002E-3</v>
      </c>
      <c r="AU58" s="3">
        <f t="shared" si="79"/>
        <v>3.2462704918032791E-2</v>
      </c>
      <c r="AV58" s="3">
        <f t="shared" si="108"/>
        <v>1.0521281415452659E-2</v>
      </c>
      <c r="AW58" s="3">
        <f t="shared" si="109"/>
        <v>0.10257329777019289</v>
      </c>
      <c r="AX58" s="3">
        <f t="shared" si="80"/>
        <v>3.4496004640828387E-2</v>
      </c>
      <c r="AY58" s="3">
        <f t="shared" si="41"/>
        <v>28.988864374642141</v>
      </c>
      <c r="BA58" s="3">
        <v>0.30499999999999999</v>
      </c>
      <c r="BB58" s="3">
        <v>1.4829999999999999E-3</v>
      </c>
      <c r="BC58" s="32">
        <f t="shared" si="94"/>
        <v>1.0632817770335361</v>
      </c>
      <c r="BD58" s="3">
        <f t="shared" si="119"/>
        <v>9.8916100000000003E-3</v>
      </c>
      <c r="BE58" s="3">
        <f t="shared" si="83"/>
        <v>3.2431508196721311E-2</v>
      </c>
      <c r="BF58" s="3">
        <f t="shared" si="110"/>
        <v>1.0517568658522696E-2</v>
      </c>
      <c r="BG58" s="3">
        <f t="shared" si="111"/>
        <v>0.10255519810581371</v>
      </c>
      <c r="BH58" s="3">
        <f t="shared" si="84"/>
        <v>3.448383166728753E-2</v>
      </c>
      <c r="BI58" s="3">
        <f t="shared" si="45"/>
        <v>28.999097595892515</v>
      </c>
      <c r="BK58" s="3">
        <v>0.30499999999999999</v>
      </c>
      <c r="BL58" s="3">
        <v>1.4829999999999999E-3</v>
      </c>
      <c r="BM58" s="32">
        <f t="shared" si="95"/>
        <v>1.0632817770335361</v>
      </c>
      <c r="BN58" s="3">
        <f t="shared" si="120"/>
        <v>9.8916100000000003E-3</v>
      </c>
      <c r="BO58" s="3">
        <f t="shared" si="87"/>
        <v>3.2431508196721311E-2</v>
      </c>
      <c r="BP58" s="3">
        <f t="shared" si="112"/>
        <v>1.0517568658522696E-2</v>
      </c>
      <c r="BQ58" s="3">
        <f t="shared" si="113"/>
        <v>0.10255519810581371</v>
      </c>
      <c r="BR58" s="3">
        <f t="shared" si="88"/>
        <v>3.448383166728753E-2</v>
      </c>
      <c r="BS58" s="3">
        <f t="shared" si="49"/>
        <v>28.999097595892515</v>
      </c>
    </row>
    <row r="59" spans="1:71" x14ac:dyDescent="0.2">
      <c r="B59" s="3">
        <v>0.34</v>
      </c>
      <c r="C59" s="3">
        <f t="shared" si="19"/>
        <v>283.33333333333337</v>
      </c>
      <c r="D59" s="3">
        <v>1.6151E-3</v>
      </c>
      <c r="E59" s="32">
        <f t="shared" si="97"/>
        <v>1.0642450202269316</v>
      </c>
      <c r="F59" s="3">
        <f t="shared" si="114"/>
        <v>1.0934226999999999E-2</v>
      </c>
      <c r="G59" s="3">
        <f t="shared" ref="G59:G73" si="121">F59/B59</f>
        <v>3.2159491176470587E-2</v>
      </c>
      <c r="H59" s="3">
        <f t="shared" ref="H59:H73" si="122">E59*F59</f>
        <v>1.163669663478086E-2</v>
      </c>
      <c r="I59" s="3">
        <f t="shared" ref="I59:I73" si="123">SQRT(H59)</f>
        <v>0.10787352147205012</v>
      </c>
      <c r="J59" s="3">
        <f t="shared" ref="J59:J73" si="124">H59/B59</f>
        <v>3.422557833759076E-2</v>
      </c>
      <c r="K59" s="3">
        <f t="shared" si="25"/>
        <v>29.217913869454659</v>
      </c>
      <c r="M59" s="3">
        <v>0.34</v>
      </c>
      <c r="N59" s="3">
        <v>1.6130999999999999E-3</v>
      </c>
      <c r="O59" s="32">
        <f t="shared" si="90"/>
        <v>1.0642450202269316</v>
      </c>
      <c r="P59" s="3">
        <f t="shared" si="115"/>
        <v>1.0920686999999998E-2</v>
      </c>
      <c r="Q59" s="3">
        <f t="shared" si="67"/>
        <v>3.2119667647058814E-2</v>
      </c>
      <c r="R59" s="3">
        <f t="shared" ref="R59:R73" si="125">O59*P59</f>
        <v>1.1622286757206987E-2</v>
      </c>
      <c r="S59" s="3">
        <f t="shared" ref="S59:S73" si="126">SQRT(R59)</f>
        <v>0.10780671016781371</v>
      </c>
      <c r="T59" s="3">
        <f t="shared" si="68"/>
        <v>3.4183196344726427E-2</v>
      </c>
      <c r="U59" s="3">
        <f t="shared" si="29"/>
        <v>29.25413966310596</v>
      </c>
      <c r="W59" s="3">
        <v>0.34</v>
      </c>
      <c r="X59" s="3">
        <v>1.6180000000000001E-3</v>
      </c>
      <c r="Y59" s="32">
        <f t="shared" si="91"/>
        <v>1.0642450202269316</v>
      </c>
      <c r="Z59" s="3">
        <f t="shared" si="116"/>
        <v>1.0953859999999999E-2</v>
      </c>
      <c r="AA59" s="3">
        <f t="shared" si="71"/>
        <v>3.2217235294117644E-2</v>
      </c>
      <c r="AB59" s="3">
        <f t="shared" ref="AB59:AB73" si="127">Y59*Z59</f>
        <v>1.1657590957262976E-2</v>
      </c>
      <c r="AC59" s="3">
        <f t="shared" ref="AC59:AC73" si="128">SQRT(AB59)</f>
        <v>0.10797032442881227</v>
      </c>
      <c r="AD59" s="3">
        <f t="shared" si="72"/>
        <v>3.4287032227244045E-2</v>
      </c>
      <c r="AE59" s="3">
        <f t="shared" si="33"/>
        <v>29.1655455442251</v>
      </c>
      <c r="AG59" s="3">
        <v>0.34</v>
      </c>
      <c r="AH59" s="3">
        <v>1.6271E-3</v>
      </c>
      <c r="AI59" s="32">
        <f t="shared" si="92"/>
        <v>1.0642450202269316</v>
      </c>
      <c r="AJ59" s="3">
        <f t="shared" si="117"/>
        <v>1.1015466999999999E-2</v>
      </c>
      <c r="AK59" s="3">
        <f t="shared" si="75"/>
        <v>3.2398432352941174E-2</v>
      </c>
      <c r="AL59" s="3">
        <f t="shared" ref="AL59:AL73" si="129">AI59*AJ59</f>
        <v>1.1723155900224096E-2</v>
      </c>
      <c r="AM59" s="3">
        <f t="shared" ref="AM59:AM73" si="130">SQRT(AL59)</f>
        <v>0.10827352354211114</v>
      </c>
      <c r="AN59" s="3">
        <f t="shared" si="76"/>
        <v>3.4479870294776747E-2</v>
      </c>
      <c r="AO59" s="3">
        <f t="shared" si="37"/>
        <v>29.002429285573243</v>
      </c>
      <c r="AQ59" s="3">
        <v>0.34</v>
      </c>
      <c r="AR59" s="3">
        <v>1.5920999999999999E-3</v>
      </c>
      <c r="AS59" s="32">
        <f t="shared" si="93"/>
        <v>1.0642450202269316</v>
      </c>
      <c r="AT59" s="3">
        <f t="shared" si="118"/>
        <v>1.0778517E-2</v>
      </c>
      <c r="AU59" s="3">
        <f t="shared" si="79"/>
        <v>3.1701520588235291E-2</v>
      </c>
      <c r="AV59" s="3">
        <f t="shared" ref="AV59:AV73" si="131">AS59*AT59</f>
        <v>1.1470983042681326E-2</v>
      </c>
      <c r="AW59" s="3">
        <f t="shared" ref="AW59:AW73" si="132">SQRT(AV59)</f>
        <v>0.10710267523587506</v>
      </c>
      <c r="AX59" s="3">
        <f t="shared" si="80"/>
        <v>3.3738185419650957E-2</v>
      </c>
      <c r="AY59" s="3">
        <f t="shared" si="41"/>
        <v>29.640005458549219</v>
      </c>
      <c r="BA59" s="3">
        <v>0.34</v>
      </c>
      <c r="BB59" s="3">
        <v>1.6146999999999999E-3</v>
      </c>
      <c r="BC59" s="32">
        <f t="shared" si="94"/>
        <v>1.0649084799883113</v>
      </c>
      <c r="BD59" s="3">
        <f t="shared" si="119"/>
        <v>1.0770049E-2</v>
      </c>
      <c r="BE59" s="3">
        <f t="shared" si="83"/>
        <v>3.1676614705882351E-2</v>
      </c>
      <c r="BF59" s="3">
        <f t="shared" ref="BF59:BF73" si="133">BC59*BD59</f>
        <v>1.1469116509989632E-2</v>
      </c>
      <c r="BG59" s="3">
        <f t="shared" ref="BG59:BG73" si="134">SQRT(BF59)</f>
        <v>0.10709396112755205</v>
      </c>
      <c r="BH59" s="3">
        <f t="shared" si="84"/>
        <v>3.3732695617616562E-2</v>
      </c>
      <c r="BI59" s="3">
        <f t="shared" si="45"/>
        <v>29.644829198819203</v>
      </c>
      <c r="BK59" s="3">
        <v>0.34</v>
      </c>
      <c r="BL59" s="3">
        <v>1.6146999999999999E-3</v>
      </c>
      <c r="BM59" s="32">
        <f t="shared" si="95"/>
        <v>1.0649084799883113</v>
      </c>
      <c r="BN59" s="3">
        <f t="shared" si="120"/>
        <v>1.0770049E-2</v>
      </c>
      <c r="BO59" s="3">
        <f t="shared" si="87"/>
        <v>3.1676614705882351E-2</v>
      </c>
      <c r="BP59" s="3">
        <f t="shared" ref="BP59:BP73" si="135">BM59*BN59</f>
        <v>1.1469116509989632E-2</v>
      </c>
      <c r="BQ59" s="3">
        <f t="shared" ref="BQ59:BQ73" si="136">SQRT(BP59)</f>
        <v>0.10709396112755205</v>
      </c>
      <c r="BR59" s="3">
        <f t="shared" si="88"/>
        <v>3.3732695617616562E-2</v>
      </c>
      <c r="BS59" s="3">
        <f t="shared" si="49"/>
        <v>29.644829198819203</v>
      </c>
    </row>
    <row r="60" spans="1:71" x14ac:dyDescent="0.2">
      <c r="B60" s="3">
        <v>0.375</v>
      </c>
      <c r="C60" s="3">
        <f t="shared" si="19"/>
        <v>312.5</v>
      </c>
      <c r="D60" s="3">
        <v>1.7397999999999999E-3</v>
      </c>
      <c r="E60" s="32">
        <f t="shared" si="97"/>
        <v>1.0656972000441951</v>
      </c>
      <c r="F60" s="3">
        <f t="shared" si="114"/>
        <v>1.1778445999999998E-2</v>
      </c>
      <c r="G60" s="3">
        <f t="shared" si="121"/>
        <v>3.140918933333333E-2</v>
      </c>
      <c r="H60" s="3">
        <f t="shared" si="122"/>
        <v>1.2552256923071747E-2</v>
      </c>
      <c r="I60" s="3">
        <f t="shared" si="123"/>
        <v>0.11203685519984817</v>
      </c>
      <c r="J60" s="3">
        <f t="shared" si="124"/>
        <v>3.3472685128191328E-2</v>
      </c>
      <c r="K60" s="3">
        <f t="shared" si="25"/>
        <v>29.875105512756761</v>
      </c>
      <c r="M60" s="3">
        <v>0.375</v>
      </c>
      <c r="N60" s="3">
        <v>1.7409999999999999E-3</v>
      </c>
      <c r="O60" s="32">
        <f t="shared" si="90"/>
        <v>1.0656972000441951</v>
      </c>
      <c r="P60" s="3">
        <f t="shared" si="115"/>
        <v>1.1786569999999998E-2</v>
      </c>
      <c r="Q60" s="3">
        <f t="shared" si="67"/>
        <v>3.1430853333333328E-2</v>
      </c>
      <c r="R60" s="3">
        <f t="shared" si="125"/>
        <v>1.2560914647124907E-2</v>
      </c>
      <c r="S60" s="3">
        <f t="shared" si="126"/>
        <v>0.11207548637915835</v>
      </c>
      <c r="T60" s="3">
        <f t="shared" si="68"/>
        <v>3.3495772392333083E-2</v>
      </c>
      <c r="U60" s="3">
        <f t="shared" si="29"/>
        <v>29.854513826016209</v>
      </c>
      <c r="W60" s="3">
        <v>0.375</v>
      </c>
      <c r="X60" s="3">
        <v>1.7446E-3</v>
      </c>
      <c r="Y60" s="32">
        <f t="shared" si="91"/>
        <v>1.0656972000441951</v>
      </c>
      <c r="Z60" s="3">
        <f t="shared" si="116"/>
        <v>1.1810942E-2</v>
      </c>
      <c r="AA60" s="3">
        <f t="shared" si="71"/>
        <v>3.1495845333333335E-2</v>
      </c>
      <c r="AB60" s="3">
        <f t="shared" si="127"/>
        <v>1.2586887819284385E-2</v>
      </c>
      <c r="AC60" s="3">
        <f t="shared" si="128"/>
        <v>0.11219130010515248</v>
      </c>
      <c r="AD60" s="3">
        <f t="shared" si="72"/>
        <v>3.3565034184758362E-2</v>
      </c>
      <c r="AE60" s="3">
        <f t="shared" si="33"/>
        <v>29.792908730421992</v>
      </c>
      <c r="AG60" s="3">
        <v>0.375</v>
      </c>
      <c r="AH60" s="3">
        <v>1.7554999999999999E-3</v>
      </c>
      <c r="AI60" s="32">
        <f t="shared" si="92"/>
        <v>1.0656972000441951</v>
      </c>
      <c r="AJ60" s="3">
        <f t="shared" si="117"/>
        <v>1.1884734999999999E-2</v>
      </c>
      <c r="AK60" s="3">
        <f t="shared" si="75"/>
        <v>3.1692626666666661E-2</v>
      </c>
      <c r="AL60" s="3">
        <f t="shared" si="129"/>
        <v>1.2665528812767246E-2</v>
      </c>
      <c r="AM60" s="3">
        <f t="shared" si="130"/>
        <v>0.11254123161209516</v>
      </c>
      <c r="AN60" s="3">
        <f t="shared" si="76"/>
        <v>3.3774743500712655E-2</v>
      </c>
      <c r="AO60" s="3">
        <f t="shared" si="37"/>
        <v>29.607922854511088</v>
      </c>
      <c r="AQ60" s="3">
        <v>0.375</v>
      </c>
      <c r="AR60" s="3">
        <v>1.7152999999999999E-3</v>
      </c>
      <c r="AS60" s="32">
        <f t="shared" si="93"/>
        <v>1.0656972000441951</v>
      </c>
      <c r="AT60" s="3">
        <f t="shared" si="118"/>
        <v>1.1612580999999999E-2</v>
      </c>
      <c r="AU60" s="3">
        <f t="shared" si="79"/>
        <v>3.0966882666666664E-2</v>
      </c>
      <c r="AV60" s="3">
        <f t="shared" si="131"/>
        <v>1.2375495056986418E-2</v>
      </c>
      <c r="AW60" s="3">
        <f t="shared" si="132"/>
        <v>0.1112452023998627</v>
      </c>
      <c r="AX60" s="3">
        <f t="shared" si="80"/>
        <v>3.3001320151963782E-2</v>
      </c>
      <c r="AY60" s="3">
        <f t="shared" si="41"/>
        <v>30.301818090767917</v>
      </c>
      <c r="BA60" s="3">
        <v>0.375</v>
      </c>
      <c r="BB60" s="3">
        <v>1.7413000000000001E-3</v>
      </c>
      <c r="BC60" s="32">
        <f t="shared" si="94"/>
        <v>1.0663756564990405</v>
      </c>
      <c r="BD60" s="3">
        <f t="shared" si="119"/>
        <v>1.1614471000000001E-2</v>
      </c>
      <c r="BE60" s="3">
        <f t="shared" si="83"/>
        <v>3.0971922666666669E-2</v>
      </c>
      <c r="BF60" s="3">
        <f t="shared" si="133"/>
        <v>1.238538913751407E-2</v>
      </c>
      <c r="BG60" s="3">
        <f t="shared" si="134"/>
        <v>0.11128966321053393</v>
      </c>
      <c r="BH60" s="3">
        <f t="shared" si="84"/>
        <v>3.3027704366704186E-2</v>
      </c>
      <c r="BI60" s="3">
        <f t="shared" si="45"/>
        <v>30.277611453011481</v>
      </c>
      <c r="BK60" s="3">
        <v>0.375</v>
      </c>
      <c r="BL60" s="3">
        <v>1.7413000000000001E-3</v>
      </c>
      <c r="BM60" s="32">
        <f t="shared" si="95"/>
        <v>1.0663756564990405</v>
      </c>
      <c r="BN60" s="3">
        <f t="shared" si="120"/>
        <v>1.1614471000000001E-2</v>
      </c>
      <c r="BO60" s="3">
        <f t="shared" si="87"/>
        <v>3.0971922666666669E-2</v>
      </c>
      <c r="BP60" s="3">
        <f t="shared" si="135"/>
        <v>1.238538913751407E-2</v>
      </c>
      <c r="BQ60" s="3">
        <f t="shared" si="136"/>
        <v>0.11128966321053393</v>
      </c>
      <c r="BR60" s="3">
        <f t="shared" si="88"/>
        <v>3.3027704366704186E-2</v>
      </c>
      <c r="BS60" s="3">
        <f t="shared" si="49"/>
        <v>30.277611453011481</v>
      </c>
    </row>
    <row r="61" spans="1:71" x14ac:dyDescent="0.2">
      <c r="B61" s="3">
        <v>0.41</v>
      </c>
      <c r="C61" s="3">
        <f t="shared" si="19"/>
        <v>341.66666666666669</v>
      </c>
      <c r="D61" s="3">
        <v>1.8665999999999999E-3</v>
      </c>
      <c r="E61" s="32">
        <f t="shared" si="97"/>
        <v>1.0670197057740642</v>
      </c>
      <c r="F61" s="3">
        <f t="shared" si="114"/>
        <v>1.2636881999999999E-2</v>
      </c>
      <c r="G61" s="3">
        <f t="shared" si="121"/>
        <v>3.0821663414634146E-2</v>
      </c>
      <c r="H61" s="3">
        <f t="shared" si="122"/>
        <v>1.3483802113541566E-2</v>
      </c>
      <c r="I61" s="3">
        <f t="shared" si="123"/>
        <v>0.11611977486001929</v>
      </c>
      <c r="J61" s="3">
        <f t="shared" si="124"/>
        <v>3.2887322228150162E-2</v>
      </c>
      <c r="K61" s="3">
        <f t="shared" si="25"/>
        <v>30.406853834516273</v>
      </c>
      <c r="M61" s="3">
        <v>0.41</v>
      </c>
      <c r="N61" s="3">
        <v>1.8615000000000001E-3</v>
      </c>
      <c r="O61" s="32">
        <f t="shared" si="90"/>
        <v>1.0670197057740642</v>
      </c>
      <c r="P61" s="3">
        <f t="shared" si="115"/>
        <v>1.2602354999999999E-2</v>
      </c>
      <c r="Q61" s="3">
        <f t="shared" si="67"/>
        <v>3.0737451219512196E-2</v>
      </c>
      <c r="R61" s="3">
        <f t="shared" si="125"/>
        <v>1.3446961124160306E-2</v>
      </c>
      <c r="S61" s="3">
        <f t="shared" si="126"/>
        <v>0.11596103278326002</v>
      </c>
      <c r="T61" s="3">
        <f t="shared" si="68"/>
        <v>3.2797466156488556E-2</v>
      </c>
      <c r="U61" s="3">
        <f t="shared" si="29"/>
        <v>30.490160283377957</v>
      </c>
      <c r="W61" s="3">
        <v>0.41</v>
      </c>
      <c r="X61" s="3">
        <v>1.8713E-3</v>
      </c>
      <c r="Y61" s="32">
        <f t="shared" si="91"/>
        <v>1.0670197057740642</v>
      </c>
      <c r="Z61" s="3">
        <f t="shared" si="116"/>
        <v>1.2668700999999999E-2</v>
      </c>
      <c r="AA61" s="3">
        <f t="shared" si="71"/>
        <v>3.0899270731707316E-2</v>
      </c>
      <c r="AB61" s="3">
        <f t="shared" si="127"/>
        <v>1.3517753613559592E-2</v>
      </c>
      <c r="AC61" s="3">
        <f t="shared" si="128"/>
        <v>0.11626587467335199</v>
      </c>
      <c r="AD61" s="3">
        <f t="shared" si="72"/>
        <v>3.2970130764779497E-2</v>
      </c>
      <c r="AE61" s="3">
        <f t="shared" si="33"/>
        <v>30.330483283016118</v>
      </c>
      <c r="AG61" s="3">
        <v>0.41</v>
      </c>
      <c r="AH61" s="3">
        <v>1.8783999999999999E-3</v>
      </c>
      <c r="AI61" s="32">
        <f t="shared" si="92"/>
        <v>1.0670197057740642</v>
      </c>
      <c r="AJ61" s="3">
        <f t="shared" si="117"/>
        <v>1.2716767999999998E-2</v>
      </c>
      <c r="AK61" s="3">
        <f t="shared" si="75"/>
        <v>3.1016507317073169E-2</v>
      </c>
      <c r="AL61" s="3">
        <f t="shared" si="129"/>
        <v>1.3569042049757033E-2</v>
      </c>
      <c r="AM61" s="3">
        <f t="shared" si="130"/>
        <v>0.11648623115955394</v>
      </c>
      <c r="AN61" s="3">
        <f t="shared" si="76"/>
        <v>3.3095224511602524E-2</v>
      </c>
      <c r="AO61" s="3">
        <f t="shared" si="37"/>
        <v>30.215839739942542</v>
      </c>
      <c r="AQ61" s="3">
        <v>0.41</v>
      </c>
      <c r="AR61" s="3">
        <v>1.8400000000000001E-3</v>
      </c>
      <c r="AS61" s="32">
        <f t="shared" si="93"/>
        <v>1.0670197057740642</v>
      </c>
      <c r="AT61" s="3">
        <f t="shared" si="118"/>
        <v>1.2456799999999999E-2</v>
      </c>
      <c r="AU61" s="3">
        <f t="shared" si="79"/>
        <v>3.0382439024390244E-2</v>
      </c>
      <c r="AV61" s="3">
        <f t="shared" si="131"/>
        <v>1.3291651070886363E-2</v>
      </c>
      <c r="AW61" s="3">
        <f t="shared" si="132"/>
        <v>0.11528942306597931</v>
      </c>
      <c r="AX61" s="3">
        <f t="shared" si="80"/>
        <v>3.2418661148503322E-2</v>
      </c>
      <c r="AY61" s="3">
        <f t="shared" si="41"/>
        <v>30.846431177993516</v>
      </c>
      <c r="BA61" s="3">
        <v>0.41</v>
      </c>
      <c r="BB61" s="3">
        <v>1.8663E-3</v>
      </c>
      <c r="BC61" s="32">
        <f t="shared" si="94"/>
        <v>1.0677118197751734</v>
      </c>
      <c r="BD61" s="3">
        <f t="shared" si="119"/>
        <v>1.2448221000000001E-2</v>
      </c>
      <c r="BE61" s="3">
        <f t="shared" si="83"/>
        <v>3.0361514634146346E-2</v>
      </c>
      <c r="BF61" s="3">
        <f t="shared" si="133"/>
        <v>1.3291112696873528E-2</v>
      </c>
      <c r="BG61" s="3">
        <f t="shared" si="134"/>
        <v>0.11528708816200332</v>
      </c>
      <c r="BH61" s="3">
        <f t="shared" si="84"/>
        <v>3.2417348041154946E-2</v>
      </c>
      <c r="BI61" s="3">
        <f t="shared" si="45"/>
        <v>30.847680653286794</v>
      </c>
      <c r="BK61" s="3">
        <v>0.41</v>
      </c>
      <c r="BL61" s="3">
        <v>1.8663E-3</v>
      </c>
      <c r="BM61" s="32">
        <f t="shared" si="95"/>
        <v>1.0677118197751734</v>
      </c>
      <c r="BN61" s="3">
        <f t="shared" si="120"/>
        <v>1.2448221000000001E-2</v>
      </c>
      <c r="BO61" s="3">
        <f t="shared" si="87"/>
        <v>3.0361514634146346E-2</v>
      </c>
      <c r="BP61" s="3">
        <f t="shared" si="135"/>
        <v>1.3291112696873528E-2</v>
      </c>
      <c r="BQ61" s="3">
        <f t="shared" si="136"/>
        <v>0.11528708816200332</v>
      </c>
      <c r="BR61" s="3">
        <f t="shared" si="88"/>
        <v>3.2417348041154946E-2</v>
      </c>
      <c r="BS61" s="3">
        <f t="shared" si="49"/>
        <v>30.847680653286794</v>
      </c>
    </row>
    <row r="62" spans="1:71" x14ac:dyDescent="0.2">
      <c r="B62" s="3">
        <v>0.45</v>
      </c>
      <c r="C62" s="3">
        <f t="shared" si="19"/>
        <v>375.00000000000006</v>
      </c>
      <c r="D62" s="3">
        <v>1.9984E-3</v>
      </c>
      <c r="E62" s="32">
        <f t="shared" ref="E62:E78" si="137">(E$1-13+(8.7*LN(B62*1000)))/E$1</f>
        <v>1.0683994105111583</v>
      </c>
      <c r="F62" s="3">
        <f t="shared" si="114"/>
        <v>1.3529167999999999E-2</v>
      </c>
      <c r="G62" s="3">
        <f t="shared" si="121"/>
        <v>3.0064817777777777E-2</v>
      </c>
      <c r="H62" s="3">
        <f t="shared" si="122"/>
        <v>1.4454555115906426E-2</v>
      </c>
      <c r="I62" s="3">
        <f t="shared" si="123"/>
        <v>0.1202270980931771</v>
      </c>
      <c r="J62" s="3">
        <f t="shared" si="124"/>
        <v>3.2121233590903166E-2</v>
      </c>
      <c r="K62" s="3">
        <f t="shared" si="25"/>
        <v>31.132054663155998</v>
      </c>
      <c r="M62" s="3">
        <v>0.45</v>
      </c>
      <c r="N62" s="3">
        <v>2.0011E-3</v>
      </c>
      <c r="O62" s="32">
        <f t="shared" si="90"/>
        <v>1.0683994105111583</v>
      </c>
      <c r="P62" s="3">
        <f t="shared" si="115"/>
        <v>1.3547446999999999E-2</v>
      </c>
      <c r="Q62" s="3">
        <f t="shared" si="67"/>
        <v>3.0105437777777775E-2</v>
      </c>
      <c r="R62" s="3">
        <f t="shared" si="125"/>
        <v>1.4474084388731158E-2</v>
      </c>
      <c r="S62" s="3">
        <f t="shared" si="126"/>
        <v>0.12030828894440798</v>
      </c>
      <c r="T62" s="3">
        <f t="shared" si="68"/>
        <v>3.2164631974958127E-2</v>
      </c>
      <c r="U62" s="3">
        <f t="shared" si="29"/>
        <v>31.090049492204763</v>
      </c>
      <c r="W62" s="3">
        <v>0.45</v>
      </c>
      <c r="X62" s="3">
        <v>2.0089000000000001E-3</v>
      </c>
      <c r="Y62" s="32">
        <f t="shared" si="91"/>
        <v>1.0683994105111583</v>
      </c>
      <c r="Z62" s="3">
        <f t="shared" si="116"/>
        <v>1.3600253E-2</v>
      </c>
      <c r="AA62" s="3">
        <f t="shared" si="71"/>
        <v>3.0222784444444442E-2</v>
      </c>
      <c r="AB62" s="3">
        <f t="shared" si="127"/>
        <v>1.4530502288002612E-2</v>
      </c>
      <c r="AC62" s="3">
        <f t="shared" si="128"/>
        <v>0.12054253310762393</v>
      </c>
      <c r="AD62" s="3">
        <f t="shared" si="72"/>
        <v>3.2290005084450249E-2</v>
      </c>
      <c r="AE62" s="3">
        <f t="shared" si="33"/>
        <v>30.9693354765548</v>
      </c>
      <c r="AG62" s="3">
        <v>0.45</v>
      </c>
      <c r="AH62" s="3">
        <v>2.0203E-3</v>
      </c>
      <c r="AI62" s="32">
        <f t="shared" si="92"/>
        <v>1.0683994105111583</v>
      </c>
      <c r="AJ62" s="3">
        <f t="shared" si="117"/>
        <v>1.3677431E-2</v>
      </c>
      <c r="AK62" s="3">
        <f t="shared" si="75"/>
        <v>3.039429111111111E-2</v>
      </c>
      <c r="AL62" s="3">
        <f t="shared" si="129"/>
        <v>1.4612959217707042E-2</v>
      </c>
      <c r="AM62" s="3">
        <f t="shared" si="130"/>
        <v>0.12088407346589145</v>
      </c>
      <c r="AN62" s="3">
        <f t="shared" si="76"/>
        <v>3.2473242706015648E-2</v>
      </c>
      <c r="AO62" s="3">
        <f t="shared" si="37"/>
        <v>30.794583991907608</v>
      </c>
      <c r="AQ62" s="3">
        <v>0.45</v>
      </c>
      <c r="AR62" s="3">
        <v>1.9748000000000001E-3</v>
      </c>
      <c r="AS62" s="32">
        <f t="shared" si="93"/>
        <v>1.0683994105111583</v>
      </c>
      <c r="AT62" s="3">
        <f t="shared" si="118"/>
        <v>1.3369396E-2</v>
      </c>
      <c r="AU62" s="3">
        <f t="shared" si="79"/>
        <v>2.9709768888888891E-2</v>
      </c>
      <c r="AV62" s="3">
        <f t="shared" si="131"/>
        <v>1.4283854805290238E-2</v>
      </c>
      <c r="AW62" s="3">
        <f t="shared" si="132"/>
        <v>0.11951508191559021</v>
      </c>
      <c r="AX62" s="3">
        <f t="shared" si="80"/>
        <v>3.1741899567311639E-2</v>
      </c>
      <c r="AY62" s="3">
        <f t="shared" si="41"/>
        <v>31.504100688095473</v>
      </c>
      <c r="BA62" s="3">
        <v>0.45</v>
      </c>
      <c r="BB62" s="3">
        <v>2.0033999999999998E-3</v>
      </c>
      <c r="BC62" s="32">
        <f t="shared" si="94"/>
        <v>1.0691057727539586</v>
      </c>
      <c r="BD62" s="3">
        <f t="shared" si="119"/>
        <v>1.3362677999999999E-2</v>
      </c>
      <c r="BE62" s="3">
        <f t="shared" si="83"/>
        <v>2.9694839999999997E-2</v>
      </c>
      <c r="BF62" s="3">
        <f t="shared" si="133"/>
        <v>1.428611618925232E-2</v>
      </c>
      <c r="BG62" s="3">
        <f t="shared" si="134"/>
        <v>0.11952454220473852</v>
      </c>
      <c r="BH62" s="3">
        <f t="shared" si="84"/>
        <v>3.1746924865005154E-2</v>
      </c>
      <c r="BI62" s="3">
        <f t="shared" si="45"/>
        <v>31.499113827629543</v>
      </c>
      <c r="BK62" s="3">
        <v>0.45</v>
      </c>
      <c r="BL62" s="3">
        <v>2.0033999999999998E-3</v>
      </c>
      <c r="BM62" s="32">
        <f t="shared" si="95"/>
        <v>1.0691057727539586</v>
      </c>
      <c r="BN62" s="3">
        <f t="shared" si="120"/>
        <v>1.3362677999999999E-2</v>
      </c>
      <c r="BO62" s="3">
        <f t="shared" si="87"/>
        <v>2.9694839999999997E-2</v>
      </c>
      <c r="BP62" s="3">
        <f t="shared" si="135"/>
        <v>1.428611618925232E-2</v>
      </c>
      <c r="BQ62" s="3">
        <f t="shared" si="136"/>
        <v>0.11952454220473852</v>
      </c>
      <c r="BR62" s="3">
        <f t="shared" si="88"/>
        <v>3.1746924865005154E-2</v>
      </c>
      <c r="BS62" s="3">
        <f t="shared" si="49"/>
        <v>31.499113827629543</v>
      </c>
    </row>
    <row r="63" spans="1:71" x14ac:dyDescent="0.2">
      <c r="B63" s="3">
        <v>0.49</v>
      </c>
      <c r="C63" s="3">
        <f t="shared" si="19"/>
        <v>408.33333333333337</v>
      </c>
      <c r="D63" s="3">
        <v>2.1296000000000002E-3</v>
      </c>
      <c r="E63" s="32">
        <f t="shared" si="137"/>
        <v>1.0696615449788938</v>
      </c>
      <c r="F63" s="3">
        <f t="shared" si="114"/>
        <v>1.4417391999999999E-2</v>
      </c>
      <c r="G63" s="3">
        <f t="shared" si="121"/>
        <v>2.9423248979591837E-2</v>
      </c>
      <c r="H63" s="3">
        <f t="shared" si="122"/>
        <v>1.5421729801286343E-2</v>
      </c>
      <c r="I63" s="3">
        <f t="shared" si="123"/>
        <v>0.12418425746158948</v>
      </c>
      <c r="J63" s="3">
        <f t="shared" si="124"/>
        <v>3.1472917961808865E-2</v>
      </c>
      <c r="K63" s="3">
        <f t="shared" si="25"/>
        <v>31.773348795096162</v>
      </c>
      <c r="M63" s="3">
        <v>0.49</v>
      </c>
      <c r="N63" s="3">
        <v>2.1327E-3</v>
      </c>
      <c r="O63" s="32">
        <f t="shared" si="90"/>
        <v>1.0696615449788938</v>
      </c>
      <c r="P63" s="3">
        <f t="shared" si="115"/>
        <v>1.4438378999999999E-2</v>
      </c>
      <c r="Q63" s="3">
        <f t="shared" si="67"/>
        <v>2.9466079591836735E-2</v>
      </c>
      <c r="R63" s="3">
        <f t="shared" si="125"/>
        <v>1.5444178788130815E-2</v>
      </c>
      <c r="S63" s="3">
        <f t="shared" si="126"/>
        <v>0.12427461039219079</v>
      </c>
      <c r="T63" s="3">
        <f t="shared" si="68"/>
        <v>3.1518732220675132E-2</v>
      </c>
      <c r="U63" s="3">
        <f t="shared" si="29"/>
        <v>31.727164436646873</v>
      </c>
      <c r="W63" s="3">
        <v>0.49</v>
      </c>
      <c r="X63" s="3">
        <v>2.1358000000000002E-3</v>
      </c>
      <c r="Y63" s="32">
        <f t="shared" si="91"/>
        <v>1.0696615449788938</v>
      </c>
      <c r="Z63" s="3">
        <f t="shared" si="116"/>
        <v>1.4459366000000001E-2</v>
      </c>
      <c r="AA63" s="3">
        <f t="shared" si="71"/>
        <v>2.9508910204081636E-2</v>
      </c>
      <c r="AB63" s="3">
        <f t="shared" si="127"/>
        <v>1.5466627774975289E-2</v>
      </c>
      <c r="AC63" s="3">
        <f t="shared" si="128"/>
        <v>0.12436489768007405</v>
      </c>
      <c r="AD63" s="3">
        <f t="shared" si="72"/>
        <v>3.1564546479541405E-2</v>
      </c>
      <c r="AE63" s="3">
        <f t="shared" si="33"/>
        <v>31.681114146472883</v>
      </c>
      <c r="AG63" s="3">
        <v>0.49</v>
      </c>
      <c r="AH63" s="3">
        <v>2.1494999999999999E-3</v>
      </c>
      <c r="AI63" s="32">
        <f t="shared" si="92"/>
        <v>1.0696615449788938</v>
      </c>
      <c r="AJ63" s="3">
        <f t="shared" si="117"/>
        <v>1.4552114999999999E-2</v>
      </c>
      <c r="AK63" s="3">
        <f t="shared" si="75"/>
        <v>2.9698193877551019E-2</v>
      </c>
      <c r="AL63" s="3">
        <f t="shared" si="129"/>
        <v>1.5565837813610534E-2</v>
      </c>
      <c r="AM63" s="3">
        <f t="shared" si="130"/>
        <v>0.1247631268188263</v>
      </c>
      <c r="AN63" s="3">
        <f t="shared" si="76"/>
        <v>3.1767015946143951E-2</v>
      </c>
      <c r="AO63" s="3">
        <f t="shared" si="37"/>
        <v>31.479192181454653</v>
      </c>
      <c r="AQ63" s="3">
        <v>0.49</v>
      </c>
      <c r="AR63" s="3">
        <v>2.1037E-3</v>
      </c>
      <c r="AS63" s="32">
        <f t="shared" si="93"/>
        <v>1.0696615449788938</v>
      </c>
      <c r="AT63" s="3">
        <f t="shared" si="118"/>
        <v>1.4242049E-2</v>
      </c>
      <c r="AU63" s="3">
        <f t="shared" si="79"/>
        <v>2.906540612244898E-2</v>
      </c>
      <c r="AV63" s="3">
        <f t="shared" si="131"/>
        <v>1.5234172137005109E-2</v>
      </c>
      <c r="AW63" s="3">
        <f t="shared" si="132"/>
        <v>0.12342678857122188</v>
      </c>
      <c r="AX63" s="3">
        <f t="shared" si="80"/>
        <v>3.1090147218377776E-2</v>
      </c>
      <c r="AY63" s="3">
        <f t="shared" si="41"/>
        <v>32.164530871339437</v>
      </c>
      <c r="BA63" s="3">
        <v>0.49</v>
      </c>
      <c r="BB63" s="3">
        <v>2.1346999999999998E-3</v>
      </c>
      <c r="BC63" s="32">
        <f t="shared" si="94"/>
        <v>1.0703809413125829</v>
      </c>
      <c r="BD63" s="3">
        <f t="shared" si="119"/>
        <v>1.4238448999999999E-2</v>
      </c>
      <c r="BE63" s="3">
        <f t="shared" si="83"/>
        <v>2.9058059183673466E-2</v>
      </c>
      <c r="BF63" s="3">
        <f t="shared" si="133"/>
        <v>1.5240564443451203E-2</v>
      </c>
      <c r="BG63" s="3">
        <f t="shared" si="134"/>
        <v>0.12345268098932158</v>
      </c>
      <c r="BH63" s="3">
        <f t="shared" si="84"/>
        <v>3.1103192741737149E-2</v>
      </c>
      <c r="BI63" s="3">
        <f t="shared" si="45"/>
        <v>32.151040193957556</v>
      </c>
      <c r="BK63" s="3">
        <v>0.49</v>
      </c>
      <c r="BL63" s="3">
        <v>2.1346999999999998E-3</v>
      </c>
      <c r="BM63" s="32">
        <f t="shared" si="95"/>
        <v>1.0703809413125829</v>
      </c>
      <c r="BN63" s="3">
        <f t="shared" si="120"/>
        <v>1.4238448999999999E-2</v>
      </c>
      <c r="BO63" s="3">
        <f t="shared" si="87"/>
        <v>2.9058059183673466E-2</v>
      </c>
      <c r="BP63" s="3">
        <f t="shared" si="135"/>
        <v>1.5240564443451203E-2</v>
      </c>
      <c r="BQ63" s="3">
        <f t="shared" si="136"/>
        <v>0.12345268098932158</v>
      </c>
      <c r="BR63" s="3">
        <f t="shared" si="88"/>
        <v>3.1103192741737149E-2</v>
      </c>
      <c r="BS63" s="3">
        <f t="shared" si="49"/>
        <v>32.151040193957556</v>
      </c>
    </row>
    <row r="64" spans="1:71" x14ac:dyDescent="0.2">
      <c r="B64" s="3">
        <v>0.53349999999999997</v>
      </c>
      <c r="C64" s="3">
        <f t="shared" si="19"/>
        <v>444.58333333333337</v>
      </c>
      <c r="D64" s="3">
        <v>2.2653999999999999E-3</v>
      </c>
      <c r="E64" s="32">
        <f t="shared" si="137"/>
        <v>1.0709221361421699</v>
      </c>
      <c r="F64" s="3">
        <f t="shared" si="114"/>
        <v>1.5336757999999999E-2</v>
      </c>
      <c r="G64" s="3">
        <f t="shared" si="121"/>
        <v>2.8747437675726333E-2</v>
      </c>
      <c r="H64" s="3">
        <f t="shared" si="122"/>
        <v>1.6424473638855512E-2</v>
      </c>
      <c r="I64" s="3">
        <f t="shared" si="123"/>
        <v>0.12815800263290433</v>
      </c>
      <c r="J64" s="3">
        <f t="shared" si="124"/>
        <v>3.0786267364302743E-2</v>
      </c>
      <c r="K64" s="3">
        <f t="shared" si="25"/>
        <v>32.482015054527814</v>
      </c>
      <c r="M64" s="3">
        <v>0.53349999999999997</v>
      </c>
      <c r="N64" s="3">
        <v>2.2672E-3</v>
      </c>
      <c r="O64" s="32">
        <f t="shared" si="90"/>
        <v>1.0709221361421699</v>
      </c>
      <c r="P64" s="3">
        <f t="shared" si="115"/>
        <v>1.5348944E-2</v>
      </c>
      <c r="Q64" s="3">
        <f t="shared" si="67"/>
        <v>2.8770279287722588E-2</v>
      </c>
      <c r="R64" s="3">
        <f t="shared" si="125"/>
        <v>1.6437523896006542E-2</v>
      </c>
      <c r="S64" s="3">
        <f t="shared" si="126"/>
        <v>0.12820890724129327</v>
      </c>
      <c r="T64" s="3">
        <f t="shared" si="68"/>
        <v>3.0810728952214702E-2</v>
      </c>
      <c r="U64" s="3">
        <f t="shared" si="29"/>
        <v>32.456226581037093</v>
      </c>
      <c r="W64" s="3">
        <v>0.53349999999999997</v>
      </c>
      <c r="X64" s="3">
        <v>2.2802999999999999E-3</v>
      </c>
      <c r="Y64" s="32">
        <f t="shared" si="91"/>
        <v>1.0709221361421699</v>
      </c>
      <c r="Z64" s="3">
        <f t="shared" si="116"/>
        <v>1.5437630999999999E-2</v>
      </c>
      <c r="AA64" s="3">
        <f t="shared" si="71"/>
        <v>2.8936515463917525E-2</v>
      </c>
      <c r="AB64" s="3">
        <f t="shared" si="127"/>
        <v>1.653250076749458E-2</v>
      </c>
      <c r="AC64" s="3">
        <f t="shared" si="128"/>
        <v>0.1285787726162238</v>
      </c>
      <c r="AD64" s="3">
        <f t="shared" si="72"/>
        <v>3.0988754953129485E-2</v>
      </c>
      <c r="AE64" s="3">
        <f t="shared" si="33"/>
        <v>32.269770163806214</v>
      </c>
      <c r="AG64" s="3">
        <v>0.53349999999999997</v>
      </c>
      <c r="AH64" s="3">
        <v>2.2924999999999998E-3</v>
      </c>
      <c r="AI64" s="32">
        <f t="shared" si="92"/>
        <v>1.0709221361421699</v>
      </c>
      <c r="AJ64" s="3">
        <f t="shared" si="117"/>
        <v>1.5520224999999999E-2</v>
      </c>
      <c r="AK64" s="3">
        <f t="shared" si="75"/>
        <v>2.9091330834114339E-2</v>
      </c>
      <c r="AL64" s="3">
        <f t="shared" si="129"/>
        <v>1.6620952510407107E-2</v>
      </c>
      <c r="AM64" s="3">
        <f t="shared" si="130"/>
        <v>0.12892227313543267</v>
      </c>
      <c r="AN64" s="3">
        <f t="shared" si="76"/>
        <v>3.11545501600883E-2</v>
      </c>
      <c r="AO64" s="3">
        <f t="shared" si="37"/>
        <v>32.098040089215843</v>
      </c>
      <c r="AQ64" s="3">
        <v>0.53349999999999997</v>
      </c>
      <c r="AR64" s="3">
        <v>2.2423E-3</v>
      </c>
      <c r="AS64" s="32">
        <f t="shared" si="93"/>
        <v>1.0709221361421699</v>
      </c>
      <c r="AT64" s="3">
        <f t="shared" si="118"/>
        <v>1.5180371E-2</v>
      </c>
      <c r="AU64" s="3">
        <f t="shared" si="79"/>
        <v>2.8454303655107781E-2</v>
      </c>
      <c r="AV64" s="3">
        <f t="shared" si="131"/>
        <v>1.6256995338750649E-2</v>
      </c>
      <c r="AW64" s="3">
        <f t="shared" si="132"/>
        <v>0.12750292286355888</v>
      </c>
      <c r="AX64" s="3">
        <f t="shared" si="80"/>
        <v>3.0472343652765979E-2</v>
      </c>
      <c r="AY64" s="3">
        <f t="shared" si="41"/>
        <v>32.8166422443595</v>
      </c>
      <c r="BA64" s="3">
        <v>0.53349999999999997</v>
      </c>
      <c r="BB64" s="3">
        <v>2.2790000000000002E-3</v>
      </c>
      <c r="BC64" s="32">
        <f t="shared" si="94"/>
        <v>1.0716545506290081</v>
      </c>
      <c r="BD64" s="3">
        <f t="shared" si="119"/>
        <v>1.5200930000000001E-2</v>
      </c>
      <c r="BE64" s="3">
        <f t="shared" si="83"/>
        <v>2.8492839737582008E-2</v>
      </c>
      <c r="BF64" s="3">
        <f t="shared" si="133"/>
        <v>1.6290145808293008E-2</v>
      </c>
      <c r="BG64" s="3">
        <f t="shared" si="134"/>
        <v>0.12763285552040668</v>
      </c>
      <c r="BH64" s="3">
        <f t="shared" si="84"/>
        <v>3.0534481365122792E-2</v>
      </c>
      <c r="BI64" s="3">
        <f t="shared" si="45"/>
        <v>32.74986033141613</v>
      </c>
      <c r="BK64" s="3">
        <v>0.53349999999999997</v>
      </c>
      <c r="BL64" s="3">
        <v>2.2790000000000002E-3</v>
      </c>
      <c r="BM64" s="32">
        <f t="shared" si="95"/>
        <v>1.0716545506290081</v>
      </c>
      <c r="BN64" s="3">
        <f t="shared" si="120"/>
        <v>1.5200930000000001E-2</v>
      </c>
      <c r="BO64" s="3">
        <f t="shared" si="87"/>
        <v>2.8492839737582008E-2</v>
      </c>
      <c r="BP64" s="3">
        <f t="shared" si="135"/>
        <v>1.6290145808293008E-2</v>
      </c>
      <c r="BQ64" s="3">
        <f t="shared" si="136"/>
        <v>0.12763285552040668</v>
      </c>
      <c r="BR64" s="3">
        <f t="shared" si="88"/>
        <v>3.0534481365122792E-2</v>
      </c>
      <c r="BS64" s="3">
        <f t="shared" si="49"/>
        <v>32.74986033141613</v>
      </c>
    </row>
    <row r="65" spans="2:71" x14ac:dyDescent="0.2">
      <c r="B65" s="3">
        <v>0.59389999999999998</v>
      </c>
      <c r="C65" s="3">
        <f t="shared" si="19"/>
        <v>494.91666666666669</v>
      </c>
      <c r="D65" s="3">
        <v>2.4581999999999998E-3</v>
      </c>
      <c r="E65" s="32">
        <f t="shared" si="137"/>
        <v>1.0725117296570525</v>
      </c>
      <c r="F65" s="3">
        <f t="shared" si="114"/>
        <v>1.6642013999999997E-2</v>
      </c>
      <c r="G65" s="3">
        <f t="shared" si="121"/>
        <v>2.8021576022899473E-2</v>
      </c>
      <c r="H65" s="3">
        <f t="shared" si="122"/>
        <v>1.784875522011688E-2</v>
      </c>
      <c r="I65" s="3">
        <f t="shared" si="123"/>
        <v>0.13359923360602366</v>
      </c>
      <c r="J65" s="3">
        <f t="shared" si="124"/>
        <v>3.0053468968036505E-2</v>
      </c>
      <c r="K65" s="3">
        <f t="shared" si="25"/>
        <v>33.27402906677942</v>
      </c>
      <c r="M65" s="3">
        <v>0.59389999999999998</v>
      </c>
      <c r="N65" s="3">
        <v>2.4608E-3</v>
      </c>
      <c r="O65" s="32">
        <f t="shared" si="90"/>
        <v>1.0725117296570525</v>
      </c>
      <c r="P65" s="3">
        <f t="shared" si="115"/>
        <v>1.6659615999999999E-2</v>
      </c>
      <c r="Q65" s="3">
        <f t="shared" si="67"/>
        <v>2.8051214009092437E-2</v>
      </c>
      <c r="R65" s="3">
        <f t="shared" si="125"/>
        <v>1.7867633571582307E-2</v>
      </c>
      <c r="S65" s="3">
        <f t="shared" si="126"/>
        <v>0.13366986785204177</v>
      </c>
      <c r="T65" s="3">
        <f t="shared" si="68"/>
        <v>3.0085256055871874E-2</v>
      </c>
      <c r="U65" s="3">
        <f t="shared" si="29"/>
        <v>33.238872826705609</v>
      </c>
      <c r="W65" s="3">
        <v>0.59389999999999998</v>
      </c>
      <c r="X65" s="3">
        <v>2.4694000000000001E-3</v>
      </c>
      <c r="Y65" s="32">
        <f t="shared" si="91"/>
        <v>1.0725117296570525</v>
      </c>
      <c r="Z65" s="3">
        <f t="shared" si="116"/>
        <v>1.6717837999999999E-2</v>
      </c>
      <c r="AA65" s="3">
        <f t="shared" si="71"/>
        <v>2.8149247348038389E-2</v>
      </c>
      <c r="AB65" s="3">
        <f t="shared" si="127"/>
        <v>1.7930077349506399E-2</v>
      </c>
      <c r="AC65" s="3">
        <f t="shared" si="128"/>
        <v>0.13390323875659765</v>
      </c>
      <c r="AD65" s="3">
        <f t="shared" si="72"/>
        <v>3.0190397961788851E-2</v>
      </c>
      <c r="AE65" s="3">
        <f t="shared" si="33"/>
        <v>33.123114218821236</v>
      </c>
      <c r="AG65" s="3">
        <v>0.59389999999999998</v>
      </c>
      <c r="AH65" s="3">
        <v>2.4811999999999998E-3</v>
      </c>
      <c r="AI65" s="32">
        <f t="shared" si="92"/>
        <v>1.0725117296570525</v>
      </c>
      <c r="AJ65" s="3">
        <f t="shared" si="117"/>
        <v>1.6797723999999997E-2</v>
      </c>
      <c r="AK65" s="3">
        <f t="shared" si="75"/>
        <v>2.8283758208452598E-2</v>
      </c>
      <c r="AL65" s="3">
        <f t="shared" si="129"/>
        <v>1.801575602154178E-2</v>
      </c>
      <c r="AM65" s="3">
        <f t="shared" si="130"/>
        <v>0.13422278503123744</v>
      </c>
      <c r="AN65" s="3">
        <f t="shared" si="76"/>
        <v>3.0334662437349353E-2</v>
      </c>
      <c r="AO65" s="3">
        <f t="shared" si="37"/>
        <v>32.965588526502167</v>
      </c>
      <c r="AQ65" s="3">
        <v>0.59389999999999998</v>
      </c>
      <c r="AR65" s="3">
        <v>2.4285000000000001E-3</v>
      </c>
      <c r="AS65" s="32">
        <f t="shared" si="93"/>
        <v>1.0725117296570525</v>
      </c>
      <c r="AT65" s="3">
        <f t="shared" si="118"/>
        <v>1.6440944999999998E-2</v>
      </c>
      <c r="AU65" s="3">
        <f t="shared" si="79"/>
        <v>2.7683019026772181E-2</v>
      </c>
      <c r="AV65" s="3">
        <f t="shared" si="131"/>
        <v>1.7633106359146469E-2</v>
      </c>
      <c r="AW65" s="3">
        <f t="shared" si="132"/>
        <v>0.1327897072786384</v>
      </c>
      <c r="AX65" s="3">
        <f t="shared" si="80"/>
        <v>2.9690362618532529E-2</v>
      </c>
      <c r="AY65" s="3">
        <f t="shared" si="41"/>
        <v>33.680962837948179</v>
      </c>
      <c r="BA65" s="3">
        <v>0.59389999999999998</v>
      </c>
      <c r="BB65" s="3">
        <v>2.467E-3</v>
      </c>
      <c r="BC65" s="32">
        <f t="shared" si="94"/>
        <v>1.0732605599116865</v>
      </c>
      <c r="BD65" s="3">
        <f t="shared" si="119"/>
        <v>1.645489E-2</v>
      </c>
      <c r="BE65" s="3">
        <f t="shared" si="83"/>
        <v>2.7706499410675198E-2</v>
      </c>
      <c r="BF65" s="3">
        <f t="shared" si="133"/>
        <v>1.7660384454685211E-2</v>
      </c>
      <c r="BG65" s="3">
        <f t="shared" si="134"/>
        <v>0.13289237921974761</v>
      </c>
      <c r="BH65" s="3">
        <f t="shared" si="84"/>
        <v>2.9736293070694076E-2</v>
      </c>
      <c r="BI65" s="3">
        <f t="shared" si="45"/>
        <v>33.628939478859493</v>
      </c>
      <c r="BK65" s="3">
        <v>0.59389999999999998</v>
      </c>
      <c r="BL65" s="3">
        <v>2.467E-3</v>
      </c>
      <c r="BM65" s="32">
        <f t="shared" si="95"/>
        <v>1.0732605599116865</v>
      </c>
      <c r="BN65" s="3">
        <f t="shared" si="120"/>
        <v>1.645489E-2</v>
      </c>
      <c r="BO65" s="3">
        <f t="shared" si="87"/>
        <v>2.7706499410675198E-2</v>
      </c>
      <c r="BP65" s="3">
        <f t="shared" si="135"/>
        <v>1.7660384454685211E-2</v>
      </c>
      <c r="BQ65" s="3">
        <f t="shared" si="136"/>
        <v>0.13289237921974761</v>
      </c>
      <c r="BR65" s="3">
        <f t="shared" si="88"/>
        <v>2.9736293070694076E-2</v>
      </c>
      <c r="BS65" s="3">
        <f t="shared" si="49"/>
        <v>33.628939478859493</v>
      </c>
    </row>
    <row r="66" spans="2:71" x14ac:dyDescent="0.2">
      <c r="B66" s="3">
        <v>0.65429999999999999</v>
      </c>
      <c r="C66" s="3">
        <f t="shared" ref="C66:C78" si="138">B66/$A$10</f>
        <v>545.25</v>
      </c>
      <c r="D66" s="3">
        <v>2.6404000000000002E-3</v>
      </c>
      <c r="E66" s="32">
        <f t="shared" si="137"/>
        <v>1.0739472297586348</v>
      </c>
      <c r="F66" s="3">
        <f t="shared" si="114"/>
        <v>1.7875508000000002E-2</v>
      </c>
      <c r="G66" s="3">
        <f t="shared" si="121"/>
        <v>2.7320048907229104E-2</v>
      </c>
      <c r="H66" s="3">
        <f t="shared" si="122"/>
        <v>1.9197352297128316E-2</v>
      </c>
      <c r="I66" s="3">
        <f t="shared" si="123"/>
        <v>0.13855451020132226</v>
      </c>
      <c r="J66" s="3">
        <f t="shared" si="124"/>
        <v>2.9340290840789113E-2</v>
      </c>
      <c r="K66" s="3">
        <f t="shared" ref="K66:K78" si="139">1/J66</f>
        <v>34.082825062176674</v>
      </c>
      <c r="M66" s="3">
        <v>0.65429999999999999</v>
      </c>
      <c r="N66" s="3">
        <v>2.6432999999999999E-3</v>
      </c>
      <c r="O66" s="32">
        <f t="shared" si="90"/>
        <v>1.0739472297586348</v>
      </c>
      <c r="P66" s="3">
        <f t="shared" si="115"/>
        <v>1.7895141E-2</v>
      </c>
      <c r="Q66" s="3">
        <f t="shared" ref="Q66:Q78" si="140">P66/M66</f>
        <v>2.7350055020632737E-2</v>
      </c>
      <c r="R66" s="3">
        <f t="shared" si="125"/>
        <v>1.9218437103090166E-2</v>
      </c>
      <c r="S66" s="3">
        <f t="shared" si="126"/>
        <v>0.13863057780695487</v>
      </c>
      <c r="T66" s="3">
        <f t="shared" ref="T66:T78" si="141">R66/M66</f>
        <v>2.9372515823154772E-2</v>
      </c>
      <c r="U66" s="3">
        <f t="shared" ref="U66:U78" si="142">1/T66</f>
        <v>34.045432336159841</v>
      </c>
      <c r="W66" s="3">
        <v>0.65429999999999999</v>
      </c>
      <c r="X66" s="3">
        <v>2.6527999999999999E-3</v>
      </c>
      <c r="Y66" s="32">
        <f t="shared" si="91"/>
        <v>1.0739472297586348</v>
      </c>
      <c r="Z66" s="3">
        <f t="shared" si="116"/>
        <v>1.7959455999999999E-2</v>
      </c>
      <c r="AA66" s="3">
        <f t="shared" ref="AA66:AA78" si="143">Z66/W66</f>
        <v>2.7448350909368788E-2</v>
      </c>
      <c r="AB66" s="3">
        <f t="shared" si="127"/>
        <v>1.9287508019172089E-2</v>
      </c>
      <c r="AC66" s="3">
        <f t="shared" si="128"/>
        <v>0.13887947299429132</v>
      </c>
      <c r="AD66" s="3">
        <f t="shared" ref="AD66:AD78" si="144">AB66/W66</f>
        <v>2.9478080420559515E-2</v>
      </c>
      <c r="AE66" s="3">
        <f t="shared" ref="AE66:AE78" si="145">1/AD66</f>
        <v>33.923511495088704</v>
      </c>
      <c r="AG66" s="3">
        <v>0.65429999999999999</v>
      </c>
      <c r="AH66" s="3">
        <v>2.6664000000000002E-3</v>
      </c>
      <c r="AI66" s="32">
        <f t="shared" si="92"/>
        <v>1.0739472297586348</v>
      </c>
      <c r="AJ66" s="3">
        <f t="shared" si="117"/>
        <v>1.8051528000000001E-2</v>
      </c>
      <c r="AK66" s="3">
        <f t="shared" ref="AK66:AK78" si="146">AJ66/AG66</f>
        <v>2.7589069234296194E-2</v>
      </c>
      <c r="AL66" s="3">
        <f t="shared" si="129"/>
        <v>1.9386388488510431E-2</v>
      </c>
      <c r="AM66" s="3">
        <f t="shared" si="130"/>
        <v>0.13923501171943223</v>
      </c>
      <c r="AN66" s="3">
        <f t="shared" ref="AN66:AN78" si="147">AL66/AG66</f>
        <v>2.9629204475791579E-2</v>
      </c>
      <c r="AO66" s="3">
        <f t="shared" ref="AO66:AO78" si="148">1/AN66</f>
        <v>33.750484283742615</v>
      </c>
      <c r="AQ66" s="3">
        <v>0.65429999999999999</v>
      </c>
      <c r="AR66" s="3">
        <v>2.6048E-3</v>
      </c>
      <c r="AS66" s="32">
        <f t="shared" si="93"/>
        <v>1.0739472297586348</v>
      </c>
      <c r="AT66" s="3">
        <f t="shared" si="118"/>
        <v>1.7634496E-2</v>
      </c>
      <c r="AU66" s="3">
        <f t="shared" ref="AU66:AU78" si="149">AT66/AQ66</f>
        <v>2.6951697997860308E-2</v>
      </c>
      <c r="AV66" s="3">
        <f t="shared" si="131"/>
        <v>1.8938518127389725E-2</v>
      </c>
      <c r="AW66" s="3">
        <f t="shared" si="132"/>
        <v>0.13761728862097861</v>
      </c>
      <c r="AX66" s="3">
        <f t="shared" ref="AX66:AX78" si="150">AV66/AQ66</f>
        <v>2.8944701402093421E-2</v>
      </c>
      <c r="AY66" s="3">
        <f t="shared" ref="AY66:AY78" si="151">1/AX66</f>
        <v>34.548637628290585</v>
      </c>
      <c r="BA66" s="3">
        <v>0.65429999999999999</v>
      </c>
      <c r="BB66" s="3">
        <v>2.6481E-3</v>
      </c>
      <c r="BC66" s="32">
        <f t="shared" si="94"/>
        <v>1.0747108844549373</v>
      </c>
      <c r="BD66" s="3">
        <f t="shared" si="119"/>
        <v>1.7662826999999999E-2</v>
      </c>
      <c r="BE66" s="3">
        <f t="shared" ref="BE66:BE78" si="152">BD66/BA66</f>
        <v>2.6994997707473635E-2</v>
      </c>
      <c r="BF66" s="3">
        <f t="shared" si="133"/>
        <v>1.8982432427144546E-2</v>
      </c>
      <c r="BG66" s="3">
        <f t="shared" si="134"/>
        <v>0.13777674849968172</v>
      </c>
      <c r="BH66" s="3">
        <f t="shared" ref="BH66:BH78" si="153">BF66/BA66</f>
        <v>2.9011817862057997E-2</v>
      </c>
      <c r="BI66" s="3">
        <f t="shared" ref="BI66:BI78" si="154">1/BH66</f>
        <v>34.468712190138625</v>
      </c>
      <c r="BK66" s="3">
        <v>0.65429999999999999</v>
      </c>
      <c r="BL66" s="3">
        <v>2.6481E-3</v>
      </c>
      <c r="BM66" s="32">
        <f t="shared" si="95"/>
        <v>1.0747108844549373</v>
      </c>
      <c r="BN66" s="3">
        <f t="shared" si="120"/>
        <v>1.7662826999999999E-2</v>
      </c>
      <c r="BO66" s="3">
        <f t="shared" ref="BO66:BO78" si="155">BN66/BK66</f>
        <v>2.6994997707473635E-2</v>
      </c>
      <c r="BP66" s="3">
        <f t="shared" si="135"/>
        <v>1.8982432427144546E-2</v>
      </c>
      <c r="BQ66" s="3">
        <f t="shared" si="136"/>
        <v>0.13777674849968172</v>
      </c>
      <c r="BR66" s="3">
        <f t="shared" ref="BR66:BR78" si="156">BP66/BK66</f>
        <v>2.9011817862057997E-2</v>
      </c>
      <c r="BS66" s="3">
        <f t="shared" ref="BS66:BS78" si="157">1/BR66</f>
        <v>34.468712190138625</v>
      </c>
    </row>
    <row r="67" spans="2:71" x14ac:dyDescent="0.2">
      <c r="B67" s="3">
        <v>0.7147</v>
      </c>
      <c r="C67" s="3">
        <f t="shared" si="138"/>
        <v>595.58333333333337</v>
      </c>
      <c r="D67" s="3">
        <v>2.8140000000000001E-3</v>
      </c>
      <c r="E67" s="32">
        <f t="shared" si="137"/>
        <v>1.0752558892772839</v>
      </c>
      <c r="F67" s="3">
        <f t="shared" si="114"/>
        <v>1.905078E-2</v>
      </c>
      <c r="G67" s="3">
        <f t="shared" si="121"/>
        <v>2.6655631733594514E-2</v>
      </c>
      <c r="H67" s="3">
        <f t="shared" si="122"/>
        <v>2.0484463390325894E-2</v>
      </c>
      <c r="I67" s="3">
        <f t="shared" si="123"/>
        <v>0.14312394415444921</v>
      </c>
      <c r="J67" s="3">
        <f t="shared" si="124"/>
        <v>2.8661625003953958E-2</v>
      </c>
      <c r="K67" s="3">
        <f t="shared" si="139"/>
        <v>34.889857077609761</v>
      </c>
      <c r="M67" s="3">
        <v>0.7147</v>
      </c>
      <c r="N67" s="3">
        <v>2.8161000000000002E-3</v>
      </c>
      <c r="O67" s="32">
        <f t="shared" si="90"/>
        <v>1.0752558892772839</v>
      </c>
      <c r="P67" s="3">
        <f t="shared" si="115"/>
        <v>1.9064997E-2</v>
      </c>
      <c r="Q67" s="3">
        <f t="shared" si="140"/>
        <v>2.6675523996082272E-2</v>
      </c>
      <c r="R67" s="3">
        <f t="shared" si="125"/>
        <v>2.0499750303303751E-2</v>
      </c>
      <c r="S67" s="3">
        <f t="shared" si="126"/>
        <v>0.14317733865142121</v>
      </c>
      <c r="T67" s="3">
        <f t="shared" si="141"/>
        <v>2.8683014276344971E-2</v>
      </c>
      <c r="U67" s="3">
        <f t="shared" si="142"/>
        <v>34.863839287097001</v>
      </c>
      <c r="W67" s="3">
        <v>0.7147</v>
      </c>
      <c r="X67" s="3">
        <v>2.8292999999999999E-3</v>
      </c>
      <c r="Y67" s="32">
        <f t="shared" si="91"/>
        <v>1.0752558892772839</v>
      </c>
      <c r="Z67" s="3">
        <f t="shared" si="116"/>
        <v>1.9154360999999998E-2</v>
      </c>
      <c r="AA67" s="3">
        <f t="shared" si="143"/>
        <v>2.6800561074576745E-2</v>
      </c>
      <c r="AB67" s="3">
        <f t="shared" si="127"/>
        <v>2.0595839470593121E-2</v>
      </c>
      <c r="AC67" s="3">
        <f t="shared" si="128"/>
        <v>0.14351250632120227</v>
      </c>
      <c r="AD67" s="3">
        <f t="shared" si="144"/>
        <v>2.8817461131374171E-2</v>
      </c>
      <c r="AE67" s="3">
        <f t="shared" si="145"/>
        <v>34.701183266671578</v>
      </c>
      <c r="AG67" s="3">
        <v>0.7147</v>
      </c>
      <c r="AH67" s="3">
        <v>2.8425999999999998E-3</v>
      </c>
      <c r="AI67" s="32">
        <f t="shared" si="92"/>
        <v>1.0752558892772839</v>
      </c>
      <c r="AJ67" s="3">
        <f t="shared" si="117"/>
        <v>1.9244401999999997E-2</v>
      </c>
      <c r="AK67" s="3">
        <f t="shared" si="146"/>
        <v>2.6926545403665871E-2</v>
      </c>
      <c r="AL67" s="3">
        <f t="shared" si="129"/>
        <v>2.0692656586119539E-2</v>
      </c>
      <c r="AM67" s="3">
        <f t="shared" si="130"/>
        <v>0.14384942330826195</v>
      </c>
      <c r="AN67" s="3">
        <f t="shared" si="147"/>
        <v>2.8952926523183906E-2</v>
      </c>
      <c r="AO67" s="3">
        <f t="shared" si="148"/>
        <v>34.538822844013893</v>
      </c>
      <c r="AQ67" s="3">
        <v>0.7147</v>
      </c>
      <c r="AR67" s="3">
        <v>2.7797E-3</v>
      </c>
      <c r="AS67" s="32">
        <f t="shared" si="93"/>
        <v>1.0752558892772839</v>
      </c>
      <c r="AT67" s="3">
        <f t="shared" si="118"/>
        <v>1.8818569E-2</v>
      </c>
      <c r="AU67" s="3">
        <f t="shared" si="149"/>
        <v>2.6330724779627817E-2</v>
      </c>
      <c r="AV67" s="3">
        <f t="shared" si="131"/>
        <v>2.0234777145020928E-2</v>
      </c>
      <c r="AW67" s="3">
        <f t="shared" si="132"/>
        <v>0.14224899699126503</v>
      </c>
      <c r="AX67" s="3">
        <f t="shared" si="150"/>
        <v>2.8312266888234124E-2</v>
      </c>
      <c r="AY67" s="3">
        <f t="shared" si="151"/>
        <v>35.320379111556598</v>
      </c>
      <c r="BA67" s="3">
        <v>0.7147</v>
      </c>
      <c r="BB67" s="3">
        <v>2.8251000000000001E-3</v>
      </c>
      <c r="BC67" s="32">
        <f t="shared" si="94"/>
        <v>1.0760330585297171</v>
      </c>
      <c r="BD67" s="3">
        <f t="shared" si="119"/>
        <v>1.8843417000000001E-2</v>
      </c>
      <c r="BE67" s="3">
        <f t="shared" si="152"/>
        <v>2.6365491814747448E-2</v>
      </c>
      <c r="BF67" s="3">
        <f t="shared" si="133"/>
        <v>2.0276139627660866E-2</v>
      </c>
      <c r="BG67" s="3">
        <f t="shared" si="134"/>
        <v>0.14239431037671718</v>
      </c>
      <c r="BH67" s="3">
        <f t="shared" si="153"/>
        <v>2.8370140797062918E-2</v>
      </c>
      <c r="BI67" s="3">
        <f t="shared" si="154"/>
        <v>35.248327005255021</v>
      </c>
      <c r="BK67" s="3">
        <v>0.7147</v>
      </c>
      <c r="BL67" s="3">
        <v>2.8251000000000001E-3</v>
      </c>
      <c r="BM67" s="32">
        <f t="shared" si="95"/>
        <v>1.0760330585297171</v>
      </c>
      <c r="BN67" s="3">
        <f t="shared" si="120"/>
        <v>1.8843417000000001E-2</v>
      </c>
      <c r="BO67" s="3">
        <f t="shared" si="155"/>
        <v>2.6365491814747448E-2</v>
      </c>
      <c r="BP67" s="3">
        <f t="shared" si="135"/>
        <v>2.0276139627660866E-2</v>
      </c>
      <c r="BQ67" s="3">
        <f t="shared" si="136"/>
        <v>0.14239431037671718</v>
      </c>
      <c r="BR67" s="3">
        <f t="shared" si="156"/>
        <v>2.8370140797062918E-2</v>
      </c>
      <c r="BS67" s="3">
        <f t="shared" si="157"/>
        <v>35.248327005255021</v>
      </c>
    </row>
    <row r="68" spans="2:71" x14ac:dyDescent="0.2">
      <c r="B68" s="3">
        <v>0.77510000000000001</v>
      </c>
      <c r="C68" s="3">
        <f t="shared" si="138"/>
        <v>645.91666666666674</v>
      </c>
      <c r="D68" s="3">
        <v>2.9845000000000002E-3</v>
      </c>
      <c r="E68" s="32">
        <f t="shared" si="137"/>
        <v>1.0764583149294735</v>
      </c>
      <c r="F68" s="3">
        <f t="shared" si="114"/>
        <v>2.0205065000000001E-2</v>
      </c>
      <c r="G68" s="3">
        <f t="shared" si="121"/>
        <v>2.6067688040252873E-2</v>
      </c>
      <c r="H68" s="3">
        <f t="shared" si="122"/>
        <v>2.1749910222940483E-2</v>
      </c>
      <c r="I68" s="3">
        <f t="shared" si="123"/>
        <v>0.14747850766447457</v>
      </c>
      <c r="J68" s="3">
        <f t="shared" si="124"/>
        <v>2.8060779541917793E-2</v>
      </c>
      <c r="K68" s="3">
        <f t="shared" si="139"/>
        <v>35.636928707065266</v>
      </c>
      <c r="M68" s="3">
        <v>0.77510000000000001</v>
      </c>
      <c r="N68" s="3">
        <v>2.9803999999999998E-3</v>
      </c>
      <c r="O68" s="32">
        <f t="shared" si="90"/>
        <v>1.0764583149294735</v>
      </c>
      <c r="P68" s="3">
        <f t="shared" si="115"/>
        <v>2.0177307999999998E-2</v>
      </c>
      <c r="Q68" s="3">
        <f t="shared" si="140"/>
        <v>2.6031877177138431E-2</v>
      </c>
      <c r="R68" s="3">
        <f t="shared" si="125"/>
        <v>2.1720030969492984E-2</v>
      </c>
      <c r="S68" s="3">
        <f t="shared" si="126"/>
        <v>0.14737717248438778</v>
      </c>
      <c r="T68" s="3">
        <f t="shared" si="141"/>
        <v>2.8022230640553456E-2</v>
      </c>
      <c r="U68" s="3">
        <f t="shared" si="142"/>
        <v>35.685952800374544</v>
      </c>
      <c r="W68" s="3">
        <v>0.77510000000000001</v>
      </c>
      <c r="X68" s="3">
        <v>3.0033E-3</v>
      </c>
      <c r="Y68" s="32">
        <f t="shared" si="91"/>
        <v>1.0764583149294735</v>
      </c>
      <c r="Z68" s="3">
        <f t="shared" si="116"/>
        <v>2.0332341E-2</v>
      </c>
      <c r="AA68" s="3">
        <f t="shared" si="143"/>
        <v>2.6231893949167848E-2</v>
      </c>
      <c r="AB68" s="3">
        <f t="shared" si="127"/>
        <v>2.1886917531431446E-2</v>
      </c>
      <c r="AC68" s="3">
        <f t="shared" si="128"/>
        <v>0.14794227770124213</v>
      </c>
      <c r="AD68" s="3">
        <f t="shared" si="144"/>
        <v>2.8237540357929875E-2</v>
      </c>
      <c r="AE68" s="3">
        <f t="shared" si="145"/>
        <v>35.413849341136846</v>
      </c>
      <c r="AG68" s="3">
        <v>0.77510000000000001</v>
      </c>
      <c r="AH68" s="3">
        <v>3.0138000000000001E-3</v>
      </c>
      <c r="AI68" s="32">
        <f t="shared" si="92"/>
        <v>1.0764583149294735</v>
      </c>
      <c r="AJ68" s="3">
        <f t="shared" si="117"/>
        <v>2.0403425999999999E-2</v>
      </c>
      <c r="AK68" s="3">
        <f t="shared" si="146"/>
        <v>2.6323604696168235E-2</v>
      </c>
      <c r="AL68" s="3">
        <f t="shared" si="129"/>
        <v>2.1963437570748208E-2</v>
      </c>
      <c r="AM68" s="3">
        <f t="shared" si="130"/>
        <v>0.14820066656647737</v>
      </c>
      <c r="AN68" s="3">
        <f t="shared" si="147"/>
        <v>2.8336263154106835E-2</v>
      </c>
      <c r="AO68" s="3">
        <f t="shared" si="148"/>
        <v>35.29046842067698</v>
      </c>
      <c r="AQ68" s="3">
        <v>0.77510000000000001</v>
      </c>
      <c r="AR68" s="3">
        <v>2.9505E-3</v>
      </c>
      <c r="AS68" s="32">
        <f t="shared" si="93"/>
        <v>1.0764583149294735</v>
      </c>
      <c r="AT68" s="3">
        <f t="shared" si="118"/>
        <v>1.9974884999999998E-2</v>
      </c>
      <c r="AU68" s="3">
        <f t="shared" si="149"/>
        <v>2.5770719907108757E-2</v>
      </c>
      <c r="AV68" s="3">
        <f t="shared" si="131"/>
        <v>2.1502131048010013E-2</v>
      </c>
      <c r="AW68" s="3">
        <f t="shared" si="132"/>
        <v>0.14663604961949164</v>
      </c>
      <c r="AX68" s="3">
        <f t="shared" si="150"/>
        <v>2.7741105725725728E-2</v>
      </c>
      <c r="AY68" s="3">
        <f t="shared" si="151"/>
        <v>36.047589807231425</v>
      </c>
      <c r="BA68" s="3">
        <v>0.77510000000000001</v>
      </c>
      <c r="BB68" s="3">
        <v>2.9949E-3</v>
      </c>
      <c r="BC68" s="32">
        <f t="shared" si="94"/>
        <v>1.0772479016585215</v>
      </c>
      <c r="BD68" s="3">
        <f t="shared" si="119"/>
        <v>1.9975982999999999E-2</v>
      </c>
      <c r="BE68" s="3">
        <f t="shared" si="152"/>
        <v>2.577213649851632E-2</v>
      </c>
      <c r="BF68" s="3">
        <f t="shared" si="133"/>
        <v>2.1519085770316297E-2</v>
      </c>
      <c r="BG68" s="3">
        <f t="shared" si="134"/>
        <v>0.14669385048568429</v>
      </c>
      <c r="BH68" s="3">
        <f t="shared" si="153"/>
        <v>2.7762979964283702E-2</v>
      </c>
      <c r="BI68" s="3">
        <f t="shared" si="154"/>
        <v>36.019188188244634</v>
      </c>
      <c r="BK68" s="3">
        <v>0.77510000000000001</v>
      </c>
      <c r="BL68" s="3">
        <v>2.9949E-3</v>
      </c>
      <c r="BM68" s="32">
        <f t="shared" si="95"/>
        <v>1.0772479016585215</v>
      </c>
      <c r="BN68" s="3">
        <f t="shared" si="120"/>
        <v>1.9975982999999999E-2</v>
      </c>
      <c r="BO68" s="3">
        <f t="shared" si="155"/>
        <v>2.577213649851632E-2</v>
      </c>
      <c r="BP68" s="3">
        <f t="shared" si="135"/>
        <v>2.1519085770316297E-2</v>
      </c>
      <c r="BQ68" s="3">
        <f t="shared" si="136"/>
        <v>0.14669385048568429</v>
      </c>
      <c r="BR68" s="3">
        <f t="shared" si="156"/>
        <v>2.7762979964283702E-2</v>
      </c>
      <c r="BS68" s="3">
        <f t="shared" si="157"/>
        <v>36.019188188244634</v>
      </c>
    </row>
    <row r="69" spans="2:71" x14ac:dyDescent="0.2">
      <c r="B69" s="3">
        <v>0.83550000000000002</v>
      </c>
      <c r="C69" s="3">
        <f t="shared" si="138"/>
        <v>696.25000000000011</v>
      </c>
      <c r="D69" s="3">
        <v>3.1503E-3</v>
      </c>
      <c r="E69" s="32">
        <f t="shared" si="137"/>
        <v>1.0775704668277826</v>
      </c>
      <c r="F69" s="3">
        <f t="shared" si="114"/>
        <v>2.1327530999999997E-2</v>
      </c>
      <c r="G69" s="3">
        <f t="shared" si="121"/>
        <v>2.5526667863554755E-2</v>
      </c>
      <c r="H69" s="3">
        <f t="shared" si="122"/>
        <v>2.2981917535954001E-2</v>
      </c>
      <c r="I69" s="3">
        <f t="shared" si="123"/>
        <v>0.15159788104044858</v>
      </c>
      <c r="J69" s="3">
        <f t="shared" si="124"/>
        <v>2.7506783406288451E-2</v>
      </c>
      <c r="K69" s="3">
        <f t="shared" si="139"/>
        <v>36.354668782224294</v>
      </c>
      <c r="M69" s="3">
        <v>0.83550000000000002</v>
      </c>
      <c r="N69" s="3">
        <v>3.1522E-3</v>
      </c>
      <c r="O69" s="32">
        <f t="shared" si="90"/>
        <v>1.0775704668277826</v>
      </c>
      <c r="P69" s="3">
        <f t="shared" si="115"/>
        <v>2.1340393999999999E-2</v>
      </c>
      <c r="Q69" s="3">
        <f t="shared" si="140"/>
        <v>2.5542063435068818E-2</v>
      </c>
      <c r="R69" s="3">
        <f t="shared" si="125"/>
        <v>2.299577832486881E-2</v>
      </c>
      <c r="S69" s="3">
        <f t="shared" si="126"/>
        <v>0.15164358979155304</v>
      </c>
      <c r="T69" s="3">
        <f t="shared" si="141"/>
        <v>2.7523373219471944E-2</v>
      </c>
      <c r="U69" s="3">
        <f t="shared" si="142"/>
        <v>36.332755873561695</v>
      </c>
      <c r="W69" s="3">
        <v>0.83550000000000002</v>
      </c>
      <c r="X69" s="3">
        <v>3.1676999999999999E-3</v>
      </c>
      <c r="Y69" s="32">
        <f t="shared" si="91"/>
        <v>1.0775704668277826</v>
      </c>
      <c r="Z69" s="3">
        <f t="shared" si="116"/>
        <v>2.1445328999999999E-2</v>
      </c>
      <c r="AA69" s="3">
        <f t="shared" si="143"/>
        <v>2.5667658886894075E-2</v>
      </c>
      <c r="AB69" s="3">
        <f t="shared" si="127"/>
        <v>2.3108853181805382E-2</v>
      </c>
      <c r="AC69" s="3">
        <f t="shared" si="128"/>
        <v>0.15201596357555802</v>
      </c>
      <c r="AD69" s="3">
        <f t="shared" si="144"/>
        <v>2.7658711169126729E-2</v>
      </c>
      <c r="AE69" s="3">
        <f t="shared" si="145"/>
        <v>36.154974607646302</v>
      </c>
      <c r="AG69" s="3">
        <v>0.83550000000000002</v>
      </c>
      <c r="AH69" s="3">
        <v>3.1773000000000001E-3</v>
      </c>
      <c r="AI69" s="32">
        <f t="shared" si="92"/>
        <v>1.0775704668277826</v>
      </c>
      <c r="AJ69" s="3">
        <f t="shared" si="117"/>
        <v>2.1510320999999999E-2</v>
      </c>
      <c r="AK69" s="3">
        <f t="shared" si="146"/>
        <v>2.5745447037701975E-2</v>
      </c>
      <c r="AL69" s="3">
        <f t="shared" si="129"/>
        <v>2.3178886641585454E-2</v>
      </c>
      <c r="AM69" s="3">
        <f t="shared" si="130"/>
        <v>0.15224613834703807</v>
      </c>
      <c r="AN69" s="3">
        <f t="shared" si="147"/>
        <v>2.7742533383106466E-2</v>
      </c>
      <c r="AO69" s="3">
        <f t="shared" si="148"/>
        <v>36.04573476368023</v>
      </c>
      <c r="AQ69" s="3">
        <v>0.83550000000000002</v>
      </c>
      <c r="AR69" s="3">
        <v>3.1116999999999998E-3</v>
      </c>
      <c r="AS69" s="32">
        <f t="shared" si="93"/>
        <v>1.0775704668277826</v>
      </c>
      <c r="AT69" s="3">
        <f t="shared" si="118"/>
        <v>2.1066208999999999E-2</v>
      </c>
      <c r="AU69" s="3">
        <f t="shared" si="149"/>
        <v>2.5213894673847992E-2</v>
      </c>
      <c r="AV69" s="3">
        <f t="shared" si="131"/>
        <v>2.2700324666421634E-2</v>
      </c>
      <c r="AW69" s="3">
        <f t="shared" si="132"/>
        <v>0.15066626917270379</v>
      </c>
      <c r="AX69" s="3">
        <f t="shared" si="150"/>
        <v>2.7169748254244924E-2</v>
      </c>
      <c r="AY69" s="3">
        <f t="shared" si="151"/>
        <v>36.805640988733224</v>
      </c>
      <c r="BA69" s="3">
        <v>0.83550000000000002</v>
      </c>
      <c r="BB69" s="3">
        <v>3.16E-3</v>
      </c>
      <c r="BC69" s="32">
        <f t="shared" si="94"/>
        <v>1.0783715387743691</v>
      </c>
      <c r="BD69" s="3">
        <f t="shared" si="119"/>
        <v>2.1077200000000001E-2</v>
      </c>
      <c r="BE69" s="3">
        <f t="shared" si="152"/>
        <v>2.5227049670855775E-2</v>
      </c>
      <c r="BF69" s="3">
        <f t="shared" si="133"/>
        <v>2.2729052597055134E-2</v>
      </c>
      <c r="BG69" s="3">
        <f t="shared" si="134"/>
        <v>0.15076157533355486</v>
      </c>
      <c r="BH69" s="3">
        <f t="shared" si="153"/>
        <v>2.7204132372298184E-2</v>
      </c>
      <c r="BI69" s="3">
        <f t="shared" si="154"/>
        <v>36.75912123623889</v>
      </c>
      <c r="BK69" s="3">
        <v>0.83550000000000002</v>
      </c>
      <c r="BL69" s="3">
        <v>3.16E-3</v>
      </c>
      <c r="BM69" s="32">
        <f t="shared" si="95"/>
        <v>1.0783715387743691</v>
      </c>
      <c r="BN69" s="3">
        <f t="shared" si="120"/>
        <v>2.1077200000000001E-2</v>
      </c>
      <c r="BO69" s="3">
        <f t="shared" si="155"/>
        <v>2.5227049670855775E-2</v>
      </c>
      <c r="BP69" s="3">
        <f t="shared" si="135"/>
        <v>2.2729052597055134E-2</v>
      </c>
      <c r="BQ69" s="3">
        <f t="shared" si="136"/>
        <v>0.15076157533355486</v>
      </c>
      <c r="BR69" s="3">
        <f t="shared" si="156"/>
        <v>2.7204132372298184E-2</v>
      </c>
      <c r="BS69" s="3">
        <f t="shared" si="157"/>
        <v>36.75912123623889</v>
      </c>
    </row>
    <row r="70" spans="2:71" x14ac:dyDescent="0.2">
      <c r="B70" s="3">
        <v>0.89590000000000003</v>
      </c>
      <c r="C70" s="3">
        <f t="shared" si="138"/>
        <v>746.58333333333337</v>
      </c>
      <c r="D70" s="3">
        <v>3.3102000000000001E-3</v>
      </c>
      <c r="E70" s="32">
        <f t="shared" si="137"/>
        <v>1.0786049583586896</v>
      </c>
      <c r="F70" s="3">
        <f t="shared" si="114"/>
        <v>2.2410053999999999E-2</v>
      </c>
      <c r="G70" s="3">
        <f t="shared" si="121"/>
        <v>2.5014012724634445E-2</v>
      </c>
      <c r="H70" s="3">
        <f t="shared" si="122"/>
        <v>2.4171595361485984E-2</v>
      </c>
      <c r="I70" s="3">
        <f t="shared" si="123"/>
        <v>0.15547216908979555</v>
      </c>
      <c r="J70" s="3">
        <f t="shared" si="124"/>
        <v>2.6980238153238065E-2</v>
      </c>
      <c r="K70" s="3">
        <f t="shared" si="139"/>
        <v>37.064165050002863</v>
      </c>
      <c r="M70" s="3">
        <v>0.89590000000000003</v>
      </c>
      <c r="N70" s="3">
        <v>3.3092E-3</v>
      </c>
      <c r="O70" s="32">
        <f t="shared" si="90"/>
        <v>1.0786049583586896</v>
      </c>
      <c r="P70" s="3">
        <f t="shared" si="115"/>
        <v>2.2403283999999999E-2</v>
      </c>
      <c r="Q70" s="3">
        <f t="shared" si="140"/>
        <v>2.5006456077687238E-2</v>
      </c>
      <c r="R70" s="3">
        <f t="shared" si="125"/>
        <v>2.4164293205917897E-2</v>
      </c>
      <c r="S70" s="3">
        <f t="shared" si="126"/>
        <v>0.15544868351297766</v>
      </c>
      <c r="T70" s="3">
        <f t="shared" si="141"/>
        <v>2.6972087516372246E-2</v>
      </c>
      <c r="U70" s="3">
        <f t="shared" si="142"/>
        <v>37.075365389979289</v>
      </c>
      <c r="W70" s="3">
        <v>0.89590000000000003</v>
      </c>
      <c r="X70" s="3">
        <v>3.3294000000000002E-3</v>
      </c>
      <c r="Y70" s="32">
        <f t="shared" si="91"/>
        <v>1.0786049583586896</v>
      </c>
      <c r="Z70" s="3">
        <f t="shared" si="116"/>
        <v>2.2540037999999998E-2</v>
      </c>
      <c r="AA70" s="3">
        <f t="shared" si="143"/>
        <v>2.5159100346020757E-2</v>
      </c>
      <c r="AB70" s="3">
        <f t="shared" si="127"/>
        <v>2.4311796748393281E-2</v>
      </c>
      <c r="AC70" s="3">
        <f t="shared" si="128"/>
        <v>0.15592240617817979</v>
      </c>
      <c r="AD70" s="3">
        <f t="shared" si="144"/>
        <v>2.7136730381061815E-2</v>
      </c>
      <c r="AE70" s="3">
        <f t="shared" si="145"/>
        <v>36.850423243983741</v>
      </c>
      <c r="AG70" s="3">
        <v>0.89590000000000003</v>
      </c>
      <c r="AH70" s="3">
        <v>3.3421000000000002E-3</v>
      </c>
      <c r="AI70" s="32">
        <f t="shared" si="92"/>
        <v>1.0786049583586896</v>
      </c>
      <c r="AJ70" s="3">
        <f t="shared" si="117"/>
        <v>2.2626016999999998E-2</v>
      </c>
      <c r="AK70" s="3">
        <f t="shared" si="146"/>
        <v>2.5255069762250247E-2</v>
      </c>
      <c r="AL70" s="3">
        <f t="shared" si="129"/>
        <v>2.4404534124108E-2</v>
      </c>
      <c r="AM70" s="3">
        <f t="shared" si="130"/>
        <v>0.15621950622155992</v>
      </c>
      <c r="AN70" s="3">
        <f t="shared" si="147"/>
        <v>2.7240243469257731E-2</v>
      </c>
      <c r="AO70" s="3">
        <f t="shared" si="148"/>
        <v>36.710391415134033</v>
      </c>
      <c r="AQ70" s="3">
        <v>0.89590000000000003</v>
      </c>
      <c r="AR70" s="3">
        <v>3.2691999999999999E-3</v>
      </c>
      <c r="AS70" s="32">
        <f t="shared" si="93"/>
        <v>1.0786049583586896</v>
      </c>
      <c r="AT70" s="3">
        <f t="shared" si="118"/>
        <v>2.2132483999999997E-2</v>
      </c>
      <c r="AU70" s="3">
        <f t="shared" si="149"/>
        <v>2.4704190199799081E-2</v>
      </c>
      <c r="AV70" s="3">
        <f t="shared" si="131"/>
        <v>2.3872206983194363E-2</v>
      </c>
      <c r="AW70" s="3">
        <f t="shared" si="132"/>
        <v>0.15450633314914428</v>
      </c>
      <c r="AX70" s="3">
        <f t="shared" si="150"/>
        <v>2.6646062041739436E-2</v>
      </c>
      <c r="AY70" s="3">
        <f t="shared" si="151"/>
        <v>37.528997659525103</v>
      </c>
      <c r="BA70" s="3">
        <v>0.89590000000000003</v>
      </c>
      <c r="BB70" s="3">
        <v>3.3205999999999999E-3</v>
      </c>
      <c r="BC70" s="32">
        <f t="shared" si="94"/>
        <v>1.0794167135224626</v>
      </c>
      <c r="BD70" s="3">
        <f t="shared" si="119"/>
        <v>2.2148402000000001E-2</v>
      </c>
      <c r="BE70" s="3">
        <f t="shared" si="152"/>
        <v>2.4721957807791049E-2</v>
      </c>
      <c r="BF70" s="3">
        <f t="shared" si="133"/>
        <v>2.3907355296614339E-2</v>
      </c>
      <c r="BG70" s="3">
        <f t="shared" si="134"/>
        <v>0.15462003523675172</v>
      </c>
      <c r="BH70" s="3">
        <f t="shared" si="153"/>
        <v>2.6685294448726797E-2</v>
      </c>
      <c r="BI70" s="3">
        <f t="shared" si="154"/>
        <v>37.473822967230248</v>
      </c>
      <c r="BK70" s="3">
        <v>0.89590000000000003</v>
      </c>
      <c r="BL70" s="3">
        <v>3.3205999999999999E-3</v>
      </c>
      <c r="BM70" s="32">
        <f t="shared" si="95"/>
        <v>1.0794167135224626</v>
      </c>
      <c r="BN70" s="3">
        <f t="shared" si="120"/>
        <v>2.2148402000000001E-2</v>
      </c>
      <c r="BO70" s="3">
        <f t="shared" si="155"/>
        <v>2.4721957807791049E-2</v>
      </c>
      <c r="BP70" s="3">
        <f t="shared" si="135"/>
        <v>2.3907355296614339E-2</v>
      </c>
      <c r="BQ70" s="3">
        <f t="shared" si="136"/>
        <v>0.15462003523675172</v>
      </c>
      <c r="BR70" s="3">
        <f t="shared" si="156"/>
        <v>2.6685294448726797E-2</v>
      </c>
      <c r="BS70" s="3">
        <f t="shared" si="157"/>
        <v>37.473822967230248</v>
      </c>
    </row>
    <row r="71" spans="2:71" x14ac:dyDescent="0.2">
      <c r="B71" s="3">
        <v>0.95640000000000003</v>
      </c>
      <c r="C71" s="3">
        <f t="shared" si="138"/>
        <v>797.00000000000011</v>
      </c>
      <c r="D71" s="3">
        <v>3.4629000000000001E-3</v>
      </c>
      <c r="E71" s="32">
        <f t="shared" si="137"/>
        <v>1.0795734808340414</v>
      </c>
      <c r="F71" s="3">
        <f t="shared" si="114"/>
        <v>2.3443833000000001E-2</v>
      </c>
      <c r="G71" s="3">
        <f t="shared" si="121"/>
        <v>2.4512581555834381E-2</v>
      </c>
      <c r="H71" s="3">
        <f t="shared" si="122"/>
        <v>2.5309340395901967E-2</v>
      </c>
      <c r="I71" s="3">
        <f t="shared" si="123"/>
        <v>0.15908909577938385</v>
      </c>
      <c r="J71" s="3">
        <f t="shared" si="124"/>
        <v>2.6463132994460441E-2</v>
      </c>
      <c r="K71" s="3">
        <f t="shared" si="139"/>
        <v>37.788420600438016</v>
      </c>
      <c r="M71" s="3">
        <v>0.95640000000000003</v>
      </c>
      <c r="N71" s="3">
        <v>3.4642000000000002E-3</v>
      </c>
      <c r="O71" s="32">
        <f t="shared" si="90"/>
        <v>1.0795734808340414</v>
      </c>
      <c r="P71" s="3">
        <f t="shared" si="115"/>
        <v>2.3452634E-2</v>
      </c>
      <c r="Q71" s="3">
        <f t="shared" si="140"/>
        <v>2.4521783772480134E-2</v>
      </c>
      <c r="R71" s="3">
        <f t="shared" si="125"/>
        <v>2.5318841722106786E-2</v>
      </c>
      <c r="S71" s="3">
        <f t="shared" si="126"/>
        <v>0.15911895462862616</v>
      </c>
      <c r="T71" s="3">
        <f t="shared" si="141"/>
        <v>2.6473067463516086E-2</v>
      </c>
      <c r="U71" s="3">
        <f t="shared" si="142"/>
        <v>37.77423985256533</v>
      </c>
      <c r="W71" s="3">
        <v>0.95640000000000003</v>
      </c>
      <c r="X71" s="3">
        <v>3.4807000000000002E-3</v>
      </c>
      <c r="Y71" s="32">
        <f t="shared" si="91"/>
        <v>1.0795734808340414</v>
      </c>
      <c r="Z71" s="3">
        <f t="shared" si="116"/>
        <v>2.3564339E-2</v>
      </c>
      <c r="AA71" s="3">
        <f t="shared" si="143"/>
        <v>2.4638581137599331E-2</v>
      </c>
      <c r="AB71" s="3">
        <f t="shared" si="127"/>
        <v>2.5439435477783354E-2</v>
      </c>
      <c r="AC71" s="3">
        <f t="shared" si="128"/>
        <v>0.15949744661838119</v>
      </c>
      <c r="AD71" s="3">
        <f t="shared" si="144"/>
        <v>2.6599158801530066E-2</v>
      </c>
      <c r="AE71" s="3">
        <f t="shared" si="145"/>
        <v>37.595173872283397</v>
      </c>
      <c r="AG71" s="3">
        <v>0.95640000000000003</v>
      </c>
      <c r="AH71" s="3">
        <v>3.4979999999999998E-3</v>
      </c>
      <c r="AI71" s="32">
        <f t="shared" si="92"/>
        <v>1.0795734808340414</v>
      </c>
      <c r="AJ71" s="3">
        <f t="shared" si="117"/>
        <v>2.3681459999999998E-2</v>
      </c>
      <c r="AK71" s="3">
        <f t="shared" si="146"/>
        <v>2.476104140526976E-2</v>
      </c>
      <c r="AL71" s="3">
        <f t="shared" si="129"/>
        <v>2.5565876203432116E-2</v>
      </c>
      <c r="AM71" s="3">
        <f t="shared" si="130"/>
        <v>0.15989332757633171</v>
      </c>
      <c r="AN71" s="3">
        <f t="shared" si="147"/>
        <v>2.6731363658962899E-2</v>
      </c>
      <c r="AO71" s="3">
        <f t="shared" si="148"/>
        <v>37.409240050673759</v>
      </c>
      <c r="AQ71" s="3">
        <v>0.95640000000000003</v>
      </c>
      <c r="AR71" s="3">
        <v>3.4199999999999999E-3</v>
      </c>
      <c r="AS71" s="32">
        <f t="shared" si="93"/>
        <v>1.0795734808340414</v>
      </c>
      <c r="AT71" s="3">
        <f t="shared" si="118"/>
        <v>2.3153399999999998E-2</v>
      </c>
      <c r="AU71" s="3">
        <f t="shared" si="149"/>
        <v>2.4208908406524465E-2</v>
      </c>
      <c r="AV71" s="3">
        <f t="shared" si="131"/>
        <v>2.4995796631142892E-2</v>
      </c>
      <c r="AW71" s="3">
        <f t="shared" si="132"/>
        <v>0.15810059023021669</v>
      </c>
      <c r="AX71" s="3">
        <f t="shared" si="150"/>
        <v>2.6135295515624102E-2</v>
      </c>
      <c r="AY71" s="3">
        <f t="shared" si="151"/>
        <v>38.262433244811938</v>
      </c>
      <c r="BA71" s="3">
        <v>0.95640000000000003</v>
      </c>
      <c r="BB71" s="3">
        <v>3.4721000000000001E-3</v>
      </c>
      <c r="BC71" s="32">
        <f t="shared" si="94"/>
        <v>1.0803952379510882</v>
      </c>
      <c r="BD71" s="3">
        <f t="shared" si="119"/>
        <v>2.3158906999999999E-2</v>
      </c>
      <c r="BE71" s="3">
        <f t="shared" si="152"/>
        <v>2.421466645754914E-2</v>
      </c>
      <c r="BF71" s="3">
        <f t="shared" si="133"/>
        <v>2.502077283895212E-2</v>
      </c>
      <c r="BG71" s="3">
        <f t="shared" si="134"/>
        <v>0.15817955885307089</v>
      </c>
      <c r="BH71" s="3">
        <f t="shared" si="153"/>
        <v>2.6161410329310037E-2</v>
      </c>
      <c r="BI71" s="3">
        <f t="shared" si="154"/>
        <v>38.224238961599333</v>
      </c>
      <c r="BK71" s="3">
        <v>0.95640000000000003</v>
      </c>
      <c r="BL71" s="3">
        <v>3.4721000000000001E-3</v>
      </c>
      <c r="BM71" s="32">
        <f t="shared" si="95"/>
        <v>1.0803952379510882</v>
      </c>
      <c r="BN71" s="3">
        <f t="shared" si="120"/>
        <v>2.3158906999999999E-2</v>
      </c>
      <c r="BO71" s="3">
        <f t="shared" si="155"/>
        <v>2.421466645754914E-2</v>
      </c>
      <c r="BP71" s="3">
        <f t="shared" si="135"/>
        <v>2.502077283895212E-2</v>
      </c>
      <c r="BQ71" s="3">
        <f t="shared" si="136"/>
        <v>0.15817955885307089</v>
      </c>
      <c r="BR71" s="3">
        <f t="shared" si="156"/>
        <v>2.6161410329310037E-2</v>
      </c>
      <c r="BS71" s="3">
        <f t="shared" si="157"/>
        <v>38.224238961599333</v>
      </c>
    </row>
    <row r="72" spans="2:71" x14ac:dyDescent="0.2">
      <c r="B72" s="3">
        <v>1.0167999999999999</v>
      </c>
      <c r="C72" s="3">
        <f t="shared" si="138"/>
        <v>847.33333333333337</v>
      </c>
      <c r="D72" s="3">
        <v>3.6123000000000001E-3</v>
      </c>
      <c r="E72" s="32">
        <f t="shared" si="137"/>
        <v>1.0804811188465326</v>
      </c>
      <c r="F72" s="3">
        <f t="shared" si="114"/>
        <v>2.4455271000000001E-2</v>
      </c>
      <c r="G72" s="3">
        <f t="shared" si="121"/>
        <v>2.4051210660896934E-2</v>
      </c>
      <c r="H72" s="3">
        <f t="shared" si="122"/>
        <v>2.6423458571775162E-2</v>
      </c>
      <c r="I72" s="3">
        <f t="shared" si="123"/>
        <v>0.16255294082782742</v>
      </c>
      <c r="J72" s="3">
        <f t="shared" si="124"/>
        <v>2.5986879004499572E-2</v>
      </c>
      <c r="K72" s="3">
        <f t="shared" si="139"/>
        <v>38.48095801834657</v>
      </c>
      <c r="M72" s="3">
        <v>1.0167999999999999</v>
      </c>
      <c r="N72" s="3">
        <v>3.6145000000000001E-3</v>
      </c>
      <c r="O72" s="32">
        <f t="shared" si="90"/>
        <v>1.0804811188465326</v>
      </c>
      <c r="P72" s="3">
        <f t="shared" si="115"/>
        <v>2.4470164999999999E-2</v>
      </c>
      <c r="Q72" s="3">
        <f t="shared" si="140"/>
        <v>2.406585857592447E-2</v>
      </c>
      <c r="R72" s="3">
        <f t="shared" si="125"/>
        <v>2.6439551257559261E-2</v>
      </c>
      <c r="S72" s="3">
        <f t="shared" si="126"/>
        <v>0.1626024331231217</v>
      </c>
      <c r="T72" s="3">
        <f t="shared" si="141"/>
        <v>2.6002705800117293E-2</v>
      </c>
      <c r="U72" s="3">
        <f t="shared" si="142"/>
        <v>38.45753621515378</v>
      </c>
      <c r="W72" s="3">
        <v>1.0167999999999999</v>
      </c>
      <c r="X72" s="3">
        <v>3.6340000000000001E-3</v>
      </c>
      <c r="Y72" s="32">
        <f t="shared" si="91"/>
        <v>1.0804811188465326</v>
      </c>
      <c r="Z72" s="3">
        <f t="shared" si="116"/>
        <v>2.4602179999999998E-2</v>
      </c>
      <c r="AA72" s="3">
        <f t="shared" si="143"/>
        <v>2.4195692368214006E-2</v>
      </c>
      <c r="AB72" s="3">
        <f t="shared" si="127"/>
        <v>2.6582190972463785E-2</v>
      </c>
      <c r="AC72" s="3">
        <f t="shared" si="128"/>
        <v>0.16304045808468456</v>
      </c>
      <c r="AD72" s="3">
        <f t="shared" si="144"/>
        <v>2.6142988761274379E-2</v>
      </c>
      <c r="AE72" s="3">
        <f t="shared" si="145"/>
        <v>38.251173541462116</v>
      </c>
      <c r="AG72" s="3">
        <v>1.0167999999999999</v>
      </c>
      <c r="AH72" s="3">
        <v>3.65E-3</v>
      </c>
      <c r="AI72" s="32">
        <f t="shared" si="92"/>
        <v>1.0804811188465326</v>
      </c>
      <c r="AJ72" s="3">
        <f t="shared" si="117"/>
        <v>2.47105E-2</v>
      </c>
      <c r="AK72" s="3">
        <f t="shared" si="146"/>
        <v>2.4302222659323369E-2</v>
      </c>
      <c r="AL72" s="3">
        <f t="shared" si="129"/>
        <v>2.6699228687257246E-2</v>
      </c>
      <c r="AM72" s="3">
        <f t="shared" si="130"/>
        <v>0.16339898618797255</v>
      </c>
      <c r="AN72" s="3">
        <f t="shared" si="147"/>
        <v>2.6258092729403274E-2</v>
      </c>
      <c r="AO72" s="3">
        <f t="shared" si="148"/>
        <v>38.083497164294059</v>
      </c>
      <c r="AQ72" s="3">
        <v>1.0167999999999999</v>
      </c>
      <c r="AR72" s="3">
        <v>3.5706000000000002E-3</v>
      </c>
      <c r="AS72" s="32">
        <f t="shared" si="93"/>
        <v>1.0804811188465326</v>
      </c>
      <c r="AT72" s="3">
        <f t="shared" si="118"/>
        <v>2.4172961999999999E-2</v>
      </c>
      <c r="AU72" s="3">
        <f t="shared" si="149"/>
        <v>2.3773566089693155E-2</v>
      </c>
      <c r="AV72" s="3">
        <f t="shared" si="131"/>
        <v>2.6118429027594717E-2</v>
      </c>
      <c r="AW72" s="3">
        <f t="shared" si="132"/>
        <v>0.16161197055786033</v>
      </c>
      <c r="AX72" s="3">
        <f t="shared" si="150"/>
        <v>2.5686889287563651E-2</v>
      </c>
      <c r="AY72" s="3">
        <f t="shared" si="151"/>
        <v>38.930365946808188</v>
      </c>
      <c r="BA72" s="3">
        <v>1.0167999999999999</v>
      </c>
      <c r="BB72" s="3">
        <v>3.6267000000000001E-3</v>
      </c>
      <c r="BC72" s="32">
        <f t="shared" si="94"/>
        <v>1.0813122491616431</v>
      </c>
      <c r="BD72" s="3">
        <f t="shared" si="119"/>
        <v>2.4190089000000001E-2</v>
      </c>
      <c r="BE72" s="3">
        <f t="shared" si="152"/>
        <v>2.3790410110149492E-2</v>
      </c>
      <c r="BF72" s="3">
        <f t="shared" si="133"/>
        <v>2.6157039544010326E-2</v>
      </c>
      <c r="BG72" s="3">
        <f t="shared" si="134"/>
        <v>0.16173138082638858</v>
      </c>
      <c r="BH72" s="3">
        <f t="shared" si="153"/>
        <v>2.5724861864683642E-2</v>
      </c>
      <c r="BI72" s="3">
        <f t="shared" si="154"/>
        <v>38.872900669404537</v>
      </c>
      <c r="BK72" s="3">
        <v>1.0167999999999999</v>
      </c>
      <c r="BL72" s="3">
        <v>3.6267000000000001E-3</v>
      </c>
      <c r="BM72" s="32">
        <f t="shared" si="95"/>
        <v>1.0813122491616431</v>
      </c>
      <c r="BN72" s="3">
        <f t="shared" si="120"/>
        <v>2.4190089000000001E-2</v>
      </c>
      <c r="BO72" s="3">
        <f t="shared" si="155"/>
        <v>2.3790410110149492E-2</v>
      </c>
      <c r="BP72" s="3">
        <f t="shared" si="135"/>
        <v>2.6157039544010326E-2</v>
      </c>
      <c r="BQ72" s="3">
        <f t="shared" si="136"/>
        <v>0.16173138082638858</v>
      </c>
      <c r="BR72" s="3">
        <f t="shared" si="156"/>
        <v>2.5724861864683642E-2</v>
      </c>
      <c r="BS72" s="3">
        <f t="shared" si="157"/>
        <v>38.872900669404537</v>
      </c>
    </row>
    <row r="73" spans="2:71" x14ac:dyDescent="0.2">
      <c r="B73" s="3">
        <v>1.0771999999999999</v>
      </c>
      <c r="C73" s="3">
        <f t="shared" si="138"/>
        <v>897.66666666666674</v>
      </c>
      <c r="D73" s="3">
        <v>3.7610999999999999E-3</v>
      </c>
      <c r="E73" s="32">
        <f t="shared" si="137"/>
        <v>1.0813363665079314</v>
      </c>
      <c r="F73" s="3">
        <f t="shared" si="114"/>
        <v>2.5462646999999998E-2</v>
      </c>
      <c r="G73" s="3">
        <f t="shared" si="121"/>
        <v>2.3637808206461195E-2</v>
      </c>
      <c r="H73" s="3">
        <f t="shared" si="122"/>
        <v>2.7533686188654077E-2</v>
      </c>
      <c r="I73" s="3">
        <f t="shared" si="123"/>
        <v>0.16593277611326243</v>
      </c>
      <c r="J73" s="3">
        <f t="shared" si="124"/>
        <v>2.5560421638186111E-2</v>
      </c>
      <c r="K73" s="3">
        <f t="shared" si="139"/>
        <v>39.122985299508727</v>
      </c>
      <c r="M73" s="3">
        <v>1.0771999999999999</v>
      </c>
      <c r="N73" s="3">
        <v>3.7629999999999999E-3</v>
      </c>
      <c r="O73" s="32">
        <f t="shared" si="90"/>
        <v>1.0813363665079314</v>
      </c>
      <c r="P73" s="3">
        <f t="shared" si="115"/>
        <v>2.5475509999999996E-2</v>
      </c>
      <c r="Q73" s="3">
        <f t="shared" si="140"/>
        <v>2.3649749350167098E-2</v>
      </c>
      <c r="R73" s="3">
        <f t="shared" si="125"/>
        <v>2.7547595418336467E-2</v>
      </c>
      <c r="S73" s="3">
        <f t="shared" si="126"/>
        <v>0.16597468306442542</v>
      </c>
      <c r="T73" s="3">
        <f t="shared" si="141"/>
        <v>2.5573334031133002E-2</v>
      </c>
      <c r="U73" s="3">
        <f t="shared" si="142"/>
        <v>39.103231466909989</v>
      </c>
      <c r="W73" s="3">
        <v>1.0771999999999999</v>
      </c>
      <c r="X73" s="3">
        <v>3.7837999999999999E-3</v>
      </c>
      <c r="Y73" s="32">
        <f t="shared" si="91"/>
        <v>1.0813363665079314</v>
      </c>
      <c r="Z73" s="3">
        <f t="shared" si="116"/>
        <v>2.5616325999999998E-2</v>
      </c>
      <c r="AA73" s="3">
        <f t="shared" si="143"/>
        <v>2.3780473449684366E-2</v>
      </c>
      <c r="AB73" s="3">
        <f t="shared" si="127"/>
        <v>2.7699864880122649E-2</v>
      </c>
      <c r="AC73" s="3">
        <f t="shared" si="128"/>
        <v>0.16643276384210728</v>
      </c>
      <c r="AD73" s="3">
        <f t="shared" si="144"/>
        <v>2.5714690753920025E-2</v>
      </c>
      <c r="AE73" s="3">
        <f t="shared" si="145"/>
        <v>38.888276338596718</v>
      </c>
      <c r="AG73" s="3">
        <v>1.0771999999999999</v>
      </c>
      <c r="AH73" s="3">
        <v>3.7921999999999999E-3</v>
      </c>
      <c r="AI73" s="32">
        <f t="shared" si="92"/>
        <v>1.0813363665079314</v>
      </c>
      <c r="AJ73" s="3">
        <f t="shared" si="117"/>
        <v>2.5673193999999996E-2</v>
      </c>
      <c r="AK73" s="3">
        <f t="shared" si="146"/>
        <v>2.3833265874489414E-2</v>
      </c>
      <c r="AL73" s="3">
        <f t="shared" si="129"/>
        <v>2.7761358316613222E-2</v>
      </c>
      <c r="AM73" s="3">
        <f t="shared" si="130"/>
        <v>0.16661740100185582</v>
      </c>
      <c r="AN73" s="3">
        <f t="shared" si="147"/>
        <v>2.5771777122737861E-2</v>
      </c>
      <c r="AO73" s="3">
        <f t="shared" si="148"/>
        <v>38.802135965925395</v>
      </c>
      <c r="AQ73" s="3">
        <v>1.0771999999999999</v>
      </c>
      <c r="AR73" s="3">
        <v>3.715E-3</v>
      </c>
      <c r="AS73" s="32">
        <f t="shared" si="93"/>
        <v>1.0813363665079314</v>
      </c>
      <c r="AT73" s="3">
        <f t="shared" si="118"/>
        <v>2.5150549999999997E-2</v>
      </c>
      <c r="AU73" s="3">
        <f t="shared" si="149"/>
        <v>2.3348078351281099E-2</v>
      </c>
      <c r="AV73" s="3">
        <f t="shared" si="131"/>
        <v>2.719620435267605E-2</v>
      </c>
      <c r="AW73" s="3">
        <f t="shared" si="132"/>
        <v>0.16491271737702962</v>
      </c>
      <c r="AX73" s="3">
        <f t="shared" si="150"/>
        <v>2.5247126209316795E-2</v>
      </c>
      <c r="AY73" s="3">
        <f t="shared" si="151"/>
        <v>39.608468374154043</v>
      </c>
      <c r="BA73" s="3">
        <v>1.0771999999999999</v>
      </c>
      <c r="BB73" s="3">
        <v>3.7729E-3</v>
      </c>
      <c r="BC73" s="32">
        <f t="shared" si="94"/>
        <v>1.0821763289847777</v>
      </c>
      <c r="BD73" s="3">
        <f t="shared" si="119"/>
        <v>2.5165243E-2</v>
      </c>
      <c r="BE73" s="3">
        <f t="shared" si="152"/>
        <v>2.3361718343854438E-2</v>
      </c>
      <c r="BF73" s="3">
        <f t="shared" si="133"/>
        <v>2.7233230287749873E-2</v>
      </c>
      <c r="BG73" s="3">
        <f t="shared" si="134"/>
        <v>0.16502493838129398</v>
      </c>
      <c r="BH73" s="3">
        <f t="shared" si="153"/>
        <v>2.5281498596128736E-2</v>
      </c>
      <c r="BI73" s="3">
        <f t="shared" si="154"/>
        <v>39.554617231160748</v>
      </c>
      <c r="BK73" s="3">
        <v>1.0771999999999999</v>
      </c>
      <c r="BL73" s="3">
        <v>3.7729E-3</v>
      </c>
      <c r="BM73" s="32">
        <f t="shared" si="95"/>
        <v>1.0821763289847777</v>
      </c>
      <c r="BN73" s="3">
        <f t="shared" si="120"/>
        <v>2.5165243E-2</v>
      </c>
      <c r="BO73" s="3">
        <f t="shared" si="155"/>
        <v>2.3361718343854438E-2</v>
      </c>
      <c r="BP73" s="3">
        <f t="shared" si="135"/>
        <v>2.7233230287749873E-2</v>
      </c>
      <c r="BQ73" s="3">
        <f t="shared" si="136"/>
        <v>0.16502493838129398</v>
      </c>
      <c r="BR73" s="3">
        <f t="shared" si="156"/>
        <v>2.5281498596128736E-2</v>
      </c>
      <c r="BS73" s="3">
        <f t="shared" si="157"/>
        <v>39.554617231160748</v>
      </c>
    </row>
    <row r="74" spans="2:71" x14ac:dyDescent="0.2">
      <c r="B74" s="3">
        <v>1.1577</v>
      </c>
      <c r="C74" s="3">
        <f t="shared" si="138"/>
        <v>964.75</v>
      </c>
      <c r="D74" s="3">
        <v>3.9521000000000001E-3</v>
      </c>
      <c r="E74" s="32">
        <f t="shared" si="137"/>
        <v>1.082404527849645</v>
      </c>
      <c r="F74" s="3">
        <f t="shared" si="114"/>
        <v>2.6755716999999998E-2</v>
      </c>
      <c r="G74" s="3">
        <f t="shared" ref="G74:G78" si="158">F74/B74</f>
        <v>2.3111097002677723E-2</v>
      </c>
      <c r="H74" s="3">
        <f t="shared" ref="H74:H78" si="159">E74*F74</f>
        <v>2.8960509226663718E-2</v>
      </c>
      <c r="I74" s="3">
        <f t="shared" ref="I74:I78" si="160">SQRT(H74)</f>
        <v>0.17017787525605002</v>
      </c>
      <c r="J74" s="3">
        <f t="shared" ref="J74:J78" si="161">H74/B74</f>
        <v>2.5015556039270727E-2</v>
      </c>
      <c r="K74" s="3">
        <f t="shared" si="139"/>
        <v>39.975125814918833</v>
      </c>
      <c r="M74" s="3">
        <v>1.1577</v>
      </c>
      <c r="N74" s="3">
        <v>3.9560000000000003E-3</v>
      </c>
      <c r="O74" s="32">
        <f t="shared" si="90"/>
        <v>1.082404527849645</v>
      </c>
      <c r="P74" s="3">
        <f t="shared" si="115"/>
        <v>2.678212E-2</v>
      </c>
      <c r="Q74" s="3">
        <f t="shared" si="140"/>
        <v>2.3133903429213096E-2</v>
      </c>
      <c r="R74" s="3">
        <f t="shared" ref="R74:R78" si="162">O74*P74</f>
        <v>2.8989087953412533E-2</v>
      </c>
      <c r="S74" s="3">
        <f t="shared" ref="S74:S78" si="163">SQRT(R74)</f>
        <v>0.1702618217728582</v>
      </c>
      <c r="T74" s="3">
        <f t="shared" si="141"/>
        <v>2.5040241818616683E-2</v>
      </c>
      <c r="U74" s="3">
        <f t="shared" si="142"/>
        <v>39.93571656550575</v>
      </c>
      <c r="W74" s="3">
        <v>1.1577</v>
      </c>
      <c r="X74" s="3">
        <v>3.9754999999999999E-3</v>
      </c>
      <c r="Y74" s="32">
        <f t="shared" si="91"/>
        <v>1.082404527849645</v>
      </c>
      <c r="Z74" s="3">
        <f t="shared" si="116"/>
        <v>2.6914134999999999E-2</v>
      </c>
      <c r="AA74" s="3">
        <f t="shared" si="143"/>
        <v>2.3247935561889956E-2</v>
      </c>
      <c r="AB74" s="3">
        <f t="shared" ref="AB74:AB78" si="164">Y74*Z74</f>
        <v>2.9131981587156606E-2</v>
      </c>
      <c r="AC74" s="3">
        <f t="shared" ref="AC74:AC78" si="165">SQRT(AB74)</f>
        <v>0.17068093504301118</v>
      </c>
      <c r="AD74" s="3">
        <f t="shared" si="144"/>
        <v>2.5163670715346469E-2</v>
      </c>
      <c r="AE74" s="3">
        <f t="shared" si="145"/>
        <v>39.739830142910506</v>
      </c>
      <c r="AG74" s="3">
        <v>1.1577</v>
      </c>
      <c r="AH74" s="3">
        <v>3.9931999999999997E-3</v>
      </c>
      <c r="AI74" s="32">
        <f t="shared" si="92"/>
        <v>1.082404527849645</v>
      </c>
      <c r="AJ74" s="3">
        <f t="shared" si="117"/>
        <v>2.7033963999999997E-2</v>
      </c>
      <c r="AK74" s="3">
        <f t="shared" si="146"/>
        <v>2.3351441651550488E-2</v>
      </c>
      <c r="AL74" s="3">
        <f t="shared" ref="AL74:AL78" si="166">AI74*AJ74</f>
        <v>2.9261685039324296E-2</v>
      </c>
      <c r="AM74" s="3">
        <f t="shared" ref="AM74:AM78" si="167">SQRT(AL74)</f>
        <v>0.17106047187858536</v>
      </c>
      <c r="AN74" s="3">
        <f t="shared" si="147"/>
        <v>2.5275706175455038E-2</v>
      </c>
      <c r="AO74" s="3">
        <f t="shared" si="148"/>
        <v>39.563681942587586</v>
      </c>
      <c r="AQ74" s="3">
        <v>1.1577</v>
      </c>
      <c r="AR74" s="3">
        <v>3.9034E-3</v>
      </c>
      <c r="AS74" s="32">
        <f t="shared" si="93"/>
        <v>1.082404527849645</v>
      </c>
      <c r="AT74" s="3">
        <f t="shared" si="118"/>
        <v>2.6426017999999999E-2</v>
      </c>
      <c r="AU74" s="3">
        <f t="shared" si="149"/>
        <v>2.2826309061069361E-2</v>
      </c>
      <c r="AV74" s="3">
        <f t="shared" ref="AV74:AV78" si="168">AS74*AT74</f>
        <v>2.8603641536236221E-2</v>
      </c>
      <c r="AW74" s="3">
        <f t="shared" ref="AW74:AW78" si="169">SQRT(AV74)</f>
        <v>0.16912611133777133</v>
      </c>
      <c r="AX74" s="3">
        <f t="shared" si="150"/>
        <v>2.4707300281796858E-2</v>
      </c>
      <c r="AY74" s="3">
        <f t="shared" si="151"/>
        <v>40.473867585474387</v>
      </c>
      <c r="BA74" s="3">
        <v>1.1577</v>
      </c>
      <c r="BB74" s="3">
        <v>3.9664000000000001E-3</v>
      </c>
      <c r="BC74" s="32">
        <f t="shared" si="94"/>
        <v>1.0832555212525674</v>
      </c>
      <c r="BD74" s="3">
        <f t="shared" si="119"/>
        <v>2.6455888E-2</v>
      </c>
      <c r="BE74" s="3">
        <f t="shared" si="152"/>
        <v>2.2852110218536757E-2</v>
      </c>
      <c r="BF74" s="3">
        <f t="shared" ref="BF74:BF78" si="170">BC74*BD74</f>
        <v>2.8658486745639544E-2</v>
      </c>
      <c r="BG74" s="3">
        <f t="shared" ref="BG74:BG78" si="171">SQRT(BF74)</f>
        <v>0.16928817662683812</v>
      </c>
      <c r="BH74" s="3">
        <f t="shared" si="153"/>
        <v>2.4754674566502155E-2</v>
      </c>
      <c r="BI74" s="3">
        <f t="shared" si="154"/>
        <v>40.39641067845799</v>
      </c>
      <c r="BK74" s="3">
        <v>1.1577</v>
      </c>
      <c r="BL74" s="3">
        <v>3.9664000000000001E-3</v>
      </c>
      <c r="BM74" s="32">
        <f t="shared" si="95"/>
        <v>1.0832555212525674</v>
      </c>
      <c r="BN74" s="3">
        <f t="shared" si="120"/>
        <v>2.6455888E-2</v>
      </c>
      <c r="BO74" s="3">
        <f t="shared" si="155"/>
        <v>2.2852110218536757E-2</v>
      </c>
      <c r="BP74" s="3">
        <f t="shared" ref="BP74:BP78" si="172">BM74*BN74</f>
        <v>2.8658486745639544E-2</v>
      </c>
      <c r="BQ74" s="3">
        <f t="shared" ref="BQ74:BQ78" si="173">SQRT(BP74)</f>
        <v>0.16928817662683812</v>
      </c>
      <c r="BR74" s="3">
        <f t="shared" si="156"/>
        <v>2.4754674566502155E-2</v>
      </c>
      <c r="BS74" s="3">
        <f t="shared" si="157"/>
        <v>40.39641067845799</v>
      </c>
    </row>
    <row r="75" spans="2:71" x14ac:dyDescent="0.2">
      <c r="B75" s="3">
        <v>1.2382</v>
      </c>
      <c r="C75" s="3">
        <f t="shared" si="138"/>
        <v>1031.8333333333335</v>
      </c>
      <c r="D75" s="3">
        <v>4.1330999999999998E-3</v>
      </c>
      <c r="E75" s="32">
        <f t="shared" si="137"/>
        <v>1.0834008547230676</v>
      </c>
      <c r="F75" s="3">
        <f t="shared" si="114"/>
        <v>2.7981086999999998E-2</v>
      </c>
      <c r="G75" s="3">
        <f t="shared" si="158"/>
        <v>2.2598196575674367E-2</v>
      </c>
      <c r="H75" s="3">
        <f t="shared" si="159"/>
        <v>3.0314733571880512E-2</v>
      </c>
      <c r="I75" s="3">
        <f t="shared" si="160"/>
        <v>0.1741112677912619</v>
      </c>
      <c r="J75" s="3">
        <f t="shared" si="161"/>
        <v>2.4482905485285505E-2</v>
      </c>
      <c r="K75" s="3">
        <f t="shared" si="139"/>
        <v>40.844825406895069</v>
      </c>
      <c r="M75" s="3">
        <v>1.2382</v>
      </c>
      <c r="N75" s="3">
        <v>4.1368000000000004E-3</v>
      </c>
      <c r="O75" s="32">
        <f t="shared" si="90"/>
        <v>1.0834008547230676</v>
      </c>
      <c r="P75" s="3">
        <f t="shared" si="115"/>
        <v>2.8006136000000001E-2</v>
      </c>
      <c r="Q75" s="3">
        <f t="shared" si="140"/>
        <v>2.2618426748505897E-2</v>
      </c>
      <c r="R75" s="3">
        <f t="shared" si="162"/>
        <v>3.0341871679890473E-2</v>
      </c>
      <c r="S75" s="3">
        <f t="shared" si="163"/>
        <v>0.17418918359040114</v>
      </c>
      <c r="T75" s="3">
        <f t="shared" si="141"/>
        <v>2.4504822871822384E-2</v>
      </c>
      <c r="U75" s="3">
        <f t="shared" si="142"/>
        <v>40.808293340078798</v>
      </c>
      <c r="W75" s="3">
        <v>1.2382</v>
      </c>
      <c r="X75" s="3">
        <v>4.1603999999999999E-3</v>
      </c>
      <c r="Y75" s="32">
        <f t="shared" si="91"/>
        <v>1.0834008547230676</v>
      </c>
      <c r="Z75" s="3">
        <f t="shared" si="116"/>
        <v>2.8165907999999996E-2</v>
      </c>
      <c r="AA75" s="3">
        <f t="shared" si="143"/>
        <v>2.2747462445485381E-2</v>
      </c>
      <c r="AB75" s="3">
        <f t="shared" si="164"/>
        <v>3.0514968801251284E-2</v>
      </c>
      <c r="AC75" s="3">
        <f t="shared" si="165"/>
        <v>0.17468534226216945</v>
      </c>
      <c r="AD75" s="3">
        <f t="shared" si="144"/>
        <v>2.4644620256219742E-2</v>
      </c>
      <c r="AE75" s="3">
        <f t="shared" si="145"/>
        <v>40.576807011161904</v>
      </c>
      <c r="AG75" s="3">
        <v>1.2382</v>
      </c>
      <c r="AH75" s="3">
        <v>4.1745000000000003E-3</v>
      </c>
      <c r="AI75" s="32">
        <f t="shared" si="92"/>
        <v>1.0834008547230676</v>
      </c>
      <c r="AJ75" s="3">
        <f t="shared" si="117"/>
        <v>2.8261365E-2</v>
      </c>
      <c r="AK75" s="3">
        <f t="shared" si="146"/>
        <v>2.2824555806816346E-2</v>
      </c>
      <c r="AL75" s="3">
        <f t="shared" si="166"/>
        <v>3.0618386996640587E-2</v>
      </c>
      <c r="AM75" s="3">
        <f t="shared" si="167"/>
        <v>0.17498110468459327</v>
      </c>
      <c r="AN75" s="3">
        <f t="shared" si="147"/>
        <v>2.4728143269779186E-2</v>
      </c>
      <c r="AO75" s="3">
        <f t="shared" si="148"/>
        <v>40.439752758231641</v>
      </c>
      <c r="AQ75" s="3">
        <v>1.2382</v>
      </c>
      <c r="AR75" s="3">
        <v>4.0854999999999997E-3</v>
      </c>
      <c r="AS75" s="32">
        <f t="shared" si="93"/>
        <v>1.0834008547230676</v>
      </c>
      <c r="AT75" s="3">
        <f t="shared" si="118"/>
        <v>2.7658834999999996E-2</v>
      </c>
      <c r="AU75" s="3">
        <f t="shared" si="149"/>
        <v>2.2337938136003873E-2</v>
      </c>
      <c r="AV75" s="3">
        <f t="shared" si="168"/>
        <v>2.9965605479644292E-2</v>
      </c>
      <c r="AW75" s="3">
        <f t="shared" si="169"/>
        <v>0.17310576385448376</v>
      </c>
      <c r="AX75" s="3">
        <f t="shared" si="150"/>
        <v>2.4200941269297605E-2</v>
      </c>
      <c r="AY75" s="3">
        <f t="shared" si="151"/>
        <v>41.320706863110516</v>
      </c>
      <c r="BA75" s="3">
        <v>1.2382</v>
      </c>
      <c r="BB75" s="3">
        <v>4.1453000000000002E-3</v>
      </c>
      <c r="BC75" s="32">
        <f t="shared" si="94"/>
        <v>1.0842621372159047</v>
      </c>
      <c r="BD75" s="3">
        <f t="shared" si="119"/>
        <v>2.7649151E-2</v>
      </c>
      <c r="BE75" s="3">
        <f t="shared" si="152"/>
        <v>2.2330117105475691E-2</v>
      </c>
      <c r="BF75" s="3">
        <f t="shared" si="170"/>
        <v>2.997892755546527E-2</v>
      </c>
      <c r="BG75" s="3">
        <f t="shared" si="171"/>
        <v>0.17314423916337868</v>
      </c>
      <c r="BH75" s="3">
        <f t="shared" si="153"/>
        <v>2.4211700497064507E-2</v>
      </c>
      <c r="BI75" s="3">
        <f t="shared" si="154"/>
        <v>41.30234471227012</v>
      </c>
      <c r="BK75" s="3">
        <v>1.2382</v>
      </c>
      <c r="BL75" s="3">
        <v>4.1453000000000002E-3</v>
      </c>
      <c r="BM75" s="32">
        <f t="shared" si="95"/>
        <v>1.0842621372159047</v>
      </c>
      <c r="BN75" s="3">
        <f t="shared" si="120"/>
        <v>2.7649151E-2</v>
      </c>
      <c r="BO75" s="3">
        <f t="shared" si="155"/>
        <v>2.2330117105475691E-2</v>
      </c>
      <c r="BP75" s="3">
        <f t="shared" si="172"/>
        <v>2.997892755546527E-2</v>
      </c>
      <c r="BQ75" s="3">
        <f t="shared" si="173"/>
        <v>0.17314423916337868</v>
      </c>
      <c r="BR75" s="3">
        <f t="shared" si="156"/>
        <v>2.4211700497064507E-2</v>
      </c>
      <c r="BS75" s="3">
        <f t="shared" si="157"/>
        <v>41.30234471227012</v>
      </c>
    </row>
    <row r="76" spans="2:71" x14ac:dyDescent="0.2">
      <c r="B76" s="3">
        <v>1.3188</v>
      </c>
      <c r="C76" s="3">
        <f t="shared" si="138"/>
        <v>1099</v>
      </c>
      <c r="D76" s="3">
        <v>4.3109999999999997E-3</v>
      </c>
      <c r="E76" s="32">
        <f t="shared" si="137"/>
        <v>1.0843355269973065</v>
      </c>
      <c r="F76" s="3">
        <f t="shared" si="114"/>
        <v>2.9185469999999995E-2</v>
      </c>
      <c r="G76" s="3">
        <f t="shared" si="158"/>
        <v>2.2130323020928114E-2</v>
      </c>
      <c r="H76" s="3">
        <f t="shared" si="159"/>
        <v>3.1646841993114072E-2</v>
      </c>
      <c r="I76" s="3">
        <f t="shared" si="160"/>
        <v>0.17789559295585169</v>
      </c>
      <c r="J76" s="3">
        <f t="shared" si="161"/>
        <v>2.399669547551871E-2</v>
      </c>
      <c r="K76" s="3">
        <f t="shared" si="139"/>
        <v>41.672404478366374</v>
      </c>
      <c r="M76" s="3">
        <v>1.3188</v>
      </c>
      <c r="N76" s="3">
        <v>4.3204000000000003E-3</v>
      </c>
      <c r="O76" s="32">
        <f t="shared" si="90"/>
        <v>1.0843355269973065</v>
      </c>
      <c r="P76" s="3">
        <f t="shared" si="115"/>
        <v>2.9249107999999999E-2</v>
      </c>
      <c r="Q76" s="3">
        <f t="shared" si="140"/>
        <v>2.2178577494692143E-2</v>
      </c>
      <c r="R76" s="3">
        <f t="shared" si="162"/>
        <v>3.171584693738113E-2</v>
      </c>
      <c r="S76" s="3">
        <f t="shared" si="163"/>
        <v>0.17808943522113019</v>
      </c>
      <c r="T76" s="3">
        <f t="shared" si="141"/>
        <v>2.4049019515757605E-2</v>
      </c>
      <c r="U76" s="3">
        <f t="shared" si="142"/>
        <v>41.581736808220867</v>
      </c>
      <c r="W76" s="3">
        <v>1.3188</v>
      </c>
      <c r="X76" s="3">
        <v>4.3407999999999997E-3</v>
      </c>
      <c r="Y76" s="32">
        <f t="shared" si="91"/>
        <v>1.0843355269973065</v>
      </c>
      <c r="Z76" s="3">
        <f t="shared" si="116"/>
        <v>2.9387215999999997E-2</v>
      </c>
      <c r="AA76" s="3">
        <f t="shared" si="143"/>
        <v>2.2283299969669396E-2</v>
      </c>
      <c r="AB76" s="3">
        <f t="shared" si="164"/>
        <v>3.1865602348343673E-2</v>
      </c>
      <c r="AC76" s="3">
        <f t="shared" si="165"/>
        <v>0.17850939008450978</v>
      </c>
      <c r="AD76" s="3">
        <f t="shared" si="144"/>
        <v>2.4162573815850526E-2</v>
      </c>
      <c r="AE76" s="3">
        <f t="shared" si="145"/>
        <v>41.386319504754297</v>
      </c>
      <c r="AG76" s="3">
        <v>1.3188</v>
      </c>
      <c r="AH76" s="3">
        <v>4.3591000000000003E-3</v>
      </c>
      <c r="AI76" s="32">
        <f t="shared" si="92"/>
        <v>1.0843355269973065</v>
      </c>
      <c r="AJ76" s="3">
        <f t="shared" si="117"/>
        <v>2.9511107000000002E-2</v>
      </c>
      <c r="AK76" s="3">
        <f t="shared" si="146"/>
        <v>2.237724218986958E-2</v>
      </c>
      <c r="AL76" s="3">
        <f t="shared" si="166"/>
        <v>3.1999941761118901E-2</v>
      </c>
      <c r="AM76" s="3">
        <f t="shared" si="167"/>
        <v>0.17888527541728777</v>
      </c>
      <c r="AN76" s="3">
        <f t="shared" si="147"/>
        <v>2.426443870269859E-2</v>
      </c>
      <c r="AO76" s="3">
        <f t="shared" si="148"/>
        <v>41.212575005445487</v>
      </c>
      <c r="AQ76" s="3">
        <v>1.3188</v>
      </c>
      <c r="AR76" s="3">
        <v>4.2674999999999996E-3</v>
      </c>
      <c r="AS76" s="32">
        <f t="shared" si="93"/>
        <v>1.0843355269973065</v>
      </c>
      <c r="AT76" s="3">
        <f t="shared" si="118"/>
        <v>2.8890974999999996E-2</v>
      </c>
      <c r="AU76" s="3">
        <f t="shared" si="149"/>
        <v>2.190701774340309E-2</v>
      </c>
      <c r="AV76" s="3">
        <f t="shared" si="168"/>
        <v>3.1327510602091005E-2</v>
      </c>
      <c r="AW76" s="3">
        <f t="shared" si="169"/>
        <v>0.17699579261126805</v>
      </c>
      <c r="AX76" s="3">
        <f t="shared" si="150"/>
        <v>2.3754557629732338E-2</v>
      </c>
      <c r="AY76" s="3">
        <f t="shared" si="151"/>
        <v>42.097184699762721</v>
      </c>
      <c r="BA76" s="3">
        <v>1.3188</v>
      </c>
      <c r="BB76" s="3">
        <v>4.3241E-3</v>
      </c>
      <c r="BC76" s="32">
        <f t="shared" si="94"/>
        <v>1.0852064618716333</v>
      </c>
      <c r="BD76" s="3">
        <f t="shared" si="119"/>
        <v>2.8841747000000001E-2</v>
      </c>
      <c r="BE76" s="3">
        <f t="shared" si="152"/>
        <v>2.1869689869578407E-2</v>
      </c>
      <c r="BF76" s="3">
        <f t="shared" si="170"/>
        <v>3.1299250216066797E-2</v>
      </c>
      <c r="BG76" s="3">
        <f t="shared" si="171"/>
        <v>0.17691594110217088</v>
      </c>
      <c r="BH76" s="3">
        <f t="shared" si="153"/>
        <v>2.3733128765595083E-2</v>
      </c>
      <c r="BI76" s="3">
        <f t="shared" si="154"/>
        <v>42.13519464191581</v>
      </c>
      <c r="BK76" s="3">
        <v>1.3188</v>
      </c>
      <c r="BL76" s="3">
        <v>4.3241E-3</v>
      </c>
      <c r="BM76" s="32">
        <f t="shared" si="95"/>
        <v>1.0852064618716333</v>
      </c>
      <c r="BN76" s="3">
        <f t="shared" si="120"/>
        <v>2.8841747000000001E-2</v>
      </c>
      <c r="BO76" s="3">
        <f t="shared" si="155"/>
        <v>2.1869689869578407E-2</v>
      </c>
      <c r="BP76" s="3">
        <f t="shared" si="172"/>
        <v>3.1299250216066797E-2</v>
      </c>
      <c r="BQ76" s="3">
        <f t="shared" si="173"/>
        <v>0.17691594110217088</v>
      </c>
      <c r="BR76" s="3">
        <f t="shared" si="156"/>
        <v>2.3733128765595083E-2</v>
      </c>
      <c r="BS76" s="3">
        <f t="shared" si="157"/>
        <v>42.13519464191581</v>
      </c>
    </row>
    <row r="77" spans="2:71" x14ac:dyDescent="0.2">
      <c r="B77" s="3">
        <v>1.3993</v>
      </c>
      <c r="C77" s="3">
        <f t="shared" si="138"/>
        <v>1166.0833333333335</v>
      </c>
      <c r="D77" s="3">
        <v>4.3943000000000003E-3</v>
      </c>
      <c r="E77" s="32">
        <f t="shared" si="137"/>
        <v>1.0852136768277454</v>
      </c>
      <c r="F77" s="3">
        <f t="shared" si="114"/>
        <v>2.9749411E-2</v>
      </c>
      <c r="G77" s="3">
        <f t="shared" si="158"/>
        <v>2.1260209390409492E-2</v>
      </c>
      <c r="H77" s="3">
        <f t="shared" si="159"/>
        <v>3.2284467694769774E-2</v>
      </c>
      <c r="I77" s="3">
        <f t="shared" si="160"/>
        <v>0.17967879033088399</v>
      </c>
      <c r="J77" s="3">
        <f t="shared" si="161"/>
        <v>2.3071870002694044E-2</v>
      </c>
      <c r="K77" s="3">
        <f t="shared" si="139"/>
        <v>43.342823961960278</v>
      </c>
      <c r="M77" s="3">
        <v>1.3993</v>
      </c>
      <c r="N77" s="3">
        <v>4.4879000000000004E-3</v>
      </c>
      <c r="O77" s="32">
        <f t="shared" si="90"/>
        <v>1.0852136768277454</v>
      </c>
      <c r="P77" s="3">
        <f t="shared" si="115"/>
        <v>3.0383083000000002E-2</v>
      </c>
      <c r="Q77" s="3">
        <f t="shared" si="140"/>
        <v>2.1713058672193242E-2</v>
      </c>
      <c r="R77" s="3">
        <f t="shared" si="162"/>
        <v>3.297213721579257E-2</v>
      </c>
      <c r="S77" s="3">
        <f t="shared" si="163"/>
        <v>0.18158231526168117</v>
      </c>
      <c r="T77" s="3">
        <f t="shared" si="141"/>
        <v>2.3563308236827393E-2</v>
      </c>
      <c r="U77" s="3">
        <f t="shared" si="142"/>
        <v>42.438862571813551</v>
      </c>
      <c r="W77" s="3">
        <v>1.3993</v>
      </c>
      <c r="X77" s="3">
        <v>4.5144E-3</v>
      </c>
      <c r="Y77" s="32">
        <f t="shared" si="91"/>
        <v>1.0852136768277454</v>
      </c>
      <c r="Z77" s="3">
        <f t="shared" si="116"/>
        <v>3.0562487999999999E-2</v>
      </c>
      <c r="AA77" s="3">
        <f t="shared" si="143"/>
        <v>2.1841269206031588E-2</v>
      </c>
      <c r="AB77" s="3">
        <f t="shared" si="164"/>
        <v>3.3166829975483848E-2</v>
      </c>
      <c r="AC77" s="3">
        <f t="shared" si="165"/>
        <v>0.18211762675667573</v>
      </c>
      <c r="AD77" s="3">
        <f t="shared" si="144"/>
        <v>2.3702444061662151E-2</v>
      </c>
      <c r="AE77" s="3">
        <f t="shared" si="145"/>
        <v>42.189742011350802</v>
      </c>
      <c r="AG77" s="3">
        <v>1.3993</v>
      </c>
      <c r="AH77" s="3">
        <v>4.5332999999999997E-3</v>
      </c>
      <c r="AI77" s="32">
        <f t="shared" si="92"/>
        <v>1.0852136768277454</v>
      </c>
      <c r="AJ77" s="3">
        <f t="shared" si="117"/>
        <v>3.0690440999999995E-2</v>
      </c>
      <c r="AK77" s="3">
        <f t="shared" si="146"/>
        <v>2.1932709926391764E-2</v>
      </c>
      <c r="AL77" s="3">
        <f t="shared" si="166"/>
        <v>3.330568632107498E-2</v>
      </c>
      <c r="AM77" s="3">
        <f t="shared" si="167"/>
        <v>0.18249845566764389</v>
      </c>
      <c r="AN77" s="3">
        <f t="shared" si="147"/>
        <v>2.3801676782015994E-2</v>
      </c>
      <c r="AO77" s="3">
        <f t="shared" si="148"/>
        <v>42.013846720058702</v>
      </c>
      <c r="AQ77" s="3">
        <v>1.3993</v>
      </c>
      <c r="AR77" s="3">
        <v>4.4349000000000003E-3</v>
      </c>
      <c r="AS77" s="32">
        <f t="shared" si="93"/>
        <v>1.0852136768277454</v>
      </c>
      <c r="AT77" s="3">
        <f t="shared" si="118"/>
        <v>3.0024273000000001E-2</v>
      </c>
      <c r="AU77" s="3">
        <f t="shared" si="149"/>
        <v>2.1456637604516545E-2</v>
      </c>
      <c r="AV77" s="3">
        <f t="shared" si="168"/>
        <v>3.2582751696409999E-2</v>
      </c>
      <c r="AW77" s="3">
        <f t="shared" si="169"/>
        <v>0.18050692977392863</v>
      </c>
      <c r="AX77" s="3">
        <f t="shared" si="150"/>
        <v>2.3285036587157863E-2</v>
      </c>
      <c r="AY77" s="3">
        <f t="shared" si="151"/>
        <v>42.946035161117976</v>
      </c>
      <c r="BA77" s="3">
        <v>1.3993</v>
      </c>
      <c r="BB77" s="3">
        <v>4.5036E-3</v>
      </c>
      <c r="BC77" s="32">
        <f t="shared" si="94"/>
        <v>1.0860936803750199</v>
      </c>
      <c r="BD77" s="3">
        <f t="shared" si="119"/>
        <v>3.0039012E-2</v>
      </c>
      <c r="BE77" s="3">
        <f t="shared" si="152"/>
        <v>2.1467170728221255E-2</v>
      </c>
      <c r="BF77" s="3">
        <f t="shared" si="170"/>
        <v>3.2625181097909385E-2</v>
      </c>
      <c r="BG77" s="3">
        <f t="shared" si="171"/>
        <v>0.1806244199932816</v>
      </c>
      <c r="BH77" s="3">
        <f t="shared" si="153"/>
        <v>2.3315358463452715E-2</v>
      </c>
      <c r="BI77" s="3">
        <f t="shared" si="154"/>
        <v>42.890183377086814</v>
      </c>
      <c r="BK77" s="3">
        <v>1.3993</v>
      </c>
      <c r="BL77" s="3">
        <v>4.5036E-3</v>
      </c>
      <c r="BM77" s="32">
        <f t="shared" si="95"/>
        <v>1.0860936803750199</v>
      </c>
      <c r="BN77" s="3">
        <f t="shared" si="120"/>
        <v>3.0039012E-2</v>
      </c>
      <c r="BO77" s="3">
        <f t="shared" si="155"/>
        <v>2.1467170728221255E-2</v>
      </c>
      <c r="BP77" s="3">
        <f t="shared" si="172"/>
        <v>3.2625181097909385E-2</v>
      </c>
      <c r="BQ77" s="3">
        <f t="shared" si="173"/>
        <v>0.1806244199932816</v>
      </c>
      <c r="BR77" s="3">
        <f t="shared" si="156"/>
        <v>2.3315358463452715E-2</v>
      </c>
      <c r="BS77" s="3">
        <f t="shared" si="157"/>
        <v>42.890183377086814</v>
      </c>
    </row>
    <row r="78" spans="2:71" x14ac:dyDescent="0.2">
      <c r="B78" s="3">
        <v>1.4799</v>
      </c>
      <c r="C78" s="3">
        <f t="shared" si="138"/>
        <v>1233.25</v>
      </c>
      <c r="D78" s="3">
        <v>4.4399000000000001E-3</v>
      </c>
      <c r="E78" s="32">
        <f t="shared" si="137"/>
        <v>1.0860436954567254</v>
      </c>
      <c r="F78" s="3">
        <f t="shared" si="114"/>
        <v>3.0058122999999999E-2</v>
      </c>
      <c r="G78" s="3">
        <f t="shared" si="158"/>
        <v>2.0310914926684236E-2</v>
      </c>
      <c r="H78" s="3">
        <f t="shared" si="159"/>
        <v>3.2644434981412791E-2</v>
      </c>
      <c r="I78" s="3">
        <f t="shared" si="160"/>
        <v>0.18067771025063603</v>
      </c>
      <c r="J78" s="3">
        <f t="shared" si="161"/>
        <v>2.2058541105083311E-2</v>
      </c>
      <c r="K78" s="3">
        <f t="shared" si="139"/>
        <v>45.333913754140049</v>
      </c>
      <c r="M78" s="3">
        <v>1.4799</v>
      </c>
      <c r="N78" s="3">
        <v>4.607E-3</v>
      </c>
      <c r="O78" s="32">
        <f t="shared" si="90"/>
        <v>1.0860436954567254</v>
      </c>
      <c r="P78" s="3">
        <f t="shared" si="115"/>
        <v>3.1189389999999997E-2</v>
      </c>
      <c r="Q78" s="3">
        <f t="shared" si="140"/>
        <v>2.1075336171362927E-2</v>
      </c>
      <c r="R78" s="3">
        <f t="shared" si="162"/>
        <v>3.3873040374641034E-2</v>
      </c>
      <c r="S78" s="3">
        <f t="shared" si="163"/>
        <v>0.18404629954074336</v>
      </c>
      <c r="T78" s="3">
        <f t="shared" si="141"/>
        <v>2.2888735978539788E-2</v>
      </c>
      <c r="U78" s="3">
        <f t="shared" si="142"/>
        <v>43.689612258955165</v>
      </c>
      <c r="W78" s="3">
        <v>1.4799</v>
      </c>
      <c r="X78" s="3">
        <v>4.6866E-3</v>
      </c>
      <c r="Y78" s="32">
        <f t="shared" si="91"/>
        <v>1.0860436954567254</v>
      </c>
      <c r="Z78" s="3">
        <f t="shared" si="116"/>
        <v>3.1728281999999997E-2</v>
      </c>
      <c r="AA78" s="3">
        <f t="shared" si="143"/>
        <v>2.1439476991688626E-2</v>
      </c>
      <c r="AB78" s="3">
        <f t="shared" si="164"/>
        <v>3.4458300633773101E-2</v>
      </c>
      <c r="AC78" s="3">
        <f t="shared" si="165"/>
        <v>0.18562947135024951</v>
      </c>
      <c r="AD78" s="3">
        <f t="shared" si="144"/>
        <v>2.3284208820712953E-2</v>
      </c>
      <c r="AE78" s="3">
        <f t="shared" si="145"/>
        <v>42.947561916315969</v>
      </c>
      <c r="AG78" s="3">
        <v>1.4799</v>
      </c>
      <c r="AH78" s="3">
        <v>4.7026000000000004E-3</v>
      </c>
      <c r="AI78" s="32">
        <f t="shared" si="92"/>
        <v>1.0860436954567254</v>
      </c>
      <c r="AJ78" s="3">
        <f t="shared" si="117"/>
        <v>3.1836601999999999E-2</v>
      </c>
      <c r="AK78" s="3">
        <f t="shared" si="146"/>
        <v>2.1512671126427459E-2</v>
      </c>
      <c r="AL78" s="3">
        <f t="shared" si="166"/>
        <v>3.4575940886864977E-2</v>
      </c>
      <c r="AM78" s="3">
        <f t="shared" si="167"/>
        <v>0.18594606983441456</v>
      </c>
      <c r="AN78" s="3">
        <f t="shared" si="147"/>
        <v>2.3363700849290476E-2</v>
      </c>
      <c r="AO78" s="3">
        <f t="shared" si="148"/>
        <v>42.801438284567347</v>
      </c>
      <c r="AQ78" s="3">
        <v>1.4799</v>
      </c>
      <c r="AR78" s="3">
        <v>4.6036000000000002E-3</v>
      </c>
      <c r="AS78" s="32">
        <f t="shared" si="93"/>
        <v>1.0860436954567254</v>
      </c>
      <c r="AT78" s="3">
        <f t="shared" si="118"/>
        <v>3.1166372000000001E-2</v>
      </c>
      <c r="AU78" s="3">
        <f t="shared" si="149"/>
        <v>2.1059782417730929E-2</v>
      </c>
      <c r="AV78" s="3">
        <f t="shared" si="168"/>
        <v>3.3848041820859015E-2</v>
      </c>
      <c r="AW78" s="3">
        <f t="shared" si="169"/>
        <v>0.18397837324223468</v>
      </c>
      <c r="AX78" s="3">
        <f t="shared" si="150"/>
        <v>2.2871843922467067E-2</v>
      </c>
      <c r="AY78" s="3">
        <f t="shared" si="151"/>
        <v>43.721879328570338</v>
      </c>
      <c r="BA78" s="3">
        <v>1.4799</v>
      </c>
      <c r="BB78" s="3">
        <v>4.6715000000000003E-3</v>
      </c>
      <c r="BC78" s="32">
        <f t="shared" si="94"/>
        <v>1.0869322706249531</v>
      </c>
      <c r="BD78" s="3">
        <f t="shared" si="119"/>
        <v>3.1158905000000001E-2</v>
      </c>
      <c r="BE78" s="3">
        <f t="shared" si="152"/>
        <v>2.1054736806540984E-2</v>
      </c>
      <c r="BF78" s="3">
        <f t="shared" si="170"/>
        <v>3.3867619361837208E-2</v>
      </c>
      <c r="BG78" s="3">
        <f t="shared" si="171"/>
        <v>0.18403157164420786</v>
      </c>
      <c r="BH78" s="3">
        <f t="shared" si="153"/>
        <v>2.2885072884544368E-2</v>
      </c>
      <c r="BI78" s="3">
        <f t="shared" si="154"/>
        <v>43.696605426822067</v>
      </c>
      <c r="BK78" s="3">
        <v>1.4799</v>
      </c>
      <c r="BL78" s="3">
        <v>4.6715000000000003E-3</v>
      </c>
      <c r="BM78" s="32">
        <f t="shared" si="95"/>
        <v>1.0869322706249531</v>
      </c>
      <c r="BN78" s="3">
        <f t="shared" si="120"/>
        <v>3.1158905000000001E-2</v>
      </c>
      <c r="BO78" s="3">
        <f t="shared" si="155"/>
        <v>2.1054736806540984E-2</v>
      </c>
      <c r="BP78" s="3">
        <f t="shared" si="172"/>
        <v>3.3867619361837208E-2</v>
      </c>
      <c r="BQ78" s="3">
        <f t="shared" si="173"/>
        <v>0.18403157164420786</v>
      </c>
      <c r="BR78" s="3">
        <f t="shared" si="156"/>
        <v>2.2885072884544368E-2</v>
      </c>
      <c r="BS78" s="3">
        <f t="shared" si="157"/>
        <v>43.696605426822067</v>
      </c>
    </row>
    <row r="79" spans="2:71" x14ac:dyDescent="0.2">
      <c r="F79" s="3"/>
      <c r="G79" s="3"/>
      <c r="H79" s="3"/>
      <c r="I79" s="3"/>
      <c r="J79" s="3"/>
      <c r="K79" s="3"/>
      <c r="P79" s="3"/>
      <c r="Q79" s="3"/>
      <c r="R79" s="3"/>
      <c r="S79" s="3"/>
      <c r="T79" s="3"/>
      <c r="U79" s="3"/>
      <c r="Z79" s="3"/>
      <c r="AA79" s="3"/>
      <c r="AB79" s="3"/>
      <c r="AC79" s="3"/>
      <c r="AD79" s="3"/>
      <c r="AE79" s="3"/>
      <c r="AI79" s="25"/>
      <c r="AJ79" s="3"/>
      <c r="AK79" s="3"/>
      <c r="AL79" s="3"/>
      <c r="AM79" s="3"/>
      <c r="AN79" s="3"/>
      <c r="AO79" s="3"/>
      <c r="AS79" s="25"/>
      <c r="AT79" s="3"/>
      <c r="AU79" s="3"/>
      <c r="AV79" s="3"/>
      <c r="AW79" s="3"/>
      <c r="AX79" s="3"/>
      <c r="AY79" s="3"/>
      <c r="BC79" s="25"/>
      <c r="BD79" s="3"/>
      <c r="BE79" s="3"/>
      <c r="BF79" s="3"/>
      <c r="BG79" s="3"/>
      <c r="BH79" s="3"/>
      <c r="BI79" s="3"/>
      <c r="BM79" s="25"/>
      <c r="BN79" s="3"/>
      <c r="BO79" s="3"/>
      <c r="BP79" s="3"/>
      <c r="BQ79" s="3"/>
      <c r="BR79" s="3"/>
    </row>
    <row r="80" spans="2:71" x14ac:dyDescent="0.2">
      <c r="F80" s="3"/>
      <c r="G80" s="3"/>
      <c r="H80" s="3"/>
      <c r="I80" s="3"/>
      <c r="J80" s="3"/>
      <c r="K80" s="3"/>
      <c r="P80" s="3"/>
      <c r="Q80" s="3"/>
      <c r="R80" s="3"/>
      <c r="S80" s="3"/>
      <c r="T80" s="3"/>
      <c r="U80" s="3"/>
      <c r="Z80" s="3"/>
      <c r="AA80" s="3"/>
      <c r="AB80" s="3"/>
      <c r="AC80" s="3"/>
      <c r="AD80" s="3"/>
      <c r="AE80" s="3"/>
      <c r="AI80" s="25"/>
      <c r="AJ80" s="3"/>
      <c r="AK80" s="3"/>
      <c r="AL80" s="3"/>
      <c r="AM80" s="3"/>
      <c r="AN80" s="3"/>
      <c r="AO80" s="3"/>
      <c r="AS80" s="25"/>
      <c r="AT80" s="3"/>
      <c r="AU80" s="3"/>
      <c r="AV80" s="3"/>
      <c r="AW80" s="3"/>
      <c r="AX80" s="3"/>
      <c r="AY80" s="3"/>
      <c r="BC80" s="25"/>
      <c r="BD80" s="3"/>
      <c r="BE80" s="3"/>
      <c r="BF80" s="3"/>
      <c r="BG80" s="3"/>
      <c r="BH80" s="3"/>
      <c r="BI80" s="3"/>
      <c r="BM80" s="25"/>
      <c r="BN80" s="3"/>
      <c r="BO80" s="3"/>
      <c r="BP80" s="3"/>
      <c r="BQ80" s="3"/>
      <c r="BR80" s="3"/>
    </row>
    <row r="81" spans="6:70" x14ac:dyDescent="0.2">
      <c r="F81" s="3"/>
      <c r="G81" s="3"/>
      <c r="H81" s="3"/>
      <c r="I81" s="3"/>
      <c r="J81" s="3"/>
      <c r="K81" s="3"/>
      <c r="P81" s="3"/>
      <c r="Q81" s="3"/>
      <c r="R81" s="3"/>
      <c r="S81" s="3"/>
      <c r="T81" s="3"/>
      <c r="U81" s="3"/>
      <c r="Z81" s="3"/>
      <c r="AA81" s="3"/>
      <c r="AB81" s="3"/>
      <c r="AC81" s="3"/>
      <c r="AD81" s="3"/>
      <c r="AE81" s="3"/>
      <c r="AI81" s="25"/>
      <c r="AJ81" s="3"/>
      <c r="AK81" s="3"/>
      <c r="AL81" s="3"/>
      <c r="AM81" s="3"/>
      <c r="AN81" s="3"/>
      <c r="AO81" s="3"/>
      <c r="AS81" s="25"/>
      <c r="AT81" s="3"/>
      <c r="AU81" s="3"/>
      <c r="AV81" s="3"/>
      <c r="AW81" s="3"/>
      <c r="AX81" s="3"/>
      <c r="AY81" s="3"/>
      <c r="BC81" s="25"/>
      <c r="BD81" s="3"/>
      <c r="BE81" s="3"/>
      <c r="BF81" s="3"/>
      <c r="BG81" s="3"/>
      <c r="BH81" s="3"/>
      <c r="BI81" s="3"/>
      <c r="BM81" s="25"/>
      <c r="BN81" s="3"/>
      <c r="BO81" s="3"/>
      <c r="BP81" s="3"/>
      <c r="BQ81" s="3"/>
      <c r="BR81" s="3"/>
    </row>
    <row r="82" spans="6:70" x14ac:dyDescent="0.2">
      <c r="F82" s="3"/>
      <c r="G82" s="3"/>
      <c r="H82" s="3"/>
      <c r="I82" s="3"/>
      <c r="J82" s="3"/>
      <c r="K82" s="3"/>
      <c r="P82" s="3"/>
      <c r="Q82" s="3"/>
      <c r="R82" s="3"/>
      <c r="S82" s="3"/>
      <c r="T82" s="3"/>
      <c r="U82" s="3"/>
      <c r="Z82" s="3"/>
      <c r="AA82" s="3"/>
      <c r="AB82" s="3"/>
      <c r="AC82" s="3"/>
      <c r="AD82" s="3"/>
      <c r="AE82" s="3"/>
      <c r="AI82" s="25"/>
      <c r="AJ82" s="3"/>
      <c r="AK82" s="3"/>
      <c r="AL82" s="3"/>
      <c r="AM82" s="3"/>
      <c r="AN82" s="3"/>
      <c r="AO82" s="3"/>
      <c r="AS82" s="25"/>
      <c r="AT82" s="3"/>
      <c r="AU82" s="3"/>
      <c r="AV82" s="3"/>
      <c r="AW82" s="3"/>
      <c r="AX82" s="3"/>
      <c r="AY82" s="3"/>
      <c r="BC82" s="25"/>
      <c r="BD82" s="3"/>
      <c r="BE82" s="3"/>
      <c r="BF82" s="3"/>
      <c r="BG82" s="3"/>
      <c r="BH82" s="3"/>
      <c r="BI82" s="3"/>
      <c r="BM82" s="25"/>
      <c r="BN82" s="3"/>
      <c r="BO82" s="3"/>
      <c r="BP82" s="3"/>
      <c r="BQ82" s="3"/>
      <c r="BR82" s="3"/>
    </row>
    <row r="83" spans="6:70" x14ac:dyDescent="0.2">
      <c r="F83" s="3"/>
      <c r="G83" s="3"/>
      <c r="H83" s="3"/>
      <c r="I83" s="3"/>
      <c r="J83" s="3"/>
      <c r="K83" s="3"/>
      <c r="P83" s="3"/>
      <c r="Q83" s="3"/>
      <c r="R83" s="3"/>
      <c r="S83" s="3"/>
      <c r="T83" s="3"/>
      <c r="U83" s="3"/>
      <c r="Z83" s="3"/>
      <c r="AA83" s="3"/>
      <c r="AB83" s="3"/>
      <c r="AC83" s="3"/>
      <c r="AD83" s="3"/>
      <c r="AE83" s="3"/>
      <c r="AI83" s="25"/>
      <c r="AJ83" s="3"/>
      <c r="AK83" s="3"/>
      <c r="AL83" s="3"/>
      <c r="AM83" s="3"/>
      <c r="AN83" s="3"/>
      <c r="AO83" s="3"/>
      <c r="AS83" s="25"/>
      <c r="AT83" s="3"/>
      <c r="AU83" s="3"/>
      <c r="AV83" s="3"/>
      <c r="AW83" s="3"/>
      <c r="AX83" s="3"/>
      <c r="AY83" s="3"/>
      <c r="BC83" s="25"/>
      <c r="BD83" s="3"/>
      <c r="BE83" s="3"/>
      <c r="BF83" s="3"/>
      <c r="BG83" s="3"/>
      <c r="BH83" s="3"/>
      <c r="BI83" s="3"/>
      <c r="BM83" s="25"/>
      <c r="BN83" s="3"/>
      <c r="BO83" s="3"/>
      <c r="BP83" s="3"/>
      <c r="BQ83" s="3"/>
      <c r="BR83" s="3"/>
    </row>
    <row r="84" spans="6:70" x14ac:dyDescent="0.2">
      <c r="F84" s="3"/>
      <c r="G84" s="3"/>
      <c r="H84" s="3"/>
      <c r="I84" s="3"/>
      <c r="J84" s="3"/>
      <c r="K84" s="3"/>
      <c r="P84" s="3"/>
      <c r="Q84" s="3"/>
      <c r="R84" s="3"/>
      <c r="S84" s="3"/>
      <c r="T84" s="3"/>
      <c r="U84" s="3"/>
      <c r="Z84" s="3"/>
      <c r="AA84" s="3"/>
      <c r="AB84" s="3"/>
      <c r="AC84" s="3"/>
      <c r="AD84" s="3"/>
      <c r="AE84" s="3"/>
      <c r="AI84" s="25"/>
      <c r="AJ84" s="3"/>
      <c r="AK84" s="3"/>
      <c r="AL84" s="3"/>
      <c r="AM84" s="3"/>
      <c r="AN84" s="3"/>
      <c r="AO84" s="3"/>
      <c r="AS84" s="25"/>
      <c r="AT84" s="3"/>
      <c r="AU84" s="3"/>
      <c r="AV84" s="3"/>
      <c r="AW84" s="3"/>
      <c r="AX84" s="3"/>
      <c r="AY84" s="3"/>
      <c r="BC84" s="25"/>
      <c r="BD84" s="3"/>
      <c r="BE84" s="3"/>
      <c r="BF84" s="3"/>
      <c r="BG84" s="3"/>
      <c r="BH84" s="3"/>
      <c r="BI84" s="3"/>
      <c r="BM84" s="25"/>
      <c r="BN84" s="3"/>
      <c r="BO84" s="3"/>
      <c r="BP84" s="3"/>
      <c r="BQ84" s="3"/>
      <c r="BR84" s="3"/>
    </row>
    <row r="85" spans="6:70" x14ac:dyDescent="0.2">
      <c r="F85" s="3"/>
      <c r="G85" s="3"/>
      <c r="H85" s="3"/>
      <c r="I85" s="3"/>
      <c r="J85" s="3"/>
      <c r="K85" s="3"/>
      <c r="P85" s="3"/>
      <c r="Q85" s="3"/>
      <c r="R85" s="3"/>
      <c r="S85" s="3"/>
      <c r="T85" s="3"/>
      <c r="U85" s="3"/>
      <c r="Z85" s="3"/>
      <c r="AA85" s="3"/>
      <c r="AB85" s="3"/>
      <c r="AC85" s="3"/>
      <c r="AD85" s="3"/>
      <c r="AE85" s="3"/>
      <c r="AI85" s="25"/>
      <c r="AJ85" s="3"/>
      <c r="AK85" s="3"/>
      <c r="AL85" s="3"/>
      <c r="AM85" s="3"/>
      <c r="AN85" s="3"/>
      <c r="AO85" s="3"/>
      <c r="AS85" s="25"/>
      <c r="AT85" s="3"/>
      <c r="AU85" s="3"/>
      <c r="AV85" s="3"/>
      <c r="AW85" s="3"/>
      <c r="AX85" s="3"/>
      <c r="AY85" s="3"/>
      <c r="BC85" s="25"/>
      <c r="BD85" s="3"/>
      <c r="BE85" s="3"/>
      <c r="BF85" s="3"/>
      <c r="BG85" s="3"/>
      <c r="BH85" s="3"/>
      <c r="BI85" s="3"/>
      <c r="BM85" s="25"/>
      <c r="BN85" s="3"/>
      <c r="BO85" s="3"/>
      <c r="BP85" s="3"/>
      <c r="BQ85" s="3"/>
      <c r="BR85" s="3"/>
    </row>
    <row r="86" spans="6:70" x14ac:dyDescent="0.2">
      <c r="F86" s="3"/>
      <c r="G86" s="3"/>
      <c r="H86" s="3"/>
      <c r="I86" s="3"/>
      <c r="J86" s="3"/>
      <c r="K86" s="3"/>
      <c r="P86" s="3"/>
      <c r="Q86" s="3"/>
      <c r="R86" s="3"/>
      <c r="S86" s="3"/>
      <c r="T86" s="3"/>
      <c r="U86" s="3"/>
      <c r="Z86" s="3"/>
      <c r="AA86" s="3"/>
      <c r="AB86" s="3"/>
      <c r="AC86" s="3"/>
      <c r="AD86" s="3"/>
      <c r="AE86" s="3"/>
      <c r="AI86" s="25"/>
      <c r="AJ86" s="3"/>
      <c r="AK86" s="3"/>
      <c r="AL86" s="3"/>
      <c r="AM86" s="3"/>
      <c r="AN86" s="3"/>
      <c r="AO86" s="3"/>
      <c r="AS86" s="25"/>
      <c r="AT86" s="3"/>
      <c r="AU86" s="3"/>
      <c r="AV86" s="3"/>
      <c r="AW86" s="3"/>
      <c r="AX86" s="3"/>
      <c r="AY86" s="3"/>
      <c r="BC86" s="25"/>
      <c r="BD86" s="3"/>
      <c r="BE86" s="3"/>
      <c r="BF86" s="3"/>
      <c r="BG86" s="3"/>
      <c r="BH86" s="3"/>
      <c r="BI86" s="3"/>
      <c r="BM86" s="25"/>
      <c r="BN86" s="3"/>
      <c r="BO86" s="3"/>
      <c r="BP86" s="3"/>
      <c r="BQ86" s="3"/>
      <c r="BR86" s="3"/>
    </row>
    <row r="87" spans="6:70" x14ac:dyDescent="0.2">
      <c r="F87" s="3"/>
      <c r="G87" s="3"/>
      <c r="H87" s="3"/>
      <c r="I87" s="3"/>
      <c r="J87" s="3"/>
      <c r="K87" s="3"/>
      <c r="P87" s="3"/>
      <c r="Q87" s="3"/>
      <c r="R87" s="3"/>
      <c r="S87" s="3"/>
      <c r="T87" s="3"/>
      <c r="U87" s="3"/>
      <c r="Z87" s="3"/>
      <c r="AA87" s="3"/>
      <c r="AB87" s="3"/>
      <c r="AC87" s="3"/>
      <c r="AD87" s="3"/>
      <c r="AE87" s="3"/>
      <c r="AI87" s="25"/>
      <c r="AJ87" s="3"/>
      <c r="AK87" s="3"/>
      <c r="AL87" s="3"/>
      <c r="AM87" s="3"/>
      <c r="AN87" s="3"/>
      <c r="AO87" s="3"/>
      <c r="AS87" s="25"/>
      <c r="AT87" s="3"/>
      <c r="AU87" s="3"/>
      <c r="AV87" s="3"/>
      <c r="AW87" s="3"/>
      <c r="AX87" s="3"/>
      <c r="AY87" s="3"/>
      <c r="BC87" s="25"/>
      <c r="BD87" s="3"/>
      <c r="BE87" s="3"/>
      <c r="BF87" s="3"/>
      <c r="BG87" s="3"/>
      <c r="BH87" s="3"/>
      <c r="BI87" s="3"/>
      <c r="BM87" s="25"/>
      <c r="BN87" s="3"/>
      <c r="BO87" s="3"/>
      <c r="BP87" s="3"/>
      <c r="BQ87" s="3"/>
      <c r="BR87" s="3"/>
    </row>
    <row r="88" spans="6:70" x14ac:dyDescent="0.2">
      <c r="F88" s="3"/>
      <c r="G88" s="3"/>
      <c r="H88" s="3"/>
      <c r="I88" s="3"/>
      <c r="J88" s="3"/>
      <c r="K88" s="3"/>
      <c r="P88" s="3"/>
      <c r="Q88" s="3"/>
      <c r="R88" s="3"/>
      <c r="S88" s="3"/>
      <c r="T88" s="3"/>
      <c r="U88" s="3"/>
      <c r="Z88" s="3"/>
      <c r="AA88" s="3"/>
      <c r="AB88" s="3"/>
      <c r="AC88" s="3"/>
      <c r="AD88" s="3"/>
      <c r="AE88" s="3"/>
      <c r="AI88" s="25"/>
      <c r="AJ88" s="3"/>
      <c r="AK88" s="3"/>
      <c r="AL88" s="3"/>
      <c r="AM88" s="3"/>
      <c r="AN88" s="3"/>
      <c r="AO88" s="3"/>
      <c r="AS88" s="25"/>
      <c r="AT88" s="3"/>
      <c r="AU88" s="3"/>
      <c r="AV88" s="3"/>
      <c r="AW88" s="3"/>
      <c r="AX88" s="3"/>
      <c r="AY88" s="3"/>
      <c r="BC88" s="25"/>
      <c r="BD88" s="3"/>
      <c r="BE88" s="3"/>
      <c r="BF88" s="3"/>
      <c r="BG88" s="3"/>
      <c r="BH88" s="3"/>
      <c r="BI88" s="3"/>
      <c r="BM88" s="25"/>
      <c r="BN88" s="3"/>
      <c r="BO88" s="3"/>
      <c r="BP88" s="3"/>
      <c r="BQ88" s="3"/>
      <c r="BR88" s="3"/>
    </row>
    <row r="89" spans="6:70" x14ac:dyDescent="0.2">
      <c r="F89" s="3"/>
      <c r="G89" s="3"/>
      <c r="H89" s="3"/>
      <c r="I89" s="3"/>
      <c r="J89" s="3"/>
      <c r="K89" s="3"/>
      <c r="P89" s="3"/>
      <c r="Q89" s="3"/>
      <c r="R89" s="3"/>
      <c r="S89" s="3"/>
      <c r="T89" s="3"/>
      <c r="U89" s="3"/>
      <c r="Z89" s="3"/>
      <c r="AA89" s="3"/>
      <c r="AB89" s="3"/>
      <c r="AC89" s="3"/>
      <c r="AD89" s="3"/>
      <c r="AE89" s="3"/>
      <c r="AI89" s="25"/>
      <c r="AJ89" s="3"/>
      <c r="AK89" s="3"/>
      <c r="AL89" s="3"/>
      <c r="AM89" s="3"/>
      <c r="AN89" s="3"/>
      <c r="AO89" s="3"/>
      <c r="AS89" s="25"/>
      <c r="AT89" s="3"/>
      <c r="AU89" s="3"/>
      <c r="AV89" s="3"/>
      <c r="AW89" s="3"/>
      <c r="AX89" s="3"/>
      <c r="AY89" s="3"/>
      <c r="BC89" s="25"/>
      <c r="BD89" s="3"/>
      <c r="BE89" s="3"/>
      <c r="BF89" s="3"/>
      <c r="BG89" s="3"/>
      <c r="BH89" s="3"/>
      <c r="BI89" s="3"/>
      <c r="BM89" s="25"/>
      <c r="BN89" s="3"/>
      <c r="BO89" s="3"/>
      <c r="BP89" s="3"/>
      <c r="BQ89" s="3"/>
      <c r="BR89" s="3"/>
    </row>
    <row r="90" spans="6:70" x14ac:dyDescent="0.2">
      <c r="F90" s="3"/>
      <c r="G90" s="3"/>
      <c r="H90" s="3"/>
      <c r="I90" s="3"/>
      <c r="J90" s="3"/>
      <c r="K90" s="3"/>
      <c r="P90" s="3"/>
      <c r="Q90" s="3"/>
      <c r="R90" s="3"/>
      <c r="S90" s="3"/>
      <c r="T90" s="3"/>
      <c r="U90" s="3"/>
      <c r="Z90" s="3"/>
      <c r="AA90" s="3"/>
      <c r="AB90" s="3"/>
      <c r="AC90" s="3"/>
      <c r="AD90" s="3"/>
      <c r="AE90" s="3"/>
      <c r="AI90" s="25"/>
      <c r="AJ90" s="3"/>
      <c r="AK90" s="3"/>
      <c r="AL90" s="3"/>
      <c r="AM90" s="3"/>
      <c r="AN90" s="3"/>
      <c r="AO90" s="3"/>
      <c r="AS90" s="25"/>
      <c r="AT90" s="3"/>
      <c r="AU90" s="3"/>
      <c r="AV90" s="3"/>
      <c r="AW90" s="3"/>
      <c r="AX90" s="3"/>
      <c r="AY90" s="3"/>
      <c r="BC90" s="25"/>
      <c r="BD90" s="3"/>
      <c r="BE90" s="3"/>
      <c r="BF90" s="3"/>
      <c r="BG90" s="3"/>
      <c r="BH90" s="3"/>
      <c r="BI90" s="3"/>
      <c r="BM90" s="25"/>
      <c r="BN90" s="3"/>
      <c r="BO90" s="3"/>
      <c r="BP90" s="3"/>
      <c r="BQ90" s="3"/>
      <c r="BR90" s="3"/>
    </row>
    <row r="91" spans="6:70" x14ac:dyDescent="0.2">
      <c r="F91" s="3"/>
      <c r="G91" s="3"/>
      <c r="H91" s="3"/>
      <c r="I91" s="3"/>
      <c r="J91" s="3"/>
      <c r="K91" s="3"/>
      <c r="P91" s="3"/>
      <c r="Q91" s="3"/>
      <c r="R91" s="3"/>
      <c r="S91" s="3"/>
      <c r="T91" s="3"/>
      <c r="U91" s="3"/>
      <c r="Z91" s="3"/>
      <c r="AA91" s="3"/>
      <c r="AB91" s="3"/>
      <c r="AC91" s="3"/>
      <c r="AD91" s="3"/>
      <c r="AE91" s="3"/>
      <c r="AI91" s="25"/>
      <c r="AJ91" s="3"/>
      <c r="AK91" s="3"/>
      <c r="AL91" s="3"/>
      <c r="AM91" s="3"/>
      <c r="AN91" s="3"/>
      <c r="AO91" s="3"/>
      <c r="AS91" s="25"/>
      <c r="AT91" s="3"/>
      <c r="AU91" s="3"/>
      <c r="AV91" s="3"/>
      <c r="AW91" s="3"/>
      <c r="AX91" s="3"/>
      <c r="AY91" s="3"/>
      <c r="BC91" s="25"/>
      <c r="BD91" s="3"/>
      <c r="BE91" s="3"/>
      <c r="BF91" s="3"/>
      <c r="BG91" s="3"/>
      <c r="BH91" s="3"/>
      <c r="BI91" s="3"/>
      <c r="BM91" s="25"/>
      <c r="BN91" s="3"/>
      <c r="BO91" s="3"/>
      <c r="BP91" s="3"/>
      <c r="BQ91" s="3"/>
      <c r="BR91" s="3"/>
    </row>
    <row r="92" spans="6:70" x14ac:dyDescent="0.2">
      <c r="F92" s="3"/>
      <c r="G92" s="3"/>
      <c r="H92" s="3"/>
      <c r="I92" s="3"/>
      <c r="J92" s="3"/>
      <c r="K92" s="3"/>
      <c r="P92" s="3"/>
      <c r="Q92" s="3"/>
      <c r="R92" s="3"/>
      <c r="S92" s="3"/>
      <c r="T92" s="3"/>
      <c r="U92" s="3"/>
      <c r="Z92" s="3"/>
      <c r="AA92" s="3"/>
      <c r="AB92" s="3"/>
      <c r="AC92" s="3"/>
      <c r="AD92" s="3"/>
      <c r="AE92" s="3"/>
      <c r="AI92" s="25"/>
      <c r="AJ92" s="3"/>
      <c r="AK92" s="3"/>
      <c r="AL92" s="3"/>
      <c r="AM92" s="3"/>
      <c r="AN92" s="3"/>
      <c r="AO92" s="3"/>
      <c r="AS92" s="25"/>
      <c r="AT92" s="3"/>
      <c r="AU92" s="3"/>
      <c r="AV92" s="3"/>
      <c r="AW92" s="3"/>
      <c r="AX92" s="3"/>
      <c r="AY92" s="3"/>
      <c r="BC92" s="25"/>
      <c r="BD92" s="3"/>
      <c r="BE92" s="3"/>
      <c r="BF92" s="3"/>
      <c r="BG92" s="3"/>
      <c r="BH92" s="3"/>
      <c r="BI92" s="3"/>
      <c r="BM92" s="25"/>
      <c r="BN92" s="3"/>
      <c r="BO92" s="3"/>
      <c r="BP92" s="3"/>
      <c r="BQ92" s="3"/>
      <c r="BR92" s="3"/>
    </row>
    <row r="93" spans="6:70" x14ac:dyDescent="0.2">
      <c r="F93" s="3"/>
      <c r="G93" s="3"/>
      <c r="H93" s="3"/>
      <c r="I93" s="3"/>
      <c r="J93" s="3"/>
      <c r="K93" s="3"/>
      <c r="P93" s="3"/>
      <c r="Q93" s="3"/>
      <c r="R93" s="3"/>
      <c r="S93" s="3"/>
      <c r="T93" s="3"/>
      <c r="U93" s="3"/>
      <c r="Z93" s="3"/>
      <c r="AA93" s="3"/>
      <c r="AB93" s="3"/>
      <c r="AC93" s="3"/>
      <c r="AD93" s="3"/>
      <c r="AE93" s="3"/>
      <c r="AI93" s="25"/>
      <c r="AJ93" s="3"/>
      <c r="AK93" s="3"/>
      <c r="AL93" s="3"/>
      <c r="AM93" s="3"/>
      <c r="AN93" s="3"/>
      <c r="AO93" s="3"/>
      <c r="AS93" s="25"/>
      <c r="AT93" s="3"/>
      <c r="AU93" s="3"/>
      <c r="AV93" s="3"/>
      <c r="AW93" s="3"/>
      <c r="AX93" s="3"/>
      <c r="AY93" s="3"/>
      <c r="BC93" s="25"/>
      <c r="BD93" s="3"/>
      <c r="BE93" s="3"/>
      <c r="BF93" s="3"/>
      <c r="BG93" s="3"/>
      <c r="BH93" s="3"/>
      <c r="BI93" s="3"/>
      <c r="BM93" s="25"/>
      <c r="BN93" s="3"/>
      <c r="BO93" s="3"/>
      <c r="BP93" s="3"/>
      <c r="BQ93" s="3"/>
      <c r="BR93" s="3"/>
    </row>
    <row r="94" spans="6:70" x14ac:dyDescent="0.2">
      <c r="F94" s="3"/>
      <c r="G94" s="3"/>
      <c r="H94" s="3"/>
      <c r="I94" s="3"/>
      <c r="J94" s="3"/>
      <c r="K94" s="3"/>
      <c r="P94" s="3"/>
      <c r="Q94" s="3"/>
      <c r="R94" s="3"/>
      <c r="S94" s="3"/>
      <c r="T94" s="3"/>
      <c r="U94" s="3"/>
      <c r="Z94" s="3"/>
      <c r="AA94" s="3"/>
      <c r="AB94" s="3"/>
      <c r="AC94" s="3"/>
      <c r="AD94" s="3"/>
      <c r="AE94" s="3"/>
      <c r="AI94" s="25"/>
      <c r="AJ94" s="3"/>
      <c r="AK94" s="3"/>
      <c r="AL94" s="3"/>
      <c r="AM94" s="3"/>
      <c r="AN94" s="3"/>
      <c r="AO94" s="3"/>
      <c r="AS94" s="25"/>
      <c r="AT94" s="3"/>
      <c r="AU94" s="3"/>
      <c r="AV94" s="3"/>
      <c r="AW94" s="3"/>
      <c r="AX94" s="3"/>
      <c r="AY94" s="3"/>
      <c r="BC94" s="25"/>
      <c r="BD94" s="3"/>
      <c r="BE94" s="3"/>
      <c r="BF94" s="3"/>
      <c r="BG94" s="3"/>
      <c r="BH94" s="3"/>
      <c r="BI94" s="3"/>
      <c r="BM94" s="25"/>
      <c r="BN94" s="3"/>
      <c r="BO94" s="3"/>
      <c r="BP94" s="3"/>
      <c r="BQ94" s="3"/>
      <c r="BR94" s="3"/>
    </row>
    <row r="95" spans="6:70" x14ac:dyDescent="0.2">
      <c r="F95" s="3"/>
      <c r="G95" s="3"/>
      <c r="H95" s="3"/>
      <c r="I95" s="3"/>
      <c r="J95" s="3"/>
      <c r="K95" s="3"/>
      <c r="P95" s="3"/>
      <c r="Q95" s="3"/>
      <c r="R95" s="3"/>
      <c r="S95" s="3"/>
      <c r="T95" s="3"/>
      <c r="U95" s="3"/>
      <c r="Z95" s="3"/>
      <c r="AA95" s="3"/>
      <c r="AB95" s="3"/>
      <c r="AC95" s="3"/>
      <c r="AD95" s="3"/>
      <c r="AE95" s="3"/>
      <c r="AI95" s="25"/>
      <c r="AJ95" s="3"/>
      <c r="AK95" s="3"/>
      <c r="AL95" s="3"/>
      <c r="AM95" s="3"/>
      <c r="AN95" s="3"/>
      <c r="AO95" s="3"/>
      <c r="AS95" s="25"/>
      <c r="AT95" s="3"/>
      <c r="AU95" s="3"/>
      <c r="AV95" s="3"/>
      <c r="AW95" s="3"/>
      <c r="AX95" s="3"/>
      <c r="AY95" s="3"/>
      <c r="BC95" s="25"/>
      <c r="BD95" s="3"/>
      <c r="BE95" s="3"/>
      <c r="BF95" s="3"/>
      <c r="BG95" s="3"/>
      <c r="BH95" s="3"/>
      <c r="BI95" s="3"/>
      <c r="BM95" s="25"/>
      <c r="BN95" s="3"/>
      <c r="BO95" s="3"/>
      <c r="BP95" s="3"/>
      <c r="BQ95" s="3"/>
      <c r="BR95" s="3"/>
    </row>
    <row r="96" spans="6:70" x14ac:dyDescent="0.2">
      <c r="F96" s="3"/>
      <c r="G96" s="3"/>
      <c r="H96" s="3"/>
      <c r="I96" s="3"/>
      <c r="J96" s="3"/>
      <c r="K96" s="3"/>
      <c r="P96" s="3"/>
      <c r="Q96" s="3"/>
      <c r="R96" s="3"/>
      <c r="S96" s="3"/>
      <c r="T96" s="3"/>
      <c r="U96" s="3"/>
      <c r="Z96" s="3"/>
      <c r="AA96" s="3"/>
      <c r="AB96" s="3"/>
      <c r="AC96" s="3"/>
      <c r="AD96" s="3"/>
      <c r="AE96" s="3"/>
      <c r="AI96" s="25"/>
      <c r="AJ96" s="3"/>
      <c r="AK96" s="3"/>
      <c r="AL96" s="3"/>
      <c r="AM96" s="3"/>
      <c r="AN96" s="3"/>
      <c r="AO96" s="3"/>
      <c r="AS96" s="25"/>
      <c r="AT96" s="3"/>
      <c r="AU96" s="3"/>
      <c r="AV96" s="3"/>
      <c r="AW96" s="3"/>
      <c r="AX96" s="3"/>
      <c r="AY96" s="3"/>
      <c r="BC96" s="25"/>
      <c r="BD96" s="3"/>
      <c r="BE96" s="3"/>
      <c r="BF96" s="3"/>
      <c r="BG96" s="3"/>
      <c r="BH96" s="3"/>
      <c r="BI96" s="3"/>
      <c r="BM96" s="25"/>
      <c r="BN96" s="3"/>
      <c r="BO96" s="3"/>
      <c r="BP96" s="3"/>
      <c r="BQ96" s="3"/>
      <c r="BR96" s="3"/>
    </row>
    <row r="97" spans="6:70" x14ac:dyDescent="0.2">
      <c r="F97" s="3"/>
      <c r="G97" s="3"/>
      <c r="H97" s="3"/>
      <c r="I97" s="3"/>
      <c r="J97" s="3"/>
      <c r="K97" s="3"/>
      <c r="P97" s="3"/>
      <c r="Q97" s="3"/>
      <c r="R97" s="3"/>
      <c r="S97" s="3"/>
      <c r="T97" s="3"/>
      <c r="U97" s="3"/>
      <c r="Z97" s="3"/>
      <c r="AA97" s="3"/>
      <c r="AB97" s="3"/>
      <c r="AC97" s="3"/>
      <c r="AD97" s="3"/>
      <c r="AE97" s="3"/>
      <c r="AI97" s="25"/>
      <c r="AJ97" s="3"/>
      <c r="AK97" s="3"/>
      <c r="AL97" s="3"/>
      <c r="AM97" s="3"/>
      <c r="AN97" s="3"/>
      <c r="AO97" s="3"/>
      <c r="AS97" s="25"/>
      <c r="AT97" s="3"/>
      <c r="AU97" s="3"/>
      <c r="AV97" s="3"/>
      <c r="AW97" s="3"/>
      <c r="AX97" s="3"/>
      <c r="AY97" s="3"/>
      <c r="BC97" s="25"/>
      <c r="BD97" s="3"/>
      <c r="BE97" s="3"/>
      <c r="BF97" s="3"/>
      <c r="BG97" s="3"/>
      <c r="BH97" s="3"/>
      <c r="BI97" s="3"/>
      <c r="BM97" s="25"/>
      <c r="BN97" s="3"/>
      <c r="BO97" s="3"/>
      <c r="BP97" s="3"/>
      <c r="BQ97" s="3"/>
      <c r="BR97" s="3"/>
    </row>
    <row r="98" spans="6:70" x14ac:dyDescent="0.2">
      <c r="F98" s="3"/>
      <c r="G98" s="3"/>
      <c r="H98" s="3"/>
      <c r="I98" s="3"/>
      <c r="J98" s="3"/>
      <c r="K98" s="3"/>
      <c r="P98" s="3"/>
      <c r="Q98" s="3"/>
      <c r="R98" s="3"/>
      <c r="S98" s="3"/>
      <c r="T98" s="3"/>
      <c r="U98" s="3"/>
      <c r="Z98" s="3"/>
      <c r="AA98" s="3"/>
      <c r="AB98" s="3"/>
      <c r="AC98" s="3"/>
      <c r="AD98" s="3"/>
      <c r="AE98" s="3"/>
      <c r="AI98" s="25"/>
      <c r="AJ98" s="3"/>
      <c r="AK98" s="3"/>
      <c r="AL98" s="3"/>
      <c r="AM98" s="3"/>
      <c r="AN98" s="3"/>
      <c r="AO98" s="3"/>
      <c r="AS98" s="25"/>
      <c r="AT98" s="3"/>
      <c r="AU98" s="3"/>
      <c r="AV98" s="3"/>
      <c r="AW98" s="3"/>
      <c r="AX98" s="3"/>
      <c r="AY98" s="3"/>
      <c r="BC98" s="25"/>
      <c r="BD98" s="3"/>
      <c r="BE98" s="3"/>
      <c r="BF98" s="3"/>
      <c r="BG98" s="3"/>
      <c r="BH98" s="3"/>
      <c r="BI98" s="3"/>
      <c r="BM98" s="25"/>
      <c r="BN98" s="3"/>
      <c r="BO98" s="3"/>
      <c r="BP98" s="3"/>
      <c r="BQ98" s="3"/>
      <c r="BR98" s="3"/>
    </row>
    <row r="99" spans="6:70" x14ac:dyDescent="0.2">
      <c r="F99" s="3"/>
      <c r="G99" s="3"/>
      <c r="H99" s="3"/>
      <c r="I99" s="3"/>
      <c r="J99" s="3"/>
      <c r="K99" s="3"/>
      <c r="P99" s="3"/>
      <c r="Q99" s="3"/>
      <c r="R99" s="3"/>
      <c r="S99" s="3"/>
      <c r="T99" s="3"/>
      <c r="U99" s="3"/>
      <c r="Z99" s="3"/>
      <c r="AA99" s="3"/>
      <c r="AB99" s="3"/>
      <c r="AC99" s="3"/>
      <c r="AD99" s="3"/>
      <c r="AE99" s="3"/>
      <c r="AI99" s="25"/>
      <c r="AJ99" s="3"/>
      <c r="AK99" s="3"/>
      <c r="AL99" s="3"/>
      <c r="AM99" s="3"/>
      <c r="AN99" s="3"/>
      <c r="AO99" s="3"/>
      <c r="AS99" s="25"/>
      <c r="AT99" s="3"/>
      <c r="AU99" s="3"/>
      <c r="AV99" s="3"/>
      <c r="AW99" s="3"/>
      <c r="AX99" s="3"/>
      <c r="AY99" s="3"/>
      <c r="BC99" s="25"/>
      <c r="BD99" s="3"/>
      <c r="BE99" s="3"/>
      <c r="BF99" s="3"/>
      <c r="BG99" s="3"/>
      <c r="BH99" s="3"/>
      <c r="BI99" s="3"/>
      <c r="BM99" s="25"/>
      <c r="BN99" s="3"/>
      <c r="BO99" s="3"/>
      <c r="BP99" s="3"/>
      <c r="BQ99" s="3"/>
      <c r="BR99" s="3"/>
    </row>
    <row r="100" spans="6:70" x14ac:dyDescent="0.2">
      <c r="F100" s="3"/>
      <c r="G100" s="3"/>
      <c r="H100" s="3"/>
      <c r="I100" s="3"/>
      <c r="J100" s="3"/>
      <c r="K100" s="3"/>
      <c r="P100" s="3"/>
      <c r="Q100" s="3"/>
      <c r="R100" s="3"/>
      <c r="S100" s="3"/>
      <c r="T100" s="3"/>
      <c r="U100" s="3"/>
      <c r="Z100" s="3"/>
      <c r="AA100" s="3"/>
      <c r="AB100" s="3"/>
      <c r="AC100" s="3"/>
      <c r="AD100" s="3"/>
      <c r="AE100" s="3"/>
      <c r="AI100" s="25"/>
      <c r="AJ100" s="3"/>
      <c r="AK100" s="3"/>
      <c r="AL100" s="3"/>
      <c r="AM100" s="3"/>
      <c r="AN100" s="3"/>
      <c r="AO100" s="3"/>
      <c r="AS100" s="25"/>
      <c r="AT100" s="3"/>
      <c r="AU100" s="3"/>
      <c r="AV100" s="3"/>
      <c r="AW100" s="3"/>
      <c r="AX100" s="3"/>
      <c r="AY100" s="3"/>
      <c r="BC100" s="25"/>
      <c r="BD100" s="3"/>
      <c r="BE100" s="3"/>
      <c r="BF100" s="3"/>
      <c r="BG100" s="3"/>
      <c r="BH100" s="3"/>
      <c r="BI100" s="3"/>
      <c r="BM100" s="25"/>
      <c r="BN100" s="3"/>
      <c r="BO100" s="3"/>
      <c r="BP100" s="3"/>
      <c r="BQ100" s="3"/>
      <c r="BR100" s="3"/>
    </row>
    <row r="101" spans="6:70" x14ac:dyDescent="0.2">
      <c r="F101" s="3"/>
      <c r="G101" s="3"/>
      <c r="H101" s="3"/>
      <c r="I101" s="3"/>
      <c r="J101" s="3"/>
      <c r="K101" s="3"/>
      <c r="P101" s="3"/>
      <c r="Q101" s="3"/>
      <c r="R101" s="3"/>
      <c r="S101" s="3"/>
      <c r="T101" s="3"/>
      <c r="U101" s="3"/>
      <c r="Z101" s="3"/>
      <c r="AA101" s="3"/>
      <c r="AB101" s="3"/>
      <c r="AC101" s="3"/>
      <c r="AD101" s="3"/>
      <c r="AE101" s="3"/>
      <c r="AI101" s="25"/>
      <c r="AJ101" s="3"/>
      <c r="AK101" s="3"/>
      <c r="AL101" s="3"/>
      <c r="AM101" s="3"/>
      <c r="AN101" s="3"/>
      <c r="AO101" s="3"/>
      <c r="AS101" s="25"/>
      <c r="AT101" s="3"/>
      <c r="AU101" s="3"/>
      <c r="AV101" s="3"/>
      <c r="AW101" s="3"/>
      <c r="AX101" s="3"/>
      <c r="AY101" s="3"/>
      <c r="BC101" s="25"/>
      <c r="BD101" s="3"/>
      <c r="BE101" s="3"/>
      <c r="BF101" s="3"/>
      <c r="BG101" s="3"/>
      <c r="BH101" s="3"/>
      <c r="BI101" s="3"/>
      <c r="BM101" s="25"/>
      <c r="BN101" s="3"/>
      <c r="BO101" s="3"/>
      <c r="BP101" s="3"/>
      <c r="BQ101" s="3"/>
      <c r="BR101" s="3"/>
    </row>
    <row r="102" spans="6:70" x14ac:dyDescent="0.2">
      <c r="F102" s="3"/>
      <c r="G102" s="3"/>
      <c r="H102" s="3"/>
      <c r="I102" s="3"/>
      <c r="J102" s="3"/>
      <c r="K102" s="3"/>
      <c r="P102" s="3"/>
      <c r="Q102" s="3"/>
      <c r="R102" s="3"/>
      <c r="S102" s="3"/>
      <c r="T102" s="3"/>
      <c r="U102" s="3"/>
      <c r="Z102" s="3"/>
      <c r="AA102" s="3"/>
      <c r="AB102" s="3"/>
      <c r="AC102" s="3"/>
      <c r="AD102" s="3"/>
      <c r="AE102" s="3"/>
      <c r="AI102" s="25"/>
      <c r="AJ102" s="3"/>
      <c r="AK102" s="3"/>
      <c r="AL102" s="3"/>
      <c r="AM102" s="3"/>
      <c r="AN102" s="3"/>
      <c r="AO102" s="3"/>
      <c r="AS102" s="25"/>
      <c r="AT102" s="3"/>
      <c r="AU102" s="3"/>
      <c r="AV102" s="3"/>
      <c r="AW102" s="3"/>
      <c r="AX102" s="3"/>
      <c r="AY102" s="3"/>
      <c r="BC102" s="25"/>
      <c r="BD102" s="3"/>
      <c r="BE102" s="3"/>
      <c r="BF102" s="3"/>
      <c r="BG102" s="3"/>
      <c r="BH102" s="3"/>
      <c r="BI102" s="3"/>
      <c r="BM102" s="25"/>
      <c r="BN102" s="3"/>
      <c r="BO102" s="3"/>
      <c r="BP102" s="3"/>
      <c r="BQ102" s="3"/>
      <c r="BR102" s="3"/>
    </row>
    <row r="103" spans="6:70" x14ac:dyDescent="0.2">
      <c r="F103" s="3"/>
      <c r="G103" s="3"/>
      <c r="P103" s="3"/>
      <c r="Q103" s="3"/>
      <c r="Z103" s="3"/>
      <c r="AA103" s="3"/>
      <c r="AI103" s="25"/>
      <c r="AJ103" s="3"/>
      <c r="AK103" s="3"/>
      <c r="AS103" s="25"/>
      <c r="AT103" s="3"/>
      <c r="AU103" s="3"/>
      <c r="AV103" s="2"/>
      <c r="BC103" s="25"/>
      <c r="BD103" s="3"/>
      <c r="BE103" s="3"/>
      <c r="BM103" s="25"/>
      <c r="BN103" s="3"/>
      <c r="BO103" s="3"/>
    </row>
    <row r="104" spans="6:70" x14ac:dyDescent="0.2">
      <c r="AI104" s="25"/>
      <c r="AS104" s="25"/>
      <c r="AV104" s="2"/>
      <c r="BC104" s="25"/>
      <c r="BM104" s="25"/>
    </row>
    <row r="105" spans="6:70" x14ac:dyDescent="0.2">
      <c r="AI105" s="25"/>
      <c r="AS105" s="25"/>
      <c r="AV105" s="2"/>
      <c r="BC105" s="25"/>
      <c r="BM105" s="25"/>
    </row>
    <row r="106" spans="6:70" x14ac:dyDescent="0.2">
      <c r="AI106" s="25"/>
      <c r="AS106" s="25"/>
      <c r="AV106" s="2"/>
      <c r="BC106" s="25"/>
      <c r="BM106" s="25"/>
    </row>
    <row r="107" spans="6:70" x14ac:dyDescent="0.2">
      <c r="AI107" s="25"/>
      <c r="AS107" s="25"/>
      <c r="AV107" s="2"/>
      <c r="BC107" s="25"/>
      <c r="BM107" s="25"/>
    </row>
    <row r="108" spans="6:70" x14ac:dyDescent="0.2">
      <c r="AI108" s="25"/>
      <c r="AS108" s="25"/>
      <c r="AV108" s="2"/>
      <c r="BC108" s="25"/>
      <c r="BM108" s="25"/>
    </row>
    <row r="109" spans="6:70" x14ac:dyDescent="0.2">
      <c r="AI109" s="25"/>
      <c r="AS109" s="25"/>
      <c r="AV109" s="2"/>
      <c r="BC109" s="25"/>
      <c r="BM109" s="25"/>
    </row>
    <row r="110" spans="6:70" x14ac:dyDescent="0.2">
      <c r="AI110" s="25"/>
      <c r="AS110" s="25"/>
      <c r="AV110" s="2"/>
      <c r="BC110" s="25"/>
      <c r="BM110" s="25"/>
    </row>
    <row r="111" spans="6:70" x14ac:dyDescent="0.2">
      <c r="AI111" s="25"/>
      <c r="AS111" s="25"/>
      <c r="AV111" s="2"/>
      <c r="BC111" s="25"/>
      <c r="BM111" s="25"/>
    </row>
    <row r="112" spans="6:70" x14ac:dyDescent="0.2">
      <c r="AI112" s="25"/>
      <c r="AS112" s="25"/>
      <c r="AV112" s="2"/>
      <c r="BC112" s="25"/>
      <c r="BM112" s="25"/>
    </row>
    <row r="113" spans="35:65" x14ac:dyDescent="0.2">
      <c r="AI113" s="25"/>
      <c r="AS113" s="25"/>
      <c r="AV113" s="2"/>
      <c r="BC113" s="25"/>
      <c r="BM113" s="25"/>
    </row>
    <row r="114" spans="35:65" x14ac:dyDescent="0.2">
      <c r="AI114" s="25"/>
      <c r="AS114" s="25"/>
      <c r="AV114" s="2"/>
      <c r="BC114" s="25"/>
      <c r="BM114" s="25"/>
    </row>
    <row r="115" spans="35:65" x14ac:dyDescent="0.2">
      <c r="AI115" s="25"/>
      <c r="AS115" s="25"/>
      <c r="AV115" s="2"/>
      <c r="BC115" s="25"/>
      <c r="BM115" s="25"/>
    </row>
    <row r="116" spans="35:65" x14ac:dyDescent="0.2">
      <c r="AI116" s="25"/>
      <c r="AS116" s="25"/>
      <c r="AV116" s="2"/>
      <c r="BC116" s="25"/>
      <c r="BM116" s="25"/>
    </row>
    <row r="117" spans="35:65" x14ac:dyDescent="0.2">
      <c r="AI117" s="25"/>
      <c r="AS117" s="25"/>
      <c r="AV117" s="2"/>
      <c r="BC117" s="25"/>
      <c r="BM117" s="25"/>
    </row>
    <row r="118" spans="35:65" x14ac:dyDescent="0.2">
      <c r="AI118" s="25"/>
      <c r="AS118" s="25"/>
      <c r="AV118" s="2"/>
      <c r="BC118" s="25"/>
      <c r="BM118" s="25"/>
    </row>
    <row r="119" spans="35:65" x14ac:dyDescent="0.2">
      <c r="AI119" s="25"/>
      <c r="AS119" s="25"/>
      <c r="AV119" s="2"/>
      <c r="BC119" s="25"/>
      <c r="BM119" s="25"/>
    </row>
    <row r="120" spans="35:65" x14ac:dyDescent="0.2">
      <c r="AI120" s="25"/>
      <c r="AS120" s="25"/>
      <c r="AV120" s="2"/>
      <c r="BC120" s="25"/>
      <c r="BM120" s="25"/>
    </row>
    <row r="121" spans="35:65" x14ac:dyDescent="0.2">
      <c r="AI121" s="25"/>
      <c r="AS121" s="25"/>
      <c r="AV121" s="2"/>
      <c r="BC121" s="25"/>
      <c r="BM121" s="25"/>
    </row>
    <row r="122" spans="35:65" x14ac:dyDescent="0.2">
      <c r="AI122" s="25"/>
      <c r="AS122" s="25"/>
      <c r="AV122" s="2"/>
      <c r="BC122" s="25"/>
      <c r="BM122" s="25"/>
    </row>
    <row r="123" spans="35:65" x14ac:dyDescent="0.2">
      <c r="AI123" s="25"/>
      <c r="AS123" s="25"/>
      <c r="AV123" s="2"/>
      <c r="BC123" s="25"/>
      <c r="BM123" s="25"/>
    </row>
    <row r="124" spans="35:65" x14ac:dyDescent="0.2">
      <c r="AI124" s="25"/>
      <c r="AS124" s="25"/>
      <c r="AV124" s="2"/>
      <c r="BC124" s="25"/>
      <c r="BM124" s="25"/>
    </row>
    <row r="125" spans="35:65" x14ac:dyDescent="0.2">
      <c r="AI125" s="25"/>
      <c r="AS125" s="25"/>
      <c r="AV125" s="2"/>
      <c r="BC125" s="25"/>
      <c r="BM125" s="25"/>
    </row>
    <row r="126" spans="35:65" x14ac:dyDescent="0.2">
      <c r="AI126" s="25"/>
      <c r="AS126" s="25"/>
      <c r="AV126" s="2"/>
      <c r="BC126" s="25"/>
      <c r="BM126" s="25"/>
    </row>
    <row r="127" spans="35:65" x14ac:dyDescent="0.2">
      <c r="AI127" s="25"/>
      <c r="AS127" s="25"/>
      <c r="AV127" s="2"/>
      <c r="BC127" s="25"/>
      <c r="BM127" s="25"/>
    </row>
    <row r="128" spans="35:65" x14ac:dyDescent="0.2">
      <c r="AI128" s="25"/>
      <c r="AS128" s="25"/>
      <c r="AV128" s="2"/>
      <c r="BC128" s="25"/>
      <c r="BM128" s="25"/>
    </row>
    <row r="129" spans="35:65" x14ac:dyDescent="0.2">
      <c r="AI129" s="25"/>
      <c r="AS129" s="25"/>
      <c r="AV129" s="2"/>
      <c r="BC129" s="25"/>
      <c r="BM129" s="25"/>
    </row>
    <row r="130" spans="35:65" x14ac:dyDescent="0.2">
      <c r="AI130" s="25"/>
      <c r="AS130" s="25"/>
      <c r="AV130" s="2"/>
      <c r="BC130" s="25"/>
      <c r="BM130" s="25"/>
    </row>
    <row r="131" spans="35:65" x14ac:dyDescent="0.2">
      <c r="AI131" s="25"/>
      <c r="AS131" s="25"/>
      <c r="AV131" s="2"/>
      <c r="BC131" s="25"/>
      <c r="BM131" s="25"/>
    </row>
    <row r="132" spans="35:65" x14ac:dyDescent="0.2">
      <c r="AI132" s="25"/>
      <c r="AS132" s="25"/>
      <c r="AV132" s="2"/>
      <c r="BC132" s="25"/>
      <c r="BM132" s="25"/>
    </row>
    <row r="133" spans="35:65" x14ac:dyDescent="0.2">
      <c r="AI133" s="25"/>
      <c r="AS133" s="25"/>
      <c r="AV133" s="2"/>
      <c r="BC133" s="25"/>
      <c r="BM133" s="25"/>
    </row>
    <row r="134" spans="35:65" x14ac:dyDescent="0.2">
      <c r="AI134" s="25"/>
      <c r="AS134" s="25"/>
      <c r="AV134" s="2"/>
      <c r="BC134" s="25"/>
      <c r="BM134" s="25"/>
    </row>
    <row r="135" spans="35:65" x14ac:dyDescent="0.2">
      <c r="AI135" s="25"/>
      <c r="AS135" s="25"/>
      <c r="AV135" s="2"/>
      <c r="BC135" s="25"/>
      <c r="BM135" s="25"/>
    </row>
    <row r="136" spans="35:65" x14ac:dyDescent="0.2">
      <c r="AI136" s="25"/>
      <c r="AS136" s="25"/>
      <c r="AV136" s="2"/>
      <c r="BC136" s="25"/>
      <c r="BM136" s="25"/>
    </row>
    <row r="137" spans="35:65" x14ac:dyDescent="0.2">
      <c r="AI137" s="25"/>
      <c r="AS137" s="25"/>
      <c r="AV137" s="2"/>
      <c r="BC137" s="25"/>
      <c r="BM137" s="25"/>
    </row>
    <row r="138" spans="35:65" x14ac:dyDescent="0.2">
      <c r="AI138" s="25"/>
      <c r="AS138" s="25"/>
      <c r="AV138" s="2"/>
      <c r="BC138" s="25"/>
      <c r="BM138" s="25"/>
    </row>
    <row r="139" spans="35:65" x14ac:dyDescent="0.2">
      <c r="AI139" s="25"/>
      <c r="AS139" s="25"/>
      <c r="AV139" s="2"/>
      <c r="BC139" s="25"/>
      <c r="BM139" s="25"/>
    </row>
    <row r="140" spans="35:65" x14ac:dyDescent="0.2">
      <c r="AI140" s="25"/>
      <c r="AS140" s="25"/>
      <c r="AV140" s="2"/>
      <c r="BC140" s="25"/>
      <c r="BM140" s="25"/>
    </row>
    <row r="141" spans="35:65" x14ac:dyDescent="0.2">
      <c r="AI141" s="25"/>
      <c r="AS141" s="25"/>
      <c r="AV141" s="2"/>
      <c r="BC141" s="25"/>
      <c r="BM141" s="25"/>
    </row>
    <row r="142" spans="35:65" x14ac:dyDescent="0.2">
      <c r="AI142" s="25"/>
      <c r="AS142" s="25"/>
      <c r="AV142" s="2"/>
      <c r="BC142" s="25"/>
      <c r="BM142" s="25"/>
    </row>
    <row r="143" spans="35:65" x14ac:dyDescent="0.2">
      <c r="AI143" s="25"/>
      <c r="AS143" s="25"/>
      <c r="AV143" s="2"/>
      <c r="BC143" s="25"/>
      <c r="BM143" s="25"/>
    </row>
    <row r="144" spans="35:65" x14ac:dyDescent="0.2">
      <c r="AI144" s="25"/>
      <c r="AS144" s="25"/>
      <c r="AV144" s="2"/>
      <c r="BC144" s="25"/>
      <c r="BM144" s="25"/>
    </row>
    <row r="145" spans="35:65" x14ac:dyDescent="0.2">
      <c r="AI145" s="25"/>
      <c r="AS145" s="25"/>
      <c r="AV145" s="2"/>
      <c r="BC145" s="25"/>
      <c r="BM145" s="25"/>
    </row>
    <row r="146" spans="35:65" x14ac:dyDescent="0.2">
      <c r="AI146" s="25"/>
      <c r="AS146" s="25"/>
      <c r="AV146" s="2"/>
      <c r="BC146" s="25"/>
      <c r="BM146" s="25"/>
    </row>
    <row r="147" spans="35:65" x14ac:dyDescent="0.2">
      <c r="AI147" s="25"/>
      <c r="AS147" s="25"/>
      <c r="AV147" s="2"/>
      <c r="BC147" s="25"/>
      <c r="BM147" s="25"/>
    </row>
    <row r="148" spans="35:65" x14ac:dyDescent="0.2">
      <c r="AI148" s="25"/>
      <c r="AS148" s="25"/>
      <c r="AV148" s="2"/>
      <c r="BC148" s="25"/>
      <c r="BM148" s="25"/>
    </row>
    <row r="149" spans="35:65" x14ac:dyDescent="0.2">
      <c r="AI149" s="25"/>
      <c r="AS149" s="25"/>
      <c r="AV149" s="2"/>
      <c r="BC149" s="25"/>
      <c r="BM149" s="25"/>
    </row>
    <row r="150" spans="35:65" x14ac:dyDescent="0.2">
      <c r="AI150" s="25"/>
      <c r="AS150" s="25"/>
      <c r="AV150" s="2"/>
      <c r="BC150" s="25"/>
      <c r="BM150" s="25"/>
    </row>
    <row r="151" spans="35:65" x14ac:dyDescent="0.2">
      <c r="AI151" s="25"/>
      <c r="AS151" s="25"/>
      <c r="AV151" s="2"/>
      <c r="BC151" s="25"/>
      <c r="BM151" s="25"/>
    </row>
    <row r="152" spans="35:65" x14ac:dyDescent="0.2">
      <c r="AI152" s="25"/>
      <c r="AS152" s="25"/>
      <c r="AV152" s="2"/>
      <c r="BC152" s="25"/>
      <c r="BM152" s="25"/>
    </row>
    <row r="153" spans="35:65" x14ac:dyDescent="0.2">
      <c r="AI153" s="25"/>
      <c r="AS153" s="25"/>
      <c r="AV153" s="2"/>
      <c r="BC153" s="25"/>
      <c r="BM153" s="25"/>
    </row>
    <row r="154" spans="35:65" x14ac:dyDescent="0.2">
      <c r="AI154" s="25"/>
      <c r="AS154" s="25"/>
      <c r="AV154" s="2"/>
      <c r="BC154" s="25"/>
      <c r="BM154" s="25"/>
    </row>
    <row r="155" spans="35:65" x14ac:dyDescent="0.2">
      <c r="AI155" s="25"/>
      <c r="AS155" s="25"/>
      <c r="AV155" s="2"/>
      <c r="BC155" s="25"/>
      <c r="BM155" s="25"/>
    </row>
    <row r="156" spans="35:65" x14ac:dyDescent="0.2">
      <c r="AI156" s="25"/>
      <c r="AS156" s="25"/>
      <c r="AV156" s="2"/>
      <c r="BC156" s="25"/>
      <c r="BM156" s="25"/>
    </row>
    <row r="157" spans="35:65" x14ac:dyDescent="0.2">
      <c r="AI157" s="25"/>
      <c r="AS157" s="25"/>
      <c r="AV157" s="2"/>
      <c r="BC157" s="25"/>
      <c r="BM157" s="25"/>
    </row>
    <row r="158" spans="35:65" x14ac:dyDescent="0.2">
      <c r="AI158" s="25"/>
      <c r="AS158" s="25"/>
      <c r="AV158" s="2"/>
      <c r="BC158" s="25"/>
      <c r="BM158" s="25"/>
    </row>
    <row r="159" spans="35:65" x14ac:dyDescent="0.2">
      <c r="AI159" s="25"/>
      <c r="AS159" s="25"/>
      <c r="AV159" s="2"/>
      <c r="BC159" s="25"/>
      <c r="BM159" s="25"/>
    </row>
    <row r="160" spans="35:65" x14ac:dyDescent="0.2">
      <c r="AI160" s="25"/>
      <c r="AS160" s="25"/>
      <c r="AV160" s="2"/>
      <c r="BC160" s="25"/>
      <c r="BM160" s="25"/>
    </row>
    <row r="161" spans="35:65" x14ac:dyDescent="0.2">
      <c r="AI161" s="25"/>
      <c r="AS161" s="25"/>
      <c r="AV161" s="2"/>
      <c r="BC161" s="25"/>
      <c r="BM161" s="25"/>
    </row>
    <row r="162" spans="35:65" x14ac:dyDescent="0.2">
      <c r="AI162" s="25"/>
      <c r="AS162" s="25"/>
      <c r="AV162" s="2"/>
      <c r="BC162" s="25"/>
      <c r="BM162" s="25"/>
    </row>
    <row r="163" spans="35:65" x14ac:dyDescent="0.2">
      <c r="AI163" s="25"/>
      <c r="AS163" s="25"/>
      <c r="AV163" s="2"/>
      <c r="BC163" s="25"/>
      <c r="BM163" s="25"/>
    </row>
    <row r="164" spans="35:65" x14ac:dyDescent="0.2">
      <c r="AI164" s="25"/>
      <c r="AS164" s="25"/>
      <c r="AV164" s="2"/>
      <c r="BC164" s="25"/>
      <c r="BM164" s="25"/>
    </row>
    <row r="165" spans="35:65" x14ac:dyDescent="0.2">
      <c r="AI165" s="25"/>
      <c r="AS165" s="25"/>
      <c r="AV165" s="2"/>
      <c r="BC165" s="25"/>
      <c r="BM165" s="25"/>
    </row>
    <row r="166" spans="35:65" x14ac:dyDescent="0.2">
      <c r="AI166" s="25"/>
      <c r="AS166" s="25"/>
      <c r="AV166" s="2"/>
      <c r="BC166" s="25"/>
      <c r="BM166" s="25"/>
    </row>
    <row r="167" spans="35:65" x14ac:dyDescent="0.2">
      <c r="AI167" s="25"/>
      <c r="AS167" s="25"/>
      <c r="AV167" s="2"/>
      <c r="BC167" s="25"/>
      <c r="BM167" s="25"/>
    </row>
    <row r="168" spans="35:65" x14ac:dyDescent="0.2">
      <c r="AI168" s="25"/>
      <c r="AS168" s="25"/>
      <c r="AV168" s="2"/>
      <c r="BC168" s="25"/>
      <c r="BM168" s="25"/>
    </row>
    <row r="169" spans="35:65" x14ac:dyDescent="0.2">
      <c r="AI169" s="25"/>
      <c r="AS169" s="25"/>
      <c r="AV169" s="2"/>
      <c r="BC169" s="25"/>
      <c r="BM169" s="25"/>
    </row>
    <row r="170" spans="35:65" x14ac:dyDescent="0.2">
      <c r="AI170" s="25"/>
      <c r="AS170" s="25"/>
      <c r="AV170" s="2"/>
      <c r="BC170" s="25"/>
      <c r="BM170" s="25"/>
    </row>
    <row r="171" spans="35:65" x14ac:dyDescent="0.2">
      <c r="AI171" s="25"/>
      <c r="AS171" s="25"/>
      <c r="AV171" s="2"/>
      <c r="BC171" s="25"/>
      <c r="BM171" s="25"/>
    </row>
    <row r="172" spans="35:65" x14ac:dyDescent="0.2">
      <c r="AI172" s="25"/>
      <c r="AS172" s="25"/>
      <c r="AV172" s="2"/>
      <c r="BC172" s="25"/>
      <c r="BM172" s="25"/>
    </row>
    <row r="173" spans="35:65" x14ac:dyDescent="0.2">
      <c r="AI173" s="25"/>
      <c r="AS173" s="25"/>
      <c r="AV173" s="2"/>
      <c r="BC173" s="25"/>
      <c r="BM173" s="25"/>
    </row>
    <row r="174" spans="35:65" x14ac:dyDescent="0.2">
      <c r="AI174" s="25"/>
      <c r="AS174" s="25"/>
      <c r="AV174" s="2"/>
      <c r="BC174" s="25"/>
      <c r="BM174" s="25"/>
    </row>
    <row r="175" spans="35:65" x14ac:dyDescent="0.2">
      <c r="AI175" s="25"/>
      <c r="AS175" s="25"/>
      <c r="AV175" s="2"/>
      <c r="BC175" s="25"/>
      <c r="BM175" s="25"/>
    </row>
    <row r="176" spans="35:65" x14ac:dyDescent="0.2">
      <c r="AI176" s="25"/>
      <c r="AS176" s="25"/>
      <c r="AV176" s="2"/>
      <c r="BC176" s="25"/>
      <c r="BM176" s="25"/>
    </row>
    <row r="177" spans="35:65" x14ac:dyDescent="0.2">
      <c r="AI177" s="25"/>
      <c r="AS177" s="25"/>
      <c r="AV177" s="2"/>
      <c r="BC177" s="25"/>
      <c r="BM177" s="25"/>
    </row>
    <row r="178" spans="35:65" x14ac:dyDescent="0.2">
      <c r="AI178" s="25"/>
      <c r="AS178" s="25"/>
      <c r="AV178" s="2"/>
      <c r="BC178" s="25"/>
      <c r="BM178" s="25"/>
    </row>
    <row r="179" spans="35:65" x14ac:dyDescent="0.2">
      <c r="AI179" s="25"/>
      <c r="AS179" s="25"/>
      <c r="AV179" s="2"/>
      <c r="BC179" s="25"/>
      <c r="BM179" s="25"/>
    </row>
    <row r="180" spans="35:65" x14ac:dyDescent="0.2">
      <c r="AI180" s="25"/>
      <c r="AS180" s="25"/>
      <c r="AV180" s="2"/>
      <c r="BC180" s="25"/>
      <c r="BM180" s="25"/>
    </row>
    <row r="181" spans="35:65" x14ac:dyDescent="0.2">
      <c r="AI181" s="25"/>
      <c r="AS181" s="25"/>
      <c r="AV181" s="2"/>
      <c r="BC181" s="25"/>
      <c r="BM181" s="25"/>
    </row>
    <row r="182" spans="35:65" x14ac:dyDescent="0.2">
      <c r="AI182" s="25"/>
      <c r="AS182" s="25"/>
      <c r="AV182" s="2"/>
      <c r="BC182" s="25"/>
      <c r="BM182" s="25"/>
    </row>
    <row r="183" spans="35:65" x14ac:dyDescent="0.2">
      <c r="AI183" s="25"/>
      <c r="AS183" s="25"/>
      <c r="AV183" s="2"/>
      <c r="BC183" s="25"/>
      <c r="BM183" s="25"/>
    </row>
    <row r="184" spans="35:65" x14ac:dyDescent="0.2">
      <c r="AI184" s="25"/>
      <c r="AS184" s="25"/>
      <c r="AV184" s="2"/>
      <c r="BC184" s="25"/>
      <c r="BM184" s="25"/>
    </row>
    <row r="185" spans="35:65" x14ac:dyDescent="0.2">
      <c r="AI185" s="25"/>
      <c r="AS185" s="25"/>
      <c r="AV185" s="2"/>
      <c r="BC185" s="25"/>
      <c r="BM185" s="25"/>
    </row>
    <row r="186" spans="35:65" x14ac:dyDescent="0.2">
      <c r="AI186" s="25"/>
      <c r="AS186" s="25"/>
      <c r="AV186" s="2"/>
      <c r="BC186" s="25"/>
      <c r="BM186" s="25"/>
    </row>
    <row r="187" spans="35:65" x14ac:dyDescent="0.2">
      <c r="AI187" s="25"/>
      <c r="AS187" s="25"/>
      <c r="AV187" s="2"/>
      <c r="BC187" s="25"/>
      <c r="BM187" s="25"/>
    </row>
    <row r="188" spans="35:65" x14ac:dyDescent="0.2">
      <c r="AI188" s="25"/>
      <c r="AS188" s="25"/>
      <c r="AV188" s="2"/>
      <c r="BC188" s="25"/>
      <c r="BM188" s="25"/>
    </row>
    <row r="189" spans="35:65" x14ac:dyDescent="0.2">
      <c r="AI189" s="25"/>
      <c r="AS189" s="25"/>
      <c r="AV189" s="2"/>
      <c r="BC189" s="25"/>
      <c r="BM189" s="25"/>
    </row>
    <row r="190" spans="35:65" x14ac:dyDescent="0.2">
      <c r="AI190" s="25"/>
      <c r="AS190" s="25"/>
      <c r="AV190" s="2"/>
      <c r="BC190" s="25"/>
      <c r="BM190" s="25"/>
    </row>
    <row r="191" spans="35:65" x14ac:dyDescent="0.2">
      <c r="AI191" s="25"/>
      <c r="AS191" s="25"/>
      <c r="AV191" s="2"/>
      <c r="BC191" s="25"/>
      <c r="BM191" s="25"/>
    </row>
    <row r="192" spans="35:65" x14ac:dyDescent="0.2">
      <c r="AI192" s="25"/>
      <c r="AS192" s="25"/>
      <c r="AV192" s="2"/>
      <c r="BC192" s="25"/>
      <c r="BM192" s="25"/>
    </row>
    <row r="193" spans="35:65" x14ac:dyDescent="0.2">
      <c r="AI193" s="25"/>
      <c r="AS193" s="25"/>
      <c r="AV193" s="2"/>
      <c r="BC193" s="25"/>
      <c r="BM193" s="25"/>
    </row>
    <row r="194" spans="35:65" x14ac:dyDescent="0.2">
      <c r="AI194" s="25"/>
      <c r="AS194" s="25"/>
      <c r="AV194" s="2"/>
      <c r="BC194" s="25"/>
      <c r="BM194" s="25"/>
    </row>
    <row r="195" spans="35:65" x14ac:dyDescent="0.2">
      <c r="AI195" s="25"/>
      <c r="AS195" s="25"/>
      <c r="AV195" s="2"/>
      <c r="BC195" s="25"/>
      <c r="BM195" s="25"/>
    </row>
    <row r="196" spans="35:65" x14ac:dyDescent="0.2">
      <c r="AI196" s="25"/>
      <c r="AS196" s="25"/>
      <c r="AV196" s="2"/>
      <c r="BC196" s="25"/>
      <c r="BM196" s="25"/>
    </row>
    <row r="197" spans="35:65" x14ac:dyDescent="0.2">
      <c r="AI197" s="25"/>
      <c r="AS197" s="25"/>
      <c r="AV197" s="2"/>
      <c r="BC197" s="25"/>
      <c r="BM197" s="25"/>
    </row>
    <row r="198" spans="35:65" x14ac:dyDescent="0.2">
      <c r="AI198" s="25"/>
      <c r="AS198" s="25"/>
      <c r="AV198" s="2"/>
      <c r="BC198" s="25"/>
      <c r="BM198" s="25"/>
    </row>
    <row r="199" spans="35:65" x14ac:dyDescent="0.2">
      <c r="AI199" s="25"/>
      <c r="AS199" s="25"/>
      <c r="AV199" s="2"/>
      <c r="BC199" s="25"/>
      <c r="BM199" s="25"/>
    </row>
    <row r="200" spans="35:65" x14ac:dyDescent="0.2">
      <c r="AI200" s="25"/>
      <c r="AS200" s="25"/>
      <c r="AV200" s="2"/>
      <c r="BC200" s="25"/>
      <c r="BM200" s="25"/>
    </row>
    <row r="201" spans="35:65" x14ac:dyDescent="0.2">
      <c r="AI201" s="25"/>
      <c r="AS201" s="25"/>
      <c r="AV201" s="2"/>
      <c r="BC201" s="25"/>
      <c r="BM201" s="25"/>
    </row>
    <row r="202" spans="35:65" x14ac:dyDescent="0.2">
      <c r="AI202" s="25"/>
      <c r="AS202" s="25"/>
      <c r="AV202" s="2"/>
      <c r="BC202" s="25"/>
      <c r="BM202" s="25"/>
    </row>
    <row r="203" spans="35:65" x14ac:dyDescent="0.2">
      <c r="AI203" s="25"/>
      <c r="AS203" s="25"/>
      <c r="AV203" s="2"/>
      <c r="BC203" s="25"/>
      <c r="BM203" s="25"/>
    </row>
    <row r="204" spans="35:65" x14ac:dyDescent="0.2">
      <c r="AI204" s="25"/>
      <c r="AS204" s="25"/>
      <c r="AV204" s="2"/>
      <c r="BC204" s="25"/>
      <c r="BM204" s="25"/>
    </row>
    <row r="205" spans="35:65" x14ac:dyDescent="0.2">
      <c r="AI205" s="25"/>
      <c r="AS205" s="25"/>
      <c r="AV205" s="2"/>
      <c r="BC205" s="25"/>
      <c r="BM205" s="25"/>
    </row>
    <row r="206" spans="35:65" x14ac:dyDescent="0.2">
      <c r="AI206" s="25"/>
      <c r="AS206" s="25"/>
      <c r="AV206" s="2"/>
      <c r="BC206" s="25"/>
      <c r="BM206" s="25"/>
    </row>
    <row r="207" spans="35:65" x14ac:dyDescent="0.2">
      <c r="AI207" s="25"/>
      <c r="AS207" s="25"/>
      <c r="AV207" s="2"/>
      <c r="BC207" s="25"/>
      <c r="BM207" s="25"/>
    </row>
    <row r="208" spans="35:65" x14ac:dyDescent="0.2">
      <c r="AI208" s="25"/>
      <c r="AS208" s="25"/>
      <c r="AV208" s="2"/>
      <c r="BC208" s="25"/>
      <c r="BM208" s="25"/>
    </row>
    <row r="209" spans="35:65" x14ac:dyDescent="0.2">
      <c r="AI209" s="25"/>
      <c r="AS209" s="25"/>
      <c r="AV209" s="2"/>
      <c r="BC209" s="25"/>
      <c r="BM209" s="25"/>
    </row>
    <row r="210" spans="35:65" x14ac:dyDescent="0.2">
      <c r="AI210" s="25"/>
      <c r="AS210" s="25"/>
      <c r="AV210" s="2"/>
      <c r="BC210" s="25"/>
      <c r="BM210" s="25"/>
    </row>
    <row r="211" spans="35:65" x14ac:dyDescent="0.2">
      <c r="AI211" s="25"/>
      <c r="AS211" s="25"/>
      <c r="AV211" s="2"/>
      <c r="BC211" s="25"/>
      <c r="BM211" s="25"/>
    </row>
    <row r="212" spans="35:65" x14ac:dyDescent="0.2">
      <c r="AI212" s="25"/>
      <c r="AS212" s="25"/>
      <c r="AV212" s="2"/>
      <c r="BC212" s="25"/>
      <c r="BM212" s="25"/>
    </row>
    <row r="213" spans="35:65" x14ac:dyDescent="0.2">
      <c r="AI213" s="25"/>
      <c r="AS213" s="25"/>
      <c r="AV213" s="2"/>
      <c r="BC213" s="25"/>
      <c r="BM213" s="25"/>
    </row>
    <row r="214" spans="35:65" x14ac:dyDescent="0.2">
      <c r="AI214" s="25"/>
      <c r="AS214" s="25"/>
      <c r="AV214" s="2"/>
      <c r="BC214" s="25"/>
      <c r="BM214" s="25"/>
    </row>
    <row r="215" spans="35:65" x14ac:dyDescent="0.2">
      <c r="AI215" s="25"/>
      <c r="AS215" s="25"/>
      <c r="AV215" s="2"/>
      <c r="BC215" s="25"/>
      <c r="BM215" s="25"/>
    </row>
    <row r="216" spans="35:65" x14ac:dyDescent="0.2">
      <c r="AI216" s="25"/>
      <c r="AS216" s="25"/>
      <c r="AV216" s="2"/>
      <c r="BC216" s="25"/>
      <c r="BM216" s="25"/>
    </row>
  </sheetData>
  <pageMargins left="0.7" right="0.7" top="0.75" bottom="0.75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C101"/>
  <sheetViews>
    <sheetView zoomScale="70" zoomScaleNormal="70" workbookViewId="0">
      <pane ySplit="5" topLeftCell="A27" activePane="bottomLeft" state="frozen"/>
      <selection pane="bottomLeft" sqref="A1:CC1048576"/>
    </sheetView>
  </sheetViews>
  <sheetFormatPr defaultRowHeight="12" x14ac:dyDescent="0.2"/>
  <cols>
    <col min="1" max="2" width="9.140625" style="2"/>
    <col min="3" max="3" width="11.28515625" style="2" customWidth="1"/>
    <col min="4" max="4" width="9.140625" style="2"/>
    <col min="5" max="5" width="9.140625" style="25"/>
    <col min="6" max="14" width="9.140625" style="2"/>
    <col min="15" max="15" width="9.140625" style="25"/>
    <col min="16" max="17" width="9.140625" style="2"/>
    <col min="18" max="19" width="9.140625" style="25"/>
    <col min="20" max="24" width="9.140625" style="2"/>
    <col min="25" max="25" width="9.140625" style="25"/>
    <col min="26" max="27" width="9.140625" style="2"/>
    <col min="28" max="29" width="9.140625" style="25"/>
    <col min="30" max="34" width="9.140625" style="2"/>
    <col min="35" max="35" width="9.140625" style="25"/>
    <col min="36" max="37" width="9.140625" style="2"/>
    <col min="38" max="39" width="9.140625" style="25"/>
    <col min="40" max="44" width="9.140625" style="2"/>
    <col min="45" max="45" width="9.140625" style="25"/>
    <col min="46" max="47" width="9.140625" style="2"/>
    <col min="48" max="49" width="9.140625" style="25"/>
    <col min="50" max="54" width="9.140625" style="2"/>
    <col min="55" max="55" width="9.140625" style="25"/>
    <col min="56" max="57" width="9.140625" style="2"/>
    <col min="58" max="59" width="9.140625" style="25"/>
    <col min="60" max="64" width="9.140625" style="2"/>
    <col min="65" max="65" width="9.140625" style="25"/>
    <col min="66" max="67" width="9.140625" style="2"/>
    <col min="68" max="69" width="9.140625" style="25"/>
    <col min="70" max="74" width="9.140625" style="2"/>
    <col min="75" max="75" width="9.140625" style="25"/>
    <col min="76" max="77" width="9.140625" style="2"/>
    <col min="78" max="79" width="9.140625" style="25"/>
    <col min="80" max="16384" width="9.140625" style="2"/>
  </cols>
  <sheetData>
    <row r="1" spans="1:81" ht="13.5" x14ac:dyDescent="0.25">
      <c r="C1" s="2" t="s">
        <v>107</v>
      </c>
      <c r="D1" s="2" t="s">
        <v>13</v>
      </c>
      <c r="E1" s="25">
        <v>601</v>
      </c>
      <c r="F1" s="25">
        <v>0.70499999999999996</v>
      </c>
      <c r="H1" s="29" t="s">
        <v>104</v>
      </c>
      <c r="I1" s="29" t="s">
        <v>102</v>
      </c>
      <c r="J1" s="2" t="s">
        <v>37</v>
      </c>
      <c r="K1" s="2" t="s">
        <v>37</v>
      </c>
      <c r="N1" s="2" t="s">
        <v>13</v>
      </c>
      <c r="O1" s="25">
        <v>601</v>
      </c>
      <c r="P1" s="25">
        <v>0.7</v>
      </c>
      <c r="R1" s="29" t="s">
        <v>104</v>
      </c>
      <c r="S1" s="29" t="s">
        <v>102</v>
      </c>
      <c r="T1" s="2" t="s">
        <v>62</v>
      </c>
      <c r="U1" s="2" t="s">
        <v>62</v>
      </c>
      <c r="X1" s="2" t="s">
        <v>13</v>
      </c>
      <c r="Y1" s="25">
        <v>609</v>
      </c>
      <c r="Z1" s="25">
        <v>0.7</v>
      </c>
      <c r="AB1" s="29" t="s">
        <v>104</v>
      </c>
      <c r="AC1" s="29" t="s">
        <v>102</v>
      </c>
      <c r="AD1" s="2" t="s">
        <v>38</v>
      </c>
      <c r="AE1" s="2" t="s">
        <v>38</v>
      </c>
      <c r="AH1" s="2" t="s">
        <v>13</v>
      </c>
      <c r="AI1" s="25">
        <v>609</v>
      </c>
      <c r="AJ1" s="25">
        <v>0.71499999999999997</v>
      </c>
      <c r="AL1" s="29" t="s">
        <v>104</v>
      </c>
      <c r="AM1" s="29" t="s">
        <v>102</v>
      </c>
      <c r="AN1" s="2" t="s">
        <v>39</v>
      </c>
      <c r="AO1" s="2" t="s">
        <v>39</v>
      </c>
      <c r="AR1" s="2" t="s">
        <v>13</v>
      </c>
      <c r="AS1" s="25">
        <v>609</v>
      </c>
      <c r="AT1" s="25">
        <v>0.66500000000000004</v>
      </c>
      <c r="AV1" s="29" t="s">
        <v>104</v>
      </c>
      <c r="AW1" s="29" t="s">
        <v>102</v>
      </c>
      <c r="AX1" s="2" t="s">
        <v>40</v>
      </c>
      <c r="AY1" s="2" t="s">
        <v>40</v>
      </c>
      <c r="BB1" s="2" t="s">
        <v>13</v>
      </c>
      <c r="BC1" s="25">
        <v>609</v>
      </c>
      <c r="BD1" s="25">
        <v>0.68</v>
      </c>
      <c r="BF1" s="29" t="s">
        <v>104</v>
      </c>
      <c r="BG1" s="29" t="s">
        <v>102</v>
      </c>
      <c r="BH1" s="2" t="s">
        <v>41</v>
      </c>
      <c r="BI1" s="2" t="s">
        <v>41</v>
      </c>
      <c r="BL1" s="2" t="s">
        <v>13</v>
      </c>
      <c r="BM1" s="25">
        <v>609</v>
      </c>
      <c r="BN1" s="25">
        <v>0.68500000000000005</v>
      </c>
      <c r="BP1" s="29" t="s">
        <v>104</v>
      </c>
      <c r="BQ1" s="29" t="s">
        <v>102</v>
      </c>
      <c r="BR1" s="2" t="s">
        <v>42</v>
      </c>
      <c r="BS1" s="2" t="s">
        <v>42</v>
      </c>
      <c r="BV1" s="2" t="s">
        <v>13</v>
      </c>
      <c r="BW1" s="25">
        <v>609</v>
      </c>
      <c r="BX1" s="25">
        <v>0.68500000000000005</v>
      </c>
      <c r="BZ1" s="29" t="s">
        <v>104</v>
      </c>
      <c r="CA1" s="29" t="s">
        <v>102</v>
      </c>
      <c r="CB1" s="2" t="s">
        <v>43</v>
      </c>
      <c r="CC1" s="2" t="s">
        <v>43</v>
      </c>
    </row>
    <row r="2" spans="1:81" x14ac:dyDescent="0.2">
      <c r="B2" s="3">
        <v>1.0000000000000001E-5</v>
      </c>
      <c r="C2" s="3">
        <f t="shared" ref="C2:C33" si="0">B2/$A$10</f>
        <v>8.333333333333335E-3</v>
      </c>
      <c r="D2" s="3">
        <v>-2.18832E-10</v>
      </c>
      <c r="E2" s="30">
        <f>E$11</f>
        <v>0.98867235423306044</v>
      </c>
      <c r="F2" s="3">
        <f t="shared" ref="F2:F33" si="1">-(D2-0.000000000014)*E$1*F$1</f>
        <v>9.8652082559999986E-8</v>
      </c>
      <c r="G2" s="3">
        <f>F2/B2</f>
        <v>9.8652082559999976E-3</v>
      </c>
      <c r="H2" s="3">
        <f>E2*F2</f>
        <v>9.7534586714589433E-8</v>
      </c>
      <c r="I2" s="3">
        <f>SQRT(H2)</f>
        <v>3.1230527807673923E-4</v>
      </c>
      <c r="J2" s="3">
        <f>H2/B2</f>
        <v>9.7534586714589418E-3</v>
      </c>
      <c r="K2" s="3">
        <f>1/J2</f>
        <v>102.52773233419751</v>
      </c>
      <c r="M2" s="3">
        <v>1.0000000000000001E-5</v>
      </c>
      <c r="N2" s="3">
        <v>4.4512699999999998E-11</v>
      </c>
      <c r="O2" s="30">
        <f>O$11</f>
        <v>0.98867235423306044</v>
      </c>
      <c r="P2" s="3">
        <f t="shared" ref="P2:P33" si="2">-(N2-0.000000000014)*O$1*P$1</f>
        <v>-1.2836692889999999E-8</v>
      </c>
      <c r="Q2" s="3">
        <f t="shared" ref="Q2:Q33" si="3">P2/M2</f>
        <v>-1.2836692889999998E-3</v>
      </c>
      <c r="R2" s="3">
        <f>O2*P2</f>
        <v>-1.2691283380123088E-8</v>
      </c>
      <c r="S2" s="3"/>
      <c r="T2" s="3"/>
      <c r="U2" s="3"/>
      <c r="W2" s="3">
        <v>1.0000000000000001E-5</v>
      </c>
      <c r="X2" s="3">
        <v>-1.97625E-10</v>
      </c>
      <c r="Y2" s="30">
        <f>Y$11</f>
        <v>0.98882115746152599</v>
      </c>
      <c r="Z2" s="3">
        <f t="shared" ref="Z2:Z33" si="4">-(X2-0.000000000014)*Y$1*Z$1</f>
        <v>9.0215737500000006E-8</v>
      </c>
      <c r="AA2" s="3">
        <f t="shared" ref="AA2:AA33" si="5">Z2/W2</f>
        <v>9.0215737499999994E-3</v>
      </c>
      <c r="AB2" s="3">
        <f>Y2*Z2</f>
        <v>8.9207229975995205E-8</v>
      </c>
      <c r="AC2" s="3">
        <f>SQRT(AB2)</f>
        <v>2.9867579409117707E-4</v>
      </c>
      <c r="AD2" s="3">
        <f t="shared" ref="AD2:AD33" si="6">AB2/W2</f>
        <v>8.9207229975995193E-3</v>
      </c>
      <c r="AE2" s="3">
        <f>1/AD2</f>
        <v>112.09853733482032</v>
      </c>
      <c r="AG2" s="3">
        <v>1.0000000000000001E-5</v>
      </c>
      <c r="AH2" s="3">
        <v>-1.1705199999999999E-10</v>
      </c>
      <c r="AI2" s="30">
        <f>AI$11</f>
        <v>0.98882115746152599</v>
      </c>
      <c r="AJ2" s="3">
        <f t="shared" ref="AJ2:AJ33" si="7">-(AH2-0.000000000014)*AI$1*AJ$1</f>
        <v>5.7064627619999999E-8</v>
      </c>
      <c r="AK2" s="3">
        <f t="shared" ref="AK2:AK33" si="8">AJ2/AG2</f>
        <v>5.7064627619999994E-3</v>
      </c>
      <c r="AL2" s="3">
        <f>AI2*AJ2</f>
        <v>5.6426711133319363E-8</v>
      </c>
      <c r="AM2" s="3">
        <f>SQRT(AL2)</f>
        <v>2.3754307216443792E-4</v>
      </c>
      <c r="AN2" s="3">
        <f t="shared" ref="AN2:AN33" si="9">AL2/AG2</f>
        <v>5.642671113331936E-3</v>
      </c>
      <c r="AO2" s="3">
        <f>1/AN2</f>
        <v>177.22103236484944</v>
      </c>
      <c r="AQ2" s="3">
        <v>1.0000000000000001E-5</v>
      </c>
      <c r="AR2" s="3">
        <v>-2.09928E-10</v>
      </c>
      <c r="AS2" s="30">
        <f>AS$11</f>
        <v>0.98882115746152599</v>
      </c>
      <c r="AT2" s="3">
        <f t="shared" ref="AT2:AT33" si="10">-(AR2-0.000000000014)*AS$1*AT$1</f>
        <v>9.0687481080000006E-8</v>
      </c>
      <c r="AU2" s="3">
        <f t="shared" ref="AU2:AU33" si="11">AT2/AQ2</f>
        <v>9.0687481079999993E-3</v>
      </c>
      <c r="AV2" s="3">
        <f>AS2*AT2</f>
        <v>8.9673700008795851E-8</v>
      </c>
      <c r="AW2" s="3">
        <f>SQRT(AV2)</f>
        <v>2.9945567286126981E-4</v>
      </c>
      <c r="AX2" s="3">
        <f t="shared" ref="AX2:AX33" si="12">AV2/AQ2</f>
        <v>8.9673700008795851E-3</v>
      </c>
      <c r="AY2" s="3">
        <f>1/AX2</f>
        <v>111.51541643780871</v>
      </c>
      <c r="BA2" s="3">
        <v>1.0000000000000001E-5</v>
      </c>
      <c r="BB2" s="3">
        <v>4.0268899999999999E-11</v>
      </c>
      <c r="BC2" s="30">
        <f>BC$11</f>
        <v>0.98882115746152599</v>
      </c>
      <c r="BD2" s="3">
        <f t="shared" ref="BD2:BD33" si="13">-(BB2-0.000000000014)*BC$1*BD$1</f>
        <v>-1.0878476868000002E-8</v>
      </c>
      <c r="BE2" s="3">
        <f t="shared" ref="BE2:BE33" si="14">BD2/BA2</f>
        <v>-1.0878476868E-3</v>
      </c>
      <c r="BF2" s="3">
        <f>BC2*BD2</f>
        <v>-1.0756868088034198E-8</v>
      </c>
      <c r="BG2" s="3"/>
      <c r="BH2" s="3"/>
      <c r="BI2" s="3"/>
      <c r="BK2" s="3">
        <v>1.0000000000000001E-5</v>
      </c>
      <c r="BL2" s="3">
        <v>-1.3825899999999999E-10</v>
      </c>
      <c r="BM2" s="30">
        <f>BM$11</f>
        <v>0.98882115746152599</v>
      </c>
      <c r="BN2" s="3">
        <f t="shared" ref="BN2:BN33" si="15">-(BL2-0.000000000014)*BM$1*BN$1</f>
        <v>6.3517125735000005E-8</v>
      </c>
      <c r="BO2" s="3">
        <f t="shared" ref="BO2:BO33" si="16">BN2/BK2</f>
        <v>6.3517125734999999E-3</v>
      </c>
      <c r="BP2" s="3">
        <f>BM2*BN2</f>
        <v>6.2807077787911982E-8</v>
      </c>
      <c r="BQ2" s="3">
        <f>SQRT(BP2)</f>
        <v>2.5061340304922237E-4</v>
      </c>
      <c r="BR2" s="3">
        <f t="shared" ref="BR2:BR33" si="17">BP2/BK2</f>
        <v>6.2807077787911982E-3</v>
      </c>
      <c r="BS2" s="3">
        <f>1/BR2</f>
        <v>159.21772437444346</v>
      </c>
      <c r="BU2" s="3">
        <v>1.0000000000000001E-5</v>
      </c>
      <c r="BV2" s="3">
        <v>-1.06025E-10</v>
      </c>
      <c r="BW2" s="30">
        <f>BW$11</f>
        <v>0.98882115746152599</v>
      </c>
      <c r="BX2" s="3">
        <f t="shared" ref="BX2:BX33" si="18">-(BV2-0.000000000014)*BW$1*BX$1</f>
        <v>5.0070229125000008E-8</v>
      </c>
      <c r="BY2" s="3">
        <f t="shared" ref="BY2:BY33" si="19">BX2/BU2</f>
        <v>5.0070229125000008E-3</v>
      </c>
      <c r="BZ2" s="3">
        <f>BW2*BX2</f>
        <v>4.9510501917746317E-8</v>
      </c>
      <c r="CA2" s="3">
        <f>SQRT(BZ2)</f>
        <v>2.2250955466619028E-4</v>
      </c>
      <c r="CB2" s="3">
        <f t="shared" ref="CB2:CB33" si="20">BZ2/BU2</f>
        <v>4.9510501917746311E-3</v>
      </c>
      <c r="CC2" s="3">
        <f>1/CB2</f>
        <v>201.97735051471267</v>
      </c>
    </row>
    <row r="3" spans="1:81" x14ac:dyDescent="0.2">
      <c r="B3" s="3">
        <v>1.20679E-5</v>
      </c>
      <c r="C3" s="3">
        <f t="shared" si="0"/>
        <v>1.0056583333333334E-2</v>
      </c>
      <c r="D3" s="3">
        <v>-2.4936200000000002E-10</v>
      </c>
      <c r="E3" s="31">
        <f t="shared" ref="E3:E10" si="21">E$11</f>
        <v>0.98867235423306044</v>
      </c>
      <c r="F3" s="3">
        <f t="shared" si="1"/>
        <v>1.1158779621E-7</v>
      </c>
      <c r="G3" s="3">
        <f t="shared" ref="G3:G57" si="22">F3/B3</f>
        <v>9.246662319873384E-3</v>
      </c>
      <c r="H3" s="3">
        <f t="shared" ref="H3:H57" si="23">E3*F3</f>
        <v>1.1032376918261968E-7</v>
      </c>
      <c r="I3" s="3">
        <f t="shared" ref="I3:I57" si="24">SQRT(H3)</f>
        <v>3.321502208077238E-4</v>
      </c>
      <c r="J3" s="3">
        <f t="shared" ref="J3:J57" si="25">H3/B3</f>
        <v>9.1419194045873498E-3</v>
      </c>
      <c r="K3" s="3">
        <f t="shared" ref="K3:K65" si="26">1/J3</f>
        <v>109.38621921105617</v>
      </c>
      <c r="M3" s="3">
        <v>1.20679E-5</v>
      </c>
      <c r="N3" s="3">
        <v>4.4512699999999998E-11</v>
      </c>
      <c r="O3" s="31">
        <f t="shared" ref="O3:O10" si="27">O$11</f>
        <v>0.98867235423306044</v>
      </c>
      <c r="P3" s="3">
        <f t="shared" si="2"/>
        <v>-1.2836692889999999E-8</v>
      </c>
      <c r="Q3" s="3">
        <f t="shared" si="3"/>
        <v>-1.0637056066092692E-3</v>
      </c>
      <c r="R3" s="3">
        <f t="shared" ref="R3:R57" si="28">O3*P3</f>
        <v>-1.2691283380123088E-8</v>
      </c>
      <c r="S3" s="3"/>
      <c r="T3" s="3"/>
      <c r="U3" s="3"/>
      <c r="W3" s="3">
        <v>1.20679E-5</v>
      </c>
      <c r="X3" s="3">
        <v>-2.5190099999999999E-10</v>
      </c>
      <c r="Y3" s="31">
        <f t="shared" ref="Y3:Y10" si="29">Y$11</f>
        <v>0.98882115746152599</v>
      </c>
      <c r="Z3" s="3">
        <f t="shared" si="4"/>
        <v>1.133535963E-7</v>
      </c>
      <c r="AA3" s="3">
        <f t="shared" si="5"/>
        <v>9.3929843883359988E-3</v>
      </c>
      <c r="AB3" s="3">
        <f t="shared" ref="AB3:AB57" si="30">Y3*Z3</f>
        <v>1.1208643429579255E-7</v>
      </c>
      <c r="AC3" s="3">
        <f t="shared" ref="AC3:AC57" si="31">SQRT(AB3)</f>
        <v>3.3479312163751593E-4</v>
      </c>
      <c r="AD3" s="3">
        <f t="shared" si="6"/>
        <v>9.2879816948924464E-3</v>
      </c>
      <c r="AE3" s="3">
        <f t="shared" ref="AE3:AE65" si="32">1/AD3</f>
        <v>107.66601753208772</v>
      </c>
      <c r="AG3" s="3">
        <v>1.20679E-5</v>
      </c>
      <c r="AH3" s="3">
        <v>-1.5860799999999999E-10</v>
      </c>
      <c r="AI3" s="31">
        <f t="shared" ref="AI3:AI10" si="33">AI$11</f>
        <v>0.98882115746152599</v>
      </c>
      <c r="AJ3" s="3">
        <f t="shared" si="7"/>
        <v>7.5159564479999992E-8</v>
      </c>
      <c r="AK3" s="3">
        <f t="shared" si="8"/>
        <v>6.2280566196272749E-3</v>
      </c>
      <c r="AL3" s="3">
        <f t="shared" ref="AL3:AL57" si="34">AI3*AJ3</f>
        <v>7.4319367543417786E-8</v>
      </c>
      <c r="AM3" s="3">
        <f t="shared" ref="AM3:AM57" si="35">SQRT(AL3)</f>
        <v>2.7261578740677837E-4</v>
      </c>
      <c r="AN3" s="3">
        <f t="shared" si="9"/>
        <v>6.1584341553557603E-3</v>
      </c>
      <c r="AO3" s="3">
        <f t="shared" ref="AO3:AO65" si="36">1/AN3</f>
        <v>162.37893834268527</v>
      </c>
      <c r="AQ3" s="3">
        <v>1.20679E-5</v>
      </c>
      <c r="AR3" s="3">
        <v>-2.2689099999999999E-10</v>
      </c>
      <c r="AS3" s="31">
        <f t="shared" ref="AS3:AS10" si="37">AS$11</f>
        <v>0.98882115746152599</v>
      </c>
      <c r="AT3" s="3">
        <f t="shared" si="10"/>
        <v>9.7557241634999999E-8</v>
      </c>
      <c r="AU3" s="3">
        <f t="shared" si="11"/>
        <v>8.0840280110872648E-3</v>
      </c>
      <c r="AV3" s="3">
        <f t="shared" ref="AV3:AV57" si="38">AS3*AT3</f>
        <v>9.6466664592274472E-8</v>
      </c>
      <c r="AW3" s="3">
        <f t="shared" ref="AW3:AW57" si="39">SQRT(AV3)</f>
        <v>3.1059083146846831E-4</v>
      </c>
      <c r="AX3" s="3">
        <f t="shared" si="12"/>
        <v>7.9936579348747067E-3</v>
      </c>
      <c r="AY3" s="3">
        <f t="shared" ref="AY3:AY65" si="40">1/AX3</f>
        <v>125.09917338809346</v>
      </c>
      <c r="BA3" s="3">
        <v>1.20679E-5</v>
      </c>
      <c r="BB3" s="3">
        <v>4.2390799999999998E-11</v>
      </c>
      <c r="BC3" s="31">
        <f t="shared" ref="BC3:BC10" si="41">BC$11</f>
        <v>0.98882115746152599</v>
      </c>
      <c r="BD3" s="3">
        <f t="shared" si="13"/>
        <v>-1.1757198096E-8</v>
      </c>
      <c r="BE3" s="3">
        <f t="shared" si="14"/>
        <v>-9.7425385493747879E-4</v>
      </c>
      <c r="BF3" s="3">
        <f t="shared" ref="BF3:BF57" si="42">BC3*BD3</f>
        <v>-1.162576622979117E-8</v>
      </c>
      <c r="BG3" s="3"/>
      <c r="BH3" s="3"/>
      <c r="BI3" s="3"/>
      <c r="BK3" s="3">
        <v>1.20679E-5</v>
      </c>
      <c r="BL3" s="3">
        <v>-1.87027E-10</v>
      </c>
      <c r="BM3" s="31">
        <f t="shared" ref="BM3:BM10" si="43">BM$11</f>
        <v>0.98882115746152599</v>
      </c>
      <c r="BN3" s="3">
        <f t="shared" si="15"/>
        <v>8.3861428455000016E-8</v>
      </c>
      <c r="BO3" s="3">
        <f t="shared" si="16"/>
        <v>6.949131866770525E-3</v>
      </c>
      <c r="BP3" s="3">
        <f t="shared" ref="BP3:BP57" si="44">BM3*BN3</f>
        <v>8.2923954751250065E-8</v>
      </c>
      <c r="BQ3" s="3">
        <f t="shared" ref="BQ3:BQ57" si="45">SQRT(BP3)</f>
        <v>2.8796519711807203E-4</v>
      </c>
      <c r="BR3" s="3">
        <f t="shared" si="17"/>
        <v>6.871448615852805E-3</v>
      </c>
      <c r="BS3" s="3">
        <f t="shared" ref="BS3:BS65" si="46">1/BR3</f>
        <v>145.52972101005685</v>
      </c>
      <c r="BU3" s="3">
        <v>1.20679E-5</v>
      </c>
      <c r="BV3" s="3">
        <v>-1.6921799999999999E-10</v>
      </c>
      <c r="BW3" s="31">
        <f t="shared" ref="BW3:BW10" si="47">BW$11</f>
        <v>0.98882115746152599</v>
      </c>
      <c r="BX3" s="3">
        <f t="shared" si="18"/>
        <v>7.6432136969999999E-8</v>
      </c>
      <c r="BY3" s="3">
        <f t="shared" si="19"/>
        <v>6.333507650046818E-3</v>
      </c>
      <c r="BZ3" s="3">
        <f t="shared" ref="BZ3:BZ57" si="48">BW3*BX3</f>
        <v>7.5577714145933293E-8</v>
      </c>
      <c r="CA3" s="3">
        <f t="shared" ref="CA3:CA57" si="49">SQRT(BZ3)</f>
        <v>2.7491401227644491E-4</v>
      </c>
      <c r="CB3" s="3">
        <f t="shared" si="20"/>
        <v>6.2627063653107242E-3</v>
      </c>
      <c r="CC3" s="3">
        <f t="shared" ref="CC3:CC65" si="50">1/CB3</f>
        <v>159.67537701256811</v>
      </c>
    </row>
    <row r="4" spans="1:81" x14ac:dyDescent="0.2">
      <c r="B4" s="3">
        <v>1.45635E-5</v>
      </c>
      <c r="C4" s="3">
        <f t="shared" si="0"/>
        <v>1.2136250000000001E-2</v>
      </c>
      <c r="D4" s="3">
        <v>-2.96438E-10</v>
      </c>
      <c r="E4" s="31">
        <f t="shared" si="21"/>
        <v>0.98867235423306044</v>
      </c>
      <c r="F4" s="3">
        <f t="shared" si="1"/>
        <v>1.3153413278999999E-7</v>
      </c>
      <c r="G4" s="3">
        <f t="shared" si="22"/>
        <v>9.0317665938819645E-3</v>
      </c>
      <c r="H4" s="3">
        <f t="shared" si="23"/>
        <v>1.3004416072749327E-7</v>
      </c>
      <c r="I4" s="3">
        <f t="shared" si="24"/>
        <v>3.6061636225702968E-4</v>
      </c>
      <c r="J4" s="3">
        <f t="shared" si="25"/>
        <v>8.9294579412567913E-3</v>
      </c>
      <c r="K4" s="3">
        <f t="shared" si="26"/>
        <v>111.98888068890477</v>
      </c>
      <c r="M4" s="3">
        <v>1.45635E-5</v>
      </c>
      <c r="N4" s="3">
        <v>2.2459E-11</v>
      </c>
      <c r="O4" s="31">
        <f t="shared" si="27"/>
        <v>0.98867235423306044</v>
      </c>
      <c r="P4" s="3">
        <f t="shared" si="2"/>
        <v>-3.5587012999999997E-9</v>
      </c>
      <c r="Q4" s="3">
        <f t="shared" si="3"/>
        <v>-2.4435755827925974E-4</v>
      </c>
      <c r="R4" s="3">
        <f t="shared" si="28"/>
        <v>-3.5183895922832525E-9</v>
      </c>
      <c r="S4" s="3"/>
      <c r="T4" s="3"/>
      <c r="U4" s="3"/>
      <c r="V4" s="2">
        <v>609</v>
      </c>
      <c r="W4" s="3">
        <v>1.45635E-5</v>
      </c>
      <c r="X4" s="3">
        <v>-3.2781400000000001E-10</v>
      </c>
      <c r="Y4" s="31">
        <f t="shared" si="29"/>
        <v>0.98882115746152599</v>
      </c>
      <c r="Z4" s="3">
        <f t="shared" si="4"/>
        <v>1.457153082E-7</v>
      </c>
      <c r="AA4" s="3">
        <f t="shared" si="5"/>
        <v>1.0005514347512618E-2</v>
      </c>
      <c r="AB4" s="3">
        <f t="shared" si="30"/>
        <v>1.4408637971418698E-7</v>
      </c>
      <c r="AC4" s="3">
        <f t="shared" si="31"/>
        <v>3.7958711742390173E-4</v>
      </c>
      <c r="AD4" s="3">
        <f t="shared" si="6"/>
        <v>9.8936642781053304E-3</v>
      </c>
      <c r="AE4" s="3">
        <f t="shared" si="32"/>
        <v>101.07478603382562</v>
      </c>
      <c r="AG4" s="3">
        <v>1.45635E-5</v>
      </c>
      <c r="AH4" s="3">
        <v>-2.5954199999999998E-10</v>
      </c>
      <c r="AI4" s="31">
        <f t="shared" si="33"/>
        <v>0.98882115746152599</v>
      </c>
      <c r="AJ4" s="3">
        <f t="shared" si="7"/>
        <v>1.1910976077E-7</v>
      </c>
      <c r="AK4" s="3">
        <f t="shared" si="8"/>
        <v>8.1786494160057677E-3</v>
      </c>
      <c r="AL4" s="3">
        <f t="shared" si="34"/>
        <v>1.1777825150955686E-7</v>
      </c>
      <c r="AM4" s="3">
        <f t="shared" si="35"/>
        <v>3.4318836155900867E-4</v>
      </c>
      <c r="AN4" s="3">
        <f t="shared" si="9"/>
        <v>8.0872215820068562E-3</v>
      </c>
      <c r="AO4" s="3">
        <f t="shared" si="36"/>
        <v>123.65186113174958</v>
      </c>
      <c r="AQ4" s="3">
        <v>1.45635E-5</v>
      </c>
      <c r="AR4" s="3">
        <v>-2.94733E-10</v>
      </c>
      <c r="AS4" s="31">
        <f t="shared" si="37"/>
        <v>0.98882115746152599</v>
      </c>
      <c r="AT4" s="3">
        <f t="shared" si="10"/>
        <v>1.2503223400500001E-7</v>
      </c>
      <c r="AU4" s="3">
        <f t="shared" si="11"/>
        <v>8.585314931506851E-3</v>
      </c>
      <c r="AV4" s="3">
        <f t="shared" si="38"/>
        <v>1.2363451834882448E-7</v>
      </c>
      <c r="AW4" s="3">
        <f t="shared" si="39"/>
        <v>3.5161700520427687E-4</v>
      </c>
      <c r="AX4" s="3">
        <f t="shared" si="12"/>
        <v>8.4893410477443251E-3</v>
      </c>
      <c r="AY4" s="3">
        <f t="shared" si="40"/>
        <v>117.79477280697854</v>
      </c>
      <c r="BA4" s="3">
        <v>1.45635E-5</v>
      </c>
      <c r="BB4" s="3">
        <v>3.4332300000000002E-11</v>
      </c>
      <c r="BC4" s="31">
        <f t="shared" si="41"/>
        <v>0.98882115746152599</v>
      </c>
      <c r="BD4" s="3">
        <f t="shared" si="13"/>
        <v>-8.4200120760000022E-9</v>
      </c>
      <c r="BE4" s="3">
        <f t="shared" si="14"/>
        <v>-5.7815855227108884E-4</v>
      </c>
      <c r="BF4" s="3">
        <f t="shared" si="42"/>
        <v>-8.3258860868303479E-9</v>
      </c>
      <c r="BG4" s="3"/>
      <c r="BH4" s="3"/>
      <c r="BI4" s="3"/>
      <c r="BK4" s="3">
        <v>1.45635E-5</v>
      </c>
      <c r="BL4" s="3">
        <v>-2.4808599999999998E-10</v>
      </c>
      <c r="BM4" s="31">
        <f t="shared" si="43"/>
        <v>0.98882115746152599</v>
      </c>
      <c r="BN4" s="3">
        <f t="shared" si="15"/>
        <v>1.0933310619E-7</v>
      </c>
      <c r="BO4" s="3">
        <f t="shared" si="16"/>
        <v>7.5073372602739727E-3</v>
      </c>
      <c r="BP4" s="3">
        <f t="shared" si="44"/>
        <v>1.0811088861165973E-7</v>
      </c>
      <c r="BQ4" s="3">
        <f t="shared" si="45"/>
        <v>3.2880220286923221E-4</v>
      </c>
      <c r="BR4" s="3">
        <f t="shared" si="17"/>
        <v>7.4234139191581509E-3</v>
      </c>
      <c r="BS4" s="3">
        <f t="shared" si="46"/>
        <v>134.70891033291656</v>
      </c>
      <c r="BU4" s="3">
        <v>1.45635E-5</v>
      </c>
      <c r="BV4" s="3">
        <v>-2.2306400000000001E-10</v>
      </c>
      <c r="BW4" s="31">
        <f t="shared" si="47"/>
        <v>0.98882115746152599</v>
      </c>
      <c r="BX4" s="3">
        <f t="shared" si="18"/>
        <v>9.8894803559999991E-8</v>
      </c>
      <c r="BY4" s="3">
        <f t="shared" si="19"/>
        <v>6.7905931651045413E-3</v>
      </c>
      <c r="BZ4" s="3">
        <f t="shared" si="48"/>
        <v>9.7789274123129438E-8</v>
      </c>
      <c r="CA4" s="3">
        <f t="shared" si="49"/>
        <v>3.1271276616590094E-4</v>
      </c>
      <c r="CB4" s="3">
        <f t="shared" si="20"/>
        <v>6.7146821933690001E-3</v>
      </c>
      <c r="CC4" s="3">
        <f t="shared" si="50"/>
        <v>148.92737603985748</v>
      </c>
    </row>
    <row r="5" spans="1:81" x14ac:dyDescent="0.2">
      <c r="A5" s="2">
        <v>601</v>
      </c>
      <c r="B5" s="3">
        <v>1.7575100000000001E-5</v>
      </c>
      <c r="C5" s="3">
        <f t="shared" si="0"/>
        <v>1.4645916666666668E-2</v>
      </c>
      <c r="D5" s="3">
        <v>-4.7030499999999996E-10</v>
      </c>
      <c r="E5" s="31">
        <f t="shared" si="21"/>
        <v>0.98867235423306044</v>
      </c>
      <c r="F5" s="3">
        <f t="shared" si="1"/>
        <v>2.0520245002499994E-7</v>
      </c>
      <c r="G5" s="3">
        <f t="shared" si="22"/>
        <v>1.1675748645811401E-2</v>
      </c>
      <c r="H5" s="3">
        <f t="shared" si="23"/>
        <v>2.0287798936060862E-7</v>
      </c>
      <c r="I5" s="3">
        <f t="shared" si="24"/>
        <v>4.5041979237219208E-4</v>
      </c>
      <c r="J5" s="3">
        <f t="shared" si="25"/>
        <v>1.1543489901087825E-2</v>
      </c>
      <c r="K5" s="3">
        <f t="shared" si="26"/>
        <v>86.628914528331933</v>
      </c>
      <c r="M5" s="3">
        <v>1.7575100000000001E-5</v>
      </c>
      <c r="N5" s="3">
        <v>7.1883200000000002E-12</v>
      </c>
      <c r="O5" s="31">
        <f t="shared" si="27"/>
        <v>0.98867235423306044</v>
      </c>
      <c r="P5" s="3">
        <f t="shared" si="2"/>
        <v>2.8656737759999998E-9</v>
      </c>
      <c r="Q5" s="3">
        <f t="shared" si="3"/>
        <v>1.6305305665401617E-4</v>
      </c>
      <c r="R5" s="3">
        <f t="shared" si="28"/>
        <v>2.8332124385818639E-9</v>
      </c>
      <c r="S5" s="3">
        <f t="shared" ref="S5:S57" si="51">SQRT(R5)</f>
        <v>5.3227929121673178E-5</v>
      </c>
      <c r="T5" s="3">
        <f t="shared" ref="T5:T36" si="52">R5/M5</f>
        <v>1.6120604938702277E-4</v>
      </c>
      <c r="U5" s="3">
        <f t="shared" ref="U5:U65" si="53">1/T5</f>
        <v>6203.241155046263</v>
      </c>
      <c r="W5" s="3">
        <v>1.7575100000000001E-5</v>
      </c>
      <c r="X5" s="3">
        <v>-5.0932199999999997E-10</v>
      </c>
      <c r="Y5" s="31">
        <f t="shared" si="29"/>
        <v>0.98882115746152599</v>
      </c>
      <c r="Z5" s="3">
        <f t="shared" si="4"/>
        <v>2.2309216859999997E-7</v>
      </c>
      <c r="AA5" s="3">
        <f t="shared" si="5"/>
        <v>1.2693650027595859E-2</v>
      </c>
      <c r="AB5" s="3">
        <f t="shared" si="30"/>
        <v>2.2059825637565387E-7</v>
      </c>
      <c r="AC5" s="3">
        <f t="shared" si="31"/>
        <v>4.6967888644866063E-4</v>
      </c>
      <c r="AD5" s="3">
        <f t="shared" si="6"/>
        <v>1.2551749712698868E-2</v>
      </c>
      <c r="AE5" s="3">
        <f t="shared" si="32"/>
        <v>79.670167338365502</v>
      </c>
      <c r="AG5" s="3">
        <v>1.7575100000000001E-5</v>
      </c>
      <c r="AH5" s="3">
        <v>-4.5375799999999998E-10</v>
      </c>
      <c r="AI5" s="31">
        <f t="shared" si="33"/>
        <v>0.98882115746152599</v>
      </c>
      <c r="AJ5" s="3">
        <f t="shared" si="7"/>
        <v>2.0367820472999997E-7</v>
      </c>
      <c r="AK5" s="3">
        <f t="shared" si="8"/>
        <v>1.1589021099737695E-2</v>
      </c>
      <c r="AL5" s="3">
        <f t="shared" si="34"/>
        <v>2.0140131815080422E-7</v>
      </c>
      <c r="AM5" s="3">
        <f t="shared" si="35"/>
        <v>4.4877758205017794E-4</v>
      </c>
      <c r="AN5" s="3">
        <f t="shared" si="9"/>
        <v>1.1459469257688674E-2</v>
      </c>
      <c r="AO5" s="3">
        <f t="shared" si="36"/>
        <v>87.264076329630626</v>
      </c>
      <c r="AQ5" s="3">
        <v>1.7575100000000001E-5</v>
      </c>
      <c r="AR5" s="3">
        <v>-5.2288800000000002E-10</v>
      </c>
      <c r="AS5" s="31">
        <f t="shared" si="37"/>
        <v>0.98882115746152599</v>
      </c>
      <c r="AT5" s="3">
        <f t="shared" si="10"/>
        <v>2.1743158668E-7</v>
      </c>
      <c r="AU5" s="3">
        <f t="shared" si="11"/>
        <v>1.2371570385374763E-2</v>
      </c>
      <c r="AV5" s="3">
        <f t="shared" si="38"/>
        <v>2.1500095320961373E-7</v>
      </c>
      <c r="AW5" s="3">
        <f t="shared" si="39"/>
        <v>4.6368195264600686E-4</v>
      </c>
      <c r="AX5" s="3">
        <f t="shared" si="12"/>
        <v>1.223327054808301E-2</v>
      </c>
      <c r="AY5" s="3">
        <f t="shared" si="40"/>
        <v>81.744288746781862</v>
      </c>
      <c r="BA5" s="3">
        <v>1.7575100000000001E-5</v>
      </c>
      <c r="BB5" s="3">
        <v>1.9490699999999999E-11</v>
      </c>
      <c r="BC5" s="31">
        <f t="shared" si="41"/>
        <v>0.98882115746152599</v>
      </c>
      <c r="BD5" s="3">
        <f t="shared" si="13"/>
        <v>-2.2738086839999997E-9</v>
      </c>
      <c r="BE5" s="3">
        <f t="shared" si="14"/>
        <v>-1.2937671387360525E-4</v>
      </c>
      <c r="BF5" s="3">
        <f t="shared" si="42"/>
        <v>-2.248390134758949E-9</v>
      </c>
      <c r="BG5" s="3"/>
      <c r="BH5" s="3"/>
      <c r="BI5" s="3"/>
      <c r="BK5" s="3">
        <v>1.7575100000000001E-5</v>
      </c>
      <c r="BL5" s="3">
        <v>-4.5037299999999999E-10</v>
      </c>
      <c r="BM5" s="31">
        <f t="shared" si="43"/>
        <v>0.98882115746152599</v>
      </c>
      <c r="BN5" s="3">
        <f t="shared" si="15"/>
        <v>1.93720162545E-7</v>
      </c>
      <c r="BO5" s="3">
        <f t="shared" si="16"/>
        <v>1.1022421638852694E-2</v>
      </c>
      <c r="BP5" s="3">
        <f t="shared" si="44"/>
        <v>1.9155459535138186E-7</v>
      </c>
      <c r="BQ5" s="3">
        <f t="shared" si="45"/>
        <v>4.3766950470804094E-4</v>
      </c>
      <c r="BR5" s="3">
        <f t="shared" si="17"/>
        <v>1.0899203722959293E-2</v>
      </c>
      <c r="BS5" s="3">
        <f t="shared" si="46"/>
        <v>91.749821860241866</v>
      </c>
      <c r="BU5" s="3">
        <v>1.7575100000000001E-5</v>
      </c>
      <c r="BV5" s="3">
        <v>-3.8591600000000001E-10</v>
      </c>
      <c r="BW5" s="31">
        <f t="shared" si="47"/>
        <v>0.98882115746152599</v>
      </c>
      <c r="BX5" s="3">
        <f t="shared" si="18"/>
        <v>1.6683095814000004E-7</v>
      </c>
      <c r="BY5" s="3">
        <f t="shared" si="19"/>
        <v>9.4924613879864145E-3</v>
      </c>
      <c r="BZ5" s="3">
        <f t="shared" si="48"/>
        <v>1.6496598112841023E-7</v>
      </c>
      <c r="CA5" s="3">
        <f t="shared" si="49"/>
        <v>4.0616004373696118E-4</v>
      </c>
      <c r="CB5" s="3">
        <f t="shared" si="20"/>
        <v>9.38634665682757E-3</v>
      </c>
      <c r="CC5" s="3">
        <f t="shared" si="50"/>
        <v>106.53772298859282</v>
      </c>
    </row>
    <row r="6" spans="1:81" x14ac:dyDescent="0.2">
      <c r="B6" s="3">
        <v>2.1209500000000001E-5</v>
      </c>
      <c r="C6" s="3">
        <f t="shared" si="0"/>
        <v>1.7674583333333337E-2</v>
      </c>
      <c r="D6" s="3">
        <v>-6.4841499999999998E-10</v>
      </c>
      <c r="E6" s="31">
        <f t="shared" si="21"/>
        <v>0.98867235423306044</v>
      </c>
      <c r="F6" s="3">
        <f t="shared" si="1"/>
        <v>2.8066854757499996E-7</v>
      </c>
      <c r="G6" s="3">
        <f t="shared" si="22"/>
        <v>1.3233152482378177E-2</v>
      </c>
      <c r="H6" s="3">
        <f t="shared" si="23"/>
        <v>2.7748923369014895E-7</v>
      </c>
      <c r="I6" s="3">
        <f t="shared" si="24"/>
        <v>5.2677246861443784E-4</v>
      </c>
      <c r="J6" s="3">
        <f t="shared" si="25"/>
        <v>1.3083252018677901E-2</v>
      </c>
      <c r="K6" s="3">
        <f t="shared" si="26"/>
        <v>76.433596064065782</v>
      </c>
      <c r="M6" s="3">
        <v>2.1209500000000001E-5</v>
      </c>
      <c r="N6" s="3">
        <v>-1.7821800000000001E-11</v>
      </c>
      <c r="O6" s="31">
        <f t="shared" si="27"/>
        <v>0.98867235423306044</v>
      </c>
      <c r="P6" s="3">
        <f t="shared" si="2"/>
        <v>1.338743126E-8</v>
      </c>
      <c r="Q6" s="3">
        <f t="shared" si="3"/>
        <v>6.3119975765576748E-4</v>
      </c>
      <c r="R6" s="3">
        <f t="shared" si="28"/>
        <v>1.3235783180957467E-8</v>
      </c>
      <c r="S6" s="3">
        <f t="shared" si="51"/>
        <v>1.1504687384261021E-4</v>
      </c>
      <c r="T6" s="3">
        <f t="shared" si="52"/>
        <v>6.2404975039286482E-4</v>
      </c>
      <c r="U6" s="3">
        <f t="shared" si="53"/>
        <v>1602.4363432089494</v>
      </c>
      <c r="W6" s="3">
        <v>2.1209500000000001E-5</v>
      </c>
      <c r="X6" s="3">
        <v>-6.8827900000000002E-10</v>
      </c>
      <c r="Y6" s="31">
        <f t="shared" si="29"/>
        <v>0.98882115746152599</v>
      </c>
      <c r="Z6" s="3">
        <f t="shared" si="4"/>
        <v>2.9938153769999998E-7</v>
      </c>
      <c r="AA6" s="3">
        <f t="shared" si="5"/>
        <v>1.4115445328744194E-2</v>
      </c>
      <c r="AB6" s="3">
        <f t="shared" si="30"/>
        <v>2.9603479863112544E-7</v>
      </c>
      <c r="AC6" s="3">
        <f t="shared" si="31"/>
        <v>5.4409079998758063E-4</v>
      </c>
      <c r="AD6" s="3">
        <f t="shared" si="6"/>
        <v>1.3957650988053722E-2</v>
      </c>
      <c r="AE6" s="3">
        <f t="shared" si="32"/>
        <v>71.645293384674432</v>
      </c>
      <c r="AG6" s="3">
        <v>2.1209500000000001E-5</v>
      </c>
      <c r="AH6" s="3">
        <v>-6.4671000000000003E-10</v>
      </c>
      <c r="AI6" s="31">
        <f t="shared" si="33"/>
        <v>0.98882115746152599</v>
      </c>
      <c r="AJ6" s="3">
        <f t="shared" si="7"/>
        <v>2.8769625884999999E-7</v>
      </c>
      <c r="AK6" s="3">
        <f t="shared" si="8"/>
        <v>1.3564499816120134E-2</v>
      </c>
      <c r="AL6" s="3">
        <f t="shared" si="34"/>
        <v>2.8448014767340778E-7</v>
      </c>
      <c r="AM6" s="3">
        <f t="shared" si="35"/>
        <v>5.3336680406021496E-4</v>
      </c>
      <c r="AN6" s="3">
        <f t="shared" si="9"/>
        <v>1.3412864408562567E-2</v>
      </c>
      <c r="AO6" s="3">
        <f t="shared" si="36"/>
        <v>74.555290319763117</v>
      </c>
      <c r="AQ6" s="3">
        <v>2.1209500000000001E-5</v>
      </c>
      <c r="AR6" s="3">
        <v>-7.2602000000000004E-10</v>
      </c>
      <c r="AS6" s="31">
        <f t="shared" si="37"/>
        <v>0.98882115746152599</v>
      </c>
      <c r="AT6" s="3">
        <f t="shared" si="10"/>
        <v>2.9969699970000003E-7</v>
      </c>
      <c r="AU6" s="3">
        <f t="shared" si="11"/>
        <v>1.4130318946698413E-2</v>
      </c>
      <c r="AV6" s="3">
        <f t="shared" si="38"/>
        <v>2.9634673413110062E-7</v>
      </c>
      <c r="AW6" s="3">
        <f t="shared" si="39"/>
        <v>5.4437738208994375E-4</v>
      </c>
      <c r="AX6" s="3">
        <f t="shared" si="12"/>
        <v>1.3972358336174856E-2</v>
      </c>
      <c r="AY6" s="3">
        <f t="shared" si="40"/>
        <v>71.569879324592605</v>
      </c>
      <c r="BA6" s="3">
        <v>2.1209500000000001E-5</v>
      </c>
      <c r="BB6" s="3">
        <v>-1.52707E-11</v>
      </c>
      <c r="BC6" s="31">
        <f t="shared" si="41"/>
        <v>0.98882115746152599</v>
      </c>
      <c r="BD6" s="3">
        <f t="shared" si="13"/>
        <v>1.2121582284000001E-8</v>
      </c>
      <c r="BE6" s="3">
        <f t="shared" si="14"/>
        <v>5.7151664508828595E-4</v>
      </c>
      <c r="BF6" s="3">
        <f t="shared" si="42"/>
        <v>1.1986077024330009E-8</v>
      </c>
      <c r="BG6" s="3">
        <f t="shared" ref="BG6:BG57" si="54">SQRT(BF6)</f>
        <v>1.094809436583829E-4</v>
      </c>
      <c r="BH6" s="3">
        <f t="shared" ref="BH6:BH37" si="55">BF6/BA6</f>
        <v>5.6512775050472706E-4</v>
      </c>
      <c r="BI6" s="3">
        <f t="shared" ref="BI6:BI65" si="56">1/BH6</f>
        <v>1769.5114053537093</v>
      </c>
      <c r="BK6" s="3">
        <v>2.1209500000000001E-5</v>
      </c>
      <c r="BL6" s="3">
        <v>-6.5053699999999998E-10</v>
      </c>
      <c r="BM6" s="31">
        <f t="shared" si="43"/>
        <v>0.98882115746152599</v>
      </c>
      <c r="BN6" s="3">
        <f t="shared" si="15"/>
        <v>2.77221577605E-7</v>
      </c>
      <c r="BO6" s="3">
        <f t="shared" si="16"/>
        <v>1.3070632386666352E-2</v>
      </c>
      <c r="BP6" s="3">
        <f t="shared" si="44"/>
        <v>2.7412256124068637E-7</v>
      </c>
      <c r="BQ6" s="3">
        <f t="shared" si="45"/>
        <v>5.2356715065088484E-4</v>
      </c>
      <c r="BR6" s="3">
        <f t="shared" si="17"/>
        <v>1.2924517845337531E-2</v>
      </c>
      <c r="BS6" s="3">
        <f t="shared" si="46"/>
        <v>77.372325371560848</v>
      </c>
      <c r="BU6" s="3">
        <v>2.1209500000000001E-5</v>
      </c>
      <c r="BV6" s="3">
        <v>-5.5129500000000001E-10</v>
      </c>
      <c r="BW6" s="31">
        <f t="shared" si="47"/>
        <v>0.98882115746152599</v>
      </c>
      <c r="BX6" s="3">
        <f t="shared" si="18"/>
        <v>2.3582128867500002E-7</v>
      </c>
      <c r="BY6" s="3">
        <f t="shared" si="19"/>
        <v>1.1118663272354369E-2</v>
      </c>
      <c r="BZ6" s="3">
        <f t="shared" si="48"/>
        <v>2.3318507962168216E-7</v>
      </c>
      <c r="CA6" s="3">
        <f t="shared" si="49"/>
        <v>4.8289240998558071E-4</v>
      </c>
      <c r="CB6" s="3">
        <f t="shared" si="20"/>
        <v>1.0994369486394406E-2</v>
      </c>
      <c r="CC6" s="3">
        <f t="shared" si="50"/>
        <v>90.955647910278586</v>
      </c>
    </row>
    <row r="7" spans="1:81" x14ac:dyDescent="0.2">
      <c r="B7" s="3">
        <v>2.5595499999999999E-5</v>
      </c>
      <c r="C7" s="3">
        <f t="shared" si="0"/>
        <v>2.1329583333333336E-2</v>
      </c>
      <c r="D7" s="3">
        <v>-9.9530200000000009E-10</v>
      </c>
      <c r="E7" s="31">
        <f t="shared" si="21"/>
        <v>0.98867235423306044</v>
      </c>
      <c r="F7" s="3">
        <f t="shared" si="1"/>
        <v>4.2764630390999998E-7</v>
      </c>
      <c r="G7" s="3">
        <f t="shared" si="22"/>
        <v>1.6707870676876794E-2</v>
      </c>
      <c r="H7" s="3">
        <f t="shared" si="23"/>
        <v>4.2280207806576652E-7</v>
      </c>
      <c r="I7" s="3">
        <f t="shared" si="24"/>
        <v>6.5023232622330189E-4</v>
      </c>
      <c r="J7" s="3">
        <f t="shared" si="25"/>
        <v>1.6518609836329298E-2</v>
      </c>
      <c r="K7" s="3">
        <f t="shared" si="26"/>
        <v>60.5377819264612</v>
      </c>
      <c r="M7" s="3">
        <v>2.5595499999999999E-5</v>
      </c>
      <c r="N7" s="3">
        <v>-3.4356100000000002E-11</v>
      </c>
      <c r="O7" s="31">
        <f t="shared" si="27"/>
        <v>0.98867235423306044</v>
      </c>
      <c r="P7" s="3">
        <f t="shared" si="2"/>
        <v>2.0343411269999998E-8</v>
      </c>
      <c r="Q7" s="3">
        <f t="shared" si="3"/>
        <v>7.9480421441268973E-4</v>
      </c>
      <c r="R7" s="3">
        <f t="shared" si="28"/>
        <v>2.0112968313442272E-8</v>
      </c>
      <c r="S7" s="3">
        <f t="shared" si="51"/>
        <v>1.4182019712806167E-4</v>
      </c>
      <c r="T7" s="3">
        <f t="shared" si="52"/>
        <v>7.8580095381775201E-4</v>
      </c>
      <c r="U7" s="3">
        <f t="shared" si="53"/>
        <v>1272.5869002087345</v>
      </c>
      <c r="W7" s="3">
        <v>2.5595499999999999E-5</v>
      </c>
      <c r="X7" s="3">
        <v>-1.0025E-9</v>
      </c>
      <c r="Y7" s="31">
        <f t="shared" si="29"/>
        <v>0.98882115746152599</v>
      </c>
      <c r="Z7" s="3">
        <f t="shared" si="4"/>
        <v>4.3333394999999996E-7</v>
      </c>
      <c r="AA7" s="3">
        <f t="shared" si="5"/>
        <v>1.6930083413099959E-2</v>
      </c>
      <c r="AB7" s="3">
        <f t="shared" si="30"/>
        <v>4.2848977800637496E-7</v>
      </c>
      <c r="AC7" s="3">
        <f t="shared" si="31"/>
        <v>6.5459130608829126E-4</v>
      </c>
      <c r="AD7" s="3">
        <f t="shared" si="6"/>
        <v>1.6740824676461683E-2</v>
      </c>
      <c r="AE7" s="3">
        <f t="shared" si="32"/>
        <v>59.734213775384845</v>
      </c>
      <c r="AG7" s="3">
        <v>2.5595499999999999E-5</v>
      </c>
      <c r="AH7" s="3">
        <v>-9.6603600000000007E-10</v>
      </c>
      <c r="AI7" s="31">
        <f t="shared" si="33"/>
        <v>0.98882115746152599</v>
      </c>
      <c r="AJ7" s="3">
        <f t="shared" si="7"/>
        <v>4.2674197565999996E-7</v>
      </c>
      <c r="AK7" s="3">
        <f t="shared" si="8"/>
        <v>1.6672539143990153E-2</v>
      </c>
      <c r="AL7" s="3">
        <f t="shared" si="34"/>
        <v>4.2197149430953949E-7</v>
      </c>
      <c r="AM7" s="3">
        <f t="shared" si="35"/>
        <v>6.4959332994538933E-4</v>
      </c>
      <c r="AN7" s="3">
        <f t="shared" si="9"/>
        <v>1.6486159454182941E-2</v>
      </c>
      <c r="AO7" s="3">
        <f t="shared" si="36"/>
        <v>60.656940919388937</v>
      </c>
      <c r="AQ7" s="3">
        <v>2.5595499999999999E-5</v>
      </c>
      <c r="AR7" s="3">
        <v>-1.1080999999999999E-9</v>
      </c>
      <c r="AS7" s="31">
        <f t="shared" si="37"/>
        <v>0.98882115746152599</v>
      </c>
      <c r="AT7" s="3">
        <f t="shared" si="10"/>
        <v>4.5443366849999994E-7</v>
      </c>
      <c r="AU7" s="3">
        <f t="shared" si="11"/>
        <v>1.7754436072747161E-2</v>
      </c>
      <c r="AV7" s="3">
        <f t="shared" si="38"/>
        <v>4.4935362607565736E-7</v>
      </c>
      <c r="AW7" s="3">
        <f t="shared" si="39"/>
        <v>6.7033844144257263E-4</v>
      </c>
      <c r="AX7" s="3">
        <f t="shared" si="12"/>
        <v>1.7555962027530517E-2</v>
      </c>
      <c r="AY7" s="3">
        <f t="shared" si="40"/>
        <v>56.960706478622036</v>
      </c>
      <c r="BA7" s="3">
        <v>2.5595499999999999E-5</v>
      </c>
      <c r="BB7" s="3">
        <v>-7.2526900000000001E-11</v>
      </c>
      <c r="BC7" s="31">
        <f t="shared" si="41"/>
        <v>0.98882115746152599</v>
      </c>
      <c r="BD7" s="3">
        <f t="shared" si="13"/>
        <v>3.5832519828000001E-8</v>
      </c>
      <c r="BE7" s="3">
        <f t="shared" si="14"/>
        <v>1.3999538914262273E-3</v>
      </c>
      <c r="BF7" s="3">
        <f t="shared" si="42"/>
        <v>3.5431953731086039E-8</v>
      </c>
      <c r="BG7" s="3">
        <f t="shared" si="54"/>
        <v>1.882337741508841E-4</v>
      </c>
      <c r="BH7" s="3">
        <f t="shared" si="55"/>
        <v>1.3843040273128495E-3</v>
      </c>
      <c r="BI7" s="3">
        <f t="shared" si="56"/>
        <v>722.38466425699585</v>
      </c>
      <c r="BK7" s="3">
        <v>2.5595499999999999E-5</v>
      </c>
      <c r="BL7" s="3">
        <v>-9.5628500000000007E-10</v>
      </c>
      <c r="BM7" s="31">
        <f t="shared" si="43"/>
        <v>0.98882115746152599</v>
      </c>
      <c r="BN7" s="3">
        <f t="shared" si="15"/>
        <v>4.0476894202500004E-7</v>
      </c>
      <c r="BO7" s="3">
        <f t="shared" si="16"/>
        <v>1.5814066614248602E-2</v>
      </c>
      <c r="BP7" s="3">
        <f t="shared" si="44"/>
        <v>4.0024409375763784E-7</v>
      </c>
      <c r="BQ7" s="3">
        <f t="shared" si="45"/>
        <v>6.3264847566214669E-4</v>
      </c>
      <c r="BR7" s="3">
        <f t="shared" si="17"/>
        <v>1.5637283653674977E-2</v>
      </c>
      <c r="BS7" s="3">
        <f t="shared" si="46"/>
        <v>63.949725677898428</v>
      </c>
      <c r="BU7" s="3">
        <v>2.5595499999999999E-5</v>
      </c>
      <c r="BV7" s="3">
        <v>-8.2863600000000001E-10</v>
      </c>
      <c r="BW7" s="31">
        <f t="shared" si="47"/>
        <v>0.98882115746152599</v>
      </c>
      <c r="BX7" s="3">
        <f t="shared" si="18"/>
        <v>3.5151824694000006E-7</v>
      </c>
      <c r="BY7" s="3">
        <f t="shared" si="19"/>
        <v>1.3733595629700536E-2</v>
      </c>
      <c r="BZ7" s="3">
        <f t="shared" si="48"/>
        <v>3.4758867980805739E-7</v>
      </c>
      <c r="CA7" s="3">
        <f t="shared" si="49"/>
        <v>5.8956651856093163E-4</v>
      </c>
      <c r="CB7" s="3">
        <f t="shared" si="20"/>
        <v>1.358006992666904E-2</v>
      </c>
      <c r="CC7" s="3">
        <f t="shared" si="50"/>
        <v>73.6373233274862</v>
      </c>
    </row>
    <row r="8" spans="1:81" x14ac:dyDescent="0.2">
      <c r="B8" s="3">
        <v>3.0888400000000001E-5</v>
      </c>
      <c r="C8" s="3">
        <f t="shared" si="0"/>
        <v>2.5740333333333337E-2</v>
      </c>
      <c r="D8" s="3">
        <v>-1.3807800000000001E-9</v>
      </c>
      <c r="E8" s="31">
        <f t="shared" si="21"/>
        <v>0.98867235423306044</v>
      </c>
      <c r="F8" s="3">
        <f t="shared" si="1"/>
        <v>5.909752598999999E-7</v>
      </c>
      <c r="G8" s="3">
        <f t="shared" si="22"/>
        <v>1.9132595404747408E-2</v>
      </c>
      <c r="H8" s="3">
        <f t="shared" si="23"/>
        <v>5.8428090149882768E-7</v>
      </c>
      <c r="I8" s="3">
        <f t="shared" si="24"/>
        <v>7.6438269309216285E-4</v>
      </c>
      <c r="J8" s="3">
        <f t="shared" si="25"/>
        <v>1.8915868141400255E-2</v>
      </c>
      <c r="K8" s="3">
        <f t="shared" si="26"/>
        <v>52.865667730647154</v>
      </c>
      <c r="M8" s="3">
        <v>3.0888400000000001E-5</v>
      </c>
      <c r="N8" s="3">
        <v>-4.2414699999999998E-11</v>
      </c>
      <c r="O8" s="31">
        <f t="shared" si="27"/>
        <v>0.98867235423306044</v>
      </c>
      <c r="P8" s="3">
        <f t="shared" si="2"/>
        <v>2.3733664289999998E-8</v>
      </c>
      <c r="Q8" s="3">
        <f t="shared" si="3"/>
        <v>7.6836819938876728E-4</v>
      </c>
      <c r="R8" s="3">
        <f t="shared" si="28"/>
        <v>2.3464817748171414E-8</v>
      </c>
      <c r="S8" s="3">
        <f t="shared" si="51"/>
        <v>1.5318230233343346E-4</v>
      </c>
      <c r="T8" s="3">
        <f t="shared" si="52"/>
        <v>7.5966439660751003E-4</v>
      </c>
      <c r="U8" s="3">
        <f t="shared" si="53"/>
        <v>1316.3707611752961</v>
      </c>
      <c r="W8" s="3">
        <v>3.0888400000000001E-5</v>
      </c>
      <c r="X8" s="3">
        <v>-1.3248E-9</v>
      </c>
      <c r="Y8" s="31">
        <f t="shared" si="29"/>
        <v>0.98882115746152599</v>
      </c>
      <c r="Z8" s="3">
        <f t="shared" si="4"/>
        <v>5.7073043999999998E-7</v>
      </c>
      <c r="AA8" s="3">
        <f t="shared" si="5"/>
        <v>1.8477177192732546E-2</v>
      </c>
      <c r="AB8" s="3">
        <f t="shared" si="30"/>
        <v>5.6435033427932604E-7</v>
      </c>
      <c r="AC8" s="3">
        <f t="shared" si="31"/>
        <v>7.5123254341071118E-4</v>
      </c>
      <c r="AD8" s="3">
        <f t="shared" si="6"/>
        <v>1.8270623738339507E-2</v>
      </c>
      <c r="AE8" s="3">
        <f t="shared" si="32"/>
        <v>54.732668918225073</v>
      </c>
      <c r="AG8" s="3">
        <v>3.0888400000000001E-5</v>
      </c>
      <c r="AH8" s="3">
        <v>-1.33073E-9</v>
      </c>
      <c r="AI8" s="31">
        <f t="shared" si="33"/>
        <v>0.98882115746152599</v>
      </c>
      <c r="AJ8" s="3">
        <f t="shared" si="7"/>
        <v>5.8554250754999996E-7</v>
      </c>
      <c r="AK8" s="3">
        <f t="shared" si="8"/>
        <v>1.8956712149221067E-2</v>
      </c>
      <c r="AL8" s="3">
        <f t="shared" si="34"/>
        <v>5.7899682005851525E-7</v>
      </c>
      <c r="AM8" s="3">
        <f t="shared" si="35"/>
        <v>7.6091840565103649E-4</v>
      </c>
      <c r="AN8" s="3">
        <f t="shared" si="9"/>
        <v>1.8744798049057744E-2</v>
      </c>
      <c r="AO8" s="3">
        <f t="shared" si="36"/>
        <v>53.34813410007731</v>
      </c>
      <c r="AQ8" s="3">
        <v>3.0888400000000001E-5</v>
      </c>
      <c r="AR8" s="3">
        <v>-1.5105499999999999E-9</v>
      </c>
      <c r="AS8" s="31">
        <f t="shared" si="37"/>
        <v>0.98882115746152599</v>
      </c>
      <c r="AT8" s="3">
        <f t="shared" si="10"/>
        <v>6.1741988174999995E-7</v>
      </c>
      <c r="AU8" s="3">
        <f t="shared" si="11"/>
        <v>1.9988729806335061E-2</v>
      </c>
      <c r="AV8" s="3">
        <f t="shared" si="38"/>
        <v>6.1051784211179347E-7</v>
      </c>
      <c r="AW8" s="3">
        <f t="shared" si="39"/>
        <v>7.8135641170453925E-4</v>
      </c>
      <c r="AX8" s="3">
        <f t="shared" si="12"/>
        <v>1.976527894328594E-2</v>
      </c>
      <c r="AY8" s="3">
        <f t="shared" si="40"/>
        <v>50.593771171627694</v>
      </c>
      <c r="BA8" s="3">
        <v>3.0888400000000001E-5</v>
      </c>
      <c r="BB8" s="3">
        <v>-1.97625E-10</v>
      </c>
      <c r="BC8" s="31">
        <f t="shared" si="41"/>
        <v>0.98882115746152599</v>
      </c>
      <c r="BD8" s="3">
        <f t="shared" si="13"/>
        <v>8.7638145000000017E-8</v>
      </c>
      <c r="BE8" s="3">
        <f t="shared" si="14"/>
        <v>2.8372510392250818E-3</v>
      </c>
      <c r="BF8" s="3">
        <f t="shared" si="42"/>
        <v>8.665845197668107E-8</v>
      </c>
      <c r="BG8" s="3">
        <f t="shared" si="54"/>
        <v>2.9437807658975058E-4</v>
      </c>
      <c r="BH8" s="3">
        <f t="shared" si="55"/>
        <v>2.8055338566154628E-3</v>
      </c>
      <c r="BI8" s="3">
        <f t="shared" si="56"/>
        <v>356.43840035720655</v>
      </c>
      <c r="BK8" s="3">
        <v>3.0888400000000001E-5</v>
      </c>
      <c r="BL8" s="3">
        <v>-1.31971E-9</v>
      </c>
      <c r="BM8" s="31">
        <f t="shared" si="43"/>
        <v>0.98882115746152599</v>
      </c>
      <c r="BN8" s="3">
        <f t="shared" si="15"/>
        <v>5.5637713214999994E-7</v>
      </c>
      <c r="BO8" s="3">
        <f t="shared" si="16"/>
        <v>1.8012494404048118E-2</v>
      </c>
      <c r="BP8" s="3">
        <f t="shared" si="44"/>
        <v>5.5015747979768731E-7</v>
      </c>
      <c r="BQ8" s="3">
        <f t="shared" si="45"/>
        <v>7.4172601396855923E-4</v>
      </c>
      <c r="BR8" s="3">
        <f t="shared" si="17"/>
        <v>1.781113556538012E-2</v>
      </c>
      <c r="BS8" s="3">
        <f t="shared" si="46"/>
        <v>56.144651548423511</v>
      </c>
      <c r="BU8" s="3">
        <v>3.0888400000000001E-5</v>
      </c>
      <c r="BV8" s="3">
        <v>-1.14796E-9</v>
      </c>
      <c r="BW8" s="31">
        <f t="shared" si="47"/>
        <v>0.98882115746152599</v>
      </c>
      <c r="BX8" s="3">
        <f t="shared" si="18"/>
        <v>4.8472904339999998E-7</v>
      </c>
      <c r="BY8" s="3">
        <f t="shared" si="19"/>
        <v>1.5692915249737763E-2</v>
      </c>
      <c r="BZ8" s="3">
        <f t="shared" si="48"/>
        <v>4.7931033375000629E-7</v>
      </c>
      <c r="CA8" s="3">
        <f t="shared" si="49"/>
        <v>6.923224203721892E-4</v>
      </c>
      <c r="CB8" s="3">
        <f t="shared" si="20"/>
        <v>1.551748662119133E-2</v>
      </c>
      <c r="CC8" s="3">
        <f t="shared" si="50"/>
        <v>64.443425949815747</v>
      </c>
    </row>
    <row r="9" spans="1:81" x14ac:dyDescent="0.2">
      <c r="A9" s="2" t="s">
        <v>63</v>
      </c>
      <c r="B9" s="3">
        <v>3.72759E-5</v>
      </c>
      <c r="C9" s="3">
        <f t="shared" si="0"/>
        <v>3.1063250000000004E-2</v>
      </c>
      <c r="D9" s="3">
        <v>-1.9320699999999999E-9</v>
      </c>
      <c r="E9" s="31">
        <f t="shared" si="21"/>
        <v>0.98867235423306044</v>
      </c>
      <c r="F9" s="3">
        <f t="shared" si="1"/>
        <v>8.2455958935000001E-7</v>
      </c>
      <c r="G9" s="3">
        <f t="shared" si="22"/>
        <v>2.2120447510321682E-2</v>
      </c>
      <c r="H9" s="3">
        <f t="shared" si="23"/>
        <v>8.1521927040811007E-7</v>
      </c>
      <c r="I9" s="3">
        <f t="shared" si="24"/>
        <v>9.0289493874321284E-4</v>
      </c>
      <c r="J9" s="3">
        <f t="shared" si="25"/>
        <v>2.186987491671858E-2</v>
      </c>
      <c r="K9" s="3">
        <f t="shared" si="26"/>
        <v>45.724998602325932</v>
      </c>
      <c r="M9" s="3">
        <v>3.72759E-5</v>
      </c>
      <c r="N9" s="3">
        <v>-2.0360900000000001E-11</v>
      </c>
      <c r="O9" s="31">
        <f t="shared" si="27"/>
        <v>0.98867235423306044</v>
      </c>
      <c r="P9" s="3">
        <f t="shared" si="2"/>
        <v>1.445563063E-8</v>
      </c>
      <c r="Q9" s="3">
        <f t="shared" si="3"/>
        <v>3.8780098213591084E-4</v>
      </c>
      <c r="R9" s="3">
        <f t="shared" si="28"/>
        <v>1.4291882366885638E-8</v>
      </c>
      <c r="S9" s="3">
        <f t="shared" si="51"/>
        <v>1.1954866108361748E-4</v>
      </c>
      <c r="T9" s="3">
        <f t="shared" si="52"/>
        <v>3.8340810998220397E-4</v>
      </c>
      <c r="U9" s="3">
        <f t="shared" si="53"/>
        <v>2608.1868744153985</v>
      </c>
      <c r="W9" s="3">
        <v>3.72759E-5</v>
      </c>
      <c r="X9" s="3">
        <v>-1.79764E-9</v>
      </c>
      <c r="Y9" s="31">
        <f t="shared" si="29"/>
        <v>0.98882115746152599</v>
      </c>
      <c r="Z9" s="3">
        <f t="shared" si="4"/>
        <v>7.723021319999999E-7</v>
      </c>
      <c r="AA9" s="3">
        <f t="shared" si="5"/>
        <v>2.0718537500100598E-2</v>
      </c>
      <c r="AB9" s="3">
        <f t="shared" si="30"/>
        <v>7.6366868807424415E-7</v>
      </c>
      <c r="AC9" s="3">
        <f t="shared" si="31"/>
        <v>8.7388139245222758E-4</v>
      </c>
      <c r="AD9" s="3">
        <f t="shared" si="6"/>
        <v>2.0486928231759505E-2</v>
      </c>
      <c r="AE9" s="3">
        <f t="shared" si="32"/>
        <v>48.81161239437386</v>
      </c>
      <c r="AG9" s="3">
        <v>3.72759E-5</v>
      </c>
      <c r="AH9" s="3">
        <v>-1.83835E-9</v>
      </c>
      <c r="AI9" s="31">
        <f t="shared" si="33"/>
        <v>0.98882115746152599</v>
      </c>
      <c r="AJ9" s="3">
        <f t="shared" si="7"/>
        <v>8.0657802224999991E-7</v>
      </c>
      <c r="AK9" s="3">
        <f t="shared" si="8"/>
        <v>2.1638056284355306E-2</v>
      </c>
      <c r="AL9" s="3">
        <f t="shared" si="34"/>
        <v>7.975614135442734E-7</v>
      </c>
      <c r="AM9" s="3">
        <f t="shared" si="35"/>
        <v>8.9306293929614696E-4</v>
      </c>
      <c r="AN9" s="3">
        <f t="shared" si="9"/>
        <v>2.1396167860313859E-2</v>
      </c>
      <c r="AO9" s="3">
        <f t="shared" si="36"/>
        <v>46.737341309367118</v>
      </c>
      <c r="AQ9" s="3">
        <v>3.72759E-5</v>
      </c>
      <c r="AR9" s="3">
        <v>-2.0648000000000001E-9</v>
      </c>
      <c r="AS9" s="31">
        <f t="shared" si="37"/>
        <v>0.98882115746152599</v>
      </c>
      <c r="AT9" s="3">
        <f t="shared" si="10"/>
        <v>8.4188281800000018E-7</v>
      </c>
      <c r="AU9" s="3">
        <f t="shared" si="11"/>
        <v>2.2585177500744454E-2</v>
      </c>
      <c r="AV9" s="3">
        <f t="shared" si="38"/>
        <v>8.3247154254173143E-7</v>
      </c>
      <c r="AW9" s="3">
        <f t="shared" si="39"/>
        <v>9.1239878482039392E-4</v>
      </c>
      <c r="AX9" s="3">
        <f t="shared" si="12"/>
        <v>2.2332701357760148E-2</v>
      </c>
      <c r="AY9" s="3">
        <f t="shared" si="40"/>
        <v>44.777386487216013</v>
      </c>
      <c r="BA9" s="3">
        <v>3.72759E-5</v>
      </c>
      <c r="BB9" s="3">
        <v>-4.5206499999999998E-10</v>
      </c>
      <c r="BC9" s="31">
        <f t="shared" si="41"/>
        <v>0.98882115746152599</v>
      </c>
      <c r="BD9" s="3">
        <f t="shared" si="13"/>
        <v>1.9300683780000001E-7</v>
      </c>
      <c r="BE9" s="3">
        <f t="shared" si="14"/>
        <v>5.1777914899439051E-3</v>
      </c>
      <c r="BF9" s="3">
        <f t="shared" si="42"/>
        <v>1.9084924475138501E-7</v>
      </c>
      <c r="BG9" s="3">
        <f t="shared" si="54"/>
        <v>4.3686295877698878E-4</v>
      </c>
      <c r="BH9" s="3">
        <f t="shared" si="55"/>
        <v>5.1199097741807713E-3</v>
      </c>
      <c r="BI9" s="3">
        <f t="shared" si="56"/>
        <v>195.315941902513</v>
      </c>
      <c r="BK9" s="3">
        <v>3.72759E-5</v>
      </c>
      <c r="BL9" s="3">
        <v>-1.8268900000000001E-9</v>
      </c>
      <c r="BM9" s="31">
        <f t="shared" si="43"/>
        <v>0.98882115746152599</v>
      </c>
      <c r="BN9" s="3">
        <f t="shared" si="15"/>
        <v>7.679548768500001E-7</v>
      </c>
      <c r="BO9" s="3">
        <f t="shared" si="16"/>
        <v>2.0601913752585452E-2</v>
      </c>
      <c r="BP9" s="3">
        <f t="shared" si="44"/>
        <v>7.5937003020504074E-7</v>
      </c>
      <c r="BQ9" s="3">
        <f t="shared" si="45"/>
        <v>8.7141840134635708E-4</v>
      </c>
      <c r="BR9" s="3">
        <f t="shared" si="17"/>
        <v>2.0371608202754077E-2</v>
      </c>
      <c r="BS9" s="3">
        <f t="shared" si="46"/>
        <v>49.087926198423943</v>
      </c>
      <c r="BU9" s="3">
        <v>3.72759E-5</v>
      </c>
      <c r="BV9" s="3">
        <v>-1.6373400000000001E-9</v>
      </c>
      <c r="BW9" s="31">
        <f t="shared" si="47"/>
        <v>0.98882115746152599</v>
      </c>
      <c r="BX9" s="3">
        <f t="shared" si="18"/>
        <v>6.8888125110000012E-7</v>
      </c>
      <c r="BY9" s="3">
        <f t="shared" si="19"/>
        <v>1.8480606802250252E-2</v>
      </c>
      <c r="BZ9" s="3">
        <f t="shared" si="48"/>
        <v>6.8118035606624627E-7</v>
      </c>
      <c r="CA9" s="3">
        <f t="shared" si="49"/>
        <v>8.2533651080407577E-4</v>
      </c>
      <c r="CB9" s="3">
        <f t="shared" si="20"/>
        <v>1.8274015008792444E-2</v>
      </c>
      <c r="CC9" s="3">
        <f t="shared" si="50"/>
        <v>54.722511693180472</v>
      </c>
    </row>
    <row r="10" spans="1:81" x14ac:dyDescent="0.2">
      <c r="A10" s="3">
        <v>1.1999999999999999E-3</v>
      </c>
      <c r="B10" s="3">
        <v>4.4984300000000002E-5</v>
      </c>
      <c r="C10" s="3">
        <f t="shared" si="0"/>
        <v>3.7486916666666675E-2</v>
      </c>
      <c r="D10" s="3">
        <v>-2.6686799999999999E-9</v>
      </c>
      <c r="E10" s="31">
        <f t="shared" si="21"/>
        <v>0.98867235423306044</v>
      </c>
      <c r="F10" s="3">
        <f t="shared" si="1"/>
        <v>1.1366649294000001E-6</v>
      </c>
      <c r="G10" s="3">
        <f t="shared" si="22"/>
        <v>2.5268036390474011E-2</v>
      </c>
      <c r="H10" s="3">
        <f t="shared" si="23"/>
        <v>1.1237891917240535E-6</v>
      </c>
      <c r="I10" s="3">
        <f t="shared" si="24"/>
        <v>1.0600892376229718E-3</v>
      </c>
      <c r="J10" s="3">
        <f t="shared" si="25"/>
        <v>2.4981809025016583E-2</v>
      </c>
      <c r="K10" s="3">
        <f t="shared" si="26"/>
        <v>40.029126753735412</v>
      </c>
      <c r="M10" s="3">
        <v>4.4984300000000002E-5</v>
      </c>
      <c r="N10" s="3">
        <v>-3.0124200000000003E-11</v>
      </c>
      <c r="O10" s="31">
        <f t="shared" si="27"/>
        <v>0.98867235423306044</v>
      </c>
      <c r="P10" s="3">
        <f t="shared" si="2"/>
        <v>1.856305094E-8</v>
      </c>
      <c r="Q10" s="3">
        <f t="shared" si="3"/>
        <v>4.1265621427920404E-4</v>
      </c>
      <c r="R10" s="3">
        <f t="shared" si="28"/>
        <v>1.8352775274598026E-8</v>
      </c>
      <c r="S10" s="3">
        <f t="shared" si="51"/>
        <v>1.3547241517961517E-4</v>
      </c>
      <c r="T10" s="3">
        <f t="shared" si="52"/>
        <v>4.0798179086032295E-4</v>
      </c>
      <c r="U10" s="3">
        <f t="shared" si="53"/>
        <v>2451.0897848927798</v>
      </c>
      <c r="W10" s="3">
        <v>4.4984300000000002E-5</v>
      </c>
      <c r="X10" s="3">
        <v>-2.4498600000000001E-9</v>
      </c>
      <c r="Y10" s="31">
        <f t="shared" si="29"/>
        <v>0.98882115746152599</v>
      </c>
      <c r="Z10" s="3">
        <f t="shared" si="4"/>
        <v>1.050343518E-6</v>
      </c>
      <c r="AA10" s="3">
        <f t="shared" si="5"/>
        <v>2.3349113312866931E-2</v>
      </c>
      <c r="AB10" s="3">
        <f t="shared" si="30"/>
        <v>1.0386018932009711E-6</v>
      </c>
      <c r="AC10" s="3">
        <f t="shared" si="31"/>
        <v>1.0191181939308959E-3</v>
      </c>
      <c r="AD10" s="3">
        <f t="shared" si="6"/>
        <v>2.3088097251729407E-2</v>
      </c>
      <c r="AE10" s="3">
        <f t="shared" si="32"/>
        <v>43.312360871361768</v>
      </c>
      <c r="AG10" s="3">
        <v>4.4984300000000002E-5</v>
      </c>
      <c r="AH10" s="3">
        <v>-2.51644E-9</v>
      </c>
      <c r="AI10" s="31">
        <f t="shared" si="33"/>
        <v>0.98882115746152599</v>
      </c>
      <c r="AJ10" s="3">
        <f t="shared" si="7"/>
        <v>1.1018421414000001E-6</v>
      </c>
      <c r="AK10" s="3">
        <f t="shared" si="8"/>
        <v>2.4493926578828616E-2</v>
      </c>
      <c r="AL10" s="3">
        <f t="shared" si="34"/>
        <v>1.0895248215990345E-6</v>
      </c>
      <c r="AM10" s="3">
        <f t="shared" si="35"/>
        <v>1.0438030569025146E-3</v>
      </c>
      <c r="AN10" s="3">
        <f t="shared" si="9"/>
        <v>2.4220112830454946E-2</v>
      </c>
      <c r="AO10" s="3">
        <f t="shared" si="36"/>
        <v>41.287999234362616</v>
      </c>
      <c r="AQ10" s="3">
        <v>4.4984300000000002E-5</v>
      </c>
      <c r="AR10" s="3">
        <v>-2.7505200000000001E-9</v>
      </c>
      <c r="AS10" s="31">
        <f t="shared" si="37"/>
        <v>0.98882115746152599</v>
      </c>
      <c r="AT10" s="3">
        <f t="shared" si="10"/>
        <v>1.1195891322000002E-6</v>
      </c>
      <c r="AU10" s="3">
        <f t="shared" si="11"/>
        <v>2.4888441794137069E-2</v>
      </c>
      <c r="AV10" s="3">
        <f t="shared" si="38"/>
        <v>1.1070734215833497E-6</v>
      </c>
      <c r="AW10" s="3">
        <f t="shared" si="39"/>
        <v>1.0521755659505449E-3</v>
      </c>
      <c r="AX10" s="3">
        <f t="shared" si="12"/>
        <v>2.4610217822292436E-2</v>
      </c>
      <c r="AY10" s="3">
        <f t="shared" si="40"/>
        <v>40.633529017129611</v>
      </c>
      <c r="BA10" s="3">
        <v>4.4984300000000002E-5</v>
      </c>
      <c r="BB10" s="3">
        <v>-8.7062100000000005E-10</v>
      </c>
      <c r="BC10" s="31">
        <f t="shared" si="41"/>
        <v>0.98882115746152599</v>
      </c>
      <c r="BD10" s="3">
        <f t="shared" si="13"/>
        <v>3.6633924851999999E-7</v>
      </c>
      <c r="BE10" s="3">
        <f t="shared" si="14"/>
        <v>8.143713440467007E-3</v>
      </c>
      <c r="BF10" s="3">
        <f t="shared" si="42"/>
        <v>3.6224399974513202E-7</v>
      </c>
      <c r="BG10" s="3">
        <f t="shared" si="54"/>
        <v>6.0186709475193282E-4</v>
      </c>
      <c r="BH10" s="3">
        <f t="shared" si="55"/>
        <v>8.0526761502375723E-3</v>
      </c>
      <c r="BI10" s="3">
        <f t="shared" si="56"/>
        <v>124.18231918720558</v>
      </c>
      <c r="BK10" s="3">
        <v>4.4984300000000002E-5</v>
      </c>
      <c r="BL10" s="3">
        <v>-2.5130399999999998E-9</v>
      </c>
      <c r="BM10" s="31">
        <f t="shared" si="43"/>
        <v>0.98882115746152599</v>
      </c>
      <c r="BN10" s="3">
        <f t="shared" si="15"/>
        <v>1.0541926416000001E-6</v>
      </c>
      <c r="BO10" s="3">
        <f t="shared" si="16"/>
        <v>2.3434679245870227E-2</v>
      </c>
      <c r="BP10" s="3">
        <f t="shared" si="44"/>
        <v>1.0424079880543358E-6</v>
      </c>
      <c r="BQ10" s="3">
        <f t="shared" si="45"/>
        <v>1.0209838333951893E-3</v>
      </c>
      <c r="BR10" s="3">
        <f t="shared" si="17"/>
        <v>2.3172706656641E-2</v>
      </c>
      <c r="BS10" s="3">
        <f t="shared" si="46"/>
        <v>43.154216502085347</v>
      </c>
      <c r="BU10" s="3">
        <v>4.4984300000000002E-5</v>
      </c>
      <c r="BV10" s="3">
        <v>-2.2870199999999998E-9</v>
      </c>
      <c r="BW10" s="31">
        <f t="shared" si="47"/>
        <v>0.98882115746152599</v>
      </c>
      <c r="BX10" s="3">
        <f t="shared" si="18"/>
        <v>9.5990500830000009E-7</v>
      </c>
      <c r="BY10" s="3">
        <f t="shared" si="19"/>
        <v>2.1338667230567109E-2</v>
      </c>
      <c r="BZ10" s="3">
        <f t="shared" si="48"/>
        <v>9.4917438136032176E-7</v>
      </c>
      <c r="CA10" s="3">
        <f t="shared" si="49"/>
        <v>9.7425580899490757E-4</v>
      </c>
      <c r="CB10" s="3">
        <f t="shared" si="20"/>
        <v>2.1100125629615704E-2</v>
      </c>
      <c r="CC10" s="3">
        <f t="shared" si="50"/>
        <v>47.393082750010763</v>
      </c>
    </row>
    <row r="11" spans="1:81" s="23" customFormat="1" x14ac:dyDescent="0.2">
      <c r="B11" s="4">
        <v>5.4286799999999997E-5</v>
      </c>
      <c r="C11" s="3">
        <f t="shared" si="0"/>
        <v>4.5239000000000001E-2</v>
      </c>
      <c r="D11" s="4">
        <v>-3.3514299999999999E-9</v>
      </c>
      <c r="E11" s="30">
        <f t="shared" ref="E11:E25" si="57">(E$1+(2.3367*LN(B11*1000)))/E$1</f>
        <v>0.98867235423306044</v>
      </c>
      <c r="F11" s="3">
        <f t="shared" si="1"/>
        <v>1.4259495181499998E-6</v>
      </c>
      <c r="G11" s="3">
        <f t="shared" si="22"/>
        <v>2.6266965784500097E-2</v>
      </c>
      <c r="H11" s="4">
        <f t="shared" si="23"/>
        <v>1.4097968671268584E-6</v>
      </c>
      <c r="I11" s="4">
        <f t="shared" si="24"/>
        <v>1.18734867125325E-3</v>
      </c>
      <c r="J11" s="4">
        <f t="shared" si="25"/>
        <v>2.5969422900720959E-2</v>
      </c>
      <c r="K11" s="3">
        <f t="shared" si="26"/>
        <v>38.506824114764527</v>
      </c>
      <c r="M11" s="4">
        <v>5.4286799999999997E-5</v>
      </c>
      <c r="N11" s="4">
        <v>-1.10388E-11</v>
      </c>
      <c r="O11" s="30">
        <f t="shared" ref="O11:O25" si="58">(O$1+(2.3367*LN(M11*1000)))/O$1</f>
        <v>0.98867235423306044</v>
      </c>
      <c r="P11" s="3">
        <f t="shared" si="2"/>
        <v>1.0533823159999999E-8</v>
      </c>
      <c r="Q11" s="3">
        <f t="shared" si="3"/>
        <v>1.9404023003750451E-4</v>
      </c>
      <c r="R11" s="4">
        <f t="shared" si="28"/>
        <v>1.0414499742671935E-8</v>
      </c>
      <c r="S11" s="4">
        <f t="shared" si="51"/>
        <v>1.0205145634762855E-4</v>
      </c>
      <c r="T11" s="4">
        <f t="shared" si="52"/>
        <v>1.918422110471042E-4</v>
      </c>
      <c r="U11" s="3">
        <f t="shared" si="53"/>
        <v>5212.6171531377095</v>
      </c>
      <c r="W11" s="4">
        <v>5.4286799999999997E-5</v>
      </c>
      <c r="X11" s="4">
        <v>-3.15042E-9</v>
      </c>
      <c r="Y11" s="30">
        <f t="shared" ref="Y11:Y25" si="59">(Y$1+(2.3367*LN(W11*1000)))/Y$1</f>
        <v>0.98882115746152599</v>
      </c>
      <c r="Z11" s="3">
        <f t="shared" si="4"/>
        <v>1.3489922460000002E-6</v>
      </c>
      <c r="AA11" s="3">
        <f t="shared" si="5"/>
        <v>2.484936017595438E-2</v>
      </c>
      <c r="AB11" s="4">
        <f t="shared" si="30"/>
        <v>1.3339120740963437E-6</v>
      </c>
      <c r="AC11" s="4">
        <f t="shared" si="31"/>
        <v>1.1549511132928284E-3</v>
      </c>
      <c r="AD11" s="4">
        <f t="shared" si="6"/>
        <v>2.4571573091365557E-2</v>
      </c>
      <c r="AE11" s="3">
        <f t="shared" si="32"/>
        <v>40.69743505153928</v>
      </c>
      <c r="AG11" s="4">
        <v>5.4286799999999997E-5</v>
      </c>
      <c r="AH11" s="4">
        <v>-3.2259000000000002E-9</v>
      </c>
      <c r="AI11" s="30">
        <f t="shared" ref="AI11:AI25" si="60">(AI$1+(2.3367*LN(AG11*1000)))/AI$1</f>
        <v>0.98882115746152599</v>
      </c>
      <c r="AJ11" s="3">
        <f t="shared" si="7"/>
        <v>1.4107658565000001E-6</v>
      </c>
      <c r="AK11" s="3">
        <f t="shared" si="8"/>
        <v>2.5987272347974096E-2</v>
      </c>
      <c r="AL11" s="4">
        <f t="shared" si="34"/>
        <v>1.3949951271315311E-6</v>
      </c>
      <c r="AM11" s="4">
        <f t="shared" si="35"/>
        <v>1.1810991182502554E-3</v>
      </c>
      <c r="AN11" s="4">
        <f t="shared" si="9"/>
        <v>2.5696764722391654E-2</v>
      </c>
      <c r="AO11" s="3">
        <f t="shared" si="36"/>
        <v>38.915404752436395</v>
      </c>
      <c r="AQ11" s="4">
        <v>5.4286799999999997E-5</v>
      </c>
      <c r="AR11" s="4">
        <v>-3.46465E-9</v>
      </c>
      <c r="AS11" s="30">
        <f t="shared" ref="AS11:AS25" si="61">(AS$1+(2.3367*LN(AQ11*1000)))/AS$1</f>
        <v>0.98882115746152599</v>
      </c>
      <c r="AT11" s="3">
        <f t="shared" si="10"/>
        <v>1.4088010702500001E-6</v>
      </c>
      <c r="AU11" s="3">
        <f t="shared" si="11"/>
        <v>2.5951079640907187E-2</v>
      </c>
      <c r="AV11" s="4">
        <f t="shared" si="38"/>
        <v>1.3930523049176417E-6</v>
      </c>
      <c r="AW11" s="4">
        <f t="shared" si="39"/>
        <v>1.1802763680247273E-3</v>
      </c>
      <c r="AX11" s="4">
        <f t="shared" si="12"/>
        <v>2.5660976607898085E-2</v>
      </c>
      <c r="AY11" s="3">
        <f t="shared" si="40"/>
        <v>38.969678172428331</v>
      </c>
      <c r="BA11" s="4">
        <v>5.4286799999999997E-5</v>
      </c>
      <c r="BB11" s="4">
        <v>-1.3672100000000001E-9</v>
      </c>
      <c r="BC11" s="30">
        <f t="shared" ref="BC11:BC25" si="62">(BC$1+(2.3367*LN(BA11*1000)))/BC$1</f>
        <v>0.98882115746152599</v>
      </c>
      <c r="BD11" s="3">
        <f t="shared" si="13"/>
        <v>5.7198668520000001E-7</v>
      </c>
      <c r="BE11" s="3">
        <f t="shared" si="14"/>
        <v>1.0536386104909482E-2</v>
      </c>
      <c r="BF11" s="4">
        <f t="shared" si="42"/>
        <v>5.6559253611204548E-7</v>
      </c>
      <c r="BG11" s="4">
        <f t="shared" si="54"/>
        <v>7.5205886479187613E-4</v>
      </c>
      <c r="BH11" s="4">
        <f t="shared" si="55"/>
        <v>1.0418601503718133E-2</v>
      </c>
      <c r="BI11" s="3">
        <f t="shared" si="56"/>
        <v>95.982171853211355</v>
      </c>
      <c r="BK11" s="4">
        <v>5.4286799999999997E-5</v>
      </c>
      <c r="BL11" s="4">
        <v>-3.2403199999999998E-9</v>
      </c>
      <c r="BM11" s="30">
        <f t="shared" ref="BM11:BM25" si="63">(BM$1+(2.3367*LN(BK11*1000)))/BM$1</f>
        <v>0.98882115746152599</v>
      </c>
      <c r="BN11" s="3">
        <f t="shared" si="15"/>
        <v>1.3575884028000002E-6</v>
      </c>
      <c r="BO11" s="3">
        <f t="shared" si="16"/>
        <v>2.5007707265854686E-2</v>
      </c>
      <c r="BP11" s="4">
        <f t="shared" si="44"/>
        <v>1.3424121358130406E-6</v>
      </c>
      <c r="BQ11" s="4">
        <f t="shared" si="45"/>
        <v>1.1586251058099168E-3</v>
      </c>
      <c r="BR11" s="4">
        <f t="shared" si="17"/>
        <v>2.4728150044081448E-2</v>
      </c>
      <c r="BS11" s="3">
        <f t="shared" si="46"/>
        <v>40.439741679719575</v>
      </c>
      <c r="BU11" s="4">
        <v>5.4286799999999997E-5</v>
      </c>
      <c r="BV11" s="4">
        <v>-2.9748599999999998E-9</v>
      </c>
      <c r="BW11" s="30">
        <f t="shared" ref="BW11:BW25" si="64">(BW$1+(2.3367*LN(BU11*1000)))/BW$1</f>
        <v>0.98882115746152599</v>
      </c>
      <c r="BX11" s="3">
        <f t="shared" si="18"/>
        <v>1.2468477819000001E-6</v>
      </c>
      <c r="BY11" s="3">
        <f t="shared" si="19"/>
        <v>2.2967789258162209E-2</v>
      </c>
      <c r="BZ11" s="4">
        <f t="shared" si="48"/>
        <v>1.2329094668766945E-6</v>
      </c>
      <c r="CA11" s="4">
        <f t="shared" si="49"/>
        <v>1.1103645648509748E-3</v>
      </c>
      <c r="CB11" s="4">
        <f t="shared" si="20"/>
        <v>2.2711035958588359E-2</v>
      </c>
      <c r="CC11" s="3">
        <f t="shared" si="50"/>
        <v>44.031456857512573</v>
      </c>
    </row>
    <row r="12" spans="1:81" x14ac:dyDescent="0.2">
      <c r="B12" s="3">
        <v>6.5512900000000001E-5</v>
      </c>
      <c r="C12" s="3">
        <f t="shared" si="0"/>
        <v>5.4594083333333342E-2</v>
      </c>
      <c r="D12" s="3">
        <v>-4.3903900000000002E-9</v>
      </c>
      <c r="E12" s="32">
        <f t="shared" si="57"/>
        <v>0.98940316966329178</v>
      </c>
      <c r="F12" s="3">
        <f t="shared" si="1"/>
        <v>1.8661620649500002E-6</v>
      </c>
      <c r="G12" s="3">
        <f t="shared" si="22"/>
        <v>2.8485413787971533E-2</v>
      </c>
      <c r="H12" s="3">
        <f t="shared" si="23"/>
        <v>1.8463866621669241E-6</v>
      </c>
      <c r="I12" s="3">
        <f t="shared" si="24"/>
        <v>1.358818112245684E-3</v>
      </c>
      <c r="J12" s="3">
        <f t="shared" si="25"/>
        <v>2.8183558690989471E-2</v>
      </c>
      <c r="K12" s="3">
        <f t="shared" si="26"/>
        <v>35.48167961910746</v>
      </c>
      <c r="M12" s="3">
        <v>6.5512900000000001E-5</v>
      </c>
      <c r="N12" s="3">
        <v>-1.08993E-10</v>
      </c>
      <c r="O12" s="32">
        <f t="shared" si="58"/>
        <v>0.98940316966329178</v>
      </c>
      <c r="P12" s="3">
        <f t="shared" si="2"/>
        <v>5.1743155100000004E-8</v>
      </c>
      <c r="Q12" s="3">
        <f t="shared" si="3"/>
        <v>7.8981628198415894E-4</v>
      </c>
      <c r="R12" s="3">
        <f t="shared" si="28"/>
        <v>5.1194841664319326E-8</v>
      </c>
      <c r="S12" s="3">
        <f t="shared" si="51"/>
        <v>2.2626277127340088E-4</v>
      </c>
      <c r="T12" s="3">
        <f t="shared" si="52"/>
        <v>7.8144673284680308E-4</v>
      </c>
      <c r="U12" s="3">
        <f t="shared" si="53"/>
        <v>1279.6777540511423</v>
      </c>
      <c r="W12" s="3">
        <v>6.5512900000000001E-5</v>
      </c>
      <c r="X12" s="3">
        <v>-4.2148400000000003E-9</v>
      </c>
      <c r="Y12" s="32">
        <f t="shared" si="59"/>
        <v>0.98954237268906131</v>
      </c>
      <c r="Z12" s="3">
        <f t="shared" si="4"/>
        <v>1.802754492E-6</v>
      </c>
      <c r="AA12" s="3">
        <f t="shared" si="5"/>
        <v>2.7517549856593129E-2</v>
      </c>
      <c r="AB12" s="3">
        <f t="shared" si="30"/>
        <v>1.7839019573895434E-6</v>
      </c>
      <c r="AC12" s="3">
        <f t="shared" si="31"/>
        <v>1.3356279262539937E-3</v>
      </c>
      <c r="AD12" s="3">
        <f t="shared" si="6"/>
        <v>2.7229781575682704E-2</v>
      </c>
      <c r="AE12" s="3">
        <f t="shared" si="32"/>
        <v>36.724495832645253</v>
      </c>
      <c r="AG12" s="3">
        <v>6.5512900000000001E-5</v>
      </c>
      <c r="AH12" s="3">
        <v>-4.2245899999999998E-9</v>
      </c>
      <c r="AI12" s="32">
        <f t="shared" si="60"/>
        <v>0.98954237268906131</v>
      </c>
      <c r="AJ12" s="3">
        <f t="shared" si="7"/>
        <v>1.84563043665E-6</v>
      </c>
      <c r="AK12" s="3">
        <f t="shared" si="8"/>
        <v>2.817201553663477E-2</v>
      </c>
      <c r="AL12" s="3">
        <f t="shared" si="34"/>
        <v>1.8263295213897893E-6</v>
      </c>
      <c r="AM12" s="3">
        <f t="shared" si="35"/>
        <v>1.3514175969661596E-3</v>
      </c>
      <c r="AN12" s="3">
        <f t="shared" si="9"/>
        <v>2.7877403097554671E-2</v>
      </c>
      <c r="AO12" s="3">
        <f t="shared" si="36"/>
        <v>35.871347001030998</v>
      </c>
      <c r="AQ12" s="3">
        <v>6.5512900000000001E-5</v>
      </c>
      <c r="AR12" s="3">
        <v>-4.5498500000000004E-9</v>
      </c>
      <c r="AS12" s="32">
        <f t="shared" si="61"/>
        <v>0.98954237268906131</v>
      </c>
      <c r="AT12" s="3">
        <f t="shared" si="10"/>
        <v>1.8482907922500003E-6</v>
      </c>
      <c r="AU12" s="3">
        <f t="shared" si="11"/>
        <v>2.8212623655035882E-2</v>
      </c>
      <c r="AV12" s="3">
        <f t="shared" si="38"/>
        <v>1.8289620559824103E-6</v>
      </c>
      <c r="AW12" s="3">
        <f t="shared" si="39"/>
        <v>1.352391236285717E-3</v>
      </c>
      <c r="AX12" s="3">
        <f t="shared" si="12"/>
        <v>2.7917586551387746E-2</v>
      </c>
      <c r="AY12" s="3">
        <f t="shared" si="40"/>
        <v>35.81971522356725</v>
      </c>
      <c r="BA12" s="3">
        <v>6.5512900000000001E-5</v>
      </c>
      <c r="BB12" s="3">
        <v>-2.1496199999999999E-9</v>
      </c>
      <c r="BC12" s="32">
        <f t="shared" si="62"/>
        <v>0.98954237268906131</v>
      </c>
      <c r="BD12" s="3">
        <f t="shared" si="13"/>
        <v>8.9599831440000009E-7</v>
      </c>
      <c r="BE12" s="3">
        <f t="shared" si="14"/>
        <v>1.367667000544931E-2</v>
      </c>
      <c r="BF12" s="3">
        <f t="shared" si="42"/>
        <v>8.8662829795677566E-7</v>
      </c>
      <c r="BG12" s="3">
        <f t="shared" si="54"/>
        <v>9.4160941900385412E-4</v>
      </c>
      <c r="BH12" s="3">
        <f t="shared" si="55"/>
        <v>1.3533644487677628E-2</v>
      </c>
      <c r="BI12" s="3">
        <f t="shared" si="56"/>
        <v>73.889926760710992</v>
      </c>
      <c r="BK12" s="3">
        <v>6.5512900000000001E-5</v>
      </c>
      <c r="BL12" s="3">
        <v>-4.2568100000000003E-9</v>
      </c>
      <c r="BM12" s="32">
        <f t="shared" si="63"/>
        <v>0.98954237268906131</v>
      </c>
      <c r="BN12" s="3">
        <f t="shared" si="15"/>
        <v>1.7816324536500005E-6</v>
      </c>
      <c r="BO12" s="3">
        <f t="shared" si="16"/>
        <v>2.7195139486269122E-2</v>
      </c>
      <c r="BP12" s="3">
        <f t="shared" si="44"/>
        <v>1.7630008054446556E-6</v>
      </c>
      <c r="BQ12" s="3">
        <f t="shared" si="45"/>
        <v>1.3277804055809288E-3</v>
      </c>
      <c r="BR12" s="3">
        <f t="shared" si="17"/>
        <v>2.6910742852852731E-2</v>
      </c>
      <c r="BS12" s="3">
        <f t="shared" si="46"/>
        <v>37.15988092443137</v>
      </c>
      <c r="BU12" s="3">
        <v>6.5512900000000001E-5</v>
      </c>
      <c r="BV12" s="3">
        <v>-4.0447800000000002E-9</v>
      </c>
      <c r="BW12" s="32">
        <f t="shared" si="64"/>
        <v>0.98954237268906131</v>
      </c>
      <c r="BX12" s="3">
        <f t="shared" si="18"/>
        <v>1.6931809587000004E-6</v>
      </c>
      <c r="BY12" s="3">
        <f t="shared" si="19"/>
        <v>2.5845000888374662E-2</v>
      </c>
      <c r="BZ12" s="3">
        <f t="shared" si="48"/>
        <v>1.675474303263938E-6</v>
      </c>
      <c r="CA12" s="3">
        <f t="shared" si="49"/>
        <v>1.2944011369216029E-3</v>
      </c>
      <c r="CB12" s="3">
        <f t="shared" si="20"/>
        <v>2.557472350123316E-2</v>
      </c>
      <c r="CC12" s="3">
        <f t="shared" si="50"/>
        <v>39.10110699541999</v>
      </c>
    </row>
    <row r="13" spans="1:81" x14ac:dyDescent="0.2">
      <c r="B13" s="3">
        <v>7.9060400000000006E-5</v>
      </c>
      <c r="C13" s="3">
        <f t="shared" si="0"/>
        <v>6.5883666666666674E-2</v>
      </c>
      <c r="D13" s="3">
        <v>-5.6638700000000002E-9</v>
      </c>
      <c r="E13" s="32">
        <f t="shared" si="57"/>
        <v>0.9901339815209772</v>
      </c>
      <c r="F13" s="3">
        <f t="shared" si="1"/>
        <v>2.40574190835E-6</v>
      </c>
      <c r="G13" s="3">
        <f t="shared" si="22"/>
        <v>3.042916439013716E-2</v>
      </c>
      <c r="H13" s="3">
        <f t="shared" si="23"/>
        <v>2.3820068142264595E-6</v>
      </c>
      <c r="I13" s="3">
        <f t="shared" si="24"/>
        <v>1.5433751372321829E-3</v>
      </c>
      <c r="J13" s="3">
        <f t="shared" si="25"/>
        <v>3.0128949691962847E-2</v>
      </c>
      <c r="K13" s="3">
        <f t="shared" si="26"/>
        <v>33.190669114720535</v>
      </c>
      <c r="M13" s="3">
        <v>7.9060400000000006E-5</v>
      </c>
      <c r="N13" s="3">
        <v>-5.1355399999999998E-10</v>
      </c>
      <c r="O13" s="32">
        <f t="shared" si="58"/>
        <v>0.9901339815209772</v>
      </c>
      <c r="P13" s="3">
        <f t="shared" si="2"/>
        <v>2.2194196779999994E-7</v>
      </c>
      <c r="Q13" s="3">
        <f t="shared" si="3"/>
        <v>2.8072456982256595E-3</v>
      </c>
      <c r="R13" s="3">
        <f t="shared" si="28"/>
        <v>2.1975228424441445E-7</v>
      </c>
      <c r="S13" s="3">
        <f t="shared" si="51"/>
        <v>4.6877743572447519E-4</v>
      </c>
      <c r="T13" s="3">
        <f t="shared" si="52"/>
        <v>2.7795493602918078E-3</v>
      </c>
      <c r="U13" s="3">
        <f t="shared" si="53"/>
        <v>359.77054924292338</v>
      </c>
      <c r="W13" s="3">
        <v>7.9060400000000006E-5</v>
      </c>
      <c r="X13" s="3">
        <v>-5.46032E-9</v>
      </c>
      <c r="Y13" s="32">
        <f t="shared" si="59"/>
        <v>0.99026358439098072</v>
      </c>
      <c r="Z13" s="3">
        <f t="shared" si="4"/>
        <v>2.333702616E-6</v>
      </c>
      <c r="AA13" s="3">
        <f t="shared" si="5"/>
        <v>2.9517971272596644E-2</v>
      </c>
      <c r="AB13" s="3">
        <f t="shared" si="30"/>
        <v>2.3109807174227684E-6</v>
      </c>
      <c r="AC13" s="3">
        <f t="shared" si="31"/>
        <v>1.5201910134659948E-3</v>
      </c>
      <c r="AD13" s="3">
        <f t="shared" si="6"/>
        <v>2.923057203635155E-2</v>
      </c>
      <c r="AE13" s="3">
        <f t="shared" si="32"/>
        <v>34.210757105826936</v>
      </c>
      <c r="AG13" s="3">
        <v>7.9060400000000006E-5</v>
      </c>
      <c r="AH13" s="3">
        <v>-5.45608E-9</v>
      </c>
      <c r="AI13" s="32">
        <f t="shared" si="60"/>
        <v>0.99026358439098072</v>
      </c>
      <c r="AJ13" s="3">
        <f t="shared" si="7"/>
        <v>2.3818642847999998E-6</v>
      </c>
      <c r="AK13" s="3">
        <f t="shared" si="8"/>
        <v>3.0127146900344542E-2</v>
      </c>
      <c r="AL13" s="3">
        <f t="shared" si="34"/>
        <v>2.3586734641989077E-6</v>
      </c>
      <c r="AM13" s="3">
        <f t="shared" si="35"/>
        <v>1.5357973382575279E-3</v>
      </c>
      <c r="AN13" s="3">
        <f t="shared" si="9"/>
        <v>2.9833816477008814E-2</v>
      </c>
      <c r="AO13" s="3">
        <f t="shared" si="36"/>
        <v>33.519010240297007</v>
      </c>
      <c r="AQ13" s="3">
        <v>7.9060400000000006E-5</v>
      </c>
      <c r="AR13" s="3">
        <v>-5.8665799999999998E-9</v>
      </c>
      <c r="AS13" s="32">
        <f t="shared" si="61"/>
        <v>0.99026358439098072</v>
      </c>
      <c r="AT13" s="3">
        <f t="shared" si="10"/>
        <v>2.3815466913000001E-6</v>
      </c>
      <c r="AU13" s="3">
        <f t="shared" si="11"/>
        <v>3.0123129800759922E-2</v>
      </c>
      <c r="AV13" s="3">
        <f t="shared" si="38"/>
        <v>2.3583589629212184E-6</v>
      </c>
      <c r="AW13" s="3">
        <f t="shared" si="39"/>
        <v>1.535694944616677E-3</v>
      </c>
      <c r="AX13" s="3">
        <f t="shared" si="12"/>
        <v>2.9829838489575287E-2</v>
      </c>
      <c r="AY13" s="3">
        <f t="shared" si="40"/>
        <v>33.523480200855687</v>
      </c>
      <c r="BA13" s="3">
        <v>7.9060400000000006E-5</v>
      </c>
      <c r="BB13" s="3">
        <v>-3.1923999999999999E-9</v>
      </c>
      <c r="BC13" s="32">
        <f t="shared" si="62"/>
        <v>0.99026358439098072</v>
      </c>
      <c r="BD13" s="3">
        <f t="shared" si="13"/>
        <v>1.3278343680000002E-6</v>
      </c>
      <c r="BE13" s="3">
        <f t="shared" si="14"/>
        <v>1.6795189095931719E-2</v>
      </c>
      <c r="BF13" s="3">
        <f t="shared" si="42"/>
        <v>1.3149060207332128E-6</v>
      </c>
      <c r="BG13" s="3">
        <f t="shared" si="54"/>
        <v>1.1466935164782318E-3</v>
      </c>
      <c r="BH13" s="3">
        <f t="shared" si="55"/>
        <v>1.6631664154661659E-2</v>
      </c>
      <c r="BI13" s="3">
        <f t="shared" si="56"/>
        <v>60.126274238150231</v>
      </c>
      <c r="BK13" s="3">
        <v>7.9060400000000006E-5</v>
      </c>
      <c r="BL13" s="3">
        <v>-5.4484499999999997E-9</v>
      </c>
      <c r="BM13" s="32">
        <f t="shared" si="63"/>
        <v>0.99026358439098072</v>
      </c>
      <c r="BN13" s="3">
        <f t="shared" si="15"/>
        <v>2.2787429542500001E-6</v>
      </c>
      <c r="BO13" s="3">
        <f t="shared" si="16"/>
        <v>2.8822810841457921E-2</v>
      </c>
      <c r="BP13" s="3">
        <f t="shared" si="44"/>
        <v>2.2565561657812979E-6</v>
      </c>
      <c r="BQ13" s="3">
        <f t="shared" si="45"/>
        <v>1.5021837989345039E-3</v>
      </c>
      <c r="BR13" s="3">
        <f t="shared" si="17"/>
        <v>2.8542179976085345E-2</v>
      </c>
      <c r="BS13" s="3">
        <f t="shared" si="46"/>
        <v>35.035866245601092</v>
      </c>
      <c r="BU13" s="3">
        <v>7.9060400000000006E-5</v>
      </c>
      <c r="BV13" s="3">
        <v>-5.3017100000000003E-9</v>
      </c>
      <c r="BW13" s="32">
        <f t="shared" si="64"/>
        <v>0.99026358439098072</v>
      </c>
      <c r="BX13" s="3">
        <f t="shared" si="18"/>
        <v>2.2175281621500005E-6</v>
      </c>
      <c r="BY13" s="3">
        <f t="shared" si="19"/>
        <v>2.8048532035633518E-2</v>
      </c>
      <c r="BZ13" s="3">
        <f t="shared" si="48"/>
        <v>2.1959373863386034E-6</v>
      </c>
      <c r="CA13" s="3">
        <f t="shared" si="49"/>
        <v>1.4818695578014292E-3</v>
      </c>
      <c r="CB13" s="3">
        <f t="shared" si="20"/>
        <v>2.77754398705117E-2</v>
      </c>
      <c r="CC13" s="3">
        <f t="shared" si="50"/>
        <v>36.003030182851148</v>
      </c>
    </row>
    <row r="14" spans="1:81" x14ac:dyDescent="0.2">
      <c r="B14" s="3">
        <v>9.5409500000000002E-5</v>
      </c>
      <c r="C14" s="3">
        <f t="shared" si="0"/>
        <v>7.9507916666666678E-2</v>
      </c>
      <c r="D14" s="3">
        <v>-7.4059500000000001E-9</v>
      </c>
      <c r="E14" s="32">
        <f t="shared" si="57"/>
        <v>0.99086479722552934</v>
      </c>
      <c r="F14" s="3">
        <f t="shared" si="1"/>
        <v>3.1438699147499998E-6</v>
      </c>
      <c r="G14" s="3">
        <f t="shared" si="22"/>
        <v>3.2951329948799644E-2</v>
      </c>
      <c r="H14" s="3">
        <f t="shared" si="23"/>
        <v>3.1151500255822006E-6</v>
      </c>
      <c r="I14" s="3">
        <f t="shared" si="24"/>
        <v>1.7649787606603658E-3</v>
      </c>
      <c r="J14" s="3">
        <f t="shared" si="25"/>
        <v>3.2650312868028872E-2</v>
      </c>
      <c r="K14" s="3">
        <f t="shared" si="26"/>
        <v>30.627577874734495</v>
      </c>
      <c r="M14" s="3">
        <v>9.5409500000000002E-5</v>
      </c>
      <c r="N14" s="3">
        <v>-1.44227E-9</v>
      </c>
      <c r="O14" s="32">
        <f t="shared" si="58"/>
        <v>0.99086479722552934</v>
      </c>
      <c r="P14" s="3">
        <f t="shared" si="2"/>
        <v>6.1265278899999992E-7</v>
      </c>
      <c r="Q14" s="3">
        <f t="shared" si="3"/>
        <v>6.4212975542267793E-3</v>
      </c>
      <c r="R14" s="3">
        <f t="shared" si="28"/>
        <v>6.0705608154213995E-7</v>
      </c>
      <c r="S14" s="3">
        <f t="shared" si="51"/>
        <v>7.7913803754029365E-4</v>
      </c>
      <c r="T14" s="3">
        <f t="shared" si="52"/>
        <v>6.3626376989937058E-3</v>
      </c>
      <c r="U14" s="3">
        <f t="shared" si="53"/>
        <v>157.16752191597467</v>
      </c>
      <c r="W14" s="3">
        <v>9.5409500000000002E-5</v>
      </c>
      <c r="X14" s="3">
        <v>-7.12733E-9</v>
      </c>
      <c r="Y14" s="32">
        <f t="shared" si="59"/>
        <v>0.99098479988923338</v>
      </c>
      <c r="Z14" s="3">
        <f t="shared" si="4"/>
        <v>3.0443489789999997E-6</v>
      </c>
      <c r="AA14" s="3">
        <f t="shared" si="5"/>
        <v>3.1908237429186817E-2</v>
      </c>
      <c r="AB14" s="3">
        <f t="shared" si="30"/>
        <v>3.0169035637473069E-6</v>
      </c>
      <c r="AC14" s="3">
        <f t="shared" si="31"/>
        <v>1.7369235917988179E-3</v>
      </c>
      <c r="AD14" s="3">
        <f t="shared" si="6"/>
        <v>3.162057828358085E-2</v>
      </c>
      <c r="AE14" s="3">
        <f t="shared" si="32"/>
        <v>31.624975072617669</v>
      </c>
      <c r="AG14" s="3">
        <v>9.5409500000000002E-5</v>
      </c>
      <c r="AH14" s="3">
        <v>-7.07135E-9</v>
      </c>
      <c r="AI14" s="32">
        <f t="shared" si="60"/>
        <v>0.99098479988923338</v>
      </c>
      <c r="AJ14" s="3">
        <f t="shared" si="7"/>
        <v>3.0852093772499998E-6</v>
      </c>
      <c r="AK14" s="3">
        <f t="shared" si="8"/>
        <v>3.2336500843731492E-2</v>
      </c>
      <c r="AL14" s="3">
        <f t="shared" si="34"/>
        <v>3.0573955973304773E-6</v>
      </c>
      <c r="AM14" s="3">
        <f t="shared" si="35"/>
        <v>1.7485409910352337E-3</v>
      </c>
      <c r="AN14" s="3">
        <f t="shared" si="9"/>
        <v>3.2044980817743277E-2</v>
      </c>
      <c r="AO14" s="3">
        <f t="shared" si="36"/>
        <v>31.206135078923214</v>
      </c>
      <c r="AQ14" s="3">
        <v>9.5409500000000002E-5</v>
      </c>
      <c r="AR14" s="3">
        <v>-7.6260399999999994E-9</v>
      </c>
      <c r="AS14" s="32">
        <f t="shared" si="61"/>
        <v>0.99098479988923338</v>
      </c>
      <c r="AT14" s="3">
        <f t="shared" si="10"/>
        <v>3.0941015993999996E-6</v>
      </c>
      <c r="AU14" s="3">
        <f t="shared" si="11"/>
        <v>3.2429701438535991E-2</v>
      </c>
      <c r="AV14" s="3">
        <f t="shared" si="38"/>
        <v>3.0662076543183654E-6</v>
      </c>
      <c r="AW14" s="3">
        <f t="shared" si="39"/>
        <v>1.7510590093764303E-3</v>
      </c>
      <c r="AX14" s="3">
        <f t="shared" si="12"/>
        <v>3.2137341190535171E-2</v>
      </c>
      <c r="AY14" s="3">
        <f t="shared" si="40"/>
        <v>31.116450924524891</v>
      </c>
      <c r="BA14" s="3">
        <v>9.5409500000000002E-5</v>
      </c>
      <c r="BB14" s="3">
        <v>-4.5723199999999998E-9</v>
      </c>
      <c r="BC14" s="32">
        <f t="shared" si="62"/>
        <v>0.99098479988923338</v>
      </c>
      <c r="BD14" s="3">
        <f t="shared" si="13"/>
        <v>1.8992868384E-6</v>
      </c>
      <c r="BE14" s="3">
        <f t="shared" si="14"/>
        <v>1.9906684747326001E-2</v>
      </c>
      <c r="BF14" s="3">
        <f t="shared" si="42"/>
        <v>1.8821643874840787E-6</v>
      </c>
      <c r="BG14" s="3">
        <f t="shared" si="54"/>
        <v>1.3719199639498213E-3</v>
      </c>
      <c r="BH14" s="3">
        <f t="shared" si="55"/>
        <v>1.9727222000786911E-2</v>
      </c>
      <c r="BI14" s="3">
        <f t="shared" si="56"/>
        <v>50.691374586858217</v>
      </c>
      <c r="BK14" s="3">
        <v>9.5409500000000002E-5</v>
      </c>
      <c r="BL14" s="3">
        <v>-7.0772900000000001E-9</v>
      </c>
      <c r="BM14" s="32">
        <f t="shared" si="63"/>
        <v>0.99098479988923338</v>
      </c>
      <c r="BN14" s="3">
        <f t="shared" si="15"/>
        <v>2.9582379928500006E-6</v>
      </c>
      <c r="BO14" s="3">
        <f t="shared" si="16"/>
        <v>3.1005696422788092E-2</v>
      </c>
      <c r="BP14" s="3">
        <f t="shared" si="44"/>
        <v>2.9315688853691854E-6</v>
      </c>
      <c r="BQ14" s="3">
        <f t="shared" si="45"/>
        <v>1.7121824918416803E-3</v>
      </c>
      <c r="BR14" s="3">
        <f t="shared" si="17"/>
        <v>3.0726173864962979E-2</v>
      </c>
      <c r="BS14" s="3">
        <f t="shared" si="46"/>
        <v>32.545542585121503</v>
      </c>
      <c r="BU14" s="3">
        <v>9.5409500000000002E-5</v>
      </c>
      <c r="BV14" s="3">
        <v>-6.9886699999999996E-9</v>
      </c>
      <c r="BW14" s="32">
        <f t="shared" si="64"/>
        <v>0.99098479988923338</v>
      </c>
      <c r="BX14" s="3">
        <f t="shared" si="18"/>
        <v>2.9212688305499998E-6</v>
      </c>
      <c r="BY14" s="3">
        <f t="shared" si="19"/>
        <v>3.0618217583678772E-2</v>
      </c>
      <c r="BZ14" s="3">
        <f t="shared" si="48"/>
        <v>2.8949330074652464E-6</v>
      </c>
      <c r="CA14" s="3">
        <f t="shared" si="49"/>
        <v>1.7014502659393974E-3</v>
      </c>
      <c r="CB14" s="3">
        <f t="shared" si="20"/>
        <v>3.0342188225126913E-2</v>
      </c>
      <c r="CC14" s="3">
        <f t="shared" si="50"/>
        <v>32.957412055465468</v>
      </c>
    </row>
    <row r="15" spans="1:81" x14ac:dyDescent="0.2">
      <c r="B15" s="3">
        <v>1.1514E-4</v>
      </c>
      <c r="C15" s="3">
        <f t="shared" si="0"/>
        <v>9.5950000000000008E-2</v>
      </c>
      <c r="D15" s="3">
        <v>-9.6301900000000002E-9</v>
      </c>
      <c r="E15" s="32">
        <f t="shared" si="57"/>
        <v>0.99159563076883606</v>
      </c>
      <c r="F15" s="3">
        <f t="shared" si="1"/>
        <v>4.08629152395E-6</v>
      </c>
      <c r="G15" s="3">
        <f t="shared" si="22"/>
        <v>3.5489764842365816E-2</v>
      </c>
      <c r="H15" s="3">
        <f t="shared" si="23"/>
        <v>4.051948821196549E-6</v>
      </c>
      <c r="I15" s="3">
        <f t="shared" si="24"/>
        <v>2.0129453100361542E-3</v>
      </c>
      <c r="J15" s="3">
        <f t="shared" si="25"/>
        <v>3.5191495754703393E-2</v>
      </c>
      <c r="K15" s="3">
        <f t="shared" si="26"/>
        <v>28.41595614378933</v>
      </c>
      <c r="M15" s="3">
        <v>1.1514E-4</v>
      </c>
      <c r="N15" s="3">
        <v>-2.95153E-9</v>
      </c>
      <c r="O15" s="32">
        <f t="shared" si="58"/>
        <v>0.99159563076883606</v>
      </c>
      <c r="P15" s="3">
        <f t="shared" si="2"/>
        <v>1.247598471E-6</v>
      </c>
      <c r="Q15" s="3">
        <f t="shared" si="3"/>
        <v>1.0835491323606046E-2</v>
      </c>
      <c r="R15" s="3">
        <f t="shared" si="28"/>
        <v>1.2371131927974804E-6</v>
      </c>
      <c r="S15" s="3">
        <f t="shared" si="51"/>
        <v>1.1122559025680558E-3</v>
      </c>
      <c r="T15" s="3">
        <f t="shared" si="52"/>
        <v>1.0744425853721387E-2</v>
      </c>
      <c r="U15" s="3">
        <f t="shared" si="53"/>
        <v>93.071515743546669</v>
      </c>
      <c r="W15" s="3">
        <v>1.1514E-4</v>
      </c>
      <c r="X15" s="3">
        <v>-9.2073899999999996E-9</v>
      </c>
      <c r="Y15" s="32">
        <f t="shared" si="59"/>
        <v>0.99170603299190552</v>
      </c>
      <c r="Z15" s="3">
        <f t="shared" si="4"/>
        <v>3.9310785569999995E-6</v>
      </c>
      <c r="AA15" s="3">
        <f t="shared" si="5"/>
        <v>3.4141727957269406E-2</v>
      </c>
      <c r="AB15" s="3">
        <f t="shared" si="30"/>
        <v>3.8984743211420139E-6</v>
      </c>
      <c r="AC15" s="3">
        <f t="shared" si="31"/>
        <v>1.9744554492674717E-3</v>
      </c>
      <c r="AD15" s="3">
        <f t="shared" si="6"/>
        <v>3.385855759199248E-2</v>
      </c>
      <c r="AE15" s="3">
        <f t="shared" si="32"/>
        <v>29.534630862021693</v>
      </c>
      <c r="AG15" s="3">
        <v>1.1514E-4</v>
      </c>
      <c r="AH15" s="3">
        <v>-9.1255400000000007E-9</v>
      </c>
      <c r="AI15" s="32">
        <f t="shared" si="60"/>
        <v>0.99170603299190552</v>
      </c>
      <c r="AJ15" s="3">
        <f t="shared" si="7"/>
        <v>3.9796755998999999E-6</v>
      </c>
      <c r="AK15" s="3">
        <f t="shared" si="8"/>
        <v>3.4563797115685253E-2</v>
      </c>
      <c r="AL15" s="3">
        <f t="shared" si="34"/>
        <v>3.9466683017715106E-6</v>
      </c>
      <c r="AM15" s="3">
        <f t="shared" si="35"/>
        <v>1.9866223349624132E-3</v>
      </c>
      <c r="AN15" s="3">
        <f t="shared" si="9"/>
        <v>3.4277126122733287E-2</v>
      </c>
      <c r="AO15" s="3">
        <f t="shared" si="36"/>
        <v>29.173974399702654</v>
      </c>
      <c r="AQ15" s="3">
        <v>1.1514E-4</v>
      </c>
      <c r="AR15" s="3">
        <v>-9.9245000000000006E-9</v>
      </c>
      <c r="AS15" s="32">
        <f t="shared" si="61"/>
        <v>0.99170603299190552</v>
      </c>
      <c r="AT15" s="3">
        <f t="shared" si="10"/>
        <v>4.0249434224999997E-6</v>
      </c>
      <c r="AU15" s="3">
        <f t="shared" si="11"/>
        <v>3.4956951732673262E-2</v>
      </c>
      <c r="AV15" s="3">
        <f t="shared" si="38"/>
        <v>3.9915606745443376E-6</v>
      </c>
      <c r="AW15" s="3">
        <f t="shared" si="39"/>
        <v>1.9978890546134783E-3</v>
      </c>
      <c r="AX15" s="3">
        <f t="shared" si="12"/>
        <v>3.4667019928298917E-2</v>
      </c>
      <c r="AY15" s="3">
        <f t="shared" si="40"/>
        <v>28.845859899936002</v>
      </c>
      <c r="BA15" s="3">
        <v>1.1514E-4</v>
      </c>
      <c r="BB15" s="3">
        <v>-6.4500899999999996E-9</v>
      </c>
      <c r="BC15" s="32">
        <f t="shared" si="62"/>
        <v>0.99170603299190552</v>
      </c>
      <c r="BD15" s="3">
        <f t="shared" si="13"/>
        <v>2.6769089508E-6</v>
      </c>
      <c r="BE15" s="3">
        <f t="shared" si="14"/>
        <v>2.3249165805106827E-2</v>
      </c>
      <c r="BF15" s="3">
        <f t="shared" si="42"/>
        <v>2.6547067562783919E-6</v>
      </c>
      <c r="BG15" s="3">
        <f t="shared" si="54"/>
        <v>1.6293270869528905E-3</v>
      </c>
      <c r="BH15" s="3">
        <f t="shared" si="55"/>
        <v>2.3056337990953552E-2</v>
      </c>
      <c r="BI15" s="3">
        <f t="shared" si="56"/>
        <v>43.372022061454977</v>
      </c>
      <c r="BK15" s="3">
        <v>1.1514E-4</v>
      </c>
      <c r="BL15" s="3">
        <v>-9.1272499999999999E-9</v>
      </c>
      <c r="BM15" s="32">
        <f t="shared" si="63"/>
        <v>0.99170603299190552</v>
      </c>
      <c r="BN15" s="3">
        <f t="shared" si="15"/>
        <v>3.8134095562499998E-6</v>
      </c>
      <c r="BO15" s="3">
        <f t="shared" si="16"/>
        <v>3.3119763385878062E-2</v>
      </c>
      <c r="BP15" s="3">
        <f t="shared" si="44"/>
        <v>3.78178126320211E-6</v>
      </c>
      <c r="BQ15" s="3">
        <f t="shared" si="45"/>
        <v>1.9446802470334578E-3</v>
      </c>
      <c r="BR15" s="3">
        <f t="shared" si="17"/>
        <v>3.2845069161039693E-2</v>
      </c>
      <c r="BS15" s="3">
        <f t="shared" si="46"/>
        <v>30.4459702945666</v>
      </c>
      <c r="BU15" s="3">
        <v>1.1514E-4</v>
      </c>
      <c r="BV15" s="3">
        <v>-9.1221600000000003E-9</v>
      </c>
      <c r="BW15" s="32">
        <f t="shared" si="64"/>
        <v>0.99170603299190552</v>
      </c>
      <c r="BX15" s="3">
        <f t="shared" si="18"/>
        <v>3.8112861864000002E-6</v>
      </c>
      <c r="BY15" s="3">
        <f t="shared" si="19"/>
        <v>3.3101321750911933E-2</v>
      </c>
      <c r="BZ15" s="3">
        <f t="shared" si="48"/>
        <v>3.7796755045115923E-6</v>
      </c>
      <c r="CA15" s="3">
        <f t="shared" si="49"/>
        <v>1.9441387564964575E-3</v>
      </c>
      <c r="CB15" s="3">
        <f t="shared" si="20"/>
        <v>3.2826780480385551E-2</v>
      </c>
      <c r="CC15" s="3">
        <f t="shared" si="50"/>
        <v>30.462932561952385</v>
      </c>
    </row>
    <row r="16" spans="1:81" x14ac:dyDescent="0.2">
      <c r="B16" s="3">
        <v>1.3894999999999999E-4</v>
      </c>
      <c r="C16" s="3">
        <f t="shared" si="0"/>
        <v>0.11579166666666667</v>
      </c>
      <c r="D16" s="3">
        <v>-1.26025E-8</v>
      </c>
      <c r="E16" s="32">
        <f t="shared" si="57"/>
        <v>0.99232644390743441</v>
      </c>
      <c r="F16" s="3">
        <f t="shared" si="1"/>
        <v>5.3456741324999994E-6</v>
      </c>
      <c r="G16" s="3">
        <f t="shared" si="22"/>
        <v>3.8471926106513135E-2</v>
      </c>
      <c r="H16" s="3">
        <f t="shared" si="23"/>
        <v>5.3046538021916837E-6</v>
      </c>
      <c r="I16" s="3">
        <f t="shared" si="24"/>
        <v>2.3031834061124361E-3</v>
      </c>
      <c r="J16" s="3">
        <f t="shared" si="25"/>
        <v>3.8176709623545767E-2</v>
      </c>
      <c r="K16" s="3">
        <f t="shared" si="26"/>
        <v>26.19398082917137</v>
      </c>
      <c r="M16" s="3">
        <v>1.3894999999999999E-4</v>
      </c>
      <c r="N16" s="3">
        <v>-5.2224200000000003E-9</v>
      </c>
      <c r="O16" s="32">
        <f t="shared" si="58"/>
        <v>0.99232644390743441</v>
      </c>
      <c r="P16" s="3">
        <f t="shared" si="2"/>
        <v>2.202961894E-6</v>
      </c>
      <c r="Q16" s="3">
        <f t="shared" si="3"/>
        <v>1.5854349722921917E-2</v>
      </c>
      <c r="R16" s="3">
        <f t="shared" si="28"/>
        <v>2.1860573423366064E-6</v>
      </c>
      <c r="S16" s="3">
        <f t="shared" si="51"/>
        <v>1.4785321580326233E-3</v>
      </c>
      <c r="T16" s="3">
        <f t="shared" si="52"/>
        <v>1.5732690481011922E-2</v>
      </c>
      <c r="U16" s="3">
        <f t="shared" si="53"/>
        <v>63.561919126732882</v>
      </c>
      <c r="W16" s="3">
        <v>1.3894999999999999E-4</v>
      </c>
      <c r="X16" s="3">
        <v>-1.19316E-8</v>
      </c>
      <c r="Y16" s="32">
        <f t="shared" si="59"/>
        <v>0.99242724595791143</v>
      </c>
      <c r="Z16" s="3">
        <f t="shared" si="4"/>
        <v>5.0924092799999995E-6</v>
      </c>
      <c r="AA16" s="3">
        <f t="shared" si="5"/>
        <v>3.6649221158690175E-2</v>
      </c>
      <c r="AB16" s="3">
        <f t="shared" si="30"/>
        <v>5.0538457170409104E-6</v>
      </c>
      <c r="AC16" s="3">
        <f t="shared" si="31"/>
        <v>2.2480760033951057E-3</v>
      </c>
      <c r="AD16" s="3">
        <f t="shared" si="6"/>
        <v>3.6371685621021305E-2</v>
      </c>
      <c r="AE16" s="3">
        <f t="shared" si="32"/>
        <v>27.493914096245295</v>
      </c>
      <c r="AG16" s="3">
        <v>1.3894999999999999E-4</v>
      </c>
      <c r="AH16" s="3">
        <v>-1.18154E-8</v>
      </c>
      <c r="AI16" s="32">
        <f t="shared" si="60"/>
        <v>0.99242724595791143</v>
      </c>
      <c r="AJ16" s="3">
        <f t="shared" si="7"/>
        <v>5.150934789E-6</v>
      </c>
      <c r="AK16" s="3">
        <f t="shared" si="8"/>
        <v>3.7070419496221668E-2</v>
      </c>
      <c r="AL16" s="3">
        <f t="shared" si="34"/>
        <v>5.1119280267560658E-6</v>
      </c>
      <c r="AM16" s="3">
        <f t="shared" si="35"/>
        <v>2.2609573252841517E-3</v>
      </c>
      <c r="AN16" s="3">
        <f t="shared" si="9"/>
        <v>3.6789694327139737E-2</v>
      </c>
      <c r="AO16" s="3">
        <f t="shared" si="36"/>
        <v>27.181525106130078</v>
      </c>
      <c r="AQ16" s="3">
        <v>1.3894999999999999E-4</v>
      </c>
      <c r="AR16" s="3">
        <v>-1.28815E-8</v>
      </c>
      <c r="AS16" s="32">
        <f t="shared" si="61"/>
        <v>0.99242724595791143</v>
      </c>
      <c r="AT16" s="3">
        <f t="shared" si="10"/>
        <v>5.2224840674999996E-6</v>
      </c>
      <c r="AU16" s="3">
        <f t="shared" si="11"/>
        <v>3.758534773299748E-2</v>
      </c>
      <c r="AV16" s="3">
        <f t="shared" si="38"/>
        <v>5.1829354801680961E-6</v>
      </c>
      <c r="AW16" s="3">
        <f t="shared" si="39"/>
        <v>2.2766061319798151E-3</v>
      </c>
      <c r="AX16" s="3">
        <f t="shared" si="12"/>
        <v>3.7300723139029122E-2</v>
      </c>
      <c r="AY16" s="3">
        <f t="shared" si="40"/>
        <v>26.809131723070085</v>
      </c>
      <c r="BA16" s="3">
        <v>1.3894999999999999E-4</v>
      </c>
      <c r="BB16" s="3">
        <v>-8.9453199999999995E-9</v>
      </c>
      <c r="BC16" s="32">
        <f t="shared" si="62"/>
        <v>0.99242724595791143</v>
      </c>
      <c r="BD16" s="3">
        <f t="shared" si="13"/>
        <v>3.7102335984000001E-6</v>
      </c>
      <c r="BE16" s="3">
        <f t="shared" si="14"/>
        <v>2.6701933057934512E-2</v>
      </c>
      <c r="BF16" s="3">
        <f t="shared" si="42"/>
        <v>3.6821369119206236E-6</v>
      </c>
      <c r="BG16" s="3">
        <f t="shared" si="54"/>
        <v>1.9188894996639654E-3</v>
      </c>
      <c r="BH16" s="3">
        <f t="shared" si="55"/>
        <v>2.6499725886438459E-2</v>
      </c>
      <c r="BI16" s="3">
        <f t="shared" si="56"/>
        <v>37.736239396791703</v>
      </c>
      <c r="BK16" s="3">
        <v>1.3894999999999999E-4</v>
      </c>
      <c r="BL16" s="3">
        <v>-1.1830700000000001E-8</v>
      </c>
      <c r="BM16" s="32">
        <f t="shared" si="63"/>
        <v>0.99242724595791143</v>
      </c>
      <c r="BN16" s="3">
        <f t="shared" si="15"/>
        <v>4.9411942755000009E-6</v>
      </c>
      <c r="BO16" s="3">
        <f t="shared" si="16"/>
        <v>3.5560951964735528E-2</v>
      </c>
      <c r="BP16" s="3">
        <f t="shared" si="44"/>
        <v>4.9037758265774636E-6</v>
      </c>
      <c r="BQ16" s="3">
        <f t="shared" si="45"/>
        <v>2.2144470701684119E-3</v>
      </c>
      <c r="BR16" s="3">
        <f t="shared" si="17"/>
        <v>3.5291657622004056E-2</v>
      </c>
      <c r="BS16" s="3">
        <f t="shared" si="46"/>
        <v>28.335308324438358</v>
      </c>
      <c r="BU16" s="3">
        <v>1.3894999999999999E-4</v>
      </c>
      <c r="BV16" s="3">
        <v>-1.19185E-8</v>
      </c>
      <c r="BW16" s="32">
        <f t="shared" si="64"/>
        <v>0.99242724595791143</v>
      </c>
      <c r="BX16" s="3">
        <f t="shared" si="18"/>
        <v>4.9778213624999995E-6</v>
      </c>
      <c r="BY16" s="3">
        <f t="shared" si="19"/>
        <v>3.5824551007556674E-2</v>
      </c>
      <c r="BZ16" s="3">
        <f t="shared" si="48"/>
        <v>4.940125545656333E-6</v>
      </c>
      <c r="CA16" s="3">
        <f t="shared" si="49"/>
        <v>2.2226393197404596E-3</v>
      </c>
      <c r="CB16" s="3">
        <f t="shared" si="20"/>
        <v>3.5553260494108195E-2</v>
      </c>
      <c r="CC16" s="3">
        <f t="shared" si="50"/>
        <v>28.126815546656196</v>
      </c>
    </row>
    <row r="17" spans="2:81" x14ac:dyDescent="0.2">
      <c r="B17" s="3">
        <v>1.6768299999999999E-4</v>
      </c>
      <c r="C17" s="3">
        <f t="shared" si="0"/>
        <v>0.13973583333333334</v>
      </c>
      <c r="D17" s="3">
        <v>-1.6051900000000002E-8</v>
      </c>
      <c r="E17" s="32">
        <f t="shared" si="57"/>
        <v>0.99305724055719158</v>
      </c>
      <c r="F17" s="3">
        <f t="shared" si="1"/>
        <v>6.8072021595000007E-6</v>
      </c>
      <c r="G17" s="3">
        <f t="shared" si="22"/>
        <v>4.05956606185481E-2</v>
      </c>
      <c r="H17" s="3">
        <f t="shared" si="23"/>
        <v>6.7599413924280266E-6</v>
      </c>
      <c r="I17" s="3">
        <f t="shared" si="24"/>
        <v>2.5999887292886535E-3</v>
      </c>
      <c r="J17" s="3">
        <f t="shared" si="25"/>
        <v>4.0313814712451636E-2</v>
      </c>
      <c r="K17" s="3">
        <f t="shared" si="26"/>
        <v>24.805392571572551</v>
      </c>
      <c r="M17" s="3">
        <v>1.6768299999999999E-4</v>
      </c>
      <c r="N17" s="3">
        <v>-8.1353400000000006E-9</v>
      </c>
      <c r="O17" s="32">
        <f t="shared" si="58"/>
        <v>0.99305724055719158</v>
      </c>
      <c r="P17" s="3">
        <f t="shared" si="2"/>
        <v>3.4284273379999995E-6</v>
      </c>
      <c r="Q17" s="3">
        <f t="shared" si="3"/>
        <v>2.0445885021141079E-2</v>
      </c>
      <c r="R17" s="3">
        <f t="shared" si="28"/>
        <v>3.4046245917251173E-6</v>
      </c>
      <c r="S17" s="3">
        <f t="shared" si="51"/>
        <v>1.8451624838276756E-3</v>
      </c>
      <c r="T17" s="3">
        <f t="shared" si="52"/>
        <v>2.0303934159843978E-2</v>
      </c>
      <c r="U17" s="3">
        <f t="shared" si="53"/>
        <v>49.251538747487956</v>
      </c>
      <c r="W17" s="3">
        <v>1.6768299999999999E-4</v>
      </c>
      <c r="X17" s="3">
        <v>-1.5185500000000001E-8</v>
      </c>
      <c r="Y17" s="32">
        <f t="shared" si="59"/>
        <v>0.99314844265167845</v>
      </c>
      <c r="Z17" s="3">
        <f t="shared" si="4"/>
        <v>6.479546849999999E-6</v>
      </c>
      <c r="AA17" s="3">
        <f t="shared" si="5"/>
        <v>3.8641644352737009E-2</v>
      </c>
      <c r="AB17" s="3">
        <f t="shared" si="30"/>
        <v>6.4351518631660881E-6</v>
      </c>
      <c r="AC17" s="3">
        <f t="shared" si="31"/>
        <v>2.5367601114740998E-3</v>
      </c>
      <c r="AD17" s="3">
        <f t="shared" si="6"/>
        <v>3.8376888910420785E-2</v>
      </c>
      <c r="AE17" s="3">
        <f t="shared" si="32"/>
        <v>26.057349315995804</v>
      </c>
      <c r="AG17" s="3">
        <v>1.6768299999999999E-4</v>
      </c>
      <c r="AH17" s="3">
        <v>-1.4970500000000002E-8</v>
      </c>
      <c r="AI17" s="32">
        <f t="shared" si="60"/>
        <v>0.99314844265167845</v>
      </c>
      <c r="AJ17" s="3">
        <f t="shared" si="7"/>
        <v>6.5247757575E-6</v>
      </c>
      <c r="AK17" s="3">
        <f t="shared" si="8"/>
        <v>3.891137299249179E-2</v>
      </c>
      <c r="AL17" s="3">
        <f t="shared" si="34"/>
        <v>6.4800708822125503E-6</v>
      </c>
      <c r="AM17" s="3">
        <f t="shared" si="35"/>
        <v>2.545598334814931E-3</v>
      </c>
      <c r="AN17" s="3">
        <f t="shared" si="9"/>
        <v>3.86447694889318E-2</v>
      </c>
      <c r="AO17" s="3">
        <f t="shared" si="36"/>
        <v>25.876723117378376</v>
      </c>
      <c r="AQ17" s="3">
        <v>1.6768299999999999E-4</v>
      </c>
      <c r="AR17" s="3">
        <v>-1.64242E-8</v>
      </c>
      <c r="AS17" s="32">
        <f t="shared" si="61"/>
        <v>0.99314844265167845</v>
      </c>
      <c r="AT17" s="3">
        <f t="shared" si="10"/>
        <v>6.6572244270000002E-6</v>
      </c>
      <c r="AU17" s="3">
        <f t="shared" si="11"/>
        <v>3.9701248349564358E-2</v>
      </c>
      <c r="AV17" s="3">
        <f t="shared" si="38"/>
        <v>6.6116120720577627E-6</v>
      </c>
      <c r="AW17" s="3">
        <f t="shared" si="39"/>
        <v>2.5713055190034815E-3</v>
      </c>
      <c r="AX17" s="3">
        <f t="shared" si="12"/>
        <v>3.9429232969697366E-2</v>
      </c>
      <c r="AY17" s="3">
        <f t="shared" si="40"/>
        <v>25.361893313231128</v>
      </c>
      <c r="BA17" s="3">
        <v>1.6768299999999999E-4</v>
      </c>
      <c r="BB17" s="3">
        <v>-1.19638E-8</v>
      </c>
      <c r="BC17" s="32">
        <f t="shared" si="62"/>
        <v>0.99314844265167845</v>
      </c>
      <c r="BD17" s="3">
        <f t="shared" si="13"/>
        <v>4.9602465359999998E-6</v>
      </c>
      <c r="BE17" s="3">
        <f t="shared" si="14"/>
        <v>2.9581093706577292E-2</v>
      </c>
      <c r="BF17" s="3">
        <f t="shared" si="42"/>
        <v>4.9262611223967824E-6</v>
      </c>
      <c r="BG17" s="3">
        <f t="shared" si="54"/>
        <v>2.219518218532297E-3</v>
      </c>
      <c r="BH17" s="3">
        <f t="shared" si="55"/>
        <v>2.9378417146620605E-2</v>
      </c>
      <c r="BI17" s="3">
        <f t="shared" si="56"/>
        <v>34.038593536514945</v>
      </c>
      <c r="BK17" s="3">
        <v>1.6768299999999999E-4</v>
      </c>
      <c r="BL17" s="3">
        <v>-1.5039200000000001E-8</v>
      </c>
      <c r="BM17" s="32">
        <f t="shared" si="63"/>
        <v>0.99314844265167845</v>
      </c>
      <c r="BN17" s="3">
        <f t="shared" si="15"/>
        <v>6.2796681780000006E-6</v>
      </c>
      <c r="BO17" s="3">
        <f t="shared" si="16"/>
        <v>3.744964115622932E-2</v>
      </c>
      <c r="BP17" s="3">
        <f t="shared" si="44"/>
        <v>6.2366426713500034E-6</v>
      </c>
      <c r="BQ17" s="3">
        <f t="shared" si="45"/>
        <v>2.4973271053968888E-3</v>
      </c>
      <c r="BR17" s="3">
        <f t="shared" si="17"/>
        <v>3.7193052792173352E-2</v>
      </c>
      <c r="BS17" s="3">
        <f t="shared" si="46"/>
        <v>26.886741607035631</v>
      </c>
      <c r="BU17" s="3">
        <v>1.6768299999999999E-4</v>
      </c>
      <c r="BV17" s="3">
        <v>-1.52211E-8</v>
      </c>
      <c r="BW17" s="32">
        <f t="shared" si="64"/>
        <v>0.99314844265167845</v>
      </c>
      <c r="BX17" s="3">
        <f t="shared" si="18"/>
        <v>6.3555504915E-6</v>
      </c>
      <c r="BY17" s="3">
        <f t="shared" si="19"/>
        <v>3.7902175482905247E-2</v>
      </c>
      <c r="BZ17" s="3">
        <f t="shared" si="48"/>
        <v>6.3120050728273348E-6</v>
      </c>
      <c r="CA17" s="3">
        <f t="shared" si="49"/>
        <v>2.5123704091609051E-3</v>
      </c>
      <c r="CB17" s="3">
        <f t="shared" si="20"/>
        <v>3.7642486553957979E-2</v>
      </c>
      <c r="CC17" s="3">
        <f t="shared" si="50"/>
        <v>26.565726431662984</v>
      </c>
    </row>
    <row r="18" spans="2:81" x14ac:dyDescent="0.2">
      <c r="B18" s="3">
        <v>2.0235899999999999E-4</v>
      </c>
      <c r="C18" s="3">
        <f t="shared" si="0"/>
        <v>0.16863250000000002</v>
      </c>
      <c r="D18" s="3">
        <v>-2.0376899999999999E-8</v>
      </c>
      <c r="E18" s="32">
        <f t="shared" si="57"/>
        <v>0.99378806411019593</v>
      </c>
      <c r="F18" s="3">
        <f t="shared" si="1"/>
        <v>8.639726284499999E-6</v>
      </c>
      <c r="G18" s="3">
        <f t="shared" si="22"/>
        <v>4.2695043385764901E-2</v>
      </c>
      <c r="H18" s="3">
        <f t="shared" si="23"/>
        <v>8.5860568587152294E-6</v>
      </c>
      <c r="I18" s="3">
        <f t="shared" si="24"/>
        <v>2.9301974095127499E-3</v>
      </c>
      <c r="J18" s="3">
        <f t="shared" si="25"/>
        <v>4.2429824513440122E-2</v>
      </c>
      <c r="K18" s="3">
        <f t="shared" si="26"/>
        <v>23.568327502350119</v>
      </c>
      <c r="M18" s="3">
        <v>2.0235899999999999E-4</v>
      </c>
      <c r="N18" s="3">
        <v>-1.2002000000000001E-8</v>
      </c>
      <c r="O18" s="32">
        <f t="shared" si="58"/>
        <v>0.99378806411019593</v>
      </c>
      <c r="P18" s="3">
        <f t="shared" si="2"/>
        <v>5.0551311999999998E-6</v>
      </c>
      <c r="Q18" s="3">
        <f t="shared" si="3"/>
        <v>2.4981005045488464E-2</v>
      </c>
      <c r="R18" s="3">
        <f t="shared" si="28"/>
        <v>5.0237290490710513E-6</v>
      </c>
      <c r="S18" s="3">
        <f t="shared" si="51"/>
        <v>2.2413676737811339E-3</v>
      </c>
      <c r="T18" s="3">
        <f t="shared" si="52"/>
        <v>2.4825824643683016E-2</v>
      </c>
      <c r="U18" s="3">
        <f t="shared" si="53"/>
        <v>40.280635763471089</v>
      </c>
      <c r="W18" s="3">
        <v>2.0235899999999999E-4</v>
      </c>
      <c r="X18" s="3">
        <v>-1.9332000000000001E-8</v>
      </c>
      <c r="Y18" s="32">
        <f t="shared" si="59"/>
        <v>0.99386966589528369</v>
      </c>
      <c r="Z18" s="3">
        <f t="shared" si="4"/>
        <v>8.2471997999999997E-6</v>
      </c>
      <c r="AA18" s="3">
        <f t="shared" si="5"/>
        <v>4.0755290350317996E-2</v>
      </c>
      <c r="AB18" s="3">
        <f t="shared" si="30"/>
        <v>8.1966417097976509E-6</v>
      </c>
      <c r="AC18" s="3">
        <f t="shared" si="31"/>
        <v>2.8629777697002207E-3</v>
      </c>
      <c r="AD18" s="3">
        <f t="shared" si="6"/>
        <v>4.0505446803935835E-2</v>
      </c>
      <c r="AE18" s="3">
        <f t="shared" si="32"/>
        <v>24.68803775552556</v>
      </c>
      <c r="AG18" s="3">
        <v>2.0235899999999999E-4</v>
      </c>
      <c r="AH18" s="3">
        <v>-1.90097E-8</v>
      </c>
      <c r="AI18" s="32">
        <f t="shared" si="60"/>
        <v>0.99386966589528369</v>
      </c>
      <c r="AJ18" s="3">
        <f t="shared" si="7"/>
        <v>8.2835848094999985E-6</v>
      </c>
      <c r="AK18" s="3">
        <f t="shared" si="8"/>
        <v>4.0935094606614972E-2</v>
      </c>
      <c r="AL18" s="3">
        <f t="shared" si="34"/>
        <v>8.2328036670330115E-6</v>
      </c>
      <c r="AM18" s="3">
        <f t="shared" si="35"/>
        <v>2.8692862643927689E-3</v>
      </c>
      <c r="AN18" s="3">
        <f t="shared" si="9"/>
        <v>4.0684148800068251E-2</v>
      </c>
      <c r="AO18" s="3">
        <f t="shared" si="36"/>
        <v>24.57959744750325</v>
      </c>
      <c r="AQ18" s="3">
        <v>2.0235899999999999E-4</v>
      </c>
      <c r="AR18" s="3">
        <v>-2.0905800000000001E-8</v>
      </c>
      <c r="AS18" s="32">
        <f t="shared" si="61"/>
        <v>0.99386966589528369</v>
      </c>
      <c r="AT18" s="3">
        <f t="shared" si="10"/>
        <v>8.4722052030000012E-6</v>
      </c>
      <c r="AU18" s="3">
        <f t="shared" si="11"/>
        <v>4.1867202363126924E-2</v>
      </c>
      <c r="AV18" s="3">
        <f t="shared" si="38"/>
        <v>8.4202677545018952E-6</v>
      </c>
      <c r="AW18" s="3">
        <f t="shared" si="39"/>
        <v>2.9017697624901077E-3</v>
      </c>
      <c r="AX18" s="3">
        <f t="shared" si="12"/>
        <v>4.1610542424611187E-2</v>
      </c>
      <c r="AY18" s="3">
        <f t="shared" si="40"/>
        <v>24.032371166796779</v>
      </c>
      <c r="BA18" s="3">
        <v>2.0235899999999999E-4</v>
      </c>
      <c r="BB18" s="3">
        <v>-1.5879299999999999E-8</v>
      </c>
      <c r="BC18" s="32">
        <f t="shared" si="62"/>
        <v>0.99386966589528369</v>
      </c>
      <c r="BD18" s="3">
        <f t="shared" si="13"/>
        <v>6.5817333960000005E-6</v>
      </c>
      <c r="BE18" s="3">
        <f t="shared" si="14"/>
        <v>3.2525034201592223E-2</v>
      </c>
      <c r="BF18" s="3">
        <f t="shared" si="42"/>
        <v>6.541385171294351E-6</v>
      </c>
      <c r="BG18" s="3">
        <f t="shared" si="54"/>
        <v>2.5576131785894347E-3</v>
      </c>
      <c r="BH18" s="3">
        <f t="shared" si="55"/>
        <v>3.2325644875169139E-2</v>
      </c>
      <c r="BI18" s="3">
        <f t="shared" si="56"/>
        <v>30.935191049139672</v>
      </c>
      <c r="BK18" s="3">
        <v>2.0235899999999999E-4</v>
      </c>
      <c r="BL18" s="3">
        <v>-1.92303E-8</v>
      </c>
      <c r="BM18" s="32">
        <f t="shared" si="63"/>
        <v>0.99386966589528369</v>
      </c>
      <c r="BN18" s="3">
        <f t="shared" si="15"/>
        <v>8.0280484095000008E-6</v>
      </c>
      <c r="BO18" s="3">
        <f t="shared" si="16"/>
        <v>3.9672307184261638E-2</v>
      </c>
      <c r="BP18" s="3">
        <f t="shared" si="44"/>
        <v>7.9788337905409293E-6</v>
      </c>
      <c r="BQ18" s="3">
        <f t="shared" si="45"/>
        <v>2.8246829539863281E-3</v>
      </c>
      <c r="BR18" s="3">
        <f t="shared" si="17"/>
        <v>3.9429102686517177E-2</v>
      </c>
      <c r="BS18" s="3">
        <f t="shared" si="46"/>
        <v>25.361977114989003</v>
      </c>
      <c r="BU18" s="3">
        <v>2.0235899999999999E-4</v>
      </c>
      <c r="BV18" s="3">
        <v>-1.94805E-8</v>
      </c>
      <c r="BW18" s="32">
        <f t="shared" si="64"/>
        <v>0.99386966589528369</v>
      </c>
      <c r="BX18" s="3">
        <f t="shared" si="18"/>
        <v>8.1324230925000008E-6</v>
      </c>
      <c r="BY18" s="3">
        <f t="shared" si="19"/>
        <v>4.0188096860035882E-2</v>
      </c>
      <c r="BZ18" s="3">
        <f t="shared" si="48"/>
        <v>8.082568621862066E-6</v>
      </c>
      <c r="CA18" s="3">
        <f t="shared" si="49"/>
        <v>2.8429858638167843E-3</v>
      </c>
      <c r="CB18" s="3">
        <f t="shared" si="20"/>
        <v>3.9941730399251162E-2</v>
      </c>
      <c r="CC18" s="3">
        <f t="shared" si="50"/>
        <v>25.036471630151212</v>
      </c>
    </row>
    <row r="19" spans="2:81" x14ac:dyDescent="0.2">
      <c r="B19" s="3">
        <v>2.44205E-4</v>
      </c>
      <c r="C19" s="3">
        <f t="shared" si="0"/>
        <v>0.20350416666666668</v>
      </c>
      <c r="D19" s="3">
        <v>-2.5626500000000001E-8</v>
      </c>
      <c r="E19" s="32">
        <f t="shared" si="57"/>
        <v>0.99451887457314925</v>
      </c>
      <c r="F19" s="3">
        <f t="shared" si="1"/>
        <v>1.08640080525E-5</v>
      </c>
      <c r="G19" s="3">
        <f t="shared" si="22"/>
        <v>4.4487246585860243E-2</v>
      </c>
      <c r="H19" s="3">
        <f t="shared" si="23"/>
        <v>1.0804461061725932E-5</v>
      </c>
      <c r="I19" s="3">
        <f t="shared" si="24"/>
        <v>3.2870140038834534E-3</v>
      </c>
      <c r="J19" s="3">
        <f t="shared" si="25"/>
        <v>4.4243406407427903E-2</v>
      </c>
      <c r="K19" s="3">
        <f t="shared" si="26"/>
        <v>22.602237964934652</v>
      </c>
      <c r="M19" s="3">
        <v>2.44205E-4</v>
      </c>
      <c r="N19" s="3">
        <v>-1.69259E-8</v>
      </c>
      <c r="O19" s="32">
        <f t="shared" si="58"/>
        <v>0.99451887457314925</v>
      </c>
      <c r="P19" s="3">
        <f t="shared" si="2"/>
        <v>7.1266159299999996E-6</v>
      </c>
      <c r="Q19" s="3">
        <f t="shared" si="3"/>
        <v>2.9182923895907126E-2</v>
      </c>
      <c r="R19" s="3">
        <f t="shared" si="28"/>
        <v>7.0875540542186769E-6</v>
      </c>
      <c r="S19" s="3">
        <f t="shared" si="51"/>
        <v>2.6622460544094488E-3</v>
      </c>
      <c r="T19" s="3">
        <f t="shared" si="52"/>
        <v>2.9022968629711418E-2</v>
      </c>
      <c r="U19" s="3">
        <f t="shared" si="53"/>
        <v>34.455469140957526</v>
      </c>
      <c r="W19" s="3">
        <v>2.44205E-4</v>
      </c>
      <c r="X19" s="3">
        <v>-2.4423E-8</v>
      </c>
      <c r="Y19" s="32">
        <f t="shared" si="59"/>
        <v>0.99459087622079267</v>
      </c>
      <c r="Z19" s="3">
        <f t="shared" si="4"/>
        <v>1.0417493099999999E-5</v>
      </c>
      <c r="AA19" s="3">
        <f t="shared" si="5"/>
        <v>4.2658803464302529E-2</v>
      </c>
      <c r="AB19" s="3">
        <f t="shared" si="30"/>
        <v>1.0361143590353061E-5</v>
      </c>
      <c r="AC19" s="3">
        <f t="shared" si="31"/>
        <v>3.218873031101578E-3</v>
      </c>
      <c r="AD19" s="3">
        <f t="shared" si="6"/>
        <v>4.2428056716091241E-2</v>
      </c>
      <c r="AE19" s="3">
        <f t="shared" si="32"/>
        <v>23.569309494694359</v>
      </c>
      <c r="AG19" s="3">
        <v>2.44205E-4</v>
      </c>
      <c r="AH19" s="3">
        <v>-2.4026899999999999E-8</v>
      </c>
      <c r="AI19" s="32">
        <f t="shared" si="60"/>
        <v>0.99459087622079267</v>
      </c>
      <c r="AJ19" s="3">
        <f t="shared" si="7"/>
        <v>1.0468249291499999E-5</v>
      </c>
      <c r="AK19" s="3">
        <f t="shared" si="8"/>
        <v>4.2866646020761241E-2</v>
      </c>
      <c r="AL19" s="3">
        <f t="shared" si="34"/>
        <v>1.0411625235330676E-5</v>
      </c>
      <c r="AM19" s="3">
        <f t="shared" si="35"/>
        <v>3.2267050121339998E-3</v>
      </c>
      <c r="AN19" s="3">
        <f t="shared" si="9"/>
        <v>4.2634775026435479E-2</v>
      </c>
      <c r="AO19" s="3">
        <f t="shared" si="36"/>
        <v>23.455031705455347</v>
      </c>
      <c r="AQ19" s="3">
        <v>2.44205E-4</v>
      </c>
      <c r="AR19" s="3">
        <v>-2.6382199999999999E-8</v>
      </c>
      <c r="AS19" s="32">
        <f t="shared" si="61"/>
        <v>0.99459087622079267</v>
      </c>
      <c r="AT19" s="3">
        <f t="shared" si="10"/>
        <v>1.0690065057E-5</v>
      </c>
      <c r="AU19" s="3">
        <f t="shared" si="11"/>
        <v>4.3774963890993224E-2</v>
      </c>
      <c r="AV19" s="3">
        <f t="shared" si="38"/>
        <v>1.0632241171898908E-5</v>
      </c>
      <c r="AW19" s="3">
        <f t="shared" si="39"/>
        <v>3.2607117584814069E-3</v>
      </c>
      <c r="AX19" s="3">
        <f t="shared" si="12"/>
        <v>4.3538179692876509E-2</v>
      </c>
      <c r="AY19" s="3">
        <f t="shared" si="40"/>
        <v>22.968346565109492</v>
      </c>
      <c r="BA19" s="3">
        <v>2.44205E-4</v>
      </c>
      <c r="BB19" s="3">
        <v>-2.0779E-8</v>
      </c>
      <c r="BC19" s="32">
        <f t="shared" si="62"/>
        <v>0.99459087622079267</v>
      </c>
      <c r="BD19" s="3">
        <f t="shared" si="13"/>
        <v>8.6107971600000013E-6</v>
      </c>
      <c r="BE19" s="3">
        <f t="shared" si="14"/>
        <v>3.5260527671423604E-2</v>
      </c>
      <c r="BF19" s="3">
        <f t="shared" si="42"/>
        <v>8.5642202923239143E-6</v>
      </c>
      <c r="BG19" s="3">
        <f t="shared" si="54"/>
        <v>2.9264689119011525E-3</v>
      </c>
      <c r="BH19" s="3">
        <f t="shared" si="55"/>
        <v>3.5069799112728707E-2</v>
      </c>
      <c r="BI19" s="3">
        <f t="shared" si="56"/>
        <v>28.514563108433844</v>
      </c>
      <c r="BK19" s="3">
        <v>2.44205E-4</v>
      </c>
      <c r="BL19" s="3">
        <v>-2.4316999999999999E-8</v>
      </c>
      <c r="BM19" s="32">
        <f t="shared" si="63"/>
        <v>0.99459087622079267</v>
      </c>
      <c r="BN19" s="3">
        <f t="shared" si="15"/>
        <v>1.0150041615000001E-5</v>
      </c>
      <c r="BO19" s="3">
        <f t="shared" si="16"/>
        <v>4.1563610962101517E-2</v>
      </c>
      <c r="BP19" s="3">
        <f t="shared" si="44"/>
        <v>1.009513878354036E-5</v>
      </c>
      <c r="BQ19" s="3">
        <f t="shared" si="45"/>
        <v>3.1772848130975544E-3</v>
      </c>
      <c r="BR19" s="3">
        <f t="shared" si="17"/>
        <v>4.1338788245696693E-2</v>
      </c>
      <c r="BS19" s="3">
        <f t="shared" si="46"/>
        <v>24.190355896658353</v>
      </c>
      <c r="BU19" s="3">
        <v>2.44205E-4</v>
      </c>
      <c r="BV19" s="3">
        <v>-2.4646000000000001E-8</v>
      </c>
      <c r="BW19" s="32">
        <f t="shared" si="64"/>
        <v>0.99459087622079267</v>
      </c>
      <c r="BX19" s="3">
        <f t="shared" si="18"/>
        <v>1.0287288900000001E-5</v>
      </c>
      <c r="BY19" s="3">
        <f t="shared" si="19"/>
        <v>4.2125627648901542E-2</v>
      </c>
      <c r="BZ19" s="3">
        <f t="shared" si="48"/>
        <v>1.0231643680987435E-5</v>
      </c>
      <c r="CA19" s="3">
        <f t="shared" si="49"/>
        <v>3.1986940586726069E-3</v>
      </c>
      <c r="CB19" s="3">
        <f t="shared" si="20"/>
        <v>4.1897764914671835E-2</v>
      </c>
      <c r="CC19" s="3">
        <f t="shared" si="50"/>
        <v>23.86762162699085</v>
      </c>
    </row>
    <row r="20" spans="2:81" x14ac:dyDescent="0.2">
      <c r="B20" s="3">
        <v>2.9470499999999998E-4</v>
      </c>
      <c r="C20" s="3">
        <f t="shared" si="0"/>
        <v>0.24558750000000001</v>
      </c>
      <c r="D20" s="3">
        <v>-3.2286500000000003E-8</v>
      </c>
      <c r="E20" s="32">
        <f t="shared" si="57"/>
        <v>0.99524969332051938</v>
      </c>
      <c r="F20" s="3">
        <f t="shared" si="1"/>
        <v>1.36858833525E-5</v>
      </c>
      <c r="G20" s="3">
        <f t="shared" si="22"/>
        <v>4.6439264187916739E-2</v>
      </c>
      <c r="H20" s="3">
        <f t="shared" si="23"/>
        <v>1.3620871209396027E-5</v>
      </c>
      <c r="I20" s="3">
        <f t="shared" si="24"/>
        <v>3.6906464487127494E-3</v>
      </c>
      <c r="J20" s="3">
        <f t="shared" si="25"/>
        <v>4.6218663441054707E-2</v>
      </c>
      <c r="K20" s="3">
        <f t="shared" si="26"/>
        <v>21.636281223825456</v>
      </c>
      <c r="M20" s="3">
        <v>2.9470499999999998E-4</v>
      </c>
      <c r="N20" s="3">
        <v>-2.32869E-8</v>
      </c>
      <c r="O20" s="32">
        <f t="shared" si="58"/>
        <v>0.99524969332051938</v>
      </c>
      <c r="P20" s="3">
        <f t="shared" si="2"/>
        <v>9.8026886299999998E-6</v>
      </c>
      <c r="Q20" s="3">
        <f t="shared" si="3"/>
        <v>3.3262715698749598E-2</v>
      </c>
      <c r="R20" s="3">
        <f t="shared" si="28"/>
        <v>9.7561228527240429E-6</v>
      </c>
      <c r="S20" s="3">
        <f t="shared" si="51"/>
        <v>3.1234792864246823E-3</v>
      </c>
      <c r="T20" s="3">
        <f t="shared" si="52"/>
        <v>3.310470759818817E-2</v>
      </c>
      <c r="U20" s="3">
        <f t="shared" si="53"/>
        <v>30.207184190768395</v>
      </c>
      <c r="W20" s="3">
        <v>2.9470499999999998E-4</v>
      </c>
      <c r="X20" s="3">
        <v>-3.0905700000000003E-8</v>
      </c>
      <c r="Y20" s="32">
        <f t="shared" si="59"/>
        <v>0.99531209472189186</v>
      </c>
      <c r="Z20" s="3">
        <f t="shared" si="4"/>
        <v>1.3181068110000002E-5</v>
      </c>
      <c r="AA20" s="3">
        <f t="shared" si="5"/>
        <v>4.4726313126686019E-2</v>
      </c>
      <c r="AB20" s="3">
        <f t="shared" si="30"/>
        <v>1.311927651123603E-5</v>
      </c>
      <c r="AC20" s="3">
        <f t="shared" si="31"/>
        <v>3.6220541839177434E-3</v>
      </c>
      <c r="AD20" s="3">
        <f t="shared" si="6"/>
        <v>4.4516640407309106E-2</v>
      </c>
      <c r="AE20" s="3">
        <f t="shared" si="32"/>
        <v>22.463510068379101</v>
      </c>
      <c r="AG20" s="3">
        <v>2.9470499999999998E-4</v>
      </c>
      <c r="AH20" s="3">
        <v>-3.0377299999999998E-8</v>
      </c>
      <c r="AI20" s="32">
        <f t="shared" si="60"/>
        <v>0.99531209472189186</v>
      </c>
      <c r="AJ20" s="3">
        <f t="shared" si="7"/>
        <v>1.32334357155E-5</v>
      </c>
      <c r="AK20" s="3">
        <f t="shared" si="8"/>
        <v>4.4904008128467454E-2</v>
      </c>
      <c r="AL20" s="3">
        <f t="shared" si="34"/>
        <v>1.3171398622361802E-5</v>
      </c>
      <c r="AM20" s="3">
        <f t="shared" si="35"/>
        <v>3.6292421553764916E-3</v>
      </c>
      <c r="AN20" s="3">
        <f t="shared" si="9"/>
        <v>4.4693502391753799E-2</v>
      </c>
      <c r="AO20" s="3">
        <f t="shared" si="36"/>
        <v>22.374617035708205</v>
      </c>
      <c r="AQ20" s="3">
        <v>2.9470499999999998E-4</v>
      </c>
      <c r="AR20" s="3">
        <v>-3.3309800000000001E-8</v>
      </c>
      <c r="AS20" s="32">
        <f t="shared" si="61"/>
        <v>0.99531209472189186</v>
      </c>
      <c r="AT20" s="3">
        <f t="shared" si="10"/>
        <v>1.3495639143000004E-5</v>
      </c>
      <c r="AU20" s="3">
        <f t="shared" si="11"/>
        <v>4.5793723021326428E-2</v>
      </c>
      <c r="AV20" s="3">
        <f t="shared" si="38"/>
        <v>1.343237286503009E-5</v>
      </c>
      <c r="AW20" s="3">
        <f t="shared" si="39"/>
        <v>3.6650201725270341E-3</v>
      </c>
      <c r="AX20" s="3">
        <f t="shared" si="12"/>
        <v>4.5579046385470529E-2</v>
      </c>
      <c r="AY20" s="3">
        <f t="shared" si="40"/>
        <v>21.93990614772439</v>
      </c>
      <c r="BA20" s="3">
        <v>2.9470499999999998E-4</v>
      </c>
      <c r="BB20" s="3">
        <v>-2.7051799999999999E-8</v>
      </c>
      <c r="BC20" s="32">
        <f t="shared" si="62"/>
        <v>0.99531209472189186</v>
      </c>
      <c r="BD20" s="3">
        <f t="shared" si="13"/>
        <v>1.1208489096E-5</v>
      </c>
      <c r="BE20" s="3">
        <f t="shared" si="14"/>
        <v>3.8032911202728156E-2</v>
      </c>
      <c r="BF20" s="3">
        <f t="shared" si="42"/>
        <v>1.1155944760807244E-5</v>
      </c>
      <c r="BG20" s="3">
        <f t="shared" si="54"/>
        <v>3.3400516105005391E-3</v>
      </c>
      <c r="BH20" s="3">
        <f t="shared" si="55"/>
        <v>3.7854616517559066E-2</v>
      </c>
      <c r="BI20" s="3">
        <f t="shared" si="56"/>
        <v>26.416857228923313</v>
      </c>
      <c r="BK20" s="3">
        <v>2.9470499999999998E-4</v>
      </c>
      <c r="BL20" s="3">
        <v>-3.0856500000000002E-8</v>
      </c>
      <c r="BM20" s="32">
        <f t="shared" si="63"/>
        <v>0.99531209472189186</v>
      </c>
      <c r="BN20" s="3">
        <f t="shared" si="15"/>
        <v>1.2878092132500005E-5</v>
      </c>
      <c r="BO20" s="3">
        <f t="shared" si="16"/>
        <v>4.3698247849544479E-2</v>
      </c>
      <c r="BP20" s="3">
        <f t="shared" si="44"/>
        <v>1.2817720856420096E-5</v>
      </c>
      <c r="BQ20" s="3">
        <f t="shared" si="45"/>
        <v>3.5801844724008421E-3</v>
      </c>
      <c r="BR20" s="3">
        <f t="shared" si="17"/>
        <v>4.3493394602806525E-2</v>
      </c>
      <c r="BS20" s="3">
        <f t="shared" si="46"/>
        <v>22.991997040752306</v>
      </c>
      <c r="BU20" s="3">
        <v>2.9470499999999998E-4</v>
      </c>
      <c r="BV20" s="3">
        <v>-3.1299299999999998E-8</v>
      </c>
      <c r="BW20" s="32">
        <f t="shared" si="64"/>
        <v>0.99531209472189186</v>
      </c>
      <c r="BX20" s="3">
        <f t="shared" si="18"/>
        <v>1.30628127945E-5</v>
      </c>
      <c r="BY20" s="3">
        <f t="shared" si="19"/>
        <v>4.4325046383671809E-2</v>
      </c>
      <c r="BZ20" s="3">
        <f t="shared" si="48"/>
        <v>1.3001575565453725E-5</v>
      </c>
      <c r="CA20" s="3">
        <f t="shared" si="49"/>
        <v>3.6057697604608262E-3</v>
      </c>
      <c r="CB20" s="3">
        <f t="shared" si="20"/>
        <v>4.411725476477741E-2</v>
      </c>
      <c r="CC20" s="3">
        <f t="shared" si="50"/>
        <v>22.666868220422135</v>
      </c>
    </row>
    <row r="21" spans="2:81" x14ac:dyDescent="0.2">
      <c r="B21" s="3">
        <v>3.5564800000000002E-4</v>
      </c>
      <c r="C21" s="3">
        <f t="shared" si="0"/>
        <v>0.29637333333333338</v>
      </c>
      <c r="D21" s="3">
        <v>-4.0568999999999998E-8</v>
      </c>
      <c r="E21" s="32">
        <f t="shared" si="57"/>
        <v>0.99598051129857679</v>
      </c>
      <c r="F21" s="3">
        <f t="shared" si="1"/>
        <v>1.7195220015E-5</v>
      </c>
      <c r="G21" s="3">
        <f t="shared" si="22"/>
        <v>4.8348985555942955E-2</v>
      </c>
      <c r="H21" s="3">
        <f t="shared" si="23"/>
        <v>1.7126104022431221E-5</v>
      </c>
      <c r="I21" s="3">
        <f t="shared" si="24"/>
        <v>4.1383697300303194E-3</v>
      </c>
      <c r="J21" s="3">
        <f t="shared" si="25"/>
        <v>4.8154647354775565E-2</v>
      </c>
      <c r="K21" s="3">
        <f t="shared" si="26"/>
        <v>20.766427643682633</v>
      </c>
      <c r="M21" s="3">
        <v>3.5564800000000002E-4</v>
      </c>
      <c r="N21" s="3">
        <v>-3.1255999999999999E-8</v>
      </c>
      <c r="O21" s="32">
        <f t="shared" si="58"/>
        <v>0.99598051129857679</v>
      </c>
      <c r="P21" s="3">
        <f t="shared" si="2"/>
        <v>1.3155288999999999E-5</v>
      </c>
      <c r="Q21" s="3">
        <f t="shared" si="3"/>
        <v>3.6989633007917938E-2</v>
      </c>
      <c r="R21" s="3">
        <f t="shared" si="28"/>
        <v>1.3102411464500542E-5</v>
      </c>
      <c r="S21" s="3">
        <f t="shared" si="51"/>
        <v>3.6197253299802379E-3</v>
      </c>
      <c r="T21" s="3">
        <f t="shared" si="52"/>
        <v>3.6840953595972822E-2</v>
      </c>
      <c r="U21" s="3">
        <f t="shared" si="53"/>
        <v>27.143705642551893</v>
      </c>
      <c r="W21" s="3">
        <v>3.5564800000000002E-4</v>
      </c>
      <c r="X21" s="3">
        <v>-3.8809900000000003E-8</v>
      </c>
      <c r="Y21" s="32">
        <f t="shared" si="59"/>
        <v>0.99603331246378435</v>
      </c>
      <c r="Z21" s="3">
        <f t="shared" si="4"/>
        <v>1.655062857E-5</v>
      </c>
      <c r="AA21" s="3">
        <f t="shared" si="5"/>
        <v>4.6536543351853518E-2</v>
      </c>
      <c r="AB21" s="3">
        <f t="shared" si="30"/>
        <v>1.6484977397934848E-5</v>
      </c>
      <c r="AC21" s="3">
        <f t="shared" si="31"/>
        <v>4.060169626744041E-3</v>
      </c>
      <c r="AD21" s="3">
        <f t="shared" si="6"/>
        <v>4.635194742536116E-2</v>
      </c>
      <c r="AE21" s="3">
        <f t="shared" si="32"/>
        <v>21.574066582860695</v>
      </c>
      <c r="AG21" s="3">
        <v>3.5564800000000002E-4</v>
      </c>
      <c r="AH21" s="3">
        <v>-3.82485E-8</v>
      </c>
      <c r="AI21" s="32">
        <f t="shared" si="60"/>
        <v>0.99603331246378435</v>
      </c>
      <c r="AJ21" s="3">
        <f t="shared" si="7"/>
        <v>1.66608316875E-5</v>
      </c>
      <c r="AK21" s="3">
        <f t="shared" si="8"/>
        <v>4.6846409054739517E-2</v>
      </c>
      <c r="AL21" s="3">
        <f t="shared" si="34"/>
        <v>1.6594743374102208E-5</v>
      </c>
      <c r="AM21" s="3">
        <f t="shared" si="35"/>
        <v>4.0736646123732635E-3</v>
      </c>
      <c r="AN21" s="3">
        <f t="shared" si="9"/>
        <v>4.6660583987825625E-2</v>
      </c>
      <c r="AO21" s="3">
        <f t="shared" si="36"/>
        <v>21.431364859490689</v>
      </c>
      <c r="AQ21" s="3">
        <v>3.5564800000000002E-4</v>
      </c>
      <c r="AR21" s="3">
        <v>-4.1744099999999999E-8</v>
      </c>
      <c r="AS21" s="32">
        <f t="shared" si="61"/>
        <v>0.99603331246378435</v>
      </c>
      <c r="AT21" s="3">
        <f t="shared" si="10"/>
        <v>1.6911404128500004E-5</v>
      </c>
      <c r="AU21" s="3">
        <f t="shared" si="11"/>
        <v>4.7550960861582246E-2</v>
      </c>
      <c r="AV21" s="3">
        <f t="shared" si="38"/>
        <v>1.6844321872523575E-5</v>
      </c>
      <c r="AW21" s="3">
        <f t="shared" si="39"/>
        <v>4.1041834599008335E-3</v>
      </c>
      <c r="AX21" s="3">
        <f t="shared" si="12"/>
        <v>4.7362341057797526E-2</v>
      </c>
      <c r="AY21" s="3">
        <f t="shared" si="40"/>
        <v>21.113821185056569</v>
      </c>
      <c r="BA21" s="3">
        <v>3.5564800000000002E-4</v>
      </c>
      <c r="BB21" s="3">
        <v>-3.4878000000000003E-8</v>
      </c>
      <c r="BC21" s="32">
        <f t="shared" si="62"/>
        <v>0.99603331246378435</v>
      </c>
      <c r="BD21" s="3">
        <f t="shared" si="13"/>
        <v>1.4449475040000004E-5</v>
      </c>
      <c r="BE21" s="3">
        <f t="shared" si="14"/>
        <v>4.0628585117869362E-2</v>
      </c>
      <c r="BF21" s="3">
        <f t="shared" si="42"/>
        <v>1.4392158487453977E-5</v>
      </c>
      <c r="BG21" s="3">
        <f t="shared" si="54"/>
        <v>3.7936998415074928E-3</v>
      </c>
      <c r="BH21" s="3">
        <f t="shared" si="55"/>
        <v>4.0467424215668235E-2</v>
      </c>
      <c r="BI21" s="3">
        <f t="shared" si="56"/>
        <v>24.711234267606748</v>
      </c>
      <c r="BK21" s="3">
        <v>3.5564800000000002E-4</v>
      </c>
      <c r="BL21" s="3">
        <v>-3.8903699999999999E-8</v>
      </c>
      <c r="BM21" s="32">
        <f t="shared" si="63"/>
        <v>0.99603331246378435</v>
      </c>
      <c r="BN21" s="3">
        <f t="shared" si="15"/>
        <v>1.62351023205E-5</v>
      </c>
      <c r="BO21" s="3">
        <f t="shared" si="16"/>
        <v>4.5649356443730874E-2</v>
      </c>
      <c r="BP21" s="3">
        <f t="shared" si="44"/>
        <v>1.6170702742476088E-5</v>
      </c>
      <c r="BQ21" s="3">
        <f t="shared" si="45"/>
        <v>4.0212812314579646E-3</v>
      </c>
      <c r="BR21" s="3">
        <f t="shared" si="17"/>
        <v>4.5468279710489265E-2</v>
      </c>
      <c r="BS21" s="3">
        <f t="shared" si="46"/>
        <v>21.993354628046458</v>
      </c>
      <c r="BU21" s="3">
        <v>3.5564800000000002E-4</v>
      </c>
      <c r="BV21" s="3">
        <v>-3.9376899999999997E-8</v>
      </c>
      <c r="BW21" s="32">
        <f t="shared" si="64"/>
        <v>0.99603331246378435</v>
      </c>
      <c r="BX21" s="3">
        <f t="shared" si="18"/>
        <v>1.6432504798500002E-5</v>
      </c>
      <c r="BY21" s="3">
        <f t="shared" si="19"/>
        <v>4.6204406600065237E-2</v>
      </c>
      <c r="BZ21" s="3">
        <f t="shared" si="48"/>
        <v>1.6367322186526987E-5</v>
      </c>
      <c r="CA21" s="3">
        <f t="shared" si="49"/>
        <v>4.0456547290305175E-3</v>
      </c>
      <c r="CB21" s="3">
        <f t="shared" si="20"/>
        <v>4.6021128156286513E-2</v>
      </c>
      <c r="CC21" s="3">
        <f t="shared" si="50"/>
        <v>21.729150067856374</v>
      </c>
    </row>
    <row r="22" spans="2:81" x14ac:dyDescent="0.2">
      <c r="B22" s="3">
        <v>4.2919300000000002E-4</v>
      </c>
      <c r="C22" s="3">
        <f t="shared" si="0"/>
        <v>0.35766083333333337</v>
      </c>
      <c r="D22" s="3">
        <v>-5.0629600000000002E-8</v>
      </c>
      <c r="E22" s="32">
        <f t="shared" si="57"/>
        <v>0.99671132384080108</v>
      </c>
      <c r="F22" s="3">
        <f t="shared" si="1"/>
        <v>2.1457946538000003E-5</v>
      </c>
      <c r="G22" s="3">
        <f t="shared" si="22"/>
        <v>4.9996031011689382E-2</v>
      </c>
      <c r="H22" s="3">
        <f t="shared" si="23"/>
        <v>2.1387378300795116E-5</v>
      </c>
      <c r="I22" s="3">
        <f t="shared" si="24"/>
        <v>4.6246489921717426E-3</v>
      </c>
      <c r="J22" s="3">
        <f t="shared" si="25"/>
        <v>4.9831610256446668E-2</v>
      </c>
      <c r="K22" s="3">
        <f t="shared" si="26"/>
        <v>20.067583504802176</v>
      </c>
      <c r="M22" s="3">
        <v>4.2919300000000002E-4</v>
      </c>
      <c r="N22" s="3">
        <v>-4.1040999999999997E-8</v>
      </c>
      <c r="O22" s="32">
        <f t="shared" si="58"/>
        <v>0.99671132384080108</v>
      </c>
      <c r="P22" s="3">
        <f t="shared" si="2"/>
        <v>1.7271838499999998E-5</v>
      </c>
      <c r="Q22" s="3">
        <f t="shared" si="3"/>
        <v>4.0242591328376737E-2</v>
      </c>
      <c r="R22" s="3">
        <f t="shared" si="28"/>
        <v>1.7215037016499516E-5</v>
      </c>
      <c r="S22" s="3">
        <f t="shared" si="51"/>
        <v>4.1491007479331609E-3</v>
      </c>
      <c r="T22" s="3">
        <f t="shared" si="52"/>
        <v>4.0110246477690722E-2</v>
      </c>
      <c r="U22" s="3">
        <f t="shared" si="53"/>
        <v>24.931285340173588</v>
      </c>
      <c r="W22" s="3">
        <v>4.2919300000000002E-4</v>
      </c>
      <c r="X22" s="3">
        <v>-4.84774E-8</v>
      </c>
      <c r="Y22" s="32">
        <f t="shared" si="59"/>
        <v>0.99675452484125038</v>
      </c>
      <c r="Z22" s="3">
        <f t="shared" si="4"/>
        <v>2.067188382E-5</v>
      </c>
      <c r="AA22" s="3">
        <f t="shared" si="5"/>
        <v>4.8164540940788876E-2</v>
      </c>
      <c r="AB22" s="3">
        <f t="shared" si="30"/>
        <v>2.0604793734577632E-5</v>
      </c>
      <c r="AC22" s="3">
        <f t="shared" si="31"/>
        <v>4.5392503494054645E-3</v>
      </c>
      <c r="AD22" s="3">
        <f t="shared" si="6"/>
        <v>4.8008224119632965E-2</v>
      </c>
      <c r="AE22" s="3">
        <f t="shared" si="32"/>
        <v>20.829764448442699</v>
      </c>
      <c r="AG22" s="3">
        <v>4.2919300000000002E-4</v>
      </c>
      <c r="AH22" s="3">
        <v>-4.7758200000000001E-8</v>
      </c>
      <c r="AI22" s="32">
        <f t="shared" si="60"/>
        <v>0.99675452484125038</v>
      </c>
      <c r="AJ22" s="3">
        <f t="shared" si="7"/>
        <v>2.0801687907000002E-5</v>
      </c>
      <c r="AK22" s="3">
        <f t="shared" si="8"/>
        <v>4.8466978508503171E-2</v>
      </c>
      <c r="AL22" s="3">
        <f t="shared" si="34"/>
        <v>2.073417654563777E-5</v>
      </c>
      <c r="AM22" s="3">
        <f t="shared" si="35"/>
        <v>4.5534796085672513E-3</v>
      </c>
      <c r="AN22" s="3">
        <f t="shared" si="9"/>
        <v>4.830968013373417E-2</v>
      </c>
      <c r="AO22" s="3">
        <f t="shared" si="36"/>
        <v>20.699785161726002</v>
      </c>
      <c r="AQ22" s="3">
        <v>4.2919300000000002E-4</v>
      </c>
      <c r="AR22" s="3">
        <v>-5.1985300000000002E-8</v>
      </c>
      <c r="AS22" s="32">
        <f t="shared" si="61"/>
        <v>0.99675452484125038</v>
      </c>
      <c r="AT22" s="3">
        <f t="shared" si="10"/>
        <v>2.1058936510500002E-5</v>
      </c>
      <c r="AU22" s="3">
        <f t="shared" si="11"/>
        <v>4.9066355952916293E-2</v>
      </c>
      <c r="AV22" s="3">
        <f t="shared" si="38"/>
        <v>2.0990590255185489E-5</v>
      </c>
      <c r="AW22" s="3">
        <f t="shared" si="39"/>
        <v>4.5815488925892182E-3</v>
      </c>
      <c r="AX22" s="3">
        <f t="shared" si="12"/>
        <v>4.8907112313540731E-2</v>
      </c>
      <c r="AY22" s="3">
        <f t="shared" si="40"/>
        <v>20.44692382549713</v>
      </c>
      <c r="BA22" s="3">
        <v>4.2919300000000002E-4</v>
      </c>
      <c r="BB22" s="3">
        <v>-4.4531499999999997E-8</v>
      </c>
      <c r="BC22" s="32">
        <f t="shared" si="62"/>
        <v>0.99675452484125038</v>
      </c>
      <c r="BD22" s="3">
        <f t="shared" si="13"/>
        <v>1.8447182460000001E-5</v>
      </c>
      <c r="BE22" s="3">
        <f t="shared" si="14"/>
        <v>4.2981088834160859E-2</v>
      </c>
      <c r="BF22" s="3">
        <f t="shared" si="42"/>
        <v>1.8387312587577149E-5</v>
      </c>
      <c r="BG22" s="3">
        <f t="shared" si="54"/>
        <v>4.2880429787464994E-3</v>
      </c>
      <c r="BH22" s="3">
        <f t="shared" si="55"/>
        <v>4.2841594778053577E-2</v>
      </c>
      <c r="BI22" s="3">
        <f t="shared" si="56"/>
        <v>23.341801470758252</v>
      </c>
      <c r="BK22" s="3">
        <v>4.2919300000000002E-4</v>
      </c>
      <c r="BL22" s="3">
        <v>-4.8563100000000002E-8</v>
      </c>
      <c r="BM22" s="32">
        <f t="shared" si="63"/>
        <v>0.99675452484125038</v>
      </c>
      <c r="BN22" s="3">
        <f t="shared" si="15"/>
        <v>2.0264665921500002E-5</v>
      </c>
      <c r="BO22" s="3">
        <f t="shared" si="16"/>
        <v>4.7215741919136613E-2</v>
      </c>
      <c r="BP22" s="3">
        <f t="shared" si="44"/>
        <v>2.0198897451651414E-5</v>
      </c>
      <c r="BQ22" s="3">
        <f t="shared" si="45"/>
        <v>4.4943183522811797E-3</v>
      </c>
      <c r="BR22" s="3">
        <f t="shared" si="17"/>
        <v>4.7062504401636125E-2</v>
      </c>
      <c r="BS22" s="3">
        <f t="shared" si="46"/>
        <v>21.248337986136477</v>
      </c>
      <c r="BU22" s="3">
        <v>4.2919300000000002E-4</v>
      </c>
      <c r="BV22" s="3">
        <v>-4.92484E-8</v>
      </c>
      <c r="BW22" s="32">
        <f t="shared" si="64"/>
        <v>0.99675452484125038</v>
      </c>
      <c r="BX22" s="3">
        <f t="shared" si="18"/>
        <v>2.0550549096000004E-5</v>
      </c>
      <c r="BY22" s="3">
        <f t="shared" si="19"/>
        <v>4.7881836600317348E-2</v>
      </c>
      <c r="BZ22" s="3">
        <f t="shared" si="48"/>
        <v>2.0483852799410272E-5</v>
      </c>
      <c r="CA22" s="3">
        <f t="shared" si="49"/>
        <v>4.5259090577927296E-3</v>
      </c>
      <c r="CB22" s="3">
        <f t="shared" si="20"/>
        <v>4.7726437289075711E-2</v>
      </c>
      <c r="CC22" s="3">
        <f t="shared" si="50"/>
        <v>20.952747718063879</v>
      </c>
    </row>
    <row r="23" spans="2:81" x14ac:dyDescent="0.2">
      <c r="B23" s="3">
        <v>5.1794700000000005E-4</v>
      </c>
      <c r="C23" s="3">
        <f t="shared" si="0"/>
        <v>0.43162250000000008</v>
      </c>
      <c r="D23" s="3">
        <v>-6.3242700000000003E-8</v>
      </c>
      <c r="E23" s="32">
        <f t="shared" si="57"/>
        <v>0.99744214025416567</v>
      </c>
      <c r="F23" s="3">
        <f t="shared" si="1"/>
        <v>2.6802180073500001E-5</v>
      </c>
      <c r="G23" s="3">
        <f t="shared" si="22"/>
        <v>5.1746954946162445E-2</v>
      </c>
      <c r="H23" s="3">
        <f t="shared" si="23"/>
        <v>2.6733623855989393E-5</v>
      </c>
      <c r="I23" s="3">
        <f t="shared" si="24"/>
        <v>5.1704568324268405E-3</v>
      </c>
      <c r="J23" s="3">
        <f t="shared" si="25"/>
        <v>5.161459349313615E-2</v>
      </c>
      <c r="K23" s="3">
        <f t="shared" si="26"/>
        <v>19.374365510269548</v>
      </c>
      <c r="M23" s="3">
        <v>5.1794700000000005E-4</v>
      </c>
      <c r="N23" s="3">
        <v>-5.3283400000000003E-8</v>
      </c>
      <c r="O23" s="32">
        <f t="shared" si="58"/>
        <v>0.99744214025416567</v>
      </c>
      <c r="P23" s="3">
        <f t="shared" si="2"/>
        <v>2.2422216180000001E-5</v>
      </c>
      <c r="Q23" s="3">
        <f t="shared" si="3"/>
        <v>4.3290560964731911E-2</v>
      </c>
      <c r="R23" s="3">
        <f t="shared" si="28"/>
        <v>2.2364863295820784E-5</v>
      </c>
      <c r="S23" s="3">
        <f t="shared" si="51"/>
        <v>4.729150377797346E-3</v>
      </c>
      <c r="T23" s="3">
        <f t="shared" si="52"/>
        <v>4.3179829781465638E-2</v>
      </c>
      <c r="U23" s="3">
        <f t="shared" si="53"/>
        <v>23.158961141371535</v>
      </c>
      <c r="W23" s="3">
        <v>5.1794700000000005E-4</v>
      </c>
      <c r="X23" s="3">
        <v>-6.0533700000000002E-8</v>
      </c>
      <c r="Y23" s="32">
        <f t="shared" si="59"/>
        <v>0.99747574103900427</v>
      </c>
      <c r="Z23" s="3">
        <f t="shared" si="4"/>
        <v>2.5811484509999999E-5</v>
      </c>
      <c r="AA23" s="3">
        <f t="shared" si="5"/>
        <v>4.9834219543698481E-2</v>
      </c>
      <c r="AB23" s="3">
        <f t="shared" si="30"/>
        <v>2.5746329638929028E-5</v>
      </c>
      <c r="AC23" s="3">
        <f t="shared" si="31"/>
        <v>5.0740841182354305E-3</v>
      </c>
      <c r="AD23" s="3">
        <f t="shared" si="6"/>
        <v>4.9708425068451072E-2</v>
      </c>
      <c r="AE23" s="3">
        <f t="shared" si="32"/>
        <v>20.117314089572307</v>
      </c>
      <c r="AG23" s="3">
        <v>5.1794700000000005E-4</v>
      </c>
      <c r="AH23" s="3">
        <v>-5.9648700000000004E-8</v>
      </c>
      <c r="AI23" s="32">
        <f t="shared" si="60"/>
        <v>0.99747574103900427</v>
      </c>
      <c r="AJ23" s="3">
        <f t="shared" si="7"/>
        <v>2.5979227774500006E-5</v>
      </c>
      <c r="AK23" s="3">
        <f t="shared" si="8"/>
        <v>5.0158081376086752E-2</v>
      </c>
      <c r="AL23" s="3">
        <f t="shared" si="34"/>
        <v>2.5913649475990476E-5</v>
      </c>
      <c r="AM23" s="3">
        <f t="shared" si="35"/>
        <v>5.0905451059774015E-3</v>
      </c>
      <c r="AN23" s="3">
        <f t="shared" si="9"/>
        <v>5.0031469389706811E-2</v>
      </c>
      <c r="AO23" s="3">
        <f t="shared" si="36"/>
        <v>19.987420161713946</v>
      </c>
      <c r="AQ23" s="3">
        <v>5.1794700000000005E-4</v>
      </c>
      <c r="AR23" s="3">
        <v>-6.4840599999999996E-8</v>
      </c>
      <c r="AS23" s="32">
        <f t="shared" si="61"/>
        <v>0.99747574103900427</v>
      </c>
      <c r="AT23" s="3">
        <f t="shared" si="10"/>
        <v>2.6265140181E-5</v>
      </c>
      <c r="AU23" s="3">
        <f t="shared" si="11"/>
        <v>5.0710092308672503E-2</v>
      </c>
      <c r="AV23" s="3">
        <f t="shared" si="38"/>
        <v>2.6198840165536303E-5</v>
      </c>
      <c r="AW23" s="3">
        <f t="shared" si="39"/>
        <v>5.1184802593676479E-3</v>
      </c>
      <c r="AX23" s="3">
        <f t="shared" si="12"/>
        <v>5.0582086903749421E-2</v>
      </c>
      <c r="AY23" s="3">
        <f t="shared" si="40"/>
        <v>19.769844646838298</v>
      </c>
      <c r="BA23" s="3">
        <v>5.1794700000000005E-4</v>
      </c>
      <c r="BB23" s="3">
        <v>-5.6470299999999998E-8</v>
      </c>
      <c r="BC23" s="32">
        <f t="shared" si="62"/>
        <v>0.99747574103900427</v>
      </c>
      <c r="BD23" s="3">
        <f t="shared" si="13"/>
        <v>2.3391278316000001E-5</v>
      </c>
      <c r="BE23" s="3">
        <f t="shared" si="14"/>
        <v>4.5161528720120012E-2</v>
      </c>
      <c r="BF23" s="3">
        <f t="shared" si="42"/>
        <v>2.3332232672101691E-5</v>
      </c>
      <c r="BG23" s="3">
        <f t="shared" si="54"/>
        <v>4.830344984791634E-3</v>
      </c>
      <c r="BH23" s="3">
        <f t="shared" si="55"/>
        <v>4.504752932655598E-2</v>
      </c>
      <c r="BI23" s="3">
        <f t="shared" si="56"/>
        <v>22.198775714220798</v>
      </c>
      <c r="BK23" s="3">
        <v>5.1794700000000005E-4</v>
      </c>
      <c r="BL23" s="3">
        <v>-6.06563E-8</v>
      </c>
      <c r="BM23" s="32">
        <f t="shared" si="63"/>
        <v>0.99747574103900427</v>
      </c>
      <c r="BN23" s="3">
        <f t="shared" si="15"/>
        <v>2.5309525699500002E-5</v>
      </c>
      <c r="BO23" s="3">
        <f t="shared" si="16"/>
        <v>4.8865087932742149E-2</v>
      </c>
      <c r="BP23" s="3">
        <f t="shared" si="44"/>
        <v>2.5245637902454488E-5</v>
      </c>
      <c r="BQ23" s="3">
        <f t="shared" si="45"/>
        <v>5.0245037468843118E-3</v>
      </c>
      <c r="BR23" s="3">
        <f t="shared" si="17"/>
        <v>4.8741739796648087E-2</v>
      </c>
      <c r="BS23" s="3">
        <f t="shared" si="46"/>
        <v>20.516296795560194</v>
      </c>
      <c r="BU23" s="3">
        <v>5.1794700000000005E-4</v>
      </c>
      <c r="BV23" s="3">
        <v>-6.1500199999999999E-8</v>
      </c>
      <c r="BW23" s="32">
        <f t="shared" si="64"/>
        <v>0.99747574103900427</v>
      </c>
      <c r="BX23" s="3">
        <f t="shared" si="18"/>
        <v>2.5661571243000003E-5</v>
      </c>
      <c r="BY23" s="3">
        <f t="shared" si="19"/>
        <v>4.9544782078089072E-2</v>
      </c>
      <c r="BZ23" s="3">
        <f t="shared" si="48"/>
        <v>2.559679479183663E-5</v>
      </c>
      <c r="CA23" s="3">
        <f t="shared" si="49"/>
        <v>5.0593275039116248E-3</v>
      </c>
      <c r="CB23" s="3">
        <f t="shared" si="20"/>
        <v>4.9419718217957875E-2</v>
      </c>
      <c r="CC23" s="3">
        <f t="shared" si="50"/>
        <v>20.234838158923885</v>
      </c>
    </row>
    <row r="24" spans="2:81" x14ac:dyDescent="0.2">
      <c r="B24" s="3">
        <v>6.2505500000000001E-4</v>
      </c>
      <c r="C24" s="3">
        <f t="shared" si="0"/>
        <v>0.52087916666666667</v>
      </c>
      <c r="D24" s="3">
        <v>-7.8533299999999996E-8</v>
      </c>
      <c r="E24" s="32">
        <f t="shared" si="57"/>
        <v>0.99817295863576427</v>
      </c>
      <c r="F24" s="3">
        <f t="shared" si="1"/>
        <v>3.3280883746499998E-5</v>
      </c>
      <c r="G24" s="3">
        <f t="shared" si="22"/>
        <v>5.3244728458295663E-2</v>
      </c>
      <c r="H24" s="3">
        <f t="shared" si="23"/>
        <v>3.3220078195256819E-5</v>
      </c>
      <c r="I24" s="3">
        <f t="shared" si="24"/>
        <v>5.7636861638414019E-3</v>
      </c>
      <c r="J24" s="3">
        <f t="shared" si="25"/>
        <v>5.3147448136974855E-2</v>
      </c>
      <c r="K24" s="3">
        <f t="shared" si="26"/>
        <v>18.815578829349224</v>
      </c>
      <c r="M24" s="3">
        <v>6.2505500000000001E-4</v>
      </c>
      <c r="N24" s="3">
        <v>-6.8323400000000004E-8</v>
      </c>
      <c r="O24" s="32">
        <f t="shared" si="58"/>
        <v>0.99817295863576427</v>
      </c>
      <c r="P24" s="3">
        <f t="shared" si="2"/>
        <v>2.874954418E-5</v>
      </c>
      <c r="Q24" s="3">
        <f t="shared" si="3"/>
        <v>4.5995223108366463E-2</v>
      </c>
      <c r="R24" s="3">
        <f t="shared" si="28"/>
        <v>2.8697017573580218E-5</v>
      </c>
      <c r="S24" s="3">
        <f t="shared" si="51"/>
        <v>5.35695973230901E-3</v>
      </c>
      <c r="T24" s="3">
        <f t="shared" si="52"/>
        <v>4.5911187933190226E-2</v>
      </c>
      <c r="U24" s="3">
        <f t="shared" si="53"/>
        <v>21.781183302318293</v>
      </c>
      <c r="W24" s="3">
        <v>6.2505500000000001E-4</v>
      </c>
      <c r="X24" s="3">
        <v>-7.5254400000000002E-8</v>
      </c>
      <c r="Y24" s="32">
        <f t="shared" si="59"/>
        <v>0.99819695917913676</v>
      </c>
      <c r="Z24" s="3">
        <f t="shared" si="4"/>
        <v>3.2086918919999999E-5</v>
      </c>
      <c r="AA24" s="3">
        <f t="shared" si="5"/>
        <v>5.1334552831350841E-2</v>
      </c>
      <c r="AB24" s="3">
        <f t="shared" si="30"/>
        <v>3.2029064895371508E-5</v>
      </c>
      <c r="AC24" s="3">
        <f t="shared" si="31"/>
        <v>5.6594226644925104E-3</v>
      </c>
      <c r="AD24" s="3">
        <f t="shared" si="6"/>
        <v>5.1241994537075147E-2</v>
      </c>
      <c r="AE24" s="3">
        <f t="shared" si="32"/>
        <v>19.515243484062072</v>
      </c>
      <c r="AG24" s="3">
        <v>6.2505500000000001E-4</v>
      </c>
      <c r="AH24" s="3">
        <v>-7.4175199999999998E-8</v>
      </c>
      <c r="AI24" s="32">
        <f t="shared" si="60"/>
        <v>0.99819695917913676</v>
      </c>
      <c r="AJ24" s="3">
        <f t="shared" si="7"/>
        <v>3.2304574302E-5</v>
      </c>
      <c r="AK24" s="3">
        <f t="shared" si="8"/>
        <v>5.1682770799369657E-2</v>
      </c>
      <c r="AL24" s="3">
        <f t="shared" si="34"/>
        <v>3.2246327835832885E-5</v>
      </c>
      <c r="AM24" s="3">
        <f t="shared" si="35"/>
        <v>5.6785850205691981E-3</v>
      </c>
      <c r="AN24" s="3">
        <f t="shared" si="9"/>
        <v>5.1589584653883074E-2</v>
      </c>
      <c r="AO24" s="3">
        <f t="shared" si="36"/>
        <v>19.383757529917066</v>
      </c>
      <c r="AQ24" s="3">
        <v>6.2505500000000001E-4</v>
      </c>
      <c r="AR24" s="3">
        <v>-8.0527700000000002E-8</v>
      </c>
      <c r="AS24" s="32">
        <f t="shared" si="61"/>
        <v>0.99819695917913676</v>
      </c>
      <c r="AT24" s="3">
        <f t="shared" si="10"/>
        <v>3.2618180374500003E-5</v>
      </c>
      <c r="AU24" s="3">
        <f t="shared" si="11"/>
        <v>5.2184496363520017E-2</v>
      </c>
      <c r="AV24" s="3">
        <f t="shared" si="38"/>
        <v>3.25593684637825E-5</v>
      </c>
      <c r="AW24" s="3">
        <f t="shared" si="39"/>
        <v>5.7060817084740824E-3</v>
      </c>
      <c r="AX24" s="3">
        <f t="shared" si="12"/>
        <v>5.2090405586360397E-2</v>
      </c>
      <c r="AY24" s="3">
        <f t="shared" si="40"/>
        <v>19.197393238609084</v>
      </c>
      <c r="BA24" s="3">
        <v>6.2505500000000001E-4</v>
      </c>
      <c r="BB24" s="3">
        <v>-7.13123E-8</v>
      </c>
      <c r="BC24" s="32">
        <f t="shared" si="62"/>
        <v>0.99819695917913676</v>
      </c>
      <c r="BD24" s="3">
        <f t="shared" si="13"/>
        <v>2.9537647356000004E-5</v>
      </c>
      <c r="BE24" s="3">
        <f t="shared" si="14"/>
        <v>4.7256077234803344E-2</v>
      </c>
      <c r="BF24" s="3">
        <f t="shared" si="42"/>
        <v>2.9484389772064872E-5</v>
      </c>
      <c r="BG24" s="3">
        <f t="shared" si="54"/>
        <v>5.4299530174822756E-3</v>
      </c>
      <c r="BH24" s="3">
        <f t="shared" si="55"/>
        <v>4.7170872598515122E-2</v>
      </c>
      <c r="BI24" s="3">
        <f t="shared" si="56"/>
        <v>21.199523030054753</v>
      </c>
      <c r="BK24" s="3">
        <v>6.2505500000000001E-4</v>
      </c>
      <c r="BL24" s="3">
        <v>-7.53579E-8</v>
      </c>
      <c r="BM24" s="32">
        <f t="shared" si="63"/>
        <v>0.99819695917913676</v>
      </c>
      <c r="BN24" s="3">
        <f t="shared" si="15"/>
        <v>3.1442518663500008E-5</v>
      </c>
      <c r="BO24" s="3">
        <f t="shared" si="16"/>
        <v>5.0303603144523291E-2</v>
      </c>
      <c r="BP24" s="3">
        <f t="shared" si="44"/>
        <v>3.1385826518838964E-5</v>
      </c>
      <c r="BQ24" s="3">
        <f t="shared" si="45"/>
        <v>5.6023054646135604E-3</v>
      </c>
      <c r="BR24" s="3">
        <f t="shared" si="17"/>
        <v>5.0212903694617214E-2</v>
      </c>
      <c r="BS24" s="3">
        <f t="shared" si="46"/>
        <v>19.915199608486279</v>
      </c>
      <c r="BU24" s="3">
        <v>6.2505500000000001E-4</v>
      </c>
      <c r="BV24" s="3">
        <v>-7.6596599999999999E-8</v>
      </c>
      <c r="BW24" s="32">
        <f t="shared" si="64"/>
        <v>0.99819695917913676</v>
      </c>
      <c r="BX24" s="3">
        <f t="shared" si="18"/>
        <v>3.1959260949000001E-5</v>
      </c>
      <c r="BY24" s="3">
        <f t="shared" si="19"/>
        <v>5.1130318050411565E-2</v>
      </c>
      <c r="BZ24" s="3">
        <f t="shared" si="48"/>
        <v>3.1901637096904331E-5</v>
      </c>
      <c r="CA24" s="3">
        <f t="shared" si="49"/>
        <v>5.6481534236336329E-3</v>
      </c>
      <c r="CB24" s="3">
        <f t="shared" si="20"/>
        <v>5.1038127999782947E-2</v>
      </c>
      <c r="CC24" s="3">
        <f t="shared" si="50"/>
        <v>19.593195111001187</v>
      </c>
    </row>
    <row r="25" spans="2:81" x14ac:dyDescent="0.2">
      <c r="B25" s="3">
        <v>7.5431200000000004E-4</v>
      </c>
      <c r="C25" s="3">
        <f t="shared" si="0"/>
        <v>0.62859333333333345</v>
      </c>
      <c r="D25" s="3">
        <v>-9.6943400000000005E-8</v>
      </c>
      <c r="E25" s="32">
        <f t="shared" si="57"/>
        <v>0.99890377586734813</v>
      </c>
      <c r="F25" s="3">
        <f t="shared" si="1"/>
        <v>4.1081335166999998E-5</v>
      </c>
      <c r="G25" s="3">
        <f t="shared" si="22"/>
        <v>5.4461993401934472E-2</v>
      </c>
      <c r="H25" s="3">
        <f t="shared" si="23"/>
        <v>4.1036300815988375E-5</v>
      </c>
      <c r="I25" s="3">
        <f t="shared" si="24"/>
        <v>6.4059582277742316E-3</v>
      </c>
      <c r="J25" s="3">
        <f t="shared" si="25"/>
        <v>5.4402290850454949E-2</v>
      </c>
      <c r="K25" s="3">
        <f t="shared" si="26"/>
        <v>18.38157887043533</v>
      </c>
      <c r="M25" s="3">
        <v>7.5431200000000004E-4</v>
      </c>
      <c r="N25" s="3">
        <v>-8.66559E-8</v>
      </c>
      <c r="O25" s="32">
        <f t="shared" si="58"/>
        <v>0.99890377586734813</v>
      </c>
      <c r="P25" s="3">
        <f t="shared" si="2"/>
        <v>3.6462026930000003E-5</v>
      </c>
      <c r="Q25" s="3">
        <f t="shared" si="3"/>
        <v>4.8338123919545228E-2</v>
      </c>
      <c r="R25" s="3">
        <f t="shared" si="28"/>
        <v>3.6422056376153933E-5</v>
      </c>
      <c r="S25" s="3">
        <f t="shared" si="51"/>
        <v>6.0350688791557241E-3</v>
      </c>
      <c r="T25" s="3">
        <f t="shared" si="52"/>
        <v>4.8285134501577502E-2</v>
      </c>
      <c r="U25" s="3">
        <f t="shared" si="53"/>
        <v>20.710307847797949</v>
      </c>
      <c r="W25" s="3">
        <v>7.5431200000000004E-4</v>
      </c>
      <c r="X25" s="3">
        <v>-9.3060599999999994E-8</v>
      </c>
      <c r="Y25" s="32">
        <f t="shared" si="59"/>
        <v>0.99891817618436163</v>
      </c>
      <c r="Z25" s="3">
        <f t="shared" si="4"/>
        <v>3.9677701979999994E-5</v>
      </c>
      <c r="AA25" s="3">
        <f t="shared" si="5"/>
        <v>5.2601180917180149E-2</v>
      </c>
      <c r="AB25" s="3">
        <f t="shared" si="30"/>
        <v>3.9634777697048226E-5</v>
      </c>
      <c r="AC25" s="3">
        <f t="shared" si="31"/>
        <v>6.2956157520172897E-3</v>
      </c>
      <c r="AD25" s="3">
        <f t="shared" si="6"/>
        <v>5.2544275706933236E-2</v>
      </c>
      <c r="AE25" s="3">
        <f t="shared" si="32"/>
        <v>19.031568834967302</v>
      </c>
      <c r="AG25" s="3">
        <v>7.5431200000000004E-4</v>
      </c>
      <c r="AH25" s="3">
        <v>-9.1857100000000005E-8</v>
      </c>
      <c r="AI25" s="32">
        <f t="shared" si="60"/>
        <v>0.99891817618436163</v>
      </c>
      <c r="AJ25" s="3">
        <f t="shared" si="7"/>
        <v>4.0003892428500005E-5</v>
      </c>
      <c r="AK25" s="3">
        <f t="shared" si="8"/>
        <v>5.3033615305735561E-2</v>
      </c>
      <c r="AL25" s="3">
        <f t="shared" si="34"/>
        <v>3.9960615264952617E-5</v>
      </c>
      <c r="AM25" s="3">
        <f t="shared" si="35"/>
        <v>6.3214409168284268E-3</v>
      </c>
      <c r="AN25" s="3">
        <f t="shared" si="9"/>
        <v>5.2976242277668409E-2</v>
      </c>
      <c r="AO25" s="3">
        <f t="shared" si="36"/>
        <v>18.87638603656756</v>
      </c>
      <c r="AQ25" s="3">
        <v>7.5431200000000004E-4</v>
      </c>
      <c r="AR25" s="3">
        <v>-9.9573500000000002E-8</v>
      </c>
      <c r="AS25" s="32">
        <f t="shared" si="61"/>
        <v>0.99891817618436163</v>
      </c>
      <c r="AT25" s="3">
        <f t="shared" si="10"/>
        <v>4.0331443687500006E-5</v>
      </c>
      <c r="AU25" s="3">
        <f t="shared" si="11"/>
        <v>5.3467853736252381E-2</v>
      </c>
      <c r="AV25" s="3">
        <f t="shared" si="38"/>
        <v>4.0287812171199789E-5</v>
      </c>
      <c r="AW25" s="3">
        <f t="shared" si="39"/>
        <v>6.3472680872324744E-3</v>
      </c>
      <c r="AX25" s="3">
        <f t="shared" si="12"/>
        <v>5.341001093870943E-2</v>
      </c>
      <c r="AY25" s="3">
        <f t="shared" si="40"/>
        <v>18.723081729894201</v>
      </c>
      <c r="BA25" s="3">
        <v>7.5431200000000004E-4</v>
      </c>
      <c r="BB25" s="3">
        <v>-8.9216900000000005E-8</v>
      </c>
      <c r="BC25" s="32">
        <f t="shared" si="62"/>
        <v>0.99891817618436163</v>
      </c>
      <c r="BD25" s="3">
        <f t="shared" si="13"/>
        <v>3.6952300308000006E-5</v>
      </c>
      <c r="BE25" s="3">
        <f t="shared" si="14"/>
        <v>4.8988084914465109E-2</v>
      </c>
      <c r="BF25" s="3">
        <f t="shared" si="42"/>
        <v>3.6912324429484188E-5</v>
      </c>
      <c r="BG25" s="3">
        <f t="shared" si="54"/>
        <v>6.075551368352027E-3</v>
      </c>
      <c r="BH25" s="3">
        <f t="shared" si="55"/>
        <v>4.8935088437522124E-2</v>
      </c>
      <c r="BI25" s="3">
        <f t="shared" si="56"/>
        <v>20.435234346756111</v>
      </c>
      <c r="BK25" s="3">
        <v>7.5431200000000004E-4</v>
      </c>
      <c r="BL25" s="3">
        <v>-9.3237099999999995E-8</v>
      </c>
      <c r="BM25" s="32">
        <f t="shared" si="63"/>
        <v>0.99891817618436163</v>
      </c>
      <c r="BN25" s="3">
        <f t="shared" si="15"/>
        <v>3.8901095131500001E-5</v>
      </c>
      <c r="BO25" s="3">
        <f t="shared" si="16"/>
        <v>5.1571624382881355E-2</v>
      </c>
      <c r="BP25" s="3">
        <f t="shared" si="44"/>
        <v>3.8859011000332327E-5</v>
      </c>
      <c r="BQ25" s="3">
        <f t="shared" si="45"/>
        <v>6.2336996238455643E-3</v>
      </c>
      <c r="BR25" s="3">
        <f t="shared" si="17"/>
        <v>5.1515832971412788E-2</v>
      </c>
      <c r="BS25" s="3">
        <f t="shared" si="46"/>
        <v>19.411507925241565</v>
      </c>
      <c r="BU25" s="3">
        <v>7.5431200000000004E-4</v>
      </c>
      <c r="BV25" s="3">
        <v>-9.4833300000000003E-8</v>
      </c>
      <c r="BW25" s="32">
        <f t="shared" si="64"/>
        <v>0.99891817618436163</v>
      </c>
      <c r="BX25" s="3">
        <f t="shared" si="18"/>
        <v>3.9566973904500001E-5</v>
      </c>
      <c r="BY25" s="3">
        <f t="shared" si="19"/>
        <v>5.2454387447766967E-2</v>
      </c>
      <c r="BZ25" s="3">
        <f t="shared" si="48"/>
        <v>3.9524169409817368E-5</v>
      </c>
      <c r="CA25" s="3">
        <f t="shared" si="49"/>
        <v>6.2868250659468307E-3</v>
      </c>
      <c r="CB25" s="3">
        <f t="shared" si="20"/>
        <v>5.2397641042191252E-2</v>
      </c>
      <c r="CC25" s="3">
        <f t="shared" si="50"/>
        <v>19.084828631784916</v>
      </c>
    </row>
    <row r="26" spans="2:81" s="23" customFormat="1" x14ac:dyDescent="0.2">
      <c r="B26" s="4">
        <v>1.0985400000000001E-3</v>
      </c>
      <c r="C26" s="3">
        <f t="shared" si="0"/>
        <v>0.9154500000000001</v>
      </c>
      <c r="D26" s="4">
        <v>-1.4681999999999999E-7</v>
      </c>
      <c r="E26" s="30">
        <f t="shared" ref="E26:E32" si="65">(E$1+(5.2115*LN(B26*1000)))/E$1</f>
        <v>1.0008149539529769</v>
      </c>
      <c r="F26" s="3">
        <f t="shared" si="1"/>
        <v>6.2214299969999982E-5</v>
      </c>
      <c r="G26" s="3">
        <f t="shared" si="22"/>
        <v>5.6633622781145865E-2</v>
      </c>
      <c r="H26" s="4">
        <f t="shared" si="23"/>
        <v>6.2265001759692219E-5</v>
      </c>
      <c r="I26" s="4">
        <f t="shared" si="24"/>
        <v>7.8908175596507247E-3</v>
      </c>
      <c r="J26" s="4">
        <f t="shared" si="25"/>
        <v>5.6679776575902757E-2</v>
      </c>
      <c r="K26" s="3">
        <f t="shared" si="26"/>
        <v>17.642977097145916</v>
      </c>
      <c r="M26" s="4">
        <v>1.0985400000000001E-3</v>
      </c>
      <c r="N26" s="4">
        <v>-1.3766600000000001E-7</v>
      </c>
      <c r="O26" s="30">
        <f t="shared" ref="O26:O32" si="66">(O$1+(5.2115*LN(M26*1000)))/O$1</f>
        <v>1.0008149539529769</v>
      </c>
      <c r="P26" s="3">
        <f t="shared" si="2"/>
        <v>5.7921976E-5</v>
      </c>
      <c r="Q26" s="3">
        <f t="shared" si="3"/>
        <v>5.272632403007628E-2</v>
      </c>
      <c r="R26" s="4">
        <f t="shared" si="28"/>
        <v>5.7969179743305431E-5</v>
      </c>
      <c r="S26" s="4">
        <f t="shared" si="51"/>
        <v>7.6137493880023025E-3</v>
      </c>
      <c r="T26" s="4">
        <f t="shared" si="52"/>
        <v>5.2769293556270531E-2</v>
      </c>
      <c r="U26" s="3">
        <f t="shared" si="53"/>
        <v>18.950414769787471</v>
      </c>
      <c r="W26" s="4">
        <v>1.0985400000000001E-3</v>
      </c>
      <c r="X26" s="4">
        <v>-1.41303E-7</v>
      </c>
      <c r="Y26" s="30">
        <f t="shared" ref="Y26:Y32" si="67">(Y$1+(5.2115*LN(W26*1000)))/Y$1</f>
        <v>1.0008042484823303</v>
      </c>
      <c r="Z26" s="3">
        <f t="shared" si="4"/>
        <v>6.0243437099999993E-5</v>
      </c>
      <c r="AA26" s="3">
        <f t="shared" si="5"/>
        <v>5.4839548036484782E-2</v>
      </c>
      <c r="AB26" s="4">
        <f t="shared" si="30"/>
        <v>6.029188779285803E-5</v>
      </c>
      <c r="AC26" s="4">
        <f t="shared" si="31"/>
        <v>7.7647851092517706E-3</v>
      </c>
      <c r="AD26" s="4">
        <f t="shared" si="6"/>
        <v>5.4883652659764803E-2</v>
      </c>
      <c r="AE26" s="3">
        <f t="shared" si="32"/>
        <v>18.22036164756031</v>
      </c>
      <c r="AG26" s="4">
        <v>1.0985400000000001E-3</v>
      </c>
      <c r="AH26" s="4">
        <v>-1.39528E-7</v>
      </c>
      <c r="AI26" s="30">
        <f t="shared" ref="AI26:AI32" si="68">(AI$1+(5.2115*LN(AG26*1000)))/AI$1</f>
        <v>1.0008042484823303</v>
      </c>
      <c r="AJ26" s="3">
        <f t="shared" si="7"/>
        <v>6.0761470769999992E-5</v>
      </c>
      <c r="AK26" s="3">
        <f t="shared" si="8"/>
        <v>5.5311113632639672E-2</v>
      </c>
      <c r="AL26" s="4">
        <f t="shared" si="34"/>
        <v>6.0810338090650923E-5</v>
      </c>
      <c r="AM26" s="4">
        <f t="shared" si="35"/>
        <v>7.7980983637455439E-3</v>
      </c>
      <c r="AN26" s="4">
        <f t="shared" si="9"/>
        <v>5.5355597511834727E-2</v>
      </c>
      <c r="AO26" s="3">
        <f t="shared" si="36"/>
        <v>18.065020430611472</v>
      </c>
      <c r="AQ26" s="4">
        <v>1.0985400000000001E-3</v>
      </c>
      <c r="AR26" s="4">
        <v>-1.5160699999999999E-7</v>
      </c>
      <c r="AS26" s="30">
        <f t="shared" ref="AS26:AS32" si="69">(AS$1+(5.2115*LN(AQ26*1000)))/AS$1</f>
        <v>1.0008042484823303</v>
      </c>
      <c r="AT26" s="3">
        <f t="shared" si="10"/>
        <v>6.1404230684999989E-5</v>
      </c>
      <c r="AU26" s="3">
        <f t="shared" si="11"/>
        <v>5.5896217420394329E-2</v>
      </c>
      <c r="AV26" s="4">
        <f t="shared" si="38"/>
        <v>6.1453614944337066E-5</v>
      </c>
      <c r="AW26" s="4">
        <f t="shared" si="39"/>
        <v>7.8392356096967167E-3</v>
      </c>
      <c r="AX26" s="4">
        <f t="shared" si="12"/>
        <v>5.5941171868422693E-2</v>
      </c>
      <c r="AY26" s="3">
        <f t="shared" si="40"/>
        <v>17.875921554737282</v>
      </c>
      <c r="BA26" s="4">
        <v>1.0985400000000001E-3</v>
      </c>
      <c r="BB26" s="4">
        <v>-1.3725299999999999E-7</v>
      </c>
      <c r="BC26" s="30">
        <f t="shared" ref="BC26:BC32" si="70">(BC$1+(5.2115*LN(BA26*1000)))/BC$1</f>
        <v>1.0008042484823303</v>
      </c>
      <c r="BD26" s="3">
        <f t="shared" si="13"/>
        <v>5.6845010039999995E-5</v>
      </c>
      <c r="BE26" s="3">
        <f t="shared" si="14"/>
        <v>5.174596285979572E-2</v>
      </c>
      <c r="BF26" s="4">
        <f t="shared" si="42"/>
        <v>5.6890727553052715E-5</v>
      </c>
      <c r="BG26" s="4">
        <f t="shared" si="54"/>
        <v>7.5425942190371553E-3</v>
      </c>
      <c r="BH26" s="4">
        <f t="shared" si="55"/>
        <v>5.1787579471892435E-2</v>
      </c>
      <c r="BI26" s="3">
        <f t="shared" si="56"/>
        <v>19.309649344448456</v>
      </c>
      <c r="BK26" s="4">
        <v>1.0985400000000001E-3</v>
      </c>
      <c r="BL26" s="4">
        <v>-1.4115099999999999E-7</v>
      </c>
      <c r="BM26" s="30">
        <f t="shared" ref="BM26:BM32" si="71">(BM$1+(5.2115*LN(BK26*1000)))/BM$1</f>
        <v>1.0008042484823303</v>
      </c>
      <c r="BN26" s="3">
        <f t="shared" si="15"/>
        <v>5.8889097224999994E-5</v>
      </c>
      <c r="BO26" s="3">
        <f t="shared" si="16"/>
        <v>5.3606693634278217E-2</v>
      </c>
      <c r="BP26" s="4">
        <f t="shared" si="44"/>
        <v>5.8936458692069E-5</v>
      </c>
      <c r="BQ26" s="4">
        <f t="shared" si="45"/>
        <v>7.6770084467889573E-3</v>
      </c>
      <c r="BR26" s="4">
        <f t="shared" si="17"/>
        <v>5.3649806736276326E-2</v>
      </c>
      <c r="BS26" s="3">
        <f t="shared" si="46"/>
        <v>18.639396128967437</v>
      </c>
      <c r="BU26" s="4">
        <v>1.0985400000000001E-3</v>
      </c>
      <c r="BV26" s="4">
        <v>-1.44003E-7</v>
      </c>
      <c r="BW26" s="30">
        <f t="shared" ref="BW26:BW32" si="72">(BW$1+(5.2115*LN(BU26*1000)))/BW$1</f>
        <v>1.0008042484823303</v>
      </c>
      <c r="BX26" s="3">
        <f t="shared" si="18"/>
        <v>6.0078851804999999E-5</v>
      </c>
      <c r="BY26" s="3">
        <f t="shared" si="19"/>
        <v>5.4689726186574902E-2</v>
      </c>
      <c r="BZ26" s="4">
        <f t="shared" si="48"/>
        <v>6.0127170130384317E-5</v>
      </c>
      <c r="CA26" s="4">
        <f t="shared" si="49"/>
        <v>7.7541711439962635E-3</v>
      </c>
      <c r="CB26" s="4">
        <f t="shared" si="20"/>
        <v>5.4733710315859517E-2</v>
      </c>
      <c r="CC26" s="3">
        <f t="shared" si="50"/>
        <v>18.270276110082058</v>
      </c>
    </row>
    <row r="27" spans="2:81" x14ac:dyDescent="0.2">
      <c r="B27" s="3">
        <v>1.59986E-3</v>
      </c>
      <c r="C27" s="3">
        <f t="shared" si="0"/>
        <v>1.3332166666666667</v>
      </c>
      <c r="D27" s="3">
        <v>-2.2006500000000001E-7</v>
      </c>
      <c r="E27" s="31">
        <f t="shared" si="65"/>
        <v>1.004074821776394</v>
      </c>
      <c r="F27" s="3">
        <f t="shared" si="1"/>
        <v>9.3248572694999997E-5</v>
      </c>
      <c r="G27" s="3">
        <f t="shared" si="22"/>
        <v>5.8285457911942291E-2</v>
      </c>
      <c r="H27" s="3">
        <f t="shared" si="23"/>
        <v>9.3628544009635237E-5</v>
      </c>
      <c r="I27" s="3">
        <f t="shared" si="24"/>
        <v>9.6761843724494645E-3</v>
      </c>
      <c r="J27" s="3">
        <f t="shared" si="25"/>
        <v>5.852296076508897E-2</v>
      </c>
      <c r="K27" s="3">
        <f t="shared" si="26"/>
        <v>17.087310466297112</v>
      </c>
      <c r="M27" s="3">
        <v>1.59986E-3</v>
      </c>
      <c r="N27" s="3">
        <v>-2.0942700000000001E-7</v>
      </c>
      <c r="O27" s="31">
        <f t="shared" si="66"/>
        <v>1.004074821776394</v>
      </c>
      <c r="P27" s="3">
        <f t="shared" si="2"/>
        <v>8.811182869999999E-5</v>
      </c>
      <c r="Q27" s="3">
        <f t="shared" si="3"/>
        <v>5.507471197479779E-2</v>
      </c>
      <c r="R27" s="3">
        <f t="shared" si="28"/>
        <v>8.8470868698344648E-5</v>
      </c>
      <c r="S27" s="3">
        <f t="shared" si="51"/>
        <v>9.4058954224648193E-3</v>
      </c>
      <c r="T27" s="3">
        <f t="shared" si="52"/>
        <v>5.529913161048132E-2</v>
      </c>
      <c r="U27" s="3">
        <f t="shared" si="53"/>
        <v>18.083466609274229</v>
      </c>
      <c r="W27" s="3">
        <v>1.59986E-3</v>
      </c>
      <c r="X27" s="3">
        <v>-2.1220000000000001E-7</v>
      </c>
      <c r="Y27" s="31">
        <f t="shared" si="67"/>
        <v>1.0040212937399224</v>
      </c>
      <c r="Z27" s="3">
        <f t="shared" si="4"/>
        <v>9.0466828199999992E-5</v>
      </c>
      <c r="AA27" s="3">
        <f t="shared" si="5"/>
        <v>5.6546715462602974E-2</v>
      </c>
      <c r="AB27" s="3">
        <f t="shared" si="30"/>
        <v>9.0830621889911295E-5</v>
      </c>
      <c r="AC27" s="3">
        <f t="shared" si="31"/>
        <v>9.5305100540270821E-3</v>
      </c>
      <c r="AD27" s="3">
        <f t="shared" si="6"/>
        <v>5.6774106415505912E-2</v>
      </c>
      <c r="AE27" s="3">
        <f t="shared" si="32"/>
        <v>17.613663395799112</v>
      </c>
      <c r="AG27" s="3">
        <v>1.59986E-3</v>
      </c>
      <c r="AH27" s="3">
        <v>-2.1057799999999999E-7</v>
      </c>
      <c r="AI27" s="31">
        <f t="shared" si="68"/>
        <v>1.0040212937399224</v>
      </c>
      <c r="AJ27" s="3">
        <f t="shared" si="7"/>
        <v>9.1699127519999975E-5</v>
      </c>
      <c r="AK27" s="3">
        <f t="shared" si="8"/>
        <v>5.7316969934869282E-2</v>
      </c>
      <c r="AL27" s="3">
        <f t="shared" si="34"/>
        <v>9.2067876647452504E-5</v>
      </c>
      <c r="AM27" s="3">
        <f t="shared" si="35"/>
        <v>9.5952007090759957E-3</v>
      </c>
      <c r="AN27" s="3">
        <f t="shared" si="9"/>
        <v>5.75474583072597E-2</v>
      </c>
      <c r="AO27" s="3">
        <f t="shared" si="36"/>
        <v>17.376962066000548</v>
      </c>
      <c r="AQ27" s="3">
        <v>1.59986E-3</v>
      </c>
      <c r="AR27" s="3">
        <v>-2.26783E-7</v>
      </c>
      <c r="AS27" s="31">
        <f t="shared" si="69"/>
        <v>1.0040212937399224</v>
      </c>
      <c r="AT27" s="3">
        <f t="shared" si="10"/>
        <v>9.184938304500001E-5</v>
      </c>
      <c r="AU27" s="3">
        <f t="shared" si="11"/>
        <v>5.7410887855812387E-2</v>
      </c>
      <c r="AV27" s="3">
        <f t="shared" si="38"/>
        <v>9.2218736394054611E-5</v>
      </c>
      <c r="AW27" s="3">
        <f t="shared" si="39"/>
        <v>9.6030586999171583E-3</v>
      </c>
      <c r="AX27" s="3">
        <f t="shared" si="12"/>
        <v>5.7641753899750361E-2</v>
      </c>
      <c r="AY27" s="3">
        <f t="shared" si="40"/>
        <v>17.348535260380597</v>
      </c>
      <c r="BA27" s="3">
        <v>1.59986E-3</v>
      </c>
      <c r="BB27" s="3">
        <v>-2.09903E-7</v>
      </c>
      <c r="BC27" s="31">
        <f t="shared" si="70"/>
        <v>1.0040212937399224</v>
      </c>
      <c r="BD27" s="3">
        <f t="shared" si="13"/>
        <v>8.6930828039999994E-5</v>
      </c>
      <c r="BE27" s="3">
        <f t="shared" si="14"/>
        <v>5.433652197067243E-2</v>
      </c>
      <c r="BF27" s="3">
        <f t="shared" si="42"/>
        <v>8.7280402434603523E-5</v>
      </c>
      <c r="BG27" s="3">
        <f t="shared" si="54"/>
        <v>9.3423981094044335E-3</v>
      </c>
      <c r="BH27" s="3">
        <f t="shared" si="55"/>
        <v>5.4555025086322255E-2</v>
      </c>
      <c r="BI27" s="3">
        <f t="shared" si="56"/>
        <v>18.330117132522677</v>
      </c>
      <c r="BK27" s="3">
        <v>1.59986E-3</v>
      </c>
      <c r="BL27" s="3">
        <v>-2.1297699999999999E-7</v>
      </c>
      <c r="BM27" s="31">
        <f t="shared" si="71"/>
        <v>1.0040212937399224</v>
      </c>
      <c r="BN27" s="3">
        <f t="shared" si="15"/>
        <v>8.8852390514999999E-5</v>
      </c>
      <c r="BO27" s="3">
        <f t="shared" si="16"/>
        <v>5.5537603612191067E-2</v>
      </c>
      <c r="BP27" s="3">
        <f t="shared" si="44"/>
        <v>8.9209692076755109E-5</v>
      </c>
      <c r="BQ27" s="3">
        <f t="shared" si="45"/>
        <v>9.4450882514011004E-3</v>
      </c>
      <c r="BR27" s="3">
        <f t="shared" si="17"/>
        <v>5.5760936629927059E-2</v>
      </c>
      <c r="BS27" s="3">
        <f t="shared" si="46"/>
        <v>17.933701627660557</v>
      </c>
      <c r="BU27" s="3">
        <v>1.59986E-3</v>
      </c>
      <c r="BV27" s="3">
        <v>-2.1752100000000001E-7</v>
      </c>
      <c r="BW27" s="31">
        <f t="shared" si="72"/>
        <v>1.0040212937399224</v>
      </c>
      <c r="BX27" s="3">
        <f t="shared" si="18"/>
        <v>9.0747988275000007E-5</v>
      </c>
      <c r="BY27" s="3">
        <f t="shared" si="19"/>
        <v>5.6722455886765097E-2</v>
      </c>
      <c r="BZ27" s="3">
        <f t="shared" si="48"/>
        <v>9.1112912592160821E-5</v>
      </c>
      <c r="CA27" s="3">
        <f t="shared" si="49"/>
        <v>9.5453084073884604E-3</v>
      </c>
      <c r="CB27" s="3">
        <f t="shared" si="20"/>
        <v>5.6950553543535572E-2</v>
      </c>
      <c r="CC27" s="3">
        <f t="shared" si="50"/>
        <v>17.559091839828298</v>
      </c>
    </row>
    <row r="28" spans="2:81" s="25" customFormat="1" x14ac:dyDescent="0.2">
      <c r="B28" s="24">
        <v>2.3299499999999999E-3</v>
      </c>
      <c r="C28" s="3">
        <f t="shared" si="0"/>
        <v>1.9416250000000002</v>
      </c>
      <c r="D28" s="24">
        <v>-3.2579400000000001E-7</v>
      </c>
      <c r="E28" s="31">
        <f t="shared" si="65"/>
        <v>1.0073346599675821</v>
      </c>
      <c r="F28" s="3">
        <f t="shared" si="1"/>
        <v>1.3804647864000002E-4</v>
      </c>
      <c r="G28" s="3">
        <f t="shared" si="22"/>
        <v>5.9248687156376753E-2</v>
      </c>
      <c r="H28" s="3">
        <f t="shared" si="23"/>
        <v>1.3905900262054649E-4</v>
      </c>
      <c r="I28" s="3">
        <f t="shared" si="24"/>
        <v>1.1792328125546137E-2</v>
      </c>
      <c r="J28" s="3">
        <f t="shared" si="25"/>
        <v>5.9683256130194422E-2</v>
      </c>
      <c r="K28" s="3">
        <f t="shared" si="26"/>
        <v>16.755118015320363</v>
      </c>
      <c r="M28" s="24">
        <v>2.3299499999999999E-3</v>
      </c>
      <c r="N28" s="24">
        <v>-3.1735099999999999E-7</v>
      </c>
      <c r="O28" s="31">
        <f t="shared" si="66"/>
        <v>1.0073346599675821</v>
      </c>
      <c r="P28" s="3">
        <f t="shared" si="2"/>
        <v>1.3351545549999998E-4</v>
      </c>
      <c r="Q28" s="3">
        <f t="shared" si="3"/>
        <v>5.7304000300435629E-2</v>
      </c>
      <c r="R28" s="3">
        <f t="shared" si="28"/>
        <v>1.3449474596650932E-4</v>
      </c>
      <c r="S28" s="3">
        <f t="shared" si="51"/>
        <v>1.1597186985062772E-2</v>
      </c>
      <c r="T28" s="3">
        <f t="shared" si="52"/>
        <v>5.7724305657421544E-2</v>
      </c>
      <c r="U28" s="3">
        <f t="shared" si="53"/>
        <v>17.323725051536091</v>
      </c>
      <c r="W28" s="24">
        <v>2.3299499999999999E-3</v>
      </c>
      <c r="X28" s="24">
        <v>-3.1627000000000001E-7</v>
      </c>
      <c r="Y28" s="31">
        <f t="shared" si="67"/>
        <v>1.0072383097545432</v>
      </c>
      <c r="Z28" s="3">
        <f t="shared" si="4"/>
        <v>1.348318692E-4</v>
      </c>
      <c r="AA28" s="3">
        <f t="shared" si="5"/>
        <v>5.7868996845425874E-2</v>
      </c>
      <c r="AB28" s="3">
        <f t="shared" si="30"/>
        <v>1.3580782403405366E-4</v>
      </c>
      <c r="AC28" s="3">
        <f t="shared" si="31"/>
        <v>1.165366140035198E-2</v>
      </c>
      <c r="AD28" s="3">
        <f t="shared" si="6"/>
        <v>5.8287870569777751E-2</v>
      </c>
      <c r="AE28" s="3">
        <f t="shared" si="32"/>
        <v>17.156228049245289</v>
      </c>
      <c r="AG28" s="24">
        <v>2.3299499999999999E-3</v>
      </c>
      <c r="AH28" s="24">
        <v>-3.11987E-7</v>
      </c>
      <c r="AI28" s="31">
        <f t="shared" si="68"/>
        <v>1.0072383097545432</v>
      </c>
      <c r="AJ28" s="3">
        <f t="shared" si="7"/>
        <v>1.35856155435E-4</v>
      </c>
      <c r="AK28" s="3">
        <f t="shared" si="8"/>
        <v>5.8308614105452912E-2</v>
      </c>
      <c r="AL28" s="3">
        <f t="shared" si="34"/>
        <v>1.3683952437009989E-4</v>
      </c>
      <c r="AM28" s="3">
        <f t="shared" si="35"/>
        <v>1.1697842722916902E-2</v>
      </c>
      <c r="AN28" s="3">
        <f t="shared" si="9"/>
        <v>5.8730669915706302E-2</v>
      </c>
      <c r="AO28" s="3">
        <f t="shared" si="36"/>
        <v>17.026878825582248</v>
      </c>
      <c r="AQ28" s="24">
        <v>2.3299499999999999E-3</v>
      </c>
      <c r="AR28" s="24">
        <v>-3.36689E-7</v>
      </c>
      <c r="AS28" s="31">
        <f t="shared" si="69"/>
        <v>1.0072383097545432</v>
      </c>
      <c r="AT28" s="3">
        <f t="shared" si="10"/>
        <v>1.3635966445500001E-4</v>
      </c>
      <c r="AU28" s="3">
        <f t="shared" si="11"/>
        <v>5.8524717034700323E-2</v>
      </c>
      <c r="AV28" s="3">
        <f t="shared" si="38"/>
        <v>1.3734667794435088E-4</v>
      </c>
      <c r="AW28" s="3">
        <f t="shared" si="39"/>
        <v>1.1719499901631934E-2</v>
      </c>
      <c r="AX28" s="3">
        <f t="shared" si="12"/>
        <v>5.8948337064894475E-2</v>
      </c>
      <c r="AY28" s="3">
        <f t="shared" si="40"/>
        <v>16.964006955770945</v>
      </c>
      <c r="BA28" s="24">
        <v>2.3299499999999999E-3</v>
      </c>
      <c r="BB28" s="24">
        <v>-3.1423399999999998E-7</v>
      </c>
      <c r="BC28" s="31">
        <f t="shared" si="70"/>
        <v>1.0072383097545432</v>
      </c>
      <c r="BD28" s="3">
        <f t="shared" si="13"/>
        <v>1.3013638176000001E-4</v>
      </c>
      <c r="BE28" s="3">
        <f t="shared" si="14"/>
        <v>5.5853722938260485E-2</v>
      </c>
      <c r="BF28" s="3">
        <f t="shared" si="42"/>
        <v>1.3107834920151438E-4</v>
      </c>
      <c r="BG28" s="3">
        <f t="shared" si="54"/>
        <v>1.1448945331405613E-2</v>
      </c>
      <c r="BH28" s="3">
        <f t="shared" si="55"/>
        <v>5.6258009485832053E-2</v>
      </c>
      <c r="BI28" s="3">
        <f t="shared" si="56"/>
        <v>17.775246745120601</v>
      </c>
      <c r="BK28" s="24">
        <v>2.3299499999999999E-3</v>
      </c>
      <c r="BL28" s="24">
        <v>-3.17384E-7</v>
      </c>
      <c r="BM28" s="31">
        <f t="shared" si="71"/>
        <v>1.0072383097545432</v>
      </c>
      <c r="BN28" s="3">
        <f t="shared" si="15"/>
        <v>1.3240733667000001E-4</v>
      </c>
      <c r="BO28" s="3">
        <f t="shared" si="16"/>
        <v>5.6828402613789998E-2</v>
      </c>
      <c r="BP28" s="3">
        <f t="shared" si="44"/>
        <v>1.3336574198659156E-4</v>
      </c>
      <c r="BQ28" s="3">
        <f t="shared" si="45"/>
        <v>1.1548408634378659E-2</v>
      </c>
      <c r="BR28" s="3">
        <f t="shared" si="17"/>
        <v>5.7239744194764505E-2</v>
      </c>
      <c r="BS28" s="3">
        <f t="shared" si="46"/>
        <v>17.470378564191172</v>
      </c>
      <c r="BU28" s="24">
        <v>2.3299499999999999E-3</v>
      </c>
      <c r="BV28" s="24">
        <v>-3.2393200000000002E-7</v>
      </c>
      <c r="BW28" s="31">
        <f t="shared" si="72"/>
        <v>1.0072383097545432</v>
      </c>
      <c r="BX28" s="3">
        <f t="shared" si="18"/>
        <v>1.3513893309000002E-4</v>
      </c>
      <c r="BY28" s="3">
        <f t="shared" si="19"/>
        <v>5.8000786750788652E-2</v>
      </c>
      <c r="BZ28" s="3">
        <f t="shared" si="48"/>
        <v>1.3611711054760392E-4</v>
      </c>
      <c r="CA28" s="3">
        <f t="shared" si="49"/>
        <v>1.1666923782540277E-2</v>
      </c>
      <c r="CB28" s="3">
        <f t="shared" si="20"/>
        <v>5.8420614411298068E-2</v>
      </c>
      <c r="CC28" s="3">
        <f t="shared" si="50"/>
        <v>17.117245514737487</v>
      </c>
    </row>
    <row r="29" spans="2:81" x14ac:dyDescent="0.2">
      <c r="B29" s="3">
        <v>3.3932200000000002E-3</v>
      </c>
      <c r="C29" s="3">
        <f t="shared" si="0"/>
        <v>2.8276833333333338</v>
      </c>
      <c r="D29" s="3">
        <v>-4.7954300000000005E-7</v>
      </c>
      <c r="E29" s="31">
        <f t="shared" si="65"/>
        <v>1.0105945140469335</v>
      </c>
      <c r="F29" s="3">
        <f t="shared" si="1"/>
        <v>2.03190698685E-4</v>
      </c>
      <c r="G29" s="3">
        <f t="shared" si="22"/>
        <v>5.9881380719493574E-2</v>
      </c>
      <c r="H29" s="3">
        <f t="shared" si="23"/>
        <v>2.0534340539642447E-4</v>
      </c>
      <c r="I29" s="3">
        <f t="shared" si="24"/>
        <v>1.4329808281914467E-2</v>
      </c>
      <c r="J29" s="3">
        <f t="shared" si="25"/>
        <v>6.0515794848676023E-2</v>
      </c>
      <c r="K29" s="3">
        <f t="shared" si="26"/>
        <v>16.524611508459401</v>
      </c>
      <c r="M29" s="3">
        <v>3.3932200000000002E-3</v>
      </c>
      <c r="N29" s="3">
        <v>-4.72313E-7</v>
      </c>
      <c r="O29" s="31">
        <f t="shared" si="66"/>
        <v>1.0105945140469335</v>
      </c>
      <c r="P29" s="3">
        <f t="shared" si="2"/>
        <v>1.9870796890000001E-4</v>
      </c>
      <c r="Q29" s="3">
        <f t="shared" si="3"/>
        <v>5.856029638514449E-2</v>
      </c>
      <c r="R29" s="3">
        <f t="shared" si="28"/>
        <v>2.0081318326774868E-4</v>
      </c>
      <c r="S29" s="3">
        <f t="shared" si="51"/>
        <v>1.417085682899057E-2</v>
      </c>
      <c r="T29" s="3">
        <f t="shared" si="52"/>
        <v>5.9180714267789494E-2</v>
      </c>
      <c r="U29" s="3">
        <f t="shared" si="53"/>
        <v>16.897396599085553</v>
      </c>
      <c r="W29" s="3">
        <v>3.3932200000000002E-3</v>
      </c>
      <c r="X29" s="3">
        <v>-4.6546100000000001E-7</v>
      </c>
      <c r="Y29" s="31">
        <f t="shared" si="67"/>
        <v>1.0104553414486157</v>
      </c>
      <c r="Z29" s="3">
        <f t="shared" si="4"/>
        <v>1.9843199249999999E-4</v>
      </c>
      <c r="AA29" s="3">
        <f t="shared" si="5"/>
        <v>5.8478964670725733E-2</v>
      </c>
      <c r="AB29" s="3">
        <f t="shared" si="30"/>
        <v>2.0050666673591665E-4</v>
      </c>
      <c r="AC29" s="3">
        <f t="shared" si="31"/>
        <v>1.4160037667178596E-2</v>
      </c>
      <c r="AD29" s="3">
        <f t="shared" si="6"/>
        <v>5.9090382213919712E-2</v>
      </c>
      <c r="AE29" s="3">
        <f t="shared" si="32"/>
        <v>16.923227817003923</v>
      </c>
      <c r="AG29" s="3">
        <v>3.3932200000000002E-3</v>
      </c>
      <c r="AH29" s="3">
        <v>-4.5971199999999998E-7</v>
      </c>
      <c r="AI29" s="31">
        <f t="shared" si="68"/>
        <v>1.0104553414486157</v>
      </c>
      <c r="AJ29" s="3">
        <f t="shared" si="7"/>
        <v>2.0018079080999997E-4</v>
      </c>
      <c r="AK29" s="3">
        <f t="shared" si="8"/>
        <v>5.8994344843540936E-2</v>
      </c>
      <c r="AL29" s="3">
        <f t="shared" si="34"/>
        <v>2.0227374932937244E-4</v>
      </c>
      <c r="AM29" s="3">
        <f t="shared" si="35"/>
        <v>1.4222297610772053E-2</v>
      </c>
      <c r="AN29" s="3">
        <f t="shared" si="9"/>
        <v>5.9611150862417535E-2</v>
      </c>
      <c r="AO29" s="3">
        <f t="shared" si="36"/>
        <v>16.775384899177652</v>
      </c>
      <c r="AQ29" s="3">
        <v>3.3932200000000002E-3</v>
      </c>
      <c r="AR29" s="3">
        <v>-4.9601300000000004E-7</v>
      </c>
      <c r="AS29" s="31">
        <f t="shared" si="69"/>
        <v>1.0104553414486157</v>
      </c>
      <c r="AT29" s="3">
        <f t="shared" si="10"/>
        <v>2.00883494595E-4</v>
      </c>
      <c r="AU29" s="3">
        <f t="shared" si="11"/>
        <v>5.9201435390278258E-2</v>
      </c>
      <c r="AV29" s="3">
        <f t="shared" si="38"/>
        <v>2.0298380012238187E-4</v>
      </c>
      <c r="AW29" s="3">
        <f t="shared" si="39"/>
        <v>1.4247238333178184E-2</v>
      </c>
      <c r="AX29" s="3">
        <f t="shared" si="12"/>
        <v>5.9820406611531776E-2</v>
      </c>
      <c r="AY29" s="3">
        <f t="shared" si="40"/>
        <v>16.716703490397652</v>
      </c>
      <c r="BA29" s="3">
        <v>3.3932200000000002E-3</v>
      </c>
      <c r="BB29" s="3">
        <v>-4.6588500000000002E-7</v>
      </c>
      <c r="BC29" s="31">
        <f t="shared" si="70"/>
        <v>1.0104553414486157</v>
      </c>
      <c r="BD29" s="3">
        <f t="shared" si="13"/>
        <v>1.9293809388000002E-4</v>
      </c>
      <c r="BE29" s="3">
        <f t="shared" si="14"/>
        <v>5.6859883497091264E-2</v>
      </c>
      <c r="BF29" s="3">
        <f t="shared" si="42"/>
        <v>1.949553275299605E-4</v>
      </c>
      <c r="BG29" s="3">
        <f t="shared" si="54"/>
        <v>1.3962640421136702E-2</v>
      </c>
      <c r="BH29" s="3">
        <f t="shared" si="55"/>
        <v>5.7454372993781866E-2</v>
      </c>
      <c r="BI29" s="3">
        <f t="shared" si="56"/>
        <v>17.405115535909292</v>
      </c>
      <c r="BK29" s="3">
        <v>3.3932200000000002E-3</v>
      </c>
      <c r="BL29" s="3">
        <v>-4.6606700000000001E-7</v>
      </c>
      <c r="BM29" s="31">
        <f t="shared" si="71"/>
        <v>1.0104553414486157</v>
      </c>
      <c r="BN29" s="3">
        <f t="shared" si="15"/>
        <v>1.9443268036500004E-4</v>
      </c>
      <c r="BO29" s="3">
        <f t="shared" si="16"/>
        <v>5.7300346091618E-2</v>
      </c>
      <c r="BP29" s="3">
        <f t="shared" si="44"/>
        <v>1.9646554042698568E-4</v>
      </c>
      <c r="BQ29" s="3">
        <f t="shared" si="45"/>
        <v>1.4016616582720156E-2</v>
      </c>
      <c r="BR29" s="3">
        <f t="shared" si="17"/>
        <v>5.7899440775129721E-2</v>
      </c>
      <c r="BS29" s="3">
        <f t="shared" si="46"/>
        <v>17.271323981932873</v>
      </c>
      <c r="BU29" s="3">
        <v>3.3932200000000002E-3</v>
      </c>
      <c r="BV29" s="3">
        <v>-4.7589499999999999E-7</v>
      </c>
      <c r="BW29" s="31">
        <f t="shared" si="72"/>
        <v>1.0104553414486157</v>
      </c>
      <c r="BX29" s="3">
        <f t="shared" si="18"/>
        <v>1.9853257798500002E-4</v>
      </c>
      <c r="BY29" s="3">
        <f t="shared" si="19"/>
        <v>5.8508607748687089E-2</v>
      </c>
      <c r="BZ29" s="3">
        <f t="shared" si="48"/>
        <v>2.0060830387650712E-4</v>
      </c>
      <c r="CA29" s="3">
        <f t="shared" si="49"/>
        <v>1.416362608502876E-2</v>
      </c>
      <c r="CB29" s="3">
        <f t="shared" si="20"/>
        <v>5.9120335220382736E-2</v>
      </c>
      <c r="CC29" s="3">
        <f t="shared" si="50"/>
        <v>16.914653752762096</v>
      </c>
    </row>
    <row r="30" spans="2:81" x14ac:dyDescent="0.2">
      <c r="B30" s="3">
        <v>4.9417100000000002E-3</v>
      </c>
      <c r="C30" s="3">
        <f t="shared" si="0"/>
        <v>4.1180916666666674</v>
      </c>
      <c r="D30" s="3">
        <v>-6.9979699999999998E-7</v>
      </c>
      <c r="E30" s="31">
        <f t="shared" si="65"/>
        <v>1.0138543645460263</v>
      </c>
      <c r="F30" s="3">
        <f t="shared" si="1"/>
        <v>2.9651341975499995E-4</v>
      </c>
      <c r="G30" s="3">
        <f t="shared" si="22"/>
        <v>6.0002189475910149E-2</v>
      </c>
      <c r="H30" s="3">
        <f t="shared" si="23"/>
        <v>3.0062142476507462E-4</v>
      </c>
      <c r="I30" s="3">
        <f t="shared" si="24"/>
        <v>1.7338437783291624E-2</v>
      </c>
      <c r="J30" s="3">
        <f t="shared" si="25"/>
        <v>6.0833481682469145E-2</v>
      </c>
      <c r="K30" s="3">
        <f t="shared" si="26"/>
        <v>16.438316077644092</v>
      </c>
      <c r="M30" s="3">
        <v>4.9417100000000002E-3</v>
      </c>
      <c r="N30" s="3">
        <v>-6.9275300000000004E-7</v>
      </c>
      <c r="O30" s="31">
        <f t="shared" si="66"/>
        <v>1.0138543645460263</v>
      </c>
      <c r="P30" s="3">
        <f t="shared" si="2"/>
        <v>2.9144707689999995E-4</v>
      </c>
      <c r="Q30" s="3">
        <f t="shared" si="3"/>
        <v>5.8976968883240811E-2</v>
      </c>
      <c r="R30" s="3">
        <f t="shared" si="28"/>
        <v>2.9548489094924628E-4</v>
      </c>
      <c r="S30" s="3">
        <f t="shared" si="51"/>
        <v>1.7189673962854743E-2</v>
      </c>
      <c r="T30" s="3">
        <f t="shared" si="52"/>
        <v>5.9794057309968875E-2</v>
      </c>
      <c r="U30" s="3">
        <f t="shared" si="53"/>
        <v>16.724069999399084</v>
      </c>
      <c r="W30" s="3">
        <v>4.9417100000000002E-3</v>
      </c>
      <c r="X30" s="3">
        <v>-6.7975199999999998E-7</v>
      </c>
      <c r="Y30" s="31">
        <f t="shared" si="67"/>
        <v>1.0136723696094612</v>
      </c>
      <c r="Z30" s="3">
        <f t="shared" si="4"/>
        <v>2.8978424579999994E-4</v>
      </c>
      <c r="AA30" s="3">
        <f t="shared" si="5"/>
        <v>5.8640479874375456E-2</v>
      </c>
      <c r="AB30" s="3">
        <f t="shared" si="30"/>
        <v>2.937462831155765E-4</v>
      </c>
      <c r="AC30" s="3">
        <f t="shared" si="31"/>
        <v>1.7139028067996637E-2</v>
      </c>
      <c r="AD30" s="3">
        <f t="shared" si="6"/>
        <v>5.9442234189294091E-2</v>
      </c>
      <c r="AE30" s="3">
        <f t="shared" si="32"/>
        <v>16.823055419072826</v>
      </c>
      <c r="AG30" s="3">
        <v>4.9417100000000002E-3</v>
      </c>
      <c r="AH30" s="3">
        <v>-6.70152E-7</v>
      </c>
      <c r="AI30" s="31">
        <f t="shared" si="68"/>
        <v>1.0136723696094612</v>
      </c>
      <c r="AJ30" s="3">
        <f t="shared" si="7"/>
        <v>2.9181373220999997E-4</v>
      </c>
      <c r="AK30" s="3">
        <f t="shared" si="8"/>
        <v>5.9051164922668459E-2</v>
      </c>
      <c r="AL30" s="3">
        <f t="shared" si="34"/>
        <v>2.9580351741389144E-4</v>
      </c>
      <c r="AM30" s="3">
        <f t="shared" si="35"/>
        <v>1.7198939427008033E-2</v>
      </c>
      <c r="AN30" s="3">
        <f t="shared" si="9"/>
        <v>5.9858534275360434E-2</v>
      </c>
      <c r="AO30" s="3">
        <f t="shared" si="36"/>
        <v>16.706055570953563</v>
      </c>
      <c r="AQ30" s="3">
        <v>4.9417100000000002E-3</v>
      </c>
      <c r="AR30" s="3">
        <v>-7.2381999999999998E-7</v>
      </c>
      <c r="AS30" s="31">
        <f t="shared" si="69"/>
        <v>1.0136723696094612</v>
      </c>
      <c r="AT30" s="3">
        <f t="shared" si="10"/>
        <v>2.9314191248999997E-4</v>
      </c>
      <c r="AU30" s="3">
        <f t="shared" si="11"/>
        <v>5.9319934291975844E-2</v>
      </c>
      <c r="AV30" s="3">
        <f t="shared" si="38"/>
        <v>2.9714985706558758E-4</v>
      </c>
      <c r="AW30" s="3">
        <f t="shared" si="39"/>
        <v>1.7238035185762546E-2</v>
      </c>
      <c r="AX30" s="3">
        <f t="shared" si="12"/>
        <v>6.0130978358824694E-2</v>
      </c>
      <c r="AY30" s="3">
        <f t="shared" si="40"/>
        <v>16.630363039041459</v>
      </c>
      <c r="BA30" s="3">
        <v>4.9417100000000002E-3</v>
      </c>
      <c r="BB30" s="3">
        <v>-6.8299E-7</v>
      </c>
      <c r="BC30" s="31">
        <f t="shared" si="70"/>
        <v>1.0136723696094612</v>
      </c>
      <c r="BD30" s="3">
        <f t="shared" si="13"/>
        <v>2.8284561648000002E-4</v>
      </c>
      <c r="BE30" s="3">
        <f t="shared" si="14"/>
        <v>5.7236385073183169E-2</v>
      </c>
      <c r="BF30" s="3">
        <f t="shared" si="42"/>
        <v>2.8671278629093048E-4</v>
      </c>
      <c r="BG30" s="3">
        <f t="shared" si="54"/>
        <v>1.6932595379649584E-2</v>
      </c>
      <c r="BH30" s="3">
        <f t="shared" si="55"/>
        <v>5.8018942085013174E-2</v>
      </c>
      <c r="BI30" s="3">
        <f t="shared" si="56"/>
        <v>17.235750326759391</v>
      </c>
      <c r="BK30" s="3">
        <v>4.9417100000000002E-3</v>
      </c>
      <c r="BL30" s="3">
        <v>-6.8050699999999997E-7</v>
      </c>
      <c r="BM30" s="31">
        <f t="shared" si="71"/>
        <v>1.0136723696094612</v>
      </c>
      <c r="BN30" s="3">
        <f t="shared" si="15"/>
        <v>2.8388954296500001E-4</v>
      </c>
      <c r="BO30" s="3">
        <f t="shared" si="16"/>
        <v>5.7447633099676022E-2</v>
      </c>
      <c r="BP30" s="3">
        <f t="shared" si="44"/>
        <v>2.8777098572467849E-4</v>
      </c>
      <c r="BQ30" s="3">
        <f t="shared" si="45"/>
        <v>1.6963814008785834E-2</v>
      </c>
      <c r="BR30" s="3">
        <f t="shared" si="17"/>
        <v>5.8233078372603511E-2</v>
      </c>
      <c r="BS30" s="3">
        <f t="shared" si="46"/>
        <v>17.17237054859979</v>
      </c>
      <c r="BU30" s="3">
        <v>4.9417100000000002E-3</v>
      </c>
      <c r="BV30" s="3">
        <v>-6.9506100000000001E-7</v>
      </c>
      <c r="BW30" s="31">
        <f t="shared" si="72"/>
        <v>1.0136723696094612</v>
      </c>
      <c r="BX30" s="3">
        <f t="shared" si="18"/>
        <v>2.8996096237500003E-4</v>
      </c>
      <c r="BY30" s="3">
        <f t="shared" si="19"/>
        <v>5.8676240081874498E-2</v>
      </c>
      <c r="BZ30" s="3">
        <f t="shared" si="48"/>
        <v>2.9392541582490609E-4</v>
      </c>
      <c r="CA30" s="3">
        <f t="shared" si="49"/>
        <v>1.7144253142814536E-2</v>
      </c>
      <c r="CB30" s="3">
        <f t="shared" si="20"/>
        <v>5.9478483323567366E-2</v>
      </c>
      <c r="CC30" s="3">
        <f t="shared" si="50"/>
        <v>16.812802615694245</v>
      </c>
    </row>
    <row r="31" spans="2:81" x14ac:dyDescent="0.2">
      <c r="B31" s="3">
        <v>7.1968600000000002E-3</v>
      </c>
      <c r="C31" s="3">
        <f t="shared" si="0"/>
        <v>5.9973833333333344</v>
      </c>
      <c r="D31" s="3">
        <v>-1.0095499999999999E-6</v>
      </c>
      <c r="E31" s="31">
        <f t="shared" si="65"/>
        <v>1.0171142262534423</v>
      </c>
      <c r="F31" s="3">
        <f t="shared" si="1"/>
        <v>4.2775731461999994E-4</v>
      </c>
      <c r="G31" s="3">
        <f t="shared" si="22"/>
        <v>5.943665912912019E-2</v>
      </c>
      <c r="H31" s="3">
        <f t="shared" si="23"/>
        <v>4.3507805008397151E-4</v>
      </c>
      <c r="I31" s="3">
        <f t="shared" si="24"/>
        <v>2.0858524638237758E-2</v>
      </c>
      <c r="J31" s="3">
        <f t="shared" si="25"/>
        <v>6.0453871561204679E-2</v>
      </c>
      <c r="K31" s="3">
        <f t="shared" si="26"/>
        <v>16.541537773764919</v>
      </c>
      <c r="M31" s="3">
        <v>7.1968600000000002E-3</v>
      </c>
      <c r="N31" s="3">
        <v>-1.0090100000000001E-6</v>
      </c>
      <c r="O31" s="31">
        <f t="shared" si="66"/>
        <v>1.0171142262534423</v>
      </c>
      <c r="P31" s="3">
        <f t="shared" si="2"/>
        <v>4.2449639679999993E-4</v>
      </c>
      <c r="Q31" s="3">
        <f t="shared" si="3"/>
        <v>5.8983556273152445E-2</v>
      </c>
      <c r="R31" s="3">
        <f t="shared" si="28"/>
        <v>4.3176132417860612E-4</v>
      </c>
      <c r="S31" s="3">
        <f t="shared" si="51"/>
        <v>2.0778867249650692E-2</v>
      </c>
      <c r="T31" s="3">
        <f t="shared" si="52"/>
        <v>5.9993014200443819E-2</v>
      </c>
      <c r="U31" s="3">
        <f t="shared" si="53"/>
        <v>16.668607392502079</v>
      </c>
      <c r="W31" s="3">
        <v>7.1968600000000002E-3</v>
      </c>
      <c r="X31" s="3">
        <v>-9.8386799999999998E-7</v>
      </c>
      <c r="Y31" s="31">
        <f t="shared" si="67"/>
        <v>1.0168894088313938</v>
      </c>
      <c r="Z31" s="3">
        <f t="shared" si="4"/>
        <v>4.1942889659999998E-4</v>
      </c>
      <c r="AA31" s="3">
        <f t="shared" si="5"/>
        <v>5.8279429723518308E-2</v>
      </c>
      <c r="AB31" s="3">
        <f t="shared" si="30"/>
        <v>4.2651280271037775E-4</v>
      </c>
      <c r="AC31" s="3">
        <f t="shared" si="31"/>
        <v>2.0652186390558696E-2</v>
      </c>
      <c r="AD31" s="3">
        <f t="shared" si="6"/>
        <v>5.9263734838579288E-2</v>
      </c>
      <c r="AE31" s="3">
        <f t="shared" si="32"/>
        <v>16.87372560510688</v>
      </c>
      <c r="AG31" s="3">
        <v>7.1968600000000002E-3</v>
      </c>
      <c r="AH31" s="3">
        <v>-9.6940799999999999E-7</v>
      </c>
      <c r="AI31" s="31">
        <f t="shared" si="68"/>
        <v>1.0168894088313938</v>
      </c>
      <c r="AJ31" s="3">
        <f t="shared" si="7"/>
        <v>4.2212026857000001E-4</v>
      </c>
      <c r="AK31" s="3">
        <f t="shared" si="8"/>
        <v>5.8653394476202124E-2</v>
      </c>
      <c r="AL31" s="3">
        <f t="shared" si="34"/>
        <v>4.2924963036189651E-4</v>
      </c>
      <c r="AM31" s="3">
        <f t="shared" si="35"/>
        <v>2.0718340434549686E-2</v>
      </c>
      <c r="AN31" s="3">
        <f t="shared" si="9"/>
        <v>5.9644015634859715E-2</v>
      </c>
      <c r="AO31" s="3">
        <f t="shared" si="36"/>
        <v>16.766141403388961</v>
      </c>
      <c r="AQ31" s="3">
        <v>7.1968600000000002E-3</v>
      </c>
      <c r="AR31" s="3">
        <v>-1.0480899999999999E-6</v>
      </c>
      <c r="AS31" s="31">
        <f t="shared" si="69"/>
        <v>1.0168894088313938</v>
      </c>
      <c r="AT31" s="3">
        <f t="shared" si="10"/>
        <v>4.2446639843999999E-4</v>
      </c>
      <c r="AU31" s="3">
        <f t="shared" si="11"/>
        <v>5.8979388016440502E-2</v>
      </c>
      <c r="AV31" s="3">
        <f t="shared" si="38"/>
        <v>4.3163538497844245E-4</v>
      </c>
      <c r="AW31" s="3">
        <f t="shared" si="39"/>
        <v>2.0775836565068623E-2</v>
      </c>
      <c r="AX31" s="3">
        <f t="shared" si="12"/>
        <v>5.9975515013275575E-2</v>
      </c>
      <c r="AY31" s="3">
        <f t="shared" si="40"/>
        <v>16.673470828531446</v>
      </c>
      <c r="BA31" s="3">
        <v>7.1968600000000002E-3</v>
      </c>
      <c r="BB31" s="3">
        <v>-9.9318099999999998E-7</v>
      </c>
      <c r="BC31" s="31">
        <f t="shared" si="70"/>
        <v>1.0168894088313938</v>
      </c>
      <c r="BD31" s="3">
        <f t="shared" si="13"/>
        <v>4.1130191339999999E-4</v>
      </c>
      <c r="BE31" s="3">
        <f t="shared" si="14"/>
        <v>5.715018958267911E-2</v>
      </c>
      <c r="BF31" s="3">
        <f t="shared" si="42"/>
        <v>4.1824855956854712E-4</v>
      </c>
      <c r="BG31" s="3">
        <f t="shared" si="54"/>
        <v>2.0451126119814211E-2</v>
      </c>
      <c r="BH31" s="3">
        <f t="shared" si="55"/>
        <v>5.8115422499332638E-2</v>
      </c>
      <c r="BI31" s="3">
        <f t="shared" si="56"/>
        <v>17.207136367484612</v>
      </c>
      <c r="BK31" s="3">
        <v>7.1968600000000002E-3</v>
      </c>
      <c r="BL31" s="3">
        <v>-9.8401299999999996E-7</v>
      </c>
      <c r="BM31" s="31">
        <f t="shared" si="71"/>
        <v>1.0168894088313938</v>
      </c>
      <c r="BN31" s="3">
        <f t="shared" si="15"/>
        <v>4.1050162345499999E-4</v>
      </c>
      <c r="BO31" s="3">
        <f t="shared" si="16"/>
        <v>5.7038989705927301E-2</v>
      </c>
      <c r="BP31" s="3">
        <f t="shared" si="44"/>
        <v>4.1743475319948233E-4</v>
      </c>
      <c r="BQ31" s="3">
        <f t="shared" si="45"/>
        <v>2.043122006145209E-2</v>
      </c>
      <c r="BR31" s="3">
        <f t="shared" si="17"/>
        <v>5.800234452240037E-2</v>
      </c>
      <c r="BS31" s="3">
        <f t="shared" si="46"/>
        <v>17.240682393688456</v>
      </c>
      <c r="BU31" s="3">
        <v>7.1968600000000002E-3</v>
      </c>
      <c r="BV31" s="3">
        <v>-1.0083900000000001E-6</v>
      </c>
      <c r="BW31" s="31">
        <f t="shared" si="72"/>
        <v>1.0168894088313938</v>
      </c>
      <c r="BX31" s="3">
        <f t="shared" si="18"/>
        <v>4.2067085466000005E-4</v>
      </c>
      <c r="BY31" s="3">
        <f t="shared" si="19"/>
        <v>5.8451999157966117E-2</v>
      </c>
      <c r="BZ31" s="3">
        <f t="shared" si="48"/>
        <v>4.277757367078046E-4</v>
      </c>
      <c r="CA31" s="3">
        <f t="shared" si="49"/>
        <v>2.0682740067694237E-2</v>
      </c>
      <c r="CB31" s="3">
        <f t="shared" si="20"/>
        <v>5.943921886875729E-2</v>
      </c>
      <c r="CC31" s="3">
        <f t="shared" si="50"/>
        <v>16.823908843890013</v>
      </c>
    </row>
    <row r="32" spans="2:81" x14ac:dyDescent="0.2">
      <c r="B32" s="3">
        <v>8.6851099999999994E-3</v>
      </c>
      <c r="C32" s="3">
        <f t="shared" si="0"/>
        <v>7.2375916666666669</v>
      </c>
      <c r="D32" s="3">
        <v>-1.21275E-6</v>
      </c>
      <c r="E32" s="31">
        <f t="shared" si="65"/>
        <v>1.018744144516498</v>
      </c>
      <c r="F32" s="3">
        <f t="shared" si="1"/>
        <v>5.138541706199999E-4</v>
      </c>
      <c r="G32" s="3">
        <f t="shared" si="22"/>
        <v>5.9164958258444617E-2</v>
      </c>
      <c r="H32" s="3">
        <f t="shared" si="23"/>
        <v>5.2348592745450639E-4</v>
      </c>
      <c r="I32" s="3">
        <f t="shared" si="24"/>
        <v>2.287981484746995E-2</v>
      </c>
      <c r="J32" s="3">
        <f t="shared" si="25"/>
        <v>6.0273954786353473E-2</v>
      </c>
      <c r="K32" s="3">
        <f t="shared" si="26"/>
        <v>16.590913995018099</v>
      </c>
      <c r="M32" s="3">
        <v>8.6851099999999994E-3</v>
      </c>
      <c r="N32" s="3">
        <v>-1.2118E-6</v>
      </c>
      <c r="O32" s="31">
        <f t="shared" si="66"/>
        <v>1.018744144516498</v>
      </c>
      <c r="P32" s="3">
        <f t="shared" si="2"/>
        <v>5.0981014979999996E-4</v>
      </c>
      <c r="Q32" s="3">
        <f t="shared" si="3"/>
        <v>5.8699331361375964E-2</v>
      </c>
      <c r="R32" s="3">
        <f t="shared" si="28"/>
        <v>5.1936610492382869E-4</v>
      </c>
      <c r="S32" s="3">
        <f t="shared" si="51"/>
        <v>2.2789605194558082E-2</v>
      </c>
      <c r="T32" s="3">
        <f t="shared" si="52"/>
        <v>5.9799600111435404E-2</v>
      </c>
      <c r="U32" s="3">
        <f t="shared" si="53"/>
        <v>16.722519851914047</v>
      </c>
      <c r="W32" s="3">
        <v>8.6851099999999994E-3</v>
      </c>
      <c r="X32" s="3">
        <v>-1.18034E-6</v>
      </c>
      <c r="Y32" s="31">
        <f t="shared" si="67"/>
        <v>1.0184979160171022</v>
      </c>
      <c r="Z32" s="3">
        <f t="shared" si="4"/>
        <v>5.0318491019999995E-4</v>
      </c>
      <c r="AA32" s="3">
        <f t="shared" si="5"/>
        <v>5.7936503993616661E-2</v>
      </c>
      <c r="AB32" s="3">
        <f t="shared" si="30"/>
        <v>5.1249278240995261E-4</v>
      </c>
      <c r="AC32" s="3">
        <f t="shared" si="31"/>
        <v>2.2638303434885588E-2</v>
      </c>
      <c r="AD32" s="3">
        <f t="shared" si="6"/>
        <v>5.9008208578815079E-2</v>
      </c>
      <c r="AE32" s="3">
        <f t="shared" si="32"/>
        <v>16.946794761009173</v>
      </c>
      <c r="AG32" s="3">
        <v>8.6851099999999994E-3</v>
      </c>
      <c r="AH32" s="3">
        <v>-1.1619499999999999E-6</v>
      </c>
      <c r="AI32" s="31">
        <f t="shared" si="68"/>
        <v>1.0184979160171022</v>
      </c>
      <c r="AJ32" s="3">
        <f t="shared" si="7"/>
        <v>5.0595979433999986E-4</v>
      </c>
      <c r="AK32" s="3">
        <f t="shared" si="8"/>
        <v>5.8256003014354442E-2</v>
      </c>
      <c r="AL32" s="3">
        <f t="shared" si="34"/>
        <v>5.1531899612373142E-4</v>
      </c>
      <c r="AM32" s="3">
        <f t="shared" si="35"/>
        <v>2.270063867215483E-2</v>
      </c>
      <c r="AN32" s="3">
        <f t="shared" si="9"/>
        <v>5.9333617665606013E-2</v>
      </c>
      <c r="AO32" s="3">
        <f t="shared" si="36"/>
        <v>16.853851818640599</v>
      </c>
      <c r="AQ32" s="3">
        <v>8.6851099999999994E-3</v>
      </c>
      <c r="AR32" s="3">
        <v>-1.2563599999999999E-6</v>
      </c>
      <c r="AS32" s="31">
        <f t="shared" si="69"/>
        <v>1.0184979160171022</v>
      </c>
      <c r="AT32" s="3">
        <f t="shared" si="10"/>
        <v>5.0881262438999997E-4</v>
      </c>
      <c r="AU32" s="3">
        <f t="shared" si="11"/>
        <v>5.8584476695171389E-2</v>
      </c>
      <c r="AV32" s="3">
        <f t="shared" si="38"/>
        <v>5.1822459758440749E-4</v>
      </c>
      <c r="AW32" s="3">
        <f t="shared" si="39"/>
        <v>2.2764546944413534E-2</v>
      </c>
      <c r="AX32" s="3">
        <f t="shared" si="12"/>
        <v>5.9668167424984549E-2</v>
      </c>
      <c r="AY32" s="3">
        <f t="shared" si="40"/>
        <v>16.759354998747206</v>
      </c>
      <c r="BA32" s="3">
        <v>8.6851099999999994E-3</v>
      </c>
      <c r="BB32" s="3">
        <v>-1.1918800000000001E-6</v>
      </c>
      <c r="BC32" s="31">
        <f t="shared" si="70"/>
        <v>1.0184979160171022</v>
      </c>
      <c r="BD32" s="3">
        <f t="shared" si="13"/>
        <v>4.9358714328000004E-4</v>
      </c>
      <c r="BE32" s="3">
        <f t="shared" si="14"/>
        <v>5.6831421050510596E-2</v>
      </c>
      <c r="BF32" s="3">
        <f t="shared" si="42"/>
        <v>5.0271747680351482E-4</v>
      </c>
      <c r="BG32" s="3">
        <f t="shared" si="54"/>
        <v>2.2421362063967363E-2</v>
      </c>
      <c r="BH32" s="3">
        <f t="shared" si="55"/>
        <v>5.788268390423551E-2</v>
      </c>
      <c r="BI32" s="3">
        <f t="shared" si="56"/>
        <v>17.276323980665069</v>
      </c>
      <c r="BK32" s="3">
        <v>8.6851099999999994E-3</v>
      </c>
      <c r="BL32" s="3">
        <v>-1.18071E-6</v>
      </c>
      <c r="BM32" s="31">
        <f t="shared" si="71"/>
        <v>1.0184979160171022</v>
      </c>
      <c r="BN32" s="3">
        <f t="shared" si="15"/>
        <v>4.9255672746000001E-4</v>
      </c>
      <c r="BO32" s="3">
        <f t="shared" si="16"/>
        <v>5.6712779396000744E-2</v>
      </c>
      <c r="BP32" s="3">
        <f t="shared" si="44"/>
        <v>5.0166800043821374E-4</v>
      </c>
      <c r="BQ32" s="3">
        <f t="shared" si="45"/>
        <v>2.2397946344212313E-2</v>
      </c>
      <c r="BR32" s="3">
        <f t="shared" si="17"/>
        <v>5.776184762636441E-2</v>
      </c>
      <c r="BS32" s="3">
        <f t="shared" si="46"/>
        <v>17.312465599586655</v>
      </c>
      <c r="BU32" s="3">
        <v>8.6851099999999994E-3</v>
      </c>
      <c r="BV32" s="3">
        <v>-1.2080699999999999E-6</v>
      </c>
      <c r="BW32" s="31">
        <f t="shared" si="72"/>
        <v>1.0184979160171022</v>
      </c>
      <c r="BX32" s="3">
        <f t="shared" si="18"/>
        <v>5.0397036185999993E-4</v>
      </c>
      <c r="BY32" s="3">
        <f t="shared" si="19"/>
        <v>5.8026940575306468E-2</v>
      </c>
      <c r="BZ32" s="3">
        <f t="shared" si="48"/>
        <v>5.1329276328879484E-4</v>
      </c>
      <c r="CA32" s="3">
        <f t="shared" si="49"/>
        <v>2.2655965291481069E-2</v>
      </c>
      <c r="CB32" s="3">
        <f t="shared" si="20"/>
        <v>5.9100318048797874E-2</v>
      </c>
      <c r="CC32" s="3">
        <f t="shared" si="50"/>
        <v>16.920382715611129</v>
      </c>
    </row>
    <row r="33" spans="2:81" s="23" customFormat="1" x14ac:dyDescent="0.2">
      <c r="B33" s="4">
        <v>1.04811E-2</v>
      </c>
      <c r="C33" s="3">
        <f t="shared" si="0"/>
        <v>8.7342500000000012</v>
      </c>
      <c r="D33" s="4">
        <v>-1.45433E-6</v>
      </c>
      <c r="E33" s="30">
        <f t="shared" ref="E33:E45" si="73">(E$1-3+(6.5144*LN(B33*1000)))/E$1</f>
        <v>1.0204759775195618</v>
      </c>
      <c r="F33" s="4">
        <f t="shared" si="1"/>
        <v>6.162128245199999E-4</v>
      </c>
      <c r="G33" s="4">
        <f t="shared" si="22"/>
        <v>5.8792762641325803E-2</v>
      </c>
      <c r="H33" s="4">
        <f t="shared" si="23"/>
        <v>6.2883038446213708E-4</v>
      </c>
      <c r="I33" s="4">
        <f t="shared" si="24"/>
        <v>2.5076490672782288E-2</v>
      </c>
      <c r="J33" s="4">
        <f t="shared" si="25"/>
        <v>5.9996601927482525E-2</v>
      </c>
      <c r="K33" s="3">
        <f t="shared" si="26"/>
        <v>16.667610629160183</v>
      </c>
      <c r="M33" s="4">
        <v>1.04811E-2</v>
      </c>
      <c r="N33" s="4">
        <v>-1.4545800000000001E-6</v>
      </c>
      <c r="O33" s="30">
        <f t="shared" ref="O33:O45" si="74">(O$1-3+(6.5144*LN(M33*1000)))/O$1</f>
        <v>1.0204759775195618</v>
      </c>
      <c r="P33" s="4">
        <f t="shared" si="2"/>
        <v>6.1194769580000003E-4</v>
      </c>
      <c r="Q33" s="4">
        <f t="shared" si="3"/>
        <v>5.8385827422694186E-2</v>
      </c>
      <c r="R33" s="4">
        <f t="shared" si="28"/>
        <v>6.2447792306234847E-4</v>
      </c>
      <c r="S33" s="4">
        <f t="shared" si="51"/>
        <v>2.4989556279821145E-2</v>
      </c>
      <c r="T33" s="4">
        <f t="shared" si="52"/>
        <v>5.9581334312462285E-2</v>
      </c>
      <c r="U33" s="3">
        <f t="shared" si="53"/>
        <v>16.783779879042349</v>
      </c>
      <c r="W33" s="4">
        <v>1.04811E-2</v>
      </c>
      <c r="X33" s="4">
        <v>-1.4137300000000001E-6</v>
      </c>
      <c r="Y33" s="30">
        <f t="shared" ref="Y33:Y45" si="75">(Y$1-3+(6.5144*LN(W33*1000)))/Y$1</f>
        <v>1.0202069991613409</v>
      </c>
      <c r="Z33" s="4">
        <f t="shared" si="4"/>
        <v>6.0267906719999997E-4</v>
      </c>
      <c r="AA33" s="4">
        <f t="shared" si="5"/>
        <v>5.7501509116409534E-2</v>
      </c>
      <c r="AB33" s="4">
        <f t="shared" si="30"/>
        <v>6.1485740260546807E-4</v>
      </c>
      <c r="AC33" s="4">
        <f t="shared" si="31"/>
        <v>2.4796318327636225E-2</v>
      </c>
      <c r="AD33" s="4">
        <f t="shared" si="6"/>
        <v>5.8663442062900653E-2</v>
      </c>
      <c r="AE33" s="3">
        <f t="shared" si="32"/>
        <v>17.046391497583297</v>
      </c>
      <c r="AG33" s="4">
        <v>1.04811E-2</v>
      </c>
      <c r="AH33" s="4">
        <v>-1.39174E-6</v>
      </c>
      <c r="AI33" s="30">
        <f t="shared" ref="AI33:AI45" si="76">(AI$1-3+(6.5144*LN(AG33*1000)))/AI$1</f>
        <v>1.0202069991613409</v>
      </c>
      <c r="AJ33" s="4">
        <f t="shared" si="7"/>
        <v>6.0601840298999993E-4</v>
      </c>
      <c r="AK33" s="4">
        <f t="shared" si="8"/>
        <v>5.7820114586255252E-2</v>
      </c>
      <c r="AL33" s="4">
        <f t="shared" si="34"/>
        <v>6.1826421635097608E-4</v>
      </c>
      <c r="AM33" s="4">
        <f t="shared" si="35"/>
        <v>2.4864919391604231E-2</v>
      </c>
      <c r="AN33" s="4">
        <f t="shared" si="9"/>
        <v>5.8988485593208351E-2</v>
      </c>
      <c r="AO33" s="3">
        <f t="shared" si="36"/>
        <v>16.952460975115034</v>
      </c>
      <c r="AQ33" s="4">
        <v>1.04811E-2</v>
      </c>
      <c r="AR33" s="4">
        <v>-1.5053100000000001E-6</v>
      </c>
      <c r="AS33" s="30">
        <f t="shared" ref="AS33:AS45" si="77">(AS$1-3+(6.5144*LN(AQ33*1000)))/AS$1</f>
        <v>1.0202069991613409</v>
      </c>
      <c r="AT33" s="4">
        <f t="shared" si="10"/>
        <v>6.0963364014000009E-4</v>
      </c>
      <c r="AU33" s="4">
        <f t="shared" si="11"/>
        <v>5.8165043758765786E-2</v>
      </c>
      <c r="AV33" s="4">
        <f t="shared" si="38"/>
        <v>6.2195250659503431E-4</v>
      </c>
      <c r="AW33" s="4">
        <f t="shared" si="39"/>
        <v>2.4938975652480884E-2</v>
      </c>
      <c r="AX33" s="4">
        <f t="shared" si="12"/>
        <v>5.9340384749218524E-2</v>
      </c>
      <c r="AY33" s="3">
        <f t="shared" si="40"/>
        <v>16.851929832038532</v>
      </c>
      <c r="BA33" s="4">
        <v>1.04811E-2</v>
      </c>
      <c r="BB33" s="4">
        <v>-1.4302000000000001E-6</v>
      </c>
      <c r="BC33" s="30">
        <f t="shared" ref="BC33:BC45" si="78">(BC$1-3+(6.5144*LN(BA33*1000)))/BC$1</f>
        <v>1.0202069991613409</v>
      </c>
      <c r="BD33" s="4">
        <f t="shared" si="13"/>
        <v>5.9228022168000003E-4</v>
      </c>
      <c r="BE33" s="4">
        <f t="shared" si="14"/>
        <v>5.650935700260469E-2</v>
      </c>
      <c r="BF33" s="4">
        <f t="shared" si="42"/>
        <v>6.0424842762276667E-4</v>
      </c>
      <c r="BG33" s="4">
        <f t="shared" si="54"/>
        <v>2.4581465123600071E-2</v>
      </c>
      <c r="BH33" s="4">
        <f t="shared" si="55"/>
        <v>5.7651241532164242E-2</v>
      </c>
      <c r="BI33" s="3">
        <f t="shared" si="56"/>
        <v>17.345680221684201</v>
      </c>
      <c r="BK33" s="4">
        <v>1.04811E-2</v>
      </c>
      <c r="BL33" s="4">
        <v>-1.41471E-6</v>
      </c>
      <c r="BM33" s="30">
        <f t="shared" ref="BM33:BM45" si="79">(BM$1-3+(6.5144*LN(BK33*1000)))/BM$1</f>
        <v>1.0202069991613409</v>
      </c>
      <c r="BN33" s="4">
        <f t="shared" si="15"/>
        <v>5.9017333746000009E-4</v>
      </c>
      <c r="BO33" s="4">
        <f t="shared" si="16"/>
        <v>5.630833953115609E-2</v>
      </c>
      <c r="BP33" s="4">
        <f t="shared" si="44"/>
        <v>6.0209896959510009E-4</v>
      </c>
      <c r="BQ33" s="4">
        <f t="shared" si="45"/>
        <v>2.4537705059664811E-2</v>
      </c>
      <c r="BR33" s="4">
        <f t="shared" si="17"/>
        <v>5.7446162100838659E-2</v>
      </c>
      <c r="BS33" s="3">
        <f t="shared" si="46"/>
        <v>17.407603283307953</v>
      </c>
      <c r="BU33" s="4">
        <v>1.04811E-2</v>
      </c>
      <c r="BV33" s="4">
        <v>-1.4481299999999999E-6</v>
      </c>
      <c r="BW33" s="30">
        <f t="shared" ref="BW33:BW45" si="80">(BW$1-3+(6.5144*LN(BU33*1000)))/BW$1</f>
        <v>1.0202069991613409</v>
      </c>
      <c r="BX33" s="4">
        <f t="shared" si="18"/>
        <v>6.0411499175999997E-4</v>
      </c>
      <c r="BY33" s="4">
        <f t="shared" si="19"/>
        <v>5.7638510438789821E-2</v>
      </c>
      <c r="BZ33" s="4">
        <f t="shared" si="48"/>
        <v>6.1632234289184782E-4</v>
      </c>
      <c r="CA33" s="4">
        <f t="shared" si="49"/>
        <v>2.4825840225294448E-2</v>
      </c>
      <c r="CB33" s="4">
        <f t="shared" si="20"/>
        <v>5.880321177088739E-2</v>
      </c>
      <c r="CC33" s="3">
        <f t="shared" si="50"/>
        <v>17.005873827032783</v>
      </c>
    </row>
    <row r="34" spans="2:81" x14ac:dyDescent="0.2">
      <c r="B34" s="3">
        <v>1.2648599999999999E-2</v>
      </c>
      <c r="C34" s="3">
        <f t="shared" ref="C34:C65" si="81">B34/$A$10</f>
        <v>10.5405</v>
      </c>
      <c r="D34" s="3">
        <v>-1.7364800000000001E-6</v>
      </c>
      <c r="E34" s="31">
        <f t="shared" si="73"/>
        <v>1.022513466158675</v>
      </c>
      <c r="F34" s="3">
        <f t="shared" ref="F34:F57" si="82">-(D34-0.000000000014)*E$1*F$1</f>
        <v>7.3576119026999998E-4</v>
      </c>
      <c r="G34" s="3">
        <f t="shared" si="22"/>
        <v>5.8169377659978178E-2</v>
      </c>
      <c r="H34" s="24">
        <f t="shared" si="23"/>
        <v>7.5232572492801007E-4</v>
      </c>
      <c r="I34" s="24">
        <f t="shared" si="24"/>
        <v>2.74285567416153E-2</v>
      </c>
      <c r="J34" s="24">
        <f t="shared" si="25"/>
        <v>5.9478971975397282E-2</v>
      </c>
      <c r="K34" s="3">
        <f t="shared" si="26"/>
        <v>16.812664489454143</v>
      </c>
      <c r="M34" s="3">
        <v>1.2648599999999999E-2</v>
      </c>
      <c r="N34" s="3">
        <v>-1.74319E-6</v>
      </c>
      <c r="O34" s="31">
        <f t="shared" si="74"/>
        <v>1.022513466158675</v>
      </c>
      <c r="P34" s="3">
        <f t="shared" ref="P34:P57" si="83">-(N34-0.000000000014)*O$1*P$1</f>
        <v>7.3336592279999986E-4</v>
      </c>
      <c r="Q34" s="3">
        <f t="shared" ref="Q34:Q65" si="84">P34/M34</f>
        <v>5.7980007494900614E-2</v>
      </c>
      <c r="R34" s="24">
        <f t="shared" si="28"/>
        <v>7.4987653168488309E-4</v>
      </c>
      <c r="S34" s="24">
        <f t="shared" si="51"/>
        <v>2.7383873569765165E-2</v>
      </c>
      <c r="T34" s="24">
        <f t="shared" si="52"/>
        <v>5.9285338431516781E-2</v>
      </c>
      <c r="U34" s="3">
        <f t="shared" si="53"/>
        <v>16.867576815052612</v>
      </c>
      <c r="W34" s="3">
        <v>1.2648599999999999E-2</v>
      </c>
      <c r="X34" s="3">
        <v>-1.69116E-6</v>
      </c>
      <c r="Y34" s="31">
        <f t="shared" si="75"/>
        <v>1.0222177227608598</v>
      </c>
      <c r="Z34" s="3">
        <f t="shared" ref="Z34:Z57" si="85">-(X34-0.000000000014)*Y$1*Z$1</f>
        <v>7.209474762E-4</v>
      </c>
      <c r="AA34" s="3">
        <f t="shared" ref="AA34:AA65" si="86">Z34/W34</f>
        <v>5.6998203453346621E-2</v>
      </c>
      <c r="AB34" s="24">
        <f t="shared" si="30"/>
        <v>7.3696528735135312E-4</v>
      </c>
      <c r="AC34" s="24">
        <f t="shared" si="31"/>
        <v>2.7147104585044667E-2</v>
      </c>
      <c r="AD34" s="24">
        <f t="shared" ref="AD34:AD65" si="87">AB34/W34</f>
        <v>5.826457373554015E-2</v>
      </c>
      <c r="AE34" s="3">
        <f t="shared" si="32"/>
        <v>17.163087891777046</v>
      </c>
      <c r="AG34" s="3">
        <v>1.2648599999999999E-2</v>
      </c>
      <c r="AH34" s="3">
        <v>-1.6649299999999999E-6</v>
      </c>
      <c r="AI34" s="31">
        <f t="shared" si="76"/>
        <v>1.0222177227608598</v>
      </c>
      <c r="AJ34" s="3">
        <f t="shared" ref="AJ34:AJ57" si="88">-(AH34-0.000000000014)*AI$1*AJ$1</f>
        <v>7.2497489063999988E-4</v>
      </c>
      <c r="AK34" s="3">
        <f t="shared" ref="AK34:AK65" si="89">AJ34/AG34</f>
        <v>5.7316611375171946E-2</v>
      </c>
      <c r="AL34" s="24">
        <f t="shared" si="34"/>
        <v>7.4108218176882406E-4</v>
      </c>
      <c r="AM34" s="24">
        <f t="shared" si="35"/>
        <v>2.7222824647137999E-2</v>
      </c>
      <c r="AN34" s="24">
        <f t="shared" ref="AN34:AN65" si="90">AL34/AG34</f>
        <v>5.8590055956297467E-2</v>
      </c>
      <c r="AO34" s="3">
        <f t="shared" si="36"/>
        <v>17.067742702719102</v>
      </c>
      <c r="AQ34" s="3">
        <v>1.2648599999999999E-2</v>
      </c>
      <c r="AR34" s="3">
        <v>-1.79929E-6</v>
      </c>
      <c r="AS34" s="31">
        <f t="shared" si="77"/>
        <v>1.0222177227608598</v>
      </c>
      <c r="AT34" s="3">
        <f t="shared" ref="AT34:AT57" si="91">-(AR34-0.000000000014)*AS$1*AT$1</f>
        <v>7.2869113044000001E-4</v>
      </c>
      <c r="AU34" s="3">
        <f t="shared" ref="AU34:AU65" si="92">AT34/AQ34</f>
        <v>5.7610417788529961E-2</v>
      </c>
      <c r="AV34" s="24">
        <f t="shared" si="38"/>
        <v>7.4488098795441344E-4</v>
      </c>
      <c r="AW34" s="24">
        <f t="shared" si="39"/>
        <v>2.7292507908845853E-2</v>
      </c>
      <c r="AX34" s="24">
        <f t="shared" ref="AX34:AX65" si="93">AV34/AQ34</f>
        <v>5.8890390079092823E-2</v>
      </c>
      <c r="AY34" s="3">
        <f t="shared" si="40"/>
        <v>16.98069920503071</v>
      </c>
      <c r="BA34" s="3">
        <v>1.2648599999999999E-2</v>
      </c>
      <c r="BB34" s="3">
        <v>-1.7132899999999999E-6</v>
      </c>
      <c r="BC34" s="31">
        <f t="shared" si="78"/>
        <v>1.0222177227608598</v>
      </c>
      <c r="BD34" s="3">
        <f t="shared" ref="BD34:BD57" si="94">-(BB34-0.000000000014)*BC$1*BD$1</f>
        <v>7.0951345248000002E-4</v>
      </c>
      <c r="BE34" s="3">
        <f t="shared" ref="BE34:BE65" si="95">BD34/BA34</f>
        <v>5.609422801574878E-2</v>
      </c>
      <c r="BF34" s="24">
        <f t="shared" si="42"/>
        <v>7.252772256623011E-4</v>
      </c>
      <c r="BG34" s="24">
        <f t="shared" si="54"/>
        <v>2.6930971494959127E-2</v>
      </c>
      <c r="BH34" s="24">
        <f t="shared" si="55"/>
        <v>5.734051402228714E-2</v>
      </c>
      <c r="BI34" s="3">
        <f t="shared" si="56"/>
        <v>17.43967624028134</v>
      </c>
      <c r="BK34" s="3">
        <v>1.2648599999999999E-2</v>
      </c>
      <c r="BL34" s="3">
        <v>-1.6914499999999999E-6</v>
      </c>
      <c r="BM34" s="31">
        <f t="shared" si="79"/>
        <v>1.0222177227608598</v>
      </c>
      <c r="BN34" s="3">
        <f t="shared" ref="BN34:BN57" si="96">-(BL34-0.000000000014)*BM$1*BN$1</f>
        <v>7.0561957956000003E-4</v>
      </c>
      <c r="BO34" s="3">
        <f t="shared" ref="BO34:BO65" si="97">BN34/BK34</f>
        <v>5.5786377904273994E-2</v>
      </c>
      <c r="BP34" s="24">
        <f t="shared" si="44"/>
        <v>7.2129683975329854E-4</v>
      </c>
      <c r="BQ34" s="24">
        <f t="shared" si="45"/>
        <v>2.6856970040443851E-2</v>
      </c>
      <c r="BR34" s="24">
        <f t="shared" ref="BR34:BR65" si="98">BP34/BK34</f>
        <v>5.7025824182383708E-2</v>
      </c>
      <c r="BS34" s="3">
        <f t="shared" si="46"/>
        <v>17.535914900620021</v>
      </c>
      <c r="BU34" s="3">
        <v>1.2648599999999999E-2</v>
      </c>
      <c r="BV34" s="3">
        <v>-1.7343000000000001E-6</v>
      </c>
      <c r="BW34" s="31">
        <f t="shared" si="80"/>
        <v>1.0222177227608598</v>
      </c>
      <c r="BX34" s="3">
        <f t="shared" ref="BX34:BX57" si="99">-(BV34-0.000000000014)*BW$1*BX$1</f>
        <v>7.2349509981000011E-4</v>
      </c>
      <c r="BY34" s="3">
        <f t="shared" ref="BY34:BY65" si="100">BX34/BU34</f>
        <v>5.7199618915136863E-2</v>
      </c>
      <c r="BZ34" s="24">
        <f t="shared" si="48"/>
        <v>7.3956951335641926E-4</v>
      </c>
      <c r="CA34" s="24">
        <f t="shared" si="49"/>
        <v>2.7195027364509478E-2</v>
      </c>
      <c r="CB34" s="24">
        <f t="shared" ref="CB34:CB65" si="101">BZ34/BU34</f>
        <v>5.8470464190220207E-2</v>
      </c>
      <c r="CC34" s="3">
        <f t="shared" si="50"/>
        <v>17.102651977359542</v>
      </c>
    </row>
    <row r="35" spans="2:81" x14ac:dyDescent="0.2">
      <c r="B35" s="3">
        <v>1.52642E-2</v>
      </c>
      <c r="C35" s="3">
        <f t="shared" si="81"/>
        <v>12.720166666666668</v>
      </c>
      <c r="D35" s="3">
        <v>-2.0696099999999999E-6</v>
      </c>
      <c r="E35" s="32">
        <f t="shared" si="73"/>
        <v>1.0245508548417226</v>
      </c>
      <c r="F35" s="3">
        <f t="shared" si="82"/>
        <v>8.7691003691999989E-4</v>
      </c>
      <c r="G35" s="3">
        <f t="shared" si="22"/>
        <v>5.7448804190196663E-2</v>
      </c>
      <c r="H35" s="24">
        <f t="shared" si="23"/>
        <v>8.9843892794567244E-4</v>
      </c>
      <c r="I35" s="24">
        <f t="shared" si="24"/>
        <v>2.9973970840475449E-2</v>
      </c>
      <c r="J35" s="24">
        <f t="shared" si="25"/>
        <v>5.8859221442700727E-2</v>
      </c>
      <c r="K35" s="3">
        <f t="shared" si="26"/>
        <v>16.98969125803842</v>
      </c>
      <c r="M35" s="3">
        <v>1.52642E-2</v>
      </c>
      <c r="N35" s="3">
        <v>-2.0828199999999999E-6</v>
      </c>
      <c r="O35" s="32">
        <f t="shared" si="74"/>
        <v>1.0245508548417226</v>
      </c>
      <c r="P35" s="3">
        <f t="shared" si="83"/>
        <v>8.762482637999999E-4</v>
      </c>
      <c r="Q35" s="3">
        <f t="shared" si="84"/>
        <v>5.7405449601027232E-2</v>
      </c>
      <c r="R35" s="24">
        <f t="shared" si="28"/>
        <v>8.9776090772986517E-4</v>
      </c>
      <c r="S35" s="24">
        <f t="shared" si="51"/>
        <v>2.9962658555773472E-2</v>
      </c>
      <c r="T35" s="24">
        <f t="shared" si="52"/>
        <v>5.8814802461305875E-2</v>
      </c>
      <c r="U35" s="3">
        <f t="shared" si="53"/>
        <v>17.002522462910552</v>
      </c>
      <c r="W35" s="3">
        <v>1.52642E-2</v>
      </c>
      <c r="X35" s="3">
        <v>-2.0200499999999998E-6</v>
      </c>
      <c r="Y35" s="32">
        <f t="shared" si="75"/>
        <v>1.024228347717365</v>
      </c>
      <c r="Z35" s="3">
        <f t="shared" si="85"/>
        <v>8.6115328319999994E-4</v>
      </c>
      <c r="AA35" s="3">
        <f t="shared" si="86"/>
        <v>5.6416535632394751E-2</v>
      </c>
      <c r="AB35" s="24">
        <f t="shared" si="30"/>
        <v>8.8201760438332011E-4</v>
      </c>
      <c r="AC35" s="24">
        <f t="shared" si="31"/>
        <v>2.9698781193566177E-2</v>
      </c>
      <c r="AD35" s="24">
        <f t="shared" si="87"/>
        <v>5.7783415074705524E-2</v>
      </c>
      <c r="AE35" s="3">
        <f t="shared" si="32"/>
        <v>17.30600378511976</v>
      </c>
      <c r="AG35" s="3">
        <v>1.52642E-2</v>
      </c>
      <c r="AH35" s="3">
        <v>-1.9883000000000001E-6</v>
      </c>
      <c r="AI35" s="32">
        <f t="shared" si="76"/>
        <v>1.024228347717365</v>
      </c>
      <c r="AJ35" s="3">
        <f t="shared" si="88"/>
        <v>8.6578150659000002E-4</v>
      </c>
      <c r="AK35" s="3">
        <f t="shared" si="89"/>
        <v>5.6719743359625791E-2</v>
      </c>
      <c r="AL35" s="24">
        <f t="shared" si="34"/>
        <v>8.867579619789267E-4</v>
      </c>
      <c r="AM35" s="24">
        <f t="shared" si="35"/>
        <v>2.9778481525741481E-2</v>
      </c>
      <c r="AN35" s="24">
        <f t="shared" si="90"/>
        <v>5.8093969024182512E-2</v>
      </c>
      <c r="AO35" s="3">
        <f t="shared" si="36"/>
        <v>17.213490777050101</v>
      </c>
      <c r="AQ35" s="3">
        <v>1.52642E-2</v>
      </c>
      <c r="AR35" s="3">
        <v>-2.1486000000000001E-6</v>
      </c>
      <c r="AS35" s="32">
        <f t="shared" si="77"/>
        <v>1.024228347717365</v>
      </c>
      <c r="AT35" s="3">
        <f t="shared" si="91"/>
        <v>8.7015644078999995E-4</v>
      </c>
      <c r="AU35" s="3">
        <f t="shared" si="92"/>
        <v>5.7006357410804363E-2</v>
      </c>
      <c r="AV35" s="24">
        <f t="shared" si="38"/>
        <v>8.9123889360596487E-4</v>
      </c>
      <c r="AW35" s="24">
        <f t="shared" si="39"/>
        <v>2.985362446347118E-2</v>
      </c>
      <c r="AX35" s="24">
        <f t="shared" si="93"/>
        <v>5.8387527260253723E-2</v>
      </c>
      <c r="AY35" s="3">
        <f t="shared" si="40"/>
        <v>17.126945546822846</v>
      </c>
      <c r="BA35" s="3">
        <v>1.52642E-2</v>
      </c>
      <c r="BB35" s="3">
        <v>-2.0433399999999998E-6</v>
      </c>
      <c r="BC35" s="32">
        <f t="shared" si="78"/>
        <v>1.024228347717365</v>
      </c>
      <c r="BD35" s="3">
        <f t="shared" si="94"/>
        <v>8.4619375848000002E-4</v>
      </c>
      <c r="BE35" s="3">
        <f t="shared" si="95"/>
        <v>5.543649575346235E-2</v>
      </c>
      <c r="BF35" s="24">
        <f t="shared" si="42"/>
        <v>8.6669563509671752E-4</v>
      </c>
      <c r="BG35" s="24">
        <f t="shared" si="54"/>
        <v>2.9439694887969159E-2</v>
      </c>
      <c r="BH35" s="24">
        <f t="shared" si="55"/>
        <v>5.6779630448809466E-2</v>
      </c>
      <c r="BI35" s="3">
        <f t="shared" si="56"/>
        <v>17.611949780151619</v>
      </c>
      <c r="BK35" s="3">
        <v>1.52642E-2</v>
      </c>
      <c r="BL35" s="3">
        <v>-2.0193599999999998E-6</v>
      </c>
      <c r="BM35" s="32">
        <f t="shared" si="79"/>
        <v>1.024228347717365</v>
      </c>
      <c r="BN35" s="3">
        <f t="shared" si="96"/>
        <v>8.4241215470999998E-4</v>
      </c>
      <c r="BO35" s="3">
        <f t="shared" si="97"/>
        <v>5.5188752421351919E-2</v>
      </c>
      <c r="BP35" s="24">
        <f t="shared" si="44"/>
        <v>8.6282240931564861E-4</v>
      </c>
      <c r="BQ35" s="24">
        <f t="shared" si="45"/>
        <v>2.9373838859019577E-2</v>
      </c>
      <c r="BR35" s="24">
        <f t="shared" si="98"/>
        <v>5.6525884705104008E-2</v>
      </c>
      <c r="BS35" s="3">
        <f t="shared" si="46"/>
        <v>17.691010149014172</v>
      </c>
      <c r="BU35" s="3">
        <v>1.52642E-2</v>
      </c>
      <c r="BV35" s="3">
        <v>-2.0703700000000001E-6</v>
      </c>
      <c r="BW35" s="32">
        <f t="shared" si="80"/>
        <v>1.024228347717365</v>
      </c>
      <c r="BX35" s="3">
        <f t="shared" si="99"/>
        <v>8.6369174136000017E-4</v>
      </c>
      <c r="BY35" s="3">
        <f t="shared" si="100"/>
        <v>5.6582837054021839E-2</v>
      </c>
      <c r="BZ35" s="24">
        <f t="shared" si="48"/>
        <v>8.846175651902868E-4</v>
      </c>
      <c r="CA35" s="24">
        <f t="shared" si="49"/>
        <v>2.9742521163988213E-2</v>
      </c>
      <c r="CB35" s="24">
        <f t="shared" si="101"/>
        <v>5.795374570500169E-2</v>
      </c>
      <c r="CC35" s="3">
        <f t="shared" si="50"/>
        <v>17.255140074814786</v>
      </c>
    </row>
    <row r="36" spans="2:81" x14ac:dyDescent="0.2">
      <c r="B36" s="3">
        <v>1.8420700000000002E-2</v>
      </c>
      <c r="C36" s="3">
        <f t="shared" si="81"/>
        <v>15.350583333333336</v>
      </c>
      <c r="D36" s="3">
        <v>-2.4680899999999999E-6</v>
      </c>
      <c r="E36" s="32">
        <f t="shared" si="73"/>
        <v>1.0265882558240649</v>
      </c>
      <c r="F36" s="3">
        <f t="shared" si="82"/>
        <v>1.0457480053199999E-3</v>
      </c>
      <c r="G36" s="3">
        <f t="shared" si="22"/>
        <v>5.6770264176714227E-2</v>
      </c>
      <c r="H36" s="3">
        <f t="shared" si="23"/>
        <v>1.0735526208129535E-3</v>
      </c>
      <c r="I36" s="3">
        <f t="shared" si="24"/>
        <v>3.2765112861288199E-2</v>
      </c>
      <c r="J36" s="3">
        <f t="shared" si="25"/>
        <v>5.8279686483844448E-2</v>
      </c>
      <c r="K36" s="3">
        <f t="shared" si="26"/>
        <v>17.158637259951753</v>
      </c>
      <c r="M36" s="3">
        <v>1.8420700000000002E-2</v>
      </c>
      <c r="N36" s="3">
        <v>-2.4841999999999999E-6</v>
      </c>
      <c r="O36" s="32">
        <f t="shared" si="74"/>
        <v>1.0265882558240649</v>
      </c>
      <c r="P36" s="3">
        <f t="shared" si="83"/>
        <v>1.0451088297999999E-3</v>
      </c>
      <c r="Q36" s="3">
        <f t="shared" si="84"/>
        <v>5.6735565412823603E-2</v>
      </c>
      <c r="R36" s="3">
        <f t="shared" si="28"/>
        <v>1.0728964507307113E-3</v>
      </c>
      <c r="S36" s="3">
        <f t="shared" si="51"/>
        <v>3.2755098087636852E-2</v>
      </c>
      <c r="T36" s="3">
        <f t="shared" si="52"/>
        <v>5.8244065140342721E-2</v>
      </c>
      <c r="U36" s="3">
        <f t="shared" si="53"/>
        <v>17.169131268403696</v>
      </c>
      <c r="W36" s="3">
        <v>1.8420700000000002E-2</v>
      </c>
      <c r="X36" s="3">
        <v>-2.4086600000000001E-6</v>
      </c>
      <c r="Y36" s="32">
        <f t="shared" si="75"/>
        <v>1.0262389848115978</v>
      </c>
      <c r="Z36" s="3">
        <f t="shared" si="85"/>
        <v>1.0268177261999998E-3</v>
      </c>
      <c r="AA36" s="3">
        <f t="shared" si="86"/>
        <v>5.5742600780643504E-2</v>
      </c>
      <c r="AB36" s="3">
        <f t="shared" si="30"/>
        <v>1.053760380922041E-3</v>
      </c>
      <c r="AC36" s="3">
        <f t="shared" si="31"/>
        <v>3.2461675571695943E-2</v>
      </c>
      <c r="AD36" s="3">
        <f t="shared" si="87"/>
        <v>5.7205230035885769E-2</v>
      </c>
      <c r="AE36" s="3">
        <f t="shared" si="32"/>
        <v>17.480919128769937</v>
      </c>
      <c r="AG36" s="3">
        <v>1.8420700000000002E-2</v>
      </c>
      <c r="AH36" s="3">
        <v>-2.3709200000000002E-6</v>
      </c>
      <c r="AI36" s="32">
        <f t="shared" si="76"/>
        <v>1.0262389848115978</v>
      </c>
      <c r="AJ36" s="3">
        <f t="shared" si="88"/>
        <v>1.0323876462900001E-3</v>
      </c>
      <c r="AK36" s="3">
        <f t="shared" si="89"/>
        <v>5.6044973659524343E-2</v>
      </c>
      <c r="AL36" s="3">
        <f t="shared" si="34"/>
        <v>1.0594764500606846E-3</v>
      </c>
      <c r="AM36" s="3">
        <f t="shared" si="35"/>
        <v>3.2549599844862678E-2</v>
      </c>
      <c r="AN36" s="3">
        <f t="shared" si="90"/>
        <v>5.7515536872142996E-2</v>
      </c>
      <c r="AO36" s="3">
        <f t="shared" si="36"/>
        <v>17.38660637425674</v>
      </c>
      <c r="AQ36" s="3">
        <v>1.8420700000000002E-2</v>
      </c>
      <c r="AR36" s="3">
        <v>-2.5594200000000001E-6</v>
      </c>
      <c r="AS36" s="32">
        <f t="shared" si="77"/>
        <v>1.0262389848115978</v>
      </c>
      <c r="AT36" s="3">
        <f t="shared" si="91"/>
        <v>1.0365323784900001E-3</v>
      </c>
      <c r="AU36" s="3">
        <f t="shared" si="92"/>
        <v>5.6269977714744825E-2</v>
      </c>
      <c r="AV36" s="3">
        <f t="shared" si="38"/>
        <v>1.0637299358259287E-3</v>
      </c>
      <c r="AW36" s="3">
        <f t="shared" si="39"/>
        <v>3.2614872923651395E-2</v>
      </c>
      <c r="AX36" s="3">
        <f t="shared" si="93"/>
        <v>5.7746444805350967E-2</v>
      </c>
      <c r="AY36" s="3">
        <f t="shared" si="40"/>
        <v>17.317083387050985</v>
      </c>
      <c r="BA36" s="3">
        <v>1.8420700000000002E-2</v>
      </c>
      <c r="BB36" s="3">
        <v>-2.4376499999999999E-6</v>
      </c>
      <c r="BC36" s="32">
        <f t="shared" si="78"/>
        <v>1.0262389848115978</v>
      </c>
      <c r="BD36" s="3">
        <f t="shared" si="94"/>
        <v>1.00948541568E-3</v>
      </c>
      <c r="BE36" s="3">
        <f t="shared" si="95"/>
        <v>5.4801685912044602E-2</v>
      </c>
      <c r="BF36" s="3">
        <f t="shared" si="42"/>
        <v>1.0359732881695572E-3</v>
      </c>
      <c r="BG36" s="3">
        <f t="shared" si="54"/>
        <v>3.2186538928091618E-2</v>
      </c>
      <c r="BH36" s="3">
        <f t="shared" si="55"/>
        <v>5.6239626516340693E-2</v>
      </c>
      <c r="BI36" s="3">
        <f t="shared" si="56"/>
        <v>17.781056915615277</v>
      </c>
      <c r="BK36" s="3">
        <v>1.8420700000000002E-2</v>
      </c>
      <c r="BL36" s="3">
        <v>-2.4061499999999998E-6</v>
      </c>
      <c r="BM36" s="32">
        <f t="shared" si="79"/>
        <v>1.0262389848115978</v>
      </c>
      <c r="BN36" s="3">
        <f t="shared" si="96"/>
        <v>1.0037674050600001E-3</v>
      </c>
      <c r="BO36" s="3">
        <f t="shared" si="97"/>
        <v>5.4491273679067573E-2</v>
      </c>
      <c r="BP36" s="3">
        <f t="shared" si="44"/>
        <v>1.0301052427557464E-3</v>
      </c>
      <c r="BQ36" s="3">
        <f t="shared" si="45"/>
        <v>3.2095252651377373E-2</v>
      </c>
      <c r="BR36" s="3">
        <f t="shared" si="98"/>
        <v>5.5921069381497247E-2</v>
      </c>
      <c r="BS36" s="3">
        <f t="shared" si="46"/>
        <v>17.882347584913543</v>
      </c>
      <c r="BU36" s="3">
        <v>1.8420700000000002E-2</v>
      </c>
      <c r="BV36" s="3">
        <v>-2.46722E-6</v>
      </c>
      <c r="BW36" s="32">
        <f t="shared" si="80"/>
        <v>1.0262389848115978</v>
      </c>
      <c r="BX36" s="3">
        <f t="shared" si="99"/>
        <v>1.02924367161E-3</v>
      </c>
      <c r="BY36" s="3">
        <f t="shared" si="100"/>
        <v>5.5874297481094633E-2</v>
      </c>
      <c r="BZ36" s="3">
        <f t="shared" si="48"/>
        <v>1.056249980676808E-3</v>
      </c>
      <c r="CA36" s="3">
        <f t="shared" si="49"/>
        <v>3.249999970272012E-2</v>
      </c>
      <c r="CB36" s="3">
        <f t="shared" si="101"/>
        <v>5.7340382324059774E-2</v>
      </c>
      <c r="CC36" s="3">
        <f t="shared" si="50"/>
        <v>17.439716295376083</v>
      </c>
    </row>
    <row r="37" spans="2:81" x14ac:dyDescent="0.2">
      <c r="B37" s="3">
        <v>2.223E-2</v>
      </c>
      <c r="C37" s="3">
        <f t="shared" si="81"/>
        <v>18.525000000000002</v>
      </c>
      <c r="D37" s="3">
        <v>-2.9352599999999998E-6</v>
      </c>
      <c r="E37" s="32">
        <f t="shared" si="73"/>
        <v>1.0286256880318261</v>
      </c>
      <c r="F37" s="3">
        <f t="shared" si="82"/>
        <v>1.2436902701699999E-3</v>
      </c>
      <c r="G37" s="3">
        <f t="shared" si="22"/>
        <v>5.5946480889338727E-2</v>
      </c>
      <c r="H37" s="3">
        <f t="shared" si="23"/>
        <v>1.2792917598521039E-3</v>
      </c>
      <c r="I37" s="3">
        <f t="shared" si="24"/>
        <v>3.5767188313482287E-2</v>
      </c>
      <c r="J37" s="3">
        <f t="shared" si="25"/>
        <v>5.7547987397755462E-2</v>
      </c>
      <c r="K37" s="3">
        <f t="shared" si="26"/>
        <v>17.376802303932578</v>
      </c>
      <c r="M37" s="3">
        <v>2.223E-2</v>
      </c>
      <c r="N37" s="3">
        <v>-2.9561599999999999E-6</v>
      </c>
      <c r="O37" s="32">
        <f t="shared" si="74"/>
        <v>1.0286256880318261</v>
      </c>
      <c r="P37" s="3">
        <f t="shared" si="83"/>
        <v>1.2436624017999999E-3</v>
      </c>
      <c r="Q37" s="3">
        <f t="shared" si="84"/>
        <v>5.5945227251461983E-2</v>
      </c>
      <c r="R37" s="3">
        <f t="shared" si="28"/>
        <v>1.2792630937308383E-3</v>
      </c>
      <c r="S37" s="3">
        <f t="shared" si="51"/>
        <v>3.5766787579133222E-2</v>
      </c>
      <c r="T37" s="3">
        <f t="shared" ref="T37:T68" si="102">R37/M37</f>
        <v>5.7546697873631952E-2</v>
      </c>
      <c r="U37" s="3">
        <f t="shared" si="53"/>
        <v>17.377191688668596</v>
      </c>
      <c r="W37" s="3">
        <v>2.223E-2</v>
      </c>
      <c r="X37" s="3">
        <v>-2.8643900000000002E-6</v>
      </c>
      <c r="Y37" s="32">
        <f t="shared" si="75"/>
        <v>1.0282496527210632</v>
      </c>
      <c r="Z37" s="3">
        <f t="shared" si="85"/>
        <v>1.2210954251999999E-3</v>
      </c>
      <c r="AA37" s="3">
        <f t="shared" si="86"/>
        <v>5.4930068609986504E-2</v>
      </c>
      <c r="AB37" s="3">
        <f t="shared" si="30"/>
        <v>1.255590946901179E-3</v>
      </c>
      <c r="AC37" s="3">
        <f t="shared" si="31"/>
        <v>3.5434318772923787E-2</v>
      </c>
      <c r="AD37" s="3">
        <f t="shared" si="87"/>
        <v>5.6481823972162795E-2</v>
      </c>
      <c r="AE37" s="3">
        <f t="shared" si="32"/>
        <v>17.704810674896979</v>
      </c>
      <c r="AG37" s="3">
        <v>2.223E-2</v>
      </c>
      <c r="AH37" s="3">
        <v>-2.8187799999999999E-6</v>
      </c>
      <c r="AI37" s="32">
        <f t="shared" si="76"/>
        <v>1.0282496527210632</v>
      </c>
      <c r="AJ37" s="3">
        <f t="shared" si="88"/>
        <v>1.2274015653899999E-3</v>
      </c>
      <c r="AK37" s="3">
        <f t="shared" si="89"/>
        <v>5.5213745631578943E-2</v>
      </c>
      <c r="AL37" s="3">
        <f t="shared" si="34"/>
        <v>1.2620752333615567E-3</v>
      </c>
      <c r="AM37" s="3">
        <f t="shared" si="35"/>
        <v>3.5525698210753812E-2</v>
      </c>
      <c r="AN37" s="3">
        <f t="shared" si="90"/>
        <v>5.6773514771100167E-2</v>
      </c>
      <c r="AO37" s="3">
        <f t="shared" si="36"/>
        <v>17.613846950145795</v>
      </c>
      <c r="AQ37" s="3">
        <v>2.223E-2</v>
      </c>
      <c r="AR37" s="3">
        <v>-3.0452000000000001E-6</v>
      </c>
      <c r="AS37" s="32">
        <f t="shared" si="77"/>
        <v>1.0282496527210632</v>
      </c>
      <c r="AT37" s="3">
        <f t="shared" si="91"/>
        <v>1.2332659917900001E-3</v>
      </c>
      <c r="AU37" s="3">
        <f t="shared" si="92"/>
        <v>5.5477552487179491E-2</v>
      </c>
      <c r="AV37" s="3">
        <f t="shared" si="38"/>
        <v>1.268105327770765E-3</v>
      </c>
      <c r="AW37" s="3">
        <f t="shared" si="39"/>
        <v>3.561046654806372E-2</v>
      </c>
      <c r="AX37" s="3">
        <f t="shared" si="93"/>
        <v>5.7044774078756862E-2</v>
      </c>
      <c r="AY37" s="3">
        <f t="shared" si="40"/>
        <v>17.530089585759164</v>
      </c>
      <c r="BA37" s="3">
        <v>2.223E-2</v>
      </c>
      <c r="BB37" s="3">
        <v>-2.9028899999999999E-6</v>
      </c>
      <c r="BC37" s="32">
        <f t="shared" si="78"/>
        <v>1.0282496527210632</v>
      </c>
      <c r="BD37" s="3">
        <f t="shared" si="94"/>
        <v>1.20215060448E-3</v>
      </c>
      <c r="BE37" s="3">
        <f t="shared" si="95"/>
        <v>5.4077849954116061E-2</v>
      </c>
      <c r="BF37" s="3">
        <f t="shared" si="42"/>
        <v>1.2361109415749763E-3</v>
      </c>
      <c r="BG37" s="3">
        <f t="shared" si="54"/>
        <v>3.5158369438513165E-2</v>
      </c>
      <c r="BH37" s="3">
        <f t="shared" si="55"/>
        <v>5.5605530435221609E-2</v>
      </c>
      <c r="BI37" s="3">
        <f t="shared" si="56"/>
        <v>17.983822691251245</v>
      </c>
      <c r="BK37" s="3">
        <v>2.223E-2</v>
      </c>
      <c r="BL37" s="3">
        <v>-2.8610900000000002E-6</v>
      </c>
      <c r="BM37" s="32">
        <f t="shared" si="79"/>
        <v>1.0282496527210632</v>
      </c>
      <c r="BN37" s="3">
        <f t="shared" si="96"/>
        <v>1.1935524501600001E-3</v>
      </c>
      <c r="BO37" s="3">
        <f t="shared" si="97"/>
        <v>5.3691068383265858E-2</v>
      </c>
      <c r="BP37" s="3">
        <f t="shared" si="44"/>
        <v>1.2272698923813941E-3</v>
      </c>
      <c r="BQ37" s="3">
        <f t="shared" si="45"/>
        <v>3.5032412026313492E-2</v>
      </c>
      <c r="BR37" s="3">
        <f t="shared" si="98"/>
        <v>5.5207822419315974E-2</v>
      </c>
      <c r="BS37" s="3">
        <f t="shared" si="46"/>
        <v>18.113375173626167</v>
      </c>
      <c r="BU37" s="3">
        <v>2.223E-2</v>
      </c>
      <c r="BV37" s="3">
        <v>-2.9369300000000002E-6</v>
      </c>
      <c r="BW37" s="32">
        <f t="shared" si="80"/>
        <v>1.0282496527210632</v>
      </c>
      <c r="BX37" s="3">
        <f t="shared" si="99"/>
        <v>1.2251902437600002E-3</v>
      </c>
      <c r="BY37" s="3">
        <f t="shared" si="100"/>
        <v>5.5114270974358982E-2</v>
      </c>
      <c r="BZ37" s="3">
        <f t="shared" si="48"/>
        <v>1.259801442663455E-3</v>
      </c>
      <c r="CA37" s="3">
        <f t="shared" si="49"/>
        <v>3.5493681728773291E-2</v>
      </c>
      <c r="CB37" s="3">
        <f t="shared" si="101"/>
        <v>5.6671229989359202E-2</v>
      </c>
      <c r="CC37" s="3">
        <f t="shared" si="50"/>
        <v>17.645637834007903</v>
      </c>
    </row>
    <row r="38" spans="2:81" x14ac:dyDescent="0.2">
      <c r="B38" s="3">
        <v>2.6827E-2</v>
      </c>
      <c r="C38" s="3">
        <f t="shared" si="81"/>
        <v>22.355833333333337</v>
      </c>
      <c r="D38" s="3">
        <v>-3.4827600000000001E-6</v>
      </c>
      <c r="E38" s="32">
        <f t="shared" si="73"/>
        <v>1.0306631031068008</v>
      </c>
      <c r="F38" s="3">
        <f t="shared" si="82"/>
        <v>1.4756687576700002E-3</v>
      </c>
      <c r="G38" s="3">
        <f t="shared" si="22"/>
        <v>5.500684972863161E-2</v>
      </c>
      <c r="H38" s="3">
        <f t="shared" si="23"/>
        <v>1.5209173409379199E-3</v>
      </c>
      <c r="I38" s="3">
        <f t="shared" si="24"/>
        <v>3.8998940254036649E-2</v>
      </c>
      <c r="J38" s="3">
        <f t="shared" si="25"/>
        <v>5.6693530433440935E-2</v>
      </c>
      <c r="K38" s="3">
        <f t="shared" si="26"/>
        <v>17.638696908706631</v>
      </c>
      <c r="M38" s="3">
        <v>2.6827E-2</v>
      </c>
      <c r="N38" s="3">
        <v>-3.5142900000000001E-6</v>
      </c>
      <c r="O38" s="32">
        <f t="shared" si="74"/>
        <v>1.0306631031068008</v>
      </c>
      <c r="P38" s="3">
        <f t="shared" si="83"/>
        <v>1.4784676928000001E-3</v>
      </c>
      <c r="Q38" s="3">
        <f t="shared" si="84"/>
        <v>5.5111182495247331E-2</v>
      </c>
      <c r="R38" s="3">
        <f t="shared" si="28"/>
        <v>1.5238021001044003E-3</v>
      </c>
      <c r="S38" s="3">
        <f t="shared" si="51"/>
        <v>3.9035907829899387E-2</v>
      </c>
      <c r="T38" s="3">
        <f t="shared" si="102"/>
        <v>5.6801062366436811E-2</v>
      </c>
      <c r="U38" s="3">
        <f t="shared" si="53"/>
        <v>17.605304519636768</v>
      </c>
      <c r="W38" s="3">
        <v>2.6827E-2</v>
      </c>
      <c r="X38" s="3">
        <v>-3.40144E-6</v>
      </c>
      <c r="Y38" s="32">
        <f t="shared" si="75"/>
        <v>1.0302603037228035</v>
      </c>
      <c r="Z38" s="3">
        <f t="shared" si="85"/>
        <v>1.4500398401999998E-3</v>
      </c>
      <c r="AA38" s="3">
        <f t="shared" si="86"/>
        <v>5.4051509307786925E-2</v>
      </c>
      <c r="AB38" s="3">
        <f t="shared" si="30"/>
        <v>1.4939184861746174E-3</v>
      </c>
      <c r="AC38" s="3">
        <f t="shared" si="31"/>
        <v>3.8651241715818359E-2</v>
      </c>
      <c r="AD38" s="3">
        <f t="shared" si="87"/>
        <v>5.5687124396116498E-2</v>
      </c>
      <c r="AE38" s="3">
        <f t="shared" si="32"/>
        <v>17.957472411158257</v>
      </c>
      <c r="AG38" s="3">
        <v>2.6827E-2</v>
      </c>
      <c r="AH38" s="3">
        <v>-3.34636E-6</v>
      </c>
      <c r="AI38" s="32">
        <f t="shared" si="76"/>
        <v>1.0302603037228035</v>
      </c>
      <c r="AJ38" s="3">
        <f t="shared" si="88"/>
        <v>1.45712836269E-3</v>
      </c>
      <c r="AK38" s="3">
        <f t="shared" si="89"/>
        <v>5.431574021284527E-2</v>
      </c>
      <c r="AL38" s="3">
        <f t="shared" si="34"/>
        <v>1.5012215095081109E-3</v>
      </c>
      <c r="AM38" s="3">
        <f t="shared" si="35"/>
        <v>3.8745599872864411E-2</v>
      </c>
      <c r="AN38" s="3">
        <f t="shared" si="90"/>
        <v>5.5959351008614863E-2</v>
      </c>
      <c r="AO38" s="3">
        <f t="shared" si="36"/>
        <v>17.870114323628439</v>
      </c>
      <c r="AQ38" s="3">
        <v>2.6827E-2</v>
      </c>
      <c r="AR38" s="3">
        <v>-3.6127600000000001E-6</v>
      </c>
      <c r="AS38" s="32">
        <f t="shared" si="77"/>
        <v>1.0302603037228035</v>
      </c>
      <c r="AT38" s="3">
        <f t="shared" si="91"/>
        <v>1.46311927839E-3</v>
      </c>
      <c r="AU38" s="3">
        <f t="shared" si="92"/>
        <v>5.4539056860252733E-2</v>
      </c>
      <c r="AV38" s="3">
        <f t="shared" si="38"/>
        <v>1.5073937121367704E-3</v>
      </c>
      <c r="AW38" s="3">
        <f t="shared" si="39"/>
        <v>3.88251685397085E-2</v>
      </c>
      <c r="AX38" s="3">
        <f t="shared" si="93"/>
        <v>5.6189425285599226E-2</v>
      </c>
      <c r="AY38" s="3">
        <f t="shared" si="40"/>
        <v>17.796943017608861</v>
      </c>
      <c r="BA38" s="3">
        <v>2.6827E-2</v>
      </c>
      <c r="BB38" s="3">
        <v>-3.44727E-6</v>
      </c>
      <c r="BC38" s="32">
        <f t="shared" si="78"/>
        <v>1.0302603037228035</v>
      </c>
      <c r="BD38" s="3">
        <f t="shared" si="94"/>
        <v>1.4275892500800001E-3</v>
      </c>
      <c r="BE38" s="3">
        <f t="shared" si="95"/>
        <v>5.321464383196034E-2</v>
      </c>
      <c r="BF38" s="3">
        <f t="shared" si="42"/>
        <v>1.4707885343788302E-3</v>
      </c>
      <c r="BG38" s="3">
        <f t="shared" si="54"/>
        <v>3.8350860933997692E-2</v>
      </c>
      <c r="BH38" s="3">
        <f t="shared" ref="BH38:BH74" si="103">BF38/BA38</f>
        <v>5.4824935116816277E-2</v>
      </c>
      <c r="BI38" s="3">
        <f t="shared" si="56"/>
        <v>18.239875667327023</v>
      </c>
      <c r="BK38" s="3">
        <v>2.6827E-2</v>
      </c>
      <c r="BL38" s="3">
        <v>-3.3983600000000001E-6</v>
      </c>
      <c r="BM38" s="32">
        <f t="shared" si="79"/>
        <v>1.0302603037228035</v>
      </c>
      <c r="BN38" s="3">
        <f t="shared" si="96"/>
        <v>1.41768268971E-3</v>
      </c>
      <c r="BO38" s="3">
        <f t="shared" si="97"/>
        <v>5.2845368088492939E-2</v>
      </c>
      <c r="BP38" s="3">
        <f t="shared" si="44"/>
        <v>1.4605821984831856E-3</v>
      </c>
      <c r="BQ38" s="3">
        <f t="shared" si="45"/>
        <v>3.8217564005090458E-2</v>
      </c>
      <c r="BR38" s="3">
        <f t="shared" si="98"/>
        <v>5.4444484977194077E-2</v>
      </c>
      <c r="BS38" s="3">
        <f t="shared" si="46"/>
        <v>18.367333264680234</v>
      </c>
      <c r="BU38" s="3">
        <v>2.6827E-2</v>
      </c>
      <c r="BV38" s="3">
        <v>-3.4867800000000001E-6</v>
      </c>
      <c r="BW38" s="32">
        <f t="shared" si="80"/>
        <v>1.0302603037228035</v>
      </c>
      <c r="BX38" s="3">
        <f t="shared" si="99"/>
        <v>1.4545684190100001E-3</v>
      </c>
      <c r="BY38" s="3">
        <f t="shared" si="100"/>
        <v>5.4220316062548929E-2</v>
      </c>
      <c r="BZ38" s="3">
        <f t="shared" si="48"/>
        <v>1.4985841011548409E-3</v>
      </c>
      <c r="CA38" s="3">
        <f t="shared" si="49"/>
        <v>3.8711549970969143E-2</v>
      </c>
      <c r="CB38" s="3">
        <f t="shared" si="101"/>
        <v>5.5861039294548061E-2</v>
      </c>
      <c r="CC38" s="3">
        <f t="shared" si="50"/>
        <v>17.901564536369058</v>
      </c>
    </row>
    <row r="39" spans="2:81" x14ac:dyDescent="0.2">
      <c r="B39" s="3">
        <v>3.2374600000000003E-2</v>
      </c>
      <c r="C39" s="3">
        <f t="shared" si="81"/>
        <v>26.978833333333338</v>
      </c>
      <c r="D39" s="3">
        <v>-4.1273899999999998E-6</v>
      </c>
      <c r="E39" s="32">
        <f t="shared" si="73"/>
        <v>1.0327005095819031</v>
      </c>
      <c r="F39" s="3">
        <f t="shared" si="82"/>
        <v>1.74880171182E-3</v>
      </c>
      <c r="G39" s="3">
        <f t="shared" si="22"/>
        <v>5.4017708691999275E-2</v>
      </c>
      <c r="H39" s="3">
        <f t="shared" si="23"/>
        <v>1.8059884189542184E-3</v>
      </c>
      <c r="I39" s="3">
        <f t="shared" si="24"/>
        <v>4.2496922464505808E-2</v>
      </c>
      <c r="J39" s="3">
        <f t="shared" si="25"/>
        <v>5.5784115292674449E-2</v>
      </c>
      <c r="K39" s="3">
        <f t="shared" si="26"/>
        <v>17.926250057985946</v>
      </c>
      <c r="M39" s="3">
        <v>3.2374600000000003E-2</v>
      </c>
      <c r="N39" s="3">
        <v>-4.1661099999999997E-6</v>
      </c>
      <c r="O39" s="32">
        <f t="shared" si="74"/>
        <v>1.0327005095819031</v>
      </c>
      <c r="P39" s="3">
        <f t="shared" si="83"/>
        <v>1.7526883667999997E-3</v>
      </c>
      <c r="Q39" s="3">
        <f t="shared" si="84"/>
        <v>5.4137761294348025E-2</v>
      </c>
      <c r="R39" s="3">
        <f t="shared" si="28"/>
        <v>1.8100021695326332E-3</v>
      </c>
      <c r="S39" s="3">
        <f t="shared" si="51"/>
        <v>4.2544120269816757E-2</v>
      </c>
      <c r="T39" s="3">
        <f t="shared" si="102"/>
        <v>5.5908093676296636E-2</v>
      </c>
      <c r="U39" s="3">
        <f t="shared" si="53"/>
        <v>17.886497897601725</v>
      </c>
      <c r="W39" s="3">
        <v>3.2374600000000003E-2</v>
      </c>
      <c r="X39" s="3">
        <v>-4.0323999999999997E-6</v>
      </c>
      <c r="Y39" s="32">
        <f t="shared" si="75"/>
        <v>1.0322709462376416</v>
      </c>
      <c r="Z39" s="3">
        <f t="shared" si="85"/>
        <v>1.7190180881999995E-3</v>
      </c>
      <c r="AA39" s="3">
        <f t="shared" si="86"/>
        <v>5.3097739839256683E-2</v>
      </c>
      <c r="AB39" s="3">
        <f t="shared" si="30"/>
        <v>1.7744924285058351E-3</v>
      </c>
      <c r="AC39" s="3">
        <f t="shared" si="31"/>
        <v>4.2124724669792619E-2</v>
      </c>
      <c r="AD39" s="3">
        <f t="shared" si="87"/>
        <v>5.4811254146949616E-2</v>
      </c>
      <c r="AE39" s="3">
        <f t="shared" si="32"/>
        <v>18.244428367192405</v>
      </c>
      <c r="AG39" s="3">
        <v>3.2374600000000003E-2</v>
      </c>
      <c r="AH39" s="3">
        <v>-3.9659600000000004E-6</v>
      </c>
      <c r="AI39" s="32">
        <f t="shared" si="76"/>
        <v>1.0322709462376416</v>
      </c>
      <c r="AJ39" s="3">
        <f t="shared" si="88"/>
        <v>1.7269238886900001E-3</v>
      </c>
      <c r="AK39" s="3">
        <f t="shared" si="89"/>
        <v>5.3341937466099963E-2</v>
      </c>
      <c r="AL39" s="3">
        <f t="shared" si="34"/>
        <v>1.7826533566584141E-3</v>
      </c>
      <c r="AM39" s="3">
        <f t="shared" si="35"/>
        <v>4.2221479801854575E-2</v>
      </c>
      <c r="AN39" s="3">
        <f t="shared" si="90"/>
        <v>5.5063332262280121E-2</v>
      </c>
      <c r="AO39" s="3">
        <f t="shared" si="36"/>
        <v>18.160905977080272</v>
      </c>
      <c r="AQ39" s="3">
        <v>3.2374600000000003E-2</v>
      </c>
      <c r="AR39" s="3">
        <v>-4.28055E-6</v>
      </c>
      <c r="AS39" s="32">
        <f t="shared" si="77"/>
        <v>1.0322709462376416</v>
      </c>
      <c r="AT39" s="3">
        <f t="shared" si="91"/>
        <v>1.7335642115400001E-3</v>
      </c>
      <c r="AU39" s="3">
        <f t="shared" si="92"/>
        <v>5.3547046497562902E-2</v>
      </c>
      <c r="AV39" s="3">
        <f t="shared" si="38"/>
        <v>1.789507969010107E-3</v>
      </c>
      <c r="AW39" s="3">
        <f t="shared" si="39"/>
        <v>4.2302576387379845E-2</v>
      </c>
      <c r="AX39" s="3">
        <f t="shared" si="93"/>
        <v>5.527506035627025E-2</v>
      </c>
      <c r="AY39" s="3">
        <f t="shared" si="40"/>
        <v>18.091341620517341</v>
      </c>
      <c r="BA39" s="3">
        <v>3.2374600000000003E-2</v>
      </c>
      <c r="BB39" s="3">
        <v>-4.0884900000000001E-6</v>
      </c>
      <c r="BC39" s="32">
        <f t="shared" si="78"/>
        <v>1.0322709462376416</v>
      </c>
      <c r="BD39" s="3">
        <f t="shared" si="94"/>
        <v>1.6931312764800002E-3</v>
      </c>
      <c r="BE39" s="3">
        <f t="shared" si="95"/>
        <v>5.229813731999778E-2</v>
      </c>
      <c r="BF39" s="3">
        <f t="shared" si="42"/>
        <v>1.7477702248765558E-3</v>
      </c>
      <c r="BG39" s="3">
        <f t="shared" si="54"/>
        <v>4.1806341921729481E-2</v>
      </c>
      <c r="BH39" s="3">
        <f t="shared" si="103"/>
        <v>5.3985847697780226E-2</v>
      </c>
      <c r="BI39" s="3">
        <f t="shared" si="56"/>
        <v>18.523373118046226</v>
      </c>
      <c r="BK39" s="3">
        <v>3.2374600000000003E-2</v>
      </c>
      <c r="BL39" s="3">
        <v>-4.0260099999999999E-6</v>
      </c>
      <c r="BM39" s="32">
        <f t="shared" si="79"/>
        <v>1.0322709462376416</v>
      </c>
      <c r="BN39" s="3">
        <f t="shared" si="96"/>
        <v>1.6795163019600002E-3</v>
      </c>
      <c r="BO39" s="3">
        <f t="shared" si="97"/>
        <v>5.1877592370562109E-2</v>
      </c>
      <c r="BP39" s="3">
        <f t="shared" si="44"/>
        <v>1.733715882245794E-3</v>
      </c>
      <c r="BQ39" s="3">
        <f t="shared" si="45"/>
        <v>4.1637913999692563E-2</v>
      </c>
      <c r="BR39" s="3">
        <f t="shared" si="98"/>
        <v>5.3551731364890803E-2</v>
      </c>
      <c r="BS39" s="3">
        <f t="shared" si="46"/>
        <v>18.673532573320546</v>
      </c>
      <c r="BU39" s="3">
        <v>3.2374600000000003E-2</v>
      </c>
      <c r="BV39" s="3">
        <v>-4.1362100000000002E-6</v>
      </c>
      <c r="BW39" s="32">
        <f t="shared" si="80"/>
        <v>1.0322709462376416</v>
      </c>
      <c r="BX39" s="3">
        <f t="shared" si="99"/>
        <v>1.7254878849600004E-3</v>
      </c>
      <c r="BY39" s="3">
        <f t="shared" si="100"/>
        <v>5.3297581590506148E-2</v>
      </c>
      <c r="BZ39" s="3">
        <f t="shared" si="48"/>
        <v>1.7811710117292465E-3</v>
      </c>
      <c r="CA39" s="3">
        <f t="shared" si="49"/>
        <v>4.2203921757690319E-2</v>
      </c>
      <c r="CB39" s="3">
        <f t="shared" si="101"/>
        <v>5.5017544980609685E-2</v>
      </c>
      <c r="CC39" s="3">
        <f t="shared" si="50"/>
        <v>18.176020037834089</v>
      </c>
    </row>
    <row r="40" spans="2:81" x14ac:dyDescent="0.2">
      <c r="B40" s="3">
        <v>3.9069399999999997E-2</v>
      </c>
      <c r="C40" s="3">
        <f t="shared" si="81"/>
        <v>32.557833333333335</v>
      </c>
      <c r="D40" s="3">
        <v>-4.8804099999999997E-6</v>
      </c>
      <c r="E40" s="32">
        <f t="shared" si="73"/>
        <v>1.0347379167668582</v>
      </c>
      <c r="F40" s="3">
        <f t="shared" si="82"/>
        <v>2.0678600509199999E-3</v>
      </c>
      <c r="G40" s="3">
        <f t="shared" si="22"/>
        <v>5.2927868124926412E-2</v>
      </c>
      <c r="H40" s="3">
        <f t="shared" si="23"/>
        <v>2.1396932012543702E-3</v>
      </c>
      <c r="I40" s="3">
        <f t="shared" si="24"/>
        <v>4.6256817889413555E-2</v>
      </c>
      <c r="J40" s="3">
        <f t="shared" si="25"/>
        <v>5.476647200249736E-2</v>
      </c>
      <c r="K40" s="3">
        <f t="shared" si="26"/>
        <v>18.259346703114268</v>
      </c>
      <c r="M40" s="3">
        <v>3.9069399999999997E-2</v>
      </c>
      <c r="N40" s="3">
        <v>-4.9290700000000004E-6</v>
      </c>
      <c r="O40" s="32">
        <f t="shared" si="74"/>
        <v>1.0347379167668582</v>
      </c>
      <c r="P40" s="3">
        <f t="shared" si="83"/>
        <v>2.0736656388E-3</v>
      </c>
      <c r="Q40" s="3">
        <f t="shared" si="84"/>
        <v>5.3076464926515382E-2</v>
      </c>
      <c r="R40" s="3">
        <f t="shared" si="28"/>
        <v>2.1457004631629281E-3</v>
      </c>
      <c r="S40" s="3">
        <f t="shared" si="51"/>
        <v>4.6321706177157682E-2</v>
      </c>
      <c r="T40" s="3">
        <f t="shared" si="102"/>
        <v>5.4920230747411737E-2</v>
      </c>
      <c r="U40" s="3">
        <f t="shared" si="53"/>
        <v>18.208226483956054</v>
      </c>
      <c r="W40" s="3">
        <v>3.9069399999999997E-2</v>
      </c>
      <c r="X40" s="3">
        <v>-4.7703900000000002E-6</v>
      </c>
      <c r="Y40" s="32">
        <f t="shared" si="75"/>
        <v>1.0342815894530077</v>
      </c>
      <c r="Z40" s="3">
        <f t="shared" si="85"/>
        <v>2.0336232251999997E-3</v>
      </c>
      <c r="AA40" s="3">
        <f t="shared" si="86"/>
        <v>5.2051560177530237E-2</v>
      </c>
      <c r="AB40" s="3">
        <f t="shared" si="30"/>
        <v>2.1033390617084076E-3</v>
      </c>
      <c r="AC40" s="3">
        <f t="shared" si="31"/>
        <v>4.5862174629081945E-2</v>
      </c>
      <c r="AD40" s="3">
        <f t="shared" si="87"/>
        <v>5.3835970393924855E-2</v>
      </c>
      <c r="AE40" s="3">
        <f t="shared" si="32"/>
        <v>18.574941487686928</v>
      </c>
      <c r="AG40" s="3">
        <v>3.9069399999999997E-2</v>
      </c>
      <c r="AH40" s="3">
        <v>-4.6939400000000003E-6</v>
      </c>
      <c r="AI40" s="32">
        <f t="shared" si="76"/>
        <v>1.0342815894530077</v>
      </c>
      <c r="AJ40" s="3">
        <f t="shared" si="88"/>
        <v>2.04391185999E-3</v>
      </c>
      <c r="AK40" s="3">
        <f t="shared" si="89"/>
        <v>5.2314902711329075E-2</v>
      </c>
      <c r="AL40" s="3">
        <f t="shared" si="34"/>
        <v>2.1139804072523105E-3</v>
      </c>
      <c r="AM40" s="3">
        <f t="shared" si="35"/>
        <v>4.5978042664431798E-2</v>
      </c>
      <c r="AN40" s="3">
        <f t="shared" si="90"/>
        <v>5.4108340728352897E-2</v>
      </c>
      <c r="AO40" s="3">
        <f t="shared" si="36"/>
        <v>18.481439026571326</v>
      </c>
      <c r="AQ40" s="3">
        <v>3.9069399999999997E-2</v>
      </c>
      <c r="AR40" s="3">
        <v>-5.0636500000000002E-6</v>
      </c>
      <c r="AS40" s="32">
        <f t="shared" si="77"/>
        <v>1.0342815894530077</v>
      </c>
      <c r="AT40" s="3">
        <f t="shared" si="91"/>
        <v>2.0507079650400003E-3</v>
      </c>
      <c r="AU40" s="3">
        <f t="shared" si="92"/>
        <v>5.2488852274158303E-2</v>
      </c>
      <c r="AV40" s="3">
        <f t="shared" si="38"/>
        <v>2.1210094935855146E-3</v>
      </c>
      <c r="AW40" s="3">
        <f t="shared" si="39"/>
        <v>4.6054418828007315E-2</v>
      </c>
      <c r="AX40" s="3">
        <f t="shared" si="93"/>
        <v>5.4288253558680569E-2</v>
      </c>
      <c r="AY40" s="3">
        <f t="shared" si="40"/>
        <v>18.420191007233136</v>
      </c>
      <c r="BA40" s="3">
        <v>3.9069399999999997E-2</v>
      </c>
      <c r="BB40" s="3">
        <v>-4.8391500000000001E-6</v>
      </c>
      <c r="BC40" s="32">
        <f t="shared" si="78"/>
        <v>1.0342815894530077</v>
      </c>
      <c r="BD40" s="3">
        <f t="shared" si="94"/>
        <v>2.0039945956800004E-3</v>
      </c>
      <c r="BE40" s="3">
        <f t="shared" si="95"/>
        <v>5.1293201218344804E-2</v>
      </c>
      <c r="BF40" s="3">
        <f t="shared" si="42"/>
        <v>2.0726947156751484E-3</v>
      </c>
      <c r="BG40" s="3">
        <f t="shared" si="54"/>
        <v>4.552685708101481E-2</v>
      </c>
      <c r="BH40" s="3">
        <f t="shared" si="103"/>
        <v>5.3051613684242618E-2</v>
      </c>
      <c r="BI40" s="3">
        <f t="shared" si="56"/>
        <v>18.849568006581105</v>
      </c>
      <c r="BK40" s="3">
        <v>3.9069399999999997E-2</v>
      </c>
      <c r="BL40" s="3">
        <v>-4.76495E-6</v>
      </c>
      <c r="BM40" s="32">
        <f t="shared" si="79"/>
        <v>1.0342815894530077</v>
      </c>
      <c r="BN40" s="3">
        <f t="shared" si="96"/>
        <v>1.9877762070599999E-3</v>
      </c>
      <c r="BO40" s="3">
        <f t="shared" si="97"/>
        <v>5.0878083796014273E-2</v>
      </c>
      <c r="BP40" s="3">
        <f t="shared" si="44"/>
        <v>2.0559203349148876E-3</v>
      </c>
      <c r="BQ40" s="3">
        <f t="shared" si="45"/>
        <v>4.5342257717441548E-2</v>
      </c>
      <c r="BR40" s="3">
        <f t="shared" si="98"/>
        <v>5.2622265376864957E-2</v>
      </c>
      <c r="BS40" s="3">
        <f t="shared" si="46"/>
        <v>19.003362794024515</v>
      </c>
      <c r="BU40" s="3">
        <v>3.9069399999999997E-2</v>
      </c>
      <c r="BV40" s="3">
        <v>-4.8937299999999998E-6</v>
      </c>
      <c r="BW40" s="32">
        <f t="shared" si="80"/>
        <v>1.0342815894530077</v>
      </c>
      <c r="BX40" s="3">
        <f t="shared" si="99"/>
        <v>2.0414987157600004E-3</v>
      </c>
      <c r="BY40" s="3">
        <f t="shared" si="100"/>
        <v>5.2253137129313496E-2</v>
      </c>
      <c r="BZ40" s="3">
        <f t="shared" si="48"/>
        <v>2.1114845366025274E-3</v>
      </c>
      <c r="CA40" s="3">
        <f t="shared" si="49"/>
        <v>4.5950892663826758E-2</v>
      </c>
      <c r="CB40" s="3">
        <f t="shared" si="101"/>
        <v>5.404445772401234E-2</v>
      </c>
      <c r="CC40" s="3">
        <f t="shared" si="50"/>
        <v>18.503284927136807</v>
      </c>
    </row>
    <row r="41" spans="2:81" x14ac:dyDescent="0.2">
      <c r="B41" s="3">
        <v>4.7148700000000002E-2</v>
      </c>
      <c r="C41" s="3">
        <f t="shared" si="81"/>
        <v>39.290583333333338</v>
      </c>
      <c r="D41" s="3">
        <v>-5.7590399999999997E-6</v>
      </c>
      <c r="E41" s="32">
        <f t="shared" si="73"/>
        <v>1.036775340189634</v>
      </c>
      <c r="F41" s="3">
        <f t="shared" si="82"/>
        <v>2.4401399750699996E-3</v>
      </c>
      <c r="G41" s="3">
        <f t="shared" si="22"/>
        <v>5.1754130550153016E-2</v>
      </c>
      <c r="H41" s="3">
        <f t="shared" si="23"/>
        <v>2.5298769527635238E-3</v>
      </c>
      <c r="I41" s="3">
        <f t="shared" si="24"/>
        <v>5.0297882189646155E-2</v>
      </c>
      <c r="J41" s="3">
        <f t="shared" si="25"/>
        <v>5.3657406307353619E-2</v>
      </c>
      <c r="K41" s="3">
        <f t="shared" si="26"/>
        <v>18.636756206066419</v>
      </c>
      <c r="M41" s="3">
        <v>4.7148700000000002E-2</v>
      </c>
      <c r="N41" s="3">
        <v>-5.8179300000000002E-6</v>
      </c>
      <c r="O41" s="32">
        <f t="shared" si="74"/>
        <v>1.036775340189634</v>
      </c>
      <c r="P41" s="3">
        <f t="shared" si="83"/>
        <v>2.4476090408E-3</v>
      </c>
      <c r="Q41" s="3">
        <f t="shared" si="84"/>
        <v>5.1912545643888378E-2</v>
      </c>
      <c r="R41" s="3">
        <f t="shared" si="28"/>
        <v>2.537620695926644E-3</v>
      </c>
      <c r="S41" s="3">
        <f t="shared" si="51"/>
        <v>5.0374802192431921E-2</v>
      </c>
      <c r="T41" s="3">
        <f t="shared" si="102"/>
        <v>5.3821647170052278E-2</v>
      </c>
      <c r="U41" s="3">
        <f t="shared" si="53"/>
        <v>18.579884722599594</v>
      </c>
      <c r="W41" s="3">
        <v>4.7148700000000002E-2</v>
      </c>
      <c r="X41" s="3">
        <v>-5.6328499999999998E-6</v>
      </c>
      <c r="Y41" s="32">
        <f t="shared" si="75"/>
        <v>1.0362922486928901</v>
      </c>
      <c r="Z41" s="3">
        <f t="shared" si="85"/>
        <v>2.4012899231999995E-3</v>
      </c>
      <c r="AA41" s="3">
        <f t="shared" si="86"/>
        <v>5.0930140665596285E-2</v>
      </c>
      <c r="AB41" s="3">
        <f t="shared" si="30"/>
        <v>2.4884381342765048E-3</v>
      </c>
      <c r="AC41" s="3">
        <f t="shared" si="31"/>
        <v>4.9884247356019165E-2</v>
      </c>
      <c r="AD41" s="3">
        <f t="shared" si="87"/>
        <v>5.2778509996595974E-2</v>
      </c>
      <c r="AE41" s="3">
        <f t="shared" si="32"/>
        <v>18.947105556115481</v>
      </c>
      <c r="AG41" s="3">
        <v>4.7148700000000002E-2</v>
      </c>
      <c r="AH41" s="3">
        <v>-5.5395199999999998E-6</v>
      </c>
      <c r="AI41" s="32">
        <f t="shared" si="76"/>
        <v>1.0362922486928901</v>
      </c>
      <c r="AJ41" s="3">
        <f t="shared" si="88"/>
        <v>2.4121069872899996E-3</v>
      </c>
      <c r="AK41" s="3">
        <f t="shared" si="89"/>
        <v>5.1159565105506608E-2</v>
      </c>
      <c r="AL41" s="3">
        <f t="shared" si="34"/>
        <v>2.4996477739465859E-3</v>
      </c>
      <c r="AM41" s="3">
        <f t="shared" si="35"/>
        <v>4.9996477615393928E-2</v>
      </c>
      <c r="AN41" s="3">
        <f t="shared" si="90"/>
        <v>5.3016260765335756E-2</v>
      </c>
      <c r="AO41" s="3">
        <f t="shared" si="36"/>
        <v>18.862137494499457</v>
      </c>
      <c r="AQ41" s="3">
        <v>4.7148700000000002E-2</v>
      </c>
      <c r="AR41" s="3">
        <v>-5.9730500000000004E-6</v>
      </c>
      <c r="AS41" s="32">
        <f t="shared" si="77"/>
        <v>1.0362922486928901</v>
      </c>
      <c r="AT41" s="3">
        <f t="shared" si="91"/>
        <v>2.4190013240400002E-3</v>
      </c>
      <c r="AU41" s="3">
        <f t="shared" si="92"/>
        <v>5.1305790489239368E-2</v>
      </c>
      <c r="AV41" s="3">
        <f t="shared" si="38"/>
        <v>2.5067923216804903E-3</v>
      </c>
      <c r="AW41" s="3">
        <f t="shared" si="39"/>
        <v>5.0067877143738483E-2</v>
      </c>
      <c r="AX41" s="3">
        <f t="shared" si="93"/>
        <v>5.3167792997060155E-2</v>
      </c>
      <c r="AY41" s="3">
        <f t="shared" si="40"/>
        <v>18.808378975882896</v>
      </c>
      <c r="BA41" s="3">
        <v>4.7148700000000002E-2</v>
      </c>
      <c r="BB41" s="3">
        <v>-5.7148099999999998E-6</v>
      </c>
      <c r="BC41" s="32">
        <f t="shared" si="78"/>
        <v>1.0362922486928901</v>
      </c>
      <c r="BD41" s="3">
        <f t="shared" si="94"/>
        <v>2.36662291488E-3</v>
      </c>
      <c r="BE41" s="3">
        <f t="shared" si="95"/>
        <v>5.0194871011926094E-2</v>
      </c>
      <c r="BF41" s="3">
        <f t="shared" si="42"/>
        <v>2.4525129822691172E-3</v>
      </c>
      <c r="BG41" s="3">
        <f t="shared" si="54"/>
        <v>4.9522853131348535E-2</v>
      </c>
      <c r="BH41" s="3">
        <f t="shared" si="103"/>
        <v>5.2016555753798453E-2</v>
      </c>
      <c r="BI41" s="3">
        <f t="shared" si="56"/>
        <v>19.224648489475893</v>
      </c>
      <c r="BK41" s="3">
        <v>4.7148700000000002E-2</v>
      </c>
      <c r="BL41" s="3">
        <v>-5.6230899999999997E-6</v>
      </c>
      <c r="BM41" s="32">
        <f t="shared" si="79"/>
        <v>1.0362922486928901</v>
      </c>
      <c r="BN41" s="3">
        <f t="shared" si="96"/>
        <v>2.3457621801600001E-3</v>
      </c>
      <c r="BO41" s="3">
        <f t="shared" si="97"/>
        <v>4.9752425414910699E-2</v>
      </c>
      <c r="BP41" s="3">
        <f t="shared" si="44"/>
        <v>2.4308951645767426E-3</v>
      </c>
      <c r="BQ41" s="3">
        <f t="shared" si="45"/>
        <v>4.9304109002969949E-2</v>
      </c>
      <c r="BR41" s="3">
        <f t="shared" si="98"/>
        <v>5.1558052811143097E-2</v>
      </c>
      <c r="BS41" s="3">
        <f t="shared" si="46"/>
        <v>19.395612236617922</v>
      </c>
      <c r="BU41" s="3">
        <v>4.7148700000000002E-2</v>
      </c>
      <c r="BV41" s="3">
        <v>-5.7777300000000002E-6</v>
      </c>
      <c r="BW41" s="32">
        <f t="shared" si="80"/>
        <v>1.0362922486928901</v>
      </c>
      <c r="BX41" s="3">
        <f t="shared" si="99"/>
        <v>2.4102725757600002E-3</v>
      </c>
      <c r="BY41" s="3">
        <f t="shared" si="100"/>
        <v>5.1120658167881618E-2</v>
      </c>
      <c r="BZ41" s="3">
        <f t="shared" si="48"/>
        <v>2.4977467874971347E-3</v>
      </c>
      <c r="CA41" s="3">
        <f t="shared" si="49"/>
        <v>4.9977462795715577E-2</v>
      </c>
      <c r="CB41" s="3">
        <f t="shared" si="101"/>
        <v>5.2975941807454595E-2</v>
      </c>
      <c r="CC41" s="3">
        <f t="shared" si="50"/>
        <v>18.876493100105364</v>
      </c>
    </row>
    <row r="42" spans="2:81" x14ac:dyDescent="0.2">
      <c r="B42" s="3">
        <v>5.6898700000000003E-2</v>
      </c>
      <c r="C42" s="3">
        <f t="shared" si="81"/>
        <v>47.415583333333338</v>
      </c>
      <c r="D42" s="3">
        <v>-6.7833599999999999E-6</v>
      </c>
      <c r="E42" s="32">
        <f t="shared" si="73"/>
        <v>1.0388127546313186</v>
      </c>
      <c r="F42" s="3">
        <f t="shared" si="82"/>
        <v>2.8741494806699994E-3</v>
      </c>
      <c r="G42" s="3">
        <f t="shared" si="22"/>
        <v>5.0513447243434373E-2</v>
      </c>
      <c r="H42" s="3">
        <f t="shared" si="23"/>
        <v>2.9857031392369758E-3</v>
      </c>
      <c r="I42" s="3">
        <f t="shared" si="24"/>
        <v>5.4641588000688412E-2</v>
      </c>
      <c r="J42" s="3">
        <f t="shared" si="25"/>
        <v>5.2474013276875842E-2</v>
      </c>
      <c r="K42" s="3">
        <f t="shared" si="26"/>
        <v>19.057052006362895</v>
      </c>
      <c r="M42" s="3">
        <v>5.6898700000000003E-2</v>
      </c>
      <c r="N42" s="3">
        <v>-6.8519000000000004E-6</v>
      </c>
      <c r="O42" s="32">
        <f t="shared" si="74"/>
        <v>1.0388127546313186</v>
      </c>
      <c r="P42" s="3">
        <f t="shared" si="83"/>
        <v>2.8826002198000002E-3</v>
      </c>
      <c r="Q42" s="3">
        <f t="shared" si="84"/>
        <v>5.0661969777868389E-2</v>
      </c>
      <c r="R42" s="3">
        <f t="shared" si="28"/>
        <v>2.9944818748312827E-3</v>
      </c>
      <c r="S42" s="3">
        <f t="shared" si="51"/>
        <v>5.4721859204812137E-2</v>
      </c>
      <c r="T42" s="3">
        <f t="shared" si="102"/>
        <v>5.2628300379996072E-2</v>
      </c>
      <c r="U42" s="3">
        <f t="shared" si="53"/>
        <v>19.001183636553428</v>
      </c>
      <c r="W42" s="3">
        <v>5.6898700000000003E-2</v>
      </c>
      <c r="X42" s="3">
        <v>-6.6377199999999997E-6</v>
      </c>
      <c r="Y42" s="32">
        <f t="shared" si="75"/>
        <v>1.0383028990696592</v>
      </c>
      <c r="Z42" s="3">
        <f t="shared" si="85"/>
        <v>2.8296660041999999E-3</v>
      </c>
      <c r="AA42" s="3">
        <f t="shared" si="86"/>
        <v>4.9731645963791787E-2</v>
      </c>
      <c r="AB42" s="3">
        <f t="shared" si="30"/>
        <v>2.9380504155597184E-3</v>
      </c>
      <c r="AC42" s="3">
        <f t="shared" si="31"/>
        <v>5.4203785989169785E-2</v>
      </c>
      <c r="AD42" s="3">
        <f t="shared" si="87"/>
        <v>5.1636512179710929E-2</v>
      </c>
      <c r="AE42" s="3">
        <f t="shared" si="32"/>
        <v>19.36614147213686</v>
      </c>
      <c r="AG42" s="3">
        <v>5.6898700000000003E-2</v>
      </c>
      <c r="AH42" s="3">
        <v>-6.5255999999999998E-6</v>
      </c>
      <c r="AI42" s="32">
        <f t="shared" si="76"/>
        <v>1.0383028990696592</v>
      </c>
      <c r="AJ42" s="3">
        <f t="shared" si="88"/>
        <v>2.8414807320899997E-3</v>
      </c>
      <c r="AK42" s="3">
        <f t="shared" si="89"/>
        <v>4.9939290916839921E-2</v>
      </c>
      <c r="AL42" s="3">
        <f t="shared" si="34"/>
        <v>2.9503176817796246E-3</v>
      </c>
      <c r="AM42" s="3">
        <f t="shared" si="35"/>
        <v>5.4316826875100359E-2</v>
      </c>
      <c r="AN42" s="3">
        <f t="shared" si="90"/>
        <v>5.1852110536437991E-2</v>
      </c>
      <c r="AO42" s="3">
        <f t="shared" si="36"/>
        <v>19.285618071366081</v>
      </c>
      <c r="AQ42" s="3">
        <v>5.6898700000000003E-2</v>
      </c>
      <c r="AR42" s="3">
        <v>-7.0332900000000002E-6</v>
      </c>
      <c r="AS42" s="32">
        <f t="shared" si="77"/>
        <v>1.0383028990696592</v>
      </c>
      <c r="AT42" s="3">
        <f t="shared" si="91"/>
        <v>2.8483826204400002E-3</v>
      </c>
      <c r="AU42" s="3">
        <f t="shared" si="92"/>
        <v>5.0060592253250075E-2</v>
      </c>
      <c r="AV42" s="3">
        <f t="shared" si="38"/>
        <v>2.9574839324624847E-3</v>
      </c>
      <c r="AW42" s="3">
        <f t="shared" si="39"/>
        <v>5.4382753998510266E-2</v>
      </c>
      <c r="AX42" s="3">
        <f t="shared" si="93"/>
        <v>5.1978058065693673E-2</v>
      </c>
      <c r="AY42" s="3">
        <f t="shared" si="40"/>
        <v>19.238887276937643</v>
      </c>
      <c r="BA42" s="3">
        <v>5.6898700000000003E-2</v>
      </c>
      <c r="BB42" s="3">
        <v>-6.7344100000000001E-6</v>
      </c>
      <c r="BC42" s="32">
        <f t="shared" si="78"/>
        <v>1.0383028990696592</v>
      </c>
      <c r="BD42" s="3">
        <f t="shared" si="94"/>
        <v>2.7888596668800003E-3</v>
      </c>
      <c r="BE42" s="3">
        <f t="shared" si="95"/>
        <v>4.9014470750298342E-2</v>
      </c>
      <c r="BF42" s="3">
        <f t="shared" si="42"/>
        <v>2.8956810772199485E-3</v>
      </c>
      <c r="BG42" s="3">
        <f t="shared" si="54"/>
        <v>5.381153293876647E-2</v>
      </c>
      <c r="BH42" s="3">
        <f t="shared" si="103"/>
        <v>5.0891867076399783E-2</v>
      </c>
      <c r="BI42" s="3">
        <f t="shared" si="56"/>
        <v>19.649505067259216</v>
      </c>
      <c r="BK42" s="3">
        <v>5.6898700000000003E-2</v>
      </c>
      <c r="BL42" s="3">
        <v>-6.6225100000000004E-6</v>
      </c>
      <c r="BM42" s="32">
        <f t="shared" si="79"/>
        <v>1.0383028990696592</v>
      </c>
      <c r="BN42" s="3">
        <f t="shared" si="96"/>
        <v>2.7626852244600005E-3</v>
      </c>
      <c r="BO42" s="3">
        <f t="shared" si="97"/>
        <v>4.8554452464819063E-2</v>
      </c>
      <c r="BP42" s="3">
        <f t="shared" si="44"/>
        <v>2.8685040777737306E-3</v>
      </c>
      <c r="BQ42" s="3">
        <f t="shared" si="45"/>
        <v>5.355841743156467E-2</v>
      </c>
      <c r="BR42" s="3">
        <f t="shared" si="98"/>
        <v>5.0414228756961589E-2</v>
      </c>
      <c r="BS42" s="3">
        <f t="shared" si="46"/>
        <v>19.835669902257749</v>
      </c>
      <c r="BU42" s="3">
        <v>5.6898700000000003E-2</v>
      </c>
      <c r="BV42" s="3">
        <v>-6.8064800000000003E-6</v>
      </c>
      <c r="BW42" s="32">
        <f t="shared" si="80"/>
        <v>1.0383028990696592</v>
      </c>
      <c r="BX42" s="3">
        <f t="shared" si="99"/>
        <v>2.8394310695100001E-3</v>
      </c>
      <c r="BY42" s="3">
        <f t="shared" si="100"/>
        <v>4.990326790436337E-2</v>
      </c>
      <c r="BZ42" s="3">
        <f t="shared" si="48"/>
        <v>2.9481895111806962E-3</v>
      </c>
      <c r="CA42" s="3">
        <f t="shared" si="49"/>
        <v>5.4297232997462183E-2</v>
      </c>
      <c r="CB42" s="3">
        <f t="shared" si="101"/>
        <v>5.1814707738150362E-2</v>
      </c>
      <c r="CC42" s="3">
        <f t="shared" si="50"/>
        <v>19.299539525602992</v>
      </c>
    </row>
    <row r="43" spans="2:81" x14ac:dyDescent="0.2">
      <c r="B43" s="3">
        <v>6.8664900000000001E-2</v>
      </c>
      <c r="C43" s="3">
        <f t="shared" si="81"/>
        <v>57.220750000000002</v>
      </c>
      <c r="D43" s="3">
        <v>-7.9681999999999994E-6</v>
      </c>
      <c r="E43" s="32">
        <f t="shared" si="73"/>
        <v>1.040850164750436</v>
      </c>
      <c r="F43" s="3">
        <f t="shared" si="82"/>
        <v>3.3761721128699991E-3</v>
      </c>
      <c r="G43" s="3">
        <f t="shared" si="22"/>
        <v>4.9168820064836603E-2</v>
      </c>
      <c r="H43" s="3">
        <f t="shared" si="23"/>
        <v>3.5140892999065663E-3</v>
      </c>
      <c r="I43" s="3">
        <f t="shared" si="24"/>
        <v>5.9279754553359668E-2</v>
      </c>
      <c r="J43" s="3">
        <f t="shared" si="25"/>
        <v>5.117737446506973E-2</v>
      </c>
      <c r="K43" s="3">
        <f t="shared" si="26"/>
        <v>19.539884772372083</v>
      </c>
      <c r="M43" s="3">
        <v>6.8664900000000001E-2</v>
      </c>
      <c r="N43" s="3">
        <v>-8.0480699999999997E-6</v>
      </c>
      <c r="O43" s="32">
        <f t="shared" si="74"/>
        <v>1.040850164750436</v>
      </c>
      <c r="P43" s="3">
        <f t="shared" si="83"/>
        <v>3.3858289387999996E-3</v>
      </c>
      <c r="Q43" s="3">
        <f t="shared" si="84"/>
        <v>4.9309457070497435E-2</v>
      </c>
      <c r="R43" s="3">
        <f t="shared" si="28"/>
        <v>3.5241406087667734E-3</v>
      </c>
      <c r="S43" s="3">
        <f t="shared" si="51"/>
        <v>5.9364472614239348E-2</v>
      </c>
      <c r="T43" s="3">
        <f t="shared" si="102"/>
        <v>5.1323756515581812E-2</v>
      </c>
      <c r="U43" s="3">
        <f t="shared" si="53"/>
        <v>19.484154471358728</v>
      </c>
      <c r="W43" s="3">
        <v>6.8664900000000001E-2</v>
      </c>
      <c r="X43" s="3">
        <v>-7.8015100000000005E-6</v>
      </c>
      <c r="Y43" s="32">
        <f t="shared" si="75"/>
        <v>1.0403135451806438</v>
      </c>
      <c r="Z43" s="3">
        <f t="shared" si="85"/>
        <v>3.3257896811999996E-3</v>
      </c>
      <c r="AA43" s="3">
        <f t="shared" si="86"/>
        <v>4.8435076453908758E-2</v>
      </c>
      <c r="AB43" s="3">
        <f t="shared" si="30"/>
        <v>3.4598640537743747E-3</v>
      </c>
      <c r="AC43" s="3">
        <f t="shared" si="31"/>
        <v>5.8820609090474187E-2</v>
      </c>
      <c r="AD43" s="3">
        <f t="shared" si="87"/>
        <v>5.0387666096861343E-2</v>
      </c>
      <c r="AE43" s="3">
        <f t="shared" si="32"/>
        <v>19.846126591330457</v>
      </c>
      <c r="AG43" s="3">
        <v>6.8664900000000001E-2</v>
      </c>
      <c r="AH43" s="3">
        <v>-7.6686400000000008E-6</v>
      </c>
      <c r="AI43" s="32">
        <f t="shared" si="76"/>
        <v>1.0403135451806438</v>
      </c>
      <c r="AJ43" s="3">
        <f t="shared" si="88"/>
        <v>3.3392003544900004E-3</v>
      </c>
      <c r="AK43" s="3">
        <f t="shared" si="89"/>
        <v>4.8630382546104349E-2</v>
      </c>
      <c r="AL43" s="3">
        <f t="shared" si="34"/>
        <v>3.4738153588479547E-3</v>
      </c>
      <c r="AM43" s="3">
        <f t="shared" si="35"/>
        <v>5.8939081761153651E-2</v>
      </c>
      <c r="AN43" s="3">
        <f t="shared" si="90"/>
        <v>5.0590845670028715E-2</v>
      </c>
      <c r="AO43" s="3">
        <f t="shared" si="36"/>
        <v>19.766421904119802</v>
      </c>
      <c r="AQ43" s="3">
        <v>6.8664900000000001E-2</v>
      </c>
      <c r="AR43" s="3">
        <v>-8.2624000000000007E-6</v>
      </c>
      <c r="AS43" s="32">
        <f t="shared" si="77"/>
        <v>1.0403135451806438</v>
      </c>
      <c r="AT43" s="3">
        <f t="shared" si="91"/>
        <v>3.3461537337900007E-3</v>
      </c>
      <c r="AU43" s="3">
        <f t="shared" si="92"/>
        <v>4.8731647956816372E-2</v>
      </c>
      <c r="AV43" s="3">
        <f t="shared" si="38"/>
        <v>3.4810490535185238E-3</v>
      </c>
      <c r="AW43" s="3">
        <f t="shared" si="39"/>
        <v>5.9000415706319594E-2</v>
      </c>
      <c r="AX43" s="3">
        <f t="shared" si="93"/>
        <v>5.0696193448450722E-2</v>
      </c>
      <c r="AY43" s="3">
        <f t="shared" si="40"/>
        <v>19.725346855022309</v>
      </c>
      <c r="BA43" s="3">
        <v>6.8664900000000001E-2</v>
      </c>
      <c r="BB43" s="3">
        <v>-7.9190399999999993E-6</v>
      </c>
      <c r="BC43" s="32">
        <f t="shared" si="78"/>
        <v>1.0403135451806438</v>
      </c>
      <c r="BD43" s="3">
        <f t="shared" si="94"/>
        <v>3.2794386424799997E-3</v>
      </c>
      <c r="BE43" s="3">
        <f t="shared" si="95"/>
        <v>4.7760043959577593E-2</v>
      </c>
      <c r="BF43" s="3">
        <f t="shared" si="42"/>
        <v>3.4116444403607662E-3</v>
      </c>
      <c r="BG43" s="3">
        <f t="shared" si="54"/>
        <v>5.8409283854202201E-2</v>
      </c>
      <c r="BH43" s="3">
        <f t="shared" si="103"/>
        <v>4.9685420649571557E-2</v>
      </c>
      <c r="BI43" s="3">
        <f t="shared" si="56"/>
        <v>20.12662843398153</v>
      </c>
      <c r="BK43" s="3">
        <v>6.8664900000000001E-2</v>
      </c>
      <c r="BL43" s="3">
        <v>-7.7827499999999993E-6</v>
      </c>
      <c r="BM43" s="32">
        <f t="shared" si="79"/>
        <v>1.0403135451806438</v>
      </c>
      <c r="BN43" s="3">
        <f t="shared" si="96"/>
        <v>3.2466967440599997E-3</v>
      </c>
      <c r="BO43" s="3">
        <f t="shared" si="97"/>
        <v>4.7283207928068047E-2</v>
      </c>
      <c r="BP43" s="3">
        <f t="shared" si="44"/>
        <v>3.3775825999395113E-3</v>
      </c>
      <c r="BQ43" s="3">
        <f t="shared" si="45"/>
        <v>5.8116973423772776E-2</v>
      </c>
      <c r="BR43" s="3">
        <f t="shared" si="98"/>
        <v>4.9189361667161986E-2</v>
      </c>
      <c r="BS43" s="3">
        <f t="shared" si="46"/>
        <v>20.329599045551014</v>
      </c>
      <c r="BU43" s="3">
        <v>6.8664900000000001E-2</v>
      </c>
      <c r="BV43" s="3">
        <v>-7.9991600000000002E-6</v>
      </c>
      <c r="BW43" s="32">
        <f t="shared" si="80"/>
        <v>1.0403135451806438</v>
      </c>
      <c r="BX43" s="3">
        <f t="shared" si="99"/>
        <v>3.3369754217100001E-3</v>
      </c>
      <c r="BY43" s="3">
        <f t="shared" si="100"/>
        <v>4.859797977875159E-2</v>
      </c>
      <c r="BZ43" s="3">
        <f t="shared" si="48"/>
        <v>3.4715007311398038E-3</v>
      </c>
      <c r="CA43" s="3">
        <f t="shared" si="49"/>
        <v>5.8919442725978016E-2</v>
      </c>
      <c r="CB43" s="3">
        <f t="shared" si="101"/>
        <v>5.0557136632250303E-2</v>
      </c>
      <c r="CC43" s="3">
        <f t="shared" si="50"/>
        <v>19.779601192091679</v>
      </c>
    </row>
    <row r="44" spans="2:81" x14ac:dyDescent="0.2">
      <c r="B44" s="3">
        <v>7.9706600000000002E-2</v>
      </c>
      <c r="C44" s="3">
        <f t="shared" si="81"/>
        <v>66.422166666666669</v>
      </c>
      <c r="D44" s="3">
        <v>-9.0186500000000005E-6</v>
      </c>
      <c r="E44" s="32">
        <f t="shared" si="73"/>
        <v>1.0424664539573276</v>
      </c>
      <c r="F44" s="3">
        <f t="shared" si="82"/>
        <v>3.82125303012E-3</v>
      </c>
      <c r="G44" s="3">
        <f t="shared" si="22"/>
        <v>4.7941488284784443E-2</v>
      </c>
      <c r="H44" s="3">
        <f t="shared" si="23"/>
        <v>3.9835280959828892E-3</v>
      </c>
      <c r="I44" s="3">
        <f t="shared" si="24"/>
        <v>6.3115197028789261E-2</v>
      </c>
      <c r="J44" s="3">
        <f t="shared" si="25"/>
        <v>4.9977393289676E-2</v>
      </c>
      <c r="K44" s="3">
        <f t="shared" si="26"/>
        <v>20.009046774485803</v>
      </c>
      <c r="M44" s="3">
        <v>7.9706600000000002E-2</v>
      </c>
      <c r="N44" s="3">
        <v>-9.1088199999999996E-6</v>
      </c>
      <c r="O44" s="32">
        <f t="shared" si="74"/>
        <v>1.0424664539573276</v>
      </c>
      <c r="P44" s="3">
        <f t="shared" si="83"/>
        <v>3.8320864637999994E-3</v>
      </c>
      <c r="Q44" s="3">
        <f t="shared" si="84"/>
        <v>4.8077404679160815E-2</v>
      </c>
      <c r="R44" s="3">
        <f t="shared" si="28"/>
        <v>3.9948215871754601E-3</v>
      </c>
      <c r="S44" s="3">
        <f t="shared" si="51"/>
        <v>6.3204600996885185E-2</v>
      </c>
      <c r="T44" s="3">
        <f t="shared" si="102"/>
        <v>5.0119081571356201E-2</v>
      </c>
      <c r="U44" s="3">
        <f t="shared" si="53"/>
        <v>19.952480545284271</v>
      </c>
      <c r="W44" s="3">
        <v>7.9706600000000002E-2</v>
      </c>
      <c r="X44" s="3">
        <v>-8.8368300000000002E-6</v>
      </c>
      <c r="Y44" s="32">
        <f t="shared" si="75"/>
        <v>1.0419086023454087</v>
      </c>
      <c r="Z44" s="3">
        <f t="shared" si="85"/>
        <v>3.7671465971999998E-3</v>
      </c>
      <c r="AA44" s="3">
        <f t="shared" si="86"/>
        <v>4.726266830099389E-2</v>
      </c>
      <c r="AB44" s="3">
        <f t="shared" si="30"/>
        <v>3.925022445918914E-3</v>
      </c>
      <c r="AC44" s="3">
        <f t="shared" si="31"/>
        <v>6.2649999568387182E-2</v>
      </c>
      <c r="AD44" s="3">
        <f t="shared" si="87"/>
        <v>4.9243380672603199E-2</v>
      </c>
      <c r="AE44" s="3">
        <f t="shared" si="32"/>
        <v>20.307297881283667</v>
      </c>
      <c r="AG44" s="3">
        <v>7.9706600000000002E-2</v>
      </c>
      <c r="AH44" s="3">
        <v>-8.6970600000000007E-6</v>
      </c>
      <c r="AI44" s="32">
        <f t="shared" si="76"/>
        <v>1.0419086023454087</v>
      </c>
      <c r="AJ44" s="3">
        <f t="shared" si="88"/>
        <v>3.7870104171900004E-3</v>
      </c>
      <c r="AK44" s="3">
        <f t="shared" si="89"/>
        <v>4.751188003490301E-2</v>
      </c>
      <c r="AL44" s="3">
        <f t="shared" si="34"/>
        <v>3.9457187308419364E-3</v>
      </c>
      <c r="AM44" s="3">
        <f t="shared" si="35"/>
        <v>6.2814956267133834E-2</v>
      </c>
      <c r="AN44" s="3">
        <f t="shared" si="90"/>
        <v>4.9503036521968524E-2</v>
      </c>
      <c r="AO44" s="3">
        <f t="shared" si="36"/>
        <v>20.200781007771486</v>
      </c>
      <c r="AQ44" s="3">
        <v>7.9706600000000002E-2</v>
      </c>
      <c r="AR44" s="3">
        <v>-9.3495299999999996E-6</v>
      </c>
      <c r="AS44" s="32">
        <f t="shared" si="77"/>
        <v>1.0419086023454087</v>
      </c>
      <c r="AT44" s="3">
        <f t="shared" si="91"/>
        <v>3.78642507684E-3</v>
      </c>
      <c r="AU44" s="3">
        <f t="shared" si="92"/>
        <v>4.7504536347554659E-2</v>
      </c>
      <c r="AV44" s="3">
        <f t="shared" si="38"/>
        <v>3.9451088596959717E-3</v>
      </c>
      <c r="AW44" s="3">
        <f t="shared" si="39"/>
        <v>6.2810101573679777E-2</v>
      </c>
      <c r="AX44" s="3">
        <f t="shared" si="93"/>
        <v>4.9495385070947341E-2</v>
      </c>
      <c r="AY44" s="3">
        <f t="shared" si="40"/>
        <v>20.203903829954786</v>
      </c>
      <c r="BA44" s="3">
        <v>7.9706600000000002E-2</v>
      </c>
      <c r="BB44" s="3">
        <v>-8.9612800000000004E-6</v>
      </c>
      <c r="BC44" s="32">
        <f t="shared" si="78"/>
        <v>1.0419086023454087</v>
      </c>
      <c r="BD44" s="3">
        <f t="shared" si="94"/>
        <v>3.7110510712800005E-3</v>
      </c>
      <c r="BE44" s="3">
        <f t="shared" si="95"/>
        <v>4.6558893131560003E-2</v>
      </c>
      <c r="BF44" s="3">
        <f t="shared" si="42"/>
        <v>3.8665760349097769E-3</v>
      </c>
      <c r="BG44" s="3">
        <f t="shared" si="54"/>
        <v>6.2181798260502061E-2</v>
      </c>
      <c r="BH44" s="3">
        <f t="shared" si="103"/>
        <v>4.8510111269452927E-2</v>
      </c>
      <c r="BI44" s="3">
        <f t="shared" si="56"/>
        <v>20.61425904478816</v>
      </c>
      <c r="BK44" s="3">
        <v>7.9706600000000002E-2</v>
      </c>
      <c r="BL44" s="3">
        <v>-8.7950199999999994E-6</v>
      </c>
      <c r="BM44" s="32">
        <f t="shared" si="79"/>
        <v>1.0419086023454087</v>
      </c>
      <c r="BN44" s="3">
        <f t="shared" si="96"/>
        <v>3.6689803586099998E-3</v>
      </c>
      <c r="BO44" s="3">
        <f t="shared" si="97"/>
        <v>4.6031073444482637E-2</v>
      </c>
      <c r="BP44" s="3">
        <f t="shared" si="44"/>
        <v>3.8227421974721012E-3</v>
      </c>
      <c r="BQ44" s="3">
        <f t="shared" si="45"/>
        <v>6.1828328438282246E-2</v>
      </c>
      <c r="BR44" s="3">
        <f t="shared" si="98"/>
        <v>4.7960171396999762E-2</v>
      </c>
      <c r="BS44" s="3">
        <f t="shared" si="46"/>
        <v>20.850634409170542</v>
      </c>
      <c r="BU44" s="3">
        <v>7.9706600000000002E-2</v>
      </c>
      <c r="BV44" s="3">
        <v>-9.0574000000000007E-6</v>
      </c>
      <c r="BW44" s="32">
        <f t="shared" si="80"/>
        <v>1.0419086023454087</v>
      </c>
      <c r="BX44" s="3">
        <f t="shared" si="99"/>
        <v>3.7784361113100007E-3</v>
      </c>
      <c r="BY44" s="3">
        <f t="shared" si="100"/>
        <v>4.7404306686146452E-2</v>
      </c>
      <c r="BZ44" s="3">
        <f t="shared" si="48"/>
        <v>3.9367850877864239E-3</v>
      </c>
      <c r="CA44" s="3">
        <f t="shared" si="49"/>
        <v>6.2743805174586151E-2</v>
      </c>
      <c r="CB44" s="3">
        <f t="shared" si="101"/>
        <v>4.9390954924515958E-2</v>
      </c>
      <c r="CC44" s="3">
        <f t="shared" si="50"/>
        <v>20.246622109823488</v>
      </c>
    </row>
    <row r="45" spans="2:81" x14ac:dyDescent="0.2">
      <c r="B45" s="3">
        <v>8.6331099999999994E-2</v>
      </c>
      <c r="C45" s="3">
        <f t="shared" si="81"/>
        <v>71.942583333333332</v>
      </c>
      <c r="D45" s="3">
        <v>-9.6439400000000004E-6</v>
      </c>
      <c r="E45" s="32">
        <f t="shared" si="73"/>
        <v>1.0433318341271687</v>
      </c>
      <c r="F45" s="3">
        <f t="shared" si="82"/>
        <v>4.0861915295700001E-3</v>
      </c>
      <c r="G45" s="3">
        <f t="shared" si="22"/>
        <v>4.7331628226328637E-2</v>
      </c>
      <c r="H45" s="3">
        <f t="shared" si="23"/>
        <v>4.2632537031411693E-3</v>
      </c>
      <c r="I45" s="3">
        <f t="shared" si="24"/>
        <v>6.5293596187843486E-2</v>
      </c>
      <c r="J45" s="3">
        <f t="shared" si="25"/>
        <v>4.938259448960073E-2</v>
      </c>
      <c r="K45" s="3">
        <f t="shared" si="26"/>
        <v>20.250049847230805</v>
      </c>
      <c r="M45" s="3">
        <v>8.6331099999999994E-2</v>
      </c>
      <c r="N45" s="3">
        <v>-9.7472099999999995E-6</v>
      </c>
      <c r="O45" s="32">
        <f t="shared" si="74"/>
        <v>1.0433318341271687</v>
      </c>
      <c r="P45" s="3">
        <f t="shared" si="83"/>
        <v>4.100657136799999E-3</v>
      </c>
      <c r="Q45" s="3">
        <f t="shared" si="84"/>
        <v>4.7499187856983163E-2</v>
      </c>
      <c r="R45" s="3">
        <f t="shared" si="28"/>
        <v>4.278346131664207E-3</v>
      </c>
      <c r="S45" s="3">
        <f t="shared" si="51"/>
        <v>6.5409067656283001E-2</v>
      </c>
      <c r="T45" s="3">
        <f t="shared" si="102"/>
        <v>4.9557414786377187E-2</v>
      </c>
      <c r="U45" s="3">
        <f t="shared" si="53"/>
        <v>20.178615133792039</v>
      </c>
      <c r="W45" s="3">
        <v>8.6331099999999994E-2</v>
      </c>
      <c r="X45" s="3">
        <v>-9.4624100000000001E-6</v>
      </c>
      <c r="Y45" s="32">
        <f t="shared" si="75"/>
        <v>1.0427626146312452</v>
      </c>
      <c r="Z45" s="3">
        <f t="shared" si="85"/>
        <v>4.0338313511999995E-3</v>
      </c>
      <c r="AA45" s="3">
        <f t="shared" si="86"/>
        <v>4.6725123984288394E-2</v>
      </c>
      <c r="AB45" s="3">
        <f t="shared" si="30"/>
        <v>4.2063285267588003E-3</v>
      </c>
      <c r="AC45" s="3">
        <f t="shared" si="31"/>
        <v>6.4856214249359334E-2</v>
      </c>
      <c r="AD45" s="3">
        <f t="shared" si="87"/>
        <v>4.8723212454825672E-2</v>
      </c>
      <c r="AE45" s="3">
        <f t="shared" si="32"/>
        <v>20.524098260704019</v>
      </c>
      <c r="AG45" s="3">
        <v>8.6331099999999994E-2</v>
      </c>
      <c r="AH45" s="3">
        <v>-9.3027600000000007E-6</v>
      </c>
      <c r="AI45" s="32">
        <f t="shared" si="76"/>
        <v>1.0427626146312452</v>
      </c>
      <c r="AJ45" s="3">
        <f t="shared" si="88"/>
        <v>4.0507533966900001E-3</v>
      </c>
      <c r="AK45" s="3">
        <f t="shared" si="89"/>
        <v>4.692113730382215E-2</v>
      </c>
      <c r="AL45" s="3">
        <f t="shared" si="34"/>
        <v>4.2239742031588623E-3</v>
      </c>
      <c r="AM45" s="3">
        <f t="shared" si="35"/>
        <v>6.4992108776057281E-2</v>
      </c>
      <c r="AN45" s="3">
        <f t="shared" si="90"/>
        <v>4.892760781640524E-2</v>
      </c>
      <c r="AO45" s="3">
        <f t="shared" si="36"/>
        <v>20.438358722796657</v>
      </c>
      <c r="AQ45" s="3">
        <v>8.6331099999999994E-2</v>
      </c>
      <c r="AR45" s="3">
        <v>-9.8815899999999997E-6</v>
      </c>
      <c r="AS45" s="32">
        <f t="shared" si="77"/>
        <v>1.0427626146312452</v>
      </c>
      <c r="AT45" s="3">
        <f t="shared" si="91"/>
        <v>4.00190139594E-3</v>
      </c>
      <c r="AU45" s="3">
        <f t="shared" si="92"/>
        <v>4.6355269374999279E-2</v>
      </c>
      <c r="AV45" s="3">
        <f t="shared" si="38"/>
        <v>4.1730331631268242E-3</v>
      </c>
      <c r="AW45" s="3">
        <f t="shared" si="39"/>
        <v>6.4599018282995788E-2</v>
      </c>
      <c r="AX45" s="3">
        <f t="shared" si="93"/>
        <v>4.8337541895409931E-2</v>
      </c>
      <c r="AY45" s="3">
        <f t="shared" si="40"/>
        <v>20.687853804476529</v>
      </c>
      <c r="BA45" s="3">
        <v>8.6331099999999994E-2</v>
      </c>
      <c r="BB45" s="3">
        <v>-9.5906799999999998E-6</v>
      </c>
      <c r="BC45" s="32">
        <f t="shared" si="78"/>
        <v>1.0427626146312452</v>
      </c>
      <c r="BD45" s="3">
        <f t="shared" si="94"/>
        <v>3.9716981992799997E-3</v>
      </c>
      <c r="BE45" s="3">
        <f t="shared" si="95"/>
        <v>4.600541634799047E-2</v>
      </c>
      <c r="BF45" s="3">
        <f t="shared" si="42"/>
        <v>4.1415383988074204E-3</v>
      </c>
      <c r="BG45" s="3">
        <f t="shared" si="54"/>
        <v>6.4354785360588529E-2</v>
      </c>
      <c r="BH45" s="3">
        <f t="shared" si="103"/>
        <v>4.7972728238229567E-2</v>
      </c>
      <c r="BI45" s="3">
        <f t="shared" si="56"/>
        <v>20.845176764474651</v>
      </c>
      <c r="BK45" s="3">
        <v>8.6331099999999994E-2</v>
      </c>
      <c r="BL45" s="3">
        <v>-9.41727E-6</v>
      </c>
      <c r="BM45" s="32">
        <f t="shared" si="79"/>
        <v>1.0427626146312452</v>
      </c>
      <c r="BN45" s="3">
        <f t="shared" si="96"/>
        <v>3.9285612798600003E-3</v>
      </c>
      <c r="BO45" s="3">
        <f t="shared" si="97"/>
        <v>4.5505747984909271E-2</v>
      </c>
      <c r="BP45" s="3">
        <f t="shared" si="44"/>
        <v>4.0965568319258853E-3</v>
      </c>
      <c r="BQ45" s="3">
        <f t="shared" si="45"/>
        <v>6.400435010158205E-2</v>
      </c>
      <c r="BR45" s="3">
        <f t="shared" si="98"/>
        <v>4.7451692749494512E-2</v>
      </c>
      <c r="BS45" s="3">
        <f t="shared" si="46"/>
        <v>21.074063791131092</v>
      </c>
      <c r="BU45" s="3">
        <v>8.6331099999999994E-2</v>
      </c>
      <c r="BV45" s="3">
        <v>-9.69307E-6</v>
      </c>
      <c r="BW45" s="32">
        <f t="shared" si="80"/>
        <v>1.0427626146312452</v>
      </c>
      <c r="BX45" s="3">
        <f t="shared" si="99"/>
        <v>4.0436153868600002E-3</v>
      </c>
      <c r="BY45" s="3">
        <f t="shared" si="100"/>
        <v>4.6838455514409065E-2</v>
      </c>
      <c r="BZ45" s="3">
        <f t="shared" si="48"/>
        <v>4.2165309533652683E-3</v>
      </c>
      <c r="CA45" s="3">
        <f t="shared" si="49"/>
        <v>6.4934820807986127E-2</v>
      </c>
      <c r="CB45" s="3">
        <f t="shared" si="101"/>
        <v>4.8841390337494468E-2</v>
      </c>
      <c r="CC45" s="3">
        <f t="shared" si="50"/>
        <v>20.474437625341757</v>
      </c>
    </row>
    <row r="46" spans="2:81" s="23" customFormat="1" x14ac:dyDescent="0.2">
      <c r="B46" s="4">
        <v>0.10127700000000001</v>
      </c>
      <c r="C46" s="3">
        <f t="shared" si="81"/>
        <v>84.397500000000008</v>
      </c>
      <c r="D46" s="4">
        <v>-1.10126E-5</v>
      </c>
      <c r="E46" s="30">
        <f t="shared" ref="E46:E77" si="104">(E$1-13+(8.7*LN(B46*1000)))/E$1</f>
        <v>1.0452169321677296</v>
      </c>
      <c r="F46" s="4">
        <f t="shared" si="82"/>
        <v>4.6660996148699995E-3</v>
      </c>
      <c r="G46" s="4">
        <f t="shared" si="22"/>
        <v>4.6072648428270975E-2</v>
      </c>
      <c r="H46" s="4">
        <f t="shared" si="23"/>
        <v>4.877086324643445E-3</v>
      </c>
      <c r="I46" s="4">
        <f t="shared" si="24"/>
        <v>6.9836139101782005E-2</v>
      </c>
      <c r="J46" s="4">
        <f t="shared" si="25"/>
        <v>4.8155912247039752E-2</v>
      </c>
      <c r="K46" s="3">
        <f t="shared" si="26"/>
        <v>20.765882180156854</v>
      </c>
      <c r="M46" s="4">
        <v>0.10127700000000001</v>
      </c>
      <c r="N46" s="4">
        <v>-1.1123499999999999E-5</v>
      </c>
      <c r="O46" s="30">
        <f t="shared" ref="O46:O77" si="105">(O$1-13+(8.7*LN(M46*1000)))/O$1</f>
        <v>1.0452169321677296</v>
      </c>
      <c r="P46" s="4">
        <f t="shared" si="83"/>
        <v>4.6796623397999991E-3</v>
      </c>
      <c r="Q46" s="4">
        <f t="shared" si="84"/>
        <v>4.6206565555851759E-2</v>
      </c>
      <c r="R46" s="4">
        <f t="shared" si="28"/>
        <v>4.8912623143866144E-3</v>
      </c>
      <c r="S46" s="4">
        <f t="shared" si="51"/>
        <v>6.993756011176408E-2</v>
      </c>
      <c r="T46" s="4">
        <f t="shared" si="102"/>
        <v>4.8295884696294464E-2</v>
      </c>
      <c r="U46" s="3">
        <f t="shared" si="53"/>
        <v>20.705697934481066</v>
      </c>
      <c r="W46" s="4">
        <v>0.10127700000000001</v>
      </c>
      <c r="X46" s="4">
        <v>-1.0815999999999999E-5</v>
      </c>
      <c r="Y46" s="30">
        <f t="shared" ref="Y46:Y77" si="106">(Y$1-13+(8.7*LN(W46*1000)))/Y$1</f>
        <v>1.044622949479155</v>
      </c>
      <c r="Z46" s="4">
        <f t="shared" si="85"/>
        <v>4.6108667681999992E-3</v>
      </c>
      <c r="AA46" s="4">
        <f t="shared" si="86"/>
        <v>4.5527284261974575E-2</v>
      </c>
      <c r="AB46" s="4">
        <f t="shared" si="30"/>
        <v>4.8166172430525022E-3</v>
      </c>
      <c r="AC46" s="4">
        <f t="shared" si="31"/>
        <v>6.9401853311367001E-2</v>
      </c>
      <c r="AD46" s="4">
        <f t="shared" si="87"/>
        <v>4.7558845967519789E-2</v>
      </c>
      <c r="AE46" s="3">
        <f t="shared" si="32"/>
        <v>21.026582534886312</v>
      </c>
      <c r="AG46" s="4">
        <v>0.10127700000000001</v>
      </c>
      <c r="AH46" s="4">
        <v>-1.05421E-5</v>
      </c>
      <c r="AI46" s="30">
        <f t="shared" ref="AI46:AI77" si="107">(AI$1-13+(8.7*LN(AG46*1000)))/AI$1</f>
        <v>1.044622949479155</v>
      </c>
      <c r="AJ46" s="4">
        <f t="shared" si="88"/>
        <v>4.5904054095899996E-3</v>
      </c>
      <c r="AK46" s="4">
        <f t="shared" si="89"/>
        <v>4.5325250645161283E-2</v>
      </c>
      <c r="AL46" s="4">
        <f t="shared" si="34"/>
        <v>4.7952428382709742E-3</v>
      </c>
      <c r="AM46" s="4">
        <f t="shared" si="35"/>
        <v>6.9247691934612332E-2</v>
      </c>
      <c r="AN46" s="4">
        <f t="shared" si="90"/>
        <v>4.7347797014830356E-2</v>
      </c>
      <c r="AO46" s="3">
        <f t="shared" si="36"/>
        <v>21.120306815685179</v>
      </c>
      <c r="AQ46" s="4">
        <v>0.10127700000000001</v>
      </c>
      <c r="AR46" s="4">
        <v>-1.14172E-5</v>
      </c>
      <c r="AS46" s="30">
        <f t="shared" ref="AS46:AS77" si="108">(AS$1-13+(8.7*LN(AQ46*1000)))/AS$1</f>
        <v>1.044622949479155</v>
      </c>
      <c r="AT46" s="4">
        <f t="shared" si="91"/>
        <v>4.6238004117900005E-3</v>
      </c>
      <c r="AU46" s="4">
        <f t="shared" si="92"/>
        <v>4.5654989896916381E-2</v>
      </c>
      <c r="AV46" s="4">
        <f t="shared" si="38"/>
        <v>4.8301280239670015E-3</v>
      </c>
      <c r="AW46" s="4">
        <f t="shared" si="39"/>
        <v>6.9499122469042746E-2</v>
      </c>
      <c r="AX46" s="4">
        <f t="shared" si="93"/>
        <v>4.7692250204557807E-2</v>
      </c>
      <c r="AY46" s="3">
        <f t="shared" si="40"/>
        <v>20.967767209785229</v>
      </c>
      <c r="BA46" s="4">
        <v>0.10127700000000001</v>
      </c>
      <c r="BB46" s="4">
        <v>-1.0903199999999999E-5</v>
      </c>
      <c r="BC46" s="30">
        <f t="shared" ref="BC46:BC74" si="109">(BC$1-13+(8.7*LN(BA46*1000)))/BC$1</f>
        <v>1.044622949479155</v>
      </c>
      <c r="BD46" s="4">
        <f t="shared" si="94"/>
        <v>4.5152389816799999E-3</v>
      </c>
      <c r="BE46" s="4">
        <f t="shared" si="95"/>
        <v>4.4583064088391237E-2</v>
      </c>
      <c r="BF46" s="4">
        <f t="shared" si="42"/>
        <v>4.7167222626458179E-3</v>
      </c>
      <c r="BG46" s="4">
        <f t="shared" si="54"/>
        <v>6.8678397350592113E-2</v>
      </c>
      <c r="BH46" s="4">
        <f t="shared" si="103"/>
        <v>4.6572491904833452E-2</v>
      </c>
      <c r="BI46" s="3">
        <f t="shared" si="56"/>
        <v>21.471902384854278</v>
      </c>
      <c r="BK46" s="4">
        <v>0.10127700000000001</v>
      </c>
      <c r="BL46" s="4">
        <v>-1.07638E-5</v>
      </c>
      <c r="BM46" s="30">
        <f t="shared" ref="BM46:BM77" si="110">(BM$1-13+(8.7*LN(BK46*1000)))/BM$1</f>
        <v>1.044622949479155</v>
      </c>
      <c r="BN46" s="4">
        <f t="shared" si="96"/>
        <v>4.4902864673100002E-3</v>
      </c>
      <c r="BO46" s="4">
        <f t="shared" si="97"/>
        <v>4.4336685203056961E-2</v>
      </c>
      <c r="BP46" s="4">
        <f t="shared" si="44"/>
        <v>4.6906562934877077E-3</v>
      </c>
      <c r="BQ46" s="4">
        <f t="shared" si="45"/>
        <v>6.8488366117813823E-2</v>
      </c>
      <c r="BR46" s="4">
        <f t="shared" si="98"/>
        <v>4.631511886694617E-2</v>
      </c>
      <c r="BS46" s="3">
        <f t="shared" si="46"/>
        <v>21.59122171040508</v>
      </c>
      <c r="BU46" s="4">
        <v>0.10127700000000001</v>
      </c>
      <c r="BV46" s="4">
        <v>-1.10543E-5</v>
      </c>
      <c r="BW46" s="30">
        <f t="shared" ref="BW46:BW77" si="111">(BW$1-13+(8.7*LN(BU46*1000)))/BW$1</f>
        <v>1.044622949479155</v>
      </c>
      <c r="BX46" s="4">
        <f t="shared" si="99"/>
        <v>4.611472899810001E-3</v>
      </c>
      <c r="BY46" s="4">
        <f t="shared" si="100"/>
        <v>4.5533269151041209E-2</v>
      </c>
      <c r="BZ46" s="4">
        <f t="shared" si="48"/>
        <v>4.8172504220427154E-3</v>
      </c>
      <c r="CA46" s="4">
        <f t="shared" si="49"/>
        <v>6.9406414847928255E-2</v>
      </c>
      <c r="CB46" s="4">
        <f t="shared" si="101"/>
        <v>4.7565097919988891E-2</v>
      </c>
      <c r="CC46" s="3">
        <f t="shared" si="50"/>
        <v>21.023818802646829</v>
      </c>
    </row>
    <row r="47" spans="2:81" s="25" customFormat="1" x14ac:dyDescent="0.2">
      <c r="B47" s="24">
        <v>0.109695</v>
      </c>
      <c r="C47" s="3">
        <f t="shared" si="81"/>
        <v>91.412500000000009</v>
      </c>
      <c r="D47" s="24">
        <v>-1.1772E-5</v>
      </c>
      <c r="E47" s="31">
        <f t="shared" si="104"/>
        <v>1.0463727503332809</v>
      </c>
      <c r="F47" s="24">
        <f t="shared" si="82"/>
        <v>4.9878611918699996E-3</v>
      </c>
      <c r="G47" s="24">
        <f t="shared" si="22"/>
        <v>4.5470269309175436E-2</v>
      </c>
      <c r="H47" s="24">
        <f t="shared" si="23"/>
        <v>5.219162033617648E-3</v>
      </c>
      <c r="I47" s="24">
        <f t="shared" si="24"/>
        <v>7.2243768129975391E-2</v>
      </c>
      <c r="J47" s="24">
        <f t="shared" si="25"/>
        <v>4.7578850755436872E-2</v>
      </c>
      <c r="K47" s="3">
        <f t="shared" si="26"/>
        <v>21.017741793305699</v>
      </c>
      <c r="M47" s="24">
        <v>0.109695</v>
      </c>
      <c r="N47" s="24">
        <v>-1.19054E-5</v>
      </c>
      <c r="O47" s="31">
        <f t="shared" si="105"/>
        <v>1.0463727503332809</v>
      </c>
      <c r="P47" s="24">
        <f t="shared" si="83"/>
        <v>5.0086076697999993E-3</v>
      </c>
      <c r="Q47" s="24">
        <f t="shared" si="84"/>
        <v>4.5659398056429185E-2</v>
      </c>
      <c r="R47" s="24">
        <f t="shared" si="28"/>
        <v>5.2408705827889906E-3</v>
      </c>
      <c r="S47" s="24">
        <f t="shared" si="51"/>
        <v>7.2393857355365382E-2</v>
      </c>
      <c r="T47" s="24">
        <f t="shared" si="102"/>
        <v>4.7776749922867866E-2</v>
      </c>
      <c r="U47" s="3">
        <f t="shared" si="53"/>
        <v>20.930682844991093</v>
      </c>
      <c r="W47" s="24">
        <v>0.109695</v>
      </c>
      <c r="X47" s="24">
        <v>-1.13918E-5</v>
      </c>
      <c r="Y47" s="31">
        <f t="shared" si="106"/>
        <v>1.0457635844832542</v>
      </c>
      <c r="Z47" s="24">
        <f t="shared" si="85"/>
        <v>4.8563303081999992E-3</v>
      </c>
      <c r="AA47" s="24">
        <f t="shared" si="86"/>
        <v>4.4271209336797478E-2</v>
      </c>
      <c r="AB47" s="24">
        <f t="shared" si="30"/>
        <v>5.0785733905378983E-3</v>
      </c>
      <c r="AC47" s="24">
        <f t="shared" si="31"/>
        <v>7.1264110115386262E-2</v>
      </c>
      <c r="AD47" s="24">
        <f t="shared" si="87"/>
        <v>4.6297218565457841E-2</v>
      </c>
      <c r="AE47" s="3">
        <f t="shared" si="32"/>
        <v>21.599569714671709</v>
      </c>
      <c r="AG47" s="24">
        <v>0.109695</v>
      </c>
      <c r="AH47" s="24">
        <v>-1.1307100000000001E-5</v>
      </c>
      <c r="AI47" s="31">
        <f t="shared" si="107"/>
        <v>1.0457635844832542</v>
      </c>
      <c r="AJ47" s="24">
        <f t="shared" si="88"/>
        <v>4.9235131845900004E-3</v>
      </c>
      <c r="AK47" s="24">
        <f t="shared" si="89"/>
        <v>4.4883660919731991E-2</v>
      </c>
      <c r="AL47" s="24">
        <f t="shared" si="34"/>
        <v>5.1488307961674012E-3</v>
      </c>
      <c r="AM47" s="24">
        <f t="shared" si="35"/>
        <v>7.1755353780518713E-2</v>
      </c>
      <c r="AN47" s="24">
        <f t="shared" si="90"/>
        <v>4.693769812814988E-2</v>
      </c>
      <c r="AO47" s="3">
        <f t="shared" si="36"/>
        <v>21.304836834345554</v>
      </c>
      <c r="AQ47" s="24">
        <v>0.109695</v>
      </c>
      <c r="AR47" s="24">
        <v>-1.22948E-5</v>
      </c>
      <c r="AS47" s="31">
        <f t="shared" si="108"/>
        <v>1.0457635844832542</v>
      </c>
      <c r="AT47" s="24">
        <f t="shared" si="91"/>
        <v>4.9792152477900007E-3</v>
      </c>
      <c r="AU47" s="24">
        <f t="shared" si="92"/>
        <v>4.5391451276630662E-2</v>
      </c>
      <c r="AV47" s="24">
        <f t="shared" si="38"/>
        <v>5.2070819854425458E-3</v>
      </c>
      <c r="AW47" s="24">
        <f t="shared" si="39"/>
        <v>7.2160113535405038E-2</v>
      </c>
      <c r="AX47" s="24">
        <f t="shared" si="93"/>
        <v>4.7468726791946268E-2</v>
      </c>
      <c r="AY47" s="3">
        <f t="shared" si="40"/>
        <v>21.066501412244829</v>
      </c>
      <c r="BA47" s="24">
        <v>0.109695</v>
      </c>
      <c r="BB47" s="24">
        <v>-1.16745E-5</v>
      </c>
      <c r="BC47" s="31">
        <f t="shared" si="109"/>
        <v>1.0457635844832542</v>
      </c>
      <c r="BD47" s="24">
        <f t="shared" si="94"/>
        <v>4.8346497376800003E-3</v>
      </c>
      <c r="BE47" s="24">
        <f t="shared" si="95"/>
        <v>4.407356522795023E-2</v>
      </c>
      <c r="BF47" s="24">
        <f t="shared" si="42"/>
        <v>5.055900639397262E-3</v>
      </c>
      <c r="BG47" s="24">
        <f t="shared" si="54"/>
        <v>7.1104856651267229E-2</v>
      </c>
      <c r="BH47" s="24">
        <f t="shared" si="103"/>
        <v>4.6090529553737748E-2</v>
      </c>
      <c r="BI47" s="3">
        <f t="shared" si="56"/>
        <v>21.696431125489298</v>
      </c>
      <c r="BK47" s="24">
        <v>0.109695</v>
      </c>
      <c r="BL47" s="24">
        <v>-1.13639E-5</v>
      </c>
      <c r="BM47" s="31">
        <f t="shared" si="110"/>
        <v>1.0457635844832542</v>
      </c>
      <c r="BN47" s="24">
        <f t="shared" si="96"/>
        <v>4.7406271838100001E-3</v>
      </c>
      <c r="BO47" s="24">
        <f t="shared" si="97"/>
        <v>4.3216438158621633E-2</v>
      </c>
      <c r="BP47" s="24">
        <f t="shared" si="44"/>
        <v>4.957575276439901E-3</v>
      </c>
      <c r="BQ47" s="24">
        <f t="shared" si="45"/>
        <v>7.0410050961776049E-2</v>
      </c>
      <c r="BR47" s="24">
        <f t="shared" si="98"/>
        <v>4.5194177277359047E-2</v>
      </c>
      <c r="BS47" s="3">
        <f t="shared" si="46"/>
        <v>22.126744201204225</v>
      </c>
      <c r="BU47" s="24">
        <v>0.109695</v>
      </c>
      <c r="BV47" s="24">
        <v>-1.16954E-5</v>
      </c>
      <c r="BW47" s="31">
        <f t="shared" si="111"/>
        <v>1.0457635844832542</v>
      </c>
      <c r="BX47" s="24">
        <f t="shared" si="99"/>
        <v>4.87891738131E-3</v>
      </c>
      <c r="BY47" s="24">
        <f t="shared" si="100"/>
        <v>4.4477117291672363E-2</v>
      </c>
      <c r="BZ47" s="24">
        <f t="shared" si="48"/>
        <v>5.102194129076398E-3</v>
      </c>
      <c r="CA47" s="24">
        <f t="shared" si="49"/>
        <v>7.142964460975848E-2</v>
      </c>
      <c r="CB47" s="24">
        <f t="shared" si="101"/>
        <v>4.651254960642142E-2</v>
      </c>
      <c r="CC47" s="3">
        <f t="shared" si="50"/>
        <v>21.499573952874478</v>
      </c>
    </row>
    <row r="48" spans="2:81" x14ac:dyDescent="0.2">
      <c r="B48" s="3">
        <v>0.118812</v>
      </c>
      <c r="C48" s="3">
        <f t="shared" si="81"/>
        <v>99.01</v>
      </c>
      <c r="D48" s="3">
        <v>-1.25779E-5</v>
      </c>
      <c r="E48" s="32">
        <f t="shared" si="104"/>
        <v>1.0475284841660182</v>
      </c>
      <c r="F48" s="3">
        <f t="shared" si="82"/>
        <v>5.3293250513699996E-3</v>
      </c>
      <c r="G48" s="3">
        <f t="shared" si="22"/>
        <v>4.4855107660589838E-2</v>
      </c>
      <c r="H48" s="3">
        <f t="shared" si="23"/>
        <v>5.5826197926896028E-3</v>
      </c>
      <c r="I48" s="3">
        <f t="shared" si="24"/>
        <v>7.4716931097908473E-2</v>
      </c>
      <c r="J48" s="3">
        <f t="shared" si="25"/>
        <v>4.6987002934801222E-2</v>
      </c>
      <c r="K48" s="3">
        <f t="shared" si="26"/>
        <v>21.282481059445136</v>
      </c>
      <c r="M48" s="3">
        <v>0.118812</v>
      </c>
      <c r="N48" s="3">
        <v>-1.27445E-5</v>
      </c>
      <c r="O48" s="32">
        <f t="shared" si="105"/>
        <v>1.0475284841660182</v>
      </c>
      <c r="P48" s="3">
        <f t="shared" si="83"/>
        <v>5.3616170397999992E-3</v>
      </c>
      <c r="Q48" s="3">
        <f t="shared" si="84"/>
        <v>4.5126898291418367E-2</v>
      </c>
      <c r="R48" s="3">
        <f t="shared" si="28"/>
        <v>5.6164465703803868E-3</v>
      </c>
      <c r="S48" s="3">
        <f t="shared" si="51"/>
        <v>7.4942955441991921E-2</v>
      </c>
      <c r="T48" s="3">
        <f t="shared" si="102"/>
        <v>4.7271711362323561E-2</v>
      </c>
      <c r="U48" s="3">
        <f t="shared" si="53"/>
        <v>21.15430076849341</v>
      </c>
      <c r="W48" s="3">
        <v>0.118812</v>
      </c>
      <c r="X48" s="3">
        <v>-1.234E-5</v>
      </c>
      <c r="Y48" s="32">
        <f t="shared" si="106"/>
        <v>1.0469041362623595</v>
      </c>
      <c r="Z48" s="3">
        <f t="shared" si="85"/>
        <v>5.2605479682000002E-3</v>
      </c>
      <c r="AA48" s="3">
        <f t="shared" si="86"/>
        <v>4.4276234456115546E-2</v>
      </c>
      <c r="AB48" s="3">
        <f t="shared" si="30"/>
        <v>5.5072894269151311E-3</v>
      </c>
      <c r="AC48" s="3">
        <f t="shared" si="31"/>
        <v>7.4211113904287487E-2</v>
      </c>
      <c r="AD48" s="3">
        <f t="shared" si="87"/>
        <v>4.6352972990229363E-2</v>
      </c>
      <c r="AE48" s="3">
        <f t="shared" si="32"/>
        <v>21.573589254151784</v>
      </c>
      <c r="AG48" s="3">
        <v>0.118812</v>
      </c>
      <c r="AH48" s="3">
        <v>-1.2119E-5</v>
      </c>
      <c r="AI48" s="32">
        <f t="shared" si="107"/>
        <v>1.0469041362623595</v>
      </c>
      <c r="AJ48" s="3">
        <f t="shared" si="88"/>
        <v>5.2770428610899997E-3</v>
      </c>
      <c r="AK48" s="3">
        <f t="shared" si="89"/>
        <v>4.4415066332441161E-2</v>
      </c>
      <c r="AL48" s="3">
        <f t="shared" si="34"/>
        <v>5.5245579985088765E-3</v>
      </c>
      <c r="AM48" s="3">
        <f t="shared" si="35"/>
        <v>7.4327370453345629E-2</v>
      </c>
      <c r="AN48" s="3">
        <f t="shared" si="90"/>
        <v>4.6498316655799718E-2</v>
      </c>
      <c r="AO48" s="3">
        <f t="shared" si="36"/>
        <v>21.506154887335484</v>
      </c>
      <c r="AQ48" s="3">
        <v>0.118812</v>
      </c>
      <c r="AR48" s="3">
        <v>-1.3054099999999999E-5</v>
      </c>
      <c r="AS48" s="32">
        <f t="shared" si="108"/>
        <v>1.0469041362623595</v>
      </c>
      <c r="AT48" s="3">
        <f t="shared" si="91"/>
        <v>5.2867203582900001E-3</v>
      </c>
      <c r="AU48" s="3">
        <f t="shared" si="92"/>
        <v>4.4496518519088979E-2</v>
      </c>
      <c r="AV48" s="3">
        <f t="shared" si="38"/>
        <v>5.5346894103562236E-3</v>
      </c>
      <c r="AW48" s="3">
        <f t="shared" si="39"/>
        <v>7.4395493212668626E-2</v>
      </c>
      <c r="AX48" s="3">
        <f t="shared" si="93"/>
        <v>4.6583589286908929E-2</v>
      </c>
      <c r="AY48" s="3">
        <f t="shared" si="40"/>
        <v>21.46678723790447</v>
      </c>
      <c r="BA48" s="3">
        <v>0.118812</v>
      </c>
      <c r="BB48" s="3">
        <v>-1.2500899999999999E-5</v>
      </c>
      <c r="BC48" s="32">
        <f t="shared" si="109"/>
        <v>1.0469041362623595</v>
      </c>
      <c r="BD48" s="3">
        <f t="shared" si="94"/>
        <v>5.1768785056799998E-3</v>
      </c>
      <c r="BE48" s="3">
        <f t="shared" si="95"/>
        <v>4.3572017184122812E-2</v>
      </c>
      <c r="BF48" s="3">
        <f t="shared" si="42"/>
        <v>5.4196955205240947E-3</v>
      </c>
      <c r="BG48" s="3">
        <f t="shared" si="54"/>
        <v>7.361858135365075E-2</v>
      </c>
      <c r="BH48" s="3">
        <f t="shared" si="103"/>
        <v>4.5615725015352784E-2</v>
      </c>
      <c r="BI48" s="3">
        <f t="shared" si="56"/>
        <v>21.92226473794798</v>
      </c>
      <c r="BK48" s="3">
        <v>0.118812</v>
      </c>
      <c r="BL48" s="3">
        <v>-1.23011E-5</v>
      </c>
      <c r="BM48" s="32">
        <f t="shared" si="110"/>
        <v>1.0469041362623595</v>
      </c>
      <c r="BN48" s="3">
        <f t="shared" si="96"/>
        <v>5.1315942218100007E-3</v>
      </c>
      <c r="BO48" s="3">
        <f t="shared" si="97"/>
        <v>4.3190874842692663E-2</v>
      </c>
      <c r="BP48" s="3">
        <f t="shared" si="44"/>
        <v>5.3722872164329132E-3</v>
      </c>
      <c r="BQ48" s="3">
        <f t="shared" si="45"/>
        <v>7.3295888127731371E-2</v>
      </c>
      <c r="BR48" s="3">
        <f t="shared" si="98"/>
        <v>4.5216705521604832E-2</v>
      </c>
      <c r="BS48" s="3">
        <f t="shared" si="46"/>
        <v>22.115720030115718</v>
      </c>
      <c r="BU48" s="3">
        <v>0.118812</v>
      </c>
      <c r="BV48" s="3">
        <v>-1.26464E-5</v>
      </c>
      <c r="BW48" s="32">
        <f t="shared" si="111"/>
        <v>1.0469041362623595</v>
      </c>
      <c r="BX48" s="3">
        <f t="shared" si="99"/>
        <v>5.2756412963100002E-3</v>
      </c>
      <c r="BY48" s="3">
        <f t="shared" si="100"/>
        <v>4.4403269840672659E-2</v>
      </c>
      <c r="BZ48" s="3">
        <f t="shared" si="48"/>
        <v>5.5230906945434553E-3</v>
      </c>
      <c r="CA48" s="3">
        <f t="shared" si="49"/>
        <v>7.4317499248450603E-2</v>
      </c>
      <c r="CB48" s="3">
        <f t="shared" si="101"/>
        <v>4.6485966859773888E-2</v>
      </c>
      <c r="CC48" s="3">
        <f t="shared" si="50"/>
        <v>21.511868366996122</v>
      </c>
    </row>
    <row r="49" spans="1:81" x14ac:dyDescent="0.2">
      <c r="B49" s="3">
        <v>0.12868599999999999</v>
      </c>
      <c r="C49" s="3">
        <f t="shared" si="81"/>
        <v>107.23833333333334</v>
      </c>
      <c r="D49" s="3">
        <v>-1.3482999999999999E-5</v>
      </c>
      <c r="E49" s="32">
        <f t="shared" si="104"/>
        <v>1.0486841353720697</v>
      </c>
      <c r="F49" s="3">
        <f t="shared" si="82"/>
        <v>5.7128204468699997E-3</v>
      </c>
      <c r="G49" s="3">
        <f t="shared" si="22"/>
        <v>4.4393488389335281E-2</v>
      </c>
      <c r="H49" s="3">
        <f t="shared" si="23"/>
        <v>5.9909441708617464E-3</v>
      </c>
      <c r="I49" s="3">
        <f t="shared" si="24"/>
        <v>7.7401189725105304E-2</v>
      </c>
      <c r="J49" s="3">
        <f t="shared" si="25"/>
        <v>4.655474698772008E-2</v>
      </c>
      <c r="K49" s="3">
        <f t="shared" si="26"/>
        <v>21.480086665786708</v>
      </c>
      <c r="M49" s="3">
        <v>0.12868599999999999</v>
      </c>
      <c r="N49" s="3">
        <v>-1.36316E-5</v>
      </c>
      <c r="O49" s="32">
        <f t="shared" si="105"/>
        <v>1.0486841353720697</v>
      </c>
      <c r="P49" s="3">
        <f t="shared" si="83"/>
        <v>5.7348200098000001E-3</v>
      </c>
      <c r="Q49" s="3">
        <f t="shared" si="84"/>
        <v>4.4564443760782058E-2</v>
      </c>
      <c r="R49" s="3">
        <f t="shared" si="28"/>
        <v>6.0140147634915571E-3</v>
      </c>
      <c r="S49" s="3">
        <f t="shared" si="51"/>
        <v>7.7550079068248262E-2</v>
      </c>
      <c r="T49" s="3">
        <f t="shared" si="102"/>
        <v>4.6734025173612963E-2</v>
      </c>
      <c r="U49" s="3">
        <f t="shared" si="53"/>
        <v>21.397686081716358</v>
      </c>
      <c r="W49" s="3">
        <v>0.12868599999999999</v>
      </c>
      <c r="X49" s="3">
        <v>-1.3212300000000001E-5</v>
      </c>
      <c r="Y49" s="32">
        <f t="shared" si="106"/>
        <v>1.0480446065001872</v>
      </c>
      <c r="Z49" s="3">
        <f t="shared" si="85"/>
        <v>5.6324094581999993E-3</v>
      </c>
      <c r="AA49" s="3">
        <f t="shared" si="86"/>
        <v>4.3768626410021286E-2</v>
      </c>
      <c r="AB49" s="3">
        <f t="shared" si="30"/>
        <v>5.9030163542671509E-3</v>
      </c>
      <c r="AC49" s="3">
        <f t="shared" si="31"/>
        <v>7.6831089763631177E-2</v>
      </c>
      <c r="AD49" s="3">
        <f t="shared" si="87"/>
        <v>4.5871472842944461E-2</v>
      </c>
      <c r="AE49" s="3">
        <f t="shared" si="32"/>
        <v>21.800041246197114</v>
      </c>
      <c r="AG49" s="3">
        <v>0.12868599999999999</v>
      </c>
      <c r="AH49" s="3">
        <v>-1.29426E-5</v>
      </c>
      <c r="AI49" s="32">
        <f t="shared" si="107"/>
        <v>1.0480446065001872</v>
      </c>
      <c r="AJ49" s="3">
        <f t="shared" si="88"/>
        <v>5.6356671270899996E-3</v>
      </c>
      <c r="AK49" s="3">
        <f t="shared" si="89"/>
        <v>4.3793941276362616E-2</v>
      </c>
      <c r="AL49" s="3">
        <f t="shared" si="34"/>
        <v>5.9064305365770786E-3</v>
      </c>
      <c r="AM49" s="3">
        <f t="shared" si="35"/>
        <v>7.6853305306779612E-2</v>
      </c>
      <c r="AN49" s="3">
        <f t="shared" si="90"/>
        <v>4.5898003952077764E-2</v>
      </c>
      <c r="AO49" s="3">
        <f t="shared" si="36"/>
        <v>21.78743984257143</v>
      </c>
      <c r="AQ49" s="3">
        <v>0.12868599999999999</v>
      </c>
      <c r="AR49" s="3">
        <v>-1.3940900000000001E-5</v>
      </c>
      <c r="AS49" s="32">
        <f t="shared" si="108"/>
        <v>1.0480446065001872</v>
      </c>
      <c r="AT49" s="3">
        <f t="shared" si="91"/>
        <v>5.6458610562899999E-3</v>
      </c>
      <c r="AU49" s="3">
        <f t="shared" si="92"/>
        <v>4.3873156802527083E-2</v>
      </c>
      <c r="AV49" s="3">
        <f t="shared" si="38"/>
        <v>5.917114229094184E-3</v>
      </c>
      <c r="AW49" s="3">
        <f t="shared" si="39"/>
        <v>7.692278095008126E-2</v>
      </c>
      <c r="AX49" s="3">
        <f t="shared" si="93"/>
        <v>4.5981025357025508E-2</v>
      </c>
      <c r="AY49" s="3">
        <f t="shared" si="40"/>
        <v>21.748101357796461</v>
      </c>
      <c r="BA49" s="3">
        <v>0.12868599999999999</v>
      </c>
      <c r="BB49" s="3">
        <v>-1.33796E-5</v>
      </c>
      <c r="BC49" s="32">
        <f t="shared" si="109"/>
        <v>1.0480446065001872</v>
      </c>
      <c r="BD49" s="3">
        <f t="shared" si="94"/>
        <v>5.5407657496799999E-3</v>
      </c>
      <c r="BE49" s="3">
        <f t="shared" si="95"/>
        <v>4.3056476615016395E-2</v>
      </c>
      <c r="BF49" s="3">
        <f t="shared" si="42"/>
        <v>5.8069696598330904E-3</v>
      </c>
      <c r="BG49" s="3">
        <f t="shared" si="54"/>
        <v>7.620347537896871E-2</v>
      </c>
      <c r="BH49" s="3">
        <f t="shared" si="103"/>
        <v>4.5125108091269371E-2</v>
      </c>
      <c r="BI49" s="3">
        <f t="shared" si="56"/>
        <v>22.160611736982766</v>
      </c>
      <c r="BK49" s="3">
        <v>0.12868599999999999</v>
      </c>
      <c r="BL49" s="3">
        <v>-1.31741E-5</v>
      </c>
      <c r="BM49" s="32">
        <f t="shared" si="110"/>
        <v>1.0480446065001872</v>
      </c>
      <c r="BN49" s="3">
        <f t="shared" si="96"/>
        <v>5.4957792668100004E-3</v>
      </c>
      <c r="BO49" s="3">
        <f t="shared" si="97"/>
        <v>4.270689326585643E-2</v>
      </c>
      <c r="BP49" s="3">
        <f t="shared" si="44"/>
        <v>5.7598218190957739E-3</v>
      </c>
      <c r="BQ49" s="3">
        <f t="shared" si="45"/>
        <v>7.5893489965185912E-2</v>
      </c>
      <c r="BR49" s="3">
        <f t="shared" si="98"/>
        <v>4.4758729147659992E-2</v>
      </c>
      <c r="BS49" s="3">
        <f t="shared" si="46"/>
        <v>22.342010576327556</v>
      </c>
      <c r="BU49" s="3">
        <v>0.12868599999999999</v>
      </c>
      <c r="BV49" s="3">
        <v>-1.35219E-5</v>
      </c>
      <c r="BW49" s="32">
        <f t="shared" si="111"/>
        <v>1.0480446065001872</v>
      </c>
      <c r="BX49" s="3">
        <f t="shared" si="99"/>
        <v>5.6408692538099997E-3</v>
      </c>
      <c r="BY49" s="3">
        <f t="shared" si="100"/>
        <v>4.38343662388294E-2</v>
      </c>
      <c r="BZ49" s="3">
        <f t="shared" si="48"/>
        <v>5.9118825974283059E-3</v>
      </c>
      <c r="CA49" s="3">
        <f t="shared" si="49"/>
        <v>7.6888767693521431E-2</v>
      </c>
      <c r="CB49" s="3">
        <f t="shared" si="101"/>
        <v>4.5940371115959049E-2</v>
      </c>
      <c r="CC49" s="3">
        <f t="shared" si="50"/>
        <v>21.767347013281174</v>
      </c>
    </row>
    <row r="50" spans="1:81" x14ac:dyDescent="0.2">
      <c r="B50" s="3">
        <v>0.139381</v>
      </c>
      <c r="C50" s="3">
        <f t="shared" si="81"/>
        <v>116.15083333333335</v>
      </c>
      <c r="D50" s="3">
        <v>-1.4453100000000001E-5</v>
      </c>
      <c r="E50" s="32">
        <f t="shared" si="104"/>
        <v>1.0498398292152276</v>
      </c>
      <c r="F50" s="3">
        <f t="shared" si="82"/>
        <v>6.12385666737E-3</v>
      </c>
      <c r="G50" s="3">
        <f t="shared" si="22"/>
        <v>4.3936093638085531E-2</v>
      </c>
      <c r="H50" s="3">
        <f t="shared" si="23"/>
        <v>6.429068637810253E-3</v>
      </c>
      <c r="I50" s="3">
        <f t="shared" si="24"/>
        <v>8.0181473158144542E-2</v>
      </c>
      <c r="J50" s="3">
        <f t="shared" si="25"/>
        <v>4.6125861041391956E-2</v>
      </c>
      <c r="K50" s="3">
        <f t="shared" si="26"/>
        <v>21.679812092887115</v>
      </c>
      <c r="M50" s="3">
        <v>0.139381</v>
      </c>
      <c r="N50" s="3">
        <v>-1.45841E-5</v>
      </c>
      <c r="O50" s="32">
        <f t="shared" si="105"/>
        <v>1.0498398292152276</v>
      </c>
      <c r="P50" s="3">
        <f t="shared" si="83"/>
        <v>6.1355367597999994E-3</v>
      </c>
      <c r="Q50" s="3">
        <f t="shared" si="84"/>
        <v>4.401989338432067E-2</v>
      </c>
      <c r="R50" s="3">
        <f t="shared" si="28"/>
        <v>6.4413308640521817E-3</v>
      </c>
      <c r="S50" s="3">
        <f t="shared" si="51"/>
        <v>8.0257902190701336E-2</v>
      </c>
      <c r="T50" s="3">
        <f t="shared" si="102"/>
        <v>4.6213837352667736E-2</v>
      </c>
      <c r="U50" s="3">
        <f t="shared" si="53"/>
        <v>21.638540690070485</v>
      </c>
      <c r="W50" s="3">
        <v>0.139381</v>
      </c>
      <c r="X50" s="3">
        <v>-1.42321E-5</v>
      </c>
      <c r="Y50" s="32">
        <f t="shared" si="106"/>
        <v>1.0491851188150276</v>
      </c>
      <c r="Z50" s="3">
        <f t="shared" si="85"/>
        <v>6.0671501981999993E-3</v>
      </c>
      <c r="AA50" s="3">
        <f t="shared" si="86"/>
        <v>4.3529248593423775E-2</v>
      </c>
      <c r="AB50" s="3">
        <f t="shared" si="30"/>
        <v>6.3655637015670842E-3</v>
      </c>
      <c r="AC50" s="3">
        <f t="shared" si="31"/>
        <v>7.97844828369971E-2</v>
      </c>
      <c r="AD50" s="3">
        <f t="shared" si="87"/>
        <v>4.5670239857420192E-2</v>
      </c>
      <c r="AE50" s="3">
        <f t="shared" si="32"/>
        <v>21.896096957711222</v>
      </c>
      <c r="AG50" s="3">
        <v>0.139381</v>
      </c>
      <c r="AH50" s="3">
        <v>-1.3916200000000001E-5</v>
      </c>
      <c r="AI50" s="32">
        <f t="shared" si="107"/>
        <v>1.0491851188150276</v>
      </c>
      <c r="AJ50" s="3">
        <f t="shared" si="88"/>
        <v>6.05960664309E-3</v>
      </c>
      <c r="AK50" s="3">
        <f t="shared" si="89"/>
        <v>4.3475126761108041E-2</v>
      </c>
      <c r="AL50" s="3">
        <f t="shared" si="34"/>
        <v>6.357649115802712E-3</v>
      </c>
      <c r="AM50" s="3">
        <f t="shared" si="35"/>
        <v>7.9734867628928258E-2</v>
      </c>
      <c r="AN50" s="3">
        <f t="shared" si="90"/>
        <v>4.5613456036351523E-2</v>
      </c>
      <c r="AO50" s="3">
        <f t="shared" si="36"/>
        <v>21.923355231032104</v>
      </c>
      <c r="AQ50" s="3">
        <v>0.139381</v>
      </c>
      <c r="AR50" s="3">
        <v>-1.49544E-5</v>
      </c>
      <c r="AS50" s="32">
        <f t="shared" si="108"/>
        <v>1.0491851188150276</v>
      </c>
      <c r="AT50" s="3">
        <f t="shared" si="91"/>
        <v>6.0563133537900006E-3</v>
      </c>
      <c r="AU50" s="3">
        <f t="shared" si="92"/>
        <v>4.3451498796751351E-2</v>
      </c>
      <c r="AV50" s="3">
        <f t="shared" si="38"/>
        <v>6.3541938456772003E-3</v>
      </c>
      <c r="AW50" s="3">
        <f t="shared" si="39"/>
        <v>7.9713197437295158E-2</v>
      </c>
      <c r="AX50" s="3">
        <f t="shared" si="93"/>
        <v>4.5588665927760598E-2</v>
      </c>
      <c r="AY50" s="3">
        <f t="shared" si="40"/>
        <v>21.935276666893287</v>
      </c>
      <c r="BA50" s="3">
        <v>0.139381</v>
      </c>
      <c r="BB50" s="3">
        <v>-1.43638E-5</v>
      </c>
      <c r="BC50" s="32">
        <f t="shared" si="109"/>
        <v>1.0491851188150276</v>
      </c>
      <c r="BD50" s="3">
        <f t="shared" si="94"/>
        <v>5.9483426536800004E-3</v>
      </c>
      <c r="BE50" s="3">
        <f t="shared" si="95"/>
        <v>4.2676854475717639E-2</v>
      </c>
      <c r="BF50" s="3">
        <f t="shared" si="42"/>
        <v>6.2409125938537478E-3</v>
      </c>
      <c r="BG50" s="3">
        <f t="shared" si="54"/>
        <v>7.8999446794605771E-2</v>
      </c>
      <c r="BH50" s="3">
        <f t="shared" si="103"/>
        <v>4.4775920633757453E-2</v>
      </c>
      <c r="BI50" s="3">
        <f t="shared" si="56"/>
        <v>22.333432475447086</v>
      </c>
      <c r="BK50" s="3">
        <v>0.139381</v>
      </c>
      <c r="BL50" s="3">
        <v>-1.40658E-5</v>
      </c>
      <c r="BM50" s="32">
        <f t="shared" si="110"/>
        <v>1.0491851188150276</v>
      </c>
      <c r="BN50" s="3">
        <f t="shared" si="96"/>
        <v>5.86776529731E-3</v>
      </c>
      <c r="BO50" s="3">
        <f t="shared" si="97"/>
        <v>4.2098745864285664E-2</v>
      </c>
      <c r="BP50" s="3">
        <f t="shared" si="44"/>
        <v>6.1563720306368882E-3</v>
      </c>
      <c r="BQ50" s="3">
        <f t="shared" si="45"/>
        <v>7.8462551772402148E-2</v>
      </c>
      <c r="BR50" s="3">
        <f t="shared" si="98"/>
        <v>4.4169377681584202E-2</v>
      </c>
      <c r="BS50" s="3">
        <f t="shared" si="46"/>
        <v>22.640119750134851</v>
      </c>
      <c r="BU50" s="3">
        <v>0.139381</v>
      </c>
      <c r="BV50" s="3">
        <v>-1.4452400000000001E-5</v>
      </c>
      <c r="BW50" s="32">
        <f t="shared" si="111"/>
        <v>1.0491851188150276</v>
      </c>
      <c r="BX50" s="3">
        <f t="shared" si="99"/>
        <v>6.0290412863100006E-3</v>
      </c>
      <c r="BY50" s="3">
        <f t="shared" si="100"/>
        <v>4.3255833193261636E-2</v>
      </c>
      <c r="BZ50" s="3">
        <f t="shared" si="48"/>
        <v>6.3255803983178647E-3</v>
      </c>
      <c r="CA50" s="3">
        <f t="shared" si="49"/>
        <v>7.9533517452190339E-2</v>
      </c>
      <c r="CB50" s="3">
        <f t="shared" si="101"/>
        <v>4.5383376488315225E-2</v>
      </c>
      <c r="CC50" s="3">
        <f t="shared" si="50"/>
        <v>22.034499796582306</v>
      </c>
    </row>
    <row r="51" spans="1:81" x14ac:dyDescent="0.2">
      <c r="B51" s="3">
        <v>0.15096499999999999</v>
      </c>
      <c r="C51" s="3">
        <f t="shared" si="81"/>
        <v>125.80416666666667</v>
      </c>
      <c r="D51" s="3">
        <v>-1.5472999999999999E-5</v>
      </c>
      <c r="E51" s="32">
        <f t="shared" si="104"/>
        <v>1.0509955370886115</v>
      </c>
      <c r="F51" s="3">
        <f t="shared" si="82"/>
        <v>6.5559933968699999E-3</v>
      </c>
      <c r="G51" s="3">
        <f t="shared" si="22"/>
        <v>4.3427240730434212E-2</v>
      </c>
      <c r="H51" s="3">
        <f t="shared" si="23"/>
        <v>6.8903198012927758E-3</v>
      </c>
      <c r="I51" s="3">
        <f t="shared" si="24"/>
        <v>8.3007950229437522E-2</v>
      </c>
      <c r="J51" s="3">
        <f t="shared" si="25"/>
        <v>4.5641836195759122E-2</v>
      </c>
      <c r="K51" s="3">
        <f t="shared" si="26"/>
        <v>21.909723257210157</v>
      </c>
      <c r="M51" s="3">
        <v>0.15096499999999999</v>
      </c>
      <c r="N51" s="3">
        <v>-1.5570399999999999E-5</v>
      </c>
      <c r="O51" s="32">
        <f t="shared" si="105"/>
        <v>1.0509955370886115</v>
      </c>
      <c r="P51" s="3">
        <f t="shared" si="83"/>
        <v>6.5504731697999998E-3</v>
      </c>
      <c r="Q51" s="3">
        <f t="shared" si="84"/>
        <v>4.3390674459642967E-2</v>
      </c>
      <c r="R51" s="3">
        <f t="shared" si="28"/>
        <v>6.8845180672784901E-3</v>
      </c>
      <c r="S51" s="3">
        <f t="shared" si="51"/>
        <v>8.2972996012428593E-2</v>
      </c>
      <c r="T51" s="3">
        <f t="shared" si="102"/>
        <v>4.5603405208349553E-2</v>
      </c>
      <c r="U51" s="3">
        <f t="shared" si="53"/>
        <v>21.928187060402003</v>
      </c>
      <c r="W51" s="3">
        <v>0.15096499999999999</v>
      </c>
      <c r="X51" s="3">
        <v>-1.5194100000000001E-5</v>
      </c>
      <c r="Y51" s="32">
        <f t="shared" si="106"/>
        <v>1.050325644975789</v>
      </c>
      <c r="Z51" s="3">
        <f t="shared" si="85"/>
        <v>6.4772507982000004E-3</v>
      </c>
      <c r="AA51" s="3">
        <f t="shared" si="86"/>
        <v>4.2905645667538843E-2</v>
      </c>
      <c r="AB51" s="3">
        <f t="shared" si="30"/>
        <v>6.8032226222893592E-3</v>
      </c>
      <c r="AC51" s="3">
        <f t="shared" si="31"/>
        <v>8.2481650215604677E-2</v>
      </c>
      <c r="AD51" s="3">
        <f t="shared" si="87"/>
        <v>4.5064899958860399E-2</v>
      </c>
      <c r="AE51" s="3">
        <f t="shared" si="32"/>
        <v>22.190219015528644</v>
      </c>
      <c r="AG51" s="3">
        <v>0.15096499999999999</v>
      </c>
      <c r="AH51" s="3">
        <v>-1.4877399999999999E-5</v>
      </c>
      <c r="AI51" s="32">
        <f t="shared" si="107"/>
        <v>1.050325644975789</v>
      </c>
      <c r="AJ51" s="3">
        <f t="shared" si="88"/>
        <v>6.4781467650899998E-3</v>
      </c>
      <c r="AK51" s="3">
        <f t="shared" si="89"/>
        <v>4.2911580598748056E-2</v>
      </c>
      <c r="AL51" s="3">
        <f t="shared" si="34"/>
        <v>6.8041636792909744E-3</v>
      </c>
      <c r="AM51" s="3">
        <f t="shared" si="35"/>
        <v>8.2487354662948029E-2</v>
      </c>
      <c r="AN51" s="3">
        <f t="shared" si="90"/>
        <v>4.5071133569310598E-2</v>
      </c>
      <c r="AO51" s="3">
        <f t="shared" si="36"/>
        <v>22.187149973989346</v>
      </c>
      <c r="AQ51" s="3">
        <v>0.15096499999999999</v>
      </c>
      <c r="AR51" s="3">
        <v>-1.59989E-5</v>
      </c>
      <c r="AS51" s="32">
        <f t="shared" si="108"/>
        <v>1.050325644975789</v>
      </c>
      <c r="AT51" s="3">
        <f t="shared" si="91"/>
        <v>6.479320186290001E-3</v>
      </c>
      <c r="AU51" s="3">
        <f t="shared" si="92"/>
        <v>4.291935340171564E-2</v>
      </c>
      <c r="AV51" s="3">
        <f t="shared" si="38"/>
        <v>6.8053961536696942E-3</v>
      </c>
      <c r="AW51" s="3">
        <f t="shared" si="39"/>
        <v>8.2494825011449627E-2</v>
      </c>
      <c r="AX51" s="3">
        <f t="shared" si="93"/>
        <v>4.5079297543600801E-2</v>
      </c>
      <c r="AY51" s="3">
        <f t="shared" si="40"/>
        <v>22.183131825264084</v>
      </c>
      <c r="BA51" s="3">
        <v>0.15096499999999999</v>
      </c>
      <c r="BB51" s="3">
        <v>-1.5350500000000002E-5</v>
      </c>
      <c r="BC51" s="32">
        <f t="shared" si="109"/>
        <v>1.050325644975789</v>
      </c>
      <c r="BD51" s="3">
        <f t="shared" si="94"/>
        <v>6.3569548576800023E-3</v>
      </c>
      <c r="BE51" s="3">
        <f t="shared" si="95"/>
        <v>4.2108799110257361E-2</v>
      </c>
      <c r="BF51" s="3">
        <f t="shared" si="42"/>
        <v>6.676872710974723E-3</v>
      </c>
      <c r="BG51" s="3">
        <f t="shared" si="54"/>
        <v>8.1712133193147782E-2</v>
      </c>
      <c r="BH51" s="3">
        <f t="shared" si="103"/>
        <v>4.4227951584636993E-2</v>
      </c>
      <c r="BI51" s="3">
        <f t="shared" si="56"/>
        <v>22.610135992537344</v>
      </c>
      <c r="BK51" s="3">
        <v>0.15096499999999999</v>
      </c>
      <c r="BL51" s="3">
        <v>-1.50832E-5</v>
      </c>
      <c r="BM51" s="32">
        <f t="shared" si="110"/>
        <v>1.050325644975789</v>
      </c>
      <c r="BN51" s="3">
        <f t="shared" si="96"/>
        <v>6.2921889683099997E-3</v>
      </c>
      <c r="BO51" s="3">
        <f t="shared" si="97"/>
        <v>4.1679786495611569E-2</v>
      </c>
      <c r="BP51" s="3">
        <f t="shared" si="44"/>
        <v>6.6088474364497446E-3</v>
      </c>
      <c r="BQ51" s="3">
        <f t="shared" si="45"/>
        <v>8.1294818017200482E-2</v>
      </c>
      <c r="BR51" s="3">
        <f t="shared" si="98"/>
        <v>4.3777348633456399E-2</v>
      </c>
      <c r="BS51" s="3">
        <f t="shared" si="46"/>
        <v>22.84286351768138</v>
      </c>
      <c r="BU51" s="3">
        <v>0.15096499999999999</v>
      </c>
      <c r="BV51" s="3">
        <v>-1.5512800000000002E-5</v>
      </c>
      <c r="BW51" s="32">
        <f t="shared" si="111"/>
        <v>1.050325644975789</v>
      </c>
      <c r="BX51" s="3">
        <f t="shared" si="99"/>
        <v>6.4714030523100015E-3</v>
      </c>
      <c r="BY51" s="3">
        <f t="shared" si="100"/>
        <v>4.286690989507503E-2</v>
      </c>
      <c r="BZ51" s="3">
        <f t="shared" si="48"/>
        <v>6.7970805848157918E-3</v>
      </c>
      <c r="CA51" s="3">
        <f t="shared" si="49"/>
        <v>8.2444409057350829E-2</v>
      </c>
      <c r="CB51" s="3">
        <f t="shared" si="101"/>
        <v>4.502421478366371E-2</v>
      </c>
      <c r="CC51" s="3">
        <f t="shared" si="50"/>
        <v>22.210270735533925</v>
      </c>
    </row>
    <row r="52" spans="1:81" x14ac:dyDescent="0.2">
      <c r="B52" s="3">
        <v>0.16351199999999999</v>
      </c>
      <c r="C52" s="3">
        <f t="shared" si="81"/>
        <v>136.26</v>
      </c>
      <c r="D52" s="3">
        <v>-1.6495300000000001E-5</v>
      </c>
      <c r="E52" s="32">
        <f t="shared" si="104"/>
        <v>1.0521512670958626</v>
      </c>
      <c r="F52" s="3">
        <f t="shared" si="82"/>
        <v>6.9891470183700002E-3</v>
      </c>
      <c r="G52" s="3">
        <f t="shared" si="22"/>
        <v>4.2743939395090275E-2</v>
      </c>
      <c r="H52" s="3">
        <f t="shared" si="23"/>
        <v>7.3536398912972655E-3</v>
      </c>
      <c r="I52" s="3">
        <f t="shared" si="24"/>
        <v>8.5753366647014301E-2</v>
      </c>
      <c r="J52" s="3">
        <f t="shared" si="25"/>
        <v>4.4973089995212989E-2</v>
      </c>
      <c r="K52" s="3">
        <f t="shared" si="26"/>
        <v>22.235519064988456</v>
      </c>
      <c r="M52" s="3">
        <v>0.16351199999999999</v>
      </c>
      <c r="N52" s="3">
        <v>-1.6634E-5</v>
      </c>
      <c r="O52" s="32">
        <f t="shared" si="105"/>
        <v>1.0521512670958626</v>
      </c>
      <c r="P52" s="3">
        <f t="shared" si="83"/>
        <v>6.9979296898000001E-3</v>
      </c>
      <c r="Q52" s="3">
        <f t="shared" si="84"/>
        <v>4.279765209770537E-2</v>
      </c>
      <c r="R52" s="3">
        <f t="shared" si="28"/>
        <v>7.3628805901708267E-3</v>
      </c>
      <c r="S52" s="3">
        <f t="shared" si="51"/>
        <v>8.5807229241893296E-2</v>
      </c>
      <c r="T52" s="3">
        <f t="shared" si="102"/>
        <v>4.5029603883328606E-2</v>
      </c>
      <c r="U52" s="3">
        <f t="shared" si="53"/>
        <v>22.207612631703203</v>
      </c>
      <c r="W52" s="3">
        <v>0.16351199999999999</v>
      </c>
      <c r="X52" s="3">
        <v>-1.6206200000000001E-5</v>
      </c>
      <c r="Y52" s="32">
        <f t="shared" si="106"/>
        <v>1.0514661929796609</v>
      </c>
      <c r="Z52" s="3">
        <f t="shared" si="85"/>
        <v>6.9087090282000012E-3</v>
      </c>
      <c r="AA52" s="3">
        <f t="shared" si="86"/>
        <v>4.2252000025686201E-2</v>
      </c>
      <c r="AB52" s="3">
        <f t="shared" si="30"/>
        <v>7.2642739802856685E-3</v>
      </c>
      <c r="AC52" s="3">
        <f t="shared" si="31"/>
        <v>8.5230710311985952E-2</v>
      </c>
      <c r="AD52" s="3">
        <f t="shared" si="87"/>
        <v>4.4426549612784805E-2</v>
      </c>
      <c r="AE52" s="3">
        <f t="shared" si="32"/>
        <v>22.509062907559809</v>
      </c>
      <c r="AG52" s="3">
        <v>0.16351199999999999</v>
      </c>
      <c r="AH52" s="3">
        <v>-1.5911400000000002E-5</v>
      </c>
      <c r="AI52" s="32">
        <f t="shared" si="107"/>
        <v>1.0514661929796609</v>
      </c>
      <c r="AJ52" s="3">
        <f t="shared" si="88"/>
        <v>6.9283865550900008E-3</v>
      </c>
      <c r="AK52" s="3">
        <f t="shared" si="89"/>
        <v>4.2372343039593433E-2</v>
      </c>
      <c r="AL52" s="3">
        <f t="shared" si="34"/>
        <v>7.2849642345719509E-3</v>
      </c>
      <c r="AM52" s="3">
        <f t="shared" si="35"/>
        <v>8.5352001936521385E-2</v>
      </c>
      <c r="AN52" s="3">
        <f t="shared" si="90"/>
        <v>4.455308622346954E-2</v>
      </c>
      <c r="AO52" s="3">
        <f t="shared" si="36"/>
        <v>22.445134215488377</v>
      </c>
      <c r="AQ52" s="3">
        <v>0.16351199999999999</v>
      </c>
      <c r="AR52" s="3">
        <v>-1.7082E-5</v>
      </c>
      <c r="AS52" s="32">
        <f t="shared" si="108"/>
        <v>1.0514661929796609</v>
      </c>
      <c r="AT52" s="3">
        <f t="shared" si="91"/>
        <v>6.9179594397900009E-3</v>
      </c>
      <c r="AU52" s="3">
        <f t="shared" si="92"/>
        <v>4.2308573314435646E-2</v>
      </c>
      <c r="AV52" s="3">
        <f t="shared" si="38"/>
        <v>7.2740004753437002E-3</v>
      </c>
      <c r="AW52" s="3">
        <f t="shared" si="39"/>
        <v>8.5287751027587191E-2</v>
      </c>
      <c r="AX52" s="3">
        <f t="shared" si="93"/>
        <v>4.4486034513330525E-2</v>
      </c>
      <c r="AY52" s="3">
        <f t="shared" si="40"/>
        <v>22.478964711955694</v>
      </c>
      <c r="BA52" s="3">
        <v>0.16351199999999999</v>
      </c>
      <c r="BB52" s="3">
        <v>-1.6392199999999999E-5</v>
      </c>
      <c r="BC52" s="32">
        <f t="shared" si="109"/>
        <v>1.0514661929796609</v>
      </c>
      <c r="BD52" s="3">
        <f t="shared" si="94"/>
        <v>6.7883436616800004E-3</v>
      </c>
      <c r="BE52" s="3">
        <f t="shared" si="95"/>
        <v>4.1515874441508886E-2</v>
      </c>
      <c r="BF52" s="3">
        <f t="shared" si="42"/>
        <v>7.1377138665842813E-3</v>
      </c>
      <c r="BG52" s="3">
        <f t="shared" si="54"/>
        <v>8.4484991960609671E-2</v>
      </c>
      <c r="BH52" s="3">
        <f t="shared" si="103"/>
        <v>4.3652538447234955E-2</v>
      </c>
      <c r="BI52" s="3">
        <f t="shared" si="56"/>
        <v>22.908175230376372</v>
      </c>
      <c r="BK52" s="3">
        <v>0.16351199999999999</v>
      </c>
      <c r="BL52" s="3">
        <v>-1.6134199999999999E-5</v>
      </c>
      <c r="BM52" s="32">
        <f t="shared" si="110"/>
        <v>1.0514661929796609</v>
      </c>
      <c r="BN52" s="3">
        <f t="shared" si="96"/>
        <v>6.7306293833100002E-3</v>
      </c>
      <c r="BO52" s="3">
        <f t="shared" si="97"/>
        <v>4.1162907819059152E-2</v>
      </c>
      <c r="BP52" s="3">
        <f t="shared" si="44"/>
        <v>7.0770292540260089E-3</v>
      </c>
      <c r="BQ52" s="3">
        <f t="shared" si="45"/>
        <v>8.4125081004573235E-2</v>
      </c>
      <c r="BR52" s="3">
        <f t="shared" si="98"/>
        <v>4.3281405976478844E-2</v>
      </c>
      <c r="BS52" s="3">
        <f t="shared" si="46"/>
        <v>23.104609876662675</v>
      </c>
      <c r="BU52" s="3">
        <v>0.16351199999999999</v>
      </c>
      <c r="BV52" s="3">
        <v>-1.6579299999999999E-5</v>
      </c>
      <c r="BW52" s="32">
        <f t="shared" si="111"/>
        <v>1.0514661929796609</v>
      </c>
      <c r="BX52" s="3">
        <f t="shared" si="99"/>
        <v>6.9163095248100008E-3</v>
      </c>
      <c r="BY52" s="3">
        <f t="shared" si="100"/>
        <v>4.2298482831902254E-2</v>
      </c>
      <c r="BZ52" s="3">
        <f t="shared" si="48"/>
        <v>7.2722656455209396E-3</v>
      </c>
      <c r="CA52" s="3">
        <f t="shared" si="49"/>
        <v>8.5277579969889744E-2</v>
      </c>
      <c r="CB52" s="3">
        <f t="shared" si="101"/>
        <v>4.4475424712075814E-2</v>
      </c>
      <c r="CC52" s="3">
        <f t="shared" si="50"/>
        <v>22.484327164356081</v>
      </c>
    </row>
    <row r="53" spans="1:81" x14ac:dyDescent="0.2">
      <c r="B53" s="3">
        <v>0.17710200000000001</v>
      </c>
      <c r="C53" s="3">
        <f t="shared" si="81"/>
        <v>147.58500000000001</v>
      </c>
      <c r="D53" s="3">
        <v>-1.76306E-5</v>
      </c>
      <c r="E53" s="32">
        <f t="shared" si="104"/>
        <v>1.0533070129595412</v>
      </c>
      <c r="F53" s="3">
        <f t="shared" si="82"/>
        <v>7.4701793048700003E-3</v>
      </c>
      <c r="G53" s="3">
        <f t="shared" si="22"/>
        <v>4.2180095678591996E-2</v>
      </c>
      <c r="H53" s="3">
        <f t="shared" si="23"/>
        <v>7.8683922498848022E-3</v>
      </c>
      <c r="I53" s="3">
        <f t="shared" si="24"/>
        <v>8.8703958479229114E-2</v>
      </c>
      <c r="J53" s="3">
        <f t="shared" si="25"/>
        <v>4.4428590585565392E-2</v>
      </c>
      <c r="K53" s="3">
        <f t="shared" si="26"/>
        <v>22.508028880053974</v>
      </c>
      <c r="M53" s="3">
        <v>0.17710200000000001</v>
      </c>
      <c r="N53" s="3">
        <v>-1.7764399999999999E-5</v>
      </c>
      <c r="O53" s="32">
        <f t="shared" si="105"/>
        <v>1.0533070129595412</v>
      </c>
      <c r="P53" s="3">
        <f t="shared" si="83"/>
        <v>7.4734889698000002E-3</v>
      </c>
      <c r="Q53" s="3">
        <f t="shared" si="84"/>
        <v>4.2198783581213088E-2</v>
      </c>
      <c r="R53" s="3">
        <f t="shared" si="28"/>
        <v>7.8718783431661176E-3</v>
      </c>
      <c r="S53" s="3">
        <f t="shared" si="51"/>
        <v>8.872360645942047E-2</v>
      </c>
      <c r="T53" s="3">
        <f t="shared" si="102"/>
        <v>4.4448274684453691E-2</v>
      </c>
      <c r="U53" s="3">
        <f t="shared" si="53"/>
        <v>22.4980611080898</v>
      </c>
      <c r="W53" s="3">
        <v>0.17710200000000001</v>
      </c>
      <c r="X53" s="3">
        <v>-1.7316399999999999E-5</v>
      </c>
      <c r="Y53" s="32">
        <f t="shared" si="106"/>
        <v>1.0526067566316655</v>
      </c>
      <c r="Z53" s="3">
        <f t="shared" si="85"/>
        <v>7.3819872881999999E-3</v>
      </c>
      <c r="AA53" s="3">
        <f t="shared" si="86"/>
        <v>4.1682122664904966E-2</v>
      </c>
      <c r="AB53" s="3">
        <f t="shared" si="30"/>
        <v>7.7703296969283851E-3</v>
      </c>
      <c r="AC53" s="3">
        <f t="shared" si="31"/>
        <v>8.8149473605509329E-2</v>
      </c>
      <c r="AD53" s="3">
        <f t="shared" si="87"/>
        <v>4.3874883947828847E-2</v>
      </c>
      <c r="AE53" s="3">
        <f t="shared" si="32"/>
        <v>22.792083078535075</v>
      </c>
      <c r="AG53" s="3">
        <v>0.17710200000000001</v>
      </c>
      <c r="AH53" s="3">
        <v>-1.6932999999999999E-5</v>
      </c>
      <c r="AI53" s="32">
        <f t="shared" si="107"/>
        <v>1.0526067566316655</v>
      </c>
      <c r="AJ53" s="3">
        <f t="shared" si="88"/>
        <v>7.3732269510899994E-3</v>
      </c>
      <c r="AK53" s="3">
        <f t="shared" si="89"/>
        <v>4.1632657740115861E-2</v>
      </c>
      <c r="AL53" s="3">
        <f t="shared" si="34"/>
        <v>7.7611085068960278E-3</v>
      </c>
      <c r="AM53" s="3">
        <f t="shared" si="35"/>
        <v>8.8097153795659189E-2</v>
      </c>
      <c r="AN53" s="3">
        <f t="shared" si="90"/>
        <v>4.382281683377956E-2</v>
      </c>
      <c r="AO53" s="3">
        <f t="shared" si="36"/>
        <v>22.819162989750552</v>
      </c>
      <c r="AQ53" s="3">
        <v>0.17710200000000001</v>
      </c>
      <c r="AR53" s="3">
        <v>-1.8230999999999999E-5</v>
      </c>
      <c r="AS53" s="32">
        <f t="shared" si="108"/>
        <v>1.0526067566316655</v>
      </c>
      <c r="AT53" s="3">
        <f t="shared" si="91"/>
        <v>7.3832872047900006E-3</v>
      </c>
      <c r="AU53" s="3">
        <f t="shared" si="92"/>
        <v>4.1689462596639228E-2</v>
      </c>
      <c r="AV53" s="3">
        <f t="shared" si="38"/>
        <v>7.7716979979140779E-3</v>
      </c>
      <c r="AW53" s="3">
        <f t="shared" si="39"/>
        <v>8.815723451829735E-2</v>
      </c>
      <c r="AX53" s="3">
        <f t="shared" si="93"/>
        <v>4.3882610009565545E-2</v>
      </c>
      <c r="AY53" s="3">
        <f t="shared" si="40"/>
        <v>22.788070257945453</v>
      </c>
      <c r="BA53" s="3">
        <v>0.17710200000000001</v>
      </c>
      <c r="BB53" s="3">
        <v>-1.75225E-5</v>
      </c>
      <c r="BC53" s="32">
        <f t="shared" si="109"/>
        <v>1.0526067566316655</v>
      </c>
      <c r="BD53" s="3">
        <f t="shared" si="94"/>
        <v>7.2564234976800011E-3</v>
      </c>
      <c r="BE53" s="3">
        <f t="shared" si="95"/>
        <v>4.0973131289765222E-2</v>
      </c>
      <c r="BF53" s="3">
        <f t="shared" si="42"/>
        <v>7.6381604026387519E-3</v>
      </c>
      <c r="BG53" s="3">
        <f t="shared" si="54"/>
        <v>8.7396569741831132E-2</v>
      </c>
      <c r="BH53" s="3">
        <f t="shared" si="103"/>
        <v>4.312859483596318E-2</v>
      </c>
      <c r="BI53" s="3">
        <f t="shared" si="56"/>
        <v>23.186473007141441</v>
      </c>
      <c r="BK53" s="3">
        <v>0.17710200000000001</v>
      </c>
      <c r="BL53" s="3">
        <v>-1.72041E-5</v>
      </c>
      <c r="BM53" s="32">
        <f t="shared" si="110"/>
        <v>1.0526067566316655</v>
      </c>
      <c r="BN53" s="3">
        <f t="shared" si="96"/>
        <v>7.1769542168100015E-3</v>
      </c>
      <c r="BO53" s="3">
        <f t="shared" si="97"/>
        <v>4.0524410886438329E-2</v>
      </c>
      <c r="BP53" s="3">
        <f t="shared" si="44"/>
        <v>7.5545105006503306E-3</v>
      </c>
      <c r="BQ53" s="3">
        <f t="shared" si="45"/>
        <v>8.6916687124224484E-2</v>
      </c>
      <c r="BR53" s="3">
        <f t="shared" si="98"/>
        <v>4.2656268707582809E-2</v>
      </c>
      <c r="BS53" s="3">
        <f t="shared" si="46"/>
        <v>23.44321316182619</v>
      </c>
      <c r="BU53" s="3">
        <v>0.17710200000000001</v>
      </c>
      <c r="BV53" s="3">
        <v>-1.7672900000000002E-5</v>
      </c>
      <c r="BW53" s="32">
        <f t="shared" si="111"/>
        <v>1.0526067566316655</v>
      </c>
      <c r="BX53" s="3">
        <f t="shared" si="99"/>
        <v>7.3725211688100024E-3</v>
      </c>
      <c r="BY53" s="3">
        <f t="shared" si="100"/>
        <v>4.1628672566148335E-2</v>
      </c>
      <c r="BZ53" s="3">
        <f t="shared" si="48"/>
        <v>7.7603655956993917E-3</v>
      </c>
      <c r="CA53" s="3">
        <f t="shared" si="49"/>
        <v>8.8092937263434409E-2</v>
      </c>
      <c r="CB53" s="3">
        <f t="shared" si="101"/>
        <v>4.3818622012734988E-2</v>
      </c>
      <c r="CC53" s="3">
        <f t="shared" si="50"/>
        <v>22.821347501739567</v>
      </c>
    </row>
    <row r="54" spans="1:81" x14ac:dyDescent="0.2">
      <c r="B54" s="3">
        <v>0.19182099999999999</v>
      </c>
      <c r="C54" s="3">
        <f t="shared" si="81"/>
        <v>159.85083333333333</v>
      </c>
      <c r="D54" s="3">
        <v>-1.8765200000000001E-5</v>
      </c>
      <c r="E54" s="32">
        <f t="shared" si="104"/>
        <v>1.0544627204923633</v>
      </c>
      <c r="F54" s="3">
        <f t="shared" si="82"/>
        <v>7.9509149978700018E-3</v>
      </c>
      <c r="G54" s="3">
        <f t="shared" si="22"/>
        <v>4.1449658785378048E-2</v>
      </c>
      <c r="H54" s="3">
        <f t="shared" si="23"/>
        <v>8.3839434590575346E-3</v>
      </c>
      <c r="I54" s="3">
        <f t="shared" si="24"/>
        <v>9.156387638723873E-2</v>
      </c>
      <c r="J54" s="3">
        <f t="shared" si="25"/>
        <v>4.3707119966309917E-2</v>
      </c>
      <c r="K54" s="3">
        <f t="shared" si="26"/>
        <v>22.879567465685557</v>
      </c>
      <c r="M54" s="3">
        <v>0.19182099999999999</v>
      </c>
      <c r="N54" s="3">
        <v>-1.8945900000000001E-5</v>
      </c>
      <c r="O54" s="32">
        <f t="shared" si="105"/>
        <v>1.0544627204923633</v>
      </c>
      <c r="P54" s="3">
        <f t="shared" si="83"/>
        <v>7.9705460198000004E-3</v>
      </c>
      <c r="Q54" s="3">
        <f t="shared" si="84"/>
        <v>4.1551999102288073E-2</v>
      </c>
      <c r="R54" s="3">
        <f t="shared" si="28"/>
        <v>8.4046436398478863E-3</v>
      </c>
      <c r="S54" s="3">
        <f t="shared" si="51"/>
        <v>9.1676843531220506E-2</v>
      </c>
      <c r="T54" s="3">
        <f t="shared" si="102"/>
        <v>4.3815034015294921E-2</v>
      </c>
      <c r="U54" s="3">
        <f t="shared" si="53"/>
        <v>22.823216333711407</v>
      </c>
      <c r="W54" s="3">
        <v>0.19182099999999999</v>
      </c>
      <c r="X54" s="3">
        <v>-1.8475299999999999E-5</v>
      </c>
      <c r="Y54" s="32">
        <f t="shared" si="106"/>
        <v>1.053747282456339</v>
      </c>
      <c r="Z54" s="3">
        <f t="shared" si="85"/>
        <v>7.8760263581999987E-3</v>
      </c>
      <c r="AA54" s="3">
        <f t="shared" si="86"/>
        <v>4.1059249812064366E-2</v>
      </c>
      <c r="AB54" s="3">
        <f t="shared" si="30"/>
        <v>8.2993413715077447E-3</v>
      </c>
      <c r="AC54" s="3">
        <f t="shared" si="31"/>
        <v>9.1100721026278073E-2</v>
      </c>
      <c r="AD54" s="3">
        <f t="shared" si="87"/>
        <v>4.3266072909158772E-2</v>
      </c>
      <c r="AE54" s="3">
        <f t="shared" si="32"/>
        <v>23.112797921355028</v>
      </c>
      <c r="AG54" s="3">
        <v>0.19182099999999999</v>
      </c>
      <c r="AH54" s="3">
        <v>-1.8111700000000001E-5</v>
      </c>
      <c r="AI54" s="32">
        <f t="shared" si="107"/>
        <v>1.053747282456339</v>
      </c>
      <c r="AJ54" s="3">
        <f t="shared" si="88"/>
        <v>7.8864741855900009E-3</v>
      </c>
      <c r="AK54" s="3">
        <f t="shared" si="89"/>
        <v>4.1113716358427914E-2</v>
      </c>
      <c r="AL54" s="3">
        <f t="shared" si="34"/>
        <v>8.3103507412275318E-3</v>
      </c>
      <c r="AM54" s="3">
        <f t="shared" si="35"/>
        <v>9.1161125164334889E-2</v>
      </c>
      <c r="AN54" s="3">
        <f t="shared" si="90"/>
        <v>4.3323466884374141E-2</v>
      </c>
      <c r="AO54" s="3">
        <f t="shared" si="36"/>
        <v>23.082178595468751</v>
      </c>
      <c r="AQ54" s="3">
        <v>0.19182099999999999</v>
      </c>
      <c r="AR54" s="3">
        <v>-1.9432E-5</v>
      </c>
      <c r="AS54" s="32">
        <f t="shared" si="108"/>
        <v>1.053747282456339</v>
      </c>
      <c r="AT54" s="3">
        <f t="shared" si="91"/>
        <v>7.8696741897900015E-3</v>
      </c>
      <c r="AU54" s="3">
        <f t="shared" si="92"/>
        <v>4.1026134728679352E-2</v>
      </c>
      <c r="AV54" s="3">
        <f t="shared" si="38"/>
        <v>8.2926477913080054E-3</v>
      </c>
      <c r="AW54" s="3">
        <f t="shared" si="39"/>
        <v>9.1063976364465907E-2</v>
      </c>
      <c r="AX54" s="3">
        <f t="shared" si="93"/>
        <v>4.3231177980033501E-2</v>
      </c>
      <c r="AY54" s="3">
        <f t="shared" si="40"/>
        <v>23.131453888715551</v>
      </c>
      <c r="BA54" s="3">
        <v>0.19182099999999999</v>
      </c>
      <c r="BB54" s="3">
        <v>-1.8693900000000001E-5</v>
      </c>
      <c r="BC54" s="32">
        <f t="shared" si="109"/>
        <v>1.053747282456339</v>
      </c>
      <c r="BD54" s="3">
        <f t="shared" si="94"/>
        <v>7.7415236656800017E-3</v>
      </c>
      <c r="BE54" s="3">
        <f t="shared" si="95"/>
        <v>4.0358061242929615E-2</v>
      </c>
      <c r="BF54" s="3">
        <f t="shared" si="42"/>
        <v>8.1576095247817369E-3</v>
      </c>
      <c r="BG54" s="3">
        <f t="shared" si="54"/>
        <v>9.0319485853174217E-2</v>
      </c>
      <c r="BH54" s="3">
        <f t="shared" si="103"/>
        <v>4.2527197359943578E-2</v>
      </c>
      <c r="BI54" s="3">
        <f t="shared" si="56"/>
        <v>23.514364032413322</v>
      </c>
      <c r="BK54" s="3">
        <v>0.19182099999999999</v>
      </c>
      <c r="BL54" s="3">
        <v>-1.8391999999999999E-5</v>
      </c>
      <c r="BM54" s="32">
        <f t="shared" si="110"/>
        <v>1.053747282456339</v>
      </c>
      <c r="BN54" s="3">
        <f t="shared" si="96"/>
        <v>7.6725045203100001E-3</v>
      </c>
      <c r="BO54" s="3">
        <f t="shared" si="97"/>
        <v>3.999825107944386E-2</v>
      </c>
      <c r="BP54" s="3">
        <f t="shared" si="44"/>
        <v>8.0848807879106387E-3</v>
      </c>
      <c r="BQ54" s="3">
        <f t="shared" si="45"/>
        <v>8.991596514474301E-2</v>
      </c>
      <c r="BR54" s="3">
        <f t="shared" si="98"/>
        <v>4.2148048377970287E-2</v>
      </c>
      <c r="BS54" s="3">
        <f t="shared" si="46"/>
        <v>23.725890960177281</v>
      </c>
      <c r="BU54" s="3">
        <v>0.19182099999999999</v>
      </c>
      <c r="BV54" s="3">
        <v>-1.88637E-5</v>
      </c>
      <c r="BW54" s="32">
        <f t="shared" si="111"/>
        <v>1.053747282456339</v>
      </c>
      <c r="BX54" s="3">
        <f t="shared" si="99"/>
        <v>7.8692812508100018E-3</v>
      </c>
      <c r="BY54" s="3">
        <f t="shared" si="100"/>
        <v>4.1024086261723179E-2</v>
      </c>
      <c r="BZ54" s="3">
        <f t="shared" si="48"/>
        <v>8.2922337329256589E-3</v>
      </c>
      <c r="CA54" s="3">
        <f t="shared" si="49"/>
        <v>9.1061702888347404E-2</v>
      </c>
      <c r="CB54" s="3">
        <f t="shared" si="101"/>
        <v>4.3229019413545226E-2</v>
      </c>
      <c r="CC54" s="3">
        <f t="shared" si="50"/>
        <v>23.132608917949771</v>
      </c>
    </row>
    <row r="55" spans="1:81" x14ac:dyDescent="0.2">
      <c r="B55" s="3">
        <v>0.207763</v>
      </c>
      <c r="C55" s="3">
        <f t="shared" si="81"/>
        <v>173.13583333333335</v>
      </c>
      <c r="D55" s="3">
        <v>-2.0069200000000001E-5</v>
      </c>
      <c r="E55" s="32">
        <f t="shared" si="104"/>
        <v>1.0556184070895158</v>
      </c>
      <c r="F55" s="3">
        <f t="shared" si="82"/>
        <v>8.5034263178700008E-3</v>
      </c>
      <c r="G55" s="3">
        <f t="shared" si="22"/>
        <v>4.0928492165929455E-2</v>
      </c>
      <c r="H55" s="3">
        <f t="shared" si="23"/>
        <v>8.9763733444729963E-3</v>
      </c>
      <c r="I55" s="3">
        <f t="shared" si="24"/>
        <v>9.4743724565128834E-2</v>
      </c>
      <c r="J55" s="3">
        <f t="shared" si="25"/>
        <v>4.3204869704774169E-2</v>
      </c>
      <c r="K55" s="3">
        <f t="shared" si="26"/>
        <v>23.145539075413513</v>
      </c>
      <c r="M55" s="3">
        <v>0.207763</v>
      </c>
      <c r="N55" s="3">
        <v>-2.0173299999999999E-5</v>
      </c>
      <c r="O55" s="32">
        <f t="shared" si="105"/>
        <v>1.0556184070895158</v>
      </c>
      <c r="P55" s="3">
        <f t="shared" si="83"/>
        <v>8.4869131997999999E-3</v>
      </c>
      <c r="Q55" s="3">
        <f t="shared" si="84"/>
        <v>4.0849011613232386E-2</v>
      </c>
      <c r="R55" s="3">
        <f t="shared" si="28"/>
        <v>8.958941793079862E-3</v>
      </c>
      <c r="S55" s="3">
        <f t="shared" si="51"/>
        <v>9.4651686689038256E-2</v>
      </c>
      <c r="T55" s="3">
        <f t="shared" si="102"/>
        <v>4.3120968570341506E-2</v>
      </c>
      <c r="U55" s="3">
        <f t="shared" si="53"/>
        <v>23.190573708212053</v>
      </c>
      <c r="W55" s="3">
        <v>0.207763</v>
      </c>
      <c r="X55" s="3">
        <v>-1.97197E-5</v>
      </c>
      <c r="Y55" s="32">
        <f t="shared" si="106"/>
        <v>1.0548877876203597</v>
      </c>
      <c r="Z55" s="3">
        <f t="shared" si="85"/>
        <v>8.4065140782000006E-3</v>
      </c>
      <c r="AA55" s="3">
        <f t="shared" si="86"/>
        <v>4.0462036446335489E-2</v>
      </c>
      <c r="AB55" s="3">
        <f t="shared" si="30"/>
        <v>8.8679290375518072E-3</v>
      </c>
      <c r="AC55" s="3">
        <f t="shared" si="31"/>
        <v>9.4169682157007453E-2</v>
      </c>
      <c r="AD55" s="3">
        <f t="shared" si="87"/>
        <v>4.2682908109489215E-2</v>
      </c>
      <c r="AE55" s="3">
        <f t="shared" si="32"/>
        <v>23.428581703824467</v>
      </c>
      <c r="AG55" s="3">
        <v>0.207763</v>
      </c>
      <c r="AH55" s="3">
        <v>-1.9312300000000001E-5</v>
      </c>
      <c r="AI55" s="32">
        <f t="shared" si="107"/>
        <v>1.0548877876203597</v>
      </c>
      <c r="AJ55" s="3">
        <f t="shared" si="88"/>
        <v>8.4092574465900009E-3</v>
      </c>
      <c r="AK55" s="3">
        <f t="shared" si="89"/>
        <v>4.0475240762744093E-2</v>
      </c>
      <c r="AL55" s="3">
        <f t="shared" si="34"/>
        <v>8.8708229833633617E-3</v>
      </c>
      <c r="AM55" s="3">
        <f t="shared" si="35"/>
        <v>9.4185046495520522E-2</v>
      </c>
      <c r="AN55" s="3">
        <f t="shared" si="90"/>
        <v>4.2696837181612518E-2</v>
      </c>
      <c r="AO55" s="3">
        <f t="shared" si="36"/>
        <v>23.420938552110179</v>
      </c>
      <c r="AQ55" s="3">
        <v>0.207763</v>
      </c>
      <c r="AR55" s="3">
        <v>-2.07346E-5</v>
      </c>
      <c r="AS55" s="32">
        <f t="shared" si="108"/>
        <v>1.0548877876203597</v>
      </c>
      <c r="AT55" s="3">
        <f t="shared" si="91"/>
        <v>8.3972076507900003E-3</v>
      </c>
      <c r="AU55" s="3">
        <f t="shared" si="92"/>
        <v>4.0417242968141587E-2</v>
      </c>
      <c r="AV55" s="3">
        <f t="shared" si="38"/>
        <v>8.8581118009306223E-3</v>
      </c>
      <c r="AW55" s="3">
        <f t="shared" si="39"/>
        <v>9.4117542471797586E-2</v>
      </c>
      <c r="AX55" s="3">
        <f t="shared" si="93"/>
        <v>4.2635656016377421E-2</v>
      </c>
      <c r="AY55" s="3">
        <f t="shared" si="40"/>
        <v>23.454547048974103</v>
      </c>
      <c r="BA55" s="3">
        <v>0.207763</v>
      </c>
      <c r="BB55" s="3">
        <v>-1.9866600000000001E-5</v>
      </c>
      <c r="BC55" s="32">
        <f t="shared" si="109"/>
        <v>1.0548877876203597</v>
      </c>
      <c r="BD55" s="3">
        <f t="shared" si="94"/>
        <v>8.2271621896800005E-3</v>
      </c>
      <c r="BE55" s="3">
        <f t="shared" si="95"/>
        <v>3.9598784141930951E-2</v>
      </c>
      <c r="BF55" s="3">
        <f t="shared" si="42"/>
        <v>8.67873292066541E-3</v>
      </c>
      <c r="BG55" s="3">
        <f t="shared" si="54"/>
        <v>9.3159717263769162E-2</v>
      </c>
      <c r="BH55" s="3">
        <f t="shared" si="103"/>
        <v>4.1772273795937724E-2</v>
      </c>
      <c r="BI55" s="3">
        <f t="shared" si="56"/>
        <v>23.939324080970859</v>
      </c>
      <c r="BK55" s="3">
        <v>0.207763</v>
      </c>
      <c r="BL55" s="3">
        <v>-1.95788E-5</v>
      </c>
      <c r="BM55" s="32">
        <f t="shared" si="110"/>
        <v>1.0548877876203597</v>
      </c>
      <c r="BN55" s="3">
        <f t="shared" si="96"/>
        <v>8.1675959423100023E-3</v>
      </c>
      <c r="BO55" s="3">
        <f t="shared" si="97"/>
        <v>3.9312081276791352E-2</v>
      </c>
      <c r="BP55" s="3">
        <f t="shared" si="44"/>
        <v>8.6158972137604251E-3</v>
      </c>
      <c r="BQ55" s="3">
        <f t="shared" si="45"/>
        <v>9.2821857413867906E-2</v>
      </c>
      <c r="BR55" s="3">
        <f t="shared" si="98"/>
        <v>4.1469834444826194E-2</v>
      </c>
      <c r="BS55" s="3">
        <f t="shared" si="46"/>
        <v>24.11391348403998</v>
      </c>
      <c r="BU55" s="3">
        <v>0.207763</v>
      </c>
      <c r="BV55" s="3">
        <v>-2.0123200000000001E-5</v>
      </c>
      <c r="BW55" s="32">
        <f t="shared" si="111"/>
        <v>1.0548877876203597</v>
      </c>
      <c r="BX55" s="3">
        <f t="shared" si="99"/>
        <v>8.3947005683100012E-3</v>
      </c>
      <c r="BY55" s="3">
        <f t="shared" si="100"/>
        <v>4.04051759375346E-2</v>
      </c>
      <c r="BZ55" s="3">
        <f t="shared" si="48"/>
        <v>8.8554671102399132E-3</v>
      </c>
      <c r="CA55" s="3">
        <f t="shared" si="49"/>
        <v>9.4103491488041577E-2</v>
      </c>
      <c r="CB55" s="3">
        <f t="shared" si="101"/>
        <v>4.2622926653157263E-2</v>
      </c>
      <c r="CC55" s="3">
        <f t="shared" si="50"/>
        <v>23.461551763853965</v>
      </c>
    </row>
    <row r="56" spans="1:81" x14ac:dyDescent="0.2">
      <c r="B56" s="3">
        <v>0.22503100000000001</v>
      </c>
      <c r="C56" s="3">
        <f t="shared" si="81"/>
        <v>187.52583333333337</v>
      </c>
      <c r="D56" s="3">
        <v>-2.1366499999999999E-5</v>
      </c>
      <c r="E56" s="32">
        <f t="shared" si="104"/>
        <v>1.0567741632001295</v>
      </c>
      <c r="F56" s="3">
        <f t="shared" si="82"/>
        <v>9.0530988143699993E-3</v>
      </c>
      <c r="G56" s="3">
        <f t="shared" si="22"/>
        <v>4.0230451868275924E-2</v>
      </c>
      <c r="H56" s="3">
        <f t="shared" si="23"/>
        <v>9.5670809239239412E-3</v>
      </c>
      <c r="I56" s="3">
        <f t="shared" si="24"/>
        <v>9.7811455995317542E-2</v>
      </c>
      <c r="J56" s="3">
        <f t="shared" si="25"/>
        <v>4.2514502108260376E-2</v>
      </c>
      <c r="K56" s="3">
        <f t="shared" si="26"/>
        <v>23.521385654560081</v>
      </c>
      <c r="M56" s="3">
        <v>0.22503100000000001</v>
      </c>
      <c r="N56" s="3">
        <v>-2.1518E-5</v>
      </c>
      <c r="O56" s="32">
        <f t="shared" si="105"/>
        <v>1.0567741632001295</v>
      </c>
      <c r="P56" s="3">
        <f t="shared" si="83"/>
        <v>9.0526284897999992E-3</v>
      </c>
      <c r="Q56" s="3">
        <f t="shared" si="84"/>
        <v>4.0228361824815241E-2</v>
      </c>
      <c r="R56" s="3">
        <f t="shared" si="28"/>
        <v>9.5665838970700467E-3</v>
      </c>
      <c r="S56" s="3">
        <f t="shared" si="51"/>
        <v>9.7808915222846876E-2</v>
      </c>
      <c r="T56" s="3">
        <f t="shared" si="102"/>
        <v>4.2512293404331165E-2</v>
      </c>
      <c r="U56" s="3">
        <f t="shared" si="53"/>
        <v>23.52260769582757</v>
      </c>
      <c r="W56" s="3">
        <v>0.22503100000000001</v>
      </c>
      <c r="X56" s="3">
        <v>-2.10237E-5</v>
      </c>
      <c r="Y56" s="32">
        <f t="shared" si="106"/>
        <v>1.0560283613846928</v>
      </c>
      <c r="Z56" s="3">
        <f t="shared" si="85"/>
        <v>8.9624092782000005E-3</v>
      </c>
      <c r="AA56" s="3">
        <f t="shared" si="86"/>
        <v>3.9827442788771324E-2</v>
      </c>
      <c r="AB56" s="3">
        <f t="shared" si="30"/>
        <v>9.4645583841165143E-3</v>
      </c>
      <c r="AC56" s="3">
        <f t="shared" si="31"/>
        <v>9.7285961906723797E-2</v>
      </c>
      <c r="AD56" s="3">
        <f t="shared" si="87"/>
        <v>4.2058909146368784E-2</v>
      </c>
      <c r="AE56" s="3">
        <f t="shared" si="32"/>
        <v>23.776175376301609</v>
      </c>
      <c r="AG56" s="3">
        <v>0.22503100000000001</v>
      </c>
      <c r="AH56" s="3">
        <v>-2.06111E-5</v>
      </c>
      <c r="AI56" s="32">
        <f t="shared" si="107"/>
        <v>1.0560283613846928</v>
      </c>
      <c r="AJ56" s="3">
        <f t="shared" si="88"/>
        <v>8.9748004245900001E-3</v>
      </c>
      <c r="AK56" s="3">
        <f t="shared" si="89"/>
        <v>3.9882506963884977E-2</v>
      </c>
      <c r="AL56" s="3">
        <f t="shared" si="34"/>
        <v>9.4776437861344223E-3</v>
      </c>
      <c r="AM56" s="3">
        <f t="shared" si="35"/>
        <v>9.7353190939662687E-2</v>
      </c>
      <c r="AN56" s="3">
        <f t="shared" si="90"/>
        <v>4.2117058476985048E-2</v>
      </c>
      <c r="AO56" s="3">
        <f t="shared" si="36"/>
        <v>23.743348566150509</v>
      </c>
      <c r="AQ56" s="3">
        <v>0.22503100000000001</v>
      </c>
      <c r="AR56" s="3">
        <v>-2.2087699999999999E-5</v>
      </c>
      <c r="AS56" s="32">
        <f t="shared" si="108"/>
        <v>1.0560283613846928</v>
      </c>
      <c r="AT56" s="3">
        <f t="shared" si="91"/>
        <v>8.945192854290001E-3</v>
      </c>
      <c r="AU56" s="3">
        <f t="shared" si="92"/>
        <v>3.9750935890121811E-2</v>
      </c>
      <c r="AV56" s="3">
        <f t="shared" si="38"/>
        <v>9.4463773521859321E-3</v>
      </c>
      <c r="AW56" s="3">
        <f t="shared" si="39"/>
        <v>9.7192475800269296E-2</v>
      </c>
      <c r="AX56" s="3">
        <f t="shared" si="93"/>
        <v>4.1978115691553304E-2</v>
      </c>
      <c r="AY56" s="3">
        <f t="shared" si="40"/>
        <v>23.821936347686435</v>
      </c>
      <c r="BA56" s="3">
        <v>0.22503100000000001</v>
      </c>
      <c r="BB56" s="3">
        <v>-2.1251100000000001E-5</v>
      </c>
      <c r="BC56" s="32">
        <f t="shared" si="109"/>
        <v>1.0560283613846928</v>
      </c>
      <c r="BD56" s="3">
        <f t="shared" si="94"/>
        <v>8.8005113296800008E-3</v>
      </c>
      <c r="BE56" s="3">
        <f t="shared" si="95"/>
        <v>3.910799547475681E-2</v>
      </c>
      <c r="BF56" s="3">
        <f t="shared" si="42"/>
        <v>9.2935895588293956E-3</v>
      </c>
      <c r="BG56" s="3">
        <f t="shared" si="54"/>
        <v>9.6403265291324008E-2</v>
      </c>
      <c r="BH56" s="3">
        <f t="shared" si="103"/>
        <v>4.1299152378247418E-2</v>
      </c>
      <c r="BI56" s="3">
        <f t="shared" si="56"/>
        <v>24.21357200848286</v>
      </c>
      <c r="BK56" s="3">
        <v>0.22503100000000001</v>
      </c>
      <c r="BL56" s="3">
        <v>-2.08677E-5</v>
      </c>
      <c r="BM56" s="32">
        <f t="shared" si="110"/>
        <v>1.0560283613846928</v>
      </c>
      <c r="BN56" s="3">
        <f t="shared" si="96"/>
        <v>8.7052799108100019E-3</v>
      </c>
      <c r="BO56" s="3">
        <f t="shared" si="97"/>
        <v>3.8684803030737992E-2</v>
      </c>
      <c r="BP56" s="3">
        <f t="shared" si="44"/>
        <v>9.1930224796077705E-3</v>
      </c>
      <c r="BQ56" s="3">
        <f t="shared" si="45"/>
        <v>9.5880250727706021E-2</v>
      </c>
      <c r="BR56" s="3">
        <f t="shared" si="98"/>
        <v>4.0852249155039842E-2</v>
      </c>
      <c r="BS56" s="3">
        <f t="shared" si="46"/>
        <v>24.478456405297639</v>
      </c>
      <c r="BU56" s="3">
        <v>0.22503100000000001</v>
      </c>
      <c r="BV56" s="3">
        <v>-2.1447700000000001E-5</v>
      </c>
      <c r="BW56" s="32">
        <f t="shared" si="111"/>
        <v>1.0560283613846928</v>
      </c>
      <c r="BX56" s="3">
        <f t="shared" si="99"/>
        <v>8.9472356108100028E-3</v>
      </c>
      <c r="BY56" s="3">
        <f t="shared" si="100"/>
        <v>3.9760013557287671E-2</v>
      </c>
      <c r="BZ56" s="3">
        <f t="shared" si="48"/>
        <v>9.4485345610064581E-3</v>
      </c>
      <c r="CA56" s="3">
        <f t="shared" si="49"/>
        <v>9.7203572779021127E-2</v>
      </c>
      <c r="CB56" s="3">
        <f t="shared" si="101"/>
        <v>4.1987701965535675E-2</v>
      </c>
      <c r="CC56" s="3">
        <f t="shared" si="50"/>
        <v>23.816497526366639</v>
      </c>
    </row>
    <row r="57" spans="1:81" x14ac:dyDescent="0.2">
      <c r="A57" s="23">
        <v>7.02</v>
      </c>
      <c r="B57" s="3">
        <v>0.24373300000000001</v>
      </c>
      <c r="C57" s="3">
        <f t="shared" si="81"/>
        <v>203.11083333333335</v>
      </c>
      <c r="D57" s="3">
        <v>-2.2742600000000001E-5</v>
      </c>
      <c r="E57" s="32">
        <f t="shared" si="104"/>
        <v>1.0579298473636394</v>
      </c>
      <c r="F57" s="3">
        <f t="shared" si="82"/>
        <v>9.636159264870001E-3</v>
      </c>
      <c r="G57" s="3">
        <f t="shared" si="22"/>
        <v>3.9535718449573924E-2</v>
      </c>
      <c r="H57" s="3">
        <f t="shared" si="23"/>
        <v>1.019438050025564E-2</v>
      </c>
      <c r="I57" s="3">
        <f t="shared" si="24"/>
        <v>0.10096722488142199</v>
      </c>
      <c r="J57" s="3">
        <f t="shared" si="25"/>
        <v>4.182601658476956E-2</v>
      </c>
      <c r="K57" s="3">
        <f t="shared" si="26"/>
        <v>23.908564134317729</v>
      </c>
      <c r="L57" s="23">
        <v>7.02</v>
      </c>
      <c r="M57" s="3">
        <v>0.24373300000000001</v>
      </c>
      <c r="N57" s="3">
        <v>-2.29134E-5</v>
      </c>
      <c r="O57" s="32">
        <f t="shared" si="105"/>
        <v>1.0579298473636394</v>
      </c>
      <c r="P57" s="3">
        <f t="shared" si="83"/>
        <v>9.6396732697999997E-3</v>
      </c>
      <c r="Q57" s="3">
        <f t="shared" si="84"/>
        <v>3.9550135885579707E-2</v>
      </c>
      <c r="R57" s="3">
        <f t="shared" si="28"/>
        <v>1.0198098070954868E-2</v>
      </c>
      <c r="S57" s="3">
        <f t="shared" si="51"/>
        <v>0.10098563299279194</v>
      </c>
      <c r="T57" s="3">
        <f t="shared" si="102"/>
        <v>4.1841269220642539E-2</v>
      </c>
      <c r="U57" s="3">
        <f t="shared" si="53"/>
        <v>23.89984860943574</v>
      </c>
      <c r="V57" s="23">
        <v>7.16</v>
      </c>
      <c r="W57" s="3">
        <v>0.24373300000000001</v>
      </c>
      <c r="X57" s="3">
        <v>-2.2412499999999999E-5</v>
      </c>
      <c r="Y57" s="32">
        <f t="shared" si="106"/>
        <v>1.05716886414704</v>
      </c>
      <c r="Z57" s="3">
        <f t="shared" si="85"/>
        <v>9.5544547181999999E-3</v>
      </c>
      <c r="AA57" s="3">
        <f t="shared" si="86"/>
        <v>3.920049692983716E-2</v>
      </c>
      <c r="AB57" s="3">
        <f t="shared" si="30"/>
        <v>1.0100672041983821E-2</v>
      </c>
      <c r="AC57" s="3">
        <f t="shared" si="31"/>
        <v>0.10050209968942848</v>
      </c>
      <c r="AD57" s="3">
        <f t="shared" si="87"/>
        <v>4.1441544813315474E-2</v>
      </c>
      <c r="AE57" s="3">
        <f t="shared" si="32"/>
        <v>24.130374591602884</v>
      </c>
      <c r="AF57" s="23">
        <v>7.16</v>
      </c>
      <c r="AG57" s="3">
        <v>0.24373300000000001</v>
      </c>
      <c r="AH57" s="3">
        <v>-2.1953599999999999E-5</v>
      </c>
      <c r="AI57" s="32">
        <f t="shared" si="107"/>
        <v>1.05716886414704</v>
      </c>
      <c r="AJ57" s="3">
        <f t="shared" si="88"/>
        <v>9.5593719120899995E-3</v>
      </c>
      <c r="AK57" s="3">
        <f t="shared" si="89"/>
        <v>3.9220671440018381E-2</v>
      </c>
      <c r="AL57" s="3">
        <f t="shared" si="34"/>
        <v>1.0105870346263302E-2</v>
      </c>
      <c r="AM57" s="3">
        <f t="shared" si="35"/>
        <v>0.10052795803289402</v>
      </c>
      <c r="AN57" s="3">
        <f t="shared" si="90"/>
        <v>4.1462872677328476E-2</v>
      </c>
      <c r="AO57" s="3">
        <f t="shared" si="36"/>
        <v>24.117962298034186</v>
      </c>
      <c r="AP57" s="23">
        <v>7.16</v>
      </c>
      <c r="AQ57" s="3">
        <v>0.24373300000000001</v>
      </c>
      <c r="AR57" s="3">
        <v>-2.3508900000000001E-5</v>
      </c>
      <c r="AS57" s="32">
        <f t="shared" si="108"/>
        <v>1.05716886414704</v>
      </c>
      <c r="AT57" s="3">
        <f t="shared" si="91"/>
        <v>9.5207575362900015E-3</v>
      </c>
      <c r="AU57" s="3">
        <f t="shared" si="92"/>
        <v>3.906224243861111E-2</v>
      </c>
      <c r="AV57" s="3">
        <f t="shared" si="38"/>
        <v>1.0065048430459073E-2</v>
      </c>
      <c r="AW57" s="3">
        <f t="shared" si="39"/>
        <v>0.10032471495329091</v>
      </c>
      <c r="AX57" s="3">
        <f t="shared" si="93"/>
        <v>4.1295386469862812E-2</v>
      </c>
      <c r="AY57" s="3">
        <f t="shared" si="40"/>
        <v>24.215780150884299</v>
      </c>
      <c r="AZ57" s="23">
        <v>7.16</v>
      </c>
      <c r="BA57" s="3">
        <v>0.24373300000000001</v>
      </c>
      <c r="BB57" s="3">
        <v>-2.2648999999999999E-5</v>
      </c>
      <c r="BC57" s="32">
        <f t="shared" si="109"/>
        <v>1.05716886414704</v>
      </c>
      <c r="BD57" s="3">
        <f t="shared" si="94"/>
        <v>9.3794096776800007E-3</v>
      </c>
      <c r="BE57" s="3">
        <f t="shared" si="95"/>
        <v>3.848231334156639E-2</v>
      </c>
      <c r="BF57" s="3">
        <f t="shared" si="42"/>
        <v>9.9156198753227211E-3</v>
      </c>
      <c r="BG57" s="3">
        <f t="shared" si="54"/>
        <v>9.9577205601094884E-2</v>
      </c>
      <c r="BH57" s="3">
        <f t="shared" si="103"/>
        <v>4.0682303485054222E-2</v>
      </c>
      <c r="BI57" s="3">
        <f t="shared" si="56"/>
        <v>24.580712357336843</v>
      </c>
      <c r="BJ57" s="23">
        <v>7.16</v>
      </c>
      <c r="BK57" s="3">
        <v>0.24373300000000001</v>
      </c>
      <c r="BL57" s="3">
        <v>-2.2244800000000001E-5</v>
      </c>
      <c r="BM57" s="32">
        <f t="shared" si="110"/>
        <v>1.05716886414704</v>
      </c>
      <c r="BN57" s="3">
        <f t="shared" si="96"/>
        <v>9.2797578323100018E-3</v>
      </c>
      <c r="BO57" s="3">
        <f t="shared" si="97"/>
        <v>3.8073456742870278E-2</v>
      </c>
      <c r="BP57" s="3">
        <f t="shared" si="44"/>
        <v>9.8102710471427625E-3</v>
      </c>
      <c r="BQ57" s="3">
        <f t="shared" si="45"/>
        <v>9.9046812402735926E-2</v>
      </c>
      <c r="BR57" s="3">
        <f t="shared" si="98"/>
        <v>4.025007301901163E-2</v>
      </c>
      <c r="BS57" s="3">
        <f t="shared" si="46"/>
        <v>24.844675425251086</v>
      </c>
      <c r="BT57" s="23">
        <v>7.16</v>
      </c>
      <c r="BU57" s="3">
        <v>0.24373300000000001</v>
      </c>
      <c r="BV57" s="3">
        <v>-2.2866499999999999E-5</v>
      </c>
      <c r="BW57" s="32">
        <f t="shared" si="111"/>
        <v>1.05716886414704</v>
      </c>
      <c r="BX57" s="3">
        <f t="shared" si="99"/>
        <v>9.5391093128100006E-3</v>
      </c>
      <c r="BY57" s="3">
        <f t="shared" si="100"/>
        <v>3.9137537029495392E-2</v>
      </c>
      <c r="BZ57" s="3">
        <f t="shared" si="48"/>
        <v>1.00844493571978E-2</v>
      </c>
      <c r="CA57" s="3">
        <f t="shared" si="49"/>
        <v>0.10042135906866527</v>
      </c>
      <c r="CB57" s="3">
        <f t="shared" si="101"/>
        <v>4.1374985566984358E-2</v>
      </c>
      <c r="CC57" s="3">
        <f t="shared" si="50"/>
        <v>24.169192721071578</v>
      </c>
    </row>
    <row r="58" spans="1:81" s="33" customFormat="1" x14ac:dyDescent="0.2">
      <c r="B58" s="34">
        <v>0.26500000000000001</v>
      </c>
      <c r="C58" s="34">
        <f t="shared" si="81"/>
        <v>220.83333333333337</v>
      </c>
      <c r="D58" s="34">
        <v>1.4746E-3</v>
      </c>
      <c r="E58" s="35">
        <f t="shared" si="104"/>
        <v>1.0591408477305826</v>
      </c>
      <c r="F58" s="34">
        <f>D58*A$57</f>
        <v>1.0351691999999999E-2</v>
      </c>
      <c r="G58" s="34">
        <f t="shared" ref="G58:G60" si="112">F58/B58</f>
        <v>3.9062988679245278E-2</v>
      </c>
      <c r="H58" s="34">
        <f t="shared" ref="H58:H59" si="113">E58*F58</f>
        <v>1.096389984032589E-2</v>
      </c>
      <c r="I58" s="34">
        <f t="shared" ref="I58:I59" si="114">SQRT(H58)</f>
        <v>0.10470864262478953</v>
      </c>
      <c r="J58" s="34">
        <f t="shared" ref="J58:J59" si="115">H58/B58</f>
        <v>4.1373206944625998E-2</v>
      </c>
      <c r="K58" s="34">
        <f t="shared" si="26"/>
        <v>24.170231747768611</v>
      </c>
      <c r="M58" s="34">
        <v>0.26500000000000001</v>
      </c>
      <c r="N58" s="34">
        <v>1.4746E-3</v>
      </c>
      <c r="O58" s="35">
        <f t="shared" si="105"/>
        <v>1.0591408477305826</v>
      </c>
      <c r="P58" s="34">
        <f>N58*L$57</f>
        <v>1.0351691999999999E-2</v>
      </c>
      <c r="Q58" s="34">
        <f t="shared" si="84"/>
        <v>3.9062988679245278E-2</v>
      </c>
      <c r="R58" s="34">
        <f t="shared" ref="R58:R59" si="116">O58*P58</f>
        <v>1.096389984032589E-2</v>
      </c>
      <c r="S58" s="34">
        <f t="shared" ref="S58:S59" si="117">SQRT(R58)</f>
        <v>0.10470864262478953</v>
      </c>
      <c r="T58" s="34">
        <f t="shared" si="102"/>
        <v>4.1373206944625998E-2</v>
      </c>
      <c r="U58" s="34">
        <f t="shared" si="53"/>
        <v>24.170231747768611</v>
      </c>
      <c r="W58" s="34">
        <v>0.26500000000000001</v>
      </c>
      <c r="X58" s="34">
        <v>1.4342999999999999E-3</v>
      </c>
      <c r="Y58" s="35">
        <f t="shared" si="106"/>
        <v>1.0583639564631857</v>
      </c>
      <c r="Z58" s="34">
        <f>X58*V$57</f>
        <v>1.0269588E-2</v>
      </c>
      <c r="AA58" s="34">
        <f t="shared" si="86"/>
        <v>3.8753162264150938E-2</v>
      </c>
      <c r="AB58" s="34">
        <f t="shared" ref="AB58:AB59" si="118">Y58*Z58</f>
        <v>1.0868961786926853E-2</v>
      </c>
      <c r="AC58" s="34">
        <f t="shared" ref="AC58:AC59" si="119">SQRT(AB58)</f>
        <v>0.10425431303752787</v>
      </c>
      <c r="AD58" s="34">
        <f t="shared" si="87"/>
        <v>4.1014950139346612E-2</v>
      </c>
      <c r="AE58" s="34">
        <f t="shared" si="32"/>
        <v>24.381353545537443</v>
      </c>
      <c r="AG58" s="34">
        <v>0.26500000000000001</v>
      </c>
      <c r="AH58" s="34">
        <v>1.4306E-3</v>
      </c>
      <c r="AI58" s="35">
        <f t="shared" si="107"/>
        <v>1.0583639564631857</v>
      </c>
      <c r="AJ58" s="34">
        <f>AH58*AF$57</f>
        <v>1.0243096E-2</v>
      </c>
      <c r="AK58" s="34">
        <f t="shared" si="89"/>
        <v>3.8653192452830186E-2</v>
      </c>
      <c r="AL58" s="34">
        <f t="shared" ref="AL58:AL59" si="120">AI58*AJ58</f>
        <v>1.0840923608992232E-2</v>
      </c>
      <c r="AM58" s="34">
        <f t="shared" ref="AM58:AM59" si="121">SQRT(AL58)</f>
        <v>0.1041197560936071</v>
      </c>
      <c r="AN58" s="34">
        <f t="shared" si="90"/>
        <v>4.0909145694310312E-2</v>
      </c>
      <c r="AO58" s="34">
        <f t="shared" si="36"/>
        <v>24.444411708628788</v>
      </c>
      <c r="AQ58" s="34">
        <v>0.26500000000000001</v>
      </c>
      <c r="AR58" s="34">
        <v>1.4277999999999999E-3</v>
      </c>
      <c r="AS58" s="35">
        <f t="shared" si="108"/>
        <v>1.0583639564631857</v>
      </c>
      <c r="AT58" s="34">
        <f>AR58*AP$57</f>
        <v>1.0223048E-2</v>
      </c>
      <c r="AU58" s="34">
        <f t="shared" si="92"/>
        <v>3.8577539622641509E-2</v>
      </c>
      <c r="AV58" s="34">
        <f t="shared" ref="AV58:AV59" si="122">AS58*AT58</f>
        <v>1.0819705528393057E-2</v>
      </c>
      <c r="AW58" s="34">
        <f t="shared" ref="AW58:AW59" si="123">SQRT(AV58)</f>
        <v>0.10401781351476802</v>
      </c>
      <c r="AX58" s="34">
        <f t="shared" si="93"/>
        <v>4.0829077465634175E-2</v>
      </c>
      <c r="AY58" s="34">
        <f t="shared" si="40"/>
        <v>24.492348641521467</v>
      </c>
      <c r="BA58" s="34">
        <v>0.26500000000000001</v>
      </c>
      <c r="BB58" s="34">
        <v>1.4134E-3</v>
      </c>
      <c r="BC58" s="35">
        <f t="shared" si="109"/>
        <v>1.0583639564631857</v>
      </c>
      <c r="BD58" s="34">
        <f t="shared" ref="BD58:BD74" si="124">BB58*AZ$57</f>
        <v>1.0119944000000001E-2</v>
      </c>
      <c r="BE58" s="34">
        <f t="shared" si="95"/>
        <v>3.8188467924528305E-2</v>
      </c>
      <c r="BF58" s="34">
        <f t="shared" ref="BF58:BF59" si="125">BC58*BD58</f>
        <v>1.0710583971025879E-2</v>
      </c>
      <c r="BG58" s="34">
        <f t="shared" ref="BG58:BG59" si="126">SQRT(BF58)</f>
        <v>0.10349195123789037</v>
      </c>
      <c r="BH58" s="34">
        <f t="shared" si="103"/>
        <v>4.0417298003871241E-2</v>
      </c>
      <c r="BI58" s="34">
        <f t="shared" si="56"/>
        <v>24.741881555373102</v>
      </c>
      <c r="BK58" s="34">
        <v>0.26500000000000001</v>
      </c>
      <c r="BL58" s="34">
        <v>1.3988E-3</v>
      </c>
      <c r="BM58" s="35">
        <f t="shared" si="110"/>
        <v>1.0583639564631857</v>
      </c>
      <c r="BN58" s="34">
        <f>BL58*BJ$57</f>
        <v>1.0015408E-2</v>
      </c>
      <c r="BO58" s="34">
        <f t="shared" si="97"/>
        <v>3.7793992452830188E-2</v>
      </c>
      <c r="BP58" s="34">
        <f t="shared" ref="BP58:BP59" si="127">BM58*BN58</f>
        <v>1.0599946836473043E-2</v>
      </c>
      <c r="BQ58" s="34">
        <f t="shared" ref="BQ58:BQ59" si="128">SQRT(BP58)</f>
        <v>0.10295604322463564</v>
      </c>
      <c r="BR58" s="34">
        <f t="shared" si="98"/>
        <v>3.9999799382917138E-2</v>
      </c>
      <c r="BS58" s="34">
        <f t="shared" si="46"/>
        <v>25.000125386305655</v>
      </c>
      <c r="BU58" s="34">
        <v>0.26500000000000001</v>
      </c>
      <c r="BV58" s="34">
        <v>1.4265E-3</v>
      </c>
      <c r="BW58" s="35">
        <f t="shared" si="111"/>
        <v>1.0583639564631857</v>
      </c>
      <c r="BX58" s="34">
        <f>BV58*BT$57</f>
        <v>1.0213740000000001E-2</v>
      </c>
      <c r="BY58" s="34">
        <f t="shared" si="100"/>
        <v>3.8542415094339623E-2</v>
      </c>
      <c r="BZ58" s="34">
        <f t="shared" ref="BZ58:BZ59" si="129">BW58*BX58</f>
        <v>1.08098542766863E-2</v>
      </c>
      <c r="CA58" s="34">
        <f t="shared" ref="CA58:CA59" si="130">SQRT(BZ58)</f>
        <v>0.10397044905494204</v>
      </c>
      <c r="CB58" s="34">
        <f t="shared" si="101"/>
        <v>4.0791902930891695E-2</v>
      </c>
      <c r="CC58" s="34">
        <f t="shared" si="50"/>
        <v>24.514669043367928</v>
      </c>
    </row>
    <row r="59" spans="1:81" x14ac:dyDescent="0.2">
      <c r="B59" s="3">
        <v>0.29499999999999998</v>
      </c>
      <c r="C59" s="3">
        <f t="shared" si="81"/>
        <v>245.83333333333334</v>
      </c>
      <c r="D59" s="3">
        <v>1.6049E-3</v>
      </c>
      <c r="E59" s="32">
        <f t="shared" si="104"/>
        <v>1.0606933204661504</v>
      </c>
      <c r="F59" s="3">
        <f t="shared" ref="F59:F77" si="131">D59*A$57</f>
        <v>1.1266398E-2</v>
      </c>
      <c r="G59" s="3">
        <f t="shared" si="112"/>
        <v>3.8191179661016955E-2</v>
      </c>
      <c r="H59" s="3">
        <f t="shared" si="113"/>
        <v>1.1950193104313197E-2</v>
      </c>
      <c r="I59" s="3">
        <f t="shared" si="114"/>
        <v>0.10931693878037931</v>
      </c>
      <c r="J59" s="3">
        <f t="shared" si="115"/>
        <v>4.0509129167163378E-2</v>
      </c>
      <c r="K59" s="3">
        <f t="shared" si="26"/>
        <v>24.685793562074348</v>
      </c>
      <c r="M59" s="3">
        <v>0.29499999999999998</v>
      </c>
      <c r="N59" s="3">
        <v>1.6049E-3</v>
      </c>
      <c r="O59" s="32">
        <f t="shared" si="105"/>
        <v>1.0606933204661504</v>
      </c>
      <c r="P59" s="3">
        <f t="shared" ref="P59:P77" si="132">N59*L$57</f>
        <v>1.1266398E-2</v>
      </c>
      <c r="Q59" s="3">
        <f t="shared" si="84"/>
        <v>3.8191179661016955E-2</v>
      </c>
      <c r="R59" s="3">
        <f t="shared" si="116"/>
        <v>1.1950193104313197E-2</v>
      </c>
      <c r="S59" s="3">
        <f t="shared" si="117"/>
        <v>0.10931693878037931</v>
      </c>
      <c r="T59" s="3">
        <f t="shared" si="102"/>
        <v>4.0509129167163378E-2</v>
      </c>
      <c r="U59" s="3">
        <f t="shared" si="53"/>
        <v>24.685793562074348</v>
      </c>
      <c r="W59" s="3">
        <v>0.29499999999999998</v>
      </c>
      <c r="X59" s="3">
        <v>1.56E-3</v>
      </c>
      <c r="Y59" s="32">
        <f t="shared" si="106"/>
        <v>1.0598960354682372</v>
      </c>
      <c r="Z59" s="3">
        <f t="shared" ref="Z59:Z77" si="133">X59*V$57</f>
        <v>1.11696E-2</v>
      </c>
      <c r="AA59" s="3">
        <f t="shared" si="86"/>
        <v>3.7863050847457627E-2</v>
      </c>
      <c r="AB59" s="3">
        <f t="shared" si="118"/>
        <v>1.1838614757766023E-2</v>
      </c>
      <c r="AC59" s="3">
        <f t="shared" si="119"/>
        <v>0.10880539856903251</v>
      </c>
      <c r="AD59" s="3">
        <f t="shared" si="87"/>
        <v>4.013089748395262E-2</v>
      </c>
      <c r="AE59" s="3">
        <f t="shared" si="32"/>
        <v>24.918455920400881</v>
      </c>
      <c r="AG59" s="3">
        <v>0.29499999999999998</v>
      </c>
      <c r="AH59" s="3">
        <v>1.56E-3</v>
      </c>
      <c r="AI59" s="32">
        <f t="shared" si="107"/>
        <v>1.0598960354682372</v>
      </c>
      <c r="AJ59" s="3">
        <f t="shared" ref="AJ59:AJ77" si="134">AH59*AF$57</f>
        <v>1.11696E-2</v>
      </c>
      <c r="AK59" s="3">
        <f t="shared" si="89"/>
        <v>3.7863050847457627E-2</v>
      </c>
      <c r="AL59" s="3">
        <f t="shared" si="120"/>
        <v>1.1838614757766023E-2</v>
      </c>
      <c r="AM59" s="3">
        <f t="shared" si="121"/>
        <v>0.10880539856903251</v>
      </c>
      <c r="AN59" s="3">
        <f t="shared" si="90"/>
        <v>4.013089748395262E-2</v>
      </c>
      <c r="AO59" s="3">
        <f t="shared" si="36"/>
        <v>24.918455920400881</v>
      </c>
      <c r="AQ59" s="3">
        <v>0.29499999999999998</v>
      </c>
      <c r="AR59" s="3">
        <v>1.5524E-3</v>
      </c>
      <c r="AS59" s="32">
        <f t="shared" si="108"/>
        <v>1.0598960354682372</v>
      </c>
      <c r="AT59" s="3">
        <f t="shared" ref="AT59:AT77" si="135">AR59*AP$57</f>
        <v>1.1115184E-2</v>
      </c>
      <c r="AU59" s="3">
        <f t="shared" si="92"/>
        <v>3.767858983050848E-2</v>
      </c>
      <c r="AV59" s="3">
        <f t="shared" si="122"/>
        <v>1.1780939455099983E-2</v>
      </c>
      <c r="AW59" s="3">
        <f t="shared" si="123"/>
        <v>0.10854003618527121</v>
      </c>
      <c r="AX59" s="3">
        <f t="shared" si="93"/>
        <v>3.9935387983389775E-2</v>
      </c>
      <c r="AY59" s="3">
        <f t="shared" si="40"/>
        <v>25.040447845803513</v>
      </c>
      <c r="BA59" s="3">
        <v>0.29499999999999998</v>
      </c>
      <c r="BB59" s="3">
        <v>1.5361000000000001E-3</v>
      </c>
      <c r="BC59" s="32">
        <f t="shared" si="109"/>
        <v>1.0598960354682372</v>
      </c>
      <c r="BD59" s="3">
        <f t="shared" si="124"/>
        <v>1.0998476E-2</v>
      </c>
      <c r="BE59" s="3">
        <f t="shared" si="95"/>
        <v>3.7282969491525424E-2</v>
      </c>
      <c r="BF59" s="3">
        <f t="shared" si="125"/>
        <v>1.1657241108592556E-2</v>
      </c>
      <c r="BG59" s="3">
        <f t="shared" si="126"/>
        <v>0.10796870430172141</v>
      </c>
      <c r="BH59" s="3">
        <f t="shared" si="103"/>
        <v>3.9516071554551037E-2</v>
      </c>
      <c r="BI59" s="3">
        <f t="shared" si="56"/>
        <v>25.306159257747137</v>
      </c>
      <c r="BK59" s="3">
        <v>0.29499999999999998</v>
      </c>
      <c r="BL59" s="3">
        <v>1.5231999999999999E-3</v>
      </c>
      <c r="BM59" s="32">
        <f t="shared" si="110"/>
        <v>1.0598960354682372</v>
      </c>
      <c r="BN59" s="3">
        <f t="shared" ref="BN59:BN77" si="136">BL59*BJ$57</f>
        <v>1.0906111999999999E-2</v>
      </c>
      <c r="BO59" s="3">
        <f t="shared" si="97"/>
        <v>3.6969871186440677E-2</v>
      </c>
      <c r="BP59" s="3">
        <f t="shared" si="127"/>
        <v>1.1559344871172566E-2</v>
      </c>
      <c r="BQ59" s="3">
        <f t="shared" si="128"/>
        <v>0.10751439378600693</v>
      </c>
      <c r="BR59" s="3">
        <f t="shared" si="98"/>
        <v>3.9184219902279882E-2</v>
      </c>
      <c r="BS59" s="3">
        <f t="shared" si="46"/>
        <v>25.520477439486204</v>
      </c>
      <c r="BU59" s="3">
        <v>0.29499999999999998</v>
      </c>
      <c r="BV59" s="3">
        <v>1.5537000000000001E-3</v>
      </c>
      <c r="BW59" s="32">
        <f t="shared" si="111"/>
        <v>1.0598960354682372</v>
      </c>
      <c r="BX59" s="3">
        <f t="shared" ref="BX59:BX77" si="137">BV59*BT$57</f>
        <v>1.1124492000000001E-2</v>
      </c>
      <c r="BY59" s="3">
        <f t="shared" si="100"/>
        <v>3.771014237288136E-2</v>
      </c>
      <c r="BZ59" s="3">
        <f t="shared" si="129"/>
        <v>1.1790804967398122E-2</v>
      </c>
      <c r="CA59" s="3">
        <f t="shared" si="130"/>
        <v>0.10858547309561313</v>
      </c>
      <c r="CB59" s="3">
        <f t="shared" si="101"/>
        <v>3.9968830397959738E-2</v>
      </c>
      <c r="CC59" s="3">
        <f t="shared" si="50"/>
        <v>25.019496193489974</v>
      </c>
    </row>
    <row r="60" spans="1:81" x14ac:dyDescent="0.2">
      <c r="B60" s="3">
        <v>0.33</v>
      </c>
      <c r="C60" s="3">
        <f t="shared" si="81"/>
        <v>275.00000000000006</v>
      </c>
      <c r="D60" s="3">
        <v>1.7514E-3</v>
      </c>
      <c r="E60" s="32">
        <f t="shared" si="104"/>
        <v>1.0623163162958513</v>
      </c>
      <c r="F60" s="3">
        <f t="shared" si="131"/>
        <v>1.2294827999999999E-2</v>
      </c>
      <c r="G60" s="3">
        <f t="shared" si="112"/>
        <v>3.725705454545454E-2</v>
      </c>
      <c r="H60" s="3">
        <f t="shared" ref="H60:H72" si="138">E60*F60</f>
        <v>1.3060996390451088E-2</v>
      </c>
      <c r="I60" s="3">
        <f t="shared" ref="I60:I72" si="139">SQRT(H60)</f>
        <v>0.11428471634672367</v>
      </c>
      <c r="J60" s="3">
        <f t="shared" ref="J60:J72" si="140">H60/B60</f>
        <v>3.9578776940760868E-2</v>
      </c>
      <c r="K60" s="3">
        <f t="shared" si="26"/>
        <v>25.266066242944795</v>
      </c>
      <c r="M60" s="3">
        <v>0.33</v>
      </c>
      <c r="N60" s="3">
        <v>1.7514E-3</v>
      </c>
      <c r="O60" s="32">
        <f t="shared" si="105"/>
        <v>1.0623163162958513</v>
      </c>
      <c r="P60" s="3">
        <f t="shared" si="132"/>
        <v>1.2294827999999999E-2</v>
      </c>
      <c r="Q60" s="3">
        <f t="shared" si="84"/>
        <v>3.725705454545454E-2</v>
      </c>
      <c r="R60" s="3">
        <f t="shared" ref="R60:R73" si="141">O60*P60</f>
        <v>1.3060996390451088E-2</v>
      </c>
      <c r="S60" s="3">
        <f t="shared" ref="S60:S73" si="142">SQRT(R60)</f>
        <v>0.11428471634672367</v>
      </c>
      <c r="T60" s="3">
        <f t="shared" si="102"/>
        <v>3.9578776940760868E-2</v>
      </c>
      <c r="U60" s="3">
        <f t="shared" si="53"/>
        <v>25.266066242944795</v>
      </c>
      <c r="W60" s="3">
        <v>0.33</v>
      </c>
      <c r="X60" s="3">
        <v>1.7076000000000001E-3</v>
      </c>
      <c r="Y60" s="32">
        <f t="shared" si="106"/>
        <v>1.0614977111556758</v>
      </c>
      <c r="Z60" s="3">
        <f t="shared" si="133"/>
        <v>1.2226416E-2</v>
      </c>
      <c r="AA60" s="3">
        <f t="shared" si="86"/>
        <v>3.7049745454545452E-2</v>
      </c>
      <c r="AB60" s="3">
        <f t="shared" ref="AB60:AB73" si="143">Y60*Z60</f>
        <v>1.2978312599637134E-2</v>
      </c>
      <c r="AC60" s="3">
        <f t="shared" ref="AC60:AC73" si="144">SQRT(AB60)</f>
        <v>0.11392239726953227</v>
      </c>
      <c r="AD60" s="3">
        <f t="shared" si="87"/>
        <v>3.9328219998900404E-2</v>
      </c>
      <c r="AE60" s="3">
        <f t="shared" si="32"/>
        <v>25.427034328732891</v>
      </c>
      <c r="AG60" s="3">
        <v>0.33</v>
      </c>
      <c r="AH60" s="3">
        <v>1.7049000000000001E-3</v>
      </c>
      <c r="AI60" s="32">
        <f t="shared" si="107"/>
        <v>1.0614977111556758</v>
      </c>
      <c r="AJ60" s="3">
        <f t="shared" si="134"/>
        <v>1.2207084E-2</v>
      </c>
      <c r="AK60" s="3">
        <f t="shared" si="89"/>
        <v>3.6991163636363636E-2</v>
      </c>
      <c r="AL60" s="3">
        <f t="shared" ref="AL60:AL73" si="145">AI60*AJ60</f>
        <v>1.2957791725885072E-2</v>
      </c>
      <c r="AM60" s="3">
        <f t="shared" ref="AM60:AM73" si="146">SQRT(AL60)</f>
        <v>0.11383229649745749</v>
      </c>
      <c r="AN60" s="3">
        <f t="shared" si="90"/>
        <v>3.9266035532985064E-2</v>
      </c>
      <c r="AO60" s="3">
        <f t="shared" si="36"/>
        <v>25.467302375355906</v>
      </c>
      <c r="AQ60" s="3">
        <v>0.33</v>
      </c>
      <c r="AR60" s="3">
        <v>1.6998E-3</v>
      </c>
      <c r="AS60" s="32">
        <f t="shared" si="108"/>
        <v>1.0614977111556758</v>
      </c>
      <c r="AT60" s="3">
        <f t="shared" si="135"/>
        <v>1.2170568E-2</v>
      </c>
      <c r="AU60" s="3">
        <f t="shared" si="92"/>
        <v>3.6880509090909092E-2</v>
      </c>
      <c r="AV60" s="3">
        <f t="shared" ref="AV60:AV73" si="147">AS60*AT60</f>
        <v>1.2919030075464511E-2</v>
      </c>
      <c r="AW60" s="3">
        <f t="shared" ref="AW60:AW73" si="148">SQRT(AV60)</f>
        <v>0.1136619112784248</v>
      </c>
      <c r="AX60" s="3">
        <f t="shared" si="93"/>
        <v>3.9148575986256096E-2</v>
      </c>
      <c r="AY60" s="3">
        <f t="shared" si="40"/>
        <v>25.543713271999227</v>
      </c>
      <c r="BA60" s="3">
        <v>0.33</v>
      </c>
      <c r="BB60" s="3">
        <v>1.6788E-3</v>
      </c>
      <c r="BC60" s="32">
        <f t="shared" si="109"/>
        <v>1.0614977111556758</v>
      </c>
      <c r="BD60" s="3">
        <f t="shared" si="124"/>
        <v>1.2020208000000001E-2</v>
      </c>
      <c r="BE60" s="3">
        <f t="shared" si="95"/>
        <v>3.6424872727272725E-2</v>
      </c>
      <c r="BF60" s="3">
        <f t="shared" ref="BF60:BF73" si="149">BC60*BD60</f>
        <v>1.2759423279615144E-2</v>
      </c>
      <c r="BG60" s="3">
        <f t="shared" ref="BG60:BG73" si="150">SQRT(BF60)</f>
        <v>0.11295761718279623</v>
      </c>
      <c r="BH60" s="3">
        <f t="shared" si="103"/>
        <v>3.8664919029136796E-2</v>
      </c>
      <c r="BI60" s="3">
        <f t="shared" si="56"/>
        <v>25.8632379197905</v>
      </c>
      <c r="BK60" s="3">
        <v>0.33</v>
      </c>
      <c r="BL60" s="3">
        <v>1.6697000000000001E-3</v>
      </c>
      <c r="BM60" s="32">
        <f t="shared" si="110"/>
        <v>1.0614977111556758</v>
      </c>
      <c r="BN60" s="3">
        <f t="shared" si="136"/>
        <v>1.1955052000000001E-2</v>
      </c>
      <c r="BO60" s="3">
        <f t="shared" si="97"/>
        <v>3.62274303030303E-2</v>
      </c>
      <c r="BP60" s="3">
        <f t="shared" ref="BP60:BP73" si="151">BM60*BN60</f>
        <v>1.2690260334747086E-2</v>
      </c>
      <c r="BQ60" s="3">
        <f t="shared" ref="BQ60:BQ73" si="152">SQRT(BP60)</f>
        <v>0.11265105563085988</v>
      </c>
      <c r="BR60" s="3">
        <f t="shared" si="98"/>
        <v>3.8455334347718438E-2</v>
      </c>
      <c r="BS60" s="3">
        <f t="shared" si="46"/>
        <v>26.004194657569794</v>
      </c>
      <c r="BU60" s="3">
        <v>0.33</v>
      </c>
      <c r="BV60" s="3">
        <v>1.6957999999999999E-3</v>
      </c>
      <c r="BW60" s="32">
        <f t="shared" si="111"/>
        <v>1.0614977111556758</v>
      </c>
      <c r="BX60" s="3">
        <f t="shared" si="137"/>
        <v>1.2141928E-2</v>
      </c>
      <c r="BY60" s="3">
        <f t="shared" si="100"/>
        <v>3.6793721212121211E-2</v>
      </c>
      <c r="BZ60" s="3">
        <f t="shared" ref="BZ60:BZ73" si="153">BW60*BX60</f>
        <v>1.2888628781017012E-2</v>
      </c>
      <c r="CA60" s="3">
        <f t="shared" ref="CA60:CA73" si="154">SQRT(BZ60)</f>
        <v>0.11352809687921758</v>
      </c>
      <c r="CB60" s="3">
        <f t="shared" si="101"/>
        <v>3.9056450851566706E-2</v>
      </c>
      <c r="CC60" s="3">
        <f t="shared" si="50"/>
        <v>25.603964983927519</v>
      </c>
    </row>
    <row r="61" spans="1:81" x14ac:dyDescent="0.2">
      <c r="B61" s="3">
        <v>0.37</v>
      </c>
      <c r="C61" s="3">
        <f t="shared" si="81"/>
        <v>308.33333333333337</v>
      </c>
      <c r="D61" s="3">
        <v>1.915E-3</v>
      </c>
      <c r="E61" s="32">
        <f t="shared" si="104"/>
        <v>1.0639725060716354</v>
      </c>
      <c r="F61" s="3">
        <f t="shared" si="131"/>
        <v>1.34433E-2</v>
      </c>
      <c r="G61" s="3">
        <f t="shared" ref="G61:G73" si="155">F61/B61</f>
        <v>3.6333243243243246E-2</v>
      </c>
      <c r="H61" s="3">
        <f t="shared" si="138"/>
        <v>1.4303301590872817E-2</v>
      </c>
      <c r="I61" s="3">
        <f t="shared" si="139"/>
        <v>0.11959641127923872</v>
      </c>
      <c r="J61" s="3">
        <f t="shared" si="140"/>
        <v>3.8657571867223829E-2</v>
      </c>
      <c r="K61" s="3">
        <f t="shared" si="26"/>
        <v>25.868153422431039</v>
      </c>
      <c r="M61" s="3">
        <v>0.37</v>
      </c>
      <c r="N61" s="3">
        <v>1.915E-3</v>
      </c>
      <c r="O61" s="32">
        <f t="shared" si="105"/>
        <v>1.0639725060716354</v>
      </c>
      <c r="P61" s="3">
        <f t="shared" si="132"/>
        <v>1.34433E-2</v>
      </c>
      <c r="Q61" s="3">
        <f t="shared" si="84"/>
        <v>3.6333243243243246E-2</v>
      </c>
      <c r="R61" s="3">
        <f t="shared" si="141"/>
        <v>1.4303301590872817E-2</v>
      </c>
      <c r="S61" s="3">
        <f t="shared" si="142"/>
        <v>0.11959641127923872</v>
      </c>
      <c r="T61" s="3">
        <f t="shared" si="102"/>
        <v>3.8657571867223829E-2</v>
      </c>
      <c r="U61" s="3">
        <f t="shared" si="53"/>
        <v>25.868153422431039</v>
      </c>
      <c r="W61" s="3">
        <v>0.37</v>
      </c>
      <c r="X61" s="3">
        <v>1.8674E-3</v>
      </c>
      <c r="Y61" s="32">
        <f t="shared" si="106"/>
        <v>1.0631321447439293</v>
      </c>
      <c r="Z61" s="3">
        <f t="shared" si="133"/>
        <v>1.3370584E-2</v>
      </c>
      <c r="AA61" s="3">
        <f t="shared" si="86"/>
        <v>3.613671351351351E-2</v>
      </c>
      <c r="AB61" s="3">
        <f t="shared" si="143"/>
        <v>1.4214697644398864E-2</v>
      </c>
      <c r="AC61" s="3">
        <f t="shared" si="144"/>
        <v>0.11922540687453688</v>
      </c>
      <c r="AD61" s="3">
        <f t="shared" si="87"/>
        <v>3.8418101741618554E-2</v>
      </c>
      <c r="AE61" s="3">
        <f t="shared" si="32"/>
        <v>26.029396421653342</v>
      </c>
      <c r="AG61" s="3">
        <v>0.37</v>
      </c>
      <c r="AH61" s="3">
        <v>1.8684999999999999E-3</v>
      </c>
      <c r="AI61" s="32">
        <f t="shared" si="107"/>
        <v>1.0631321447439293</v>
      </c>
      <c r="AJ61" s="3">
        <f t="shared" si="134"/>
        <v>1.337846E-2</v>
      </c>
      <c r="AK61" s="3">
        <f t="shared" si="89"/>
        <v>3.6158000000000003E-2</v>
      </c>
      <c r="AL61" s="3">
        <f t="shared" si="145"/>
        <v>1.4223070873170868E-2</v>
      </c>
      <c r="AM61" s="3">
        <f t="shared" si="146"/>
        <v>0.11926051682418146</v>
      </c>
      <c r="AN61" s="3">
        <f t="shared" si="90"/>
        <v>3.8440732089650993E-2</v>
      </c>
      <c r="AO61" s="3">
        <f t="shared" si="36"/>
        <v>26.014072720254457</v>
      </c>
      <c r="AQ61" s="3">
        <v>0.37</v>
      </c>
      <c r="AR61" s="3">
        <v>1.8550999999999999E-3</v>
      </c>
      <c r="AS61" s="32">
        <f t="shared" si="108"/>
        <v>1.0631321447439293</v>
      </c>
      <c r="AT61" s="3">
        <f t="shared" si="135"/>
        <v>1.3282515999999999E-2</v>
      </c>
      <c r="AU61" s="3">
        <f t="shared" si="92"/>
        <v>3.589869189189189E-2</v>
      </c>
      <c r="AV61" s="3">
        <f t="shared" si="147"/>
        <v>1.4121069722675555E-2</v>
      </c>
      <c r="AW61" s="3">
        <f t="shared" si="148"/>
        <v>0.1188321072887103</v>
      </c>
      <c r="AX61" s="3">
        <f t="shared" si="93"/>
        <v>3.8165053304528525E-2</v>
      </c>
      <c r="AY61" s="3">
        <f t="shared" si="40"/>
        <v>26.201980959406747</v>
      </c>
      <c r="BA61" s="3">
        <v>0.37</v>
      </c>
      <c r="BB61" s="3">
        <v>1.8392E-3</v>
      </c>
      <c r="BC61" s="32">
        <f t="shared" si="109"/>
        <v>1.0631321447439293</v>
      </c>
      <c r="BD61" s="3">
        <f t="shared" si="124"/>
        <v>1.3168672000000001E-2</v>
      </c>
      <c r="BE61" s="3">
        <f t="shared" si="95"/>
        <v>3.5591005405405406E-2</v>
      </c>
      <c r="BF61" s="3">
        <f t="shared" si="149"/>
        <v>1.4000038506789329E-2</v>
      </c>
      <c r="BG61" s="3">
        <f t="shared" si="150"/>
        <v>0.11832175838276461</v>
      </c>
      <c r="BH61" s="3">
        <f t="shared" si="103"/>
        <v>3.7837941910241431E-2</v>
      </c>
      <c r="BI61" s="3">
        <f t="shared" si="56"/>
        <v>26.428498737383343</v>
      </c>
      <c r="BK61" s="3">
        <v>0.37</v>
      </c>
      <c r="BL61" s="3">
        <v>1.8257E-3</v>
      </c>
      <c r="BM61" s="32">
        <f t="shared" si="110"/>
        <v>1.0631321447439293</v>
      </c>
      <c r="BN61" s="3">
        <f t="shared" si="136"/>
        <v>1.3072012000000001E-2</v>
      </c>
      <c r="BO61" s="3">
        <f t="shared" si="97"/>
        <v>3.5329762162162166E-2</v>
      </c>
      <c r="BP61" s="3">
        <f t="shared" si="151"/>
        <v>1.3897276153678381E-2</v>
      </c>
      <c r="BQ61" s="3">
        <f t="shared" si="152"/>
        <v>0.11788670897806242</v>
      </c>
      <c r="BR61" s="3">
        <f t="shared" si="98"/>
        <v>3.7560205820752382E-2</v>
      </c>
      <c r="BS61" s="3">
        <f t="shared" si="46"/>
        <v>26.623922264224927</v>
      </c>
      <c r="BU61" s="3">
        <v>0.37</v>
      </c>
      <c r="BV61" s="3">
        <v>1.8577000000000001E-3</v>
      </c>
      <c r="BW61" s="32">
        <f t="shared" si="111"/>
        <v>1.0631321447439293</v>
      </c>
      <c r="BX61" s="3">
        <f t="shared" si="137"/>
        <v>1.3301132E-2</v>
      </c>
      <c r="BY61" s="3">
        <f t="shared" si="100"/>
        <v>3.594900540540541E-2</v>
      </c>
      <c r="BZ61" s="3">
        <f t="shared" si="153"/>
        <v>1.4140860990682109E-2</v>
      </c>
      <c r="CA61" s="3">
        <f t="shared" si="154"/>
        <v>0.11891535220770323</v>
      </c>
      <c r="CB61" s="3">
        <f t="shared" si="101"/>
        <v>3.8218543218059751E-2</v>
      </c>
      <c r="CC61" s="3">
        <f t="shared" si="50"/>
        <v>26.16530918759512</v>
      </c>
    </row>
    <row r="62" spans="1:81" x14ac:dyDescent="0.2">
      <c r="B62" s="3">
        <v>0.41</v>
      </c>
      <c r="C62" s="3">
        <f t="shared" si="81"/>
        <v>341.66666666666669</v>
      </c>
      <c r="D62" s="3">
        <v>2.0731E-3</v>
      </c>
      <c r="E62" s="32">
        <f t="shared" si="104"/>
        <v>1.0654585146245852</v>
      </c>
      <c r="F62" s="3">
        <f t="shared" si="131"/>
        <v>1.4553162E-2</v>
      </c>
      <c r="G62" s="3">
        <f t="shared" si="155"/>
        <v>3.5495517073170731E-2</v>
      </c>
      <c r="H62" s="3">
        <f t="shared" si="138"/>
        <v>1.5505790367610957E-2</v>
      </c>
      <c r="I62" s="3">
        <f t="shared" si="139"/>
        <v>0.1245222484844012</v>
      </c>
      <c r="J62" s="3">
        <f t="shared" si="140"/>
        <v>3.7819000896612096E-2</v>
      </c>
      <c r="K62" s="3">
        <f t="shared" si="26"/>
        <v>26.44173500864699</v>
      </c>
      <c r="M62" s="3">
        <v>0.41</v>
      </c>
      <c r="N62" s="3">
        <v>2.0731E-3</v>
      </c>
      <c r="O62" s="32">
        <f t="shared" si="105"/>
        <v>1.0654585146245852</v>
      </c>
      <c r="P62" s="3">
        <f t="shared" si="132"/>
        <v>1.4553162E-2</v>
      </c>
      <c r="Q62" s="3">
        <f t="shared" si="84"/>
        <v>3.5495517073170731E-2</v>
      </c>
      <c r="R62" s="3">
        <f t="shared" si="141"/>
        <v>1.5505790367610957E-2</v>
      </c>
      <c r="S62" s="3">
        <f t="shared" si="142"/>
        <v>0.1245222484844012</v>
      </c>
      <c r="T62" s="3">
        <f t="shared" si="102"/>
        <v>3.7819000896612096E-2</v>
      </c>
      <c r="U62" s="3">
        <f t="shared" si="53"/>
        <v>26.44173500864699</v>
      </c>
      <c r="W62" s="3">
        <v>0.41</v>
      </c>
      <c r="X62" s="3">
        <v>2.0235000000000001E-3</v>
      </c>
      <c r="Y62" s="32">
        <f t="shared" si="106"/>
        <v>1.0645986326590735</v>
      </c>
      <c r="Z62" s="3">
        <f t="shared" si="133"/>
        <v>1.4488260000000001E-2</v>
      </c>
      <c r="AA62" s="3">
        <f t="shared" si="86"/>
        <v>3.533721951219513E-2</v>
      </c>
      <c r="AB62" s="3">
        <f t="shared" si="143"/>
        <v>1.5424181785609149E-2</v>
      </c>
      <c r="AC62" s="3">
        <f t="shared" si="144"/>
        <v>0.12419412943295327</v>
      </c>
      <c r="AD62" s="3">
        <f t="shared" si="87"/>
        <v>3.7619955574656465E-2</v>
      </c>
      <c r="AE62" s="3">
        <f t="shared" si="32"/>
        <v>26.58163691914811</v>
      </c>
      <c r="AG62" s="3">
        <v>0.41</v>
      </c>
      <c r="AH62" s="3">
        <v>2.0230000000000001E-3</v>
      </c>
      <c r="AI62" s="32">
        <f t="shared" si="107"/>
        <v>1.0645986326590735</v>
      </c>
      <c r="AJ62" s="3">
        <f t="shared" si="134"/>
        <v>1.4484680000000002E-2</v>
      </c>
      <c r="AK62" s="3">
        <f t="shared" si="89"/>
        <v>3.5328487804878052E-2</v>
      </c>
      <c r="AL62" s="3">
        <f t="shared" si="145"/>
        <v>1.542037052250423E-2</v>
      </c>
      <c r="AM62" s="3">
        <f t="shared" si="146"/>
        <v>0.12417878451049612</v>
      </c>
      <c r="AN62" s="3">
        <f t="shared" si="90"/>
        <v>3.7610659810985929E-2</v>
      </c>
      <c r="AO62" s="3">
        <f t="shared" si="36"/>
        <v>26.588206775035196</v>
      </c>
      <c r="AQ62" s="3">
        <v>0.41</v>
      </c>
      <c r="AR62" s="3">
        <v>2.0091000000000002E-3</v>
      </c>
      <c r="AS62" s="32">
        <f t="shared" si="108"/>
        <v>1.0645986326590735</v>
      </c>
      <c r="AT62" s="3">
        <f t="shared" si="135"/>
        <v>1.4385156000000001E-2</v>
      </c>
      <c r="AU62" s="3">
        <f t="shared" si="92"/>
        <v>3.5085746341463421E-2</v>
      </c>
      <c r="AV62" s="3">
        <f t="shared" si="147"/>
        <v>1.5314417408187469E-2</v>
      </c>
      <c r="AW62" s="3">
        <f t="shared" si="148"/>
        <v>0.12375143396416653</v>
      </c>
      <c r="AX62" s="3">
        <f t="shared" si="93"/>
        <v>3.7352237580945045E-2</v>
      </c>
      <c r="AY62" s="3">
        <f t="shared" si="40"/>
        <v>26.772157834799764</v>
      </c>
      <c r="BA62" s="3">
        <v>0.41</v>
      </c>
      <c r="BB62" s="3">
        <v>1.9922E-3</v>
      </c>
      <c r="BC62" s="32">
        <f t="shared" si="109"/>
        <v>1.0645986326590735</v>
      </c>
      <c r="BD62" s="3">
        <f t="shared" si="124"/>
        <v>1.4264152E-2</v>
      </c>
      <c r="BE62" s="3">
        <f t="shared" si="95"/>
        <v>3.4790614634146344E-2</v>
      </c>
      <c r="BF62" s="3">
        <f t="shared" si="149"/>
        <v>1.5185596715241188E-2</v>
      </c>
      <c r="BG62" s="3">
        <f t="shared" si="150"/>
        <v>0.12322985318193473</v>
      </c>
      <c r="BH62" s="3">
        <f t="shared" si="103"/>
        <v>3.7038040768880946E-2</v>
      </c>
      <c r="BI62" s="3">
        <f t="shared" si="56"/>
        <v>26.999268299315435</v>
      </c>
      <c r="BK62" s="3">
        <v>0.41</v>
      </c>
      <c r="BL62" s="3">
        <v>1.977E-3</v>
      </c>
      <c r="BM62" s="32">
        <f t="shared" si="110"/>
        <v>1.0645986326590735</v>
      </c>
      <c r="BN62" s="3">
        <f t="shared" si="136"/>
        <v>1.4155320000000001E-2</v>
      </c>
      <c r="BO62" s="3">
        <f t="shared" si="97"/>
        <v>3.4525170731707321E-2</v>
      </c>
      <c r="BP62" s="3">
        <f t="shared" si="151"/>
        <v>1.5069734316851637E-2</v>
      </c>
      <c r="BQ62" s="3">
        <f t="shared" si="152"/>
        <v>0.12275884618572967</v>
      </c>
      <c r="BR62" s="3">
        <f t="shared" si="98"/>
        <v>3.6755449553296675E-2</v>
      </c>
      <c r="BS62" s="3">
        <f t="shared" si="46"/>
        <v>27.206849927109864</v>
      </c>
      <c r="BU62" s="3">
        <v>0.41</v>
      </c>
      <c r="BV62" s="3">
        <v>2.0106E-3</v>
      </c>
      <c r="BW62" s="32">
        <f t="shared" si="111"/>
        <v>1.0645986326590735</v>
      </c>
      <c r="BX62" s="3">
        <f t="shared" si="137"/>
        <v>1.4395896E-2</v>
      </c>
      <c r="BY62" s="3">
        <f t="shared" si="100"/>
        <v>3.5111941463414634E-2</v>
      </c>
      <c r="BZ62" s="3">
        <f t="shared" si="153"/>
        <v>1.5325851197502226E-2</v>
      </c>
      <c r="CA62" s="3">
        <f t="shared" si="154"/>
        <v>0.12379762193799292</v>
      </c>
      <c r="CB62" s="3">
        <f t="shared" si="101"/>
        <v>3.7380124871956653E-2</v>
      </c>
      <c r="CC62" s="3">
        <f t="shared" si="50"/>
        <v>26.752184574702177</v>
      </c>
    </row>
    <row r="63" spans="1:81" x14ac:dyDescent="0.2">
      <c r="B63" s="3">
        <v>0.45</v>
      </c>
      <c r="C63" s="3">
        <f t="shared" si="81"/>
        <v>375.00000000000006</v>
      </c>
      <c r="D63" s="3">
        <v>2.2285999999999999E-3</v>
      </c>
      <c r="E63" s="32">
        <f t="shared" si="104"/>
        <v>1.0668060798170549</v>
      </c>
      <c r="F63" s="3">
        <f t="shared" si="131"/>
        <v>1.5644771999999998E-2</v>
      </c>
      <c r="G63" s="3">
        <f t="shared" si="155"/>
        <v>3.4766159999999997E-2</v>
      </c>
      <c r="H63" s="3">
        <f t="shared" si="138"/>
        <v>1.6689937886951622E-2</v>
      </c>
      <c r="I63" s="3">
        <f t="shared" si="139"/>
        <v>0.12918954248294101</v>
      </c>
      <c r="J63" s="3">
        <f t="shared" si="140"/>
        <v>3.7088750859892494E-2</v>
      </c>
      <c r="K63" s="3">
        <f t="shared" si="26"/>
        <v>26.962353188373154</v>
      </c>
      <c r="M63" s="3">
        <v>0.45</v>
      </c>
      <c r="N63" s="3">
        <v>2.2285999999999999E-3</v>
      </c>
      <c r="O63" s="32">
        <f t="shared" si="105"/>
        <v>1.0668060798170549</v>
      </c>
      <c r="P63" s="3">
        <f t="shared" si="132"/>
        <v>1.5644771999999998E-2</v>
      </c>
      <c r="Q63" s="3">
        <f t="shared" si="84"/>
        <v>3.4766159999999997E-2</v>
      </c>
      <c r="R63" s="3">
        <f t="shared" si="141"/>
        <v>1.6689937886951622E-2</v>
      </c>
      <c r="S63" s="3">
        <f t="shared" si="142"/>
        <v>0.12918954248294101</v>
      </c>
      <c r="T63" s="3">
        <f t="shared" si="102"/>
        <v>3.7088750859892494E-2</v>
      </c>
      <c r="U63" s="3">
        <f t="shared" si="53"/>
        <v>26.962353188373154</v>
      </c>
      <c r="W63" s="3">
        <v>0.45</v>
      </c>
      <c r="X63" s="3">
        <v>2.1743999999999999E-3</v>
      </c>
      <c r="Y63" s="32">
        <f t="shared" si="106"/>
        <v>1.0659284958457307</v>
      </c>
      <c r="Z63" s="3">
        <f t="shared" si="133"/>
        <v>1.5568703999999999E-2</v>
      </c>
      <c r="AA63" s="3">
        <f t="shared" si="86"/>
        <v>3.4597119999999995E-2</v>
      </c>
      <c r="AB63" s="3">
        <f t="shared" si="143"/>
        <v>1.6595125236987411E-2</v>
      </c>
      <c r="AC63" s="3">
        <f t="shared" si="144"/>
        <v>0.12882206812882416</v>
      </c>
      <c r="AD63" s="3">
        <f t="shared" si="87"/>
        <v>3.6878056082194244E-2</v>
      </c>
      <c r="AE63" s="3">
        <f t="shared" si="32"/>
        <v>27.11639674746381</v>
      </c>
      <c r="AG63" s="3">
        <v>0.45</v>
      </c>
      <c r="AH63" s="3">
        <v>2.1733E-3</v>
      </c>
      <c r="AI63" s="32">
        <f t="shared" si="107"/>
        <v>1.0659284958457307</v>
      </c>
      <c r="AJ63" s="3">
        <f t="shared" si="134"/>
        <v>1.5560828000000001E-2</v>
      </c>
      <c r="AK63" s="3">
        <f t="shared" si="89"/>
        <v>3.457961777777778E-2</v>
      </c>
      <c r="AL63" s="3">
        <f t="shared" si="145"/>
        <v>1.6586729984154131E-2</v>
      </c>
      <c r="AM63" s="3">
        <f t="shared" si="146"/>
        <v>0.12878947932247467</v>
      </c>
      <c r="AN63" s="3">
        <f t="shared" si="90"/>
        <v>3.685939996478696E-2</v>
      </c>
      <c r="AO63" s="3">
        <f t="shared" si="36"/>
        <v>27.130121514602354</v>
      </c>
      <c r="AQ63" s="3">
        <v>0.45</v>
      </c>
      <c r="AR63" s="3">
        <v>2.1567000000000001E-3</v>
      </c>
      <c r="AS63" s="32">
        <f t="shared" si="108"/>
        <v>1.0659284958457307</v>
      </c>
      <c r="AT63" s="3">
        <f t="shared" si="135"/>
        <v>1.5441972000000002E-2</v>
      </c>
      <c r="AU63" s="3">
        <f t="shared" si="92"/>
        <v>3.4315493333333336E-2</v>
      </c>
      <c r="AV63" s="3">
        <f t="shared" si="147"/>
        <v>1.6460037986851892E-2</v>
      </c>
      <c r="AW63" s="3">
        <f t="shared" si="148"/>
        <v>0.12829667956284718</v>
      </c>
      <c r="AX63" s="3">
        <f t="shared" si="93"/>
        <v>3.6577862193004206E-2</v>
      </c>
      <c r="AY63" s="3">
        <f t="shared" si="40"/>
        <v>27.338940551622986</v>
      </c>
      <c r="BA63" s="3">
        <v>0.45</v>
      </c>
      <c r="BB63" s="3">
        <v>2.1375999999999999E-3</v>
      </c>
      <c r="BC63" s="32">
        <f t="shared" si="109"/>
        <v>1.0659284958457307</v>
      </c>
      <c r="BD63" s="3">
        <f t="shared" si="124"/>
        <v>1.5305216E-2</v>
      </c>
      <c r="BE63" s="3">
        <f t="shared" si="95"/>
        <v>3.4011591111111107E-2</v>
      </c>
      <c r="BF63" s="3">
        <f t="shared" si="149"/>
        <v>1.6314265869474012E-2</v>
      </c>
      <c r="BG63" s="3">
        <f t="shared" si="150"/>
        <v>0.12772731058577103</v>
      </c>
      <c r="BH63" s="3">
        <f t="shared" si="103"/>
        <v>3.6253924154386691E-2</v>
      </c>
      <c r="BI63" s="3">
        <f t="shared" si="56"/>
        <v>27.583220942966555</v>
      </c>
      <c r="BK63" s="3">
        <v>0.45</v>
      </c>
      <c r="BL63" s="3">
        <v>2.1205E-3</v>
      </c>
      <c r="BM63" s="32">
        <f t="shared" si="110"/>
        <v>1.0659284958457307</v>
      </c>
      <c r="BN63" s="3">
        <f t="shared" si="136"/>
        <v>1.518278E-2</v>
      </c>
      <c r="BO63" s="3">
        <f t="shared" si="97"/>
        <v>3.3739511111111113E-2</v>
      </c>
      <c r="BP63" s="3">
        <f t="shared" si="151"/>
        <v>1.6183757848156642E-2</v>
      </c>
      <c r="BQ63" s="3">
        <f t="shared" si="152"/>
        <v>0.12721539941436588</v>
      </c>
      <c r="BR63" s="3">
        <f t="shared" si="98"/>
        <v>3.5963906329236982E-2</v>
      </c>
      <c r="BS63" s="3">
        <f t="shared" si="46"/>
        <v>27.805655782921626</v>
      </c>
      <c r="BU63" s="3">
        <v>0.45</v>
      </c>
      <c r="BV63" s="3">
        <v>2.1578000000000001E-3</v>
      </c>
      <c r="BW63" s="32">
        <f t="shared" si="111"/>
        <v>1.0659284958457307</v>
      </c>
      <c r="BX63" s="3">
        <f t="shared" si="137"/>
        <v>1.5449848E-2</v>
      </c>
      <c r="BY63" s="3">
        <f t="shared" si="100"/>
        <v>3.4332995555555558E-2</v>
      </c>
      <c r="BZ63" s="3">
        <f t="shared" si="153"/>
        <v>1.6468433239685172E-2</v>
      </c>
      <c r="CA63" s="3">
        <f t="shared" si="154"/>
        <v>0.12832939351405495</v>
      </c>
      <c r="CB63" s="3">
        <f t="shared" si="101"/>
        <v>3.659651831041149E-2</v>
      </c>
      <c r="CC63" s="3">
        <f t="shared" si="50"/>
        <v>27.325003748116281</v>
      </c>
    </row>
    <row r="64" spans="1:81" x14ac:dyDescent="0.2">
      <c r="B64" s="3">
        <v>0.49</v>
      </c>
      <c r="C64" s="3">
        <f t="shared" si="81"/>
        <v>408.33333333333337</v>
      </c>
      <c r="D64" s="3">
        <v>2.3731999999999998E-3</v>
      </c>
      <c r="E64" s="32">
        <f t="shared" si="104"/>
        <v>1.0680388134818812</v>
      </c>
      <c r="F64" s="3">
        <f t="shared" si="131"/>
        <v>1.6659863999999996E-2</v>
      </c>
      <c r="G64" s="3">
        <f t="shared" si="155"/>
        <v>3.3999722448979586E-2</v>
      </c>
      <c r="H64" s="3">
        <f t="shared" si="138"/>
        <v>1.7793381379329502E-2</v>
      </c>
      <c r="I64" s="3">
        <f t="shared" si="139"/>
        <v>0.13339183400541993</v>
      </c>
      <c r="J64" s="3">
        <f t="shared" si="140"/>
        <v>3.6313023223121431E-2</v>
      </c>
      <c r="K64" s="3">
        <f t="shared" si="26"/>
        <v>27.538329536915956</v>
      </c>
      <c r="M64" s="3">
        <v>0.49</v>
      </c>
      <c r="N64" s="3">
        <v>2.3731999999999998E-3</v>
      </c>
      <c r="O64" s="32">
        <f t="shared" si="105"/>
        <v>1.0680388134818812</v>
      </c>
      <c r="P64" s="3">
        <f t="shared" si="132"/>
        <v>1.6659863999999996E-2</v>
      </c>
      <c r="Q64" s="3">
        <f t="shared" si="84"/>
        <v>3.3999722448979586E-2</v>
      </c>
      <c r="R64" s="3">
        <f t="shared" si="141"/>
        <v>1.7793381379329502E-2</v>
      </c>
      <c r="S64" s="3">
        <f t="shared" si="142"/>
        <v>0.13339183400541993</v>
      </c>
      <c r="T64" s="3">
        <f t="shared" si="102"/>
        <v>3.6313023223121431E-2</v>
      </c>
      <c r="U64" s="3">
        <f t="shared" si="53"/>
        <v>27.538329536915956</v>
      </c>
      <c r="W64" s="3">
        <v>0.49</v>
      </c>
      <c r="X64" s="3">
        <v>2.3194999999999999E-3</v>
      </c>
      <c r="Y64" s="32">
        <f t="shared" si="106"/>
        <v>1.067145035964878</v>
      </c>
      <c r="Z64" s="3">
        <f t="shared" si="133"/>
        <v>1.660762E-2</v>
      </c>
      <c r="AA64" s="3">
        <f t="shared" si="86"/>
        <v>3.3893102040816324E-2</v>
      </c>
      <c r="AB64" s="3">
        <f t="shared" si="143"/>
        <v>1.7722739242191025E-2</v>
      </c>
      <c r="AC64" s="3">
        <f t="shared" si="144"/>
        <v>0.13312677883202548</v>
      </c>
      <c r="AD64" s="3">
        <f t="shared" si="87"/>
        <v>3.6168855596308218E-2</v>
      </c>
      <c r="AE64" s="3">
        <f t="shared" si="32"/>
        <v>27.648096228459899</v>
      </c>
      <c r="AG64" s="3">
        <v>0.49</v>
      </c>
      <c r="AH64" s="3">
        <v>2.3200999999999999E-3</v>
      </c>
      <c r="AI64" s="32">
        <f t="shared" si="107"/>
        <v>1.067145035964878</v>
      </c>
      <c r="AJ64" s="3">
        <f t="shared" si="134"/>
        <v>1.6611916000000001E-2</v>
      </c>
      <c r="AK64" s="3">
        <f t="shared" si="89"/>
        <v>3.3901869387755107E-2</v>
      </c>
      <c r="AL64" s="3">
        <f t="shared" si="145"/>
        <v>1.7727323697265533E-2</v>
      </c>
      <c r="AM64" s="3">
        <f t="shared" si="146"/>
        <v>0.13314399609920657</v>
      </c>
      <c r="AN64" s="3">
        <f t="shared" si="90"/>
        <v>3.6178211627072521E-2</v>
      </c>
      <c r="AO64" s="3">
        <f t="shared" si="36"/>
        <v>27.640946166937944</v>
      </c>
      <c r="AQ64" s="3">
        <v>0.49</v>
      </c>
      <c r="AR64" s="3">
        <v>2.2994000000000001E-3</v>
      </c>
      <c r="AS64" s="32">
        <f t="shared" si="108"/>
        <v>1.067145035964878</v>
      </c>
      <c r="AT64" s="3">
        <f t="shared" si="135"/>
        <v>1.6463703999999999E-2</v>
      </c>
      <c r="AU64" s="3">
        <f t="shared" si="92"/>
        <v>3.3599395918367345E-2</v>
      </c>
      <c r="AV64" s="3">
        <f t="shared" si="147"/>
        <v>1.7569159997195105E-2</v>
      </c>
      <c r="AW64" s="3">
        <f t="shared" si="148"/>
        <v>0.13254870801782681</v>
      </c>
      <c r="AX64" s="3">
        <f t="shared" si="93"/>
        <v>3.5855428565704298E-2</v>
      </c>
      <c r="AY64" s="3">
        <f t="shared" si="40"/>
        <v>27.889779595508713</v>
      </c>
      <c r="BA64" s="3">
        <v>0.49</v>
      </c>
      <c r="BB64" s="3">
        <v>2.2769000000000001E-3</v>
      </c>
      <c r="BC64" s="32">
        <f t="shared" si="109"/>
        <v>1.067145035964878</v>
      </c>
      <c r="BD64" s="3">
        <f t="shared" si="124"/>
        <v>1.6302604000000002E-2</v>
      </c>
      <c r="BE64" s="3">
        <f t="shared" si="95"/>
        <v>3.3270620408163268E-2</v>
      </c>
      <c r="BF64" s="3">
        <f t="shared" si="149"/>
        <v>1.7397242931901164E-2</v>
      </c>
      <c r="BG64" s="3">
        <f t="shared" si="150"/>
        <v>0.13189860852905599</v>
      </c>
      <c r="BH64" s="3">
        <f t="shared" si="103"/>
        <v>3.5504577412043194E-2</v>
      </c>
      <c r="BI64" s="3">
        <f t="shared" si="56"/>
        <v>28.165382406742822</v>
      </c>
      <c r="BK64" s="3">
        <v>0.49</v>
      </c>
      <c r="BL64" s="3">
        <v>2.2655000000000002E-3</v>
      </c>
      <c r="BM64" s="32">
        <f t="shared" si="110"/>
        <v>1.067145035964878</v>
      </c>
      <c r="BN64" s="3">
        <f t="shared" si="136"/>
        <v>1.6220980000000003E-2</v>
      </c>
      <c r="BO64" s="3">
        <f t="shared" si="97"/>
        <v>3.3104040816326535E-2</v>
      </c>
      <c r="BP64" s="3">
        <f t="shared" si="151"/>
        <v>1.7310138285485568E-2</v>
      </c>
      <c r="BQ64" s="3">
        <f t="shared" si="152"/>
        <v>0.13156799871353811</v>
      </c>
      <c r="BR64" s="3">
        <f t="shared" si="98"/>
        <v>3.5326812827521571E-2</v>
      </c>
      <c r="BS64" s="3">
        <f t="shared" si="46"/>
        <v>28.307110660742762</v>
      </c>
      <c r="BU64" s="3">
        <v>0.49</v>
      </c>
      <c r="BV64" s="3">
        <v>2.3013999999999999E-3</v>
      </c>
      <c r="BW64" s="32">
        <f t="shared" si="111"/>
        <v>1.067145035964878</v>
      </c>
      <c r="BX64" s="3">
        <f t="shared" si="137"/>
        <v>1.6478024000000001E-2</v>
      </c>
      <c r="BY64" s="3">
        <f t="shared" si="100"/>
        <v>3.3628620408163265E-2</v>
      </c>
      <c r="BZ64" s="3">
        <f t="shared" si="153"/>
        <v>1.7584441514110122E-2</v>
      </c>
      <c r="CA64" s="3">
        <f t="shared" si="154"/>
        <v>0.13260634039935693</v>
      </c>
      <c r="CB64" s="3">
        <f t="shared" si="101"/>
        <v>3.5886615334918617E-2</v>
      </c>
      <c r="CC64" s="3">
        <f t="shared" si="50"/>
        <v>27.865542366347761</v>
      </c>
    </row>
    <row r="65" spans="2:81" x14ac:dyDescent="0.2">
      <c r="B65" s="3">
        <v>0.53349999999999997</v>
      </c>
      <c r="C65" s="3">
        <f t="shared" si="81"/>
        <v>444.58333333333337</v>
      </c>
      <c r="D65" s="3">
        <v>2.5344E-3</v>
      </c>
      <c r="E65" s="32">
        <f t="shared" si="104"/>
        <v>1.0692700397927684</v>
      </c>
      <c r="F65" s="3">
        <f t="shared" si="131"/>
        <v>1.7791487999999998E-2</v>
      </c>
      <c r="G65" s="3">
        <f t="shared" si="155"/>
        <v>3.3348618556701029E-2</v>
      </c>
      <c r="H65" s="3">
        <f t="shared" si="138"/>
        <v>1.9023905081732559E-2</v>
      </c>
      <c r="I65" s="3">
        <f t="shared" si="139"/>
        <v>0.13792717310861033</v>
      </c>
      <c r="J65" s="3">
        <f t="shared" si="140"/>
        <v>3.5658678691157561E-2</v>
      </c>
      <c r="K65" s="3">
        <f t="shared" si="26"/>
        <v>28.043663890663858</v>
      </c>
      <c r="M65" s="3">
        <v>0.53349999999999997</v>
      </c>
      <c r="N65" s="3">
        <v>2.5344E-3</v>
      </c>
      <c r="O65" s="32">
        <f t="shared" si="105"/>
        <v>1.0692700397927684</v>
      </c>
      <c r="P65" s="3">
        <f t="shared" si="132"/>
        <v>1.7791487999999998E-2</v>
      </c>
      <c r="Q65" s="3">
        <f t="shared" si="84"/>
        <v>3.3348618556701029E-2</v>
      </c>
      <c r="R65" s="3">
        <f t="shared" si="141"/>
        <v>1.9023905081732559E-2</v>
      </c>
      <c r="S65" s="3">
        <f t="shared" si="142"/>
        <v>0.13792717310861033</v>
      </c>
      <c r="T65" s="3">
        <f t="shared" si="102"/>
        <v>3.5658678691157561E-2</v>
      </c>
      <c r="U65" s="3">
        <f t="shared" si="53"/>
        <v>28.043663890663858</v>
      </c>
      <c r="W65" s="3">
        <v>0.53349999999999997</v>
      </c>
      <c r="X65" s="3">
        <v>2.4754999999999998E-3</v>
      </c>
      <c r="Y65" s="32">
        <f t="shared" si="106"/>
        <v>1.0683600885311226</v>
      </c>
      <c r="Z65" s="3">
        <f t="shared" si="133"/>
        <v>1.772458E-2</v>
      </c>
      <c r="AA65" s="3">
        <f t="shared" si="86"/>
        <v>3.3223205248359887E-2</v>
      </c>
      <c r="AB65" s="3">
        <f t="shared" si="143"/>
        <v>1.8936233857976967E-2</v>
      </c>
      <c r="AC65" s="3">
        <f t="shared" si="144"/>
        <v>0.13760898901589594</v>
      </c>
      <c r="AD65" s="3">
        <f t="shared" si="87"/>
        <v>3.5494346500425433E-2</v>
      </c>
      <c r="AE65" s="3">
        <f t="shared" si="32"/>
        <v>28.173500813376407</v>
      </c>
      <c r="AG65" s="3">
        <v>0.53349999999999997</v>
      </c>
      <c r="AH65" s="3">
        <v>2.4786999999999999E-3</v>
      </c>
      <c r="AI65" s="32">
        <f t="shared" si="107"/>
        <v>1.0683600885311226</v>
      </c>
      <c r="AJ65" s="3">
        <f t="shared" si="134"/>
        <v>1.7747492E-2</v>
      </c>
      <c r="AK65" s="3">
        <f t="shared" si="89"/>
        <v>3.3266151827553894E-2</v>
      </c>
      <c r="AL65" s="3">
        <f t="shared" si="145"/>
        <v>1.8960712124325391E-2</v>
      </c>
      <c r="AM65" s="3">
        <f t="shared" si="146"/>
        <v>0.137697901670016</v>
      </c>
      <c r="AN65" s="3">
        <f t="shared" si="90"/>
        <v>3.5540228911575246E-2</v>
      </c>
      <c r="AO65" s="3">
        <f t="shared" si="36"/>
        <v>28.137128843148947</v>
      </c>
      <c r="AQ65" s="3">
        <v>0.53349999999999997</v>
      </c>
      <c r="AR65" s="3">
        <v>2.4507999999999999E-3</v>
      </c>
      <c r="AS65" s="32">
        <f t="shared" si="108"/>
        <v>1.0683600885311226</v>
      </c>
      <c r="AT65" s="3">
        <f t="shared" si="135"/>
        <v>1.7547727999999999E-2</v>
      </c>
      <c r="AU65" s="3">
        <f t="shared" si="92"/>
        <v>3.2891711340206187E-2</v>
      </c>
      <c r="AV65" s="3">
        <f t="shared" si="147"/>
        <v>1.8747292239600057E-2</v>
      </c>
      <c r="AW65" s="3">
        <f t="shared" si="148"/>
        <v>0.13692075167628923</v>
      </c>
      <c r="AX65" s="3">
        <f t="shared" si="93"/>
        <v>3.5140191639362807E-2</v>
      </c>
      <c r="AY65" s="3">
        <f t="shared" si="40"/>
        <v>28.457442983317005</v>
      </c>
      <c r="BA65" s="3">
        <v>0.53349999999999997</v>
      </c>
      <c r="BB65" s="3">
        <v>2.4283E-3</v>
      </c>
      <c r="BC65" s="32">
        <f t="shared" si="109"/>
        <v>1.0683600885311226</v>
      </c>
      <c r="BD65" s="3">
        <f t="shared" si="124"/>
        <v>1.7386628000000001E-2</v>
      </c>
      <c r="BE65" s="3">
        <f t="shared" si="95"/>
        <v>3.2589743205248364E-2</v>
      </c>
      <c r="BF65" s="3">
        <f t="shared" si="149"/>
        <v>1.8575179429337698E-2</v>
      </c>
      <c r="BG65" s="3">
        <f t="shared" si="150"/>
        <v>0.13629078996519794</v>
      </c>
      <c r="BH65" s="3">
        <f t="shared" si="103"/>
        <v>3.4817580935965695E-2</v>
      </c>
      <c r="BI65" s="3">
        <f t="shared" si="56"/>
        <v>28.721122292761727</v>
      </c>
      <c r="BK65" s="3">
        <v>0.53349999999999997</v>
      </c>
      <c r="BL65" s="3">
        <v>2.4118999999999998E-3</v>
      </c>
      <c r="BM65" s="32">
        <f t="shared" si="110"/>
        <v>1.0683600885311226</v>
      </c>
      <c r="BN65" s="3">
        <f t="shared" si="136"/>
        <v>1.7269204E-2</v>
      </c>
      <c r="BO65" s="3">
        <f t="shared" si="97"/>
        <v>3.2369641986879104E-2</v>
      </c>
      <c r="BP65" s="3">
        <f t="shared" si="151"/>
        <v>1.8449728314302017E-2</v>
      </c>
      <c r="BQ65" s="3">
        <f t="shared" si="152"/>
        <v>0.13582977697950482</v>
      </c>
      <c r="BR65" s="3">
        <f t="shared" si="98"/>
        <v>3.4582433578822902E-2</v>
      </c>
      <c r="BS65" s="3">
        <f t="shared" si="46"/>
        <v>28.916414968909699</v>
      </c>
      <c r="BU65" s="3">
        <v>0.53349999999999997</v>
      </c>
      <c r="BV65" s="3">
        <v>2.4526999999999999E-3</v>
      </c>
      <c r="BW65" s="32">
        <f t="shared" si="111"/>
        <v>1.0683600885311226</v>
      </c>
      <c r="BX65" s="3">
        <f t="shared" si="137"/>
        <v>1.7561331999999999E-2</v>
      </c>
      <c r="BY65" s="3">
        <f t="shared" si="100"/>
        <v>3.2917210871602626E-2</v>
      </c>
      <c r="BZ65" s="3">
        <f t="shared" si="153"/>
        <v>1.8761826210244435E-2</v>
      </c>
      <c r="CA65" s="3">
        <f t="shared" si="154"/>
        <v>0.13697381578332565</v>
      </c>
      <c r="CB65" s="3">
        <f t="shared" si="101"/>
        <v>3.5167434320983008E-2</v>
      </c>
      <c r="CC65" s="3">
        <f t="shared" si="50"/>
        <v>28.435398240108174</v>
      </c>
    </row>
    <row r="66" spans="2:81" x14ac:dyDescent="0.2">
      <c r="B66" s="3">
        <v>0.59389999999999998</v>
      </c>
      <c r="C66" s="3">
        <f t="shared" ref="C66:C77" si="156">B66/$A$10</f>
        <v>494.91666666666669</v>
      </c>
      <c r="D66" s="3">
        <v>2.748E-3</v>
      </c>
      <c r="E66" s="32">
        <f t="shared" si="104"/>
        <v>1.0708226045069713</v>
      </c>
      <c r="F66" s="3">
        <f t="shared" si="131"/>
        <v>1.9290959999999999E-2</v>
      </c>
      <c r="G66" s="3">
        <f t="shared" si="155"/>
        <v>3.2481831958242127E-2</v>
      </c>
      <c r="H66" s="3">
        <f t="shared" si="138"/>
        <v>2.0657196030639802E-2</v>
      </c>
      <c r="I66" s="3">
        <f t="shared" si="139"/>
        <v>0.14372611464392893</v>
      </c>
      <c r="J66" s="3">
        <f t="shared" si="140"/>
        <v>3.4782279896682609E-2</v>
      </c>
      <c r="K66" s="3">
        <f t="shared" ref="K66:K77" si="157">1/J66</f>
        <v>28.750271775467365</v>
      </c>
      <c r="M66" s="3">
        <v>0.59389999999999998</v>
      </c>
      <c r="N66" s="3">
        <v>2.748E-3</v>
      </c>
      <c r="O66" s="32">
        <f t="shared" si="105"/>
        <v>1.0708226045069713</v>
      </c>
      <c r="P66" s="3">
        <f t="shared" si="132"/>
        <v>1.9290959999999999E-2</v>
      </c>
      <c r="Q66" s="3">
        <f t="shared" ref="Q66:Q77" si="158">P66/M66</f>
        <v>3.2481831958242127E-2</v>
      </c>
      <c r="R66" s="3">
        <f t="shared" si="141"/>
        <v>2.0657196030639802E-2</v>
      </c>
      <c r="S66" s="3">
        <f t="shared" si="142"/>
        <v>0.14372611464392893</v>
      </c>
      <c r="T66" s="3">
        <f t="shared" si="102"/>
        <v>3.4782279896682609E-2</v>
      </c>
      <c r="U66" s="3">
        <f t="shared" ref="U66:U77" si="159">1/T66</f>
        <v>28.750271775467365</v>
      </c>
      <c r="W66" s="3">
        <v>0.59389999999999998</v>
      </c>
      <c r="X66" s="3">
        <v>2.6863E-3</v>
      </c>
      <c r="Y66" s="32">
        <f t="shared" si="106"/>
        <v>1.0698922583065513</v>
      </c>
      <c r="Z66" s="3">
        <f t="shared" si="133"/>
        <v>1.9233908000000001E-2</v>
      </c>
      <c r="AA66" s="3">
        <f t="shared" ref="AA66:AA77" si="160">Z66/W66</f>
        <v>3.2385768647920525E-2</v>
      </c>
      <c r="AB66" s="3">
        <f t="shared" si="143"/>
        <v>2.0578209266180446E-2</v>
      </c>
      <c r="AC66" s="3">
        <f t="shared" si="144"/>
        <v>0.14345106924028292</v>
      </c>
      <c r="AD66" s="3">
        <f t="shared" ref="AD66:AD77" si="161">AB66/W66</f>
        <v>3.4649283155717199E-2</v>
      </c>
      <c r="AE66" s="3">
        <f t="shared" ref="AE66:AE77" si="162">1/AD66</f>
        <v>28.860625932891718</v>
      </c>
      <c r="AG66" s="3">
        <v>0.59389999999999998</v>
      </c>
      <c r="AH66" s="3">
        <v>2.6841999999999999E-3</v>
      </c>
      <c r="AI66" s="32">
        <f t="shared" si="107"/>
        <v>1.0698922583065513</v>
      </c>
      <c r="AJ66" s="3">
        <f t="shared" si="134"/>
        <v>1.9218871999999998E-2</v>
      </c>
      <c r="AK66" s="3">
        <f t="shared" ref="AK66:AK77" si="163">AJ66/AG66</f>
        <v>3.2360451254419935E-2</v>
      </c>
      <c r="AL66" s="3">
        <f t="shared" si="145"/>
        <v>2.0562122366184543E-2</v>
      </c>
      <c r="AM66" s="3">
        <f t="shared" si="146"/>
        <v>0.14339498724217853</v>
      </c>
      <c r="AN66" s="3">
        <f t="shared" ref="AN66:AN77" si="164">AL66/AG66</f>
        <v>3.4622196272410415E-2</v>
      </c>
      <c r="AO66" s="3">
        <f t="shared" ref="AO66:AO77" si="165">1/AN66</f>
        <v>28.883205217020727</v>
      </c>
      <c r="AQ66" s="3">
        <v>0.59389999999999998</v>
      </c>
      <c r="AR66" s="3">
        <v>2.6599000000000002E-3</v>
      </c>
      <c r="AS66" s="32">
        <f t="shared" si="108"/>
        <v>1.0698922583065513</v>
      </c>
      <c r="AT66" s="3">
        <f t="shared" si="135"/>
        <v>1.9044884000000002E-2</v>
      </c>
      <c r="AU66" s="3">
        <f t="shared" ref="AU66:AU77" si="166">AT66/AQ66</f>
        <v>3.2067492843913123E-2</v>
      </c>
      <c r="AV66" s="3">
        <f t="shared" si="147"/>
        <v>2.0375973951946309E-2</v>
      </c>
      <c r="AW66" s="3">
        <f t="shared" si="148"/>
        <v>0.14274443580030119</v>
      </c>
      <c r="AX66" s="3">
        <f t="shared" ref="AX66:AX77" si="167">AV66/AQ66</f>
        <v>3.4308762337003383E-2</v>
      </c>
      <c r="AY66" s="3">
        <f t="shared" ref="AY66:AY77" si="168">1/AX66</f>
        <v>29.147072989032299</v>
      </c>
      <c r="BA66" s="3">
        <v>0.59389999999999998</v>
      </c>
      <c r="BB66" s="3">
        <v>2.6375000000000001E-3</v>
      </c>
      <c r="BC66" s="32">
        <f t="shared" si="109"/>
        <v>1.0698922583065513</v>
      </c>
      <c r="BD66" s="3">
        <f t="shared" si="124"/>
        <v>1.8884500000000002E-2</v>
      </c>
      <c r="BE66" s="3">
        <f t="shared" ref="BE66:BE74" si="169">BD66/BA66</f>
        <v>3.1797440646573499E-2</v>
      </c>
      <c r="BF66" s="3">
        <f t="shared" si="149"/>
        <v>2.020438035199007E-2</v>
      </c>
      <c r="BG66" s="3">
        <f t="shared" si="150"/>
        <v>0.14214211322472334</v>
      </c>
      <c r="BH66" s="3">
        <f t="shared" si="103"/>
        <v>3.401983558173105E-2</v>
      </c>
      <c r="BI66" s="3">
        <f t="shared" ref="BI66:BI74" si="170">1/BH66</f>
        <v>29.394615902759057</v>
      </c>
      <c r="BK66" s="3">
        <v>0.59389999999999998</v>
      </c>
      <c r="BL66" s="3">
        <v>2.6167999999999999E-3</v>
      </c>
      <c r="BM66" s="32">
        <f t="shared" si="110"/>
        <v>1.0698922583065513</v>
      </c>
      <c r="BN66" s="3">
        <f t="shared" si="136"/>
        <v>1.8736288E-2</v>
      </c>
      <c r="BO66" s="3">
        <f t="shared" ref="BO66:BO77" si="171">BN66/BK66</f>
        <v>3.154788348206769E-2</v>
      </c>
      <c r="BP66" s="3">
        <f t="shared" si="151"/>
        <v>2.0045809480601938E-2</v>
      </c>
      <c r="BQ66" s="3">
        <f t="shared" si="152"/>
        <v>0.14158322457340042</v>
      </c>
      <c r="BR66" s="3">
        <f t="shared" ref="BR66:BR77" si="172">BP66/BK66</f>
        <v>3.3752836303421345E-2</v>
      </c>
      <c r="BS66" s="3">
        <f t="shared" ref="BS66:BS77" si="173">1/BR66</f>
        <v>29.627139805689023</v>
      </c>
      <c r="BU66" s="3">
        <v>0.59389999999999998</v>
      </c>
      <c r="BV66" s="3">
        <v>2.6616999999999999E-3</v>
      </c>
      <c r="BW66" s="32">
        <f t="shared" si="111"/>
        <v>1.0698922583065513</v>
      </c>
      <c r="BX66" s="3">
        <f t="shared" si="137"/>
        <v>1.9057772000000001E-2</v>
      </c>
      <c r="BY66" s="3">
        <f t="shared" ref="BY66:BY77" si="174">BX66/BU66</f>
        <v>3.2089193466913621E-2</v>
      </c>
      <c r="BZ66" s="3">
        <f t="shared" si="153"/>
        <v>2.0389762723371362E-2</v>
      </c>
      <c r="CA66" s="3">
        <f t="shared" si="154"/>
        <v>0.14279272643720814</v>
      </c>
      <c r="CB66" s="3">
        <f t="shared" ref="CB66:CB77" si="175">BZ66/BU66</f>
        <v>3.433197966555205E-2</v>
      </c>
      <c r="CC66" s="3">
        <f t="shared" ref="CC66:CC77" si="176">1/CB66</f>
        <v>29.127362003053321</v>
      </c>
    </row>
    <row r="67" spans="2:81" x14ac:dyDescent="0.2">
      <c r="B67" s="3">
        <v>0.65429999999999999</v>
      </c>
      <c r="C67" s="3">
        <f t="shared" si="156"/>
        <v>545.25</v>
      </c>
      <c r="D67" s="3">
        <v>2.9502E-3</v>
      </c>
      <c r="E67" s="32">
        <f t="shared" si="104"/>
        <v>1.0722246653383005</v>
      </c>
      <c r="F67" s="3">
        <f t="shared" si="131"/>
        <v>2.0710403999999998E-2</v>
      </c>
      <c r="G67" s="3">
        <f t="shared" si="155"/>
        <v>3.1652764786795046E-2</v>
      </c>
      <c r="H67" s="3">
        <f t="shared" si="138"/>
        <v>2.2206205997920999E-2</v>
      </c>
      <c r="I67" s="3">
        <f t="shared" si="139"/>
        <v>0.14901746876766159</v>
      </c>
      <c r="J67" s="3">
        <f t="shared" si="140"/>
        <v>3.3938875130553263E-2</v>
      </c>
      <c r="K67" s="3">
        <f t="shared" si="157"/>
        <v>29.464736122021797</v>
      </c>
      <c r="M67" s="3">
        <v>0.65429999999999999</v>
      </c>
      <c r="N67" s="3">
        <v>2.9502E-3</v>
      </c>
      <c r="O67" s="32">
        <f t="shared" si="105"/>
        <v>1.0722246653383005</v>
      </c>
      <c r="P67" s="3">
        <f t="shared" si="132"/>
        <v>2.0710403999999998E-2</v>
      </c>
      <c r="Q67" s="3">
        <f t="shared" si="158"/>
        <v>3.1652764786795046E-2</v>
      </c>
      <c r="R67" s="3">
        <f t="shared" si="141"/>
        <v>2.2206205997920999E-2</v>
      </c>
      <c r="S67" s="3">
        <f t="shared" si="142"/>
        <v>0.14901746876766159</v>
      </c>
      <c r="T67" s="3">
        <f t="shared" si="102"/>
        <v>3.3938875130553263E-2</v>
      </c>
      <c r="U67" s="3">
        <f t="shared" si="159"/>
        <v>29.464736122021797</v>
      </c>
      <c r="W67" s="3">
        <v>0.65429999999999999</v>
      </c>
      <c r="X67" s="3">
        <v>2.8847E-3</v>
      </c>
      <c r="Y67" s="32">
        <f t="shared" si="106"/>
        <v>1.0712759012616069</v>
      </c>
      <c r="Z67" s="3">
        <f t="shared" si="133"/>
        <v>2.0654452E-2</v>
      </c>
      <c r="AA67" s="3">
        <f t="shared" si="160"/>
        <v>3.1567250496714043E-2</v>
      </c>
      <c r="AB67" s="3">
        <f t="shared" si="143"/>
        <v>2.2126616681364598E-2</v>
      </c>
      <c r="AC67" s="3">
        <f t="shared" si="144"/>
        <v>0.14875018212212246</v>
      </c>
      <c r="AD67" s="3">
        <f t="shared" si="161"/>
        <v>3.3817234726218247E-2</v>
      </c>
      <c r="AE67" s="3">
        <f t="shared" si="162"/>
        <v>29.57072061319986</v>
      </c>
      <c r="AG67" s="3">
        <v>0.65429999999999999</v>
      </c>
      <c r="AH67" s="3">
        <v>2.8903000000000002E-3</v>
      </c>
      <c r="AI67" s="32">
        <f t="shared" si="107"/>
        <v>1.0712759012616069</v>
      </c>
      <c r="AJ67" s="3">
        <f t="shared" si="134"/>
        <v>2.0694548E-2</v>
      </c>
      <c r="AK67" s="3">
        <f t="shared" si="163"/>
        <v>3.1628531254776097E-2</v>
      </c>
      <c r="AL67" s="3">
        <f t="shared" si="145"/>
        <v>2.2169570559901583E-2</v>
      </c>
      <c r="AM67" s="3">
        <f t="shared" si="146"/>
        <v>0.14889449472664051</v>
      </c>
      <c r="AN67" s="3">
        <f t="shared" si="164"/>
        <v>3.3882883325541166E-2</v>
      </c>
      <c r="AO67" s="3">
        <f t="shared" si="165"/>
        <v>29.513426894404606</v>
      </c>
      <c r="AQ67" s="3">
        <v>0.65429999999999999</v>
      </c>
      <c r="AR67" s="3">
        <v>2.8559000000000002E-3</v>
      </c>
      <c r="AS67" s="32">
        <f t="shared" si="108"/>
        <v>1.0712759012616069</v>
      </c>
      <c r="AT67" s="3">
        <f t="shared" si="135"/>
        <v>2.0448244000000001E-2</v>
      </c>
      <c r="AU67" s="3">
        <f t="shared" si="166"/>
        <v>3.1252092312394925E-2</v>
      </c>
      <c r="AV67" s="3">
        <f t="shared" si="147"/>
        <v>2.1905711020317246E-2</v>
      </c>
      <c r="AW67" s="3">
        <f t="shared" si="148"/>
        <v>0.14800578036116444</v>
      </c>
      <c r="AX67" s="3">
        <f t="shared" si="167"/>
        <v>3.3479613358271813E-2</v>
      </c>
      <c r="AY67" s="3">
        <f t="shared" si="168"/>
        <v>29.868923195104038</v>
      </c>
      <c r="BA67" s="3">
        <v>0.65429999999999999</v>
      </c>
      <c r="BB67" s="3">
        <v>2.8327999999999999E-3</v>
      </c>
      <c r="BC67" s="32">
        <f t="shared" si="109"/>
        <v>1.0712759012616069</v>
      </c>
      <c r="BD67" s="3">
        <f t="shared" si="124"/>
        <v>2.0282847999999999E-2</v>
      </c>
      <c r="BE67" s="3">
        <f t="shared" si="169"/>
        <v>3.0999309185388964E-2</v>
      </c>
      <c r="BF67" s="3">
        <f t="shared" si="149"/>
        <v>2.1728526271352178E-2</v>
      </c>
      <c r="BG67" s="3">
        <f t="shared" si="150"/>
        <v>0.14740599130073437</v>
      </c>
      <c r="BH67" s="3">
        <f t="shared" si="103"/>
        <v>3.3208812886064767E-2</v>
      </c>
      <c r="BI67" s="3">
        <f t="shared" si="170"/>
        <v>30.112488616526985</v>
      </c>
      <c r="BK67" s="3">
        <v>0.65429999999999999</v>
      </c>
      <c r="BL67" s="3">
        <v>2.8126000000000002E-3</v>
      </c>
      <c r="BM67" s="32">
        <f t="shared" si="110"/>
        <v>1.0712759012616069</v>
      </c>
      <c r="BN67" s="3">
        <f t="shared" si="136"/>
        <v>2.0138216E-2</v>
      </c>
      <c r="BO67" s="3">
        <f t="shared" si="171"/>
        <v>3.077826073666514E-2</v>
      </c>
      <c r="BP67" s="3">
        <f t="shared" si="151"/>
        <v>2.1573585495200911E-2</v>
      </c>
      <c r="BQ67" s="3">
        <f t="shared" si="152"/>
        <v>0.14687949310642692</v>
      </c>
      <c r="BR67" s="3">
        <f t="shared" si="172"/>
        <v>3.2972009009935674E-2</v>
      </c>
      <c r="BS67" s="3">
        <f t="shared" si="173"/>
        <v>30.328755511945403</v>
      </c>
      <c r="BU67" s="3">
        <v>0.65429999999999999</v>
      </c>
      <c r="BV67" s="3">
        <v>2.8560999999999999E-3</v>
      </c>
      <c r="BW67" s="32">
        <f t="shared" si="111"/>
        <v>1.0712759012616069</v>
      </c>
      <c r="BX67" s="3">
        <f t="shared" si="137"/>
        <v>2.0449676E-2</v>
      </c>
      <c r="BY67" s="3">
        <f t="shared" si="174"/>
        <v>3.1254280910897145E-2</v>
      </c>
      <c r="BZ67" s="3">
        <f t="shared" si="153"/>
        <v>2.1907245087407851E-2</v>
      </c>
      <c r="CA67" s="3">
        <f t="shared" si="154"/>
        <v>0.14801096272711645</v>
      </c>
      <c r="CB67" s="3">
        <f t="shared" si="175"/>
        <v>3.3481957951104771E-2</v>
      </c>
      <c r="CC67" s="3">
        <f t="shared" si="176"/>
        <v>29.866831607050745</v>
      </c>
    </row>
    <row r="68" spans="2:81" x14ac:dyDescent="0.2">
      <c r="B68" s="3">
        <v>0.7147</v>
      </c>
      <c r="C68" s="3">
        <f t="shared" si="156"/>
        <v>595.58333333333337</v>
      </c>
      <c r="D68" s="3">
        <v>3.1500999999999999E-3</v>
      </c>
      <c r="E68" s="32">
        <f t="shared" si="104"/>
        <v>1.0735028402758164</v>
      </c>
      <c r="F68" s="3">
        <f t="shared" si="131"/>
        <v>2.2113701999999999E-2</v>
      </c>
      <c r="G68" s="3">
        <f t="shared" si="155"/>
        <v>3.0941236882608084E-2</v>
      </c>
      <c r="H68" s="3">
        <f t="shared" si="138"/>
        <v>2.3739121906013003E-2</v>
      </c>
      <c r="I68" s="3">
        <f t="shared" si="139"/>
        <v>0.15407505283469158</v>
      </c>
      <c r="J68" s="3">
        <f t="shared" si="140"/>
        <v>3.3215505675126628E-2</v>
      </c>
      <c r="K68" s="3">
        <f t="shared" si="157"/>
        <v>30.106421072759648</v>
      </c>
      <c r="M68" s="3">
        <v>0.7147</v>
      </c>
      <c r="N68" s="3">
        <v>3.1500999999999999E-3</v>
      </c>
      <c r="O68" s="32">
        <f t="shared" si="105"/>
        <v>1.0735028402758164</v>
      </c>
      <c r="P68" s="3">
        <f t="shared" si="132"/>
        <v>2.2113701999999999E-2</v>
      </c>
      <c r="Q68" s="3">
        <f t="shared" si="158"/>
        <v>3.0941236882608084E-2</v>
      </c>
      <c r="R68" s="3">
        <f t="shared" si="141"/>
        <v>2.3739121906013003E-2</v>
      </c>
      <c r="S68" s="3">
        <f t="shared" si="142"/>
        <v>0.15407505283469158</v>
      </c>
      <c r="T68" s="3">
        <f t="shared" si="102"/>
        <v>3.3215505675126628E-2</v>
      </c>
      <c r="U68" s="3">
        <f t="shared" si="159"/>
        <v>30.106421072759648</v>
      </c>
      <c r="W68" s="3">
        <v>0.7147</v>
      </c>
      <c r="X68" s="3">
        <v>3.0820999999999999E-3</v>
      </c>
      <c r="Y68" s="32">
        <f t="shared" si="106"/>
        <v>1.0725372857237532</v>
      </c>
      <c r="Z68" s="3">
        <f t="shared" si="133"/>
        <v>2.2067836E-2</v>
      </c>
      <c r="AA68" s="3">
        <f t="shared" si="160"/>
        <v>3.0877061704211558E-2</v>
      </c>
      <c r="AB68" s="3">
        <f t="shared" si="143"/>
        <v>2.3668576925236925E-2</v>
      </c>
      <c r="AC68" s="3">
        <f t="shared" si="144"/>
        <v>0.15384595192996442</v>
      </c>
      <c r="AD68" s="3">
        <f t="shared" si="161"/>
        <v>3.311679995135991E-2</v>
      </c>
      <c r="AE68" s="3">
        <f t="shared" si="162"/>
        <v>30.196154262149232</v>
      </c>
      <c r="AG68" s="3">
        <v>0.7147</v>
      </c>
      <c r="AH68" s="3">
        <v>3.0809000000000001E-3</v>
      </c>
      <c r="AI68" s="32">
        <f t="shared" si="107"/>
        <v>1.0725372857237532</v>
      </c>
      <c r="AJ68" s="3">
        <f t="shared" si="134"/>
        <v>2.2059244000000002E-2</v>
      </c>
      <c r="AK68" s="3">
        <f t="shared" si="163"/>
        <v>3.0865039876871416E-2</v>
      </c>
      <c r="AL68" s="3">
        <f t="shared" si="145"/>
        <v>2.3659361684877991E-2</v>
      </c>
      <c r="AM68" s="3">
        <f t="shared" si="146"/>
        <v>0.15381599944374444</v>
      </c>
      <c r="AN68" s="3">
        <f t="shared" si="164"/>
        <v>3.3103906093295075E-2</v>
      </c>
      <c r="AO68" s="3">
        <f t="shared" si="165"/>
        <v>30.20791556083292</v>
      </c>
      <c r="AQ68" s="3">
        <v>0.7147</v>
      </c>
      <c r="AR68" s="3">
        <v>3.0466E-3</v>
      </c>
      <c r="AS68" s="32">
        <f t="shared" si="108"/>
        <v>1.0725372857237532</v>
      </c>
      <c r="AT68" s="3">
        <f t="shared" si="135"/>
        <v>2.1813656000000001E-2</v>
      </c>
      <c r="AU68" s="3">
        <f t="shared" si="166"/>
        <v>3.0521415978732338E-2</v>
      </c>
      <c r="AV68" s="3">
        <f t="shared" si="147"/>
        <v>2.3395959397951662E-2</v>
      </c>
      <c r="AW68" s="3">
        <f t="shared" si="148"/>
        <v>0.15295737771664256</v>
      </c>
      <c r="AX68" s="3">
        <f t="shared" si="167"/>
        <v>3.2735356650275167E-2</v>
      </c>
      <c r="AY68" s="3">
        <f t="shared" si="168"/>
        <v>30.548009929551025</v>
      </c>
      <c r="BA68" s="3">
        <v>0.7147</v>
      </c>
      <c r="BB68" s="3">
        <v>3.0233999999999999E-3</v>
      </c>
      <c r="BC68" s="32">
        <f t="shared" si="109"/>
        <v>1.0725372857237532</v>
      </c>
      <c r="BD68" s="3">
        <f t="shared" si="124"/>
        <v>2.1647544000000001E-2</v>
      </c>
      <c r="BE68" s="3">
        <f t="shared" si="169"/>
        <v>3.0288993983489578E-2</v>
      </c>
      <c r="BF68" s="3">
        <f t="shared" si="149"/>
        <v>2.3217798084345521E-2</v>
      </c>
      <c r="BG68" s="3">
        <f t="shared" si="150"/>
        <v>0.15237387599042534</v>
      </c>
      <c r="BH68" s="3">
        <f t="shared" si="103"/>
        <v>3.2486075394355003E-2</v>
      </c>
      <c r="BI68" s="3">
        <f t="shared" si="170"/>
        <v>30.782419478524226</v>
      </c>
      <c r="BK68" s="3">
        <v>0.7147</v>
      </c>
      <c r="BL68" s="3">
        <v>2.9973999999999999E-3</v>
      </c>
      <c r="BM68" s="32">
        <f t="shared" si="110"/>
        <v>1.0725372857237532</v>
      </c>
      <c r="BN68" s="3">
        <f t="shared" si="136"/>
        <v>2.1461384E-2</v>
      </c>
      <c r="BO68" s="3">
        <f t="shared" si="171"/>
        <v>3.0028521057786483E-2</v>
      </c>
      <c r="BP68" s="3">
        <f t="shared" si="151"/>
        <v>2.3018134543235185E-2</v>
      </c>
      <c r="BQ68" s="3">
        <f t="shared" si="152"/>
        <v>0.15171728491913894</v>
      </c>
      <c r="BR68" s="3">
        <f t="shared" si="172"/>
        <v>3.2206708469616881E-2</v>
      </c>
      <c r="BS68" s="3">
        <f t="shared" si="173"/>
        <v>31.049431858067042</v>
      </c>
      <c r="BU68" s="3">
        <v>0.7147</v>
      </c>
      <c r="BV68" s="3">
        <v>3.0482E-3</v>
      </c>
      <c r="BW68" s="32">
        <f t="shared" si="111"/>
        <v>1.0725372857237532</v>
      </c>
      <c r="BX68" s="3">
        <f t="shared" si="137"/>
        <v>2.1825112000000001E-2</v>
      </c>
      <c r="BY68" s="3">
        <f t="shared" si="174"/>
        <v>3.0537445081852528E-2</v>
      </c>
      <c r="BZ68" s="3">
        <f t="shared" si="153"/>
        <v>2.3408246385096913E-2</v>
      </c>
      <c r="CA68" s="3">
        <f t="shared" si="154"/>
        <v>0.15299753718637732</v>
      </c>
      <c r="CB68" s="3">
        <f t="shared" si="175"/>
        <v>3.2752548461028284E-2</v>
      </c>
      <c r="CC68" s="3">
        <f t="shared" si="176"/>
        <v>30.531975280942898</v>
      </c>
    </row>
    <row r="69" spans="2:81" x14ac:dyDescent="0.2">
      <c r="B69" s="3">
        <v>0.77510000000000001</v>
      </c>
      <c r="C69" s="3">
        <f t="shared" si="156"/>
        <v>645.91666666666674</v>
      </c>
      <c r="D69" s="3">
        <v>3.339E-3</v>
      </c>
      <c r="E69" s="32">
        <f t="shared" si="104"/>
        <v>1.0746772560126472</v>
      </c>
      <c r="F69" s="3">
        <f t="shared" si="131"/>
        <v>2.3439779999999997E-2</v>
      </c>
      <c r="G69" s="3">
        <f t="shared" si="155"/>
        <v>3.0240975358018316E-2</v>
      </c>
      <c r="H69" s="3">
        <f t="shared" si="138"/>
        <v>2.5190198451940125E-2</v>
      </c>
      <c r="I69" s="3">
        <f t="shared" si="139"/>
        <v>0.15871420368681602</v>
      </c>
      <c r="J69" s="3">
        <f t="shared" si="140"/>
        <v>3.2499288416901202E-2</v>
      </c>
      <c r="K69" s="3">
        <f t="shared" si="157"/>
        <v>30.769904472122278</v>
      </c>
      <c r="M69" s="3">
        <v>0.77510000000000001</v>
      </c>
      <c r="N69" s="3">
        <v>3.339E-3</v>
      </c>
      <c r="O69" s="32">
        <f t="shared" si="105"/>
        <v>1.0746772560126472</v>
      </c>
      <c r="P69" s="3">
        <f t="shared" si="132"/>
        <v>2.3439779999999997E-2</v>
      </c>
      <c r="Q69" s="3">
        <f t="shared" si="158"/>
        <v>3.0240975358018316E-2</v>
      </c>
      <c r="R69" s="3">
        <f t="shared" si="141"/>
        <v>2.5190198451940125E-2</v>
      </c>
      <c r="S69" s="3">
        <f t="shared" si="142"/>
        <v>0.15871420368681602</v>
      </c>
      <c r="T69" s="3">
        <f t="shared" ref="T69:T77" si="177">R69/M69</f>
        <v>3.2499288416901202E-2</v>
      </c>
      <c r="U69" s="3">
        <f t="shared" si="159"/>
        <v>30.769904472122278</v>
      </c>
      <c r="W69" s="3">
        <v>0.77510000000000001</v>
      </c>
      <c r="X69" s="3">
        <v>3.2682000000000002E-3</v>
      </c>
      <c r="Y69" s="32">
        <f t="shared" si="106"/>
        <v>1.0736962739960607</v>
      </c>
      <c r="Z69" s="3">
        <f t="shared" si="133"/>
        <v>2.3400312000000003E-2</v>
      </c>
      <c r="AA69" s="3">
        <f t="shared" si="160"/>
        <v>3.0190055476712687E-2</v>
      </c>
      <c r="AB69" s="3">
        <f t="shared" si="143"/>
        <v>2.5124827804745311E-2</v>
      </c>
      <c r="AC69" s="3">
        <f t="shared" si="144"/>
        <v>0.15850813166757505</v>
      </c>
      <c r="AD69" s="3">
        <f t="shared" si="161"/>
        <v>3.2414950077080777E-2</v>
      </c>
      <c r="AE69" s="3">
        <f t="shared" si="162"/>
        <v>30.84996267531065</v>
      </c>
      <c r="AG69" s="3">
        <v>0.77510000000000001</v>
      </c>
      <c r="AH69" s="3">
        <v>3.2709000000000002E-3</v>
      </c>
      <c r="AI69" s="32">
        <f t="shared" si="107"/>
        <v>1.0736962739960607</v>
      </c>
      <c r="AJ69" s="3">
        <f t="shared" si="134"/>
        <v>2.3419644000000003E-2</v>
      </c>
      <c r="AK69" s="3">
        <f t="shared" si="163"/>
        <v>3.0214996774609731E-2</v>
      </c>
      <c r="AL69" s="3">
        <f t="shared" si="145"/>
        <v>2.5145584501114204E-2</v>
      </c>
      <c r="AM69" s="3">
        <f t="shared" si="146"/>
        <v>0.15857359332850537</v>
      </c>
      <c r="AN69" s="3">
        <f t="shared" si="164"/>
        <v>3.2441729455701465E-2</v>
      </c>
      <c r="AO69" s="3">
        <f t="shared" si="165"/>
        <v>30.82449723790096</v>
      </c>
      <c r="AQ69" s="3">
        <v>0.77510000000000001</v>
      </c>
      <c r="AR69" s="3">
        <v>3.2328000000000001E-3</v>
      </c>
      <c r="AS69" s="32">
        <f t="shared" si="108"/>
        <v>1.0736962739960607</v>
      </c>
      <c r="AT69" s="3">
        <f t="shared" si="135"/>
        <v>2.3146848000000001E-2</v>
      </c>
      <c r="AU69" s="3">
        <f t="shared" si="166"/>
        <v>2.9863047348729198E-2</v>
      </c>
      <c r="AV69" s="3">
        <f t="shared" si="147"/>
        <v>2.4852684452353172E-2</v>
      </c>
      <c r="AW69" s="3">
        <f t="shared" si="148"/>
        <v>0.15764734204024239</v>
      </c>
      <c r="AX69" s="3">
        <f t="shared" si="167"/>
        <v>3.2063842668498481E-2</v>
      </c>
      <c r="AY69" s="3">
        <f t="shared" si="168"/>
        <v>31.187777782556999</v>
      </c>
      <c r="BA69" s="3">
        <v>0.77510000000000001</v>
      </c>
      <c r="BB69" s="3">
        <v>3.2089000000000002E-3</v>
      </c>
      <c r="BC69" s="32">
        <f t="shared" si="109"/>
        <v>1.0736962739960607</v>
      </c>
      <c r="BD69" s="3">
        <f t="shared" si="124"/>
        <v>2.2975724000000003E-2</v>
      </c>
      <c r="BE69" s="3">
        <f t="shared" si="169"/>
        <v>2.9642270674751649E-2</v>
      </c>
      <c r="BF69" s="3">
        <f t="shared" si="149"/>
        <v>2.4668949251161872E-2</v>
      </c>
      <c r="BG69" s="3">
        <f t="shared" si="150"/>
        <v>0.15706351979744332</v>
      </c>
      <c r="BH69" s="3">
        <f t="shared" si="103"/>
        <v>3.1826795576263542E-2</v>
      </c>
      <c r="BI69" s="3">
        <f t="shared" si="170"/>
        <v>31.420065447801509</v>
      </c>
      <c r="BK69" s="3">
        <v>0.77510000000000001</v>
      </c>
      <c r="BL69" s="3">
        <v>3.1843000000000002E-3</v>
      </c>
      <c r="BM69" s="32">
        <f t="shared" si="110"/>
        <v>1.0736962739960607</v>
      </c>
      <c r="BN69" s="3">
        <f t="shared" si="136"/>
        <v>2.2799588000000003E-2</v>
      </c>
      <c r="BO69" s="3">
        <f t="shared" si="171"/>
        <v>2.9415027738356345E-2</v>
      </c>
      <c r="BP69" s="3">
        <f t="shared" si="151"/>
        <v>2.4479832684245299E-2</v>
      </c>
      <c r="BQ69" s="3">
        <f t="shared" si="152"/>
        <v>0.15646032303509186</v>
      </c>
      <c r="BR69" s="3">
        <f t="shared" si="172"/>
        <v>3.1582805682163977E-2</v>
      </c>
      <c r="BS69" s="3">
        <f t="shared" si="173"/>
        <v>31.662798108045809</v>
      </c>
      <c r="BU69" s="3">
        <v>0.77510000000000001</v>
      </c>
      <c r="BV69" s="3">
        <v>3.2345999999999998E-3</v>
      </c>
      <c r="BW69" s="32">
        <f t="shared" si="111"/>
        <v>1.0736962739960607</v>
      </c>
      <c r="BX69" s="3">
        <f t="shared" si="137"/>
        <v>2.3159736E-2</v>
      </c>
      <c r="BY69" s="3">
        <f t="shared" si="174"/>
        <v>2.987967488066056E-2</v>
      </c>
      <c r="BZ69" s="3">
        <f t="shared" si="153"/>
        <v>2.4866522249932431E-2</v>
      </c>
      <c r="CA69" s="3">
        <f t="shared" si="154"/>
        <v>0.15769122439099911</v>
      </c>
      <c r="CB69" s="3">
        <f t="shared" si="175"/>
        <v>3.208169558757893E-2</v>
      </c>
      <c r="CC69" s="3">
        <f t="shared" si="176"/>
        <v>31.170422313562817</v>
      </c>
    </row>
    <row r="70" spans="2:81" x14ac:dyDescent="0.2">
      <c r="B70" s="3">
        <v>0.85570000000000002</v>
      </c>
      <c r="C70" s="3">
        <f t="shared" si="156"/>
        <v>713.08333333333337</v>
      </c>
      <c r="D70" s="3">
        <v>3.5815999999999999E-3</v>
      </c>
      <c r="E70" s="32">
        <f t="shared" si="104"/>
        <v>1.0761093222505638</v>
      </c>
      <c r="F70" s="3">
        <f t="shared" si="131"/>
        <v>2.5142831999999997E-2</v>
      </c>
      <c r="G70" s="3">
        <f t="shared" si="155"/>
        <v>2.9382764987729341E-2</v>
      </c>
      <c r="H70" s="3">
        <f t="shared" si="138"/>
        <v>2.7056435902979785E-2</v>
      </c>
      <c r="I70" s="3">
        <f t="shared" si="139"/>
        <v>0.16448840659140626</v>
      </c>
      <c r="J70" s="3">
        <f t="shared" si="140"/>
        <v>3.1619067316793016E-2</v>
      </c>
      <c r="K70" s="3">
        <f t="shared" si="157"/>
        <v>31.626486321716893</v>
      </c>
      <c r="M70" s="3">
        <v>0.85570000000000002</v>
      </c>
      <c r="N70" s="3">
        <v>3.5815999999999999E-3</v>
      </c>
      <c r="O70" s="32">
        <f t="shared" si="105"/>
        <v>1.0761093222505638</v>
      </c>
      <c r="P70" s="3">
        <f t="shared" si="132"/>
        <v>2.5142831999999997E-2</v>
      </c>
      <c r="Q70" s="3">
        <f t="shared" si="158"/>
        <v>2.9382764987729341E-2</v>
      </c>
      <c r="R70" s="3">
        <f t="shared" si="141"/>
        <v>2.7056435902979785E-2</v>
      </c>
      <c r="S70" s="3">
        <f t="shared" si="142"/>
        <v>0.16448840659140626</v>
      </c>
      <c r="T70" s="3">
        <f t="shared" si="177"/>
        <v>3.1619067316793016E-2</v>
      </c>
      <c r="U70" s="3">
        <f t="shared" si="159"/>
        <v>31.626486321716893</v>
      </c>
      <c r="W70" s="3">
        <v>0.85570000000000002</v>
      </c>
      <c r="X70" s="3">
        <v>3.5138000000000001E-3</v>
      </c>
      <c r="Y70" s="32">
        <f t="shared" si="106"/>
        <v>1.0751095281980112</v>
      </c>
      <c r="Z70" s="3">
        <f t="shared" si="133"/>
        <v>2.5158808000000001E-2</v>
      </c>
      <c r="AA70" s="3">
        <f t="shared" si="160"/>
        <v>2.940143508238869E-2</v>
      </c>
      <c r="AB70" s="3">
        <f t="shared" si="143"/>
        <v>2.7048474198904351E-2</v>
      </c>
      <c r="AC70" s="3">
        <f t="shared" si="144"/>
        <v>0.16446420339667947</v>
      </c>
      <c r="AD70" s="3">
        <f t="shared" si="161"/>
        <v>3.1609762999771356E-2</v>
      </c>
      <c r="AE70" s="3">
        <f t="shared" si="162"/>
        <v>31.635795561239526</v>
      </c>
      <c r="AG70" s="3">
        <v>0.85570000000000002</v>
      </c>
      <c r="AH70" s="3">
        <v>3.5127000000000001E-3</v>
      </c>
      <c r="AI70" s="32">
        <f t="shared" si="107"/>
        <v>1.0751095281980112</v>
      </c>
      <c r="AJ70" s="3">
        <f t="shared" si="134"/>
        <v>2.5150932000000001E-2</v>
      </c>
      <c r="AK70" s="3">
        <f t="shared" si="163"/>
        <v>2.9392230922052121E-2</v>
      </c>
      <c r="AL70" s="3">
        <f t="shared" si="145"/>
        <v>2.7040006636260262E-2</v>
      </c>
      <c r="AM70" s="3">
        <f t="shared" si="146"/>
        <v>0.16443845850730984</v>
      </c>
      <c r="AN70" s="3">
        <f t="shared" si="164"/>
        <v>3.1599867519294451E-2</v>
      </c>
      <c r="AO70" s="3">
        <f t="shared" si="165"/>
        <v>31.645702292562255</v>
      </c>
      <c r="AQ70" s="3">
        <v>0.85570000000000002</v>
      </c>
      <c r="AR70" s="3">
        <v>3.4680000000000002E-3</v>
      </c>
      <c r="AS70" s="32">
        <f t="shared" si="108"/>
        <v>1.0751095281980112</v>
      </c>
      <c r="AT70" s="3">
        <f t="shared" si="135"/>
        <v>2.4830880000000003E-2</v>
      </c>
      <c r="AU70" s="3">
        <f t="shared" si="166"/>
        <v>2.9018207315648012E-2</v>
      </c>
      <c r="AV70" s="3">
        <f t="shared" si="147"/>
        <v>2.6695915681541435E-2</v>
      </c>
      <c r="AW70" s="3">
        <f t="shared" si="148"/>
        <v>0.16338884809417512</v>
      </c>
      <c r="AX70" s="3">
        <f t="shared" si="167"/>
        <v>3.1197751176278408E-2</v>
      </c>
      <c r="AY70" s="3">
        <f t="shared" si="168"/>
        <v>32.053592399966391</v>
      </c>
      <c r="BA70" s="3">
        <v>0.85570000000000002</v>
      </c>
      <c r="BB70" s="3">
        <v>3.4386E-3</v>
      </c>
      <c r="BC70" s="32">
        <f t="shared" si="109"/>
        <v>1.0751095281980112</v>
      </c>
      <c r="BD70" s="3">
        <f t="shared" si="124"/>
        <v>2.4620375999999999E-2</v>
      </c>
      <c r="BE70" s="3">
        <f t="shared" si="169"/>
        <v>2.8772205212107046E-2</v>
      </c>
      <c r="BF70" s="3">
        <f t="shared" si="149"/>
        <v>2.6469600825417636E-2</v>
      </c>
      <c r="BG70" s="3">
        <f t="shared" si="150"/>
        <v>0.16269480884594209</v>
      </c>
      <c r="BH70" s="3">
        <f t="shared" si="103"/>
        <v>3.0933271970804765E-2</v>
      </c>
      <c r="BI70" s="3">
        <f t="shared" si="170"/>
        <v>32.32765033533515</v>
      </c>
      <c r="BK70" s="3">
        <v>0.85570000000000002</v>
      </c>
      <c r="BL70" s="3">
        <v>3.4171000000000002E-3</v>
      </c>
      <c r="BM70" s="32">
        <f t="shared" si="110"/>
        <v>1.0751095281980112</v>
      </c>
      <c r="BN70" s="3">
        <f t="shared" si="136"/>
        <v>2.4466436000000001E-2</v>
      </c>
      <c r="BO70" s="3">
        <f t="shared" si="171"/>
        <v>2.8592305714619612E-2</v>
      </c>
      <c r="BP70" s="3">
        <f t="shared" si="151"/>
        <v>2.6304098464646836E-2</v>
      </c>
      <c r="BQ70" s="3">
        <f t="shared" si="152"/>
        <v>0.1621853830178504</v>
      </c>
      <c r="BR70" s="3">
        <f t="shared" si="172"/>
        <v>3.0739860306937986E-2</v>
      </c>
      <c r="BS70" s="3">
        <f t="shared" si="173"/>
        <v>32.531052191356252</v>
      </c>
      <c r="BU70" s="3">
        <v>0.85570000000000002</v>
      </c>
      <c r="BV70" s="3">
        <v>3.47E-3</v>
      </c>
      <c r="BW70" s="32">
        <f t="shared" si="111"/>
        <v>1.0751095281980112</v>
      </c>
      <c r="BX70" s="3">
        <f t="shared" si="137"/>
        <v>2.4845200000000001E-2</v>
      </c>
      <c r="BY70" s="3">
        <f t="shared" si="174"/>
        <v>2.9034942152623585E-2</v>
      </c>
      <c r="BZ70" s="3">
        <f t="shared" si="153"/>
        <v>2.6711311249985228E-2</v>
      </c>
      <c r="CA70" s="3">
        <f t="shared" si="154"/>
        <v>0.16343595458155843</v>
      </c>
      <c r="CB70" s="3">
        <f t="shared" si="175"/>
        <v>3.1215742958963687E-2</v>
      </c>
      <c r="CC70" s="3">
        <f t="shared" si="176"/>
        <v>32.035117706940476</v>
      </c>
    </row>
    <row r="71" spans="2:81" x14ac:dyDescent="0.2">
      <c r="B71" s="3">
        <v>0.93620000000000003</v>
      </c>
      <c r="C71" s="3">
        <f t="shared" si="156"/>
        <v>780.16666666666674</v>
      </c>
      <c r="D71" s="3">
        <v>3.8160999999999998E-3</v>
      </c>
      <c r="E71" s="32">
        <f t="shared" si="104"/>
        <v>1.0774108376391578</v>
      </c>
      <c r="F71" s="3">
        <f t="shared" si="131"/>
        <v>2.6789021999999996E-2</v>
      </c>
      <c r="G71" s="3">
        <f t="shared" si="155"/>
        <v>2.8614635761589399E-2</v>
      </c>
      <c r="H71" s="3">
        <f t="shared" si="138"/>
        <v>2.8862782632553822E-2</v>
      </c>
      <c r="I71" s="3">
        <f t="shared" si="139"/>
        <v>0.16989050189034649</v>
      </c>
      <c r="J71" s="3">
        <f t="shared" si="140"/>
        <v>3.0829718684633432E-2</v>
      </c>
      <c r="K71" s="3">
        <f t="shared" si="157"/>
        <v>32.43623499225874</v>
      </c>
      <c r="M71" s="3">
        <v>0.93620000000000003</v>
      </c>
      <c r="N71" s="3">
        <v>3.8160999999999998E-3</v>
      </c>
      <c r="O71" s="32">
        <f t="shared" si="105"/>
        <v>1.0774108376391578</v>
      </c>
      <c r="P71" s="3">
        <f t="shared" si="132"/>
        <v>2.6789021999999996E-2</v>
      </c>
      <c r="Q71" s="3">
        <f t="shared" si="158"/>
        <v>2.8614635761589399E-2</v>
      </c>
      <c r="R71" s="3">
        <f t="shared" si="141"/>
        <v>2.8862782632553822E-2</v>
      </c>
      <c r="S71" s="3">
        <f t="shared" si="142"/>
        <v>0.16989050189034649</v>
      </c>
      <c r="T71" s="3">
        <f t="shared" si="177"/>
        <v>3.0829718684633432E-2</v>
      </c>
      <c r="U71" s="3">
        <f t="shared" si="159"/>
        <v>32.43623499225874</v>
      </c>
      <c r="W71" s="3">
        <v>0.93620000000000003</v>
      </c>
      <c r="X71" s="3">
        <v>3.7488E-3</v>
      </c>
      <c r="Y71" s="32">
        <f t="shared" si="106"/>
        <v>1.0763939465043249</v>
      </c>
      <c r="Z71" s="3">
        <f t="shared" si="133"/>
        <v>2.6841408000000001E-2</v>
      </c>
      <c r="AA71" s="3">
        <f t="shared" si="160"/>
        <v>2.8670591753898741E-2</v>
      </c>
      <c r="AB71" s="3">
        <f t="shared" si="143"/>
        <v>2.8891929086852758E-2</v>
      </c>
      <c r="AC71" s="3">
        <f t="shared" si="144"/>
        <v>0.16997626036259522</v>
      </c>
      <c r="AD71" s="3">
        <f t="shared" si="161"/>
        <v>3.0860851406593417E-2</v>
      </c>
      <c r="AE71" s="3">
        <f t="shared" si="162"/>
        <v>32.403513008275269</v>
      </c>
      <c r="AG71" s="3">
        <v>0.93620000000000003</v>
      </c>
      <c r="AH71" s="3">
        <v>3.7488E-3</v>
      </c>
      <c r="AI71" s="32">
        <f t="shared" si="107"/>
        <v>1.0763939465043249</v>
      </c>
      <c r="AJ71" s="3">
        <f t="shared" si="134"/>
        <v>2.6841408000000001E-2</v>
      </c>
      <c r="AK71" s="3">
        <f t="shared" si="163"/>
        <v>2.8670591753898741E-2</v>
      </c>
      <c r="AL71" s="3">
        <f t="shared" si="145"/>
        <v>2.8891929086852758E-2</v>
      </c>
      <c r="AM71" s="3">
        <f t="shared" si="146"/>
        <v>0.16997626036259522</v>
      </c>
      <c r="AN71" s="3">
        <f t="shared" si="164"/>
        <v>3.0860851406593417E-2</v>
      </c>
      <c r="AO71" s="3">
        <f t="shared" si="165"/>
        <v>32.403513008275269</v>
      </c>
      <c r="AQ71" s="3">
        <v>0.93620000000000003</v>
      </c>
      <c r="AR71" s="3">
        <v>3.6947E-3</v>
      </c>
      <c r="AS71" s="32">
        <f t="shared" si="108"/>
        <v>1.0763939465043249</v>
      </c>
      <c r="AT71" s="3">
        <f t="shared" si="135"/>
        <v>2.6454051999999999E-2</v>
      </c>
      <c r="AU71" s="3">
        <f t="shared" si="166"/>
        <v>2.8256838282418286E-2</v>
      </c>
      <c r="AV71" s="3">
        <f t="shared" si="147"/>
        <v>2.8474981433310627E-2</v>
      </c>
      <c r="AW71" s="3">
        <f t="shared" si="148"/>
        <v>0.1687453152929308</v>
      </c>
      <c r="AX71" s="3">
        <f t="shared" si="167"/>
        <v>3.0415489674546707E-2</v>
      </c>
      <c r="AY71" s="3">
        <f t="shared" si="168"/>
        <v>32.877984563137019</v>
      </c>
      <c r="BA71" s="3">
        <v>0.93620000000000003</v>
      </c>
      <c r="BB71" s="3">
        <v>3.6681999999999999E-3</v>
      </c>
      <c r="BC71" s="32">
        <f t="shared" si="109"/>
        <v>1.0763939465043249</v>
      </c>
      <c r="BD71" s="3">
        <f t="shared" si="124"/>
        <v>2.6264312000000001E-2</v>
      </c>
      <c r="BE71" s="3">
        <f t="shared" si="169"/>
        <v>2.8054167912839139E-2</v>
      </c>
      <c r="BF71" s="3">
        <f t="shared" si="149"/>
        <v>2.8270746445900899E-2</v>
      </c>
      <c r="BG71" s="3">
        <f t="shared" si="150"/>
        <v>0.16813906876719908</v>
      </c>
      <c r="BH71" s="3">
        <f t="shared" si="103"/>
        <v>3.0197336515595918E-2</v>
      </c>
      <c r="BI71" s="3">
        <f t="shared" si="170"/>
        <v>33.115503398239554</v>
      </c>
      <c r="BK71" s="3">
        <v>0.93620000000000003</v>
      </c>
      <c r="BL71" s="3">
        <v>3.6399000000000002E-3</v>
      </c>
      <c r="BM71" s="32">
        <f t="shared" si="110"/>
        <v>1.0763939465043249</v>
      </c>
      <c r="BN71" s="3">
        <f t="shared" si="136"/>
        <v>2.6061684000000002E-2</v>
      </c>
      <c r="BO71" s="3">
        <f t="shared" si="171"/>
        <v>2.7837731254005554E-2</v>
      </c>
      <c r="BP71" s="3">
        <f t="shared" si="151"/>
        <v>2.8052638893308619E-2</v>
      </c>
      <c r="BQ71" s="3">
        <f t="shared" si="152"/>
        <v>0.16748922023016471</v>
      </c>
      <c r="BR71" s="3">
        <f t="shared" si="172"/>
        <v>2.9964365406225827E-2</v>
      </c>
      <c r="BS71" s="3">
        <f t="shared" si="173"/>
        <v>33.372974412874619</v>
      </c>
      <c r="BU71" s="3">
        <v>0.93620000000000003</v>
      </c>
      <c r="BV71" s="3">
        <v>3.7001999999999998E-3</v>
      </c>
      <c r="BW71" s="32">
        <f t="shared" si="111"/>
        <v>1.0763939465043249</v>
      </c>
      <c r="BX71" s="3">
        <f t="shared" si="137"/>
        <v>2.6493432000000001E-2</v>
      </c>
      <c r="BY71" s="3">
        <f t="shared" si="174"/>
        <v>2.8298901944029054E-2</v>
      </c>
      <c r="BZ71" s="3">
        <f t="shared" si="153"/>
        <v>2.8517369826923968E-2</v>
      </c>
      <c r="CA71" s="3">
        <f t="shared" si="154"/>
        <v>0.16887086731264209</v>
      </c>
      <c r="CB71" s="3">
        <f t="shared" si="175"/>
        <v>3.0460766745272341E-2</v>
      </c>
      <c r="CC71" s="3">
        <f t="shared" si="176"/>
        <v>32.829114525004691</v>
      </c>
    </row>
    <row r="72" spans="2:81" x14ac:dyDescent="0.2">
      <c r="B72" s="3">
        <v>1.0167999999999999</v>
      </c>
      <c r="C72" s="3">
        <f t="shared" si="156"/>
        <v>847.33333333333337</v>
      </c>
      <c r="D72" s="3">
        <v>4.0438000000000002E-3</v>
      </c>
      <c r="E72" s="32">
        <f t="shared" si="104"/>
        <v>1.078606350687046</v>
      </c>
      <c r="F72" s="3">
        <f t="shared" si="131"/>
        <v>2.8387475999999998E-2</v>
      </c>
      <c r="G72" s="3">
        <f t="shared" si="155"/>
        <v>2.7918446105428797E-2</v>
      </c>
      <c r="H72" s="3">
        <f t="shared" si="138"/>
        <v>3.0618911893576101E-2</v>
      </c>
      <c r="I72" s="3">
        <f t="shared" si="139"/>
        <v>0.17498260454564077</v>
      </c>
      <c r="J72" s="3">
        <f t="shared" si="140"/>
        <v>3.0113013270629527E-2</v>
      </c>
      <c r="K72" s="3">
        <f t="shared" si="157"/>
        <v>33.208234294352124</v>
      </c>
      <c r="M72" s="3">
        <v>1.0167999999999999</v>
      </c>
      <c r="N72" s="3">
        <v>4.0438000000000002E-3</v>
      </c>
      <c r="O72" s="32">
        <f t="shared" si="105"/>
        <v>1.078606350687046</v>
      </c>
      <c r="P72" s="3">
        <f t="shared" si="132"/>
        <v>2.8387475999999998E-2</v>
      </c>
      <c r="Q72" s="3">
        <f t="shared" si="158"/>
        <v>2.7918446105428797E-2</v>
      </c>
      <c r="R72" s="3">
        <f t="shared" si="141"/>
        <v>3.0618911893576101E-2</v>
      </c>
      <c r="S72" s="3">
        <f t="shared" si="142"/>
        <v>0.17498260454564077</v>
      </c>
      <c r="T72" s="3">
        <f t="shared" si="177"/>
        <v>3.0113013270629527E-2</v>
      </c>
      <c r="U72" s="3">
        <f t="shared" si="159"/>
        <v>33.208234294352124</v>
      </c>
      <c r="W72" s="3">
        <v>1.0167999999999999</v>
      </c>
      <c r="X72" s="3">
        <v>3.9741000000000004E-3</v>
      </c>
      <c r="Y72" s="32">
        <f t="shared" si="106"/>
        <v>1.0775737549473148</v>
      </c>
      <c r="Z72" s="3">
        <f t="shared" si="133"/>
        <v>2.8454556000000002E-2</v>
      </c>
      <c r="AA72" s="3">
        <f t="shared" si="160"/>
        <v>2.7984417781274591E-2</v>
      </c>
      <c r="AB72" s="3">
        <f t="shared" si="143"/>
        <v>3.0661882754278648E-2</v>
      </c>
      <c r="AC72" s="3">
        <f t="shared" si="144"/>
        <v>0.17510534758904037</v>
      </c>
      <c r="AD72" s="3">
        <f t="shared" si="161"/>
        <v>3.0155274148582465E-2</v>
      </c>
      <c r="AE72" s="3">
        <f t="shared" si="162"/>
        <v>33.161694868789908</v>
      </c>
      <c r="AG72" s="3">
        <v>1.0167999999999999</v>
      </c>
      <c r="AH72" s="3">
        <v>3.9743000000000001E-3</v>
      </c>
      <c r="AI72" s="32">
        <f t="shared" si="107"/>
        <v>1.0775737549473148</v>
      </c>
      <c r="AJ72" s="3">
        <f t="shared" si="134"/>
        <v>2.8455988000000002E-2</v>
      </c>
      <c r="AK72" s="3">
        <f t="shared" si="163"/>
        <v>2.7985826121164441E-2</v>
      </c>
      <c r="AL72" s="3">
        <f t="shared" si="145"/>
        <v>3.066342583989573E-2</v>
      </c>
      <c r="AM72" s="3">
        <f t="shared" si="146"/>
        <v>0.1751097536972048</v>
      </c>
      <c r="AN72" s="3">
        <f t="shared" si="164"/>
        <v>3.0156791738685813E-2</v>
      </c>
      <c r="AO72" s="3">
        <f t="shared" si="165"/>
        <v>33.160026061962604</v>
      </c>
      <c r="AQ72" s="3">
        <v>1.0167999999999999</v>
      </c>
      <c r="AR72" s="3">
        <v>3.9186000000000004E-3</v>
      </c>
      <c r="AS72" s="32">
        <f t="shared" si="108"/>
        <v>1.0775737549473148</v>
      </c>
      <c r="AT72" s="3">
        <f t="shared" si="135"/>
        <v>2.8057176000000003E-2</v>
      </c>
      <c r="AU72" s="3">
        <f t="shared" si="166"/>
        <v>2.7593603461841074E-2</v>
      </c>
      <c r="AV72" s="3">
        <f t="shared" si="147"/>
        <v>3.0233676495537685E-2</v>
      </c>
      <c r="AW72" s="3">
        <f t="shared" si="148"/>
        <v>0.1738783382009895</v>
      </c>
      <c r="AX72" s="3">
        <f t="shared" si="167"/>
        <v>2.9734142894903313E-2</v>
      </c>
      <c r="AY72" s="3">
        <f t="shared" si="168"/>
        <v>33.631371300479238</v>
      </c>
      <c r="BA72" s="3">
        <v>1.0167999999999999</v>
      </c>
      <c r="BB72" s="3">
        <v>3.8861999999999998E-3</v>
      </c>
      <c r="BC72" s="32">
        <f t="shared" si="109"/>
        <v>1.0775737549473148</v>
      </c>
      <c r="BD72" s="3">
        <f t="shared" si="124"/>
        <v>2.7825191999999999E-2</v>
      </c>
      <c r="BE72" s="3">
        <f t="shared" si="169"/>
        <v>2.7365452399685287E-2</v>
      </c>
      <c r="BF72" s="3">
        <f t="shared" si="149"/>
        <v>2.9983696625569982E-2</v>
      </c>
      <c r="BG72" s="3">
        <f t="shared" si="150"/>
        <v>0.17315801057291569</v>
      </c>
      <c r="BH72" s="3">
        <f t="shared" si="103"/>
        <v>2.948829329816088E-2</v>
      </c>
      <c r="BI72" s="3">
        <f t="shared" si="170"/>
        <v>33.911762538741698</v>
      </c>
      <c r="BK72" s="3">
        <v>1.0167999999999999</v>
      </c>
      <c r="BL72" s="3">
        <v>3.8603999999999999E-3</v>
      </c>
      <c r="BM72" s="32">
        <f t="shared" si="110"/>
        <v>1.0775737549473148</v>
      </c>
      <c r="BN72" s="3">
        <f t="shared" si="136"/>
        <v>2.7640464E-2</v>
      </c>
      <c r="BO72" s="3">
        <f t="shared" si="171"/>
        <v>2.7183776553894572E-2</v>
      </c>
      <c r="BP72" s="3">
        <f t="shared" si="151"/>
        <v>2.9784638580966076E-2</v>
      </c>
      <c r="BQ72" s="3">
        <f t="shared" si="152"/>
        <v>0.17258226612536434</v>
      </c>
      <c r="BR72" s="3">
        <f t="shared" si="172"/>
        <v>2.929252417482895E-2</v>
      </c>
      <c r="BS72" s="3">
        <f t="shared" si="173"/>
        <v>34.138403164972019</v>
      </c>
      <c r="BU72" s="3">
        <v>1.0167999999999999</v>
      </c>
      <c r="BV72" s="3">
        <v>3.9180999999999999E-3</v>
      </c>
      <c r="BW72" s="32">
        <f t="shared" si="111"/>
        <v>1.0775737549473148</v>
      </c>
      <c r="BX72" s="3">
        <f t="shared" si="137"/>
        <v>2.8053596E-2</v>
      </c>
      <c r="BY72" s="3">
        <f t="shared" si="174"/>
        <v>2.7590082612116446E-2</v>
      </c>
      <c r="BZ72" s="3">
        <f t="shared" si="153"/>
        <v>3.0229818781494971E-2</v>
      </c>
      <c r="CA72" s="3">
        <f t="shared" si="154"/>
        <v>0.17386724470553669</v>
      </c>
      <c r="CB72" s="3">
        <f t="shared" si="175"/>
        <v>2.973034891964494E-2</v>
      </c>
      <c r="CC72" s="3">
        <f t="shared" si="176"/>
        <v>33.635663096413559</v>
      </c>
    </row>
    <row r="73" spans="2:81" x14ac:dyDescent="0.2">
      <c r="B73" s="3">
        <v>1.0972999999999999</v>
      </c>
      <c r="C73" s="3">
        <f t="shared" si="156"/>
        <v>914.41666666666674</v>
      </c>
      <c r="D73" s="3">
        <v>4.2598999999999996E-3</v>
      </c>
      <c r="E73" s="32">
        <f t="shared" si="104"/>
        <v>1.0797092989936301</v>
      </c>
      <c r="F73" s="3">
        <f t="shared" si="131"/>
        <v>2.9904497999999995E-2</v>
      </c>
      <c r="G73" s="3">
        <f t="shared" si="155"/>
        <v>2.7252800510343567E-2</v>
      </c>
      <c r="H73" s="3">
        <f t="shared" ref="H73:H76" si="178">E73*F73</f>
        <v>3.2288164572336409E-2</v>
      </c>
      <c r="I73" s="3">
        <f t="shared" ref="I73:I77" si="179">SQRT(H73)</f>
        <v>0.17968907749870722</v>
      </c>
      <c r="J73" s="3">
        <f t="shared" ref="J73:J76" si="180">H73/B73</f>
        <v>2.9425102134636297E-2</v>
      </c>
      <c r="K73" s="3">
        <f t="shared" si="157"/>
        <v>33.984588920862222</v>
      </c>
      <c r="M73" s="3">
        <v>1.0972999999999999</v>
      </c>
      <c r="N73" s="3">
        <v>4.2598999999999996E-3</v>
      </c>
      <c r="O73" s="32">
        <f t="shared" si="105"/>
        <v>1.0797092989936301</v>
      </c>
      <c r="P73" s="3">
        <f t="shared" si="132"/>
        <v>2.9904497999999995E-2</v>
      </c>
      <c r="Q73" s="3">
        <f t="shared" si="158"/>
        <v>2.7252800510343567E-2</v>
      </c>
      <c r="R73" s="3">
        <f t="shared" si="141"/>
        <v>3.2288164572336409E-2</v>
      </c>
      <c r="S73" s="3">
        <f t="shared" si="142"/>
        <v>0.17968907749870722</v>
      </c>
      <c r="T73" s="3">
        <f t="shared" si="177"/>
        <v>2.9425102134636297E-2</v>
      </c>
      <c r="U73" s="3">
        <f t="shared" si="159"/>
        <v>33.984588920862222</v>
      </c>
      <c r="W73" s="3">
        <v>1.0972999999999999</v>
      </c>
      <c r="X73" s="3">
        <v>4.1964000000000003E-3</v>
      </c>
      <c r="Y73" s="32">
        <f t="shared" si="106"/>
        <v>1.0786622146061933</v>
      </c>
      <c r="Z73" s="3">
        <f t="shared" si="133"/>
        <v>3.0046224000000003E-2</v>
      </c>
      <c r="AA73" s="3">
        <f t="shared" si="160"/>
        <v>2.7381959354779918E-2</v>
      </c>
      <c r="AB73" s="3">
        <f t="shared" si="143"/>
        <v>3.2409726520393756E-2</v>
      </c>
      <c r="AC73" s="3">
        <f t="shared" si="144"/>
        <v>0.18002701608479144</v>
      </c>
      <c r="AD73" s="3">
        <f t="shared" si="161"/>
        <v>2.9535884917883677E-2</v>
      </c>
      <c r="AE73" s="3">
        <f t="shared" si="162"/>
        <v>33.857120000982611</v>
      </c>
      <c r="AG73" s="3">
        <v>1.0972999999999999</v>
      </c>
      <c r="AH73" s="3">
        <v>4.1922000000000001E-3</v>
      </c>
      <c r="AI73" s="32">
        <f t="shared" si="107"/>
        <v>1.0786622146061933</v>
      </c>
      <c r="AJ73" s="3">
        <f t="shared" si="134"/>
        <v>3.0016152000000001E-2</v>
      </c>
      <c r="AK73" s="3">
        <f t="shared" si="163"/>
        <v>2.7354553905039644E-2</v>
      </c>
      <c r="AL73" s="3">
        <f t="shared" si="145"/>
        <v>3.2377288990276115E-2</v>
      </c>
      <c r="AM73" s="3">
        <f t="shared" si="146"/>
        <v>0.17993690280283284</v>
      </c>
      <c r="AN73" s="3">
        <f t="shared" si="164"/>
        <v>2.9506323694774551E-2</v>
      </c>
      <c r="AO73" s="3">
        <f t="shared" si="165"/>
        <v>33.89104011548195</v>
      </c>
      <c r="AQ73" s="3">
        <v>1.0972999999999999</v>
      </c>
      <c r="AR73" s="3">
        <v>4.1273000000000004E-3</v>
      </c>
      <c r="AS73" s="32">
        <f t="shared" si="108"/>
        <v>1.0786622146061933</v>
      </c>
      <c r="AT73" s="3">
        <f t="shared" si="135"/>
        <v>2.9551468000000004E-2</v>
      </c>
      <c r="AU73" s="3">
        <f t="shared" si="166"/>
        <v>2.6931074455481641E-2</v>
      </c>
      <c r="AV73" s="3">
        <f t="shared" si="147"/>
        <v>3.1876051917744057E-2</v>
      </c>
      <c r="AW73" s="3">
        <f t="shared" si="148"/>
        <v>0.17853865664820057</v>
      </c>
      <c r="AX73" s="3">
        <f t="shared" si="167"/>
        <v>2.9049532413874108E-2</v>
      </c>
      <c r="AY73" s="3">
        <f t="shared" si="168"/>
        <v>34.42396200230742</v>
      </c>
      <c r="BA73" s="3">
        <v>1.0972999999999999</v>
      </c>
      <c r="BB73" s="3">
        <v>4.1000000000000003E-3</v>
      </c>
      <c r="BC73" s="32">
        <f t="shared" si="109"/>
        <v>1.0786622146061933</v>
      </c>
      <c r="BD73" s="3">
        <f t="shared" si="124"/>
        <v>2.9356000000000004E-2</v>
      </c>
      <c r="BE73" s="3">
        <f t="shared" si="169"/>
        <v>2.6752939032169878E-2</v>
      </c>
      <c r="BF73" s="3">
        <f t="shared" si="149"/>
        <v>3.1665207971979414E-2</v>
      </c>
      <c r="BG73" s="3">
        <f t="shared" si="150"/>
        <v>0.17794720557507895</v>
      </c>
      <c r="BH73" s="3">
        <f t="shared" si="103"/>
        <v>2.8857384463664829E-2</v>
      </c>
      <c r="BI73" s="3">
        <f t="shared" si="170"/>
        <v>34.653175212713023</v>
      </c>
      <c r="BK73" s="3">
        <v>1.0972999999999999</v>
      </c>
      <c r="BL73" s="3">
        <v>4.0705999999999997E-3</v>
      </c>
      <c r="BM73" s="32">
        <f t="shared" si="110"/>
        <v>1.0786622146061933</v>
      </c>
      <c r="BN73" s="3">
        <f t="shared" si="136"/>
        <v>2.9145496E-2</v>
      </c>
      <c r="BO73" s="3">
        <f t="shared" si="171"/>
        <v>2.656110088398797E-2</v>
      </c>
      <c r="BP73" s="3">
        <f t="shared" si="151"/>
        <v>3.1438145261155945E-2</v>
      </c>
      <c r="BQ73" s="3">
        <f t="shared" si="152"/>
        <v>0.17730805187908399</v>
      </c>
      <c r="BR73" s="3">
        <f t="shared" si="172"/>
        <v>2.8650455901900979E-2</v>
      </c>
      <c r="BS73" s="3">
        <f t="shared" si="173"/>
        <v>34.903458549629896</v>
      </c>
      <c r="BU73" s="3">
        <v>1.0972999999999999</v>
      </c>
      <c r="BV73" s="3">
        <v>4.1326999999999996E-3</v>
      </c>
      <c r="BW73" s="32">
        <f t="shared" si="111"/>
        <v>1.0786622146061933</v>
      </c>
      <c r="BX73" s="3">
        <f t="shared" si="137"/>
        <v>2.9590131999999998E-2</v>
      </c>
      <c r="BY73" s="3">
        <f t="shared" si="174"/>
        <v>2.6966310033719128E-2</v>
      </c>
      <c r="BZ73" s="3">
        <f t="shared" si="153"/>
        <v>3.1917757313609588E-2</v>
      </c>
      <c r="CA73" s="3">
        <f t="shared" si="154"/>
        <v>0.17865541501339832</v>
      </c>
      <c r="CB73" s="3">
        <f t="shared" si="175"/>
        <v>2.9087539700728689E-2</v>
      </c>
      <c r="CC73" s="3">
        <f t="shared" si="176"/>
        <v>34.378981869509865</v>
      </c>
    </row>
    <row r="74" spans="2:81" x14ac:dyDescent="0.2">
      <c r="B74" s="3">
        <v>1.1778</v>
      </c>
      <c r="C74" s="3">
        <f t="shared" si="156"/>
        <v>981.5</v>
      </c>
      <c r="D74" s="3">
        <v>4.4761000000000002E-3</v>
      </c>
      <c r="E74" s="32">
        <f t="shared" si="104"/>
        <v>1.0807341282253595</v>
      </c>
      <c r="F74" s="3">
        <f t="shared" si="131"/>
        <v>3.1422222E-2</v>
      </c>
      <c r="G74" s="3">
        <f t="shared" ref="G74:G77" si="181">F74/B74</f>
        <v>2.6678741721854304E-2</v>
      </c>
      <c r="H74" s="3">
        <f t="shared" si="178"/>
        <v>3.395906770007371E-2</v>
      </c>
      <c r="I74" s="3">
        <f t="shared" si="179"/>
        <v>0.18427986243774361</v>
      </c>
      <c r="J74" s="3">
        <f t="shared" si="180"/>
        <v>2.8832626676917737E-2</v>
      </c>
      <c r="K74" s="3">
        <f t="shared" si="157"/>
        <v>34.682930945051929</v>
      </c>
      <c r="M74" s="3">
        <v>1.1778</v>
      </c>
      <c r="N74" s="3">
        <v>4.4761000000000002E-3</v>
      </c>
      <c r="O74" s="32">
        <f t="shared" si="105"/>
        <v>1.0807341282253595</v>
      </c>
      <c r="P74" s="3">
        <f t="shared" si="132"/>
        <v>3.1422222E-2</v>
      </c>
      <c r="Q74" s="3">
        <f t="shared" si="158"/>
        <v>2.6678741721854304E-2</v>
      </c>
      <c r="R74" s="3">
        <f t="shared" ref="R74:R77" si="182">O74*P74</f>
        <v>3.395906770007371E-2</v>
      </c>
      <c r="S74" s="3">
        <f t="shared" ref="S74:S77" si="183">SQRT(R74)</f>
        <v>0.18427986243774361</v>
      </c>
      <c r="T74" s="3">
        <f t="shared" si="177"/>
        <v>2.8832626676917737E-2</v>
      </c>
      <c r="U74" s="3">
        <f t="shared" si="159"/>
        <v>34.682930945051929</v>
      </c>
      <c r="W74" s="3">
        <v>1.1778</v>
      </c>
      <c r="X74" s="3">
        <v>4.4022000000000002E-3</v>
      </c>
      <c r="Y74" s="32">
        <f t="shared" si="106"/>
        <v>1.0796735813849607</v>
      </c>
      <c r="Z74" s="3">
        <f t="shared" si="133"/>
        <v>3.1519752000000005E-2</v>
      </c>
      <c r="AA74" s="3">
        <f t="shared" si="160"/>
        <v>2.6761548650025477E-2</v>
      </c>
      <c r="AB74" s="3">
        <f t="shared" ref="AB74:AB77" si="184">Y74*Z74</f>
        <v>3.4031043526205784E-2</v>
      </c>
      <c r="AC74" s="3">
        <f t="shared" ref="AC74:AC77" si="185">SQRT(AB74)</f>
        <v>0.18447504851932087</v>
      </c>
      <c r="AD74" s="3">
        <f t="shared" si="161"/>
        <v>2.8893737074380869E-2</v>
      </c>
      <c r="AE74" s="3">
        <f t="shared" si="162"/>
        <v>34.609576373790269</v>
      </c>
      <c r="AG74" s="3">
        <v>1.1778</v>
      </c>
      <c r="AH74" s="3">
        <v>4.3997000000000003E-3</v>
      </c>
      <c r="AI74" s="32">
        <f t="shared" si="107"/>
        <v>1.0796735813849607</v>
      </c>
      <c r="AJ74" s="3">
        <f t="shared" si="134"/>
        <v>3.1501852000000004E-2</v>
      </c>
      <c r="AK74" s="3">
        <f t="shared" si="163"/>
        <v>2.6746350823569371E-2</v>
      </c>
      <c r="AL74" s="3">
        <f t="shared" ref="AL74:AL77" si="186">AI74*AJ74</f>
        <v>3.4011717369098991E-2</v>
      </c>
      <c r="AM74" s="3">
        <f t="shared" ref="AM74:AM77" si="187">SQRT(AL74)</f>
        <v>0.18442265958688209</v>
      </c>
      <c r="AN74" s="3">
        <f t="shared" si="164"/>
        <v>2.8877328382661736E-2</v>
      </c>
      <c r="AO74" s="3">
        <f t="shared" si="165"/>
        <v>34.629242246675801</v>
      </c>
      <c r="AQ74" s="3">
        <v>1.1778</v>
      </c>
      <c r="AR74" s="3">
        <v>4.3340000000000002E-3</v>
      </c>
      <c r="AS74" s="32">
        <f t="shared" si="108"/>
        <v>1.0796735813849607</v>
      </c>
      <c r="AT74" s="3">
        <f t="shared" si="135"/>
        <v>3.103144E-2</v>
      </c>
      <c r="AU74" s="3">
        <f t="shared" si="166"/>
        <v>2.6346951944302938E-2</v>
      </c>
      <c r="AV74" s="3">
        <f t="shared" ref="AV74:AV77" si="188">AS74*AT74</f>
        <v>3.3503825960332523E-2</v>
      </c>
      <c r="AW74" s="3">
        <f t="shared" ref="AW74:AW77" si="189">SQRT(AV74)</f>
        <v>0.18304050360598476</v>
      </c>
      <c r="AX74" s="3">
        <f t="shared" si="167"/>
        <v>2.8446107964283006E-2</v>
      </c>
      <c r="AY74" s="3">
        <f t="shared" si="168"/>
        <v>35.15419407307327</v>
      </c>
      <c r="BA74" s="3">
        <v>1.1778</v>
      </c>
      <c r="BB74" s="3">
        <v>4.3045999999999996E-3</v>
      </c>
      <c r="BC74" s="32">
        <f t="shared" si="109"/>
        <v>1.0796735813849607</v>
      </c>
      <c r="BD74" s="3">
        <f t="shared" si="124"/>
        <v>3.0820935999999997E-2</v>
      </c>
      <c r="BE74" s="3">
        <f t="shared" si="169"/>
        <v>2.6168225505179145E-2</v>
      </c>
      <c r="BF74" s="3">
        <f t="shared" ref="BF74" si="190">BC74*BD74</f>
        <v>3.3276550352756659E-2</v>
      </c>
      <c r="BG74" s="3">
        <f t="shared" ref="BG74" si="191">SQRT(BF74)</f>
        <v>0.18241861295590606</v>
      </c>
      <c r="BH74" s="3">
        <f t="shared" si="103"/>
        <v>2.825314174966604E-2</v>
      </c>
      <c r="BI74" s="3">
        <f t="shared" si="170"/>
        <v>35.394293804929511</v>
      </c>
      <c r="BK74" s="3">
        <v>1.1778</v>
      </c>
      <c r="BL74" s="3">
        <v>4.2719999999999998E-3</v>
      </c>
      <c r="BM74" s="32">
        <f t="shared" si="110"/>
        <v>1.0796735813849607</v>
      </c>
      <c r="BN74" s="3">
        <f t="shared" si="136"/>
        <v>3.058752E-2</v>
      </c>
      <c r="BO74" s="3">
        <f t="shared" si="171"/>
        <v>2.5970045848191545E-2</v>
      </c>
      <c r="BP74" s="3">
        <f t="shared" ref="BP74:BP77" si="192">BM74*BN74</f>
        <v>3.3024537264084115E-2</v>
      </c>
      <c r="BQ74" s="3">
        <f t="shared" ref="BQ74:BQ77" si="193">SQRT(BP74)</f>
        <v>0.1817265452928771</v>
      </c>
      <c r="BR74" s="3">
        <f t="shared" si="172"/>
        <v>2.8039172409648597E-2</v>
      </c>
      <c r="BS74" s="3">
        <f t="shared" si="173"/>
        <v>35.664390709901575</v>
      </c>
      <c r="BU74" s="3">
        <v>1.1778</v>
      </c>
      <c r="BV74" s="3">
        <v>4.3401000000000004E-3</v>
      </c>
      <c r="BW74" s="32">
        <f t="shared" si="111"/>
        <v>1.0796735813849607</v>
      </c>
      <c r="BX74" s="3">
        <f t="shared" si="137"/>
        <v>3.1075116000000003E-2</v>
      </c>
      <c r="BY74" s="3">
        <f t="shared" si="174"/>
        <v>2.6384034640855838E-2</v>
      </c>
      <c r="BZ74" s="3">
        <f t="shared" ref="BZ74:BZ77" si="194">BW74*BX74</f>
        <v>3.3550981783673099E-2</v>
      </c>
      <c r="CA74" s="3">
        <f t="shared" ref="CA74:CA77" si="195">SQRT(BZ74)</f>
        <v>0.18316927084987017</v>
      </c>
      <c r="CB74" s="3">
        <f t="shared" si="175"/>
        <v>2.8486145172077686E-2</v>
      </c>
      <c r="CC74" s="3">
        <f t="shared" si="176"/>
        <v>35.104784938757064</v>
      </c>
    </row>
    <row r="75" spans="2:81" x14ac:dyDescent="0.2">
      <c r="B75" s="3">
        <v>1.2785</v>
      </c>
      <c r="C75" s="3">
        <f t="shared" si="156"/>
        <v>1065.4166666666667</v>
      </c>
      <c r="D75" s="3">
        <v>4.7364E-3</v>
      </c>
      <c r="E75" s="32">
        <f t="shared" si="104"/>
        <v>1.0819217176608349</v>
      </c>
      <c r="F75" s="3">
        <f t="shared" si="131"/>
        <v>3.3249528E-2</v>
      </c>
      <c r="G75" s="3">
        <f t="shared" si="181"/>
        <v>2.6006670316777475E-2</v>
      </c>
      <c r="H75" s="3">
        <f t="shared" si="178"/>
        <v>3.5973386445172027E-2</v>
      </c>
      <c r="I75" s="3">
        <f t="shared" si="179"/>
        <v>0.18966651376869884</v>
      </c>
      <c r="J75" s="3">
        <f t="shared" si="180"/>
        <v>2.8137181419766937E-2</v>
      </c>
      <c r="K75" s="3">
        <f t="shared" si="157"/>
        <v>35.540162501759319</v>
      </c>
      <c r="M75" s="3">
        <v>1.2785</v>
      </c>
      <c r="N75" s="3">
        <v>4.7364E-3</v>
      </c>
      <c r="O75" s="32">
        <f t="shared" si="105"/>
        <v>1.0819217176608349</v>
      </c>
      <c r="P75" s="3">
        <f t="shared" si="132"/>
        <v>3.3249528E-2</v>
      </c>
      <c r="Q75" s="3">
        <f t="shared" si="158"/>
        <v>2.6006670316777475E-2</v>
      </c>
      <c r="R75" s="3">
        <f t="shared" si="182"/>
        <v>3.5973386445172027E-2</v>
      </c>
      <c r="S75" s="3">
        <f t="shared" si="183"/>
        <v>0.18966651376869884</v>
      </c>
      <c r="T75" s="3">
        <f t="shared" si="177"/>
        <v>2.8137181419766937E-2</v>
      </c>
      <c r="U75" s="3">
        <f t="shared" si="159"/>
        <v>35.540162501759319</v>
      </c>
      <c r="W75" s="3">
        <v>1.2785</v>
      </c>
      <c r="X75" s="3">
        <v>4.6572999999999996E-3</v>
      </c>
      <c r="Y75" s="32">
        <f t="shared" si="106"/>
        <v>1.0808455703024002</v>
      </c>
      <c r="Z75" s="3">
        <f t="shared" si="133"/>
        <v>3.3346267999999998E-2</v>
      </c>
      <c r="AA75" s="3">
        <f t="shared" si="160"/>
        <v>2.608233711380524E-2</v>
      </c>
      <c r="AB75" s="3">
        <f t="shared" si="184"/>
        <v>3.6042166053916677E-2</v>
      </c>
      <c r="AC75" s="3">
        <f t="shared" si="185"/>
        <v>0.18984774440039229</v>
      </c>
      <c r="AD75" s="3">
        <f t="shared" si="161"/>
        <v>2.8190978532590283E-2</v>
      </c>
      <c r="AE75" s="3">
        <f t="shared" si="162"/>
        <v>35.472340871174318</v>
      </c>
      <c r="AG75" s="3">
        <v>1.2785</v>
      </c>
      <c r="AH75" s="3">
        <v>4.6588999999999997E-3</v>
      </c>
      <c r="AI75" s="32">
        <f t="shared" si="107"/>
        <v>1.0808455703024002</v>
      </c>
      <c r="AJ75" s="3">
        <f t="shared" si="134"/>
        <v>3.3357723999999998E-2</v>
      </c>
      <c r="AK75" s="3">
        <f t="shared" si="163"/>
        <v>2.6091297614391863E-2</v>
      </c>
      <c r="AL75" s="3">
        <f t="shared" si="186"/>
        <v>3.6054548220770061E-2</v>
      </c>
      <c r="AM75" s="3">
        <f t="shared" si="187"/>
        <v>0.18988035238215159</v>
      </c>
      <c r="AN75" s="3">
        <f t="shared" si="164"/>
        <v>2.8200663449957027E-2</v>
      </c>
      <c r="AO75" s="3">
        <f t="shared" si="165"/>
        <v>35.46015865103783</v>
      </c>
      <c r="AQ75" s="3">
        <v>1.2785</v>
      </c>
      <c r="AR75" s="3">
        <v>4.5848E-3</v>
      </c>
      <c r="AS75" s="32">
        <f t="shared" si="108"/>
        <v>1.0808455703024002</v>
      </c>
      <c r="AT75" s="3">
        <f t="shared" si="135"/>
        <v>3.2827168000000004E-2</v>
      </c>
      <c r="AU75" s="3">
        <f t="shared" si="166"/>
        <v>2.56763144309738E-2</v>
      </c>
      <c r="AV75" s="3">
        <f t="shared" si="188"/>
        <v>3.548109911837271E-2</v>
      </c>
      <c r="AW75" s="3">
        <f t="shared" si="189"/>
        <v>0.18836427240422401</v>
      </c>
      <c r="AX75" s="3">
        <f t="shared" si="167"/>
        <v>2.7752130714409629E-2</v>
      </c>
      <c r="AY75" s="3">
        <f t="shared" si="168"/>
        <v>36.033269311490159</v>
      </c>
      <c r="BA75" s="3"/>
      <c r="BB75" s="3"/>
      <c r="BC75" s="32"/>
      <c r="BD75" s="3"/>
      <c r="BE75" s="3"/>
      <c r="BF75" s="3"/>
      <c r="BG75" s="3"/>
      <c r="BH75" s="3"/>
      <c r="BI75" s="3"/>
      <c r="BK75" s="3">
        <v>1.2785</v>
      </c>
      <c r="BL75" s="3">
        <v>4.4743999999999999E-3</v>
      </c>
      <c r="BM75" s="32">
        <f t="shared" si="110"/>
        <v>1.0808455703024002</v>
      </c>
      <c r="BN75" s="3">
        <f t="shared" si="136"/>
        <v>3.2036703999999999E-2</v>
      </c>
      <c r="BO75" s="3">
        <f t="shared" si="171"/>
        <v>2.5058039890496677E-2</v>
      </c>
      <c r="BP75" s="3">
        <f t="shared" si="192"/>
        <v>3.4626729605489188E-2</v>
      </c>
      <c r="BQ75" s="3">
        <f t="shared" si="193"/>
        <v>0.18608258813088663</v>
      </c>
      <c r="BR75" s="3">
        <f t="shared" si="172"/>
        <v>2.7083871416104178E-2</v>
      </c>
      <c r="BS75" s="3">
        <f t="shared" si="173"/>
        <v>36.922343362086558</v>
      </c>
      <c r="BU75" s="3">
        <v>1.2785</v>
      </c>
      <c r="BV75" s="3">
        <v>4.5865999999999997E-3</v>
      </c>
      <c r="BW75" s="32">
        <f t="shared" si="111"/>
        <v>1.0808455703024002</v>
      </c>
      <c r="BX75" s="3">
        <f t="shared" si="137"/>
        <v>3.2840055999999999E-2</v>
      </c>
      <c r="BY75" s="3">
        <f t="shared" si="174"/>
        <v>2.5686394994133752E-2</v>
      </c>
      <c r="BZ75" s="3">
        <f t="shared" si="194"/>
        <v>3.5495029056082761E-2</v>
      </c>
      <c r="CA75" s="3">
        <f t="shared" si="195"/>
        <v>0.1884012448368714</v>
      </c>
      <c r="CB75" s="3">
        <f t="shared" si="175"/>
        <v>2.7763026246447213E-2</v>
      </c>
      <c r="CC75" s="3">
        <f t="shared" si="176"/>
        <v>36.019128142702684</v>
      </c>
    </row>
    <row r="76" spans="2:81" x14ac:dyDescent="0.2">
      <c r="B76" s="3">
        <v>1.3792</v>
      </c>
      <c r="C76" s="3">
        <f t="shared" si="156"/>
        <v>1149.3333333333335</v>
      </c>
      <c r="D76" s="3">
        <v>4.9823999999999997E-3</v>
      </c>
      <c r="E76" s="32">
        <f t="shared" si="104"/>
        <v>1.0830192220120001</v>
      </c>
      <c r="F76" s="3">
        <f t="shared" si="131"/>
        <v>3.4976447999999993E-2</v>
      </c>
      <c r="G76" s="3">
        <f t="shared" si="181"/>
        <v>2.5359953596287697E-2</v>
      </c>
      <c r="H76" s="3">
        <f t="shared" si="178"/>
        <v>3.7880165501703165E-2</v>
      </c>
      <c r="I76" s="3">
        <f t="shared" si="179"/>
        <v>0.19462827518555254</v>
      </c>
      <c r="J76" s="3">
        <f t="shared" si="180"/>
        <v>2.7465317214111926E-2</v>
      </c>
      <c r="K76" s="3">
        <f t="shared" si="157"/>
        <v>36.409555811945658</v>
      </c>
      <c r="M76" s="3">
        <v>1.3792</v>
      </c>
      <c r="N76" s="3">
        <v>4.9823999999999997E-3</v>
      </c>
      <c r="O76" s="32">
        <f t="shared" si="105"/>
        <v>1.0830192220120001</v>
      </c>
      <c r="P76" s="3">
        <f t="shared" si="132"/>
        <v>3.4976447999999993E-2</v>
      </c>
      <c r="Q76" s="3">
        <f t="shared" si="158"/>
        <v>2.5359953596287697E-2</v>
      </c>
      <c r="R76" s="3">
        <f t="shared" si="182"/>
        <v>3.7880165501703165E-2</v>
      </c>
      <c r="S76" s="3">
        <f t="shared" si="183"/>
        <v>0.19462827518555254</v>
      </c>
      <c r="T76" s="3">
        <f t="shared" si="177"/>
        <v>2.7465317214111926E-2</v>
      </c>
      <c r="U76" s="3">
        <f t="shared" si="159"/>
        <v>36.409555811945658</v>
      </c>
      <c r="W76" s="3">
        <v>1.3792</v>
      </c>
      <c r="X76" s="3">
        <v>4.8989000000000003E-3</v>
      </c>
      <c r="Y76" s="32">
        <f t="shared" si="106"/>
        <v>1.0819286575192315</v>
      </c>
      <c r="Z76" s="3">
        <f t="shared" si="133"/>
        <v>3.5076124E-2</v>
      </c>
      <c r="AA76" s="3">
        <f t="shared" si="160"/>
        <v>2.5432224477958239E-2</v>
      </c>
      <c r="AB76" s="3">
        <f t="shared" si="184"/>
        <v>3.7949863750298095E-2</v>
      </c>
      <c r="AC76" s="3">
        <f t="shared" si="185"/>
        <v>0.19480724768421245</v>
      </c>
      <c r="AD76" s="3">
        <f t="shared" si="161"/>
        <v>2.7515852487165093E-2</v>
      </c>
      <c r="AE76" s="3">
        <f t="shared" si="162"/>
        <v>36.342686473786522</v>
      </c>
      <c r="AG76" s="3">
        <v>1.3792</v>
      </c>
      <c r="AH76" s="3">
        <v>4.9067E-3</v>
      </c>
      <c r="AI76" s="32">
        <f t="shared" si="107"/>
        <v>1.0819286575192315</v>
      </c>
      <c r="AJ76" s="3">
        <f t="shared" si="134"/>
        <v>3.5131971999999997E-2</v>
      </c>
      <c r="AK76" s="3">
        <f t="shared" si="163"/>
        <v>2.5472717517401391E-2</v>
      </c>
      <c r="AL76" s="3">
        <f t="shared" si="186"/>
        <v>3.8010287301963229E-2</v>
      </c>
      <c r="AM76" s="3">
        <f t="shared" si="187"/>
        <v>0.19496227148339043</v>
      </c>
      <c r="AN76" s="3">
        <f t="shared" si="164"/>
        <v>2.75596630669687E-2</v>
      </c>
      <c r="AO76" s="3">
        <f t="shared" si="165"/>
        <v>36.284913845646315</v>
      </c>
      <c r="AQ76" s="3">
        <v>1.3792</v>
      </c>
      <c r="AR76" s="3">
        <v>4.8167000000000001E-3</v>
      </c>
      <c r="AS76" s="32">
        <f t="shared" si="108"/>
        <v>1.0819286575192315</v>
      </c>
      <c r="AT76" s="3">
        <f t="shared" si="135"/>
        <v>3.4487572000000001E-2</v>
      </c>
      <c r="AU76" s="3">
        <f t="shared" si="166"/>
        <v>2.5005490139211137E-2</v>
      </c>
      <c r="AV76" s="3">
        <f t="shared" si="188"/>
        <v>3.7313092475057839E-2</v>
      </c>
      <c r="AW76" s="3">
        <f t="shared" si="189"/>
        <v>0.19316597131756369</v>
      </c>
      <c r="AX76" s="3">
        <f t="shared" si="167"/>
        <v>2.705415637692709E-2</v>
      </c>
      <c r="AY76" s="3">
        <f t="shared" si="168"/>
        <v>36.962897163292872</v>
      </c>
      <c r="BA76" s="3"/>
      <c r="BB76" s="3"/>
      <c r="BC76" s="32"/>
      <c r="BD76" s="3"/>
      <c r="BE76" s="3"/>
      <c r="BF76" s="3"/>
      <c r="BG76" s="3"/>
      <c r="BH76" s="3"/>
      <c r="BI76" s="3"/>
      <c r="BK76" s="3">
        <v>1.3792</v>
      </c>
      <c r="BL76" s="3">
        <v>4.7463000000000002E-3</v>
      </c>
      <c r="BM76" s="32">
        <f t="shared" si="110"/>
        <v>1.0819286575192315</v>
      </c>
      <c r="BN76" s="3">
        <f t="shared" si="136"/>
        <v>3.3983508000000003E-2</v>
      </c>
      <c r="BO76" s="3">
        <f t="shared" si="171"/>
        <v>2.4640014501160094E-2</v>
      </c>
      <c r="BP76" s="3">
        <f t="shared" si="192"/>
        <v>3.6767731188234065E-2</v>
      </c>
      <c r="BQ76" s="3">
        <f t="shared" si="193"/>
        <v>0.19174913608210617</v>
      </c>
      <c r="BR76" s="3">
        <f t="shared" si="172"/>
        <v>2.6658737810494538E-2</v>
      </c>
      <c r="BS76" s="3">
        <f t="shared" si="173"/>
        <v>37.511153270217385</v>
      </c>
      <c r="BU76" s="3">
        <v>1.3792</v>
      </c>
      <c r="BV76" s="3">
        <v>4.8249E-3</v>
      </c>
      <c r="BW76" s="32">
        <f t="shared" si="111"/>
        <v>1.0819286575192315</v>
      </c>
      <c r="BX76" s="3">
        <f t="shared" si="137"/>
        <v>3.4546284000000003E-2</v>
      </c>
      <c r="BY76" s="3">
        <f t="shared" si="174"/>
        <v>2.5048059744779586E-2</v>
      </c>
      <c r="BZ76" s="3">
        <f t="shared" si="194"/>
        <v>3.7376614670398108E-2</v>
      </c>
      <c r="CA76" s="3">
        <f t="shared" si="195"/>
        <v>0.1933303252736055</v>
      </c>
      <c r="CB76" s="3">
        <f t="shared" si="175"/>
        <v>2.7100213653130877E-2</v>
      </c>
      <c r="CC76" s="3">
        <f t="shared" si="176"/>
        <v>36.900078087925714</v>
      </c>
    </row>
    <row r="77" spans="2:81" x14ac:dyDescent="0.2">
      <c r="B77" s="3">
        <v>1.4799</v>
      </c>
      <c r="C77" s="3">
        <f t="shared" si="156"/>
        <v>1233.25</v>
      </c>
      <c r="D77" s="3">
        <v>5.2142000000000004E-3</v>
      </c>
      <c r="E77" s="32">
        <f t="shared" si="104"/>
        <v>1.0840393498054872</v>
      </c>
      <c r="F77" s="3">
        <f t="shared" si="131"/>
        <v>3.6603683999999997E-2</v>
      </c>
      <c r="G77" s="3">
        <f t="shared" si="181"/>
        <v>2.4733890127711329E-2</v>
      </c>
      <c r="H77" s="3">
        <f t="shared" ref="H77" si="196">E77*F77</f>
        <v>3.9679833803845516E-2</v>
      </c>
      <c r="I77" s="3">
        <f t="shared" si="179"/>
        <v>0.19919797640499642</v>
      </c>
      <c r="J77" s="3">
        <f t="shared" ref="J77" si="197">H77/B77</f>
        <v>2.681251017220455E-2</v>
      </c>
      <c r="K77" s="3">
        <f t="shared" si="157"/>
        <v>37.296023146563122</v>
      </c>
      <c r="M77" s="3">
        <v>1.4799</v>
      </c>
      <c r="N77" s="3">
        <v>5.2142000000000004E-3</v>
      </c>
      <c r="O77" s="32">
        <f t="shared" si="105"/>
        <v>1.0840393498054872</v>
      </c>
      <c r="P77" s="3">
        <f t="shared" si="132"/>
        <v>3.6603683999999997E-2</v>
      </c>
      <c r="Q77" s="3">
        <f t="shared" si="158"/>
        <v>2.4733890127711329E-2</v>
      </c>
      <c r="R77" s="3">
        <f t="shared" si="182"/>
        <v>3.9679833803845516E-2</v>
      </c>
      <c r="S77" s="3">
        <f t="shared" si="183"/>
        <v>0.19919797640499642</v>
      </c>
      <c r="T77" s="3">
        <f t="shared" si="177"/>
        <v>2.681251017220455E-2</v>
      </c>
      <c r="U77" s="3">
        <f t="shared" si="159"/>
        <v>37.296023146563122</v>
      </c>
      <c r="W77" s="3">
        <v>1.4799</v>
      </c>
      <c r="X77" s="3">
        <v>5.1390999999999997E-3</v>
      </c>
      <c r="Y77" s="32">
        <f t="shared" si="106"/>
        <v>1.0829353846192082</v>
      </c>
      <c r="Z77" s="3">
        <f t="shared" si="133"/>
        <v>3.6795955999999998E-2</v>
      </c>
      <c r="AA77" s="3">
        <f t="shared" si="160"/>
        <v>2.4863812419758092E-2</v>
      </c>
      <c r="AB77" s="3">
        <f t="shared" si="184"/>
        <v>3.984764276329146E-2</v>
      </c>
      <c r="AC77" s="3">
        <f t="shared" si="185"/>
        <v>0.19961874351696401</v>
      </c>
      <c r="AD77" s="3">
        <f t="shared" si="161"/>
        <v>2.6925902265890575E-2</v>
      </c>
      <c r="AE77" s="3">
        <f t="shared" si="162"/>
        <v>37.138959731974836</v>
      </c>
      <c r="AG77" s="3">
        <v>1.4799</v>
      </c>
      <c r="AH77" s="3">
        <v>5.1405000000000001E-3</v>
      </c>
      <c r="AI77" s="32">
        <f t="shared" si="107"/>
        <v>1.0829353846192082</v>
      </c>
      <c r="AJ77" s="3">
        <f t="shared" si="134"/>
        <v>3.6805980000000002E-2</v>
      </c>
      <c r="AK77" s="3">
        <f t="shared" si="163"/>
        <v>2.48705858503953E-2</v>
      </c>
      <c r="AL77" s="3">
        <f t="shared" si="186"/>
        <v>3.985849810758689E-2</v>
      </c>
      <c r="AM77" s="3">
        <f t="shared" si="187"/>
        <v>0.19964593185834489</v>
      </c>
      <c r="AN77" s="3">
        <f t="shared" si="164"/>
        <v>2.6933237453602873E-2</v>
      </c>
      <c r="AO77" s="3">
        <f t="shared" si="165"/>
        <v>37.128845045927797</v>
      </c>
      <c r="AQ77" s="3">
        <v>1.4799</v>
      </c>
      <c r="AR77" s="3">
        <v>5.0499999999999998E-3</v>
      </c>
      <c r="AS77" s="32">
        <f t="shared" si="108"/>
        <v>1.0829353846192082</v>
      </c>
      <c r="AT77" s="3">
        <f t="shared" si="135"/>
        <v>3.6158000000000003E-2</v>
      </c>
      <c r="AU77" s="3">
        <f t="shared" si="166"/>
        <v>2.4432731941347392E-2</v>
      </c>
      <c r="AV77" s="3">
        <f t="shared" si="188"/>
        <v>3.9156777637061331E-2</v>
      </c>
      <c r="AW77" s="3">
        <f t="shared" si="189"/>
        <v>0.19788071567755491</v>
      </c>
      <c r="AX77" s="3">
        <f t="shared" si="167"/>
        <v>2.645906996220105E-2</v>
      </c>
      <c r="AY77" s="3">
        <f t="shared" si="168"/>
        <v>37.794223358137003</v>
      </c>
      <c r="BA77" s="3"/>
      <c r="BB77" s="3"/>
      <c r="BC77" s="32"/>
      <c r="BD77" s="3"/>
      <c r="BE77" s="3"/>
      <c r="BF77" s="3"/>
      <c r="BG77" s="3"/>
      <c r="BH77" s="3"/>
      <c r="BI77" s="3"/>
      <c r="BK77" s="3">
        <v>1.4799</v>
      </c>
      <c r="BL77" s="3">
        <v>4.9861999999999997E-3</v>
      </c>
      <c r="BM77" s="32">
        <f t="shared" si="110"/>
        <v>1.0829353846192082</v>
      </c>
      <c r="BN77" s="3">
        <f t="shared" si="136"/>
        <v>3.5701192E-2</v>
      </c>
      <c r="BO77" s="3">
        <f t="shared" si="171"/>
        <v>2.4124057030880466E-2</v>
      </c>
      <c r="BP77" s="3">
        <f t="shared" si="192"/>
        <v>3.8662084089884197E-2</v>
      </c>
      <c r="BQ77" s="3">
        <f t="shared" si="193"/>
        <v>0.19662676341201418</v>
      </c>
      <c r="BR77" s="3">
        <f t="shared" si="172"/>
        <v>2.6124794979312249E-2</v>
      </c>
      <c r="BS77" s="3">
        <f t="shared" si="173"/>
        <v>38.277812353814902</v>
      </c>
      <c r="BU77" s="3">
        <v>1.4799</v>
      </c>
      <c r="BV77" s="3">
        <v>5.0531999999999999E-3</v>
      </c>
      <c r="BW77" s="32">
        <f t="shared" si="111"/>
        <v>1.0829353846192082</v>
      </c>
      <c r="BX77" s="3">
        <f t="shared" si="137"/>
        <v>3.6180912000000003E-2</v>
      </c>
      <c r="BY77" s="3">
        <f t="shared" si="174"/>
        <v>2.4448214068518145E-2</v>
      </c>
      <c r="BZ77" s="3">
        <f t="shared" si="194"/>
        <v>3.9181589852593728E-2</v>
      </c>
      <c r="CA77" s="3">
        <f t="shared" si="195"/>
        <v>0.19794340062905286</v>
      </c>
      <c r="CB77" s="3">
        <f t="shared" si="175"/>
        <v>2.6475836105543434E-2</v>
      </c>
      <c r="CC77" s="3">
        <f t="shared" si="176"/>
        <v>37.770289709212349</v>
      </c>
    </row>
    <row r="78" spans="2:81" x14ac:dyDescent="0.2">
      <c r="C78" s="3"/>
      <c r="F78" s="3"/>
      <c r="G78" s="3"/>
      <c r="P78" s="3"/>
      <c r="Q78" s="3"/>
      <c r="Z78" s="3"/>
      <c r="AA78" s="3"/>
      <c r="AJ78" s="3"/>
      <c r="AK78" s="3"/>
      <c r="AT78" s="3"/>
      <c r="AU78" s="3"/>
      <c r="BD78" s="3"/>
      <c r="BE78" s="3"/>
      <c r="BN78" s="3"/>
      <c r="BO78" s="3"/>
      <c r="BX78" s="3"/>
      <c r="BY78" s="3"/>
    </row>
    <row r="79" spans="2:81" x14ac:dyDescent="0.2">
      <c r="F79" s="3"/>
      <c r="G79" s="3"/>
      <c r="P79" s="3"/>
      <c r="Q79" s="3"/>
      <c r="Z79" s="3"/>
      <c r="AA79" s="3"/>
      <c r="AJ79" s="3"/>
      <c r="AK79" s="3"/>
      <c r="AT79" s="3"/>
      <c r="AU79" s="3"/>
      <c r="BD79" s="3"/>
      <c r="BE79" s="3"/>
      <c r="BN79" s="3"/>
      <c r="BO79" s="3"/>
      <c r="BX79" s="3"/>
      <c r="BY79" s="3"/>
    </row>
    <row r="80" spans="2:81" x14ac:dyDescent="0.2">
      <c r="F80" s="3"/>
      <c r="G80" s="3"/>
      <c r="P80" s="3"/>
      <c r="Q80" s="3"/>
      <c r="Z80" s="3"/>
      <c r="AA80" s="3"/>
      <c r="AJ80" s="3"/>
      <c r="AK80" s="3"/>
      <c r="AT80" s="3"/>
      <c r="AU80" s="3"/>
      <c r="BD80" s="3"/>
      <c r="BE80" s="3"/>
      <c r="BN80" s="3"/>
      <c r="BO80" s="3"/>
      <c r="BX80" s="3"/>
      <c r="BY80" s="3"/>
    </row>
    <row r="81" spans="6:77" x14ac:dyDescent="0.2">
      <c r="F81" s="3"/>
      <c r="G81" s="3"/>
      <c r="P81" s="3"/>
      <c r="Q81" s="3"/>
      <c r="Z81" s="3"/>
      <c r="AA81" s="3"/>
      <c r="AJ81" s="3"/>
      <c r="AK81" s="3"/>
      <c r="AT81" s="3"/>
      <c r="AU81" s="3"/>
      <c r="BD81" s="3"/>
      <c r="BE81" s="3"/>
      <c r="BN81" s="3"/>
      <c r="BO81" s="3"/>
      <c r="BX81" s="3"/>
      <c r="BY81" s="3"/>
    </row>
    <row r="82" spans="6:77" x14ac:dyDescent="0.2">
      <c r="F82" s="3"/>
      <c r="G82" s="3"/>
      <c r="P82" s="3"/>
      <c r="Q82" s="3"/>
      <c r="Z82" s="3"/>
      <c r="AA82" s="3"/>
      <c r="AJ82" s="3"/>
      <c r="AK82" s="3"/>
      <c r="AT82" s="3"/>
      <c r="AU82" s="3"/>
      <c r="BD82" s="3"/>
      <c r="BE82" s="3"/>
      <c r="BN82" s="3"/>
      <c r="BO82" s="3"/>
      <c r="BX82" s="3"/>
      <c r="BY82" s="3"/>
    </row>
    <row r="83" spans="6:77" x14ac:dyDescent="0.2">
      <c r="F83" s="3"/>
      <c r="G83" s="3"/>
      <c r="P83" s="3"/>
      <c r="Q83" s="3"/>
      <c r="Z83" s="3"/>
      <c r="AA83" s="3"/>
      <c r="AJ83" s="3"/>
      <c r="AK83" s="3"/>
      <c r="AT83" s="3"/>
      <c r="AU83" s="3"/>
      <c r="BD83" s="3"/>
      <c r="BE83" s="3"/>
      <c r="BN83" s="3"/>
      <c r="BO83" s="3"/>
      <c r="BX83" s="3"/>
      <c r="BY83" s="3"/>
    </row>
    <row r="84" spans="6:77" x14ac:dyDescent="0.2">
      <c r="F84" s="3"/>
      <c r="G84" s="3"/>
      <c r="P84" s="3"/>
      <c r="Q84" s="3"/>
      <c r="Z84" s="3"/>
      <c r="AA84" s="3"/>
      <c r="AJ84" s="3"/>
      <c r="AK84" s="3"/>
      <c r="AT84" s="3"/>
      <c r="AU84" s="3"/>
      <c r="BD84" s="3"/>
      <c r="BE84" s="3"/>
      <c r="BN84" s="3"/>
      <c r="BO84" s="3"/>
      <c r="BX84" s="3"/>
      <c r="BY84" s="3"/>
    </row>
    <row r="85" spans="6:77" x14ac:dyDescent="0.2">
      <c r="F85" s="3"/>
      <c r="G85" s="3"/>
      <c r="P85" s="3"/>
      <c r="Q85" s="3"/>
      <c r="Z85" s="3"/>
      <c r="AA85" s="3"/>
      <c r="AJ85" s="3"/>
      <c r="AK85" s="3"/>
      <c r="AT85" s="3"/>
      <c r="AU85" s="3"/>
      <c r="BD85" s="3"/>
      <c r="BE85" s="3"/>
      <c r="BN85" s="3"/>
      <c r="BO85" s="3"/>
      <c r="BX85" s="3"/>
      <c r="BY85" s="3"/>
    </row>
    <row r="86" spans="6:77" x14ac:dyDescent="0.2">
      <c r="F86" s="3"/>
      <c r="G86" s="3"/>
      <c r="P86" s="3"/>
      <c r="Q86" s="3"/>
      <c r="Z86" s="3"/>
      <c r="AA86" s="3"/>
      <c r="AJ86" s="3"/>
      <c r="AK86" s="3"/>
      <c r="AT86" s="3"/>
      <c r="AU86" s="3"/>
      <c r="BD86" s="3"/>
      <c r="BE86" s="3"/>
      <c r="BN86" s="3"/>
      <c r="BO86" s="3"/>
      <c r="BX86" s="3"/>
      <c r="BY86" s="3"/>
    </row>
    <row r="87" spans="6:77" x14ac:dyDescent="0.2">
      <c r="F87" s="3"/>
      <c r="G87" s="3"/>
      <c r="P87" s="3"/>
      <c r="Q87" s="3"/>
      <c r="Z87" s="3"/>
      <c r="AA87" s="3"/>
      <c r="AJ87" s="3"/>
      <c r="AK87" s="3"/>
      <c r="AT87" s="3"/>
      <c r="AU87" s="3"/>
      <c r="BD87" s="3"/>
      <c r="BE87" s="3"/>
      <c r="BN87" s="3"/>
      <c r="BO87" s="3"/>
      <c r="BX87" s="3"/>
      <c r="BY87" s="3"/>
    </row>
    <row r="88" spans="6:77" x14ac:dyDescent="0.2">
      <c r="F88" s="3"/>
      <c r="G88" s="3"/>
      <c r="P88" s="3"/>
      <c r="Q88" s="3"/>
      <c r="Z88" s="3"/>
      <c r="AA88" s="3"/>
      <c r="AJ88" s="3"/>
      <c r="AK88" s="3"/>
      <c r="AT88" s="3"/>
      <c r="AU88" s="3"/>
      <c r="BD88" s="3"/>
      <c r="BE88" s="3"/>
      <c r="BN88" s="3"/>
      <c r="BO88" s="3"/>
      <c r="BX88" s="3"/>
      <c r="BY88" s="3"/>
    </row>
    <row r="89" spans="6:77" x14ac:dyDescent="0.2">
      <c r="F89" s="3"/>
      <c r="G89" s="3"/>
      <c r="P89" s="3"/>
      <c r="Q89" s="3"/>
      <c r="Z89" s="3"/>
      <c r="AA89" s="3"/>
      <c r="AJ89" s="3"/>
      <c r="AK89" s="3"/>
      <c r="AT89" s="3"/>
      <c r="AU89" s="3"/>
      <c r="BD89" s="3"/>
      <c r="BE89" s="3"/>
      <c r="BN89" s="3"/>
      <c r="BO89" s="3"/>
      <c r="BX89" s="3"/>
      <c r="BY89" s="3"/>
    </row>
    <row r="90" spans="6:77" x14ac:dyDescent="0.2">
      <c r="F90" s="3"/>
      <c r="G90" s="3"/>
      <c r="P90" s="3"/>
      <c r="Q90" s="3"/>
      <c r="Z90" s="3"/>
      <c r="AA90" s="3"/>
      <c r="AJ90" s="3"/>
      <c r="AK90" s="3"/>
      <c r="AT90" s="3"/>
      <c r="AU90" s="3"/>
      <c r="BD90" s="3"/>
      <c r="BE90" s="3"/>
      <c r="BN90" s="3"/>
      <c r="BO90" s="3"/>
      <c r="BX90" s="3"/>
      <c r="BY90" s="3"/>
    </row>
    <row r="91" spans="6:77" x14ac:dyDescent="0.2">
      <c r="F91" s="3"/>
      <c r="G91" s="3"/>
      <c r="P91" s="3"/>
      <c r="Q91" s="3"/>
      <c r="Z91" s="3"/>
      <c r="AA91" s="3"/>
      <c r="AJ91" s="3"/>
      <c r="AK91" s="3"/>
      <c r="AT91" s="3"/>
      <c r="AU91" s="3"/>
      <c r="BD91" s="3"/>
      <c r="BE91" s="3"/>
      <c r="BN91" s="3"/>
      <c r="BO91" s="3"/>
      <c r="BX91" s="3"/>
      <c r="BY91" s="3"/>
    </row>
    <row r="92" spans="6:77" x14ac:dyDescent="0.2">
      <c r="F92" s="3"/>
      <c r="G92" s="3"/>
      <c r="P92" s="3"/>
      <c r="Q92" s="3"/>
      <c r="Z92" s="3"/>
      <c r="AA92" s="3"/>
      <c r="AJ92" s="3"/>
      <c r="AK92" s="3"/>
      <c r="AT92" s="3"/>
      <c r="AU92" s="3"/>
      <c r="BD92" s="3"/>
      <c r="BE92" s="3"/>
      <c r="BN92" s="3"/>
      <c r="BO92" s="3"/>
      <c r="BX92" s="3"/>
      <c r="BY92" s="3"/>
    </row>
    <row r="93" spans="6:77" x14ac:dyDescent="0.2">
      <c r="F93" s="3"/>
      <c r="G93" s="3"/>
      <c r="P93" s="3"/>
      <c r="Q93" s="3"/>
      <c r="Z93" s="3"/>
      <c r="AA93" s="3"/>
      <c r="AJ93" s="3"/>
      <c r="AK93" s="3"/>
      <c r="AT93" s="3"/>
      <c r="AU93" s="3"/>
      <c r="BD93" s="3"/>
      <c r="BE93" s="3"/>
      <c r="BN93" s="3"/>
      <c r="BO93" s="3"/>
      <c r="BX93" s="3"/>
      <c r="BY93" s="3"/>
    </row>
    <row r="94" spans="6:77" x14ac:dyDescent="0.2">
      <c r="F94" s="3"/>
      <c r="G94" s="3"/>
      <c r="P94" s="3"/>
      <c r="Q94" s="3"/>
      <c r="Z94" s="3"/>
      <c r="AA94" s="3"/>
      <c r="AJ94" s="3"/>
      <c r="AK94" s="3"/>
      <c r="AT94" s="3"/>
      <c r="AU94" s="3"/>
      <c r="BD94" s="3"/>
      <c r="BE94" s="3"/>
      <c r="BN94" s="3"/>
      <c r="BO94" s="3"/>
      <c r="BX94" s="3"/>
      <c r="BY94" s="3"/>
    </row>
    <row r="95" spans="6:77" x14ac:dyDescent="0.2">
      <c r="F95" s="3"/>
      <c r="G95" s="3"/>
      <c r="P95" s="3"/>
      <c r="Q95" s="3"/>
      <c r="Z95" s="3"/>
      <c r="AA95" s="3"/>
      <c r="AJ95" s="3"/>
      <c r="AK95" s="3"/>
      <c r="AT95" s="3"/>
      <c r="AU95" s="3"/>
      <c r="BD95" s="3"/>
      <c r="BE95" s="3"/>
      <c r="BN95" s="3"/>
      <c r="BO95" s="3"/>
      <c r="BX95" s="3"/>
      <c r="BY95" s="3"/>
    </row>
    <row r="96" spans="6:77" x14ac:dyDescent="0.2">
      <c r="F96" s="3"/>
      <c r="G96" s="3"/>
      <c r="P96" s="3"/>
      <c r="Q96" s="3"/>
      <c r="Z96" s="3"/>
      <c r="AA96" s="3"/>
      <c r="AJ96" s="3"/>
      <c r="AK96" s="3"/>
      <c r="AT96" s="3"/>
      <c r="AU96" s="3"/>
      <c r="BD96" s="3"/>
      <c r="BE96" s="3"/>
      <c r="BN96" s="3"/>
      <c r="BO96" s="3"/>
      <c r="BX96" s="3"/>
      <c r="BY96" s="3"/>
    </row>
    <row r="97" spans="6:77" x14ac:dyDescent="0.2">
      <c r="F97" s="3"/>
      <c r="G97" s="3"/>
      <c r="P97" s="3"/>
      <c r="Q97" s="3"/>
      <c r="Z97" s="3"/>
      <c r="AA97" s="3"/>
      <c r="AJ97" s="3"/>
      <c r="AK97" s="3"/>
      <c r="AT97" s="3"/>
      <c r="AU97" s="3"/>
      <c r="BD97" s="3"/>
      <c r="BE97" s="3"/>
      <c r="BN97" s="3"/>
      <c r="BO97" s="3"/>
      <c r="BX97" s="3"/>
      <c r="BY97" s="3"/>
    </row>
    <row r="98" spans="6:77" x14ac:dyDescent="0.2">
      <c r="F98" s="3"/>
      <c r="G98" s="3"/>
      <c r="P98" s="3"/>
      <c r="Q98" s="3"/>
      <c r="Z98" s="3"/>
      <c r="AA98" s="3"/>
      <c r="AJ98" s="3"/>
      <c r="AK98" s="3"/>
      <c r="AT98" s="3"/>
      <c r="AU98" s="3"/>
      <c r="BD98" s="3"/>
      <c r="BE98" s="3"/>
      <c r="BN98" s="3"/>
      <c r="BO98" s="3"/>
      <c r="BX98" s="3"/>
      <c r="BY98" s="3"/>
    </row>
    <row r="99" spans="6:77" x14ac:dyDescent="0.2">
      <c r="F99" s="3"/>
      <c r="G99" s="3"/>
      <c r="P99" s="3"/>
      <c r="Q99" s="3"/>
      <c r="Z99" s="3"/>
      <c r="AA99" s="3"/>
      <c r="AJ99" s="3"/>
      <c r="AK99" s="3"/>
      <c r="AT99" s="3"/>
      <c r="AU99" s="3"/>
      <c r="BD99" s="3"/>
      <c r="BE99" s="3"/>
      <c r="BN99" s="3"/>
      <c r="BO99" s="3"/>
      <c r="BX99" s="3"/>
      <c r="BY99" s="3"/>
    </row>
    <row r="100" spans="6:77" x14ac:dyDescent="0.2">
      <c r="F100" s="3"/>
      <c r="G100" s="3"/>
      <c r="P100" s="3"/>
      <c r="Q100" s="3"/>
      <c r="Z100" s="3"/>
      <c r="AA100" s="3"/>
      <c r="AJ100" s="3"/>
      <c r="AK100" s="3"/>
      <c r="AT100" s="3"/>
      <c r="AU100" s="3"/>
      <c r="BD100" s="3"/>
      <c r="BE100" s="3"/>
      <c r="BN100" s="3"/>
      <c r="BO100" s="3"/>
      <c r="BX100" s="3"/>
      <c r="BY100" s="3"/>
    </row>
    <row r="101" spans="6:77" x14ac:dyDescent="0.2">
      <c r="F101" s="3"/>
      <c r="G101" s="3"/>
      <c r="P101" s="3"/>
      <c r="Q101" s="3"/>
      <c r="Z101" s="3"/>
      <c r="AA101" s="3"/>
      <c r="AJ101" s="3"/>
      <c r="AK101" s="3"/>
      <c r="AT101" s="3"/>
      <c r="AU101" s="3"/>
      <c r="BD101" s="3"/>
      <c r="BE101" s="3"/>
      <c r="BN101" s="3"/>
      <c r="BO101" s="3"/>
      <c r="BX101" s="3"/>
      <c r="BY101" s="3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98"/>
  <sheetViews>
    <sheetView zoomScale="180" zoomScaleNormal="180" workbookViewId="0">
      <pane ySplit="7" topLeftCell="A62" activePane="bottomLeft" state="frozen"/>
      <selection pane="bottomLeft" activeCell="I85" sqref="I85"/>
    </sheetView>
  </sheetViews>
  <sheetFormatPr defaultColWidth="9.140625" defaultRowHeight="12" x14ac:dyDescent="0.2"/>
  <cols>
    <col min="1" max="11" width="9.140625" style="2"/>
    <col min="12" max="12" width="8.85546875" style="2"/>
    <col min="13" max="14" width="9.140625" style="2"/>
    <col min="15" max="15" width="9.140625" style="25"/>
    <col min="16" max="21" width="9.140625" style="2"/>
    <col min="22" max="22" width="8.85546875" style="2" customWidth="1"/>
    <col min="23" max="24" width="9.140625" style="2"/>
    <col min="25" max="25" width="9.140625" style="25"/>
    <col min="26" max="34" width="9.140625" style="2"/>
    <col min="35" max="35" width="9.140625" style="25"/>
    <col min="36" max="44" width="9.140625" style="2"/>
    <col min="45" max="45" width="9.140625" style="25"/>
    <col min="46" max="54" width="9.140625" style="2"/>
    <col min="55" max="55" width="9.140625" style="25"/>
    <col min="56" max="64" width="9.140625" style="2"/>
    <col min="65" max="65" width="9.140625" style="25"/>
    <col min="66" max="74" width="9.140625" style="2"/>
    <col min="75" max="75" width="9.140625" style="25"/>
    <col min="76" max="84" width="9.140625" style="2"/>
    <col min="85" max="85" width="9.140625" style="25"/>
    <col min="86" max="94" width="9.140625" style="2"/>
    <col min="95" max="95" width="9.140625" style="25"/>
    <col min="96" max="16384" width="9.140625" style="2"/>
  </cols>
  <sheetData>
    <row r="1" spans="1:101" ht="13.5" x14ac:dyDescent="0.25">
      <c r="F1" s="29" t="s">
        <v>103</v>
      </c>
      <c r="G1" s="29" t="s">
        <v>105</v>
      </c>
      <c r="P1" s="29" t="s">
        <v>103</v>
      </c>
      <c r="Q1" s="29" t="s">
        <v>105</v>
      </c>
      <c r="Z1" s="29" t="s">
        <v>103</v>
      </c>
      <c r="AA1" s="29" t="s">
        <v>105</v>
      </c>
      <c r="AJ1" s="29" t="s">
        <v>103</v>
      </c>
      <c r="AK1" s="29" t="s">
        <v>105</v>
      </c>
      <c r="AT1" s="29" t="s">
        <v>103</v>
      </c>
      <c r="AU1" s="29" t="s">
        <v>105</v>
      </c>
      <c r="BD1" s="29" t="s">
        <v>103</v>
      </c>
      <c r="BE1" s="29" t="s">
        <v>105</v>
      </c>
      <c r="BN1" s="29" t="s">
        <v>103</v>
      </c>
      <c r="BO1" s="29" t="s">
        <v>105</v>
      </c>
      <c r="BX1" s="29" t="s">
        <v>103</v>
      </c>
      <c r="BY1" s="29" t="s">
        <v>105</v>
      </c>
      <c r="CH1" s="29" t="s">
        <v>103</v>
      </c>
      <c r="CI1" s="29" t="s">
        <v>105</v>
      </c>
      <c r="CR1" s="29" t="s">
        <v>103</v>
      </c>
      <c r="CS1" s="29" t="s">
        <v>105</v>
      </c>
    </row>
    <row r="2" spans="1:101" ht="13.5" x14ac:dyDescent="0.25">
      <c r="C2" s="2" t="s">
        <v>107</v>
      </c>
      <c r="D2" s="2" t="s">
        <v>13</v>
      </c>
      <c r="E2" s="2">
        <v>601</v>
      </c>
      <c r="F2" s="25">
        <v>0.67500000000000004</v>
      </c>
      <c r="H2" s="29" t="s">
        <v>104</v>
      </c>
      <c r="I2" s="29" t="s">
        <v>102</v>
      </c>
      <c r="J2" s="2" t="s">
        <v>44</v>
      </c>
      <c r="K2" s="2" t="s">
        <v>44</v>
      </c>
      <c r="N2" s="2" t="s">
        <v>13</v>
      </c>
      <c r="O2" s="25">
        <v>601</v>
      </c>
      <c r="P2" s="25">
        <v>0.67500000000000004</v>
      </c>
      <c r="R2" s="29" t="s">
        <v>104</v>
      </c>
      <c r="S2" s="29" t="s">
        <v>102</v>
      </c>
      <c r="T2" s="2" t="s">
        <v>45</v>
      </c>
      <c r="U2" s="2" t="s">
        <v>45</v>
      </c>
      <c r="X2" s="2" t="s">
        <v>13</v>
      </c>
      <c r="Y2" s="25">
        <v>601</v>
      </c>
      <c r="Z2" s="25">
        <v>0.65</v>
      </c>
      <c r="AB2" s="29" t="s">
        <v>104</v>
      </c>
      <c r="AC2" s="29" t="s">
        <v>102</v>
      </c>
      <c r="AD2" s="2" t="s">
        <v>46</v>
      </c>
      <c r="AE2" s="2" t="s">
        <v>46</v>
      </c>
      <c r="AH2" s="2" t="s">
        <v>13</v>
      </c>
      <c r="AI2" s="25">
        <v>601</v>
      </c>
      <c r="AJ2" s="25">
        <v>0.65</v>
      </c>
      <c r="AL2" s="29" t="s">
        <v>104</v>
      </c>
      <c r="AM2" s="29" t="s">
        <v>102</v>
      </c>
      <c r="AN2" s="2" t="s">
        <v>47</v>
      </c>
      <c r="AO2" s="2" t="s">
        <v>47</v>
      </c>
      <c r="AR2" s="2" t="s">
        <v>13</v>
      </c>
      <c r="AS2" s="25">
        <v>607</v>
      </c>
      <c r="AT2" s="25">
        <v>0.65500000000000003</v>
      </c>
      <c r="AV2" s="29" t="s">
        <v>104</v>
      </c>
      <c r="AW2" s="29" t="s">
        <v>102</v>
      </c>
      <c r="AX2" s="2" t="s">
        <v>48</v>
      </c>
      <c r="AY2" s="2" t="s">
        <v>48</v>
      </c>
      <c r="BB2" s="2" t="s">
        <v>13</v>
      </c>
      <c r="BC2" s="25">
        <v>607</v>
      </c>
      <c r="BD2" s="25">
        <v>0.66500000000000004</v>
      </c>
      <c r="BF2" s="29" t="s">
        <v>104</v>
      </c>
      <c r="BG2" s="29" t="s">
        <v>102</v>
      </c>
      <c r="BH2" s="2" t="s">
        <v>49</v>
      </c>
      <c r="BI2" s="2" t="s">
        <v>49</v>
      </c>
      <c r="BL2" s="2" t="s">
        <v>13</v>
      </c>
      <c r="BM2" s="25">
        <v>607</v>
      </c>
      <c r="BN2" s="25">
        <v>0.64800000000000002</v>
      </c>
      <c r="BP2" s="29" t="s">
        <v>104</v>
      </c>
      <c r="BQ2" s="29" t="s">
        <v>102</v>
      </c>
      <c r="BR2" s="2" t="s">
        <v>50</v>
      </c>
      <c r="BS2" s="2" t="s">
        <v>50</v>
      </c>
      <c r="BV2" s="2" t="s">
        <v>13</v>
      </c>
      <c r="BW2" s="25">
        <v>607</v>
      </c>
      <c r="BX2" s="25">
        <v>0.65</v>
      </c>
      <c r="BZ2" s="29" t="s">
        <v>104</v>
      </c>
      <c r="CA2" s="29" t="s">
        <v>102</v>
      </c>
      <c r="CB2" s="2" t="s">
        <v>51</v>
      </c>
      <c r="CC2" s="2" t="s">
        <v>51</v>
      </c>
      <c r="CF2" s="2" t="s">
        <v>13</v>
      </c>
      <c r="CG2" s="25">
        <v>609</v>
      </c>
      <c r="CH2" s="25">
        <v>0.69</v>
      </c>
      <c r="CJ2" s="29" t="s">
        <v>104</v>
      </c>
      <c r="CK2" s="29" t="s">
        <v>102</v>
      </c>
      <c r="CL2" s="2" t="s">
        <v>52</v>
      </c>
      <c r="CM2" s="2" t="s">
        <v>52</v>
      </c>
      <c r="CP2" s="2" t="s">
        <v>13</v>
      </c>
      <c r="CQ2" s="25">
        <v>609</v>
      </c>
      <c r="CR2" s="25">
        <v>0.7</v>
      </c>
      <c r="CT2" s="29" t="s">
        <v>104</v>
      </c>
      <c r="CU2" s="29" t="s">
        <v>102</v>
      </c>
      <c r="CV2" s="2" t="s">
        <v>53</v>
      </c>
      <c r="CW2" s="2" t="s">
        <v>53</v>
      </c>
    </row>
    <row r="3" spans="1:101" x14ac:dyDescent="0.2">
      <c r="B3" s="3">
        <v>1.0000000000000001E-5</v>
      </c>
      <c r="C3" s="3">
        <f>B3/$A$11</f>
        <v>8.333333333333335E-3</v>
      </c>
      <c r="D3" s="3">
        <v>-1.2764900000000001E-10</v>
      </c>
      <c r="E3" s="30">
        <f>E$12</f>
        <v>0.98867235423306044</v>
      </c>
      <c r="F3" s="3">
        <f t="shared" ref="F3:F34" si="0">-(D3-0.000000000014)*E$2*F$2</f>
        <v>5.7463458075000006E-8</v>
      </c>
      <c r="G3" s="3">
        <f>F3/B3</f>
        <v>5.7463458075E-3</v>
      </c>
      <c r="H3" s="3">
        <f>E3*F3</f>
        <v>5.6812532377383026E-8</v>
      </c>
      <c r="I3" s="3">
        <f>SQRT(H3)</f>
        <v>2.383537966498185E-4</v>
      </c>
      <c r="J3" s="3">
        <f>H3/B3</f>
        <v>5.681253237738302E-3</v>
      </c>
      <c r="K3" s="3">
        <f>1/J3</f>
        <v>176.0175014479901</v>
      </c>
      <c r="M3" s="3">
        <v>1.0000000000000001E-5</v>
      </c>
      <c r="N3" s="3">
        <v>-3.1387799999999998E-11</v>
      </c>
      <c r="O3" s="30">
        <f>O$12</f>
        <v>0.98867235423306044</v>
      </c>
      <c r="P3" s="3">
        <f t="shared" ref="P3:P34" si="1">-(N3-0.000000000014)*O$2*P$2</f>
        <v>1.8412695765E-8</v>
      </c>
      <c r="Q3" s="3">
        <f t="shared" ref="Q3:Q34" si="2">P3/M3</f>
        <v>1.8412695764999998E-3</v>
      </c>
      <c r="R3" s="3">
        <f>O3*P3</f>
        <v>1.820412326975965E-8</v>
      </c>
      <c r="S3" s="3">
        <f>SQRT(R3)</f>
        <v>1.3492265662133862E-4</v>
      </c>
      <c r="T3" s="3">
        <f t="shared" ref="T3:T34" si="3">R3/M3</f>
        <v>1.820412326975965E-3</v>
      </c>
      <c r="U3" s="3">
        <f>1/T3</f>
        <v>549.32609781937776</v>
      </c>
      <c r="W3" s="3">
        <v>1.0000000000000001E-5</v>
      </c>
      <c r="X3" s="3">
        <v>-1.71328E-10</v>
      </c>
      <c r="Y3" s="30">
        <f>Y$12</f>
        <v>0.98867235423306044</v>
      </c>
      <c r="Z3" s="3">
        <f t="shared" ref="Z3:Z34" si="4">-(X3-0.000000000014)*Y$2*Z$2</f>
        <v>7.2398383200000001E-8</v>
      </c>
      <c r="AA3" s="3">
        <f t="shared" ref="AA3:AA34" si="5">Z3/W3</f>
        <v>7.2398383199999998E-3</v>
      </c>
      <c r="AB3" s="3">
        <f>Y3*Z3</f>
        <v>7.1578279961011249E-8</v>
      </c>
      <c r="AC3" s="3">
        <f>SQRT(AB3)</f>
        <v>2.6754117432838494E-4</v>
      </c>
      <c r="AD3" s="3">
        <f t="shared" ref="AD3:AD34" si="6">AB3/W3</f>
        <v>7.1578279961011246E-3</v>
      </c>
      <c r="AE3" s="3">
        <f>1/AD3</f>
        <v>139.70718499308742</v>
      </c>
      <c r="AG3" s="3">
        <v>1.0000000000000001E-5</v>
      </c>
      <c r="AH3" s="3">
        <v>-6.15001E-11</v>
      </c>
      <c r="AI3" s="30">
        <f>AI$12</f>
        <v>0.98867235423306044</v>
      </c>
      <c r="AJ3" s="3">
        <f t="shared" ref="AJ3:AJ34" si="7">-(AH3-0.000000000014)*AI$2*AJ$2</f>
        <v>2.9494114065000004E-8</v>
      </c>
      <c r="AK3" s="3">
        <f t="shared" ref="AK3:AK34" si="8">AJ3/AG3</f>
        <v>2.9494114065000002E-3</v>
      </c>
      <c r="AL3" s="3">
        <f>AI3*AJ3</f>
        <v>2.9160015188661974E-8</v>
      </c>
      <c r="AM3" s="3">
        <f>SQRT(AL3)</f>
        <v>1.7076303812201858E-4</v>
      </c>
      <c r="AN3" s="3">
        <f t="shared" ref="AN3:AN34" si="9">AL3/AG3</f>
        <v>2.9160015188661971E-3</v>
      </c>
      <c r="AO3" s="3">
        <f>1/AN3</f>
        <v>342.93534949488679</v>
      </c>
      <c r="AQ3" s="3">
        <v>1.0000000000000001E-5</v>
      </c>
      <c r="AR3" s="3">
        <v>-2.27308E-10</v>
      </c>
      <c r="AS3" s="30">
        <f>AS$12</f>
        <v>0.98878432437243713</v>
      </c>
      <c r="AT3" s="3">
        <f t="shared" ref="AT3:AT34" si="10">-(AR3-0.000000000014)*AS$2*AT$2</f>
        <v>9.5940441180000003E-8</v>
      </c>
      <c r="AU3" s="3">
        <f t="shared" ref="AU3:AU34" si="11">AT3/AQ3</f>
        <v>9.5940441179999999E-3</v>
      </c>
      <c r="AV3" s="3">
        <f>AS3*AT3</f>
        <v>9.4864404312159849E-8</v>
      </c>
      <c r="AW3" s="3">
        <f>SQRT(AV3)</f>
        <v>3.0800065635020949E-4</v>
      </c>
      <c r="AX3" s="3">
        <f t="shared" ref="AX3:AX34" si="12">AV3/AQ3</f>
        <v>9.4864404312159836E-3</v>
      </c>
      <c r="AY3" s="3">
        <f>1/AX3</f>
        <v>105.41361717819997</v>
      </c>
      <c r="BA3" s="3">
        <v>1.0000000000000001E-5</v>
      </c>
      <c r="BB3" s="3">
        <v>-1.7981499999999999E-10</v>
      </c>
      <c r="BC3" s="30">
        <f>BC$12</f>
        <v>0.98878432437243713</v>
      </c>
      <c r="BD3" s="3">
        <f t="shared" ref="BD3:BD34" si="13">-(BB3-0.000000000014)*BC$2*BD$2</f>
        <v>7.8234393825E-8</v>
      </c>
      <c r="BE3" s="3">
        <f t="shared" ref="BE3:BE34" si="14">BD3/BA3</f>
        <v>7.8234393825000002E-3</v>
      </c>
      <c r="BF3" s="3">
        <f>BC3*BD3</f>
        <v>7.735694224093979E-8</v>
      </c>
      <c r="BG3" s="3">
        <f>SQRT(BF3)</f>
        <v>2.7813116014021119E-4</v>
      </c>
      <c r="BH3" s="3">
        <f t="shared" ref="BH3:BH34" si="15">BF3/BA3</f>
        <v>7.7356942240939782E-3</v>
      </c>
      <c r="BI3" s="3">
        <f>1/BH3</f>
        <v>129.27088003108372</v>
      </c>
      <c r="BK3" s="3">
        <v>1.20679E-5</v>
      </c>
      <c r="BL3" s="3">
        <v>-3.2781400000000001E-10</v>
      </c>
      <c r="BM3" s="30">
        <f>BM$12</f>
        <v>0.98950791592691656</v>
      </c>
      <c r="BN3" s="3">
        <f t="shared" ref="BN3:BN34" si="16">-(BL3-0.000000000014)*BM$2*BN$2</f>
        <v>1.3444775150400002E-7</v>
      </c>
      <c r="BO3" s="3">
        <f t="shared" ref="BO3:BO34" si="17">BN3/BK3</f>
        <v>1.1140940139046563E-2</v>
      </c>
      <c r="BP3" s="3">
        <f>BM3*BN3</f>
        <v>1.3303711439178301E-7</v>
      </c>
      <c r="BQ3" s="3">
        <f>SQRT(BP3)</f>
        <v>3.6474253164634228E-4</v>
      </c>
      <c r="BR3" s="3">
        <f t="shared" ref="BR3:BR34" si="18">BP3/BK3</f>
        <v>1.1024048458454496E-2</v>
      </c>
      <c r="BS3" s="3">
        <f>1/BR3</f>
        <v>90.710776877353624</v>
      </c>
      <c r="BU3" s="3">
        <v>1.0000000000000001E-5</v>
      </c>
      <c r="BV3" s="3">
        <v>-1.78123E-10</v>
      </c>
      <c r="BW3" s="30">
        <f>BW$12</f>
        <v>0.98878432437243713</v>
      </c>
      <c r="BX3" s="3">
        <f t="shared" ref="BX3:BX34" si="19">-(BV3-0.000000000014)*BW$2*BX$2</f>
        <v>7.5802129650000005E-8</v>
      </c>
      <c r="BY3" s="3">
        <f t="shared" ref="BY3:BY34" si="20">BX3/BU3</f>
        <v>7.5802129650000003E-3</v>
      </c>
      <c r="BZ3" s="3">
        <f>BW3*BX3</f>
        <v>7.4951957551967139E-8</v>
      </c>
      <c r="CA3" s="3">
        <f>SQRT(BZ3)</f>
        <v>2.7377355159322302E-4</v>
      </c>
      <c r="CB3" s="3">
        <f t="shared" ref="CB3:CB34" si="21">BZ3/BU3</f>
        <v>7.495195755196713E-3</v>
      </c>
      <c r="CC3" s="3">
        <f>1/CB3</f>
        <v>133.41879687487292</v>
      </c>
      <c r="CE3" s="3">
        <v>1.0000000000000001E-5</v>
      </c>
      <c r="CF3" s="3">
        <v>-8.1431899999999995E-11</v>
      </c>
      <c r="CG3" s="30">
        <f>CG$12</f>
        <v>0.98882115746152599</v>
      </c>
      <c r="CH3" s="3">
        <f t="shared" ref="CH3:CH34" si="22">-(CF3-0.000000000014)*CG$2*CH$2</f>
        <v>4.0101438698999994E-8</v>
      </c>
      <c r="CI3" s="3">
        <f t="shared" ref="CI3:CI34" si="23">CH3/CE3</f>
        <v>4.0101438698999991E-3</v>
      </c>
      <c r="CJ3" s="3">
        <f>CG3*CH3</f>
        <v>3.9653151030217606E-8</v>
      </c>
      <c r="CK3" s="3">
        <f>SQRT(CJ3)</f>
        <v>1.991309896279773E-4</v>
      </c>
      <c r="CL3" s="3">
        <f t="shared" ref="CL3:CL34" si="24">CJ3/CE3</f>
        <v>3.96531510302176E-3</v>
      </c>
      <c r="CM3" s="3">
        <f>1/CL3</f>
        <v>252.18676801698612</v>
      </c>
      <c r="CO3" s="3">
        <v>1.0000000000000001E-5</v>
      </c>
      <c r="CP3" s="3">
        <v>-1.8872E-10</v>
      </c>
      <c r="CQ3" s="30">
        <f>CQ$12</f>
        <v>0.98882115746152599</v>
      </c>
      <c r="CR3" s="3">
        <f t="shared" ref="CR3:CR34" si="25">-(CP3-0.000000000014)*CQ$2*CR$2</f>
        <v>8.6419536E-8</v>
      </c>
      <c r="CS3" s="3">
        <f t="shared" ref="CS3:CS34" si="26">CR3/CO3</f>
        <v>8.6419535999999984E-3</v>
      </c>
      <c r="CT3" s="3">
        <f>CQ3*CR3</f>
        <v>8.5453465614808009E-8</v>
      </c>
      <c r="CU3" s="3">
        <f>SQRT(CT3)</f>
        <v>2.9232424739458068E-4</v>
      </c>
      <c r="CV3" s="3">
        <f t="shared" ref="CV3:CV34" si="27">CT3/CO3</f>
        <v>8.5453465614807999E-3</v>
      </c>
      <c r="CW3" s="3">
        <f>1/CV3</f>
        <v>117.0227553447186</v>
      </c>
    </row>
    <row r="4" spans="1:101" x14ac:dyDescent="0.2">
      <c r="B4" s="3">
        <v>1.20679E-5</v>
      </c>
      <c r="C4" s="3">
        <f t="shared" ref="C4:C66" si="28">B4/$A$11</f>
        <v>1.0056583333333334E-2</v>
      </c>
      <c r="D4" s="3">
        <v>-1.9381E-10</v>
      </c>
      <c r="E4" s="31">
        <f t="shared" ref="E4:E11" si="29">E$12</f>
        <v>0.98867235423306044</v>
      </c>
      <c r="F4" s="3">
        <f t="shared" si="0"/>
        <v>8.4303321750000013E-8</v>
      </c>
      <c r="G4" s="3">
        <f t="shared" ref="G4:G44" si="30">F4/B4</f>
        <v>6.985749115421905E-3</v>
      </c>
      <c r="H4" s="3">
        <f t="shared" ref="H4:H44" si="31">E4*F4</f>
        <v>8.3348363584239685E-8</v>
      </c>
      <c r="I4" s="3">
        <f t="shared" ref="I4:I44" si="32">SQRT(H4)</f>
        <v>2.8870116657928431E-4</v>
      </c>
      <c r="J4" s="3">
        <f t="shared" ref="J4:J44" si="33">H4/B4</f>
        <v>6.9066170240256949E-3</v>
      </c>
      <c r="K4" s="3">
        <f t="shared" ref="K4:K66" si="34">1/J4</f>
        <v>144.78868547674659</v>
      </c>
      <c r="M4" s="3">
        <v>1.20679E-5</v>
      </c>
      <c r="N4" s="3">
        <v>-1.16205E-10</v>
      </c>
      <c r="O4" s="31">
        <f t="shared" ref="O4:O11" si="35">O$12</f>
        <v>0.98867235423306044</v>
      </c>
      <c r="P4" s="3">
        <f t="shared" si="1"/>
        <v>5.2820913374999997E-8</v>
      </c>
      <c r="Q4" s="3">
        <f t="shared" si="2"/>
        <v>4.3769763898441312E-3</v>
      </c>
      <c r="R4" s="3">
        <f t="shared" ref="R4:R44" si="36">O4*P4</f>
        <v>5.2222576779201795E-8</v>
      </c>
      <c r="S4" s="3">
        <f t="shared" ref="S4:S44" si="37">SQRT(R4)</f>
        <v>2.2852259577381358E-4</v>
      </c>
      <c r="T4" s="3">
        <f t="shared" si="3"/>
        <v>4.3273955517697188E-3</v>
      </c>
      <c r="U4" s="3">
        <f t="shared" ref="U4:U66" si="38">1/T4</f>
        <v>231.08587787660016</v>
      </c>
      <c r="W4" s="3">
        <v>1.20679E-5</v>
      </c>
      <c r="X4" s="3">
        <v>-2.19679E-10</v>
      </c>
      <c r="Y4" s="31">
        <f t="shared" ref="Y4:Y11" si="39">Y$12</f>
        <v>0.98867235423306044</v>
      </c>
      <c r="Z4" s="3">
        <f t="shared" si="4"/>
        <v>9.1286701349999999E-8</v>
      </c>
      <c r="AA4" s="3">
        <f t="shared" si="5"/>
        <v>7.5644230852095224E-3</v>
      </c>
      <c r="AB4" s="3">
        <f t="shared" ref="AB4:AB44" si="40">Y4*Z4</f>
        <v>9.0252637933874789E-8</v>
      </c>
      <c r="AC4" s="3">
        <f t="shared" ref="AC4:AC44" si="41">SQRT(AB4)</f>
        <v>3.0042076814673581E-4</v>
      </c>
      <c r="AD4" s="3">
        <f t="shared" si="6"/>
        <v>7.4787359800690088E-3</v>
      </c>
      <c r="AE4" s="3">
        <f t="shared" ref="AE4:AE66" si="42">1/AD4</f>
        <v>133.71243518490576</v>
      </c>
      <c r="AG4" s="3">
        <v>1.20679E-5</v>
      </c>
      <c r="AH4" s="3">
        <v>-1.14083E-10</v>
      </c>
      <c r="AI4" s="31">
        <f t="shared" ref="AI4:AI11" si="43">AI$12</f>
        <v>0.98867235423306044</v>
      </c>
      <c r="AJ4" s="3">
        <f t="shared" si="7"/>
        <v>5.0035623949999994E-8</v>
      </c>
      <c r="AK4" s="3">
        <f t="shared" si="8"/>
        <v>4.1461748895831084E-3</v>
      </c>
      <c r="AL4" s="3">
        <f t="shared" ref="AL4:AL44" si="44">AI4*AJ4</f>
        <v>4.9468838126166596E-8</v>
      </c>
      <c r="AM4" s="3">
        <f t="shared" ref="AM4:AM44" si="45">SQRT(AL4)</f>
        <v>2.224159124841714E-4</v>
      </c>
      <c r="AN4" s="3">
        <f t="shared" si="9"/>
        <v>4.0992084891461307E-3</v>
      </c>
      <c r="AO4" s="3">
        <f t="shared" ref="AO4:AO66" si="46">1/AN4</f>
        <v>243.94953383020072</v>
      </c>
      <c r="AQ4" s="3">
        <v>1.20679E-5</v>
      </c>
      <c r="AR4" s="3">
        <v>-2.6080600000000002E-10</v>
      </c>
      <c r="AS4" s="31">
        <f t="shared" ref="AS4:AS11" si="47">AS$12</f>
        <v>0.98878432437243713</v>
      </c>
      <c r="AT4" s="3">
        <f t="shared" si="10"/>
        <v>1.0925874351000003E-7</v>
      </c>
      <c r="AU4" s="3">
        <f t="shared" si="11"/>
        <v>9.0536666288252333E-3</v>
      </c>
      <c r="AV4" s="3">
        <f t="shared" ref="AV4:AV44" si="48">AS4*AT4</f>
        <v>1.0803333288331678E-7</v>
      </c>
      <c r="AW4" s="3">
        <f t="shared" ref="AW4:AW44" si="49">SQRT(AV4)</f>
        <v>3.2868424495755309E-4</v>
      </c>
      <c r="AX4" s="3">
        <f t="shared" si="12"/>
        <v>8.9521236406762388E-3</v>
      </c>
      <c r="AY4" s="3">
        <f t="shared" ref="AY4:AY66" si="50">1/AX4</f>
        <v>111.70533832399801</v>
      </c>
      <c r="BA4" s="3">
        <v>1.20679E-5</v>
      </c>
      <c r="BB4" s="3">
        <v>-2.3706000000000001E-10</v>
      </c>
      <c r="BC4" s="31">
        <f t="shared" ref="BC4:BC11" si="51">BC$12</f>
        <v>0.98878432437243713</v>
      </c>
      <c r="BD4" s="3">
        <f t="shared" si="13"/>
        <v>1.0134162430000001E-7</v>
      </c>
      <c r="BE4" s="3">
        <f t="shared" si="14"/>
        <v>8.3976188317768635E-3</v>
      </c>
      <c r="BF4" s="3">
        <f t="shared" ref="BF4:BF44" si="52">BC4*BD4</f>
        <v>1.0020500951428087E-7</v>
      </c>
      <c r="BG4" s="3">
        <f t="shared" ref="BG4:BG44" si="53">SQRT(BF4)</f>
        <v>3.1655174855666309E-4</v>
      </c>
      <c r="BH4" s="3">
        <f t="shared" si="15"/>
        <v>8.3034338629157413E-3</v>
      </c>
      <c r="BI4" s="3">
        <f t="shared" ref="BI4:BI66" si="54">1/BH4</f>
        <v>120.43210273115263</v>
      </c>
      <c r="BK4" s="3">
        <v>1.45635E-5</v>
      </c>
      <c r="BL4" s="3">
        <v>-4.4485299999999999E-10</v>
      </c>
      <c r="BM4" s="31">
        <f t="shared" ref="BM4:BM11" si="55">BM$12</f>
        <v>0.98950791592691656</v>
      </c>
      <c r="BN4" s="3">
        <f t="shared" si="16"/>
        <v>1.8048340360800001E-7</v>
      </c>
      <c r="BO4" s="3">
        <f t="shared" si="17"/>
        <v>1.2392859107220105E-2</v>
      </c>
      <c r="BP4" s="3">
        <f t="shared" ref="BP4:BP44" si="56">BM4*BN4</f>
        <v>1.7858975656354862E-7</v>
      </c>
      <c r="BQ4" s="3">
        <f t="shared" ref="BQ4:BQ44" si="57">SQRT(BP4)</f>
        <v>4.2259881278057163E-4</v>
      </c>
      <c r="BR4" s="3">
        <f t="shared" si="18"/>
        <v>1.2262832187561275E-2</v>
      </c>
      <c r="BS4" s="3">
        <f t="shared" ref="BS4:BS66" si="58">1/BR4</f>
        <v>81.547230256836059</v>
      </c>
      <c r="BU4" s="3">
        <v>1.20679E-5</v>
      </c>
      <c r="BV4" s="3">
        <v>-2.48516E-10</v>
      </c>
      <c r="BW4" s="31">
        <f t="shared" ref="BW4:BW11" si="59">BW$12</f>
        <v>0.98878432437243713</v>
      </c>
      <c r="BX4" s="3">
        <f t="shared" si="19"/>
        <v>1.035756878E-7</v>
      </c>
      <c r="BY4" s="3">
        <f t="shared" si="20"/>
        <v>8.5827432941936871E-3</v>
      </c>
      <c r="BZ4" s="3">
        <f t="shared" ref="BZ4:BZ44" si="60">BW4*BX4</f>
        <v>1.0241401648273348E-7</v>
      </c>
      <c r="CA4" s="3">
        <f t="shared" ref="CA4:CA44" si="61">SQRT(BZ4)</f>
        <v>3.2002190000488012E-4</v>
      </c>
      <c r="CB4" s="3">
        <f t="shared" si="21"/>
        <v>8.486482029411371E-3</v>
      </c>
      <c r="CC4" s="3">
        <f t="shared" ref="CC4:CC66" si="62">1/CB4</f>
        <v>117.83445679073226</v>
      </c>
      <c r="CE4" s="3">
        <v>1.20679E-5</v>
      </c>
      <c r="CF4" s="3">
        <v>-1.28925E-10</v>
      </c>
      <c r="CG4" s="31">
        <f t="shared" ref="CG4:CG11" si="63">CG$12</f>
        <v>0.98882115746152599</v>
      </c>
      <c r="CH4" s="3">
        <f t="shared" si="22"/>
        <v>6.0058514249999994E-8</v>
      </c>
      <c r="CI4" s="3">
        <f t="shared" si="23"/>
        <v>4.9767162679505124E-3</v>
      </c>
      <c r="CJ4" s="3">
        <f t="shared" ref="CJ4:CJ44" si="64">CG4*CH4</f>
        <v>5.9387129576104548E-8</v>
      </c>
      <c r="CK4" s="3">
        <f t="shared" ref="CK4:CK44" si="65">SQRT(CJ4)</f>
        <v>2.4369474671421325E-4</v>
      </c>
      <c r="CL4" s="3">
        <f t="shared" si="24"/>
        <v>4.9210823404324325E-3</v>
      </c>
      <c r="CM4" s="3">
        <f t="shared" ref="CM4:CM66" si="66">1/CL4</f>
        <v>203.20732936814193</v>
      </c>
      <c r="CO4" s="3">
        <v>1.20679E-5</v>
      </c>
      <c r="CP4" s="3">
        <v>-3.0406699999999999E-10</v>
      </c>
      <c r="CQ4" s="31">
        <f t="shared" ref="CQ4:CQ11" si="67">CQ$12</f>
        <v>0.98882115746152599</v>
      </c>
      <c r="CR4" s="3">
        <f t="shared" si="25"/>
        <v>1.3559196209999998E-7</v>
      </c>
      <c r="CS4" s="3">
        <f t="shared" si="26"/>
        <v>1.1235754530614272E-2</v>
      </c>
      <c r="CT4" s="3">
        <f t="shared" ref="CT4:CT44" si="68">CQ4*CR4</f>
        <v>1.3407620090620135E-7</v>
      </c>
      <c r="CU4" s="3">
        <f t="shared" ref="CU4:CU44" si="69">SQRT(CT4)</f>
        <v>3.6616417206794186E-4</v>
      </c>
      <c r="CV4" s="3">
        <f t="shared" si="27"/>
        <v>1.1110151799915589E-2</v>
      </c>
      <c r="CW4" s="3">
        <f t="shared" ref="CW4:CW66" si="70">1/CV4</f>
        <v>90.007771091624292</v>
      </c>
    </row>
    <row r="5" spans="1:101" x14ac:dyDescent="0.2">
      <c r="B5" s="3">
        <v>1.45635E-5</v>
      </c>
      <c r="C5" s="3">
        <f t="shared" si="28"/>
        <v>1.2136250000000001E-2</v>
      </c>
      <c r="D5" s="3">
        <v>-2.6251100000000002E-10</v>
      </c>
      <c r="E5" s="31">
        <f t="shared" si="29"/>
        <v>0.98867235423306044</v>
      </c>
      <c r="F5" s="3">
        <f t="shared" si="0"/>
        <v>1.1217359992500001E-7</v>
      </c>
      <c r="G5" s="3">
        <f t="shared" si="30"/>
        <v>7.702379230610774E-3</v>
      </c>
      <c r="H5" s="3">
        <f t="shared" si="31"/>
        <v>1.1090293712064721E-7</v>
      </c>
      <c r="I5" s="3">
        <f t="shared" si="32"/>
        <v>3.330209259500778E-4</v>
      </c>
      <c r="J5" s="3">
        <f t="shared" si="33"/>
        <v>7.6151294071237826E-3</v>
      </c>
      <c r="K5" s="3">
        <f t="shared" si="34"/>
        <v>131.31753205198621</v>
      </c>
      <c r="M5" s="3">
        <v>1.45635E-5</v>
      </c>
      <c r="N5" s="3">
        <v>-1.47581E-10</v>
      </c>
      <c r="O5" s="31">
        <f t="shared" si="35"/>
        <v>0.98867235423306044</v>
      </c>
      <c r="P5" s="3">
        <f t="shared" si="1"/>
        <v>6.5549372175000011E-8</v>
      </c>
      <c r="Q5" s="3">
        <f t="shared" si="2"/>
        <v>4.50093536409517E-3</v>
      </c>
      <c r="R5" s="3">
        <f t="shared" si="36"/>
        <v>6.4806852106756325E-8</v>
      </c>
      <c r="S5" s="3">
        <f t="shared" si="37"/>
        <v>2.5457189968014206E-4</v>
      </c>
      <c r="T5" s="3">
        <f t="shared" si="3"/>
        <v>4.4499503626708086E-3</v>
      </c>
      <c r="U5" s="3">
        <f t="shared" si="38"/>
        <v>224.72160777088121</v>
      </c>
      <c r="W5" s="3">
        <v>1.45635E-5</v>
      </c>
      <c r="X5" s="3">
        <v>-2.3791800000000003E-10</v>
      </c>
      <c r="Y5" s="31">
        <f t="shared" si="39"/>
        <v>0.98867235423306044</v>
      </c>
      <c r="Z5" s="3">
        <f t="shared" si="4"/>
        <v>9.8411766700000011E-8</v>
      </c>
      <c r="AA5" s="3">
        <f t="shared" si="5"/>
        <v>6.757425529577369E-3</v>
      </c>
      <c r="AB5" s="3">
        <f t="shared" si="40"/>
        <v>9.7296993067523708E-8</v>
      </c>
      <c r="AC5" s="3">
        <f t="shared" si="41"/>
        <v>3.119246592809291E-4</v>
      </c>
      <c r="AD5" s="3">
        <f t="shared" si="6"/>
        <v>6.6808798068818424E-3</v>
      </c>
      <c r="AE5" s="3">
        <f t="shared" si="42"/>
        <v>149.68088468975594</v>
      </c>
      <c r="AF5" s="3"/>
      <c r="AG5" s="3">
        <v>1.45635E-5</v>
      </c>
      <c r="AH5" s="3">
        <v>-1.7981499999999999E-10</v>
      </c>
      <c r="AI5" s="31">
        <f t="shared" si="43"/>
        <v>0.98867235423306044</v>
      </c>
      <c r="AJ5" s="3">
        <f t="shared" si="7"/>
        <v>7.571382974999999E-8</v>
      </c>
      <c r="AK5" s="3">
        <f t="shared" si="8"/>
        <v>5.198875939849623E-3</v>
      </c>
      <c r="AL5" s="3">
        <f t="shared" si="44"/>
        <v>7.4856170306933625E-8</v>
      </c>
      <c r="AM5" s="3">
        <f t="shared" si="45"/>
        <v>2.7359855684366033E-4</v>
      </c>
      <c r="AN5" s="3">
        <f t="shared" si="9"/>
        <v>5.1399849148167417E-3</v>
      </c>
      <c r="AO5" s="3">
        <f t="shared" si="46"/>
        <v>194.55310016909914</v>
      </c>
      <c r="AQ5" s="3">
        <v>1.45635E-5</v>
      </c>
      <c r="AR5" s="3">
        <v>-3.3968700000000002E-10</v>
      </c>
      <c r="AS5" s="31">
        <f t="shared" si="47"/>
        <v>0.98878432437243713</v>
      </c>
      <c r="AT5" s="3">
        <f t="shared" si="10"/>
        <v>1.4062064589500001E-7</v>
      </c>
      <c r="AU5" s="3">
        <f t="shared" si="11"/>
        <v>9.6556903144848424E-3</v>
      </c>
      <c r="AV5" s="3">
        <f t="shared" si="48"/>
        <v>1.3904349034410331E-7</v>
      </c>
      <c r="AW5" s="3">
        <f t="shared" si="49"/>
        <v>3.728853581787616E-4</v>
      </c>
      <c r="AX5" s="3">
        <f t="shared" si="12"/>
        <v>9.5473952239573806E-3</v>
      </c>
      <c r="AY5" s="3">
        <f t="shared" si="50"/>
        <v>104.74061003473381</v>
      </c>
      <c r="BA5" s="3">
        <v>1.45635E-5</v>
      </c>
      <c r="BB5" s="3">
        <v>-3.7107499999999998E-10</v>
      </c>
      <c r="BC5" s="31">
        <f t="shared" si="51"/>
        <v>0.98878432437243713</v>
      </c>
      <c r="BD5" s="3">
        <f t="shared" si="13"/>
        <v>1.5543744912500002E-7</v>
      </c>
      <c r="BE5" s="3">
        <f t="shared" si="14"/>
        <v>1.0673083333333335E-2</v>
      </c>
      <c r="BF5" s="3">
        <f t="shared" si="52"/>
        <v>1.5369411311523821E-7</v>
      </c>
      <c r="BG5" s="3">
        <f t="shared" si="53"/>
        <v>3.920384077041919E-4</v>
      </c>
      <c r="BH5" s="3">
        <f t="shared" si="15"/>
        <v>1.0553377492720719E-2</v>
      </c>
      <c r="BI5" s="3">
        <f t="shared" si="54"/>
        <v>94.756394404517266</v>
      </c>
      <c r="BK5" s="3">
        <v>1.7575100000000001E-5</v>
      </c>
      <c r="BL5" s="3">
        <v>-5.6741200000000003E-10</v>
      </c>
      <c r="BM5" s="31">
        <f t="shared" si="55"/>
        <v>0.98950791592691656</v>
      </c>
      <c r="BN5" s="3">
        <f t="shared" si="16"/>
        <v>2.2869027043199998E-7</v>
      </c>
      <c r="BO5" s="3">
        <f t="shared" si="17"/>
        <v>1.3012174635251008E-2</v>
      </c>
      <c r="BP5" s="3">
        <f t="shared" si="56"/>
        <v>2.2629083288793124E-7</v>
      </c>
      <c r="BQ5" s="3">
        <f t="shared" si="57"/>
        <v>4.7570036040340695E-4</v>
      </c>
      <c r="BR5" s="3">
        <f t="shared" si="18"/>
        <v>1.2875649805004309E-2</v>
      </c>
      <c r="BS5" s="3">
        <f t="shared" si="58"/>
        <v>77.66598308780776</v>
      </c>
      <c r="BU5" s="3">
        <v>1.45635E-5</v>
      </c>
      <c r="BV5" s="3">
        <v>-3.4434799999999999E-10</v>
      </c>
      <c r="BW5" s="31">
        <f t="shared" si="59"/>
        <v>0.98878432437243713</v>
      </c>
      <c r="BX5" s="3">
        <f t="shared" si="19"/>
        <v>1.4138620339999999E-7</v>
      </c>
      <c r="BY5" s="3">
        <f t="shared" si="20"/>
        <v>9.7082571771895491E-3</v>
      </c>
      <c r="BZ5" s="3">
        <f t="shared" si="60"/>
        <v>1.3980046160445298E-7</v>
      </c>
      <c r="CA5" s="3">
        <f t="shared" si="61"/>
        <v>3.7389899920226179E-4</v>
      </c>
      <c r="CB5" s="3">
        <f t="shared" si="21"/>
        <v>9.5993725137812329E-3</v>
      </c>
      <c r="CC5" s="3">
        <f t="shared" si="62"/>
        <v>104.17347577295922</v>
      </c>
      <c r="CD5" s="2">
        <v>609</v>
      </c>
      <c r="CE5" s="3">
        <v>1.45635E-5</v>
      </c>
      <c r="CF5" s="3">
        <v>-1.98472E-10</v>
      </c>
      <c r="CG5" s="31">
        <f t="shared" si="63"/>
        <v>0.98882115746152599</v>
      </c>
      <c r="CH5" s="3">
        <f t="shared" si="22"/>
        <v>8.9282859120000002E-8</v>
      </c>
      <c r="CI5" s="3">
        <f t="shared" si="23"/>
        <v>6.130590800288392E-3</v>
      </c>
      <c r="CJ5" s="3">
        <f t="shared" si="64"/>
        <v>8.8284780096512769E-8</v>
      </c>
      <c r="CK5" s="3">
        <f t="shared" si="65"/>
        <v>2.9712754853179258E-4</v>
      </c>
      <c r="CL5" s="3">
        <f t="shared" si="24"/>
        <v>6.0620578910641513E-3</v>
      </c>
      <c r="CM5" s="3">
        <f t="shared" si="66"/>
        <v>164.96048338206435</v>
      </c>
      <c r="CO5" s="3">
        <v>1.45635E-5</v>
      </c>
      <c r="CP5" s="3">
        <v>-4.3468499999999998E-10</v>
      </c>
      <c r="CQ5" s="31">
        <f t="shared" si="67"/>
        <v>0.98882115746152599</v>
      </c>
      <c r="CR5" s="3">
        <f t="shared" si="25"/>
        <v>1.9127441549999997E-7</v>
      </c>
      <c r="CS5" s="3">
        <f t="shared" si="26"/>
        <v>1.3133821917808217E-2</v>
      </c>
      <c r="CT5" s="3">
        <f t="shared" si="68"/>
        <v>1.8913618892748681E-7</v>
      </c>
      <c r="CU5" s="3">
        <f t="shared" si="69"/>
        <v>4.3489790632686057E-4</v>
      </c>
      <c r="CV5" s="3">
        <f t="shared" si="27"/>
        <v>1.2987000990660679E-2</v>
      </c>
      <c r="CW5" s="3">
        <f t="shared" si="70"/>
        <v>77.000071126438542</v>
      </c>
    </row>
    <row r="6" spans="1:101" x14ac:dyDescent="0.2">
      <c r="B6" s="3">
        <v>1.7575100000000001E-5</v>
      </c>
      <c r="C6" s="3">
        <f t="shared" si="28"/>
        <v>1.4645916666666668E-2</v>
      </c>
      <c r="D6" s="3">
        <v>-4.12202E-10</v>
      </c>
      <c r="E6" s="31">
        <f t="shared" si="29"/>
        <v>0.98867235423306044</v>
      </c>
      <c r="F6" s="3">
        <f t="shared" si="0"/>
        <v>1.7289949635000004E-7</v>
      </c>
      <c r="G6" s="3">
        <f t="shared" si="30"/>
        <v>9.8377532048181827E-3</v>
      </c>
      <c r="H6" s="3">
        <f t="shared" si="31"/>
        <v>1.7094095210206499E-7</v>
      </c>
      <c r="I6" s="3">
        <f t="shared" si="32"/>
        <v>4.1345005998556219E-4</v>
      </c>
      <c r="J6" s="3">
        <f t="shared" si="33"/>
        <v>9.7263146213714281E-3</v>
      </c>
      <c r="K6" s="3">
        <f t="shared" si="34"/>
        <v>102.81386516149918</v>
      </c>
      <c r="M6" s="3">
        <v>1.7575100000000001E-5</v>
      </c>
      <c r="N6" s="3">
        <v>-2.0822300000000001E-10</v>
      </c>
      <c r="O6" s="31">
        <f t="shared" si="35"/>
        <v>0.98867235423306044</v>
      </c>
      <c r="P6" s="3">
        <f t="shared" si="1"/>
        <v>9.0150315525000008E-8</v>
      </c>
      <c r="Q6" s="3">
        <f t="shared" si="2"/>
        <v>5.1294340017979988E-3</v>
      </c>
      <c r="R6" s="3">
        <f t="shared" si="36"/>
        <v>8.912912468495497E-8</v>
      </c>
      <c r="S6" s="3">
        <f t="shared" si="37"/>
        <v>2.9854501282881109E-4</v>
      </c>
      <c r="T6" s="3">
        <f t="shared" si="3"/>
        <v>5.0713295904407357E-3</v>
      </c>
      <c r="U6" s="3">
        <f t="shared" si="38"/>
        <v>197.1869471637107</v>
      </c>
      <c r="W6" s="3">
        <v>1.7575100000000001E-5</v>
      </c>
      <c r="X6" s="3">
        <v>-3.3036499999999998E-10</v>
      </c>
      <c r="Y6" s="31">
        <f t="shared" si="39"/>
        <v>0.98867235423306044</v>
      </c>
      <c r="Z6" s="3">
        <f t="shared" si="4"/>
        <v>1.3452618725000001E-7</v>
      </c>
      <c r="AA6" s="3">
        <f t="shared" si="5"/>
        <v>7.6543625498574691E-3</v>
      </c>
      <c r="AB6" s="3">
        <f t="shared" si="40"/>
        <v>1.3300232225445504E-7</v>
      </c>
      <c r="AC6" s="3">
        <f t="shared" si="41"/>
        <v>3.6469483442250048E-4</v>
      </c>
      <c r="AD6" s="3">
        <f t="shared" si="6"/>
        <v>7.5676566423209558E-3</v>
      </c>
      <c r="AE6" s="3">
        <f t="shared" si="42"/>
        <v>132.14130176145332</v>
      </c>
      <c r="AF6" s="3">
        <v>601</v>
      </c>
      <c r="AG6" s="3">
        <v>1.7575100000000001E-5</v>
      </c>
      <c r="AH6" s="3">
        <v>-3.3671899999999999E-10</v>
      </c>
      <c r="AI6" s="31">
        <f t="shared" si="43"/>
        <v>0.98867235423306044</v>
      </c>
      <c r="AJ6" s="3">
        <f t="shared" si="7"/>
        <v>1.3700837734999999E-7</v>
      </c>
      <c r="AK6" s="3">
        <f t="shared" si="8"/>
        <v>7.7955958913462787E-3</v>
      </c>
      <c r="AL6" s="3">
        <f t="shared" si="44"/>
        <v>1.3545639498427599E-7</v>
      </c>
      <c r="AM6" s="3">
        <f t="shared" si="45"/>
        <v>3.680440122923833E-4</v>
      </c>
      <c r="AN6" s="3">
        <f t="shared" si="9"/>
        <v>7.7072901425468982E-3</v>
      </c>
      <c r="AO6" s="3">
        <f t="shared" si="46"/>
        <v>129.74728880124226</v>
      </c>
      <c r="AP6" s="2">
        <v>607</v>
      </c>
      <c r="AQ6" s="3">
        <v>1.7575100000000001E-5</v>
      </c>
      <c r="AR6" s="3">
        <v>-5.1229E-10</v>
      </c>
      <c r="AS6" s="31">
        <f t="shared" si="47"/>
        <v>0.98878432437243713</v>
      </c>
      <c r="AT6" s="3">
        <f t="shared" si="10"/>
        <v>2.0924500965000001E-7</v>
      </c>
      <c r="AU6" s="3">
        <f t="shared" si="11"/>
        <v>1.1905764954395708E-2</v>
      </c>
      <c r="AV6" s="3">
        <f t="shared" si="48"/>
        <v>2.0689818549507934E-7</v>
      </c>
      <c r="AW6" s="3">
        <f t="shared" si="49"/>
        <v>4.5486062205370045E-4</v>
      </c>
      <c r="AX6" s="3">
        <f t="shared" si="12"/>
        <v>1.17722337565692E-2</v>
      </c>
      <c r="AY6" s="3">
        <f t="shared" si="50"/>
        <v>84.945645888315383</v>
      </c>
      <c r="BA6" s="3">
        <v>1.7575100000000001E-5</v>
      </c>
      <c r="BB6" s="3">
        <v>-5.4748099999999996E-10</v>
      </c>
      <c r="BC6" s="31">
        <f t="shared" si="51"/>
        <v>0.98878432437243713</v>
      </c>
      <c r="BD6" s="3">
        <f t="shared" si="13"/>
        <v>2.2664461305499999E-7</v>
      </c>
      <c r="BE6" s="3">
        <f t="shared" si="14"/>
        <v>1.2895779429704525E-2</v>
      </c>
      <c r="BF6" s="3">
        <f t="shared" si="52"/>
        <v>2.2410264059224062E-7</v>
      </c>
      <c r="BG6" s="3">
        <f t="shared" si="53"/>
        <v>4.7339480414580027E-4</v>
      </c>
      <c r="BH6" s="3">
        <f t="shared" si="15"/>
        <v>1.2751144550656362E-2</v>
      </c>
      <c r="BI6" s="3">
        <f t="shared" si="54"/>
        <v>78.424332500295066</v>
      </c>
      <c r="BK6" s="3">
        <v>2.1209500000000001E-5</v>
      </c>
      <c r="BL6" s="3">
        <v>-7.34067E-10</v>
      </c>
      <c r="BM6" s="31">
        <f t="shared" si="55"/>
        <v>0.98950791592691656</v>
      </c>
      <c r="BN6" s="3">
        <f t="shared" si="16"/>
        <v>2.94241681512E-7</v>
      </c>
      <c r="BO6" s="3">
        <f t="shared" si="17"/>
        <v>1.3873107876753341E-2</v>
      </c>
      <c r="BP6" s="3">
        <f t="shared" si="56"/>
        <v>2.9115447305177064E-7</v>
      </c>
      <c r="BQ6" s="3">
        <f t="shared" si="57"/>
        <v>5.3958731735630205E-4</v>
      </c>
      <c r="BR6" s="3">
        <f t="shared" si="18"/>
        <v>1.3727550062555488E-2</v>
      </c>
      <c r="BS6" s="3">
        <f t="shared" si="58"/>
        <v>72.846210390278657</v>
      </c>
      <c r="BU6" s="3">
        <v>1.7575100000000001E-5</v>
      </c>
      <c r="BV6" s="3">
        <v>-4.6902899999999997E-10</v>
      </c>
      <c r="BW6" s="31">
        <f t="shared" si="59"/>
        <v>0.98878432437243713</v>
      </c>
      <c r="BX6" s="3">
        <f t="shared" si="19"/>
        <v>1.9057909194999998E-7</v>
      </c>
      <c r="BY6" s="3">
        <f t="shared" si="20"/>
        <v>1.0843698866578282E-2</v>
      </c>
      <c r="BZ6" s="3">
        <f t="shared" si="60"/>
        <v>1.8844161867329331E-7</v>
      </c>
      <c r="CA6" s="3">
        <f t="shared" si="61"/>
        <v>4.3409862781779591E-4</v>
      </c>
      <c r="CB6" s="3">
        <f t="shared" si="21"/>
        <v>1.0722079457487771E-2</v>
      </c>
      <c r="CC6" s="3">
        <f t="shared" si="62"/>
        <v>93.265490520278632</v>
      </c>
      <c r="CE6" s="3">
        <v>1.7575100000000001E-5</v>
      </c>
      <c r="CF6" s="3">
        <v>-3.4223799999999998E-10</v>
      </c>
      <c r="CG6" s="31">
        <f t="shared" si="63"/>
        <v>0.98882115746152599</v>
      </c>
      <c r="CH6" s="3">
        <f t="shared" si="22"/>
        <v>1.4969476997999999E-7</v>
      </c>
      <c r="CI6" s="3">
        <f t="shared" si="23"/>
        <v>8.5174348925468411E-3</v>
      </c>
      <c r="CJ6" s="3">
        <f t="shared" si="64"/>
        <v>1.4802135571756048E-7</v>
      </c>
      <c r="CK6" s="3">
        <f t="shared" si="65"/>
        <v>3.8473543600448413E-4</v>
      </c>
      <c r="CL6" s="3">
        <f t="shared" si="24"/>
        <v>8.4222198290513552E-3</v>
      </c>
      <c r="CM6" s="3">
        <f t="shared" si="66"/>
        <v>118.73354297291429</v>
      </c>
      <c r="CN6" s="2">
        <v>609</v>
      </c>
      <c r="CO6" s="3">
        <v>1.7575100000000001E-5</v>
      </c>
      <c r="CP6" s="3">
        <v>-5.6741200000000003E-10</v>
      </c>
      <c r="CQ6" s="31">
        <f t="shared" si="67"/>
        <v>0.98882115746152599</v>
      </c>
      <c r="CR6" s="3">
        <f t="shared" si="25"/>
        <v>2.4785593559999999E-7</v>
      </c>
      <c r="CS6" s="3">
        <f t="shared" si="26"/>
        <v>1.4102675694590642E-2</v>
      </c>
      <c r="CT6" s="3">
        <f t="shared" si="68"/>
        <v>2.4508519312370145E-7</v>
      </c>
      <c r="CU6" s="3">
        <f t="shared" si="69"/>
        <v>4.950607974013913E-4</v>
      </c>
      <c r="CV6" s="3">
        <f t="shared" si="27"/>
        <v>1.3945024103629649E-2</v>
      </c>
      <c r="CW6" s="3">
        <f t="shared" si="70"/>
        <v>71.710166477210848</v>
      </c>
    </row>
    <row r="7" spans="1:101" x14ac:dyDescent="0.2">
      <c r="B7" s="3">
        <v>2.1209500000000001E-5</v>
      </c>
      <c r="C7" s="3">
        <f t="shared" si="28"/>
        <v>1.7674583333333337E-2</v>
      </c>
      <c r="D7" s="3">
        <v>-5.7293200000000002E-10</v>
      </c>
      <c r="E7" s="31">
        <f t="shared" si="29"/>
        <v>0.98867235423306044</v>
      </c>
      <c r="F7" s="3">
        <f t="shared" si="0"/>
        <v>2.3810363910000001E-7</v>
      </c>
      <c r="G7" s="3">
        <f t="shared" si="30"/>
        <v>1.1226273089888964E-2</v>
      </c>
      <c r="H7" s="3">
        <f t="shared" si="31"/>
        <v>2.3540648542045598E-7</v>
      </c>
      <c r="I7" s="3">
        <f t="shared" si="32"/>
        <v>4.8518706229706496E-4</v>
      </c>
      <c r="J7" s="3">
        <f t="shared" si="33"/>
        <v>1.1099105845043776E-2</v>
      </c>
      <c r="K7" s="3">
        <f t="shared" si="34"/>
        <v>90.097347836946938</v>
      </c>
      <c r="L7" s="2">
        <v>601</v>
      </c>
      <c r="M7" s="3">
        <v>2.1209500000000001E-5</v>
      </c>
      <c r="N7" s="3">
        <v>-3.3799400000000002E-10</v>
      </c>
      <c r="O7" s="31">
        <f t="shared" si="35"/>
        <v>0.98867235423306044</v>
      </c>
      <c r="P7" s="3">
        <f t="shared" si="1"/>
        <v>1.4279516595000001E-7</v>
      </c>
      <c r="Q7" s="3">
        <f t="shared" si="2"/>
        <v>6.7326040665739413E-3</v>
      </c>
      <c r="R7" s="3">
        <f t="shared" si="36"/>
        <v>1.4117763289288706E-7</v>
      </c>
      <c r="S7" s="3">
        <f t="shared" si="37"/>
        <v>3.7573612135764517E-4</v>
      </c>
      <c r="T7" s="3">
        <f t="shared" si="3"/>
        <v>6.6563395126187346E-3</v>
      </c>
      <c r="U7" s="3">
        <f t="shared" si="38"/>
        <v>150.23272146864701</v>
      </c>
      <c r="W7" s="3">
        <v>2.1209500000000001E-5</v>
      </c>
      <c r="X7" s="3">
        <v>-5.2373400000000004E-10</v>
      </c>
      <c r="Y7" s="31">
        <f t="shared" si="39"/>
        <v>0.98867235423306044</v>
      </c>
      <c r="Z7" s="3">
        <f t="shared" si="4"/>
        <v>2.1006578710000001E-7</v>
      </c>
      <c r="AA7" s="3">
        <f t="shared" si="5"/>
        <v>9.9043252834814591E-3</v>
      </c>
      <c r="AB7" s="3">
        <f t="shared" si="40"/>
        <v>2.0768623627597787E-7</v>
      </c>
      <c r="AC7" s="3">
        <f t="shared" si="41"/>
        <v>4.5572605397977615E-4</v>
      </c>
      <c r="AD7" s="3">
        <f t="shared" si="6"/>
        <v>9.7921325951096372E-3</v>
      </c>
      <c r="AE7" s="3">
        <f t="shared" si="42"/>
        <v>102.12280014461993</v>
      </c>
      <c r="AF7" s="3"/>
      <c r="AG7" s="3">
        <v>2.1209500000000001E-5</v>
      </c>
      <c r="AH7" s="3">
        <v>-5.0677100000000001E-10</v>
      </c>
      <c r="AI7" s="31">
        <f t="shared" si="43"/>
        <v>0.98867235423306044</v>
      </c>
      <c r="AJ7" s="3">
        <f t="shared" si="7"/>
        <v>2.0343919115000001E-7</v>
      </c>
      <c r="AK7" s="3">
        <f t="shared" si="8"/>
        <v>9.5918900091939933E-3</v>
      </c>
      <c r="AL7" s="3">
        <f t="shared" si="44"/>
        <v>2.0113470405754011E-7</v>
      </c>
      <c r="AM7" s="3">
        <f t="shared" si="45"/>
        <v>4.4848043887949017E-4</v>
      </c>
      <c r="AN7" s="3">
        <f t="shared" si="9"/>
        <v>9.4832364769343973E-3</v>
      </c>
      <c r="AO7" s="3">
        <f t="shared" si="46"/>
        <v>105.44923164494</v>
      </c>
      <c r="AQ7" s="3">
        <v>2.1209500000000001E-5</v>
      </c>
      <c r="AR7" s="3">
        <v>-7.1287199999999996E-10</v>
      </c>
      <c r="AS7" s="31">
        <f t="shared" si="47"/>
        <v>0.98878432437243713</v>
      </c>
      <c r="AT7" s="3">
        <f t="shared" si="10"/>
        <v>2.8899340411999996E-7</v>
      </c>
      <c r="AU7" s="3">
        <f t="shared" si="11"/>
        <v>1.3625658507744168E-2</v>
      </c>
      <c r="AV7" s="3">
        <f t="shared" si="48"/>
        <v>2.8575214784088485E-7</v>
      </c>
      <c r="AW7" s="3">
        <f t="shared" si="49"/>
        <v>5.3455789942800848E-4</v>
      </c>
      <c r="AX7" s="3">
        <f t="shared" si="12"/>
        <v>1.3472837541709368E-2</v>
      </c>
      <c r="AY7" s="3">
        <f t="shared" si="50"/>
        <v>74.223414102945156</v>
      </c>
      <c r="BA7" s="3">
        <v>2.1209500000000001E-5</v>
      </c>
      <c r="BB7" s="3">
        <v>-6.8403500000000001E-10</v>
      </c>
      <c r="BC7" s="31">
        <f t="shared" si="51"/>
        <v>0.98878432437243713</v>
      </c>
      <c r="BD7" s="3">
        <f t="shared" si="13"/>
        <v>2.8176531792500002E-7</v>
      </c>
      <c r="BE7" s="3">
        <f t="shared" si="14"/>
        <v>1.3284863760343242E-2</v>
      </c>
      <c r="BF7" s="3">
        <f t="shared" si="52"/>
        <v>2.7860512951605608E-7</v>
      </c>
      <c r="BG7" s="3">
        <f t="shared" si="53"/>
        <v>5.278305878935552E-4</v>
      </c>
      <c r="BH7" s="3">
        <f t="shared" si="15"/>
        <v>1.3135865037650867E-2</v>
      </c>
      <c r="BI7" s="3">
        <f t="shared" si="54"/>
        <v>76.127456938217264</v>
      </c>
      <c r="BK7" s="3">
        <v>2.5595499999999999E-5</v>
      </c>
      <c r="BL7" s="3">
        <v>-9.5713100000000009E-10</v>
      </c>
      <c r="BM7" s="31">
        <f t="shared" si="55"/>
        <v>0.98950791592691656</v>
      </c>
      <c r="BN7" s="3">
        <f t="shared" si="16"/>
        <v>3.8198078301600005E-7</v>
      </c>
      <c r="BO7" s="3">
        <f t="shared" si="17"/>
        <v>1.4923747651579382E-2</v>
      </c>
      <c r="BP7" s="3">
        <f t="shared" si="56"/>
        <v>3.7797300852629391E-7</v>
      </c>
      <c r="BQ7" s="3">
        <f t="shared" si="57"/>
        <v>6.1479509474807452E-4</v>
      </c>
      <c r="BR7" s="3">
        <f t="shared" si="18"/>
        <v>1.4767166436533528E-2</v>
      </c>
      <c r="BS7" s="3">
        <f t="shared" si="58"/>
        <v>67.717798421099246</v>
      </c>
      <c r="BU7" s="3">
        <v>2.1209500000000001E-5</v>
      </c>
      <c r="BV7" s="3">
        <v>-6.6028799999999998E-10</v>
      </c>
      <c r="BW7" s="31">
        <f t="shared" si="59"/>
        <v>0.98878432437243713</v>
      </c>
      <c r="BX7" s="3">
        <f t="shared" si="19"/>
        <v>2.6604033039999998E-7</v>
      </c>
      <c r="BY7" s="3">
        <f t="shared" si="20"/>
        <v>1.2543451302482377E-2</v>
      </c>
      <c r="BZ7" s="3">
        <f t="shared" si="60"/>
        <v>2.6305650835038393E-7</v>
      </c>
      <c r="CA7" s="3">
        <f t="shared" si="61"/>
        <v>5.1289034729694804E-4</v>
      </c>
      <c r="CB7" s="3">
        <f t="shared" si="21"/>
        <v>1.2402768021423604E-2</v>
      </c>
      <c r="CC7" s="3">
        <f t="shared" si="62"/>
        <v>80.627163087520103</v>
      </c>
      <c r="CE7" s="3">
        <v>2.1209500000000001E-5</v>
      </c>
      <c r="CF7" s="3">
        <v>-5.22041E-10</v>
      </c>
      <c r="CG7" s="31">
        <f t="shared" si="63"/>
        <v>0.98882115746152599</v>
      </c>
      <c r="CH7" s="3">
        <f t="shared" si="22"/>
        <v>2.2524978860999997E-7</v>
      </c>
      <c r="CI7" s="3">
        <f t="shared" si="23"/>
        <v>1.0620230963011856E-2</v>
      </c>
      <c r="CJ7" s="3">
        <f t="shared" si="64"/>
        <v>2.2273175669130422E-7</v>
      </c>
      <c r="CK7" s="3">
        <f t="shared" si="65"/>
        <v>4.7194465426711235E-4</v>
      </c>
      <c r="CL7" s="3">
        <f t="shared" si="24"/>
        <v>1.0501509073354121E-2</v>
      </c>
      <c r="CM7" s="3">
        <f t="shared" si="66"/>
        <v>95.224409464858539</v>
      </c>
      <c r="CO7" s="3">
        <v>2.1209500000000001E-5</v>
      </c>
      <c r="CP7" s="3">
        <v>-7.5485699999999999E-10</v>
      </c>
      <c r="CQ7" s="31">
        <f t="shared" si="67"/>
        <v>0.98882115746152599</v>
      </c>
      <c r="CR7" s="3">
        <f t="shared" si="25"/>
        <v>3.2776373909999994E-7</v>
      </c>
      <c r="CS7" s="3">
        <f t="shared" si="26"/>
        <v>1.5453628755981986E-2</v>
      </c>
      <c r="CT7" s="3">
        <f t="shared" si="68"/>
        <v>3.2409971987077955E-7</v>
      </c>
      <c r="CU7" s="3">
        <f t="shared" si="69"/>
        <v>5.6929756706908523E-4</v>
      </c>
      <c r="CV7" s="3">
        <f t="shared" si="27"/>
        <v>1.5280875073470829E-2</v>
      </c>
      <c r="CW7" s="3">
        <f t="shared" si="70"/>
        <v>65.441278407942931</v>
      </c>
    </row>
    <row r="8" spans="1:101" x14ac:dyDescent="0.2">
      <c r="A8" s="2">
        <v>601</v>
      </c>
      <c r="B8" s="3">
        <v>2.5595499999999999E-5</v>
      </c>
      <c r="C8" s="3">
        <f t="shared" si="28"/>
        <v>2.1329583333333336E-2</v>
      </c>
      <c r="D8" s="3">
        <v>-8.3034000000000005E-10</v>
      </c>
      <c r="E8" s="31">
        <f t="shared" si="29"/>
        <v>0.98867235423306044</v>
      </c>
      <c r="F8" s="3">
        <f t="shared" si="0"/>
        <v>3.4252762950000001E-7</v>
      </c>
      <c r="G8" s="3">
        <f t="shared" si="30"/>
        <v>1.3382337891426229E-2</v>
      </c>
      <c r="H8" s="3">
        <f t="shared" si="31"/>
        <v>3.386475978476345E-7</v>
      </c>
      <c r="I8" s="3">
        <f t="shared" si="32"/>
        <v>5.8193435871035709E-4</v>
      </c>
      <c r="J8" s="3">
        <f t="shared" si="33"/>
        <v>1.3230747508258658E-2</v>
      </c>
      <c r="K8" s="3">
        <f t="shared" si="34"/>
        <v>75.581519439910565</v>
      </c>
      <c r="M8" s="3">
        <v>2.5595499999999999E-5</v>
      </c>
      <c r="N8" s="3">
        <v>-5.8352999999999995E-10</v>
      </c>
      <c r="O8" s="31">
        <f t="shared" si="35"/>
        <v>0.98867235423306044</v>
      </c>
      <c r="P8" s="3">
        <f t="shared" si="1"/>
        <v>2.4240298274999999E-7</v>
      </c>
      <c r="Q8" s="3">
        <f t="shared" si="2"/>
        <v>9.4705312554941301E-3</v>
      </c>
      <c r="R8" s="3">
        <f t="shared" si="36"/>
        <v>2.3965712762855845E-7</v>
      </c>
      <c r="S8" s="3">
        <f t="shared" si="37"/>
        <v>4.8954788083348743E-4</v>
      </c>
      <c r="T8" s="3">
        <f t="shared" si="3"/>
        <v>9.3632524322071631E-3</v>
      </c>
      <c r="U8" s="3">
        <f t="shared" si="38"/>
        <v>106.80049557996098</v>
      </c>
      <c r="W8" s="3">
        <v>2.5595499999999999E-5</v>
      </c>
      <c r="X8" s="3">
        <v>-8.4433599999999997E-10</v>
      </c>
      <c r="Y8" s="31">
        <f t="shared" si="39"/>
        <v>0.98867235423306044</v>
      </c>
      <c r="Z8" s="3">
        <f t="shared" si="4"/>
        <v>3.3530895839999996E-7</v>
      </c>
      <c r="AA8" s="3">
        <f t="shared" si="5"/>
        <v>1.3100308976187219E-2</v>
      </c>
      <c r="AB8" s="3">
        <f t="shared" si="40"/>
        <v>3.3151069729676331E-7</v>
      </c>
      <c r="AC8" s="3">
        <f t="shared" si="41"/>
        <v>5.7576965645713156E-4</v>
      </c>
      <c r="AD8" s="3">
        <f t="shared" si="6"/>
        <v>1.2951913316667512E-2</v>
      </c>
      <c r="AE8" s="3">
        <f t="shared" si="42"/>
        <v>77.208669912353685</v>
      </c>
      <c r="AF8" s="3"/>
      <c r="AG8" s="3">
        <v>2.5595499999999999E-5</v>
      </c>
      <c r="AH8" s="3">
        <v>-7.6587199999999998E-10</v>
      </c>
      <c r="AI8" s="31">
        <f t="shared" si="43"/>
        <v>0.98867235423306044</v>
      </c>
      <c r="AJ8" s="3">
        <f t="shared" si="7"/>
        <v>3.046569968E-7</v>
      </c>
      <c r="AK8" s="3">
        <f t="shared" si="8"/>
        <v>1.1902756218866597E-2</v>
      </c>
      <c r="AL8" s="3">
        <f t="shared" si="44"/>
        <v>3.0120595025982996E-7</v>
      </c>
      <c r="AM8" s="3">
        <f t="shared" si="45"/>
        <v>5.4882233032178091E-4</v>
      </c>
      <c r="AN8" s="3">
        <f t="shared" si="9"/>
        <v>1.1767926012769041E-2</v>
      </c>
      <c r="AO8" s="3">
        <f t="shared" si="46"/>
        <v>84.976740924010613</v>
      </c>
      <c r="AQ8" s="3">
        <v>2.5595499999999999E-5</v>
      </c>
      <c r="AR8" s="3">
        <v>-8.9648999999999997E-10</v>
      </c>
      <c r="AS8" s="31">
        <f t="shared" si="47"/>
        <v>0.98878432437243713</v>
      </c>
      <c r="AT8" s="3">
        <f t="shared" si="10"/>
        <v>3.6199716664999998E-7</v>
      </c>
      <c r="AU8" s="3">
        <f t="shared" si="11"/>
        <v>1.4143000396554082E-2</v>
      </c>
      <c r="AV8" s="3">
        <f t="shared" si="48"/>
        <v>3.5793712385075675E-7</v>
      </c>
      <c r="AW8" s="3">
        <f t="shared" si="49"/>
        <v>5.9827846681186579E-4</v>
      </c>
      <c r="AX8" s="3">
        <f t="shared" si="12"/>
        <v>1.3984377091705837E-2</v>
      </c>
      <c r="AY8" s="3">
        <f t="shared" si="50"/>
        <v>71.508369192439901</v>
      </c>
      <c r="BA8" s="3">
        <v>2.5595499999999999E-5</v>
      </c>
      <c r="BB8" s="3">
        <v>-8.6977500000000003E-10</v>
      </c>
      <c r="BC8" s="31">
        <f t="shared" si="51"/>
        <v>0.98878432437243713</v>
      </c>
      <c r="BD8" s="3">
        <f t="shared" si="13"/>
        <v>3.5674019762499997E-7</v>
      </c>
      <c r="BE8" s="3">
        <f t="shared" si="14"/>
        <v>1.3937613940927115E-2</v>
      </c>
      <c r="BF8" s="3">
        <f t="shared" si="52"/>
        <v>3.5273911528512531E-7</v>
      </c>
      <c r="BG8" s="3">
        <f t="shared" si="53"/>
        <v>5.939184416105677E-4</v>
      </c>
      <c r="BH8" s="3">
        <f t="shared" si="15"/>
        <v>1.378129418394348E-2</v>
      </c>
      <c r="BI8" s="3">
        <f t="shared" si="54"/>
        <v>72.56212563585612</v>
      </c>
      <c r="BK8" s="3">
        <v>3.0888400000000001E-5</v>
      </c>
      <c r="BL8" s="3">
        <v>-1.25144E-9</v>
      </c>
      <c r="BM8" s="31">
        <f t="shared" si="55"/>
        <v>0.98950791592691656</v>
      </c>
      <c r="BN8" s="3">
        <f t="shared" si="16"/>
        <v>4.9774310783999993E-7</v>
      </c>
      <c r="BO8" s="3">
        <f t="shared" si="17"/>
        <v>1.6114240551145412E-2</v>
      </c>
      <c r="BP8" s="3">
        <f t="shared" si="56"/>
        <v>4.9252074530574482E-7</v>
      </c>
      <c r="BQ8" s="3">
        <f t="shared" si="57"/>
        <v>7.0179822264362056E-4</v>
      </c>
      <c r="BR8" s="3">
        <f t="shared" si="18"/>
        <v>1.5945168584508902E-2</v>
      </c>
      <c r="BS8" s="3">
        <f t="shared" si="58"/>
        <v>62.71492174573325</v>
      </c>
      <c r="BU8" s="3">
        <v>2.5595499999999999E-5</v>
      </c>
      <c r="BV8" s="3">
        <v>-9.0794600000000002E-10</v>
      </c>
      <c r="BW8" s="31">
        <f t="shared" si="59"/>
        <v>0.98878432437243713</v>
      </c>
      <c r="BX8" s="3">
        <f t="shared" si="19"/>
        <v>3.6375379430000002E-7</v>
      </c>
      <c r="BY8" s="3">
        <f t="shared" si="20"/>
        <v>1.4211630728057667E-2</v>
      </c>
      <c r="BZ8" s="3">
        <f t="shared" si="60"/>
        <v>3.5967404973483598E-7</v>
      </c>
      <c r="CA8" s="3">
        <f t="shared" si="61"/>
        <v>5.997283132676295E-4</v>
      </c>
      <c r="CB8" s="3">
        <f t="shared" si="21"/>
        <v>1.4052237687673068E-2</v>
      </c>
      <c r="CC8" s="3">
        <f t="shared" si="62"/>
        <v>71.163043369044487</v>
      </c>
      <c r="CE8" s="3">
        <v>2.5595499999999999E-5</v>
      </c>
      <c r="CF8" s="3">
        <v>-7.9470900000000003E-10</v>
      </c>
      <c r="CG8" s="31">
        <f t="shared" si="63"/>
        <v>0.98882115746152599</v>
      </c>
      <c r="CH8" s="3">
        <f t="shared" si="22"/>
        <v>3.3982760888999996E-7</v>
      </c>
      <c r="CI8" s="3">
        <f t="shared" si="23"/>
        <v>1.327684979351839E-2</v>
      </c>
      <c r="CJ8" s="3">
        <f t="shared" si="64"/>
        <v>3.3602872955999251E-7</v>
      </c>
      <c r="CK8" s="3">
        <f t="shared" si="65"/>
        <v>5.7967985091772207E-4</v>
      </c>
      <c r="CL8" s="3">
        <f t="shared" si="24"/>
        <v>1.3128429980269677E-2</v>
      </c>
      <c r="CM8" s="3">
        <f t="shared" si="66"/>
        <v>76.17057039591711</v>
      </c>
      <c r="CO8" s="3">
        <v>2.5595499999999999E-5</v>
      </c>
      <c r="CP8" s="3">
        <v>-9.5671399999999993E-10</v>
      </c>
      <c r="CQ8" s="31">
        <f t="shared" si="67"/>
        <v>0.98882115746152599</v>
      </c>
      <c r="CR8" s="3">
        <f t="shared" si="25"/>
        <v>4.1381537819999994E-7</v>
      </c>
      <c r="CS8" s="3">
        <f t="shared" si="26"/>
        <v>1.6167505155203061E-2</v>
      </c>
      <c r="CT8" s="3">
        <f t="shared" si="68"/>
        <v>4.0918940124710304E-7</v>
      </c>
      <c r="CU8" s="3">
        <f t="shared" si="69"/>
        <v>6.3967913929336719E-4</v>
      </c>
      <c r="CV8" s="3">
        <f t="shared" si="27"/>
        <v>1.598677116083308E-2</v>
      </c>
      <c r="CW8" s="3">
        <f t="shared" si="70"/>
        <v>62.551717913493263</v>
      </c>
    </row>
    <row r="9" spans="1:101" x14ac:dyDescent="0.2">
      <c r="A9" s="3"/>
      <c r="B9" s="3">
        <v>3.0888400000000001E-5</v>
      </c>
      <c r="C9" s="3">
        <f t="shared" si="28"/>
        <v>2.5740333333333337E-2</v>
      </c>
      <c r="D9" s="3">
        <v>-1.0678199999999999E-9</v>
      </c>
      <c r="E9" s="31">
        <f t="shared" si="29"/>
        <v>0.98867235423306044</v>
      </c>
      <c r="F9" s="3">
        <f t="shared" si="0"/>
        <v>4.3886732850000001E-7</v>
      </c>
      <c r="G9" s="3">
        <f t="shared" si="30"/>
        <v>1.4208159972675827E-2</v>
      </c>
      <c r="H9" s="3">
        <f t="shared" si="31"/>
        <v>4.3389599486406891E-7</v>
      </c>
      <c r="I9" s="3">
        <f t="shared" si="32"/>
        <v>6.587078220759709E-4</v>
      </c>
      <c r="J9" s="3">
        <f t="shared" si="33"/>
        <v>1.4047214969505345E-2</v>
      </c>
      <c r="K9" s="3">
        <f t="shared" si="34"/>
        <v>71.188488406482591</v>
      </c>
      <c r="L9" s="3"/>
      <c r="M9" s="3">
        <v>3.0888400000000001E-5</v>
      </c>
      <c r="N9" s="3">
        <v>-8.7105000000000001E-10</v>
      </c>
      <c r="O9" s="31">
        <f t="shared" si="35"/>
        <v>0.98867235423306044</v>
      </c>
      <c r="P9" s="3">
        <f t="shared" si="1"/>
        <v>3.5904265875E-7</v>
      </c>
      <c r="Q9" s="3">
        <f t="shared" si="2"/>
        <v>1.1623867171818547E-2</v>
      </c>
      <c r="R9" s="3">
        <f t="shared" si="36"/>
        <v>3.5497555069645984E-7</v>
      </c>
      <c r="S9" s="3">
        <f t="shared" si="37"/>
        <v>5.9579824663761791E-4</v>
      </c>
      <c r="T9" s="3">
        <f t="shared" si="3"/>
        <v>1.1492196122054229E-2</v>
      </c>
      <c r="U9" s="3">
        <f t="shared" si="38"/>
        <v>87.015570338287091</v>
      </c>
      <c r="W9" s="3">
        <v>3.0888400000000001E-5</v>
      </c>
      <c r="X9" s="3">
        <v>-1.1598299999999999E-9</v>
      </c>
      <c r="Y9" s="31">
        <f t="shared" si="39"/>
        <v>0.98867235423306044</v>
      </c>
      <c r="Z9" s="3">
        <f t="shared" si="4"/>
        <v>4.5855668949999995E-7</v>
      </c>
      <c r="AA9" s="3">
        <f t="shared" si="5"/>
        <v>1.4845595417697257E-2</v>
      </c>
      <c r="AB9" s="3">
        <f t="shared" si="40"/>
        <v>4.5336232175728343E-7</v>
      </c>
      <c r="AC9" s="3">
        <f t="shared" si="41"/>
        <v>6.7332185599257321E-4</v>
      </c>
      <c r="AD9" s="3">
        <f t="shared" si="6"/>
        <v>1.4677429771606279E-2</v>
      </c>
      <c r="AE9" s="3">
        <f t="shared" si="42"/>
        <v>68.131819777773075</v>
      </c>
      <c r="AF9" s="3"/>
      <c r="AG9" s="3">
        <v>3.0888400000000001E-5</v>
      </c>
      <c r="AH9" s="3">
        <v>-1.0576400000000001E-9</v>
      </c>
      <c r="AI9" s="31">
        <f t="shared" si="43"/>
        <v>0.98867235423306044</v>
      </c>
      <c r="AJ9" s="3">
        <f t="shared" si="7"/>
        <v>4.1863616600000001E-7</v>
      </c>
      <c r="AK9" s="3">
        <f t="shared" si="8"/>
        <v>1.3553183913702232E-2</v>
      </c>
      <c r="AL9" s="3">
        <f t="shared" si="44"/>
        <v>4.1389400380632229E-7</v>
      </c>
      <c r="AM9" s="3">
        <f t="shared" si="45"/>
        <v>6.4334594411274743E-4</v>
      </c>
      <c r="AN9" s="3">
        <f t="shared" si="9"/>
        <v>1.3399658247313628E-2</v>
      </c>
      <c r="AO9" s="3">
        <f t="shared" si="46"/>
        <v>74.628768998678055</v>
      </c>
      <c r="AQ9" s="3">
        <v>3.0888400000000001E-5</v>
      </c>
      <c r="AR9" s="3">
        <v>-1.15348E-9</v>
      </c>
      <c r="AS9" s="31">
        <f t="shared" si="47"/>
        <v>0.98878432437243713</v>
      </c>
      <c r="AT9" s="3">
        <f t="shared" si="10"/>
        <v>4.641725358E-7</v>
      </c>
      <c r="AU9" s="3">
        <f t="shared" si="11"/>
        <v>1.5027406269020086E-2</v>
      </c>
      <c r="AV9" s="3">
        <f t="shared" si="48"/>
        <v>4.589665272032439E-7</v>
      </c>
      <c r="AW9" s="3">
        <f t="shared" si="49"/>
        <v>6.7747068364855747E-4</v>
      </c>
      <c r="AX9" s="3">
        <f t="shared" si="12"/>
        <v>1.4858863754783151E-2</v>
      </c>
      <c r="AY9" s="3">
        <f t="shared" si="50"/>
        <v>67.299896984255909</v>
      </c>
      <c r="BA9" s="3">
        <v>3.0888400000000001E-5</v>
      </c>
      <c r="BB9" s="3">
        <v>-1.2141199999999999E-9</v>
      </c>
      <c r="BC9" s="31">
        <f t="shared" si="51"/>
        <v>0.98878432437243713</v>
      </c>
      <c r="BD9" s="3">
        <f t="shared" si="13"/>
        <v>4.957367786E-7</v>
      </c>
      <c r="BE9" s="3">
        <f t="shared" si="14"/>
        <v>1.6049286418202302E-2</v>
      </c>
      <c r="BF9" s="3">
        <f t="shared" si="52"/>
        <v>4.901767556945695E-7</v>
      </c>
      <c r="BG9" s="3">
        <f t="shared" si="53"/>
        <v>7.0012624268382445E-4</v>
      </c>
      <c r="BH9" s="3">
        <f t="shared" si="15"/>
        <v>1.5869282827681897E-2</v>
      </c>
      <c r="BI9" s="3">
        <f t="shared" si="54"/>
        <v>63.014819942312087</v>
      </c>
      <c r="BK9" s="3">
        <v>3.72759E-5</v>
      </c>
      <c r="BL9" s="3">
        <v>-1.6543E-9</v>
      </c>
      <c r="BM9" s="31">
        <f t="shared" si="55"/>
        <v>0.98950791592691656</v>
      </c>
      <c r="BN9" s="3">
        <f t="shared" si="16"/>
        <v>6.5620244879999991E-7</v>
      </c>
      <c r="BO9" s="3">
        <f t="shared" si="17"/>
        <v>1.7603933072038499E-2</v>
      </c>
      <c r="BP9" s="3">
        <f t="shared" si="56"/>
        <v>6.4931751753822706E-7</v>
      </c>
      <c r="BQ9" s="3">
        <f t="shared" si="57"/>
        <v>8.0580240601417106E-4</v>
      </c>
      <c r="BR9" s="3">
        <f t="shared" si="18"/>
        <v>1.7419231126229739E-2</v>
      </c>
      <c r="BS9" s="3">
        <f t="shared" si="58"/>
        <v>57.407815118441597</v>
      </c>
      <c r="BU9" s="3">
        <v>3.0888400000000001E-5</v>
      </c>
      <c r="BV9" s="3">
        <v>-1.26289E-9</v>
      </c>
      <c r="BW9" s="31">
        <f t="shared" si="59"/>
        <v>0.98878432437243713</v>
      </c>
      <c r="BX9" s="3">
        <f t="shared" si="19"/>
        <v>5.0379694949999994E-7</v>
      </c>
      <c r="BY9" s="3">
        <f t="shared" si="20"/>
        <v>1.6310231332798072E-2</v>
      </c>
      <c r="BZ9" s="3">
        <f t="shared" si="60"/>
        <v>4.9814652633225232E-7</v>
      </c>
      <c r="CA9" s="3">
        <f t="shared" si="61"/>
        <v>7.0579496054608683E-4</v>
      </c>
      <c r="CB9" s="3">
        <f t="shared" si="21"/>
        <v>1.6127301068758898E-2</v>
      </c>
      <c r="CC9" s="3">
        <f t="shared" si="62"/>
        <v>62.006655406040394</v>
      </c>
      <c r="CE9" s="3">
        <v>3.0888400000000001E-5</v>
      </c>
      <c r="CF9" s="3">
        <v>-1.0949599999999999E-9</v>
      </c>
      <c r="CG9" s="31">
        <f t="shared" si="63"/>
        <v>0.98882115746152599</v>
      </c>
      <c r="CH9" s="3">
        <f t="shared" si="22"/>
        <v>4.6599608159999985E-7</v>
      </c>
      <c r="CI9" s="3">
        <f t="shared" si="23"/>
        <v>1.5086442858807832E-2</v>
      </c>
      <c r="CJ9" s="3">
        <f t="shared" si="64"/>
        <v>4.6078678478024759E-7</v>
      </c>
      <c r="CK9" s="3">
        <f t="shared" si="65"/>
        <v>6.7881277594064745E-4</v>
      </c>
      <c r="CL9" s="3">
        <f t="shared" si="24"/>
        <v>1.4917793889623535E-2</v>
      </c>
      <c r="CM9" s="3">
        <f t="shared" si="66"/>
        <v>67.034040515573579</v>
      </c>
      <c r="CO9" s="3">
        <v>3.0888400000000001E-5</v>
      </c>
      <c r="CP9" s="3">
        <v>-1.24508E-9</v>
      </c>
      <c r="CQ9" s="31">
        <f t="shared" si="67"/>
        <v>0.98882115746152599</v>
      </c>
      <c r="CR9" s="3">
        <f t="shared" si="25"/>
        <v>5.3674580399999991E-7</v>
      </c>
      <c r="CS9" s="3">
        <f t="shared" si="26"/>
        <v>1.7376937750093881E-2</v>
      </c>
      <c r="CT9" s="3">
        <f t="shared" si="68"/>
        <v>5.3074560717389725E-7</v>
      </c>
      <c r="CU9" s="3">
        <f t="shared" si="69"/>
        <v>7.2852289406297817E-4</v>
      </c>
      <c r="CV9" s="3">
        <f t="shared" si="27"/>
        <v>1.7182683699184718E-2</v>
      </c>
      <c r="CW9" s="3">
        <f t="shared" si="70"/>
        <v>58.198126527083069</v>
      </c>
    </row>
    <row r="10" spans="1:101" x14ac:dyDescent="0.2">
      <c r="A10" s="2" t="s">
        <v>63</v>
      </c>
      <c r="B10" s="3">
        <v>3.72759E-5</v>
      </c>
      <c r="C10" s="3">
        <f t="shared" si="28"/>
        <v>3.1063250000000004E-2</v>
      </c>
      <c r="D10" s="3">
        <v>-1.4363299999999999E-9</v>
      </c>
      <c r="E10" s="31">
        <f t="shared" si="29"/>
        <v>0.98867235423306044</v>
      </c>
      <c r="F10" s="3">
        <f t="shared" si="0"/>
        <v>5.8836262275000002E-7</v>
      </c>
      <c r="G10" s="3">
        <f t="shared" si="30"/>
        <v>1.5783995094685845E-2</v>
      </c>
      <c r="H10" s="3">
        <f t="shared" si="31"/>
        <v>5.8169785937698053E-7</v>
      </c>
      <c r="I10" s="3">
        <f t="shared" si="32"/>
        <v>7.6269119529268233E-4</v>
      </c>
      <c r="J10" s="3">
        <f t="shared" si="33"/>
        <v>1.5605199589466131E-2</v>
      </c>
      <c r="K10" s="3">
        <f t="shared" si="34"/>
        <v>64.081205387146923</v>
      </c>
      <c r="M10" s="3">
        <v>3.72759E-5</v>
      </c>
      <c r="N10" s="3">
        <v>-1.2993599999999999E-9</v>
      </c>
      <c r="O10" s="31">
        <f t="shared" si="35"/>
        <v>0.98867235423306044</v>
      </c>
      <c r="P10" s="3">
        <f t="shared" si="1"/>
        <v>5.3279731799999991E-7</v>
      </c>
      <c r="Q10" s="3">
        <f t="shared" si="2"/>
        <v>1.4293345512784397E-2</v>
      </c>
      <c r="R10" s="3">
        <f t="shared" si="36"/>
        <v>5.2676197871612042E-7</v>
      </c>
      <c r="S10" s="3">
        <f t="shared" si="37"/>
        <v>7.257836996765086E-4</v>
      </c>
      <c r="T10" s="3">
        <f t="shared" si="3"/>
        <v>1.4131435557991099E-2</v>
      </c>
      <c r="U10" s="3">
        <f t="shared" si="38"/>
        <v>70.764218956828927</v>
      </c>
      <c r="W10" s="3">
        <v>3.72759E-5</v>
      </c>
      <c r="X10" s="3">
        <v>-1.5215600000000001E-9</v>
      </c>
      <c r="Y10" s="31">
        <f t="shared" si="39"/>
        <v>0.98867235423306044</v>
      </c>
      <c r="Z10" s="3">
        <f t="shared" si="4"/>
        <v>5.9986651400000004E-7</v>
      </c>
      <c r="AA10" s="3">
        <f t="shared" si="5"/>
        <v>1.6092609809555236E-2</v>
      </c>
      <c r="AB10" s="3">
        <f t="shared" si="40"/>
        <v>5.9307143862195917E-7</v>
      </c>
      <c r="AC10" s="3">
        <f t="shared" si="41"/>
        <v>7.701113157342639E-4</v>
      </c>
      <c r="AD10" s="3">
        <f t="shared" si="6"/>
        <v>1.5910318426167018E-2</v>
      </c>
      <c r="AE10" s="3">
        <f t="shared" si="42"/>
        <v>62.852293286308019</v>
      </c>
      <c r="AF10" s="3"/>
      <c r="AG10" s="3">
        <v>3.72759E-5</v>
      </c>
      <c r="AH10" s="3">
        <v>-1.49316E-9</v>
      </c>
      <c r="AI10" s="31">
        <f t="shared" si="43"/>
        <v>0.98867235423306044</v>
      </c>
      <c r="AJ10" s="3">
        <f t="shared" si="7"/>
        <v>5.8877205400000004E-7</v>
      </c>
      <c r="AK10" s="3">
        <f t="shared" si="8"/>
        <v>1.5794978900576514E-2</v>
      </c>
      <c r="AL10" s="3">
        <f t="shared" si="44"/>
        <v>5.8210265273481462E-7</v>
      </c>
      <c r="AM10" s="3">
        <f t="shared" si="45"/>
        <v>7.6295652086787657E-4</v>
      </c>
      <c r="AN10" s="3">
        <f t="shared" si="9"/>
        <v>1.5616058974694497E-2</v>
      </c>
      <c r="AO10" s="3">
        <f t="shared" si="46"/>
        <v>64.036643407948148</v>
      </c>
      <c r="AQ10" s="3">
        <v>3.72759E-5</v>
      </c>
      <c r="AR10" s="3">
        <v>-1.62207E-9</v>
      </c>
      <c r="AS10" s="31">
        <f t="shared" si="47"/>
        <v>0.98878432437243713</v>
      </c>
      <c r="AT10" s="3">
        <f t="shared" si="10"/>
        <v>6.5047689095000005E-7</v>
      </c>
      <c r="AU10" s="3">
        <f t="shared" si="11"/>
        <v>1.7450333619040723E-2</v>
      </c>
      <c r="AV10" s="3">
        <f t="shared" si="48"/>
        <v>6.4318135313787923E-7</v>
      </c>
      <c r="AW10" s="3">
        <f t="shared" si="49"/>
        <v>8.0198588088437018E-4</v>
      </c>
      <c r="AX10" s="3">
        <f t="shared" si="12"/>
        <v>1.7254616337576804E-2</v>
      </c>
      <c r="AY10" s="3">
        <f t="shared" si="50"/>
        <v>57.9555048014726</v>
      </c>
      <c r="BA10" s="3">
        <v>3.72759E-5</v>
      </c>
      <c r="BB10" s="3">
        <v>-1.6869500000000001E-9</v>
      </c>
      <c r="BC10" s="31">
        <f t="shared" si="51"/>
        <v>0.98878432437243713</v>
      </c>
      <c r="BD10" s="3">
        <f t="shared" si="13"/>
        <v>6.8659697225000013E-7</v>
      </c>
      <c r="BE10" s="3">
        <f t="shared" si="14"/>
        <v>1.8419326488428183E-2</v>
      </c>
      <c r="BF10" s="3">
        <f t="shared" si="52"/>
        <v>6.7889632332237733E-7</v>
      </c>
      <c r="BG10" s="3">
        <f t="shared" si="53"/>
        <v>8.2395165108298512E-4</v>
      </c>
      <c r="BH10" s="3">
        <f t="shared" si="15"/>
        <v>1.8212741297255797E-2</v>
      </c>
      <c r="BI10" s="3">
        <f t="shared" si="54"/>
        <v>54.906616399952647</v>
      </c>
      <c r="BK10" s="3">
        <v>4.4984300000000002E-5</v>
      </c>
      <c r="BL10" s="3">
        <v>-2.2204399999999998E-9</v>
      </c>
      <c r="BM10" s="31">
        <f t="shared" si="55"/>
        <v>0.98950791592691656</v>
      </c>
      <c r="BN10" s="3">
        <f t="shared" si="16"/>
        <v>8.7888569184000008E-7</v>
      </c>
      <c r="BO10" s="3">
        <f t="shared" si="17"/>
        <v>1.95376096069073E-2</v>
      </c>
      <c r="BP10" s="3">
        <f t="shared" si="56"/>
        <v>8.6966434927058464E-7</v>
      </c>
      <c r="BQ10" s="3">
        <f t="shared" si="57"/>
        <v>9.325579602740972E-4</v>
      </c>
      <c r="BR10" s="3">
        <f t="shared" si="18"/>
        <v>1.9332619364324545E-2</v>
      </c>
      <c r="BS10" s="3">
        <f t="shared" si="58"/>
        <v>51.72604814458564</v>
      </c>
      <c r="BU10" s="3">
        <v>3.72759E-5</v>
      </c>
      <c r="BV10" s="3">
        <v>-1.6704199999999999E-9</v>
      </c>
      <c r="BW10" s="31">
        <f t="shared" si="59"/>
        <v>0.98878432437243713</v>
      </c>
      <c r="BX10" s="3">
        <f t="shared" si="19"/>
        <v>6.6458791099999994E-7</v>
      </c>
      <c r="BY10" s="3">
        <f t="shared" si="20"/>
        <v>1.782888973841007E-2</v>
      </c>
      <c r="BZ10" s="3">
        <f t="shared" si="60"/>
        <v>6.571341085642243E-7</v>
      </c>
      <c r="CA10" s="3">
        <f t="shared" si="61"/>
        <v>8.1063808728940457E-4</v>
      </c>
      <c r="CB10" s="3">
        <f t="shared" si="21"/>
        <v>1.7628926694304478E-2</v>
      </c>
      <c r="CC10" s="3">
        <f t="shared" si="62"/>
        <v>56.724950834532549</v>
      </c>
      <c r="CE10" s="3">
        <v>3.72759E-5</v>
      </c>
      <c r="CF10" s="3">
        <v>-1.5003700000000001E-9</v>
      </c>
      <c r="CG10" s="31">
        <f t="shared" si="63"/>
        <v>0.98882115746152599</v>
      </c>
      <c r="CH10" s="3">
        <f t="shared" si="22"/>
        <v>6.3635341769999995E-7</v>
      </c>
      <c r="CI10" s="3">
        <f t="shared" si="23"/>
        <v>1.7071443417865161E-2</v>
      </c>
      <c r="CJ10" s="3">
        <f t="shared" si="64"/>
        <v>6.2923972304471184E-7</v>
      </c>
      <c r="CK10" s="3">
        <f t="shared" si="65"/>
        <v>7.9324631927586773E-4</v>
      </c>
      <c r="CL10" s="3">
        <f t="shared" si="24"/>
        <v>1.6880604439992376E-2</v>
      </c>
      <c r="CM10" s="3">
        <f t="shared" si="66"/>
        <v>59.239584906738777</v>
      </c>
      <c r="CO10" s="3">
        <v>3.72759E-5</v>
      </c>
      <c r="CP10" s="3">
        <v>-1.6182500000000001E-9</v>
      </c>
      <c r="CQ10" s="31">
        <f t="shared" si="67"/>
        <v>0.98882115746152599</v>
      </c>
      <c r="CR10" s="3">
        <f t="shared" si="25"/>
        <v>6.95828175E-7</v>
      </c>
      <c r="CS10" s="3">
        <f t="shared" si="26"/>
        <v>1.8666971823617942E-2</v>
      </c>
      <c r="CT10" s="3">
        <f t="shared" si="68"/>
        <v>6.8804962139784124E-7</v>
      </c>
      <c r="CU10" s="3">
        <f t="shared" si="69"/>
        <v>8.2948756554745366E-4</v>
      </c>
      <c r="CV10" s="3">
        <f t="shared" si="27"/>
        <v>1.8458296684931583E-2</v>
      </c>
      <c r="CW10" s="3">
        <f t="shared" si="70"/>
        <v>54.176179799750933</v>
      </c>
    </row>
    <row r="11" spans="1:101" x14ac:dyDescent="0.2">
      <c r="A11" s="3">
        <v>1.1999999999999999E-3</v>
      </c>
      <c r="B11" s="3">
        <v>4.4984300000000002E-5</v>
      </c>
      <c r="C11" s="3">
        <f t="shared" si="28"/>
        <v>3.7486916666666675E-2</v>
      </c>
      <c r="D11" s="3">
        <v>-1.9621700000000001E-9</v>
      </c>
      <c r="E11" s="31">
        <f t="shared" si="29"/>
        <v>0.98867235423306044</v>
      </c>
      <c r="F11" s="3">
        <f t="shared" si="0"/>
        <v>8.0168276475000007E-7</v>
      </c>
      <c r="G11" s="3">
        <f t="shared" si="30"/>
        <v>1.7821390235037558E-2</v>
      </c>
      <c r="H11" s="3">
        <f t="shared" si="31"/>
        <v>7.9260158637345129E-7</v>
      </c>
      <c r="I11" s="3">
        <f t="shared" si="32"/>
        <v>8.9028174550164244E-4</v>
      </c>
      <c r="J11" s="3">
        <f t="shared" si="33"/>
        <v>1.7619515839380658E-2</v>
      </c>
      <c r="K11" s="3">
        <f t="shared" si="34"/>
        <v>56.755248504895974</v>
      </c>
      <c r="M11" s="3">
        <v>4.4984300000000002E-5</v>
      </c>
      <c r="N11" s="3">
        <v>-1.8213900000000001E-9</v>
      </c>
      <c r="O11" s="31">
        <f t="shared" si="35"/>
        <v>0.98867235423306044</v>
      </c>
      <c r="P11" s="3">
        <f t="shared" si="1"/>
        <v>7.4457183825000003E-7</v>
      </c>
      <c r="Q11" s="3">
        <f t="shared" si="2"/>
        <v>1.6551815594551877E-2</v>
      </c>
      <c r="R11" s="3">
        <f t="shared" si="36"/>
        <v>7.3613759221826496E-7</v>
      </c>
      <c r="S11" s="3">
        <f t="shared" si="37"/>
        <v>8.579846107117918E-4</v>
      </c>
      <c r="T11" s="3">
        <f t="shared" si="3"/>
        <v>1.6364322490697084E-2</v>
      </c>
      <c r="U11" s="3">
        <f t="shared" si="38"/>
        <v>61.108548830450367</v>
      </c>
      <c r="W11" s="3">
        <v>4.4984300000000002E-5</v>
      </c>
      <c r="X11" s="3">
        <v>-2.0563200000000002E-9</v>
      </c>
      <c r="Y11" s="31">
        <f t="shared" si="39"/>
        <v>0.98867235423306044</v>
      </c>
      <c r="Z11" s="3">
        <f t="shared" si="4"/>
        <v>8.0877050800000016E-7</v>
      </c>
      <c r="AA11" s="3">
        <f t="shared" si="5"/>
        <v>1.7978950611657846E-2</v>
      </c>
      <c r="AB11" s="3">
        <f t="shared" si="40"/>
        <v>7.9960904217862836E-7</v>
      </c>
      <c r="AC11" s="3">
        <f t="shared" si="41"/>
        <v>8.94208612225709E-4</v>
      </c>
      <c r="AD11" s="3">
        <f t="shared" si="6"/>
        <v>1.7775291427867684E-2</v>
      </c>
      <c r="AE11" s="3">
        <f t="shared" si="42"/>
        <v>56.257868066918078</v>
      </c>
      <c r="AF11" s="3"/>
      <c r="AG11" s="3">
        <v>4.4984300000000002E-5</v>
      </c>
      <c r="AH11" s="3">
        <v>-2.0648000000000001E-9</v>
      </c>
      <c r="AI11" s="31">
        <f t="shared" si="43"/>
        <v>0.98867235423306044</v>
      </c>
      <c r="AJ11" s="3">
        <f t="shared" si="7"/>
        <v>8.1208322000000014E-7</v>
      </c>
      <c r="AK11" s="3">
        <f t="shared" si="8"/>
        <v>1.805259212658639E-2</v>
      </c>
      <c r="AL11" s="3">
        <f t="shared" si="44"/>
        <v>8.0288422895056445E-7</v>
      </c>
      <c r="AM11" s="3">
        <f t="shared" si="45"/>
        <v>8.9603807338224444E-4</v>
      </c>
      <c r="AN11" s="3">
        <f t="shared" si="9"/>
        <v>1.7848098757801377E-2</v>
      </c>
      <c r="AO11" s="3">
        <f t="shared" si="46"/>
        <v>56.028376667453252</v>
      </c>
      <c r="AQ11" s="3">
        <v>4.4984300000000002E-5</v>
      </c>
      <c r="AR11" s="3">
        <v>-2.20686E-9</v>
      </c>
      <c r="AS11" s="31">
        <f t="shared" si="47"/>
        <v>0.98878432437243713</v>
      </c>
      <c r="AT11" s="3">
        <f t="shared" si="10"/>
        <v>8.8298062310000015E-7</v>
      </c>
      <c r="AU11" s="3">
        <f t="shared" si="11"/>
        <v>1.9628639838788202E-2</v>
      </c>
      <c r="AV11" s="3">
        <f t="shared" si="48"/>
        <v>8.7307739884588725E-7</v>
      </c>
      <c r="AW11" s="3">
        <f t="shared" si="49"/>
        <v>9.3438610801203979E-4</v>
      </c>
      <c r="AX11" s="3">
        <f t="shared" si="12"/>
        <v>1.9408491381346097E-2</v>
      </c>
      <c r="AY11" s="3">
        <f t="shared" si="50"/>
        <v>51.52383976433741</v>
      </c>
      <c r="BA11" s="3">
        <v>4.4984300000000002E-5</v>
      </c>
      <c r="BB11" s="3">
        <v>-2.11229E-9</v>
      </c>
      <c r="BC11" s="31">
        <f t="shared" si="51"/>
        <v>0.98878432437243713</v>
      </c>
      <c r="BD11" s="3">
        <f t="shared" si="13"/>
        <v>8.5828758995000005E-7</v>
      </c>
      <c r="BE11" s="3">
        <f t="shared" si="14"/>
        <v>1.9079714254751103E-2</v>
      </c>
      <c r="BF11" s="3">
        <f t="shared" si="52"/>
        <v>8.4866131474595818E-7</v>
      </c>
      <c r="BG11" s="3">
        <f t="shared" si="53"/>
        <v>9.2122815564113004E-4</v>
      </c>
      <c r="BH11" s="3">
        <f t="shared" si="15"/>
        <v>1.8865722368603226E-2</v>
      </c>
      <c r="BI11" s="3">
        <f t="shared" si="54"/>
        <v>53.006186588657918</v>
      </c>
      <c r="BK11" s="3">
        <v>5.4286799999999997E-5</v>
      </c>
      <c r="BL11" s="3">
        <v>-3.0126000000000001E-9</v>
      </c>
      <c r="BM11" s="31">
        <f t="shared" si="55"/>
        <v>0.98950791592691656</v>
      </c>
      <c r="BN11" s="3">
        <f t="shared" si="16"/>
        <v>1.1904707376000001E-6</v>
      </c>
      <c r="BO11" s="3">
        <f t="shared" si="17"/>
        <v>2.1929285527973654E-2</v>
      </c>
      <c r="BP11" s="3">
        <f t="shared" si="56"/>
        <v>1.1779802185345553E-6</v>
      </c>
      <c r="BQ11" s="3">
        <f t="shared" si="57"/>
        <v>1.0853479711753992E-3</v>
      </c>
      <c r="BR11" s="3">
        <f t="shared" si="18"/>
        <v>2.1699201620551504E-2</v>
      </c>
      <c r="BS11" s="3">
        <f t="shared" si="58"/>
        <v>46.084644840245701</v>
      </c>
      <c r="BU11" s="3">
        <v>4.4984300000000002E-5</v>
      </c>
      <c r="BV11" s="3">
        <v>-2.1597999999999999E-9</v>
      </c>
      <c r="BW11" s="31">
        <f t="shared" si="59"/>
        <v>0.98878432437243713</v>
      </c>
      <c r="BX11" s="3">
        <f t="shared" si="19"/>
        <v>8.5767279000000004E-7</v>
      </c>
      <c r="BY11" s="3">
        <f t="shared" si="20"/>
        <v>1.9066047265379256E-2</v>
      </c>
      <c r="BZ11" s="3">
        <f t="shared" si="60"/>
        <v>8.4805341019277322E-7</v>
      </c>
      <c r="CA11" s="3">
        <f t="shared" si="61"/>
        <v>9.2089815408261794E-4</v>
      </c>
      <c r="CB11" s="3">
        <f t="shared" si="21"/>
        <v>1.885220866375098E-2</v>
      </c>
      <c r="CC11" s="3">
        <f t="shared" si="62"/>
        <v>53.044182665068824</v>
      </c>
      <c r="CE11" s="3">
        <v>4.4984300000000002E-5</v>
      </c>
      <c r="CF11" s="3">
        <v>-2.06734E-9</v>
      </c>
      <c r="CG11" s="31">
        <f t="shared" si="63"/>
        <v>0.98882115746152599</v>
      </c>
      <c r="CH11" s="3">
        <f t="shared" si="22"/>
        <v>8.7459988140000003E-7</v>
      </c>
      <c r="CI11" s="3">
        <f t="shared" si="23"/>
        <v>1.9442336135051561E-2</v>
      </c>
      <c r="CJ11" s="3">
        <f t="shared" si="64"/>
        <v>8.6482286704166143E-7</v>
      </c>
      <c r="CK11" s="3">
        <f t="shared" si="65"/>
        <v>9.2995852974294584E-4</v>
      </c>
      <c r="CL11" s="3">
        <f t="shared" si="24"/>
        <v>1.922499332081774E-2</v>
      </c>
      <c r="CM11" s="3">
        <f t="shared" si="66"/>
        <v>52.015622752760713</v>
      </c>
      <c r="CO11" s="3">
        <v>4.4984300000000002E-5</v>
      </c>
      <c r="CP11" s="3">
        <v>-2.14834E-9</v>
      </c>
      <c r="CQ11" s="31">
        <f t="shared" si="67"/>
        <v>0.98882115746152599</v>
      </c>
      <c r="CR11" s="3">
        <f t="shared" si="25"/>
        <v>9.21805542E-7</v>
      </c>
      <c r="CS11" s="3">
        <f t="shared" si="26"/>
        <v>2.0491716932351953E-2</v>
      </c>
      <c r="CT11" s="3">
        <f t="shared" si="68"/>
        <v>9.1150082299488932E-7</v>
      </c>
      <c r="CU11" s="3">
        <f t="shared" si="69"/>
        <v>9.5472552233345548E-4</v>
      </c>
      <c r="CV11" s="3">
        <f t="shared" si="27"/>
        <v>2.0262643255422208E-2</v>
      </c>
      <c r="CW11" s="3">
        <f t="shared" si="70"/>
        <v>49.351902779633832</v>
      </c>
    </row>
    <row r="12" spans="1:101" x14ac:dyDescent="0.2">
      <c r="B12" s="3">
        <v>5.4286799999999997E-5</v>
      </c>
      <c r="C12" s="3">
        <f t="shared" si="28"/>
        <v>4.5239000000000001E-2</v>
      </c>
      <c r="D12" s="3">
        <v>-2.5410299999999999E-9</v>
      </c>
      <c r="E12" s="30">
        <f>(E$2+(2.3367*LN(B12*1000)))/E$2</f>
        <v>0.98867235423306044</v>
      </c>
      <c r="F12" s="3">
        <f t="shared" si="0"/>
        <v>1.0365117952500001E-6</v>
      </c>
      <c r="G12" s="3">
        <f t="shared" si="30"/>
        <v>1.9093256468423268E-2</v>
      </c>
      <c r="H12" s="4">
        <f t="shared" si="31"/>
        <v>1.0247705568001535E-6</v>
      </c>
      <c r="I12" s="4">
        <f t="shared" si="32"/>
        <v>1.0123095163042544E-3</v>
      </c>
      <c r="J12" s="4">
        <f t="shared" si="33"/>
        <v>1.887697482261164E-2</v>
      </c>
      <c r="K12" s="3">
        <f t="shared" si="34"/>
        <v>52.974589911629145</v>
      </c>
      <c r="M12" s="3">
        <v>5.4286799999999997E-5</v>
      </c>
      <c r="N12" s="3">
        <v>-2.3234799999999999E-9</v>
      </c>
      <c r="O12" s="30">
        <f t="shared" ref="O12:O26" si="71">(O$2+(2.3367*LN(M12*1000)))/O$2</f>
        <v>0.98867235423306044</v>
      </c>
      <c r="P12" s="3">
        <f t="shared" si="1"/>
        <v>9.4825719900000005E-7</v>
      </c>
      <c r="Q12" s="3">
        <f t="shared" si="2"/>
        <v>1.7467546420124231E-2</v>
      </c>
      <c r="R12" s="4">
        <f t="shared" si="36"/>
        <v>9.3751567735377774E-7</v>
      </c>
      <c r="S12" s="4">
        <f t="shared" si="37"/>
        <v>9.6825393226868833E-4</v>
      </c>
      <c r="T12" s="4">
        <f t="shared" si="3"/>
        <v>1.726968024185949E-2</v>
      </c>
      <c r="U12" s="3">
        <f t="shared" si="38"/>
        <v>57.904951683826098</v>
      </c>
      <c r="W12" s="3">
        <v>5.4286799999999997E-5</v>
      </c>
      <c r="X12" s="3">
        <v>-2.7021799999999999E-9</v>
      </c>
      <c r="Y12" s="30">
        <f t="shared" ref="Y12:Y26" si="72">(Y$2+(2.3367*LN(W12*1000)))/Y$2</f>
        <v>0.98867235423306044</v>
      </c>
      <c r="Z12" s="3">
        <f t="shared" si="4"/>
        <v>1.061075717E-6</v>
      </c>
      <c r="AA12" s="3">
        <f t="shared" si="5"/>
        <v>1.9545740714133088E-2</v>
      </c>
      <c r="AB12" s="4">
        <f t="shared" si="40"/>
        <v>1.0490562271459226E-6</v>
      </c>
      <c r="AC12" s="4">
        <f t="shared" si="41"/>
        <v>1.0242344590697594E-3</v>
      </c>
      <c r="AD12" s="4">
        <f t="shared" si="6"/>
        <v>1.9324333487070938E-2</v>
      </c>
      <c r="AE12" s="3">
        <f t="shared" si="42"/>
        <v>51.748227211513196</v>
      </c>
      <c r="AF12" s="3"/>
      <c r="AG12" s="3">
        <v>5.4286799999999997E-5</v>
      </c>
      <c r="AH12" s="3">
        <v>-2.6813999999999999E-9</v>
      </c>
      <c r="AI12" s="30">
        <f t="shared" ref="AI12:AI26" si="73">(AI$2+(2.3367*LN(AG12*1000)))/AI$2</f>
        <v>0.98867235423306044</v>
      </c>
      <c r="AJ12" s="3">
        <f t="shared" si="7"/>
        <v>1.0529580100000001E-6</v>
      </c>
      <c r="AK12" s="3">
        <f t="shared" si="8"/>
        <v>1.9396206996912694E-2</v>
      </c>
      <c r="AL12" s="4">
        <f t="shared" si="44"/>
        <v>1.0410304746552584E-6</v>
      </c>
      <c r="AM12" s="4">
        <f t="shared" si="45"/>
        <v>1.0203090093962998E-3</v>
      </c>
      <c r="AN12" s="4">
        <f t="shared" si="9"/>
        <v>1.9176493634829435E-2</v>
      </c>
      <c r="AO12" s="3">
        <f t="shared" si="46"/>
        <v>52.147176592478999</v>
      </c>
      <c r="AQ12" s="3">
        <v>5.4286799999999997E-5</v>
      </c>
      <c r="AR12" s="3">
        <v>-2.7831799999999999E-9</v>
      </c>
      <c r="AS12" s="30">
        <f t="shared" ref="AS12:AS26" si="74">(AS$2+(2.3367*LN(AQ12*1000)))/AS$2</f>
        <v>0.98878432437243713</v>
      </c>
      <c r="AT12" s="3">
        <f t="shared" si="10"/>
        <v>1.1121168103000001E-6</v>
      </c>
      <c r="AU12" s="3">
        <f t="shared" si="11"/>
        <v>2.0485952575948485E-2</v>
      </c>
      <c r="AV12" s="4">
        <f t="shared" si="48"/>
        <v>1.0996436688957154E-6</v>
      </c>
      <c r="AW12" s="4">
        <f t="shared" si="49"/>
        <v>1.0486389602221136E-3</v>
      </c>
      <c r="AX12" s="4">
        <f t="shared" si="12"/>
        <v>2.0256188776935007E-2</v>
      </c>
      <c r="AY12" s="3">
        <f t="shared" si="50"/>
        <v>49.367628383216093</v>
      </c>
      <c r="BA12" s="3">
        <v>5.4286799999999997E-5</v>
      </c>
      <c r="BB12" s="3">
        <v>-2.7327100000000002E-9</v>
      </c>
      <c r="BC12" s="30">
        <f t="shared" ref="BC12:BC26" si="75">(BC$2+(2.3367*LN(BA12*1000)))/BC$2</f>
        <v>0.98878432437243713</v>
      </c>
      <c r="BD12" s="3">
        <f t="shared" si="13"/>
        <v>1.1087232250500001E-6</v>
      </c>
      <c r="BE12" s="3">
        <f t="shared" si="14"/>
        <v>2.0423440413691728E-2</v>
      </c>
      <c r="BF12" s="4">
        <f t="shared" si="52"/>
        <v>1.0962881449970939E-6</v>
      </c>
      <c r="BG12" s="4">
        <f t="shared" si="53"/>
        <v>1.0470377954004783E-3</v>
      </c>
      <c r="BH12" s="4">
        <f t="shared" si="15"/>
        <v>2.0194377730812903E-2</v>
      </c>
      <c r="BI12" s="3">
        <f t="shared" si="54"/>
        <v>49.51873305183274</v>
      </c>
      <c r="BK12" s="3">
        <v>6.5512900000000001E-5</v>
      </c>
      <c r="BL12" s="3">
        <v>-4.0011000000000002E-9</v>
      </c>
      <c r="BM12" s="30">
        <f t="shared" ref="BM12:BM26" si="76">(BM$2+(2.3367*LN(BK12*1000)))/BM$2</f>
        <v>0.98950791592691656</v>
      </c>
      <c r="BN12" s="3">
        <f t="shared" si="16"/>
        <v>1.5792833736000002E-6</v>
      </c>
      <c r="BO12" s="3">
        <f t="shared" si="17"/>
        <v>2.4106448861216649E-2</v>
      </c>
      <c r="BP12" s="4">
        <f t="shared" si="56"/>
        <v>1.5627133996689662E-6</v>
      </c>
      <c r="BQ12" s="4">
        <f t="shared" si="57"/>
        <v>1.2500853569532627E-3</v>
      </c>
      <c r="BR12" s="4">
        <f t="shared" si="18"/>
        <v>2.3853521973061276E-2</v>
      </c>
      <c r="BS12" s="3">
        <f t="shared" si="58"/>
        <v>41.922530397370224</v>
      </c>
      <c r="BU12" s="3">
        <v>5.4286799999999997E-5</v>
      </c>
      <c r="BV12" s="3">
        <v>-2.7670600000000002E-9</v>
      </c>
      <c r="BW12" s="30">
        <f t="shared" ref="BW12:BW26" si="77">(BW$2+(2.3367*LN(BU12*1000)))/BW$2</f>
        <v>0.98878432437243713</v>
      </c>
      <c r="BX12" s="3">
        <f t="shared" si="19"/>
        <v>1.0972672230000001E-6</v>
      </c>
      <c r="BY12" s="3">
        <f t="shared" si="20"/>
        <v>2.0212413017529126E-2</v>
      </c>
      <c r="BZ12" s="4">
        <f t="shared" si="60"/>
        <v>1.0849606297500754E-6</v>
      </c>
      <c r="CA12" s="4">
        <f t="shared" si="61"/>
        <v>1.041614434303824E-3</v>
      </c>
      <c r="CB12" s="4">
        <f t="shared" si="21"/>
        <v>1.998571714947419E-2</v>
      </c>
      <c r="CC12" s="3">
        <f t="shared" si="62"/>
        <v>50.035732644515548</v>
      </c>
      <c r="CE12" s="3">
        <v>5.4286799999999997E-5</v>
      </c>
      <c r="CF12" s="3">
        <v>-2.6894599999999999E-9</v>
      </c>
      <c r="CG12" s="30">
        <f t="shared" ref="CG12:CG26" si="78">(CG$2+(2.3367*LN(CE12*1000)))/CG$2</f>
        <v>0.98882115746152599</v>
      </c>
      <c r="CH12" s="3">
        <f t="shared" si="22"/>
        <v>1.1360209265999999E-6</v>
      </c>
      <c r="CI12" s="3">
        <f t="shared" si="23"/>
        <v>2.0926282753818609E-2</v>
      </c>
      <c r="CJ12" s="4">
        <f t="shared" si="64"/>
        <v>1.1233215275411272E-6</v>
      </c>
      <c r="CK12" s="4">
        <f t="shared" si="65"/>
        <v>1.0598686369268256E-3</v>
      </c>
      <c r="CL12" s="4">
        <f t="shared" si="24"/>
        <v>2.0692351133998085E-2</v>
      </c>
      <c r="CM12" s="3">
        <f t="shared" si="66"/>
        <v>48.327036088082487</v>
      </c>
      <c r="CO12" s="3">
        <v>5.4286799999999997E-5</v>
      </c>
      <c r="CP12" s="3">
        <v>-2.8908799999999998E-9</v>
      </c>
      <c r="CQ12" s="30">
        <f t="shared" ref="CQ12:CQ26" si="79">(CQ$2+(2.3367*LN(CO12*1000)))/CQ$2</f>
        <v>0.98882115746152599</v>
      </c>
      <c r="CR12" s="3">
        <f t="shared" si="25"/>
        <v>1.2383503439999999E-6</v>
      </c>
      <c r="CS12" s="3">
        <f t="shared" si="26"/>
        <v>2.2811260637945138E-2</v>
      </c>
      <c r="CT12" s="4">
        <f t="shared" si="68"/>
        <v>1.2245070204969588E-6</v>
      </c>
      <c r="CU12" s="4">
        <f t="shared" si="69"/>
        <v>1.1065744532099766E-3</v>
      </c>
      <c r="CV12" s="4">
        <f t="shared" si="27"/>
        <v>2.2556257147169457E-2</v>
      </c>
      <c r="CW12" s="3">
        <f t="shared" si="70"/>
        <v>44.3335963708628</v>
      </c>
    </row>
    <row r="13" spans="1:101" x14ac:dyDescent="0.2">
      <c r="B13" s="3">
        <v>6.5512900000000001E-5</v>
      </c>
      <c r="C13" s="3">
        <f t="shared" si="28"/>
        <v>5.4594083333333342E-2</v>
      </c>
      <c r="D13" s="3">
        <v>-3.4684700000000001E-9</v>
      </c>
      <c r="E13" s="32">
        <f t="shared" ref="E13:E26" si="80">(E$2+(2.3367*LN(B13*1000)))/E$2</f>
        <v>0.98940316966329178</v>
      </c>
      <c r="F13" s="3">
        <f t="shared" si="0"/>
        <v>1.4127510172500002E-6</v>
      </c>
      <c r="G13" s="3">
        <f t="shared" si="30"/>
        <v>2.1564470772168536E-2</v>
      </c>
      <c r="H13" s="3">
        <f t="shared" si="31"/>
        <v>1.39778033441219E-6</v>
      </c>
      <c r="I13" s="3">
        <f t="shared" si="32"/>
        <v>1.182277604631074E-3</v>
      </c>
      <c r="J13" s="3">
        <f t="shared" si="33"/>
        <v>2.1335955734094962E-2</v>
      </c>
      <c r="K13" s="3">
        <f t="shared" si="34"/>
        <v>46.869238597172149</v>
      </c>
      <c r="M13" s="3">
        <v>6.5512900000000001E-5</v>
      </c>
      <c r="N13" s="3">
        <v>-3.1822200000000002E-9</v>
      </c>
      <c r="O13" s="32">
        <f t="shared" si="71"/>
        <v>0.98940316966329178</v>
      </c>
      <c r="P13" s="3">
        <f t="shared" si="1"/>
        <v>1.2966265485000003E-6</v>
      </c>
      <c r="Q13" s="3">
        <f t="shared" si="2"/>
        <v>1.9791927215861309E-2</v>
      </c>
      <c r="R13" s="3">
        <f t="shared" si="36"/>
        <v>1.2828864169554742E-6</v>
      </c>
      <c r="S13" s="3">
        <f t="shared" si="37"/>
        <v>1.1326457596951812E-3</v>
      </c>
      <c r="T13" s="3">
        <f t="shared" si="3"/>
        <v>1.9582195521118347E-2</v>
      </c>
      <c r="U13" s="3">
        <f t="shared" si="38"/>
        <v>51.066796821712543</v>
      </c>
      <c r="W13" s="3">
        <v>6.5512900000000001E-5</v>
      </c>
      <c r="X13" s="3">
        <v>-3.7619200000000002E-9</v>
      </c>
      <c r="Y13" s="32">
        <f t="shared" si="72"/>
        <v>0.98940316966329178</v>
      </c>
      <c r="Z13" s="3">
        <f t="shared" si="4"/>
        <v>1.475063148E-6</v>
      </c>
      <c r="AA13" s="3">
        <f t="shared" si="5"/>
        <v>2.2515613688296503E-2</v>
      </c>
      <c r="AB13" s="3">
        <f t="shared" si="40"/>
        <v>1.4594321540847134E-6</v>
      </c>
      <c r="AC13" s="3">
        <f t="shared" si="41"/>
        <v>1.2080695981956972E-3</v>
      </c>
      <c r="AD13" s="3">
        <f t="shared" si="6"/>
        <v>2.2277019550114761E-2</v>
      </c>
      <c r="AE13" s="3">
        <f t="shared" si="42"/>
        <v>44.889308363283654</v>
      </c>
      <c r="AF13" s="3"/>
      <c r="AG13" s="3">
        <v>6.5512900000000001E-5</v>
      </c>
      <c r="AH13" s="3">
        <v>-3.6024699999999999E-9</v>
      </c>
      <c r="AI13" s="32">
        <f t="shared" si="73"/>
        <v>0.98940316966329178</v>
      </c>
      <c r="AJ13" s="3">
        <f t="shared" si="7"/>
        <v>1.4127740055000003E-6</v>
      </c>
      <c r="AK13" s="3">
        <f t="shared" si="8"/>
        <v>2.1564821668709527E-2</v>
      </c>
      <c r="AL13" s="3">
        <f t="shared" si="44"/>
        <v>1.3978030790596051E-6</v>
      </c>
      <c r="AM13" s="3">
        <f t="shared" si="45"/>
        <v>1.1822872235880777E-3</v>
      </c>
      <c r="AN13" s="3">
        <f t="shared" si="9"/>
        <v>2.133630291224484E-2</v>
      </c>
      <c r="AO13" s="3">
        <f t="shared" si="46"/>
        <v>46.868475954477709</v>
      </c>
      <c r="AQ13" s="3">
        <v>6.5512900000000001E-5</v>
      </c>
      <c r="AR13" s="3">
        <v>-3.6346999999999999E-9</v>
      </c>
      <c r="AS13" s="32">
        <f t="shared" si="74"/>
        <v>0.98950791592691656</v>
      </c>
      <c r="AT13" s="3">
        <f t="shared" si="10"/>
        <v>1.4506683895000001E-6</v>
      </c>
      <c r="AU13" s="3">
        <f t="shared" si="11"/>
        <v>2.2143247963378205E-2</v>
      </c>
      <c r="AV13" s="3">
        <f t="shared" si="48"/>
        <v>1.4354478547952015E-6</v>
      </c>
      <c r="AW13" s="3">
        <f t="shared" si="49"/>
        <v>1.1981017714681843E-3</v>
      </c>
      <c r="AX13" s="3">
        <f t="shared" si="12"/>
        <v>2.191091914409531E-2</v>
      </c>
      <c r="AY13" s="3">
        <f t="shared" si="50"/>
        <v>45.639345087423507</v>
      </c>
      <c r="BA13" s="3">
        <v>6.5512900000000001E-5</v>
      </c>
      <c r="BB13" s="3">
        <v>-3.7275799999999997E-9</v>
      </c>
      <c r="BC13" s="32">
        <f t="shared" si="75"/>
        <v>0.98950791592691656</v>
      </c>
      <c r="BD13" s="3">
        <f t="shared" si="13"/>
        <v>1.5103074749E-6</v>
      </c>
      <c r="BE13" s="3">
        <f t="shared" si="14"/>
        <v>2.3053589062612095E-2</v>
      </c>
      <c r="BF13" s="3">
        <f t="shared" si="52"/>
        <v>1.4944612018971428E-6</v>
      </c>
      <c r="BG13" s="3">
        <f t="shared" si="53"/>
        <v>1.2224815752792117E-3</v>
      </c>
      <c r="BH13" s="3">
        <f t="shared" si="15"/>
        <v>2.2811708867980854E-2</v>
      </c>
      <c r="BI13" s="3">
        <f t="shared" si="54"/>
        <v>43.837136699724752</v>
      </c>
      <c r="BK13" s="3">
        <v>7.9060400000000006E-5</v>
      </c>
      <c r="BL13" s="3">
        <v>-5.2207200000000001E-9</v>
      </c>
      <c r="BM13" s="32">
        <f t="shared" si="76"/>
        <v>0.99023150394416359</v>
      </c>
      <c r="BN13" s="3">
        <f t="shared" si="16"/>
        <v>2.0590038259200001E-6</v>
      </c>
      <c r="BO13" s="3">
        <f t="shared" si="17"/>
        <v>2.6043427884503492E-2</v>
      </c>
      <c r="BP13" s="3">
        <f t="shared" si="56"/>
        <v>2.0388904551675485E-6</v>
      </c>
      <c r="BQ13" s="3">
        <f t="shared" si="57"/>
        <v>1.4278972144967398E-3</v>
      </c>
      <c r="BR13" s="3">
        <f t="shared" si="18"/>
        <v>2.5789022761933261E-2</v>
      </c>
      <c r="BS13" s="3">
        <f t="shared" si="58"/>
        <v>38.776188195703291</v>
      </c>
      <c r="BU13" s="3">
        <v>6.5512900000000001E-5</v>
      </c>
      <c r="BV13" s="3">
        <v>-3.59484E-9</v>
      </c>
      <c r="BW13" s="32">
        <f t="shared" si="77"/>
        <v>0.98950791592691656</v>
      </c>
      <c r="BX13" s="3">
        <f t="shared" si="19"/>
        <v>1.4238678220000002E-6</v>
      </c>
      <c r="BY13" s="3">
        <f t="shared" si="20"/>
        <v>2.1734159562467853E-2</v>
      </c>
      <c r="BZ13" s="3">
        <f t="shared" si="60"/>
        <v>1.4089284811026181E-6</v>
      </c>
      <c r="CA13" s="3">
        <f t="shared" si="61"/>
        <v>1.1869829321024873E-3</v>
      </c>
      <c r="CB13" s="3">
        <f t="shared" si="21"/>
        <v>2.1506122933080633E-2</v>
      </c>
      <c r="CC13" s="3">
        <f t="shared" si="62"/>
        <v>46.498385743987541</v>
      </c>
      <c r="CE13" s="3">
        <v>6.5512900000000001E-5</v>
      </c>
      <c r="CF13" s="3">
        <v>-3.60205E-9</v>
      </c>
      <c r="CG13" s="32">
        <f t="shared" si="78"/>
        <v>0.98954237268906131</v>
      </c>
      <c r="CH13" s="3">
        <f t="shared" si="22"/>
        <v>1.5195003705E-6</v>
      </c>
      <c r="CI13" s="3">
        <f t="shared" si="23"/>
        <v>2.3193910977837955E-2</v>
      </c>
      <c r="CJ13" s="3">
        <f t="shared" si="64"/>
        <v>1.5036100019264777E-6</v>
      </c>
      <c r="CK13" s="3">
        <f t="shared" si="65"/>
        <v>1.2262177628490291E-3</v>
      </c>
      <c r="CL13" s="3">
        <f t="shared" si="24"/>
        <v>2.2951357700948635E-2</v>
      </c>
      <c r="CM13" s="3">
        <f t="shared" si="66"/>
        <v>43.570407164133371</v>
      </c>
      <c r="CO13" s="3">
        <v>6.5512900000000001E-5</v>
      </c>
      <c r="CP13" s="3">
        <v>-3.8301900000000004E-9</v>
      </c>
      <c r="CQ13" s="32">
        <f t="shared" si="79"/>
        <v>0.98954237268906131</v>
      </c>
      <c r="CR13" s="3">
        <f t="shared" si="25"/>
        <v>1.6387781970000001E-6</v>
      </c>
      <c r="CS13" s="3">
        <f t="shared" si="26"/>
        <v>2.5014587920852229E-2</v>
      </c>
      <c r="CT13" s="3">
        <f t="shared" si="68"/>
        <v>1.621640465370482E-6</v>
      </c>
      <c r="CU13" s="3">
        <f t="shared" si="69"/>
        <v>1.2734364787340129E-3</v>
      </c>
      <c r="CV13" s="3">
        <f t="shared" si="27"/>
        <v>2.4752994683039251E-2</v>
      </c>
      <c r="CW13" s="3">
        <f t="shared" si="70"/>
        <v>40.399152215921568</v>
      </c>
    </row>
    <row r="14" spans="1:101" x14ac:dyDescent="0.2">
      <c r="B14" s="3">
        <v>7.9060400000000006E-5</v>
      </c>
      <c r="C14" s="3">
        <f t="shared" si="28"/>
        <v>6.5883666666666674E-2</v>
      </c>
      <c r="D14" s="3">
        <v>-4.64271E-9</v>
      </c>
      <c r="E14" s="32">
        <f t="shared" si="80"/>
        <v>0.9901339815209772</v>
      </c>
      <c r="F14" s="3">
        <f t="shared" si="0"/>
        <v>1.8891108292500001E-6</v>
      </c>
      <c r="G14" s="3">
        <f t="shared" si="30"/>
        <v>2.389452658031075E-2</v>
      </c>
      <c r="H14" s="3">
        <f t="shared" si="31"/>
        <v>1.8704728268996975E-6</v>
      </c>
      <c r="I14" s="3">
        <f t="shared" si="32"/>
        <v>1.3676523048273992E-3</v>
      </c>
      <c r="J14" s="3">
        <f t="shared" si="33"/>
        <v>2.3658782739521902E-2</v>
      </c>
      <c r="K14" s="3">
        <f t="shared" si="34"/>
        <v>42.267601465797476</v>
      </c>
      <c r="M14" s="3">
        <v>7.9060400000000006E-5</v>
      </c>
      <c r="N14" s="3">
        <v>-4.33654E-9</v>
      </c>
      <c r="O14" s="32">
        <f t="shared" si="71"/>
        <v>0.9901339815209772</v>
      </c>
      <c r="P14" s="3">
        <f t="shared" si="1"/>
        <v>1.7649053145000002E-6</v>
      </c>
      <c r="Q14" s="3">
        <f t="shared" si="2"/>
        <v>2.2323506009329575E-2</v>
      </c>
      <c r="R14" s="3">
        <f t="shared" si="36"/>
        <v>1.7474927260534176E-6</v>
      </c>
      <c r="S14" s="3">
        <f t="shared" si="37"/>
        <v>1.3219276553780913E-3</v>
      </c>
      <c r="T14" s="3">
        <f t="shared" si="3"/>
        <v>2.2103261886524953E-2</v>
      </c>
      <c r="U14" s="3">
        <f t="shared" si="38"/>
        <v>45.242191181277214</v>
      </c>
      <c r="W14" s="3">
        <v>7.9060400000000006E-5</v>
      </c>
      <c r="X14" s="3">
        <v>-4.9251400000000002E-9</v>
      </c>
      <c r="Y14" s="32">
        <f t="shared" si="72"/>
        <v>0.9901339815209772</v>
      </c>
      <c r="Z14" s="3">
        <f t="shared" si="4"/>
        <v>1.9294750410000003E-6</v>
      </c>
      <c r="AA14" s="3">
        <f t="shared" si="5"/>
        <v>2.4405075625724131E-2</v>
      </c>
      <c r="AB14" s="3">
        <f t="shared" si="40"/>
        <v>1.9104388045906811E-6</v>
      </c>
      <c r="AC14" s="3">
        <f t="shared" si="41"/>
        <v>1.3821862409207672E-3</v>
      </c>
      <c r="AD14" s="3">
        <f t="shared" si="6"/>
        <v>2.4164294698618791E-2</v>
      </c>
      <c r="AE14" s="3">
        <f t="shared" si="42"/>
        <v>41.383372139438407</v>
      </c>
      <c r="AF14" s="3"/>
      <c r="AG14" s="3">
        <v>7.9060400000000006E-5</v>
      </c>
      <c r="AH14" s="3">
        <v>-4.711E-9</v>
      </c>
      <c r="AI14" s="32">
        <f t="shared" si="73"/>
        <v>0.9901339815209772</v>
      </c>
      <c r="AJ14" s="3">
        <f t="shared" si="7"/>
        <v>1.8458212500000002E-6</v>
      </c>
      <c r="AK14" s="3">
        <f t="shared" si="8"/>
        <v>2.3346975856433815E-2</v>
      </c>
      <c r="AL14" s="3">
        <f t="shared" si="44"/>
        <v>1.8276103434385272E-6</v>
      </c>
      <c r="AM14" s="3">
        <f t="shared" si="45"/>
        <v>1.3518913948385525E-3</v>
      </c>
      <c r="AN14" s="3">
        <f t="shared" si="9"/>
        <v>2.3116634161204939E-2</v>
      </c>
      <c r="AO14" s="3">
        <f t="shared" si="46"/>
        <v>43.258892839954676</v>
      </c>
      <c r="AQ14" s="3">
        <v>7.9060400000000006E-5</v>
      </c>
      <c r="AR14" s="3">
        <v>-4.9107300000000001E-9</v>
      </c>
      <c r="AS14" s="32">
        <f t="shared" si="74"/>
        <v>0.99023150394416359</v>
      </c>
      <c r="AT14" s="3">
        <f t="shared" si="10"/>
        <v>1.9579987770500002E-6</v>
      </c>
      <c r="AU14" s="3">
        <f t="shared" si="11"/>
        <v>2.4765859735721044E-2</v>
      </c>
      <c r="AV14" s="3">
        <f t="shared" si="48"/>
        <v>1.9388720737190547E-6</v>
      </c>
      <c r="AW14" s="3">
        <f t="shared" si="49"/>
        <v>1.392433866910402E-3</v>
      </c>
      <c r="AX14" s="3">
        <f t="shared" si="12"/>
        <v>2.4523934532573254E-2</v>
      </c>
      <c r="AY14" s="3">
        <f t="shared" si="50"/>
        <v>40.776491173215987</v>
      </c>
      <c r="BA14" s="3">
        <v>7.9060400000000006E-5</v>
      </c>
      <c r="BB14" s="3">
        <v>-4.8759599999999998E-9</v>
      </c>
      <c r="BC14" s="32">
        <f t="shared" si="75"/>
        <v>0.99023150394416359</v>
      </c>
      <c r="BD14" s="3">
        <f t="shared" si="13"/>
        <v>1.9738568038000001E-6</v>
      </c>
      <c r="BE14" s="3">
        <f t="shared" si="14"/>
        <v>2.4966440895821423E-2</v>
      </c>
      <c r="BF14" s="3">
        <f t="shared" si="52"/>
        <v>1.9545751913972938E-6</v>
      </c>
      <c r="BG14" s="3">
        <f t="shared" si="53"/>
        <v>1.3980612259115457E-3</v>
      </c>
      <c r="BH14" s="3">
        <f t="shared" si="15"/>
        <v>2.4722556316402317E-2</v>
      </c>
      <c r="BI14" s="3">
        <f t="shared" si="54"/>
        <v>40.448891579085796</v>
      </c>
      <c r="BK14" s="3">
        <v>9.5409500000000002E-5</v>
      </c>
      <c r="BL14" s="3">
        <v>-6.7125900000000003E-9</v>
      </c>
      <c r="BM14" s="32">
        <f t="shared" si="76"/>
        <v>0.99095509577025231</v>
      </c>
      <c r="BN14" s="3">
        <f t="shared" si="16"/>
        <v>2.64581000424E-6</v>
      </c>
      <c r="BO14" s="3">
        <f t="shared" si="17"/>
        <v>2.7731096004485926E-2</v>
      </c>
      <c r="BP14" s="3">
        <f t="shared" si="56"/>
        <v>2.6218789061415411E-6</v>
      </c>
      <c r="BQ14" s="3">
        <f t="shared" si="57"/>
        <v>1.6192216976503066E-3</v>
      </c>
      <c r="BR14" s="3">
        <f t="shared" si="18"/>
        <v>2.7480270896939413E-2</v>
      </c>
      <c r="BS14" s="3">
        <f t="shared" si="58"/>
        <v>36.389743163389774</v>
      </c>
      <c r="BU14" s="3">
        <v>7.9060400000000006E-5</v>
      </c>
      <c r="BV14" s="3">
        <v>-4.7355900000000002E-9</v>
      </c>
      <c r="BW14" s="32">
        <f t="shared" si="77"/>
        <v>0.99023150394416359</v>
      </c>
      <c r="BX14" s="3">
        <f t="shared" si="19"/>
        <v>1.8739507345000001E-6</v>
      </c>
      <c r="BY14" s="3">
        <f t="shared" si="20"/>
        <v>2.370277325310775E-2</v>
      </c>
      <c r="BZ14" s="3">
        <f t="shared" si="60"/>
        <v>1.8556450541412051E-6</v>
      </c>
      <c r="CA14" s="3">
        <f t="shared" si="61"/>
        <v>1.3622206334295503E-3</v>
      </c>
      <c r="CB14" s="3">
        <f t="shared" si="21"/>
        <v>2.3471232806072381E-2</v>
      </c>
      <c r="CC14" s="3">
        <f t="shared" si="62"/>
        <v>42.605346223709397</v>
      </c>
      <c r="CE14" s="3">
        <v>7.9060400000000006E-5</v>
      </c>
      <c r="CF14" s="3">
        <v>-4.7177799999999998E-9</v>
      </c>
      <c r="CG14" s="32">
        <f t="shared" si="78"/>
        <v>0.99026358439098072</v>
      </c>
      <c r="CH14" s="3">
        <f t="shared" si="22"/>
        <v>1.9883412737999999E-6</v>
      </c>
      <c r="CI14" s="3">
        <f t="shared" si="23"/>
        <v>2.5149648544656993E-2</v>
      </c>
      <c r="CJ14" s="3">
        <f t="shared" si="64"/>
        <v>1.9689819567857165E-6</v>
      </c>
      <c r="CK14" s="3">
        <f t="shared" si="65"/>
        <v>1.4032041750172055E-3</v>
      </c>
      <c r="CL14" s="3">
        <f t="shared" si="24"/>
        <v>2.4904781114005448E-2</v>
      </c>
      <c r="CM14" s="3">
        <f t="shared" si="66"/>
        <v>40.152932700847558</v>
      </c>
      <c r="CO14" s="3">
        <v>7.9060400000000006E-5</v>
      </c>
      <c r="CP14" s="3">
        <v>-5.0464299999999999E-9</v>
      </c>
      <c r="CQ14" s="32">
        <f t="shared" si="79"/>
        <v>0.99026358439098072</v>
      </c>
      <c r="CR14" s="3">
        <f t="shared" si="25"/>
        <v>2.1572613089999998E-6</v>
      </c>
      <c r="CS14" s="3">
        <f t="shared" si="26"/>
        <v>2.7286243289940344E-2</v>
      </c>
      <c r="CT14" s="3">
        <f t="shared" si="68"/>
        <v>2.1362573163183187E-6</v>
      </c>
      <c r="CU14" s="3">
        <f t="shared" si="69"/>
        <v>1.4615941010822117E-3</v>
      </c>
      <c r="CV14" s="3">
        <f t="shared" si="27"/>
        <v>2.702057308486067E-2</v>
      </c>
      <c r="CW14" s="3">
        <f t="shared" si="70"/>
        <v>37.008837557197815</v>
      </c>
    </row>
    <row r="15" spans="1:101" x14ac:dyDescent="0.2">
      <c r="B15" s="3">
        <v>9.5409500000000002E-5</v>
      </c>
      <c r="C15" s="3">
        <f t="shared" si="28"/>
        <v>7.9507916666666678E-2</v>
      </c>
      <c r="D15" s="3">
        <v>-6.1939600000000004E-9</v>
      </c>
      <c r="E15" s="32">
        <f t="shared" si="80"/>
        <v>0.99086479722552934</v>
      </c>
      <c r="F15" s="3">
        <f t="shared" si="0"/>
        <v>2.5184141730000004E-6</v>
      </c>
      <c r="G15" s="3">
        <f t="shared" si="30"/>
        <v>2.6395842898243888E-2</v>
      </c>
      <c r="H15" s="3">
        <f t="shared" si="31"/>
        <v>2.4954079488595444E-6</v>
      </c>
      <c r="I15" s="3">
        <f t="shared" si="32"/>
        <v>1.5796860285700904E-3</v>
      </c>
      <c r="J15" s="3">
        <f t="shared" si="33"/>
        <v>2.6154711520965358E-2</v>
      </c>
      <c r="K15" s="3">
        <f t="shared" si="34"/>
        <v>38.234029046675197</v>
      </c>
      <c r="M15" s="3">
        <v>9.5409500000000002E-5</v>
      </c>
      <c r="N15" s="3">
        <v>-5.8992300000000001E-9</v>
      </c>
      <c r="O15" s="32">
        <f t="shared" si="71"/>
        <v>0.99086479722552934</v>
      </c>
      <c r="P15" s="3">
        <f t="shared" si="1"/>
        <v>2.3988495802500002E-6</v>
      </c>
      <c r="Q15" s="3">
        <f t="shared" si="2"/>
        <v>2.5142670072162625E-2</v>
      </c>
      <c r="R15" s="3">
        <f t="shared" si="36"/>
        <v>2.3769356029089627E-6</v>
      </c>
      <c r="S15" s="3">
        <f t="shared" si="37"/>
        <v>1.5417313653516174E-3</v>
      </c>
      <c r="T15" s="3">
        <f t="shared" si="3"/>
        <v>2.4912986682761807E-2</v>
      </c>
      <c r="U15" s="3">
        <f t="shared" si="38"/>
        <v>40.139707564325718</v>
      </c>
      <c r="W15" s="3">
        <v>9.5409500000000002E-5</v>
      </c>
      <c r="X15" s="3">
        <v>-6.3941200000000002E-9</v>
      </c>
      <c r="Y15" s="32">
        <f t="shared" si="72"/>
        <v>0.99086479722552934</v>
      </c>
      <c r="Z15" s="3">
        <f t="shared" si="4"/>
        <v>2.5033320780000003E-6</v>
      </c>
      <c r="AA15" s="3">
        <f t="shared" si="5"/>
        <v>2.6237765400720058E-2</v>
      </c>
      <c r="AB15" s="3">
        <f t="shared" si="40"/>
        <v>2.4804636318556334E-6</v>
      </c>
      <c r="AC15" s="3">
        <f t="shared" si="41"/>
        <v>1.5749487711845212E-3</v>
      </c>
      <c r="AD15" s="3">
        <f t="shared" si="6"/>
        <v>2.5998078093435489E-2</v>
      </c>
      <c r="AE15" s="3">
        <f t="shared" si="42"/>
        <v>38.464381728759399</v>
      </c>
      <c r="AF15" s="3"/>
      <c r="AG15" s="3">
        <v>9.5409500000000002E-5</v>
      </c>
      <c r="AH15" s="3">
        <v>-6.1736000000000003E-9</v>
      </c>
      <c r="AI15" s="32">
        <f t="shared" si="73"/>
        <v>0.99086479722552934</v>
      </c>
      <c r="AJ15" s="3">
        <f t="shared" si="7"/>
        <v>2.4171859400000002E-6</v>
      </c>
      <c r="AK15" s="3">
        <f t="shared" si="8"/>
        <v>2.5334855962980626E-2</v>
      </c>
      <c r="AL15" s="3">
        <f t="shared" si="44"/>
        <v>2.3951044562945009E-6</v>
      </c>
      <c r="AM15" s="3">
        <f t="shared" si="45"/>
        <v>1.5476125019831357E-3</v>
      </c>
      <c r="AN15" s="3">
        <f t="shared" si="9"/>
        <v>2.5103416916496795E-2</v>
      </c>
      <c r="AO15" s="3">
        <f t="shared" si="46"/>
        <v>39.835214597533401</v>
      </c>
      <c r="AQ15" s="3">
        <v>9.5409500000000002E-5</v>
      </c>
      <c r="AR15" s="3">
        <v>-6.3381400000000002E-9</v>
      </c>
      <c r="AS15" s="32">
        <f t="shared" si="74"/>
        <v>0.99095509577025231</v>
      </c>
      <c r="AT15" s="3">
        <f t="shared" si="10"/>
        <v>2.5255155819000003E-6</v>
      </c>
      <c r="AU15" s="3">
        <f t="shared" si="11"/>
        <v>2.6470273734795803E-2</v>
      </c>
      <c r="AV15" s="3">
        <f t="shared" si="48"/>
        <v>2.5026725353309792E-6</v>
      </c>
      <c r="AW15" s="3">
        <f t="shared" si="49"/>
        <v>1.5819837342182059E-3</v>
      </c>
      <c r="AX15" s="3">
        <f t="shared" si="12"/>
        <v>2.6230852643929371E-2</v>
      </c>
      <c r="AY15" s="3">
        <f t="shared" si="50"/>
        <v>38.123045925136211</v>
      </c>
      <c r="BA15" s="3">
        <v>9.5409500000000002E-5</v>
      </c>
      <c r="BB15" s="3">
        <v>-6.1952399999999998E-9</v>
      </c>
      <c r="BC15" s="32">
        <f t="shared" si="75"/>
        <v>0.99095509577025231</v>
      </c>
      <c r="BD15" s="3">
        <f t="shared" si="13"/>
        <v>2.5063907722E-6</v>
      </c>
      <c r="BE15" s="3">
        <f t="shared" si="14"/>
        <v>2.6269823992369733E-2</v>
      </c>
      <c r="BF15" s="3">
        <f t="shared" si="52"/>
        <v>2.4837207077031274E-6</v>
      </c>
      <c r="BG15" s="3">
        <f t="shared" si="53"/>
        <v>1.5759824579300136E-3</v>
      </c>
      <c r="BH15" s="3">
        <f t="shared" si="15"/>
        <v>2.6032215950226416E-2</v>
      </c>
      <c r="BI15" s="3">
        <f t="shared" si="54"/>
        <v>38.413940707621649</v>
      </c>
      <c r="BK15" s="3">
        <v>1.1514E-4</v>
      </c>
      <c r="BL15" s="3">
        <v>-8.6514400000000005E-9</v>
      </c>
      <c r="BM15" s="32">
        <f t="shared" si="76"/>
        <v>0.99167870525876511</v>
      </c>
      <c r="BN15" s="3">
        <f t="shared" si="16"/>
        <v>3.4084295078399999E-6</v>
      </c>
      <c r="BO15" s="3">
        <f t="shared" si="17"/>
        <v>2.9602479658155288E-2</v>
      </c>
      <c r="BP15" s="3">
        <f t="shared" si="56"/>
        <v>3.3800669613005412E-6</v>
      </c>
      <c r="BQ15" s="3">
        <f t="shared" si="57"/>
        <v>1.8384958420677869E-3</v>
      </c>
      <c r="BR15" s="3">
        <f t="shared" si="18"/>
        <v>2.9356148699848369E-2</v>
      </c>
      <c r="BS15" s="3">
        <f t="shared" si="58"/>
        <v>34.064413906077718</v>
      </c>
      <c r="BU15" s="3">
        <v>9.5409500000000002E-5</v>
      </c>
      <c r="BV15" s="3">
        <v>-6.2622299999999998E-9</v>
      </c>
      <c r="BW15" s="32">
        <f t="shared" si="77"/>
        <v>0.99095509577025231</v>
      </c>
      <c r="BX15" s="3">
        <f t="shared" si="19"/>
        <v>2.4762865465000002E-6</v>
      </c>
      <c r="BY15" s="3">
        <f t="shared" si="20"/>
        <v>2.5954297491339963E-2</v>
      </c>
      <c r="BZ15" s="3">
        <f t="shared" si="60"/>
        <v>2.453888771841495E-6</v>
      </c>
      <c r="CA15" s="3">
        <f t="shared" si="61"/>
        <v>1.5664893143081107E-3</v>
      </c>
      <c r="CB15" s="3">
        <f t="shared" si="21"/>
        <v>2.5719543356180413E-2</v>
      </c>
      <c r="CC15" s="3">
        <f t="shared" si="62"/>
        <v>38.880939142323449</v>
      </c>
      <c r="CE15" s="3">
        <v>9.5409500000000002E-5</v>
      </c>
      <c r="CF15" s="3">
        <v>-6.1825000000000001E-9</v>
      </c>
      <c r="CG15" s="32">
        <f t="shared" si="78"/>
        <v>0.99098479988923338</v>
      </c>
      <c r="CH15" s="3">
        <f t="shared" si="22"/>
        <v>2.6038312649999998E-6</v>
      </c>
      <c r="CI15" s="3">
        <f t="shared" si="23"/>
        <v>2.7291111105288254E-2</v>
      </c>
      <c r="CJ15" s="3">
        <f t="shared" si="64"/>
        <v>2.5803572050913542E-6</v>
      </c>
      <c r="CK15" s="3">
        <f t="shared" si="65"/>
        <v>1.6063490296605388E-3</v>
      </c>
      <c r="CL15" s="3">
        <f t="shared" si="24"/>
        <v>2.7045076277428914E-2</v>
      </c>
      <c r="CM15" s="3">
        <f t="shared" si="66"/>
        <v>36.975307066690462</v>
      </c>
      <c r="CO15" s="3">
        <v>9.5409500000000002E-5</v>
      </c>
      <c r="CP15" s="3">
        <v>-6.5319400000000001E-9</v>
      </c>
      <c r="CQ15" s="32">
        <f t="shared" si="79"/>
        <v>0.99098479988923338</v>
      </c>
      <c r="CR15" s="3">
        <f t="shared" si="25"/>
        <v>2.7905342219999996E-6</v>
      </c>
      <c r="CS15" s="3">
        <f t="shared" si="26"/>
        <v>2.9247970296458942E-2</v>
      </c>
      <c r="CT15" s="3">
        <f t="shared" si="68"/>
        <v>2.7653769975727274E-6</v>
      </c>
      <c r="CU15" s="3">
        <f t="shared" si="69"/>
        <v>1.6629422712688276E-3</v>
      </c>
      <c r="CV15" s="3">
        <f t="shared" si="27"/>
        <v>2.8984293991402611E-2</v>
      </c>
      <c r="CW15" s="3">
        <f t="shared" si="70"/>
        <v>34.501444137180719</v>
      </c>
    </row>
    <row r="16" spans="1:101" x14ac:dyDescent="0.2">
      <c r="B16" s="3">
        <v>1.1514E-4</v>
      </c>
      <c r="C16" s="3">
        <f t="shared" si="28"/>
        <v>9.5950000000000008E-2</v>
      </c>
      <c r="D16" s="3">
        <v>-8.1311100000000005E-9</v>
      </c>
      <c r="E16" s="32">
        <f t="shared" si="80"/>
        <v>0.99159563076883606</v>
      </c>
      <c r="F16" s="3">
        <f t="shared" si="0"/>
        <v>3.3042674992500003E-6</v>
      </c>
      <c r="G16" s="3">
        <f t="shared" si="30"/>
        <v>2.8697824381188123E-2</v>
      </c>
      <c r="H16" s="3">
        <f t="shared" si="31"/>
        <v>3.2764972151477688E-6</v>
      </c>
      <c r="I16" s="3">
        <f t="shared" si="32"/>
        <v>1.8101097246155462E-3</v>
      </c>
      <c r="J16" s="3">
        <f t="shared" si="33"/>
        <v>2.8456637268957519E-2</v>
      </c>
      <c r="K16" s="3">
        <f t="shared" si="34"/>
        <v>35.14118659026763</v>
      </c>
      <c r="M16" s="3">
        <v>1.1514E-4</v>
      </c>
      <c r="N16" s="3">
        <v>-7.7634299999999995E-9</v>
      </c>
      <c r="O16" s="32">
        <f t="shared" si="71"/>
        <v>0.99159563076883606</v>
      </c>
      <c r="P16" s="3">
        <f t="shared" si="1"/>
        <v>3.1551089152499996E-6</v>
      </c>
      <c r="Q16" s="3">
        <f t="shared" si="2"/>
        <v>2.7402370290515891E-2</v>
      </c>
      <c r="R16" s="3">
        <f t="shared" si="36"/>
        <v>3.1285922149617012E-6</v>
      </c>
      <c r="S16" s="3">
        <f t="shared" si="37"/>
        <v>1.7687826929732497E-3</v>
      </c>
      <c r="T16" s="3">
        <f t="shared" si="3"/>
        <v>2.7172070652785315E-2</v>
      </c>
      <c r="U16" s="3">
        <f t="shared" si="38"/>
        <v>36.802495208347082</v>
      </c>
      <c r="W16" s="3">
        <v>1.1514E-4</v>
      </c>
      <c r="X16" s="3">
        <v>-8.2036299999999997E-9</v>
      </c>
      <c r="Y16" s="32">
        <f t="shared" si="72"/>
        <v>0.99159563076883606</v>
      </c>
      <c r="Z16" s="3">
        <f t="shared" si="4"/>
        <v>3.2102171595E-6</v>
      </c>
      <c r="AA16" s="3">
        <f t="shared" si="5"/>
        <v>2.78809897472642E-2</v>
      </c>
      <c r="AB16" s="3">
        <f t="shared" si="40"/>
        <v>3.1832373091793436E-6</v>
      </c>
      <c r="AC16" s="3">
        <f t="shared" si="41"/>
        <v>1.7841629155375199E-3</v>
      </c>
      <c r="AD16" s="3">
        <f t="shared" si="6"/>
        <v>2.7646667614897896E-2</v>
      </c>
      <c r="AE16" s="3">
        <f t="shared" si="42"/>
        <v>36.170724585307063</v>
      </c>
      <c r="AF16" s="3"/>
      <c r="AG16" s="3">
        <v>1.1514E-4</v>
      </c>
      <c r="AH16" s="3">
        <v>-8.0899700000000003E-9</v>
      </c>
      <c r="AI16" s="32">
        <f t="shared" si="73"/>
        <v>0.99159563076883606</v>
      </c>
      <c r="AJ16" s="3">
        <f t="shared" si="7"/>
        <v>3.1658158805E-6</v>
      </c>
      <c r="AK16" s="3">
        <f t="shared" si="8"/>
        <v>2.7495361129928782E-2</v>
      </c>
      <c r="AL16" s="3">
        <f t="shared" si="44"/>
        <v>3.1392091949223956E-6</v>
      </c>
      <c r="AM16" s="3">
        <f t="shared" si="45"/>
        <v>1.7717813620541322E-3</v>
      </c>
      <c r="AN16" s="3">
        <f t="shared" si="9"/>
        <v>2.7264279962848668E-2</v>
      </c>
      <c r="AO16" s="3">
        <f t="shared" si="46"/>
        <v>36.67802712423132</v>
      </c>
      <c r="AQ16" s="3">
        <v>1.1514E-4</v>
      </c>
      <c r="AR16" s="3">
        <v>-8.0954799999999998E-9</v>
      </c>
      <c r="AS16" s="32">
        <f t="shared" si="74"/>
        <v>0.99167870525876511</v>
      </c>
      <c r="AT16" s="3">
        <f t="shared" si="10"/>
        <v>3.2242076057999997E-6</v>
      </c>
      <c r="AU16" s="3">
        <f t="shared" si="11"/>
        <v>2.8002497879103697E-2</v>
      </c>
      <c r="AV16" s="3">
        <f t="shared" si="48"/>
        <v>3.1973780240052067E-6</v>
      </c>
      <c r="AW16" s="3">
        <f t="shared" si="49"/>
        <v>1.7881213672469793E-3</v>
      </c>
      <c r="AX16" s="3">
        <f t="shared" si="12"/>
        <v>2.776948084076087E-2</v>
      </c>
      <c r="AY16" s="3">
        <f t="shared" si="50"/>
        <v>36.010756043093551</v>
      </c>
      <c r="BA16" s="3">
        <v>1.1514E-4</v>
      </c>
      <c r="BB16" s="3">
        <v>-8.01576E-9</v>
      </c>
      <c r="BC16" s="32">
        <f t="shared" si="75"/>
        <v>0.99167870525876511</v>
      </c>
      <c r="BD16" s="3">
        <f t="shared" si="13"/>
        <v>3.2412527728000002E-6</v>
      </c>
      <c r="BE16" s="3">
        <f t="shared" si="14"/>
        <v>2.8150536501650166E-2</v>
      </c>
      <c r="BF16" s="3">
        <f t="shared" si="52"/>
        <v>3.2142813531466865E-6</v>
      </c>
      <c r="BG16" s="3">
        <f t="shared" si="53"/>
        <v>1.792841697737613E-3</v>
      </c>
      <c r="BH16" s="3">
        <f t="shared" si="15"/>
        <v>2.7916287590296043E-2</v>
      </c>
      <c r="BI16" s="3">
        <f t="shared" si="54"/>
        <v>35.82138193574167</v>
      </c>
      <c r="BK16" s="3">
        <v>1.3894999999999999E-4</v>
      </c>
      <c r="BL16" s="3">
        <v>-1.1113999999999999E-8</v>
      </c>
      <c r="BM16" s="32">
        <f t="shared" si="76"/>
        <v>0.99240229454426376</v>
      </c>
      <c r="BN16" s="3">
        <f t="shared" si="16"/>
        <v>4.3770430079999991E-6</v>
      </c>
      <c r="BO16" s="3">
        <f t="shared" si="17"/>
        <v>3.1500849283915076E-2</v>
      </c>
      <c r="BP16" s="3">
        <f t="shared" si="56"/>
        <v>4.3437875244581253E-6</v>
      </c>
      <c r="BQ16" s="3">
        <f t="shared" si="57"/>
        <v>2.0841755023169534E-3</v>
      </c>
      <c r="BR16" s="3">
        <f t="shared" si="18"/>
        <v>3.1261515109450348E-2</v>
      </c>
      <c r="BS16" s="3">
        <f t="shared" si="58"/>
        <v>31.988212871285317</v>
      </c>
      <c r="BU16" s="3">
        <v>1.1514E-4</v>
      </c>
      <c r="BV16" s="3">
        <v>-8.1590899999999994E-9</v>
      </c>
      <c r="BW16" s="32">
        <f t="shared" si="77"/>
        <v>0.99167870525876511</v>
      </c>
      <c r="BX16" s="3">
        <f t="shared" si="19"/>
        <v>3.2246926594999993E-6</v>
      </c>
      <c r="BY16" s="3">
        <f t="shared" si="20"/>
        <v>2.8006710608824033E-2</v>
      </c>
      <c r="BZ16" s="3">
        <f t="shared" si="60"/>
        <v>3.1978590414304032E-6</v>
      </c>
      <c r="CA16" s="3">
        <f t="shared" si="61"/>
        <v>1.7882558657614975E-3</v>
      </c>
      <c r="CB16" s="3">
        <f t="shared" si="21"/>
        <v>2.777365851511554E-2</v>
      </c>
      <c r="CC16" s="3">
        <f t="shared" si="62"/>
        <v>36.005339356201844</v>
      </c>
      <c r="CE16" s="3">
        <v>1.1514E-4</v>
      </c>
      <c r="CF16" s="3">
        <v>-8.0683500000000006E-9</v>
      </c>
      <c r="CG16" s="32">
        <f t="shared" si="78"/>
        <v>0.99170603299190552</v>
      </c>
      <c r="CH16" s="3">
        <f t="shared" si="22"/>
        <v>3.3962842934999998E-6</v>
      </c>
      <c r="CI16" s="3">
        <f t="shared" si="23"/>
        <v>2.9496997511724854E-2</v>
      </c>
      <c r="CJ16" s="3">
        <f t="shared" si="64"/>
        <v>3.3681156236196012E-6</v>
      </c>
      <c r="CK16" s="3">
        <f t="shared" si="65"/>
        <v>1.835242660690842E-3</v>
      </c>
      <c r="CL16" s="3">
        <f t="shared" si="24"/>
        <v>2.9252350387524762E-2</v>
      </c>
      <c r="CM16" s="3">
        <f t="shared" si="66"/>
        <v>34.185287224867565</v>
      </c>
      <c r="CO16" s="3">
        <v>1.1514E-4</v>
      </c>
      <c r="CP16" s="3">
        <v>-8.3957199999999996E-9</v>
      </c>
      <c r="CQ16" s="32">
        <f t="shared" si="79"/>
        <v>0.99170603299190552</v>
      </c>
      <c r="CR16" s="3">
        <f t="shared" si="25"/>
        <v>3.5850636359999996E-6</v>
      </c>
      <c r="CS16" s="3">
        <f t="shared" si="26"/>
        <v>3.1136561021365292E-2</v>
      </c>
      <c r="CT16" s="3">
        <f t="shared" si="68"/>
        <v>3.5553292364810963E-6</v>
      </c>
      <c r="CU16" s="3">
        <f t="shared" si="69"/>
        <v>1.8855580703020251E-3</v>
      </c>
      <c r="CV16" s="3">
        <f t="shared" si="27"/>
        <v>3.0878315411508567E-2</v>
      </c>
      <c r="CW16" s="3">
        <f t="shared" si="70"/>
        <v>32.385186389646535</v>
      </c>
    </row>
    <row r="17" spans="2:101" x14ac:dyDescent="0.2">
      <c r="B17" s="3">
        <v>1.3894999999999999E-4</v>
      </c>
      <c r="C17" s="3">
        <f t="shared" si="28"/>
        <v>0.11579166666666667</v>
      </c>
      <c r="D17" s="3">
        <v>-1.06543E-8</v>
      </c>
      <c r="E17" s="32">
        <f t="shared" si="80"/>
        <v>0.99232644390743441</v>
      </c>
      <c r="F17" s="3">
        <f t="shared" si="0"/>
        <v>4.3278626025000003E-6</v>
      </c>
      <c r="G17" s="3">
        <f t="shared" si="30"/>
        <v>3.1146906099316307E-2</v>
      </c>
      <c r="H17" s="3">
        <f t="shared" si="31"/>
        <v>4.2946525060587994E-6</v>
      </c>
      <c r="I17" s="3">
        <f t="shared" si="32"/>
        <v>2.0723543389244031E-3</v>
      </c>
      <c r="J17" s="3">
        <f t="shared" si="33"/>
        <v>3.0907898568253326E-2</v>
      </c>
      <c r="K17" s="3">
        <f t="shared" si="34"/>
        <v>32.354189263036403</v>
      </c>
      <c r="M17" s="3">
        <v>1.3894999999999999E-4</v>
      </c>
      <c r="N17" s="3">
        <v>-1.01709E-8</v>
      </c>
      <c r="O17" s="32">
        <f t="shared" si="71"/>
        <v>0.99232644390743441</v>
      </c>
      <c r="P17" s="3">
        <f t="shared" si="1"/>
        <v>4.1317593075E-6</v>
      </c>
      <c r="Q17" s="3">
        <f t="shared" si="2"/>
        <v>2.9735583357322782E-2</v>
      </c>
      <c r="R17" s="3">
        <f t="shared" si="36"/>
        <v>4.1000540206929191E-6</v>
      </c>
      <c r="S17" s="3">
        <f t="shared" si="37"/>
        <v>2.0248590125470263E-3</v>
      </c>
      <c r="T17" s="3">
        <f t="shared" si="3"/>
        <v>2.9507405690485208E-2</v>
      </c>
      <c r="U17" s="3">
        <f t="shared" si="38"/>
        <v>33.889797377966524</v>
      </c>
      <c r="W17" s="3">
        <v>1.3894999999999999E-4</v>
      </c>
      <c r="X17" s="3">
        <v>-1.0805299999999999E-8</v>
      </c>
      <c r="Y17" s="32">
        <f t="shared" si="72"/>
        <v>0.99232644390743441</v>
      </c>
      <c r="Z17" s="3">
        <f t="shared" si="4"/>
        <v>4.2265595449999996E-6</v>
      </c>
      <c r="AA17" s="3">
        <f t="shared" si="5"/>
        <v>3.0417844872256208E-2</v>
      </c>
      <c r="AB17" s="3">
        <f t="shared" si="40"/>
        <v>4.1941268032528734E-6</v>
      </c>
      <c r="AC17" s="3">
        <f t="shared" si="41"/>
        <v>2.0479567386184876E-3</v>
      </c>
      <c r="AD17" s="3">
        <f t="shared" si="6"/>
        <v>3.0184431833413988E-2</v>
      </c>
      <c r="AE17" s="3">
        <f t="shared" si="42"/>
        <v>33.129661194848332</v>
      </c>
      <c r="AF17" s="3"/>
      <c r="AG17" s="3">
        <v>1.3894999999999999E-4</v>
      </c>
      <c r="AH17" s="3">
        <v>-1.05831E-8</v>
      </c>
      <c r="AI17" s="32">
        <f t="shared" si="73"/>
        <v>0.99232644390743441</v>
      </c>
      <c r="AJ17" s="3">
        <f t="shared" si="7"/>
        <v>4.1397571150000001E-6</v>
      </c>
      <c r="AK17" s="3">
        <f t="shared" si="8"/>
        <v>2.9793142245412022E-2</v>
      </c>
      <c r="AL17" s="3">
        <f t="shared" si="44"/>
        <v>4.1079904565684502E-6</v>
      </c>
      <c r="AM17" s="3">
        <f t="shared" si="45"/>
        <v>2.0268178153372467E-3</v>
      </c>
      <c r="AN17" s="3">
        <f t="shared" si="9"/>
        <v>2.9564522897218067E-2</v>
      </c>
      <c r="AO17" s="3">
        <f t="shared" si="46"/>
        <v>33.824323953291227</v>
      </c>
      <c r="AQ17" s="3">
        <v>1.3894999999999999E-4</v>
      </c>
      <c r="AR17" s="3">
        <v>-1.0480500000000001E-8</v>
      </c>
      <c r="AS17" s="32">
        <f t="shared" si="74"/>
        <v>0.99240229454426376</v>
      </c>
      <c r="AT17" s="3">
        <f t="shared" si="10"/>
        <v>4.1724557825000003E-6</v>
      </c>
      <c r="AU17" s="3">
        <f t="shared" si="11"/>
        <v>3.0028469107592663E-2</v>
      </c>
      <c r="AV17" s="3">
        <f t="shared" si="48"/>
        <v>4.1407546924374821E-6</v>
      </c>
      <c r="AW17" s="3">
        <f t="shared" si="49"/>
        <v>2.0348844420353413E-3</v>
      </c>
      <c r="AX17" s="3">
        <f t="shared" si="12"/>
        <v>2.9800321644026503E-2</v>
      </c>
      <c r="AY17" s="3">
        <f t="shared" si="50"/>
        <v>33.556684788348612</v>
      </c>
      <c r="BA17" s="3">
        <v>1.3894999999999999E-4</v>
      </c>
      <c r="BB17" s="3">
        <v>-1.04834E-8</v>
      </c>
      <c r="BC17" s="32">
        <f t="shared" si="75"/>
        <v>0.99240229454426376</v>
      </c>
      <c r="BD17" s="3">
        <f t="shared" si="13"/>
        <v>4.2373279970000007E-6</v>
      </c>
      <c r="BE17" s="3">
        <f t="shared" si="14"/>
        <v>3.0495343627204036E-2</v>
      </c>
      <c r="BF17" s="3">
        <f t="shared" si="52"/>
        <v>4.2051340269594496E-6</v>
      </c>
      <c r="BG17" s="3">
        <f t="shared" si="53"/>
        <v>2.0506423449639993E-3</v>
      </c>
      <c r="BH17" s="3">
        <f t="shared" si="15"/>
        <v>3.0263648988553077E-2</v>
      </c>
      <c r="BI17" s="3">
        <f t="shared" si="54"/>
        <v>33.042942058250809</v>
      </c>
      <c r="BK17" s="3">
        <v>1.6768299999999999E-4</v>
      </c>
      <c r="BL17" s="3">
        <v>-1.42776E-8</v>
      </c>
      <c r="BM17" s="32">
        <f t="shared" si="76"/>
        <v>0.99312586750390808</v>
      </c>
      <c r="BN17" s="3">
        <f t="shared" si="16"/>
        <v>5.6214007775999999E-6</v>
      </c>
      <c r="BO17" s="3">
        <f t="shared" si="17"/>
        <v>3.3523975463225254E-2</v>
      </c>
      <c r="BP17" s="3">
        <f t="shared" si="56"/>
        <v>5.5827585238411432E-6</v>
      </c>
      <c r="BQ17" s="3">
        <f t="shared" si="57"/>
        <v>2.3627861781890342E-3</v>
      </c>
      <c r="BR17" s="3">
        <f t="shared" si="18"/>
        <v>3.3293527214095307E-2</v>
      </c>
      <c r="BS17" s="3">
        <f t="shared" si="58"/>
        <v>30.035868340697625</v>
      </c>
      <c r="BU17" s="3">
        <v>1.3894999999999999E-4</v>
      </c>
      <c r="BV17" s="3">
        <v>-1.05496E-8</v>
      </c>
      <c r="BW17" s="32">
        <f t="shared" si="77"/>
        <v>0.99240229454426376</v>
      </c>
      <c r="BX17" s="3">
        <f t="shared" si="19"/>
        <v>4.1678683799999996E-6</v>
      </c>
      <c r="BY17" s="3">
        <f t="shared" si="20"/>
        <v>2.9995454336092117E-2</v>
      </c>
      <c r="BZ17" s="3">
        <f t="shared" si="60"/>
        <v>4.1362021436704826E-6</v>
      </c>
      <c r="CA17" s="3">
        <f t="shared" si="61"/>
        <v>2.0337655085261139E-3</v>
      </c>
      <c r="CB17" s="3">
        <f t="shared" si="21"/>
        <v>2.97675577090355E-2</v>
      </c>
      <c r="CC17" s="3">
        <f t="shared" si="62"/>
        <v>33.593619260758665</v>
      </c>
      <c r="CE17" s="3">
        <v>1.3894999999999999E-4</v>
      </c>
      <c r="CF17" s="3">
        <v>-1.05212E-8</v>
      </c>
      <c r="CG17" s="32">
        <f t="shared" si="78"/>
        <v>0.99242724595791143</v>
      </c>
      <c r="CH17" s="3">
        <f t="shared" si="22"/>
        <v>4.4269963919999989E-6</v>
      </c>
      <c r="CI17" s="3">
        <f t="shared" si="23"/>
        <v>3.1860355465994958E-2</v>
      </c>
      <c r="CJ17" s="3">
        <f t="shared" si="64"/>
        <v>4.3934718371781697E-6</v>
      </c>
      <c r="CK17" s="3">
        <f t="shared" si="65"/>
        <v>2.0960610289727181E-3</v>
      </c>
      <c r="CL17" s="3">
        <f t="shared" si="24"/>
        <v>3.1619084830357469E-2</v>
      </c>
      <c r="CM17" s="3">
        <f t="shared" si="66"/>
        <v>31.626468804052813</v>
      </c>
      <c r="CO17" s="3">
        <v>1.3894999999999999E-4</v>
      </c>
      <c r="CP17" s="3">
        <v>-1.0743000000000001E-8</v>
      </c>
      <c r="CQ17" s="32">
        <f t="shared" si="79"/>
        <v>0.99242724595791143</v>
      </c>
      <c r="CR17" s="3">
        <f t="shared" si="25"/>
        <v>4.5857090999999995E-6</v>
      </c>
      <c r="CS17" s="3">
        <f t="shared" si="26"/>
        <v>3.3002584382871535E-2</v>
      </c>
      <c r="CT17" s="3">
        <f t="shared" si="68"/>
        <v>4.5509826528771326E-6</v>
      </c>
      <c r="CU17" s="3">
        <f t="shared" si="69"/>
        <v>2.1333032257222911E-3</v>
      </c>
      <c r="CV17" s="3">
        <f t="shared" si="27"/>
        <v>3.2752663928586778E-2</v>
      </c>
      <c r="CW17" s="3">
        <f t="shared" si="70"/>
        <v>30.531867642289466</v>
      </c>
    </row>
    <row r="18" spans="2:101" x14ac:dyDescent="0.2">
      <c r="B18" s="3">
        <v>1.6768299999999999E-4</v>
      </c>
      <c r="C18" s="3">
        <f t="shared" si="28"/>
        <v>0.13973583333333334</v>
      </c>
      <c r="D18" s="3">
        <v>-1.35901E-8</v>
      </c>
      <c r="E18" s="32">
        <f t="shared" si="80"/>
        <v>0.99305724055719158</v>
      </c>
      <c r="F18" s="3">
        <f t="shared" si="0"/>
        <v>5.5188432675000001E-6</v>
      </c>
      <c r="G18" s="3">
        <f t="shared" si="30"/>
        <v>3.2912360033515622E-2</v>
      </c>
      <c r="H18" s="3">
        <f t="shared" si="31"/>
        <v>5.4805272662911844E-6</v>
      </c>
      <c r="I18" s="3">
        <f t="shared" si="32"/>
        <v>2.3410525979334989E-3</v>
      </c>
      <c r="J18" s="3">
        <f t="shared" si="33"/>
        <v>3.2683857435107821E-2</v>
      </c>
      <c r="K18" s="3">
        <f t="shared" si="34"/>
        <v>30.596143738096107</v>
      </c>
      <c r="M18" s="3">
        <v>1.6768299999999999E-4</v>
      </c>
      <c r="N18" s="3">
        <v>-1.31283E-8</v>
      </c>
      <c r="O18" s="32">
        <f t="shared" si="71"/>
        <v>0.99305724055719158</v>
      </c>
      <c r="P18" s="3">
        <f t="shared" si="1"/>
        <v>5.3315025524999998E-6</v>
      </c>
      <c r="Q18" s="3">
        <f t="shared" si="2"/>
        <v>3.1795128620671145E-2</v>
      </c>
      <c r="R18" s="3">
        <f t="shared" si="36"/>
        <v>5.2944872128092736E-6</v>
      </c>
      <c r="S18" s="3">
        <f t="shared" si="37"/>
        <v>2.3009752742716018E-3</v>
      </c>
      <c r="T18" s="3">
        <f t="shared" si="3"/>
        <v>3.1574382691204675E-2</v>
      </c>
      <c r="U18" s="3">
        <f t="shared" si="38"/>
        <v>31.671244685285927</v>
      </c>
      <c r="W18" s="3">
        <v>1.6768299999999999E-4</v>
      </c>
      <c r="X18" s="3">
        <v>-1.39748E-8</v>
      </c>
      <c r="Y18" s="32">
        <f t="shared" si="72"/>
        <v>0.99305724055719158</v>
      </c>
      <c r="Z18" s="3">
        <f t="shared" si="4"/>
        <v>5.4647247200000003E-6</v>
      </c>
      <c r="AA18" s="3">
        <f t="shared" si="5"/>
        <v>3.2589616836530839E-2</v>
      </c>
      <c r="AB18" s="3">
        <f t="shared" si="40"/>
        <v>5.4267844508478719E-6</v>
      </c>
      <c r="AC18" s="3">
        <f t="shared" si="41"/>
        <v>2.3295459752595295E-3</v>
      </c>
      <c r="AD18" s="3">
        <f t="shared" si="6"/>
        <v>3.2363354966501508E-2</v>
      </c>
      <c r="AE18" s="3">
        <f t="shared" si="42"/>
        <v>30.89914506808935</v>
      </c>
      <c r="AF18" s="3"/>
      <c r="AG18" s="3">
        <v>1.6768299999999999E-4</v>
      </c>
      <c r="AH18" s="3">
        <v>-1.3557899999999999E-8</v>
      </c>
      <c r="AI18" s="32">
        <f t="shared" si="73"/>
        <v>0.99305724055719158</v>
      </c>
      <c r="AJ18" s="3">
        <f t="shared" si="7"/>
        <v>5.3018627349999992E-6</v>
      </c>
      <c r="AK18" s="3">
        <f t="shared" si="8"/>
        <v>3.1618367604348677E-2</v>
      </c>
      <c r="AL18" s="3">
        <f t="shared" si="44"/>
        <v>5.2650531774321042E-6</v>
      </c>
      <c r="AM18" s="3">
        <f t="shared" si="45"/>
        <v>2.2945703688124503E-3</v>
      </c>
      <c r="AN18" s="3">
        <f t="shared" si="9"/>
        <v>3.1398848884097399E-2</v>
      </c>
      <c r="AO18" s="3">
        <f t="shared" si="46"/>
        <v>31.848301308474745</v>
      </c>
      <c r="AQ18" s="3">
        <v>1.6768299999999999E-4</v>
      </c>
      <c r="AR18" s="3">
        <v>-1.3615200000000001E-8</v>
      </c>
      <c r="AS18" s="32">
        <f t="shared" si="74"/>
        <v>0.99312586750390808</v>
      </c>
      <c r="AT18" s="3">
        <f t="shared" si="10"/>
        <v>5.4187654820000005E-6</v>
      </c>
      <c r="AU18" s="3">
        <f t="shared" si="11"/>
        <v>3.2315532773149344E-2</v>
      </c>
      <c r="AV18" s="3">
        <f t="shared" si="48"/>
        <v>5.3815161701114831E-6</v>
      </c>
      <c r="AW18" s="3">
        <f t="shared" si="49"/>
        <v>2.3198095116003562E-3</v>
      </c>
      <c r="AX18" s="3">
        <f t="shared" si="12"/>
        <v>3.2093391519184909E-2</v>
      </c>
      <c r="AY18" s="3">
        <f t="shared" si="50"/>
        <v>31.159062743562526</v>
      </c>
      <c r="BA18" s="3">
        <v>1.6768299999999999E-4</v>
      </c>
      <c r="BB18" s="3">
        <v>-1.35189E-8</v>
      </c>
      <c r="BC18" s="32">
        <f t="shared" si="75"/>
        <v>0.99312586750390808</v>
      </c>
      <c r="BD18" s="3">
        <f t="shared" si="13"/>
        <v>5.4626227495000004E-6</v>
      </c>
      <c r="BE18" s="3">
        <f t="shared" si="14"/>
        <v>3.2577081454291737E-2</v>
      </c>
      <c r="BF18" s="3">
        <f t="shared" si="52"/>
        <v>5.4250719569437712E-6</v>
      </c>
      <c r="BG18" s="3">
        <f t="shared" si="53"/>
        <v>2.3291783866728139E-3</v>
      </c>
      <c r="BH18" s="3">
        <f t="shared" si="15"/>
        <v>3.2353142280038952E-2</v>
      </c>
      <c r="BI18" s="3">
        <f t="shared" si="54"/>
        <v>30.908898781586789</v>
      </c>
      <c r="BK18" s="3">
        <v>2.0235899999999999E-4</v>
      </c>
      <c r="BL18" s="3">
        <v>-1.82714E-8</v>
      </c>
      <c r="BM18" s="32">
        <f t="shared" si="76"/>
        <v>0.99384946710086952</v>
      </c>
      <c r="BN18" s="3">
        <f t="shared" si="16"/>
        <v>7.1923060943999995E-6</v>
      </c>
      <c r="BO18" s="3">
        <f t="shared" si="17"/>
        <v>3.5542308938075397E-2</v>
      </c>
      <c r="BP18" s="3">
        <f t="shared" si="56"/>
        <v>7.1480695791457753E-6</v>
      </c>
      <c r="BQ18" s="3">
        <f t="shared" si="57"/>
        <v>2.6735873988231198E-3</v>
      </c>
      <c r="BR18" s="3">
        <f t="shared" si="18"/>
        <v>3.5323704797640708E-2</v>
      </c>
      <c r="BS18" s="3">
        <f t="shared" si="58"/>
        <v>28.309601320946115</v>
      </c>
      <c r="BU18" s="3">
        <v>1.6768299999999999E-4</v>
      </c>
      <c r="BV18" s="3">
        <v>-1.3538E-8</v>
      </c>
      <c r="BW18" s="32">
        <f t="shared" si="77"/>
        <v>0.99312586750390808</v>
      </c>
      <c r="BX18" s="3">
        <f t="shared" si="19"/>
        <v>5.3469415999999997E-6</v>
      </c>
      <c r="BY18" s="3">
        <f t="shared" si="20"/>
        <v>3.1887201445584823E-2</v>
      </c>
      <c r="BZ18" s="3">
        <f t="shared" si="60"/>
        <v>5.3101860149927343E-6</v>
      </c>
      <c r="CA18" s="3">
        <f t="shared" si="61"/>
        <v>2.3043840858226593E-3</v>
      </c>
      <c r="CB18" s="3">
        <f t="shared" si="21"/>
        <v>3.1668004597918305E-2</v>
      </c>
      <c r="CC18" s="3">
        <f t="shared" si="62"/>
        <v>31.577613199719408</v>
      </c>
      <c r="CE18" s="3">
        <v>1.6768299999999999E-4</v>
      </c>
      <c r="CF18" s="3">
        <v>-1.3523999999999999E-8</v>
      </c>
      <c r="CG18" s="32">
        <f t="shared" si="78"/>
        <v>0.99314844265167845</v>
      </c>
      <c r="CH18" s="3">
        <f t="shared" si="22"/>
        <v>5.688802979999999E-6</v>
      </c>
      <c r="CI18" s="3">
        <f t="shared" si="23"/>
        <v>3.3925937513045443E-2</v>
      </c>
      <c r="CJ18" s="3">
        <f t="shared" si="64"/>
        <v>5.6498258201392265E-6</v>
      </c>
      <c r="CK18" s="3">
        <f t="shared" si="65"/>
        <v>2.3769362255094744E-3</v>
      </c>
      <c r="CL18" s="3">
        <f t="shared" si="24"/>
        <v>3.3693492006579243E-2</v>
      </c>
      <c r="CM18" s="3">
        <f t="shared" si="66"/>
        <v>29.679322042509945</v>
      </c>
      <c r="CO18" s="3">
        <v>1.6768299999999999E-4</v>
      </c>
      <c r="CP18" s="3">
        <v>-1.37093E-8</v>
      </c>
      <c r="CQ18" s="32">
        <f t="shared" si="79"/>
        <v>0.99314844265167845</v>
      </c>
      <c r="CR18" s="3">
        <f t="shared" si="25"/>
        <v>5.8502427899999999E-6</v>
      </c>
      <c r="CS18" s="3">
        <f t="shared" si="26"/>
        <v>3.4888705414383096E-2</v>
      </c>
      <c r="CT18" s="3">
        <f t="shared" si="68"/>
        <v>5.8101595160227106E-6</v>
      </c>
      <c r="CU18" s="3">
        <f t="shared" si="69"/>
        <v>2.4104272476104128E-3</v>
      </c>
      <c r="CV18" s="3">
        <f t="shared" si="27"/>
        <v>3.4649663448427757E-2</v>
      </c>
      <c r="CW18" s="3">
        <f t="shared" si="70"/>
        <v>28.860309176982074</v>
      </c>
    </row>
    <row r="19" spans="2:101" x14ac:dyDescent="0.2">
      <c r="B19" s="3">
        <v>2.0235899999999999E-4</v>
      </c>
      <c r="C19" s="3">
        <f t="shared" si="28"/>
        <v>0.16863250000000002</v>
      </c>
      <c r="D19" s="3">
        <v>-1.7386000000000001E-8</v>
      </c>
      <c r="E19" s="32">
        <f t="shared" si="80"/>
        <v>0.99378806411019593</v>
      </c>
      <c r="F19" s="3">
        <f t="shared" si="0"/>
        <v>7.0587450000000013E-6</v>
      </c>
      <c r="G19" s="3">
        <f t="shared" si="30"/>
        <v>3.4882288408224993E-2</v>
      </c>
      <c r="H19" s="3">
        <f t="shared" si="31"/>
        <v>7.0148965285975263E-6</v>
      </c>
      <c r="I19" s="3">
        <f t="shared" si="32"/>
        <v>2.6485649942181006E-3</v>
      </c>
      <c r="J19" s="3">
        <f t="shared" si="33"/>
        <v>3.4665601868943442E-2</v>
      </c>
      <c r="K19" s="3">
        <f t="shared" si="34"/>
        <v>28.847039892184586</v>
      </c>
      <c r="M19" s="3">
        <v>2.0235899999999999E-4</v>
      </c>
      <c r="N19" s="3">
        <v>-1.7070500000000001E-8</v>
      </c>
      <c r="O19" s="32">
        <f t="shared" si="71"/>
        <v>0.99378806411019593</v>
      </c>
      <c r="P19" s="3">
        <f t="shared" si="1"/>
        <v>6.9307545374999997E-6</v>
      </c>
      <c r="Q19" s="3">
        <f t="shared" si="2"/>
        <v>3.4249796339673552E-2</v>
      </c>
      <c r="R19" s="3">
        <f t="shared" si="36"/>
        <v>6.887701134645081E-6</v>
      </c>
      <c r="S19" s="3">
        <f t="shared" si="37"/>
        <v>2.6244430141736897E-3</v>
      </c>
      <c r="T19" s="3">
        <f t="shared" si="3"/>
        <v>3.4037038800572655E-2</v>
      </c>
      <c r="U19" s="3">
        <f t="shared" si="38"/>
        <v>29.379759087126448</v>
      </c>
      <c r="W19" s="3">
        <v>2.0235899999999999E-4</v>
      </c>
      <c r="X19" s="3">
        <v>-1.7958500000000002E-8</v>
      </c>
      <c r="Y19" s="32">
        <f t="shared" si="72"/>
        <v>0.99378806411019593</v>
      </c>
      <c r="Z19" s="3">
        <f t="shared" si="4"/>
        <v>7.0209571250000013E-6</v>
      </c>
      <c r="AA19" s="3">
        <f t="shared" si="5"/>
        <v>3.4695551593949374E-2</v>
      </c>
      <c r="AB19" s="3">
        <f t="shared" si="40"/>
        <v>6.9773433894544381E-6</v>
      </c>
      <c r="AC19" s="3">
        <f t="shared" si="41"/>
        <v>2.6414661439159953E-3</v>
      </c>
      <c r="AD19" s="3">
        <f t="shared" si="6"/>
        <v>3.4480025051786371E-2</v>
      </c>
      <c r="AE19" s="3">
        <f t="shared" si="42"/>
        <v>29.002299113706449</v>
      </c>
      <c r="AF19" s="3"/>
      <c r="AG19" s="3">
        <v>2.0235899999999999E-4</v>
      </c>
      <c r="AH19" s="3">
        <v>-1.7477600000000001E-8</v>
      </c>
      <c r="AI19" s="32">
        <f t="shared" si="73"/>
        <v>0.99378806411019593</v>
      </c>
      <c r="AJ19" s="3">
        <f t="shared" si="7"/>
        <v>6.8330935400000006E-6</v>
      </c>
      <c r="AK19" s="3">
        <f t="shared" si="8"/>
        <v>3.376718376746278E-2</v>
      </c>
      <c r="AL19" s="3">
        <f t="shared" si="44"/>
        <v>6.7906468010004859E-6</v>
      </c>
      <c r="AM19" s="3">
        <f t="shared" si="45"/>
        <v>2.6058869509248644E-3</v>
      </c>
      <c r="AN19" s="3">
        <f t="shared" si="9"/>
        <v>3.3557424186720065E-2</v>
      </c>
      <c r="AO19" s="3">
        <f t="shared" si="46"/>
        <v>29.799665028990443</v>
      </c>
      <c r="AQ19" s="3">
        <v>2.0235899999999999E-4</v>
      </c>
      <c r="AR19" s="3">
        <v>-1.7471199999999999E-8</v>
      </c>
      <c r="AS19" s="32">
        <f t="shared" si="74"/>
        <v>0.99384946710086952</v>
      </c>
      <c r="AT19" s="3">
        <f t="shared" si="10"/>
        <v>6.9518532419999999E-6</v>
      </c>
      <c r="AU19" s="3">
        <f t="shared" si="11"/>
        <v>3.4354060071457165E-2</v>
      </c>
      <c r="AV19" s="3">
        <f t="shared" si="48"/>
        <v>6.9090956399251518E-6</v>
      </c>
      <c r="AW19" s="3">
        <f t="shared" si="49"/>
        <v>2.6285158625972095E-3</v>
      </c>
      <c r="AX19" s="3">
        <f t="shared" si="12"/>
        <v>3.4142764294768958E-2</v>
      </c>
      <c r="AY19" s="3">
        <f t="shared" si="50"/>
        <v>29.288782576787753</v>
      </c>
      <c r="BA19" s="3">
        <v>2.0235899999999999E-4</v>
      </c>
      <c r="BB19" s="3">
        <v>-1.7202399999999999E-8</v>
      </c>
      <c r="BC19" s="32">
        <f t="shared" si="75"/>
        <v>0.99384946710086952</v>
      </c>
      <c r="BD19" s="3">
        <f t="shared" si="13"/>
        <v>6.9494859420000002E-6</v>
      </c>
      <c r="BE19" s="3">
        <f t="shared" si="14"/>
        <v>3.4342361555453428E-2</v>
      </c>
      <c r="BF19" s="3">
        <f t="shared" si="52"/>
        <v>6.9067429000816841E-6</v>
      </c>
      <c r="BG19" s="3">
        <f t="shared" si="53"/>
        <v>2.6280682829945049E-3</v>
      </c>
      <c r="BH19" s="3">
        <f t="shared" si="15"/>
        <v>3.4131137730872778E-2</v>
      </c>
      <c r="BI19" s="3">
        <f t="shared" si="54"/>
        <v>29.298759621935073</v>
      </c>
      <c r="BK19" s="3">
        <v>2.44205E-4</v>
      </c>
      <c r="BL19" s="3">
        <v>-2.3313600000000001E-8</v>
      </c>
      <c r="BM19" s="32">
        <f t="shared" si="76"/>
        <v>0.99457305373717086</v>
      </c>
      <c r="BN19" s="3">
        <f t="shared" si="16"/>
        <v>9.1755848736000004E-6</v>
      </c>
      <c r="BO19" s="3">
        <f t="shared" si="17"/>
        <v>3.7573288317602017E-2</v>
      </c>
      <c r="BP19" s="3">
        <f t="shared" si="56"/>
        <v>9.125789467560945E-6</v>
      </c>
      <c r="BQ19" s="3">
        <f t="shared" si="57"/>
        <v>3.0208921641728531E-3</v>
      </c>
      <c r="BR19" s="3">
        <f t="shared" si="18"/>
        <v>3.7369380100984603E-2</v>
      </c>
      <c r="BS19" s="3">
        <f t="shared" si="58"/>
        <v>26.759876596766244</v>
      </c>
      <c r="BU19" s="3">
        <v>2.0235899999999999E-4</v>
      </c>
      <c r="BV19" s="3">
        <v>-1.7301999999999998E-8</v>
      </c>
      <c r="BW19" s="32">
        <f t="shared" si="77"/>
        <v>0.99384946710086952</v>
      </c>
      <c r="BX19" s="3">
        <f t="shared" si="19"/>
        <v>6.8320277999999992E-6</v>
      </c>
      <c r="BY19" s="3">
        <f t="shared" si="20"/>
        <v>3.3761917186781905E-2</v>
      </c>
      <c r="BZ19" s="3">
        <f t="shared" si="60"/>
        <v>6.7900071882483251E-6</v>
      </c>
      <c r="CA19" s="3">
        <f t="shared" si="61"/>
        <v>2.6057642234569738E-3</v>
      </c>
      <c r="CB19" s="3">
        <f t="shared" si="21"/>
        <v>3.3554263404386886E-2</v>
      </c>
      <c r="CC19" s="3">
        <f t="shared" si="62"/>
        <v>29.802472131432928</v>
      </c>
      <c r="CE19" s="3">
        <v>2.0235899999999999E-4</v>
      </c>
      <c r="CF19" s="3">
        <v>-1.7350400000000002E-8</v>
      </c>
      <c r="CG19" s="32">
        <f t="shared" si="78"/>
        <v>0.99386966589528369</v>
      </c>
      <c r="CH19" s="3">
        <f t="shared" si="22"/>
        <v>7.296694524E-6</v>
      </c>
      <c r="CI19" s="3">
        <f t="shared" si="23"/>
        <v>3.6058166545594711E-2</v>
      </c>
      <c r="CJ19" s="3">
        <f t="shared" si="64"/>
        <v>7.2519633487078263E-6</v>
      </c>
      <c r="CK19" s="3">
        <f t="shared" si="65"/>
        <v>2.6929469635898562E-3</v>
      </c>
      <c r="CL19" s="3">
        <f t="shared" si="24"/>
        <v>3.583711793746671E-2</v>
      </c>
      <c r="CM19" s="3">
        <f t="shared" si="66"/>
        <v>27.904029608210426</v>
      </c>
      <c r="CO19" s="3">
        <v>2.0235899999999999E-4</v>
      </c>
      <c r="CP19" s="3">
        <v>-1.7501799999999999E-8</v>
      </c>
      <c r="CQ19" s="32">
        <f t="shared" si="79"/>
        <v>0.99386966589528369</v>
      </c>
      <c r="CR19" s="3">
        <f t="shared" si="25"/>
        <v>7.4669855399999995E-6</v>
      </c>
      <c r="CS19" s="3">
        <f t="shared" si="26"/>
        <v>3.6899695788178435E-2</v>
      </c>
      <c r="CT19" s="3">
        <f t="shared" si="68"/>
        <v>7.4212104238847136E-6</v>
      </c>
      <c r="CU19" s="3">
        <f t="shared" si="69"/>
        <v>2.7241898656086205E-3</v>
      </c>
      <c r="CV19" s="3">
        <f t="shared" si="27"/>
        <v>3.6673488324634504E-2</v>
      </c>
      <c r="CW19" s="3">
        <f t="shared" si="70"/>
        <v>27.267654256065814</v>
      </c>
    </row>
    <row r="20" spans="2:101" x14ac:dyDescent="0.2">
      <c r="B20" s="3">
        <v>2.44205E-4</v>
      </c>
      <c r="C20" s="3">
        <f t="shared" si="28"/>
        <v>0.20350416666666668</v>
      </c>
      <c r="D20" s="3">
        <v>-2.2064300000000001E-8</v>
      </c>
      <c r="E20" s="32">
        <f t="shared" si="80"/>
        <v>0.99451887457314925</v>
      </c>
      <c r="F20" s="3">
        <f t="shared" si="0"/>
        <v>8.9566143524999996E-6</v>
      </c>
      <c r="G20" s="3">
        <f t="shared" si="30"/>
        <v>3.6676621496283861E-2</v>
      </c>
      <c r="H20" s="3">
        <f t="shared" si="31"/>
        <v>8.9075220258340162E-6</v>
      </c>
      <c r="I20" s="3">
        <f t="shared" si="32"/>
        <v>2.9845472061661238E-3</v>
      </c>
      <c r="J20" s="3">
        <f t="shared" si="33"/>
        <v>3.6475592333629597E-2</v>
      </c>
      <c r="K20" s="3">
        <f t="shared" si="34"/>
        <v>27.415593168531622</v>
      </c>
      <c r="M20" s="3">
        <v>2.44205E-4</v>
      </c>
      <c r="N20" s="3">
        <v>-2.1950699999999999E-8</v>
      </c>
      <c r="O20" s="32">
        <f t="shared" si="71"/>
        <v>0.99451887457314925</v>
      </c>
      <c r="P20" s="3">
        <f t="shared" si="1"/>
        <v>8.9105296725000007E-6</v>
      </c>
      <c r="Q20" s="3">
        <f t="shared" si="2"/>
        <v>3.6487908406871279E-2</v>
      </c>
      <c r="R20" s="3">
        <f t="shared" si="36"/>
        <v>8.8616899417453526E-6</v>
      </c>
      <c r="S20" s="3">
        <f t="shared" si="37"/>
        <v>2.976859073208766E-3</v>
      </c>
      <c r="T20" s="3">
        <f t="shared" si="3"/>
        <v>3.6287913604329772E-2</v>
      </c>
      <c r="U20" s="3">
        <f t="shared" si="38"/>
        <v>27.55738483351886</v>
      </c>
      <c r="W20" s="3">
        <v>2.44205E-4</v>
      </c>
      <c r="X20" s="3">
        <v>-2.2735999999999999E-8</v>
      </c>
      <c r="Y20" s="32">
        <f t="shared" si="72"/>
        <v>0.99451887457314925</v>
      </c>
      <c r="Z20" s="3">
        <f t="shared" si="4"/>
        <v>8.8872874999999996E-6</v>
      </c>
      <c r="AA20" s="3">
        <f t="shared" si="5"/>
        <v>3.6392733564013839E-2</v>
      </c>
      <c r="AB20" s="3">
        <f t="shared" si="40"/>
        <v>8.8385751625080163E-6</v>
      </c>
      <c r="AC20" s="3">
        <f t="shared" si="41"/>
        <v>2.9729741274535197E-3</v>
      </c>
      <c r="AD20" s="3">
        <f t="shared" si="6"/>
        <v>3.6193260426723516E-2</v>
      </c>
      <c r="AE20" s="3">
        <f t="shared" si="42"/>
        <v>27.629453334954146</v>
      </c>
      <c r="AF20" s="3"/>
      <c r="AG20" s="3">
        <v>2.44205E-4</v>
      </c>
      <c r="AH20" s="3">
        <v>-2.2304799999999999E-8</v>
      </c>
      <c r="AI20" s="32">
        <f t="shared" si="73"/>
        <v>0.99451887457314925</v>
      </c>
      <c r="AJ20" s="3">
        <f t="shared" si="7"/>
        <v>8.7188392199999998E-6</v>
      </c>
      <c r="AK20" s="3">
        <f t="shared" si="8"/>
        <v>3.5702951290923608E-2</v>
      </c>
      <c r="AL20" s="3">
        <f t="shared" si="44"/>
        <v>8.6710501686586346E-6</v>
      </c>
      <c r="AM20" s="3">
        <f t="shared" si="45"/>
        <v>2.9446646954549229E-3</v>
      </c>
      <c r="AN20" s="3">
        <f t="shared" si="9"/>
        <v>3.5507258936789313E-2</v>
      </c>
      <c r="AO20" s="3">
        <f t="shared" si="46"/>
        <v>28.163255343934566</v>
      </c>
      <c r="AQ20" s="3">
        <v>2.44205E-4</v>
      </c>
      <c r="AR20" s="3">
        <v>-2.2170700000000001E-8</v>
      </c>
      <c r="AS20" s="32">
        <f t="shared" si="74"/>
        <v>0.99457305373717086</v>
      </c>
      <c r="AT20" s="3">
        <f t="shared" si="10"/>
        <v>8.8203039495000009E-6</v>
      </c>
      <c r="AU20" s="3">
        <f t="shared" si="11"/>
        <v>3.6118441266558839E-2</v>
      </c>
      <c r="AV20" s="3">
        <f t="shared" si="48"/>
        <v>8.7724366339442447E-6</v>
      </c>
      <c r="AW20" s="3">
        <f t="shared" si="49"/>
        <v>2.9618299468308854E-3</v>
      </c>
      <c r="AX20" s="3">
        <f t="shared" si="12"/>
        <v>3.5922428426708071E-2</v>
      </c>
      <c r="AY20" s="3">
        <f t="shared" si="50"/>
        <v>27.837761637977323</v>
      </c>
      <c r="BA20" s="3">
        <v>2.44205E-4</v>
      </c>
      <c r="BB20" s="3">
        <v>-2.1841700000000002E-8</v>
      </c>
      <c r="BC20" s="32">
        <f t="shared" si="75"/>
        <v>0.99457305373717086</v>
      </c>
      <c r="BD20" s="3">
        <f t="shared" si="13"/>
        <v>8.8221625835000022E-6</v>
      </c>
      <c r="BE20" s="3">
        <f t="shared" si="14"/>
        <v>3.6126052224565434E-2</v>
      </c>
      <c r="BF20" s="3">
        <f t="shared" si="52"/>
        <v>8.7742851812374059E-6</v>
      </c>
      <c r="BG20" s="3">
        <f t="shared" si="53"/>
        <v>2.9621419920789426E-3</v>
      </c>
      <c r="BH20" s="3">
        <f t="shared" si="15"/>
        <v>3.5929998080454557E-2</v>
      </c>
      <c r="BI20" s="3">
        <f t="shared" si="54"/>
        <v>27.831896838981095</v>
      </c>
      <c r="BK20" s="3">
        <v>2.9470499999999998E-4</v>
      </c>
      <c r="BL20" s="3">
        <v>-2.9631799999999999E-8</v>
      </c>
      <c r="BM20" s="32">
        <f t="shared" si="76"/>
        <v>0.99529664857600031</v>
      </c>
      <c r="BN20" s="3">
        <f t="shared" si="16"/>
        <v>1.1660760388800001E-5</v>
      </c>
      <c r="BO20" s="3">
        <f t="shared" si="17"/>
        <v>3.9567568886852963E-2</v>
      </c>
      <c r="BP20" s="3">
        <f t="shared" si="56"/>
        <v>1.1605915734820419E-5</v>
      </c>
      <c r="BQ20" s="3">
        <f t="shared" si="57"/>
        <v>3.4067456222648057E-3</v>
      </c>
      <c r="BR20" s="3">
        <f t="shared" si="18"/>
        <v>3.9381468705384774E-2</v>
      </c>
      <c r="BS20" s="3">
        <f t="shared" si="58"/>
        <v>25.392653775334345</v>
      </c>
      <c r="BU20" s="3">
        <v>2.44205E-4</v>
      </c>
      <c r="BV20" s="3">
        <v>-2.1978700000000001E-8</v>
      </c>
      <c r="BW20" s="32">
        <f t="shared" si="77"/>
        <v>0.99457305373717086</v>
      </c>
      <c r="BX20" s="3">
        <f t="shared" si="19"/>
        <v>8.6772197850000006E-6</v>
      </c>
      <c r="BY20" s="3">
        <f t="shared" si="20"/>
        <v>3.5532523023689117E-2</v>
      </c>
      <c r="BZ20" s="3">
        <f t="shared" si="60"/>
        <v>8.630128979516048E-6</v>
      </c>
      <c r="CA20" s="3">
        <f t="shared" si="61"/>
        <v>2.9377081168005864E-3</v>
      </c>
      <c r="CB20" s="3">
        <f t="shared" si="21"/>
        <v>3.5339689930656816E-2</v>
      </c>
      <c r="CC20" s="3">
        <f t="shared" si="62"/>
        <v>28.296796094198616</v>
      </c>
      <c r="CE20" s="3">
        <v>2.44205E-4</v>
      </c>
      <c r="CF20" s="3">
        <v>-2.2100400000000001E-8</v>
      </c>
      <c r="CG20" s="32">
        <f t="shared" si="78"/>
        <v>0.99459087622079267</v>
      </c>
      <c r="CH20" s="3">
        <f t="shared" si="22"/>
        <v>9.292692023999999E-6</v>
      </c>
      <c r="CI20" s="3">
        <f t="shared" si="23"/>
        <v>3.8052832759362006E-2</v>
      </c>
      <c r="CJ20" s="3">
        <f t="shared" si="64"/>
        <v>9.2424267026001308E-6</v>
      </c>
      <c r="CK20" s="3">
        <f t="shared" si="65"/>
        <v>3.0401359677817257E-3</v>
      </c>
      <c r="CL20" s="3">
        <f t="shared" si="24"/>
        <v>3.7847000276817144E-2</v>
      </c>
      <c r="CM20" s="3">
        <f t="shared" si="66"/>
        <v>26.422173294736425</v>
      </c>
      <c r="CO20" s="3">
        <v>2.44205E-4</v>
      </c>
      <c r="CP20" s="3">
        <v>-2.2246700000000001E-8</v>
      </c>
      <c r="CQ20" s="32">
        <f t="shared" si="79"/>
        <v>0.99459087622079267</v>
      </c>
      <c r="CR20" s="3">
        <f t="shared" si="25"/>
        <v>9.4897364099999997E-6</v>
      </c>
      <c r="CS20" s="3">
        <f t="shared" si="26"/>
        <v>3.8859713806023627E-2</v>
      </c>
      <c r="CT20" s="3">
        <f t="shared" si="68"/>
        <v>9.4384052511262594E-6</v>
      </c>
      <c r="CU20" s="3">
        <f t="shared" si="69"/>
        <v>3.0721987649119089E-3</v>
      </c>
      <c r="CV20" s="3">
        <f t="shared" si="27"/>
        <v>3.8649516804022274E-2</v>
      </c>
      <c r="CW20" s="3">
        <f t="shared" si="70"/>
        <v>25.87354468286469</v>
      </c>
    </row>
    <row r="21" spans="2:101" x14ac:dyDescent="0.2">
      <c r="B21" s="3">
        <v>2.9470499999999998E-4</v>
      </c>
      <c r="C21" s="3">
        <f t="shared" si="28"/>
        <v>0.24558750000000001</v>
      </c>
      <c r="D21" s="3">
        <v>-2.8188699999999999E-8</v>
      </c>
      <c r="E21" s="32">
        <f t="shared" si="80"/>
        <v>0.99524969332051938</v>
      </c>
      <c r="F21" s="3">
        <f t="shared" si="0"/>
        <v>1.14411303225E-5</v>
      </c>
      <c r="G21" s="3">
        <f t="shared" si="30"/>
        <v>3.8822314933577649E-2</v>
      </c>
      <c r="H21" s="3">
        <f t="shared" si="31"/>
        <v>1.138678144470822E-5</v>
      </c>
      <c r="I21" s="3">
        <f t="shared" si="32"/>
        <v>3.3744305363584267E-3</v>
      </c>
      <c r="J21" s="3">
        <f t="shared" si="33"/>
        <v>3.8637897031635775E-2</v>
      </c>
      <c r="K21" s="3">
        <f t="shared" si="34"/>
        <v>25.881325766286508</v>
      </c>
      <c r="M21" s="3">
        <v>2.9470499999999998E-4</v>
      </c>
      <c r="N21" s="3">
        <v>-2.7978399999999999E-8</v>
      </c>
      <c r="O21" s="32">
        <f t="shared" si="71"/>
        <v>0.99524969332051938</v>
      </c>
      <c r="P21" s="3">
        <f t="shared" si="1"/>
        <v>1.1355816870000001E-5</v>
      </c>
      <c r="Q21" s="3">
        <f t="shared" si="2"/>
        <v>3.8532827301878153E-2</v>
      </c>
      <c r="R21" s="3">
        <f t="shared" si="36"/>
        <v>1.1301873257271481E-5</v>
      </c>
      <c r="S21" s="3">
        <f t="shared" si="37"/>
        <v>3.3618258814625546E-3</v>
      </c>
      <c r="T21" s="3">
        <f t="shared" si="3"/>
        <v>3.8349784554966772E-2</v>
      </c>
      <c r="U21" s="3">
        <f t="shared" si="38"/>
        <v>26.075765786029368</v>
      </c>
      <c r="W21" s="3">
        <v>2.9470499999999998E-4</v>
      </c>
      <c r="X21" s="3">
        <v>-2.88558E-8</v>
      </c>
      <c r="Y21" s="32">
        <f t="shared" si="72"/>
        <v>0.99524969332051938</v>
      </c>
      <c r="Z21" s="3">
        <f t="shared" si="4"/>
        <v>1.1277987370000001E-5</v>
      </c>
      <c r="AA21" s="3">
        <f t="shared" si="5"/>
        <v>3.8268734395412368E-2</v>
      </c>
      <c r="AB21" s="3">
        <f t="shared" si="40"/>
        <v>1.1224413471265192E-5</v>
      </c>
      <c r="AC21" s="3">
        <f t="shared" si="41"/>
        <v>3.3502855805535733E-3</v>
      </c>
      <c r="AD21" s="3">
        <f t="shared" si="6"/>
        <v>3.8086946170798573E-2</v>
      </c>
      <c r="AE21" s="3">
        <f t="shared" si="42"/>
        <v>26.255714898106071</v>
      </c>
      <c r="AF21" s="3"/>
      <c r="AG21" s="3">
        <v>2.9470499999999998E-4</v>
      </c>
      <c r="AH21" s="3">
        <v>-2.8517400000000002E-8</v>
      </c>
      <c r="AI21" s="32">
        <f t="shared" si="73"/>
        <v>0.99524969332051938</v>
      </c>
      <c r="AJ21" s="3">
        <f t="shared" si="7"/>
        <v>1.1145791410000001E-5</v>
      </c>
      <c r="AK21" s="3">
        <f t="shared" si="8"/>
        <v>3.7820163926638506E-2</v>
      </c>
      <c r="AL21" s="3">
        <f t="shared" si="44"/>
        <v>1.1092845482616981E-5</v>
      </c>
      <c r="AM21" s="3">
        <f t="shared" si="45"/>
        <v>3.3305923621207356E-3</v>
      </c>
      <c r="AN21" s="3">
        <f t="shared" si="9"/>
        <v>3.7640506549318747E-2</v>
      </c>
      <c r="AO21" s="3">
        <f t="shared" si="46"/>
        <v>26.567123869327919</v>
      </c>
      <c r="AQ21" s="3">
        <v>2.9470499999999998E-4</v>
      </c>
      <c r="AR21" s="3">
        <v>-2.81323E-8</v>
      </c>
      <c r="AS21" s="32">
        <f t="shared" si="74"/>
        <v>0.99529664857600031</v>
      </c>
      <c r="AT21" s="3">
        <f t="shared" si="10"/>
        <v>1.11905466855E-5</v>
      </c>
      <c r="AU21" s="3">
        <f t="shared" si="11"/>
        <v>3.7972028589606556E-2</v>
      </c>
      <c r="AV21" s="3">
        <f t="shared" si="48"/>
        <v>1.1137913611811418E-5</v>
      </c>
      <c r="AW21" s="3">
        <f t="shared" si="49"/>
        <v>3.337351286845815E-3</v>
      </c>
      <c r="AX21" s="3">
        <f t="shared" si="12"/>
        <v>3.7793432794867472E-2</v>
      </c>
      <c r="AY21" s="3">
        <f t="shared" si="50"/>
        <v>26.459623433196171</v>
      </c>
      <c r="BA21" s="3">
        <v>2.9470499999999998E-4</v>
      </c>
      <c r="BB21" s="3">
        <v>-2.78613E-8</v>
      </c>
      <c r="BC21" s="32">
        <f t="shared" si="75"/>
        <v>0.99529664857600031</v>
      </c>
      <c r="BD21" s="3">
        <f t="shared" si="13"/>
        <v>1.1252004221499999E-5</v>
      </c>
      <c r="BE21" s="3">
        <f t="shared" si="14"/>
        <v>3.818056775928471E-2</v>
      </c>
      <c r="BF21" s="3">
        <f t="shared" si="52"/>
        <v>1.1199082091421957E-5</v>
      </c>
      <c r="BG21" s="3">
        <f t="shared" si="53"/>
        <v>3.3465029645021916E-3</v>
      </c>
      <c r="BH21" s="3">
        <f t="shared" si="15"/>
        <v>3.800099113154496E-2</v>
      </c>
      <c r="BI21" s="3">
        <f t="shared" si="54"/>
        <v>26.315103112399907</v>
      </c>
      <c r="BK21" s="3">
        <v>3.5564800000000002E-4</v>
      </c>
      <c r="BL21" s="3">
        <v>-3.7461799999999997E-8</v>
      </c>
      <c r="BM21" s="32">
        <f t="shared" si="76"/>
        <v>0.99602024265312128</v>
      </c>
      <c r="BN21" s="3">
        <f t="shared" si="16"/>
        <v>1.4740581268800001E-5</v>
      </c>
      <c r="BO21" s="3">
        <f t="shared" si="17"/>
        <v>4.1447108570271729E-2</v>
      </c>
      <c r="BP21" s="3">
        <f t="shared" si="56"/>
        <v>1.4681917332198232E-5</v>
      </c>
      <c r="BQ21" s="3">
        <f t="shared" si="57"/>
        <v>3.8316990137794269E-3</v>
      </c>
      <c r="BR21" s="3">
        <f t="shared" si="18"/>
        <v>4.128215913543231E-2</v>
      </c>
      <c r="BS21" s="3">
        <f t="shared" si="58"/>
        <v>24.22353919811583</v>
      </c>
      <c r="BU21" s="3">
        <v>2.9470499999999998E-4</v>
      </c>
      <c r="BV21" s="3">
        <v>-2.78999E-8</v>
      </c>
      <c r="BW21" s="32">
        <f t="shared" si="77"/>
        <v>0.99529664857600031</v>
      </c>
      <c r="BX21" s="3">
        <f t="shared" si="19"/>
        <v>1.1013429244999999E-5</v>
      </c>
      <c r="BY21" s="3">
        <f t="shared" si="20"/>
        <v>3.7371029487114231E-2</v>
      </c>
      <c r="BZ21" s="3">
        <f t="shared" si="60"/>
        <v>1.0961629216877409E-5</v>
      </c>
      <c r="CA21" s="3">
        <f t="shared" si="61"/>
        <v>3.3108351237833345E-3</v>
      </c>
      <c r="CB21" s="3">
        <f t="shared" si="21"/>
        <v>3.7195260402359681E-2</v>
      </c>
      <c r="CC21" s="3">
        <f t="shared" si="62"/>
        <v>26.885145827250604</v>
      </c>
      <c r="CE21" s="3">
        <v>2.9470499999999998E-4</v>
      </c>
      <c r="CF21" s="3">
        <v>-2.8204799999999999E-8</v>
      </c>
      <c r="CG21" s="32">
        <f t="shared" si="78"/>
        <v>0.99531209472189186</v>
      </c>
      <c r="CH21" s="3">
        <f t="shared" si="22"/>
        <v>1.1857821947999999E-5</v>
      </c>
      <c r="CI21" s="3">
        <f t="shared" si="23"/>
        <v>4.0236242846236066E-2</v>
      </c>
      <c r="CJ21" s="3">
        <f t="shared" si="64"/>
        <v>1.1802233601903104E-5</v>
      </c>
      <c r="CK21" s="3">
        <f t="shared" si="65"/>
        <v>3.4354379054063987E-3</v>
      </c>
      <c r="CL21" s="3">
        <f t="shared" si="24"/>
        <v>4.0047619151025955E-2</v>
      </c>
      <c r="CM21" s="3">
        <f t="shared" si="66"/>
        <v>24.970273419471969</v>
      </c>
      <c r="CO21" s="3">
        <v>2.9470499999999998E-4</v>
      </c>
      <c r="CP21" s="3">
        <v>-2.8259100000000001E-8</v>
      </c>
      <c r="CQ21" s="32">
        <f t="shared" si="79"/>
        <v>0.99531209472189186</v>
      </c>
      <c r="CR21" s="3">
        <f t="shared" si="25"/>
        <v>1.2052822529999999E-5</v>
      </c>
      <c r="CS21" s="3">
        <f t="shared" si="26"/>
        <v>4.0897923448872602E-2</v>
      </c>
      <c r="CT21" s="3">
        <f t="shared" si="68"/>
        <v>1.1996320039645511E-5</v>
      </c>
      <c r="CU21" s="3">
        <f t="shared" si="69"/>
        <v>3.4635704178846301E-3</v>
      </c>
      <c r="CV21" s="3">
        <f t="shared" si="27"/>
        <v>4.0706197857672967E-2</v>
      </c>
      <c r="CW21" s="3">
        <f t="shared" si="70"/>
        <v>24.566283579135696</v>
      </c>
    </row>
    <row r="22" spans="2:101" x14ac:dyDescent="0.2">
      <c r="B22" s="3">
        <v>3.5564800000000002E-4</v>
      </c>
      <c r="C22" s="3">
        <f t="shared" si="28"/>
        <v>0.29637333333333338</v>
      </c>
      <c r="D22" s="3">
        <v>-3.5735000000000002E-8</v>
      </c>
      <c r="E22" s="32">
        <f t="shared" si="80"/>
        <v>0.99598051129857679</v>
      </c>
      <c r="F22" s="3">
        <f t="shared" si="0"/>
        <v>1.4502475575000002E-5</v>
      </c>
      <c r="G22" s="3">
        <f t="shared" si="30"/>
        <v>4.0777610375989745E-2</v>
      </c>
      <c r="H22" s="3">
        <f t="shared" si="31"/>
        <v>1.4444183038283624E-5</v>
      </c>
      <c r="I22" s="3">
        <f t="shared" si="32"/>
        <v>3.8005503599194187E-3</v>
      </c>
      <c r="J22" s="3">
        <f t="shared" si="33"/>
        <v>4.0613705231812416E-2</v>
      </c>
      <c r="K22" s="3">
        <f t="shared" si="34"/>
        <v>24.622230212492589</v>
      </c>
      <c r="M22" s="3">
        <v>3.5564800000000002E-4</v>
      </c>
      <c r="N22" s="3">
        <v>-3.5463200000000002E-8</v>
      </c>
      <c r="O22" s="32">
        <f t="shared" si="71"/>
        <v>0.99598051129857679</v>
      </c>
      <c r="P22" s="3">
        <f t="shared" si="1"/>
        <v>1.4392213110000001E-5</v>
      </c>
      <c r="Q22" s="3">
        <f t="shared" si="2"/>
        <v>4.0467577801646573E-2</v>
      </c>
      <c r="R22" s="3">
        <f t="shared" si="36"/>
        <v>1.4334363772015881E-5</v>
      </c>
      <c r="S22" s="3">
        <f t="shared" si="37"/>
        <v>3.7860749823551937E-3</v>
      </c>
      <c r="T22" s="3">
        <f t="shared" si="3"/>
        <v>4.0304918829898888E-2</v>
      </c>
      <c r="U22" s="3">
        <f t="shared" si="38"/>
        <v>24.810867482958002</v>
      </c>
      <c r="W22" s="3">
        <v>3.5564800000000002E-4</v>
      </c>
      <c r="X22" s="3">
        <v>-3.6607300000000001E-8</v>
      </c>
      <c r="Y22" s="32">
        <f t="shared" si="72"/>
        <v>0.99598051129857679</v>
      </c>
      <c r="Z22" s="3">
        <f t="shared" si="4"/>
        <v>1.4306110845000001E-5</v>
      </c>
      <c r="AA22" s="3">
        <f t="shared" si="5"/>
        <v>4.0225478127249414E-2</v>
      </c>
      <c r="AB22" s="3">
        <f t="shared" si="40"/>
        <v>1.4248607594097215E-5</v>
      </c>
      <c r="AC22" s="3">
        <f t="shared" si="41"/>
        <v>3.7747327844626587E-3</v>
      </c>
      <c r="AD22" s="3">
        <f t="shared" si="6"/>
        <v>4.006379227240759E-2</v>
      </c>
      <c r="AE22" s="3">
        <f t="shared" si="42"/>
        <v>24.960193313719628</v>
      </c>
      <c r="AF22" s="3"/>
      <c r="AG22" s="3">
        <v>3.5564800000000002E-4</v>
      </c>
      <c r="AH22" s="3">
        <v>-3.6169300000000001E-8</v>
      </c>
      <c r="AI22" s="32">
        <f t="shared" si="73"/>
        <v>0.99598051129857679</v>
      </c>
      <c r="AJ22" s="3">
        <f t="shared" si="7"/>
        <v>1.4135006145000002E-5</v>
      </c>
      <c r="AK22" s="3">
        <f t="shared" si="8"/>
        <v>3.9744371246288469E-2</v>
      </c>
      <c r="AL22" s="3">
        <f t="shared" si="44"/>
        <v>1.4078190647505627E-5</v>
      </c>
      <c r="AM22" s="3">
        <f t="shared" si="45"/>
        <v>3.7520915030827308E-3</v>
      </c>
      <c r="AN22" s="3">
        <f t="shared" si="9"/>
        <v>3.9584619195118839E-2</v>
      </c>
      <c r="AO22" s="3">
        <f t="shared" si="46"/>
        <v>25.262337249496884</v>
      </c>
      <c r="AQ22" s="3">
        <v>3.5564800000000002E-4</v>
      </c>
      <c r="AR22" s="3">
        <v>-3.5747299999999999E-8</v>
      </c>
      <c r="AS22" s="32">
        <f t="shared" si="74"/>
        <v>0.99602024265312128</v>
      </c>
      <c r="AT22" s="3">
        <f t="shared" si="10"/>
        <v>1.4218156460500001E-5</v>
      </c>
      <c r="AU22" s="3">
        <f t="shared" si="11"/>
        <v>3.9978170720768848E-2</v>
      </c>
      <c r="AV22" s="3">
        <f t="shared" si="48"/>
        <v>1.4161571647867255E-5</v>
      </c>
      <c r="AW22" s="3">
        <f t="shared" si="49"/>
        <v>3.763186369005295E-3</v>
      </c>
      <c r="AX22" s="3">
        <f t="shared" si="12"/>
        <v>3.98190673021281E-2</v>
      </c>
      <c r="AY22" s="3">
        <f t="shared" si="50"/>
        <v>25.113596770423495</v>
      </c>
      <c r="BA22" s="3">
        <v>3.5564800000000002E-4</v>
      </c>
      <c r="BB22" s="3">
        <v>-3.5390699999999999E-8</v>
      </c>
      <c r="BC22" s="32">
        <f t="shared" si="75"/>
        <v>0.99602024265312128</v>
      </c>
      <c r="BD22" s="3">
        <f t="shared" si="13"/>
        <v>1.4291284178500001E-5</v>
      </c>
      <c r="BE22" s="3">
        <f t="shared" si="14"/>
        <v>4.0183788966899857E-2</v>
      </c>
      <c r="BF22" s="3">
        <f t="shared" si="52"/>
        <v>1.4234408335294285E-5</v>
      </c>
      <c r="BG22" s="3">
        <f t="shared" si="53"/>
        <v>3.7728514859843455E-3</v>
      </c>
      <c r="BH22" s="3">
        <f t="shared" si="15"/>
        <v>4.0023867237533414E-2</v>
      </c>
      <c r="BI22" s="3">
        <f t="shared" si="54"/>
        <v>24.985091871937456</v>
      </c>
      <c r="BK22" s="3">
        <v>4.2919300000000002E-4</v>
      </c>
      <c r="BL22" s="3">
        <v>-4.71726E-8</v>
      </c>
      <c r="BM22" s="32">
        <f t="shared" si="76"/>
        <v>0.99674383134814082</v>
      </c>
      <c r="BN22" s="3">
        <f t="shared" si="16"/>
        <v>1.8560188497600001E-5</v>
      </c>
      <c r="BO22" s="3">
        <f t="shared" si="17"/>
        <v>4.3244387717413846E-2</v>
      </c>
      <c r="BP22" s="3">
        <f t="shared" si="56"/>
        <v>1.8499753393641517E-5</v>
      </c>
      <c r="BQ22" s="3">
        <f t="shared" si="57"/>
        <v>4.301133966018905E-3</v>
      </c>
      <c r="BR22" s="3">
        <f t="shared" si="18"/>
        <v>4.3103576697759549E-2</v>
      </c>
      <c r="BS22" s="3">
        <f t="shared" si="58"/>
        <v>23.19993087840384</v>
      </c>
      <c r="BU22" s="3">
        <v>3.5564800000000002E-4</v>
      </c>
      <c r="BV22" s="3">
        <v>-3.5282100000000003E-8</v>
      </c>
      <c r="BW22" s="32">
        <f t="shared" si="77"/>
        <v>0.99602024265312128</v>
      </c>
      <c r="BX22" s="3">
        <f t="shared" si="19"/>
        <v>1.3926076255000004E-5</v>
      </c>
      <c r="BY22" s="3">
        <f t="shared" si="20"/>
        <v>3.9156908670933063E-2</v>
      </c>
      <c r="BZ22" s="3">
        <f t="shared" si="60"/>
        <v>1.3870653850710973E-5</v>
      </c>
      <c r="CA22" s="3">
        <f t="shared" si="61"/>
        <v>3.7243326718636419E-3</v>
      </c>
      <c r="CB22" s="3">
        <f t="shared" si="21"/>
        <v>3.9001073675968861E-2</v>
      </c>
      <c r="CC22" s="3">
        <f t="shared" si="62"/>
        <v>25.640319759098482</v>
      </c>
      <c r="CE22" s="3">
        <v>3.5564800000000002E-4</v>
      </c>
      <c r="CF22" s="3">
        <v>-3.5701499999999997E-8</v>
      </c>
      <c r="CG22" s="32">
        <f t="shared" si="78"/>
        <v>0.99603331246378435</v>
      </c>
      <c r="CH22" s="3">
        <f t="shared" si="22"/>
        <v>1.5008010254999999E-5</v>
      </c>
      <c r="CI22" s="3">
        <f t="shared" si="23"/>
        <v>4.2199057087344782E-2</v>
      </c>
      <c r="CJ22" s="3">
        <f t="shared" si="64"/>
        <v>1.4948478167778093E-5</v>
      </c>
      <c r="CK22" s="3">
        <f t="shared" si="65"/>
        <v>3.8663261848656916E-3</v>
      </c>
      <c r="CL22" s="3">
        <f t="shared" si="24"/>
        <v>4.2031666613556361E-2</v>
      </c>
      <c r="CM22" s="3">
        <f t="shared" si="66"/>
        <v>23.791585739250053</v>
      </c>
      <c r="CO22" s="3">
        <v>3.5564800000000002E-4</v>
      </c>
      <c r="CP22" s="3">
        <v>-3.5711299999999998E-8</v>
      </c>
      <c r="CQ22" s="32">
        <f t="shared" si="79"/>
        <v>0.99603331246378435</v>
      </c>
      <c r="CR22" s="3">
        <f t="shared" si="25"/>
        <v>1.522969539E-5</v>
      </c>
      <c r="CS22" s="3">
        <f t="shared" si="26"/>
        <v>4.2822384464414248E-2</v>
      </c>
      <c r="CT22" s="3">
        <f t="shared" si="68"/>
        <v>1.5169283947116127E-5</v>
      </c>
      <c r="CU22" s="3">
        <f t="shared" si="69"/>
        <v>3.8947764951427094E-3</v>
      </c>
      <c r="CV22" s="3">
        <f t="shared" si="27"/>
        <v>4.2652521445688221E-2</v>
      </c>
      <c r="CW22" s="3">
        <f t="shared" si="70"/>
        <v>23.445272778852111</v>
      </c>
    </row>
    <row r="23" spans="2:101" x14ac:dyDescent="0.2">
      <c r="B23" s="3">
        <v>4.2919300000000002E-4</v>
      </c>
      <c r="C23" s="3">
        <f t="shared" si="28"/>
        <v>0.35766083333333337</v>
      </c>
      <c r="D23" s="3">
        <v>-4.50103E-8</v>
      </c>
      <c r="E23" s="32">
        <f t="shared" si="80"/>
        <v>0.99671132384080108</v>
      </c>
      <c r="F23" s="3">
        <f t="shared" si="0"/>
        <v>1.8265232902500002E-5</v>
      </c>
      <c r="G23" s="3">
        <f t="shared" si="30"/>
        <v>4.2557154712448711E-2</v>
      </c>
      <c r="H23" s="3">
        <f t="shared" si="31"/>
        <v>1.8205164466511335E-5</v>
      </c>
      <c r="I23" s="3">
        <f t="shared" si="32"/>
        <v>4.2667510434183219E-3</v>
      </c>
      <c r="J23" s="3">
        <f t="shared" si="33"/>
        <v>4.2417198012342547E-2</v>
      </c>
      <c r="K23" s="3">
        <f t="shared" si="34"/>
        <v>23.575343182947169</v>
      </c>
      <c r="M23" s="3">
        <v>4.2919300000000002E-4</v>
      </c>
      <c r="N23" s="3">
        <v>-4.4765100000000003E-8</v>
      </c>
      <c r="O23" s="32">
        <f t="shared" si="71"/>
        <v>0.99671132384080108</v>
      </c>
      <c r="P23" s="3">
        <f t="shared" si="1"/>
        <v>1.8165761392500006E-5</v>
      </c>
      <c r="Q23" s="3">
        <f t="shared" si="2"/>
        <v>4.2325390657582965E-2</v>
      </c>
      <c r="R23" s="3">
        <f t="shared" si="36"/>
        <v>1.8106020086094794E-5</v>
      </c>
      <c r="S23" s="3">
        <f t="shared" si="37"/>
        <v>4.2551169297793444E-3</v>
      </c>
      <c r="T23" s="3">
        <f t="shared" si="3"/>
        <v>4.2186196154398586E-2</v>
      </c>
      <c r="U23" s="3">
        <f t="shared" si="38"/>
        <v>23.704436312296764</v>
      </c>
      <c r="W23" s="3">
        <v>4.2919300000000002E-4</v>
      </c>
      <c r="X23" s="3">
        <v>-4.6146799999999999E-8</v>
      </c>
      <c r="Y23" s="32">
        <f t="shared" si="72"/>
        <v>0.99671132384080108</v>
      </c>
      <c r="Z23" s="3">
        <f t="shared" si="4"/>
        <v>1.8032716519999999E-5</v>
      </c>
      <c r="AA23" s="3">
        <f t="shared" si="5"/>
        <v>4.2015402208330513E-2</v>
      </c>
      <c r="AB23" s="3">
        <f t="shared" si="40"/>
        <v>1.7973412755095082E-5</v>
      </c>
      <c r="AC23" s="3">
        <f t="shared" si="41"/>
        <v>4.2395061923642804E-3</v>
      </c>
      <c r="AD23" s="3">
        <f t="shared" si="6"/>
        <v>4.1877227156768823E-2</v>
      </c>
      <c r="AE23" s="3">
        <f t="shared" si="42"/>
        <v>23.879326973022021</v>
      </c>
      <c r="AF23" s="3"/>
      <c r="AG23" s="3">
        <v>4.2919300000000002E-4</v>
      </c>
      <c r="AH23" s="3">
        <v>-4.5506800000000001E-8</v>
      </c>
      <c r="AI23" s="32">
        <f t="shared" si="73"/>
        <v>0.99671132384080108</v>
      </c>
      <c r="AJ23" s="3">
        <f t="shared" si="7"/>
        <v>1.7782700520000003E-5</v>
      </c>
      <c r="AK23" s="3">
        <f t="shared" si="8"/>
        <v>4.1432876398263721E-2</v>
      </c>
      <c r="AL23" s="3">
        <f t="shared" si="44"/>
        <v>1.7724218976753703E-5</v>
      </c>
      <c r="AM23" s="3">
        <f t="shared" si="45"/>
        <v>4.2100141302320714E-3</v>
      </c>
      <c r="AN23" s="3">
        <f t="shared" si="9"/>
        <v>4.1296617085445714E-2</v>
      </c>
      <c r="AO23" s="3">
        <f t="shared" si="46"/>
        <v>24.215058534478189</v>
      </c>
      <c r="AQ23" s="3">
        <v>4.2919300000000002E-4</v>
      </c>
      <c r="AR23" s="3">
        <v>-4.5198499999999999E-8</v>
      </c>
      <c r="AS23" s="32">
        <f t="shared" si="74"/>
        <v>0.99674383134814082</v>
      </c>
      <c r="AT23" s="3">
        <f t="shared" si="10"/>
        <v>1.7975811812500002E-5</v>
      </c>
      <c r="AU23" s="3">
        <f t="shared" si="11"/>
        <v>4.1882816850461219E-2</v>
      </c>
      <c r="AV23" s="3">
        <f t="shared" si="48"/>
        <v>1.791727953758442E-5</v>
      </c>
      <c r="AW23" s="3">
        <f t="shared" si="49"/>
        <v>4.2328807610874679E-3</v>
      </c>
      <c r="AX23" s="3">
        <f t="shared" si="12"/>
        <v>4.1746439335181185E-2</v>
      </c>
      <c r="AY23" s="3">
        <f t="shared" si="50"/>
        <v>23.954138746325725</v>
      </c>
      <c r="BA23" s="3">
        <v>4.2919300000000002E-4</v>
      </c>
      <c r="BB23" s="3">
        <v>-4.45586E-8</v>
      </c>
      <c r="BC23" s="32">
        <f t="shared" si="75"/>
        <v>0.99674383134814082</v>
      </c>
      <c r="BD23" s="3">
        <f t="shared" si="13"/>
        <v>1.7991952853000002E-5</v>
      </c>
      <c r="BE23" s="3">
        <f t="shared" si="14"/>
        <v>4.1920424734326986E-2</v>
      </c>
      <c r="BF23" s="3">
        <f t="shared" si="52"/>
        <v>1.7933368020134335E-5</v>
      </c>
      <c r="BG23" s="3">
        <f t="shared" si="53"/>
        <v>4.234780752309892E-3</v>
      </c>
      <c r="BH23" s="3">
        <f t="shared" si="15"/>
        <v>4.1783924761434443E-2</v>
      </c>
      <c r="BI23" s="3">
        <f t="shared" si="54"/>
        <v>23.932648876559721</v>
      </c>
      <c r="BK23" s="3">
        <v>5.1794700000000005E-4</v>
      </c>
      <c r="BL23" s="3">
        <v>-5.9106300000000003E-8</v>
      </c>
      <c r="BM23" s="32">
        <f t="shared" si="76"/>
        <v>0.9974674238760356</v>
      </c>
      <c r="BN23" s="3">
        <f t="shared" si="16"/>
        <v>2.32541423208E-5</v>
      </c>
      <c r="BO23" s="3">
        <f t="shared" si="17"/>
        <v>4.4896760326442665E-2</v>
      </c>
      <c r="BP23" s="3">
        <f t="shared" si="56"/>
        <v>2.3195249435175071E-5</v>
      </c>
      <c r="BQ23" s="3">
        <f t="shared" si="57"/>
        <v>4.8161446651004032E-3</v>
      </c>
      <c r="BR23" s="3">
        <f t="shared" si="18"/>
        <v>4.4783055863196558E-2</v>
      </c>
      <c r="BS23" s="3">
        <f t="shared" si="58"/>
        <v>22.329874117005406</v>
      </c>
      <c r="BU23" s="3">
        <v>4.2919300000000002E-4</v>
      </c>
      <c r="BV23" s="3">
        <v>-4.4512000000000002E-8</v>
      </c>
      <c r="BW23" s="32">
        <f t="shared" si="77"/>
        <v>0.99674383134814082</v>
      </c>
      <c r="BX23" s="3">
        <f t="shared" si="19"/>
        <v>1.7567733300000003E-5</v>
      </c>
      <c r="BY23" s="3">
        <f t="shared" si="20"/>
        <v>4.093201263767117E-2</v>
      </c>
      <c r="BZ23" s="3">
        <f t="shared" si="60"/>
        <v>1.7510529797544319E-5</v>
      </c>
      <c r="CA23" s="3">
        <f t="shared" si="61"/>
        <v>4.1845584949363919E-3</v>
      </c>
      <c r="CB23" s="3">
        <f t="shared" si="21"/>
        <v>4.0798731101262878E-2</v>
      </c>
      <c r="CC23" s="3">
        <f t="shared" si="62"/>
        <v>24.510566211434114</v>
      </c>
      <c r="CE23" s="3">
        <v>4.2919300000000002E-4</v>
      </c>
      <c r="CF23" s="3">
        <v>-4.48512E-8</v>
      </c>
      <c r="CG23" s="32">
        <f t="shared" si="78"/>
        <v>0.99675452484125038</v>
      </c>
      <c r="CH23" s="3">
        <f t="shared" si="22"/>
        <v>1.8852805691999999E-5</v>
      </c>
      <c r="CI23" s="3">
        <f t="shared" si="23"/>
        <v>4.3926172356026305E-2</v>
      </c>
      <c r="CJ23" s="3">
        <f t="shared" si="64"/>
        <v>1.8791619379453881E-5</v>
      </c>
      <c r="CK23" s="3">
        <f t="shared" si="65"/>
        <v>4.3349301470097393E-3</v>
      </c>
      <c r="CL23" s="3">
        <f t="shared" si="24"/>
        <v>4.3783611054825873E-2</v>
      </c>
      <c r="CM23" s="3">
        <f t="shared" si="66"/>
        <v>22.839596276054053</v>
      </c>
      <c r="CO23" s="3">
        <v>4.2919300000000002E-4</v>
      </c>
      <c r="CP23" s="3">
        <v>-4.4993300000000001E-8</v>
      </c>
      <c r="CQ23" s="32">
        <f t="shared" si="79"/>
        <v>0.99675452484125038</v>
      </c>
      <c r="CR23" s="3">
        <f t="shared" si="25"/>
        <v>1.918661199E-5</v>
      </c>
      <c r="CS23" s="3">
        <f t="shared" si="26"/>
        <v>4.4703925716402644E-2</v>
      </c>
      <c r="CT23" s="3">
        <f t="shared" si="68"/>
        <v>1.9124342317405886E-5</v>
      </c>
      <c r="CU23" s="3">
        <f t="shared" si="69"/>
        <v>4.3731387260645968E-3</v>
      </c>
      <c r="CV23" s="3">
        <f t="shared" si="27"/>
        <v>4.4558840235991465E-2</v>
      </c>
      <c r="CW23" s="3">
        <f t="shared" si="70"/>
        <v>22.442235810084462</v>
      </c>
    </row>
    <row r="24" spans="2:101" x14ac:dyDescent="0.2">
      <c r="B24" s="3">
        <v>5.1794700000000005E-4</v>
      </c>
      <c r="C24" s="3">
        <f t="shared" si="28"/>
        <v>0.43162250000000008</v>
      </c>
      <c r="D24" s="3">
        <v>-5.6653100000000003E-8</v>
      </c>
      <c r="E24" s="32">
        <f t="shared" si="80"/>
        <v>0.99744214025416567</v>
      </c>
      <c r="F24" s="3">
        <f t="shared" si="0"/>
        <v>2.2988425792500004E-5</v>
      </c>
      <c r="G24" s="3">
        <f t="shared" si="30"/>
        <v>4.4383741565256679E-2</v>
      </c>
      <c r="H24" s="3">
        <f t="shared" si="31"/>
        <v>2.292962462354527E-5</v>
      </c>
      <c r="I24" s="3">
        <f t="shared" si="32"/>
        <v>4.7884887619733712E-3</v>
      </c>
      <c r="J24" s="3">
        <f t="shared" si="33"/>
        <v>4.4270214179337401E-2</v>
      </c>
      <c r="K24" s="3">
        <f t="shared" si="34"/>
        <v>22.588551208472314</v>
      </c>
      <c r="M24" s="3">
        <v>5.1794700000000005E-4</v>
      </c>
      <c r="N24" s="3">
        <v>-5.6463900000000003E-8</v>
      </c>
      <c r="O24" s="32">
        <f t="shared" si="71"/>
        <v>0.99744214025416567</v>
      </c>
      <c r="P24" s="3">
        <f t="shared" si="1"/>
        <v>2.2911672082500002E-5</v>
      </c>
      <c r="Q24" s="3">
        <f t="shared" si="2"/>
        <v>4.4235553217800275E-2</v>
      </c>
      <c r="R24" s="3">
        <f t="shared" si="36"/>
        <v>2.2853067238770419E-5</v>
      </c>
      <c r="S24" s="3">
        <f t="shared" si="37"/>
        <v>4.7804881799634671E-3</v>
      </c>
      <c r="T24" s="3">
        <f t="shared" si="3"/>
        <v>4.4122404876889752E-2</v>
      </c>
      <c r="U24" s="3">
        <f t="shared" si="38"/>
        <v>22.664222469065276</v>
      </c>
      <c r="W24" s="3">
        <v>5.1794700000000005E-4</v>
      </c>
      <c r="X24" s="3">
        <v>-5.8007100000000003E-8</v>
      </c>
      <c r="Y24" s="32">
        <f t="shared" si="72"/>
        <v>0.99744214025416567</v>
      </c>
      <c r="Z24" s="3">
        <f t="shared" si="4"/>
        <v>2.2665942715000004E-5</v>
      </c>
      <c r="AA24" s="3">
        <f t="shared" si="5"/>
        <v>4.3761123657439858E-2</v>
      </c>
      <c r="AB24" s="3">
        <f t="shared" si="40"/>
        <v>2.2607966412527917E-5</v>
      </c>
      <c r="AC24" s="3">
        <f t="shared" si="41"/>
        <v>4.7547835295129806E-3</v>
      </c>
      <c r="AD24" s="3">
        <f t="shared" si="6"/>
        <v>4.3649188840804008E-2</v>
      </c>
      <c r="AE24" s="3">
        <f t="shared" si="42"/>
        <v>22.909933186780847</v>
      </c>
      <c r="AF24" s="3"/>
      <c r="AG24" s="3">
        <v>5.1794700000000005E-4</v>
      </c>
      <c r="AH24" s="3">
        <v>-5.73019E-8</v>
      </c>
      <c r="AI24" s="32">
        <f t="shared" si="73"/>
        <v>0.99744214025416567</v>
      </c>
      <c r="AJ24" s="3">
        <f t="shared" si="7"/>
        <v>2.2390456335000001E-5</v>
      </c>
      <c r="AK24" s="3">
        <f t="shared" si="8"/>
        <v>4.3229242248724285E-2</v>
      </c>
      <c r="AL24" s="3">
        <f t="shared" si="44"/>
        <v>2.2333184688049841E-5</v>
      </c>
      <c r="AM24" s="3">
        <f t="shared" si="45"/>
        <v>4.7257998992815851E-3</v>
      </c>
      <c r="AN24" s="3">
        <f t="shared" si="9"/>
        <v>4.311866791013335E-2</v>
      </c>
      <c r="AO24" s="3">
        <f t="shared" si="46"/>
        <v>23.191811075522331</v>
      </c>
      <c r="AQ24" s="3">
        <v>5.1794700000000005E-4</v>
      </c>
      <c r="AR24" s="3">
        <v>-5.66955E-8</v>
      </c>
      <c r="AS24" s="32">
        <f t="shared" si="74"/>
        <v>0.9974674238760356</v>
      </c>
      <c r="AT24" s="3">
        <f t="shared" si="10"/>
        <v>2.2546846557500004E-5</v>
      </c>
      <c r="AU24" s="3">
        <f t="shared" si="11"/>
        <v>4.3531184768904933E-2</v>
      </c>
      <c r="AV24" s="3">
        <f t="shared" si="48"/>
        <v>2.248974495223779E-5</v>
      </c>
      <c r="AW24" s="3">
        <f t="shared" si="49"/>
        <v>4.7423353901045202E-3</v>
      </c>
      <c r="AX24" s="3">
        <f t="shared" si="12"/>
        <v>4.3420938729711318E-2</v>
      </c>
      <c r="AY24" s="3">
        <f t="shared" si="50"/>
        <v>23.030363443426374</v>
      </c>
      <c r="BA24" s="3">
        <v>5.1794700000000005E-4</v>
      </c>
      <c r="BB24" s="3">
        <v>-5.5869799999999999E-8</v>
      </c>
      <c r="BC24" s="32">
        <f t="shared" si="75"/>
        <v>0.9974674238760356</v>
      </c>
      <c r="BD24" s="3">
        <f t="shared" si="13"/>
        <v>2.2557775289000002E-5</v>
      </c>
      <c r="BE24" s="3">
        <f t="shared" si="14"/>
        <v>4.3552284865053761E-2</v>
      </c>
      <c r="BF24" s="3">
        <f t="shared" si="52"/>
        <v>2.2500646005893328E-5</v>
      </c>
      <c r="BG24" s="3">
        <f t="shared" si="53"/>
        <v>4.7434845847639613E-3</v>
      </c>
      <c r="BH24" s="3">
        <f t="shared" si="15"/>
        <v>4.3441985388260433E-2</v>
      </c>
      <c r="BI24" s="3">
        <f t="shared" si="54"/>
        <v>23.019205753663265</v>
      </c>
      <c r="BK24" s="3">
        <v>6.2505500000000001E-4</v>
      </c>
      <c r="BL24" s="3">
        <v>-7.3799899999999994E-8</v>
      </c>
      <c r="BM24" s="32">
        <f t="shared" si="76"/>
        <v>0.99819101835270896</v>
      </c>
      <c r="BN24" s="3">
        <f t="shared" si="16"/>
        <v>2.9033664170400001E-5</v>
      </c>
      <c r="BO24" s="3">
        <f t="shared" si="17"/>
        <v>4.6449775092431866E-2</v>
      </c>
      <c r="BP24" s="3">
        <f t="shared" si="56"/>
        <v>2.8981142804762135E-5</v>
      </c>
      <c r="BQ24" s="3">
        <f t="shared" si="57"/>
        <v>5.3834136757973687E-3</v>
      </c>
      <c r="BR24" s="3">
        <f t="shared" si="18"/>
        <v>4.6365748301768858E-2</v>
      </c>
      <c r="BS24" s="3">
        <f t="shared" si="58"/>
        <v>21.567645010095738</v>
      </c>
      <c r="BU24" s="3">
        <v>5.1794700000000005E-4</v>
      </c>
      <c r="BV24" s="3">
        <v>-5.5963499999999997E-8</v>
      </c>
      <c r="BW24" s="32">
        <f t="shared" si="77"/>
        <v>0.9974674238760356</v>
      </c>
      <c r="BX24" s="3">
        <f t="shared" si="19"/>
        <v>2.2085922624999999E-5</v>
      </c>
      <c r="BY24" s="3">
        <f t="shared" si="20"/>
        <v>4.2641279175282411E-2</v>
      </c>
      <c r="BZ24" s="3">
        <f t="shared" si="60"/>
        <v>2.2029988344684199E-5</v>
      </c>
      <c r="CA24" s="3">
        <f t="shared" si="61"/>
        <v>4.6936114394657983E-3</v>
      </c>
      <c r="CB24" s="3">
        <f t="shared" si="21"/>
        <v>4.2533286889747786E-2</v>
      </c>
      <c r="CC24" s="3">
        <f t="shared" si="62"/>
        <v>23.510997459287346</v>
      </c>
      <c r="CE24" s="3">
        <v>5.1794700000000005E-4</v>
      </c>
      <c r="CF24" s="3">
        <v>-5.6364699999999999E-8</v>
      </c>
      <c r="CG24" s="32">
        <f t="shared" si="78"/>
        <v>0.99747574103900427</v>
      </c>
      <c r="CH24" s="3">
        <f t="shared" si="22"/>
        <v>2.3690893526999998E-5</v>
      </c>
      <c r="CI24" s="3">
        <f t="shared" si="23"/>
        <v>4.5739995650134077E-2</v>
      </c>
      <c r="CJ24" s="3">
        <f t="shared" si="64"/>
        <v>2.3631091576720472E-5</v>
      </c>
      <c r="CK24" s="3">
        <f t="shared" si="65"/>
        <v>4.8611821172139264E-3</v>
      </c>
      <c r="CL24" s="3">
        <f t="shared" si="24"/>
        <v>4.562453605623832E-2</v>
      </c>
      <c r="CM24" s="3">
        <f t="shared" si="66"/>
        <v>21.918031095535234</v>
      </c>
      <c r="CO24" s="3">
        <v>5.1794700000000005E-4</v>
      </c>
      <c r="CP24" s="3">
        <v>-5.6426200000000003E-8</v>
      </c>
      <c r="CQ24" s="32">
        <f t="shared" si="79"/>
        <v>0.99747574103900427</v>
      </c>
      <c r="CR24" s="3">
        <f t="shared" si="25"/>
        <v>2.4060457260000002E-5</v>
      </c>
      <c r="CS24" s="3">
        <f t="shared" si="26"/>
        <v>4.6453512154718532E-2</v>
      </c>
      <c r="CT24" s="3">
        <f t="shared" si="68"/>
        <v>2.3999722435155794E-5</v>
      </c>
      <c r="CU24" s="3">
        <f t="shared" si="69"/>
        <v>4.8989511566411639E-3</v>
      </c>
      <c r="CV24" s="3">
        <f t="shared" si="27"/>
        <v>4.6336251460392261E-2</v>
      </c>
      <c r="CW24" s="3">
        <f t="shared" si="70"/>
        <v>21.581374592953196</v>
      </c>
    </row>
    <row r="25" spans="2:101" x14ac:dyDescent="0.2">
      <c r="B25" s="3">
        <v>6.2505500000000001E-4</v>
      </c>
      <c r="C25" s="3">
        <f t="shared" si="28"/>
        <v>0.52087916666666667</v>
      </c>
      <c r="D25" s="3">
        <v>-7.0951800000000001E-8</v>
      </c>
      <c r="E25" s="32">
        <f t="shared" si="80"/>
        <v>0.99817295863576427</v>
      </c>
      <c r="F25" s="3">
        <f t="shared" si="0"/>
        <v>2.8789050915000004E-5</v>
      </c>
      <c r="G25" s="3">
        <f t="shared" si="30"/>
        <v>4.6058428322307644E-2</v>
      </c>
      <c r="H25" s="3">
        <f t="shared" si="31"/>
        <v>2.8736452128141211E-5</v>
      </c>
      <c r="I25" s="3">
        <f t="shared" si="32"/>
        <v>5.3606391529500671E-3</v>
      </c>
      <c r="J25" s="3">
        <f t="shared" si="33"/>
        <v>4.59742776685911E-2</v>
      </c>
      <c r="K25" s="3">
        <f t="shared" si="34"/>
        <v>21.75129334730547</v>
      </c>
      <c r="M25" s="3">
        <v>6.2505500000000001E-4</v>
      </c>
      <c r="N25" s="3">
        <v>-7.07775E-8</v>
      </c>
      <c r="O25" s="32">
        <f t="shared" si="71"/>
        <v>0.99817295863576427</v>
      </c>
      <c r="P25" s="3">
        <f t="shared" si="1"/>
        <v>2.8718341762500002E-5</v>
      </c>
      <c r="Q25" s="3">
        <f t="shared" si="2"/>
        <v>4.5945303633280275E-2</v>
      </c>
      <c r="R25" s="3">
        <f t="shared" si="36"/>
        <v>2.8665872164187656E-5</v>
      </c>
      <c r="S25" s="3">
        <f t="shared" si="37"/>
        <v>5.3540519388765419E-3</v>
      </c>
      <c r="T25" s="3">
        <f t="shared" si="3"/>
        <v>4.5861359663049904E-2</v>
      </c>
      <c r="U25" s="3">
        <f t="shared" si="38"/>
        <v>21.804848511844085</v>
      </c>
      <c r="W25" s="3">
        <v>6.2505500000000001E-4</v>
      </c>
      <c r="X25" s="3">
        <v>-7.2420400000000004E-8</v>
      </c>
      <c r="Y25" s="32">
        <f t="shared" si="72"/>
        <v>0.99817295863576427</v>
      </c>
      <c r="Z25" s="3">
        <f t="shared" si="4"/>
        <v>2.8296498360000004E-5</v>
      </c>
      <c r="AA25" s="3">
        <f t="shared" si="5"/>
        <v>4.5270413579604998E-2</v>
      </c>
      <c r="AB25" s="3">
        <f t="shared" si="40"/>
        <v>2.8244799487033257E-5</v>
      </c>
      <c r="AC25" s="3">
        <f t="shared" si="41"/>
        <v>5.3145836607426979E-3</v>
      </c>
      <c r="AD25" s="3">
        <f t="shared" si="6"/>
        <v>4.5187702661419006E-2</v>
      </c>
      <c r="AE25" s="3">
        <f t="shared" si="42"/>
        <v>22.129914580804616</v>
      </c>
      <c r="AF25" s="3"/>
      <c r="AG25" s="3">
        <v>6.2505500000000001E-4</v>
      </c>
      <c r="AH25" s="3">
        <v>-7.1794399999999996E-8</v>
      </c>
      <c r="AI25" s="32">
        <f t="shared" si="73"/>
        <v>0.99817295863576427</v>
      </c>
      <c r="AJ25" s="3">
        <f t="shared" si="7"/>
        <v>2.805195146E-5</v>
      </c>
      <c r="AK25" s="3">
        <f t="shared" si="8"/>
        <v>4.4879172968778747E-2</v>
      </c>
      <c r="AL25" s="3">
        <f t="shared" si="44"/>
        <v>2.8000699384335049E-5</v>
      </c>
      <c r="AM25" s="3">
        <f t="shared" si="45"/>
        <v>5.2915687073244212E-3</v>
      </c>
      <c r="AN25" s="3">
        <f t="shared" si="9"/>
        <v>4.4797176863372097E-2</v>
      </c>
      <c r="AO25" s="3">
        <f t="shared" si="46"/>
        <v>22.322835277096193</v>
      </c>
      <c r="AQ25" s="3">
        <v>6.2505500000000001E-4</v>
      </c>
      <c r="AR25" s="3">
        <v>-7.0892900000000006E-8</v>
      </c>
      <c r="AS25" s="32">
        <f t="shared" si="74"/>
        <v>0.99819101835270896</v>
      </c>
      <c r="AT25" s="3">
        <f t="shared" si="10"/>
        <v>2.8191519836500002E-5</v>
      </c>
      <c r="AU25" s="3">
        <f t="shared" si="11"/>
        <v>4.5102462721680496E-2</v>
      </c>
      <c r="AV25" s="3">
        <f t="shared" si="48"/>
        <v>2.8140521894506532E-5</v>
      </c>
      <c r="AW25" s="3">
        <f t="shared" si="49"/>
        <v>5.3047640752918058E-3</v>
      </c>
      <c r="AX25" s="3">
        <f t="shared" si="12"/>
        <v>4.5020873194369343E-2</v>
      </c>
      <c r="AY25" s="3">
        <f t="shared" si="50"/>
        <v>22.211919250936866</v>
      </c>
      <c r="BA25" s="3">
        <v>6.2505500000000001E-4</v>
      </c>
      <c r="BB25" s="3">
        <v>-6.9919999999999993E-8</v>
      </c>
      <c r="BC25" s="32">
        <f t="shared" si="75"/>
        <v>0.99819101835270896</v>
      </c>
      <c r="BD25" s="3">
        <f t="shared" si="13"/>
        <v>2.8229208769999999E-5</v>
      </c>
      <c r="BE25" s="3">
        <f t="shared" si="14"/>
        <v>4.5162759709145593E-2</v>
      </c>
      <c r="BF25" s="3">
        <f t="shared" si="52"/>
        <v>2.8178142649417523E-5</v>
      </c>
      <c r="BG25" s="3">
        <f t="shared" si="53"/>
        <v>5.3083088313904195E-3</v>
      </c>
      <c r="BH25" s="3">
        <f t="shared" si="15"/>
        <v>4.5081061105690733E-2</v>
      </c>
      <c r="BI25" s="3">
        <f t="shared" si="54"/>
        <v>22.182264025585827</v>
      </c>
      <c r="BK25" s="3">
        <v>7.5431200000000004E-4</v>
      </c>
      <c r="BL25" s="3">
        <v>-9.1766399999999998E-8</v>
      </c>
      <c r="BM25" s="32">
        <f t="shared" si="76"/>
        <v>0.99891461169073514</v>
      </c>
      <c r="BN25" s="3">
        <f t="shared" si="16"/>
        <v>3.61005354144E-5</v>
      </c>
      <c r="BO25" s="3">
        <f t="shared" si="17"/>
        <v>4.7858890504724833E-2</v>
      </c>
      <c r="BP25" s="3">
        <f t="shared" si="56"/>
        <v>3.6061352315303009E-5</v>
      </c>
      <c r="BQ25" s="3">
        <f t="shared" si="57"/>
        <v>6.0051105164936813E-3</v>
      </c>
      <c r="BR25" s="3">
        <f t="shared" si="18"/>
        <v>4.7806945024476619E-2</v>
      </c>
      <c r="BS25" s="3">
        <f t="shared" si="58"/>
        <v>20.917462922761771</v>
      </c>
      <c r="BU25" s="3">
        <v>6.2505500000000001E-4</v>
      </c>
      <c r="BV25" s="3">
        <v>-7.0157499999999998E-8</v>
      </c>
      <c r="BW25" s="32">
        <f t="shared" si="77"/>
        <v>0.99819101835270896</v>
      </c>
      <c r="BX25" s="3">
        <f t="shared" si="19"/>
        <v>2.7686165325E-5</v>
      </c>
      <c r="BY25" s="3">
        <f t="shared" si="20"/>
        <v>4.4293966650934713E-2</v>
      </c>
      <c r="BZ25" s="3">
        <f t="shared" si="60"/>
        <v>2.7636081560043208E-5</v>
      </c>
      <c r="CA25" s="3">
        <f t="shared" si="61"/>
        <v>5.2570030968264805E-3</v>
      </c>
      <c r="CB25" s="3">
        <f t="shared" si="21"/>
        <v>4.4213839678177456E-2</v>
      </c>
      <c r="CC25" s="3">
        <f t="shared" si="62"/>
        <v>22.617352559261398</v>
      </c>
      <c r="CE25" s="3">
        <v>6.2505500000000001E-4</v>
      </c>
      <c r="CF25" s="3">
        <v>-7.0447600000000001E-8</v>
      </c>
      <c r="CG25" s="32">
        <f t="shared" si="78"/>
        <v>0.99819695917913676</v>
      </c>
      <c r="CH25" s="3">
        <f t="shared" si="22"/>
        <v>2.9608668935999998E-5</v>
      </c>
      <c r="CI25" s="3">
        <f t="shared" si="23"/>
        <v>4.7369701763844779E-2</v>
      </c>
      <c r="CJ25" s="3">
        <f t="shared" si="64"/>
        <v>2.9555283297256965E-5</v>
      </c>
      <c r="CK25" s="3">
        <f t="shared" si="65"/>
        <v>5.4364771035346933E-3</v>
      </c>
      <c r="CL25" s="3">
        <f t="shared" si="24"/>
        <v>4.7284292257892449E-2</v>
      </c>
      <c r="CM25" s="3">
        <f t="shared" si="66"/>
        <v>21.1486722598261</v>
      </c>
      <c r="CO25" s="3">
        <v>6.2505500000000001E-4</v>
      </c>
      <c r="CP25" s="3">
        <v>-7.0476899999999998E-8</v>
      </c>
      <c r="CQ25" s="32">
        <f t="shared" si="79"/>
        <v>0.99819695917913676</v>
      </c>
      <c r="CR25" s="3">
        <f t="shared" si="25"/>
        <v>3.0050270669999996E-5</v>
      </c>
      <c r="CS25" s="3">
        <f t="shared" si="26"/>
        <v>4.807620236619177E-2</v>
      </c>
      <c r="CT25" s="3">
        <f t="shared" si="68"/>
        <v>2.9996088805303997E-5</v>
      </c>
      <c r="CU25" s="3">
        <f t="shared" si="69"/>
        <v>5.4768685218201099E-3</v>
      </c>
      <c r="CV25" s="3">
        <f t="shared" si="27"/>
        <v>4.7989519010813442E-2</v>
      </c>
      <c r="CW25" s="3">
        <f t="shared" si="70"/>
        <v>20.837883367296737</v>
      </c>
    </row>
    <row r="26" spans="2:101" x14ac:dyDescent="0.2">
      <c r="B26" s="3">
        <v>7.5431200000000004E-4</v>
      </c>
      <c r="C26" s="3">
        <f t="shared" si="28"/>
        <v>0.62859333333333345</v>
      </c>
      <c r="D26" s="3">
        <v>-8.8392899999999997E-8</v>
      </c>
      <c r="E26" s="32">
        <f t="shared" si="80"/>
        <v>0.99890377586734813</v>
      </c>
      <c r="F26" s="3">
        <f t="shared" si="0"/>
        <v>3.58644691575E-5</v>
      </c>
      <c r="G26" s="3">
        <f t="shared" si="30"/>
        <v>4.7545934782291674E-2</v>
      </c>
      <c r="H26" s="3">
        <f t="shared" si="31"/>
        <v>3.5825153660904798E-5</v>
      </c>
      <c r="I26" s="3">
        <f t="shared" si="32"/>
        <v>5.9854117369571823E-3</v>
      </c>
      <c r="J26" s="3">
        <f t="shared" si="33"/>
        <v>4.749381378117383E-2</v>
      </c>
      <c r="K26" s="3">
        <f t="shared" si="34"/>
        <v>21.055373750515525</v>
      </c>
      <c r="M26" s="3">
        <v>7.5431200000000004E-4</v>
      </c>
      <c r="N26" s="3">
        <v>-8.8146500000000001E-8</v>
      </c>
      <c r="O26" s="32">
        <f t="shared" si="71"/>
        <v>0.99890377586734813</v>
      </c>
      <c r="P26" s="3">
        <f t="shared" si="1"/>
        <v>3.5764510837500005E-5</v>
      </c>
      <c r="Q26" s="3">
        <f t="shared" si="2"/>
        <v>4.7413418900269386E-2</v>
      </c>
      <c r="R26" s="3">
        <f t="shared" si="36"/>
        <v>3.5725304917627451E-5</v>
      </c>
      <c r="S26" s="3">
        <f t="shared" si="37"/>
        <v>5.9770649082662181E-3</v>
      </c>
      <c r="T26" s="3">
        <f t="shared" si="3"/>
        <v>4.7361443166259384E-2</v>
      </c>
      <c r="U26" s="3">
        <f t="shared" si="38"/>
        <v>21.114221466807134</v>
      </c>
      <c r="W26" s="3">
        <v>7.5431200000000004E-4</v>
      </c>
      <c r="X26" s="3">
        <v>-9.0015800000000006E-8</v>
      </c>
      <c r="Y26" s="32">
        <f t="shared" si="72"/>
        <v>0.99890377586734813</v>
      </c>
      <c r="Z26" s="3">
        <f t="shared" si="4"/>
        <v>3.5170141370000006E-5</v>
      </c>
      <c r="AA26" s="3">
        <f t="shared" si="5"/>
        <v>4.662545653522681E-2</v>
      </c>
      <c r="AB26" s="3">
        <f t="shared" si="40"/>
        <v>3.5131587012281434E-5</v>
      </c>
      <c r="AC26" s="3">
        <f t="shared" si="41"/>
        <v>5.9271904821999299E-3</v>
      </c>
      <c r="AD26" s="3">
        <f t="shared" si="6"/>
        <v>4.6574344584576981E-2</v>
      </c>
      <c r="AE26" s="3">
        <f t="shared" si="42"/>
        <v>21.471048254560912</v>
      </c>
      <c r="AF26" s="3"/>
      <c r="AG26" s="3">
        <v>7.5431200000000004E-4</v>
      </c>
      <c r="AH26" s="3">
        <v>-8.9418300000000003E-8</v>
      </c>
      <c r="AI26" s="32">
        <f t="shared" si="73"/>
        <v>0.99890377586734813</v>
      </c>
      <c r="AJ26" s="3">
        <f t="shared" si="7"/>
        <v>3.4936727995000002E-5</v>
      </c>
      <c r="AK26" s="3">
        <f t="shared" si="8"/>
        <v>4.6316017768509583E-2</v>
      </c>
      <c r="AL26" s="3">
        <f t="shared" si="44"/>
        <v>3.4898429510655988E-5</v>
      </c>
      <c r="AM26" s="3">
        <f t="shared" si="45"/>
        <v>5.9074892730038861E-3</v>
      </c>
      <c r="AN26" s="3">
        <f t="shared" si="9"/>
        <v>4.6265245032103407E-2</v>
      </c>
      <c r="AO26" s="3">
        <f t="shared" si="46"/>
        <v>21.614497001066372</v>
      </c>
      <c r="AQ26" s="3">
        <v>7.5431200000000004E-4</v>
      </c>
      <c r="AR26" s="3">
        <v>-8.8503600000000001E-8</v>
      </c>
      <c r="AS26" s="32">
        <f t="shared" si="74"/>
        <v>0.99891461169073514</v>
      </c>
      <c r="AT26" s="3">
        <f t="shared" si="10"/>
        <v>3.5193269996000004E-5</v>
      </c>
      <c r="AU26" s="3">
        <f t="shared" si="11"/>
        <v>4.665611841784302E-2</v>
      </c>
      <c r="AV26" s="3">
        <f t="shared" si="48"/>
        <v>3.5155071632181542E-5</v>
      </c>
      <c r="AW26" s="3">
        <f t="shared" si="49"/>
        <v>5.9291712432836298E-3</v>
      </c>
      <c r="AX26" s="3">
        <f t="shared" si="12"/>
        <v>4.6605478412356613E-2</v>
      </c>
      <c r="AY26" s="3">
        <f t="shared" si="50"/>
        <v>21.456704963999851</v>
      </c>
      <c r="BA26" s="3">
        <v>7.5431200000000004E-4</v>
      </c>
      <c r="BB26" s="3">
        <v>-8.7364100000000006E-8</v>
      </c>
      <c r="BC26" s="32">
        <f t="shared" si="75"/>
        <v>0.99891461169073514</v>
      </c>
      <c r="BD26" s="3">
        <f t="shared" si="13"/>
        <v>3.5270606955500006E-5</v>
      </c>
      <c r="BE26" s="3">
        <f t="shared" si="14"/>
        <v>4.6758644904893475E-2</v>
      </c>
      <c r="BF26" s="3">
        <f t="shared" si="52"/>
        <v>3.5232324651049829E-5</v>
      </c>
      <c r="BG26" s="3">
        <f t="shared" si="53"/>
        <v>5.9356823239666246E-3</v>
      </c>
      <c r="BH26" s="3">
        <f t="shared" si="15"/>
        <v>4.670789361835663E-2</v>
      </c>
      <c r="BI26" s="3">
        <f t="shared" si="54"/>
        <v>21.409657394761876</v>
      </c>
      <c r="BK26" s="3">
        <v>9.1029800000000003E-4</v>
      </c>
      <c r="BL26" s="3">
        <v>-1.14E-7</v>
      </c>
      <c r="BM26" s="32">
        <f t="shared" si="76"/>
        <v>0.99963820315497531</v>
      </c>
      <c r="BN26" s="3">
        <f t="shared" si="16"/>
        <v>4.4845810704000007E-5</v>
      </c>
      <c r="BO26" s="3">
        <f t="shared" si="17"/>
        <v>4.9264977736960869E-2</v>
      </c>
      <c r="BP26" s="3">
        <f t="shared" si="56"/>
        <v>4.4829585631174726E-5</v>
      </c>
      <c r="BQ26" s="3">
        <f t="shared" si="57"/>
        <v>6.6954899470594922E-3</v>
      </c>
      <c r="BR26" s="3">
        <f t="shared" si="18"/>
        <v>4.9247153823445425E-2</v>
      </c>
      <c r="BS26" s="3">
        <f t="shared" si="58"/>
        <v>20.305742004605417</v>
      </c>
      <c r="BU26" s="3">
        <v>7.5431200000000004E-4</v>
      </c>
      <c r="BV26" s="3">
        <v>-8.7592700000000006E-8</v>
      </c>
      <c r="BW26" s="32">
        <f t="shared" si="77"/>
        <v>0.99891461169073514</v>
      </c>
      <c r="BX26" s="3">
        <f t="shared" si="19"/>
        <v>3.4565223485000009E-5</v>
      </c>
      <c r="BY26" s="3">
        <f t="shared" si="20"/>
        <v>4.5823510013098034E-2</v>
      </c>
      <c r="BZ26" s="3">
        <f t="shared" si="60"/>
        <v>3.4527706795522259E-5</v>
      </c>
      <c r="CA26" s="3">
        <f t="shared" si="61"/>
        <v>5.8760281479518341E-3</v>
      </c>
      <c r="CB26" s="3">
        <f t="shared" si="21"/>
        <v>4.5773773711040334E-2</v>
      </c>
      <c r="CC26" s="3">
        <f t="shared" si="62"/>
        <v>21.84657105863235</v>
      </c>
      <c r="CE26" s="3">
        <v>7.5431200000000004E-4</v>
      </c>
      <c r="CF26" s="3">
        <v>-8.7593100000000001E-8</v>
      </c>
      <c r="CG26" s="32">
        <f t="shared" si="78"/>
        <v>0.99891817618436163</v>
      </c>
      <c r="CH26" s="3">
        <f t="shared" si="22"/>
        <v>3.6813379491E-5</v>
      </c>
      <c r="CI26" s="3">
        <f t="shared" si="23"/>
        <v>4.8803916006904299E-2</v>
      </c>
      <c r="CJ26" s="3">
        <f t="shared" si="64"/>
        <v>3.6773553900332503E-5</v>
      </c>
      <c r="CK26" s="3">
        <f t="shared" si="65"/>
        <v>6.0641202082686741E-3</v>
      </c>
      <c r="CL26" s="3">
        <f t="shared" si="24"/>
        <v>4.8751118768271616E-2</v>
      </c>
      <c r="CM26" s="3">
        <f t="shared" si="66"/>
        <v>20.512349773003031</v>
      </c>
      <c r="CO26" s="3">
        <v>7.5431200000000004E-4</v>
      </c>
      <c r="CP26" s="3">
        <v>-8.7664400000000005E-8</v>
      </c>
      <c r="CQ26" s="32">
        <f t="shared" si="79"/>
        <v>0.99891817618436163</v>
      </c>
      <c r="CR26" s="3">
        <f t="shared" si="25"/>
        <v>3.7377301919999999E-5</v>
      </c>
      <c r="CS26" s="3">
        <f t="shared" si="26"/>
        <v>4.9551514386619859E-2</v>
      </c>
      <c r="CT26" s="3">
        <f t="shared" si="68"/>
        <v>3.7336866264618634E-5</v>
      </c>
      <c r="CU26" s="3">
        <f t="shared" si="69"/>
        <v>6.1103900255727239E-3</v>
      </c>
      <c r="CV26" s="3">
        <f t="shared" si="27"/>
        <v>4.9497908378255462E-2</v>
      </c>
      <c r="CW26" s="3">
        <f t="shared" si="70"/>
        <v>20.202873874147421</v>
      </c>
    </row>
    <row r="27" spans="2:101" s="23" customFormat="1" x14ac:dyDescent="0.2">
      <c r="B27" s="4">
        <v>1.0985400000000001E-3</v>
      </c>
      <c r="C27" s="3">
        <f t="shared" si="28"/>
        <v>0.9154500000000001</v>
      </c>
      <c r="D27" s="4">
        <v>-1.35467E-7</v>
      </c>
      <c r="E27" s="30">
        <f>(E$2+(5.2115*LN(B27*1000)))/E$2</f>
        <v>1.0008149539529769</v>
      </c>
      <c r="F27" s="3">
        <f t="shared" si="0"/>
        <v>5.4961254675000006E-5</v>
      </c>
      <c r="G27" s="3">
        <f t="shared" si="30"/>
        <v>5.0031182000655421E-2</v>
      </c>
      <c r="H27" s="4">
        <f t="shared" si="31"/>
        <v>5.5006045566757969E-5</v>
      </c>
      <c r="I27" s="4">
        <f t="shared" si="32"/>
        <v>7.4166060679233849E-3</v>
      </c>
      <c r="J27" s="4">
        <f t="shared" si="33"/>
        <v>5.0071955110198962E-2</v>
      </c>
      <c r="K27" s="3">
        <f t="shared" si="34"/>
        <v>19.971259316701094</v>
      </c>
      <c r="M27" s="4">
        <v>1.0985400000000001E-3</v>
      </c>
      <c r="N27" s="4">
        <v>-1.36164E-7</v>
      </c>
      <c r="O27" s="30">
        <f t="shared" ref="O27:O33" si="81">(O$2+(5.2115*LN(M27*1000)))/O$2</f>
        <v>1.0008149539529769</v>
      </c>
      <c r="P27" s="3">
        <f t="shared" si="1"/>
        <v>5.5244010149999996E-5</v>
      </c>
      <c r="Q27" s="3">
        <f t="shared" si="2"/>
        <v>5.0288574061936743E-2</v>
      </c>
      <c r="R27" s="4">
        <f t="shared" si="36"/>
        <v>5.5289031474450039E-5</v>
      </c>
      <c r="S27" s="4">
        <f t="shared" si="37"/>
        <v>7.4356594512154763E-3</v>
      </c>
      <c r="T27" s="4">
        <f t="shared" si="3"/>
        <v>5.0329556934158096E-2</v>
      </c>
      <c r="U27" s="3">
        <f t="shared" si="38"/>
        <v>19.869040399227345</v>
      </c>
      <c r="W27" s="4">
        <v>1.0985400000000001E-3</v>
      </c>
      <c r="X27" s="4">
        <v>-1.3869000000000001E-7</v>
      </c>
      <c r="Y27" s="30">
        <f t="shared" ref="Y27:Y33" si="82">(Y$2+(5.2115*LN(W27*1000)))/Y$2</f>
        <v>1.0008149539529769</v>
      </c>
      <c r="Z27" s="3">
        <f t="shared" si="4"/>
        <v>5.4184717599999999E-5</v>
      </c>
      <c r="AA27" s="3">
        <f t="shared" si="5"/>
        <v>4.932430098130245E-2</v>
      </c>
      <c r="AB27" s="4">
        <f t="shared" si="40"/>
        <v>5.4228875649799059E-5</v>
      </c>
      <c r="AC27" s="4">
        <f t="shared" si="41"/>
        <v>7.3640257773719842E-3</v>
      </c>
      <c r="AD27" s="4">
        <f t="shared" si="6"/>
        <v>4.9364498015364987E-2</v>
      </c>
      <c r="AE27" s="3">
        <f t="shared" si="42"/>
        <v>20.257473289584432</v>
      </c>
      <c r="AF27" s="4"/>
      <c r="AG27" s="4">
        <v>1.0985400000000001E-3</v>
      </c>
      <c r="AH27" s="4">
        <v>-1.38149E-7</v>
      </c>
      <c r="AI27" s="30">
        <f t="shared" ref="AI27:AI33" si="83">(AI$2+(5.2115*LN(AG27*1000)))/AI$2</f>
        <v>1.0008149539529769</v>
      </c>
      <c r="AJ27" s="3">
        <f t="shared" si="7"/>
        <v>5.3973375949999999E-5</v>
      </c>
      <c r="AK27" s="3">
        <f t="shared" si="8"/>
        <v>4.9131916862380977E-2</v>
      </c>
      <c r="AL27" s="4">
        <f t="shared" si="44"/>
        <v>5.4017361766085961E-5</v>
      </c>
      <c r="AM27" s="4">
        <f t="shared" si="45"/>
        <v>7.3496504519661313E-3</v>
      </c>
      <c r="AN27" s="4">
        <f t="shared" si="9"/>
        <v>4.9171957112245306E-2</v>
      </c>
      <c r="AO27" s="3">
        <f t="shared" si="46"/>
        <v>20.336794765302717</v>
      </c>
      <c r="AQ27" s="4">
        <v>1.0985400000000001E-3</v>
      </c>
      <c r="AR27" s="4">
        <v>-1.35394E-7</v>
      </c>
      <c r="AS27" s="30">
        <f t="shared" ref="AS27:AS33" si="84">(AS$2+(5.2115*LN(AQ27*1000)))/AS$2</f>
        <v>1.0008068983949574</v>
      </c>
      <c r="AT27" s="3">
        <f t="shared" si="10"/>
        <v>5.3836189680000003E-5</v>
      </c>
      <c r="AU27" s="3">
        <f t="shared" si="11"/>
        <v>4.900703632093506E-2</v>
      </c>
      <c r="AV27" s="4">
        <f t="shared" si="48"/>
        <v>5.3879630015043414E-5</v>
      </c>
      <c r="AW27" s="4">
        <f t="shared" si="49"/>
        <v>7.340274519051955E-3</v>
      </c>
      <c r="AX27" s="4">
        <f t="shared" si="12"/>
        <v>4.9046580019884038E-2</v>
      </c>
      <c r="AY27" s="3">
        <f t="shared" si="50"/>
        <v>20.388781431744857</v>
      </c>
      <c r="BA27" s="4">
        <v>1.0985400000000001E-3</v>
      </c>
      <c r="BB27" s="4">
        <v>-1.3442200000000001E-7</v>
      </c>
      <c r="BC27" s="30">
        <f t="shared" ref="BC27:BC33" si="85">(BC$2+(5.2115*LN(BA27*1000)))/BC$2</f>
        <v>1.0008068983949574</v>
      </c>
      <c r="BD27" s="3">
        <f t="shared" si="13"/>
        <v>5.4265763580000007E-5</v>
      </c>
      <c r="BE27" s="3">
        <f t="shared" si="14"/>
        <v>4.9398077065923869E-2</v>
      </c>
      <c r="BF27" s="4">
        <f t="shared" si="52"/>
        <v>5.4309550537533846E-5</v>
      </c>
      <c r="BG27" s="4">
        <f t="shared" si="53"/>
        <v>7.3695013764524019E-3</v>
      </c>
      <c r="BH27" s="4">
        <f t="shared" si="15"/>
        <v>4.9437936295022342E-2</v>
      </c>
      <c r="BI27" s="3">
        <f t="shared" si="54"/>
        <v>20.227381540209741</v>
      </c>
      <c r="BK27" s="4">
        <v>1.3257099999999999E-3</v>
      </c>
      <c r="BL27" s="4">
        <v>-1.7237400000000001E-7</v>
      </c>
      <c r="BM27" s="30">
        <f t="shared" ref="BM27:BM33" si="86">(BM$2+(5.2115*LN(BK27*1000)))/BM$2</f>
        <v>1.002420713116619</v>
      </c>
      <c r="BN27" s="3">
        <f t="shared" si="16"/>
        <v>6.7806406367999994E-5</v>
      </c>
      <c r="BO27" s="3">
        <f t="shared" si="17"/>
        <v>5.1147239115643693E-2</v>
      </c>
      <c r="BP27" s="4">
        <f t="shared" si="56"/>
        <v>6.7970546225285802E-5</v>
      </c>
      <c r="BQ27" s="4">
        <f t="shared" si="57"/>
        <v>8.2444251603908565E-3</v>
      </c>
      <c r="BR27" s="4">
        <f t="shared" si="18"/>
        <v>5.1271051908249772E-2</v>
      </c>
      <c r="BS27" s="3">
        <f t="shared" si="58"/>
        <v>19.504183409178211</v>
      </c>
      <c r="BU27" s="4">
        <v>1.0985400000000001E-3</v>
      </c>
      <c r="BV27" s="4">
        <v>-1.3379000000000001E-7</v>
      </c>
      <c r="BW27" s="30">
        <f t="shared" ref="BW27:BW33" si="87">(BW$2+(5.2115*LN(BU27*1000)))/BW$2</f>
        <v>1.0008068983949574</v>
      </c>
      <c r="BX27" s="3">
        <f t="shared" si="19"/>
        <v>5.2792368199999995E-5</v>
      </c>
      <c r="BY27" s="3">
        <f t="shared" si="20"/>
        <v>4.8056846541773619E-2</v>
      </c>
      <c r="BZ27" s="4">
        <f t="shared" si="60"/>
        <v>5.2834966277166573E-5</v>
      </c>
      <c r="CA27" s="4">
        <f t="shared" si="61"/>
        <v>7.268766489382265E-3</v>
      </c>
      <c r="CB27" s="4">
        <f t="shared" si="21"/>
        <v>4.8095623534114888E-2</v>
      </c>
      <c r="CC27" s="3">
        <f t="shared" si="62"/>
        <v>20.791912579960343</v>
      </c>
      <c r="CE27" s="4">
        <v>1.0985400000000001E-3</v>
      </c>
      <c r="CF27" s="4">
        <v>-1.3527099999999999E-7</v>
      </c>
      <c r="CG27" s="30">
        <f t="shared" ref="CG27:CG33" si="88">(CG$2+(5.2115*LN(CE27*1000)))/CG$2</f>
        <v>1.0008042484823303</v>
      </c>
      <c r="CH27" s="3">
        <f t="shared" si="22"/>
        <v>5.6848109849999988E-5</v>
      </c>
      <c r="CI27" s="3">
        <f t="shared" si="23"/>
        <v>5.1748784614124188E-2</v>
      </c>
      <c r="CJ27" s="4">
        <f t="shared" si="64"/>
        <v>5.6893829856070199E-5</v>
      </c>
      <c r="CK27" s="4">
        <f t="shared" si="65"/>
        <v>7.5427998684885044E-3</v>
      </c>
      <c r="CL27" s="4">
        <f t="shared" si="24"/>
        <v>5.1790403495612536E-2</v>
      </c>
      <c r="CM27" s="3">
        <f t="shared" si="66"/>
        <v>19.308596429157301</v>
      </c>
      <c r="CO27" s="4">
        <v>1.0985400000000001E-3</v>
      </c>
      <c r="CP27" s="4">
        <v>-1.3458500000000001E-7</v>
      </c>
      <c r="CQ27" s="30">
        <f t="shared" ref="CQ27:CQ33" si="89">(CQ$2+(5.2115*LN(CO27*1000)))/CQ$2</f>
        <v>1.0008042484823303</v>
      </c>
      <c r="CR27" s="3">
        <f t="shared" si="25"/>
        <v>5.7379553699999995E-5</v>
      </c>
      <c r="CS27" s="3">
        <f t="shared" si="26"/>
        <v>5.2232557485389693E-2</v>
      </c>
      <c r="CT27" s="4">
        <f t="shared" si="68"/>
        <v>5.7425701118980012E-5</v>
      </c>
      <c r="CU27" s="4">
        <f t="shared" si="69"/>
        <v>7.5779747372883219E-3</v>
      </c>
      <c r="CV27" s="4">
        <f t="shared" si="27"/>
        <v>5.2274565440475547E-2</v>
      </c>
      <c r="CW27" s="3">
        <f t="shared" si="70"/>
        <v>19.129762085515349</v>
      </c>
    </row>
    <row r="28" spans="2:101" x14ac:dyDescent="0.2">
      <c r="B28" s="3">
        <v>1.59986E-3</v>
      </c>
      <c r="C28" s="3">
        <f t="shared" si="28"/>
        <v>1.3332166666666667</v>
      </c>
      <c r="D28" s="3">
        <v>-2.0573200000000001E-7</v>
      </c>
      <c r="E28" s="31">
        <f t="shared" ref="E28:E33" si="90">(E$2+(5.2115*LN(B28*1000)))/E$2</f>
        <v>1.004074821776394</v>
      </c>
      <c r="F28" s="3">
        <f t="shared" si="0"/>
        <v>8.3466008549999999E-5</v>
      </c>
      <c r="G28" s="3">
        <f t="shared" si="30"/>
        <v>5.2170820290525416E-2</v>
      </c>
      <c r="H28" s="3">
        <f t="shared" si="31"/>
        <v>8.380611765922823E-5</v>
      </c>
      <c r="I28" s="3">
        <f t="shared" si="32"/>
        <v>9.1545681306781611E-3</v>
      </c>
      <c r="J28" s="3">
        <f t="shared" si="33"/>
        <v>5.2383407085137591E-2</v>
      </c>
      <c r="K28" s="3">
        <f t="shared" si="34"/>
        <v>19.09001448444776</v>
      </c>
      <c r="M28" s="3">
        <v>1.59986E-3</v>
      </c>
      <c r="N28" s="3">
        <v>-2.05682E-7</v>
      </c>
      <c r="O28" s="31">
        <f t="shared" si="81"/>
        <v>1.004074821776394</v>
      </c>
      <c r="P28" s="3">
        <f t="shared" si="1"/>
        <v>8.3445724799999991E-5</v>
      </c>
      <c r="Q28" s="3">
        <f t="shared" si="2"/>
        <v>5.2158141837410764E-2</v>
      </c>
      <c r="R28" s="3">
        <f t="shared" si="36"/>
        <v>8.3785751256562003E-5</v>
      </c>
      <c r="S28" s="3">
        <f t="shared" si="37"/>
        <v>9.1534557002567064E-3</v>
      </c>
      <c r="T28" s="3">
        <f t="shared" si="3"/>
        <v>5.237067696958609E-2</v>
      </c>
      <c r="U28" s="3">
        <f t="shared" si="38"/>
        <v>19.094654830999094</v>
      </c>
      <c r="W28" s="3">
        <v>1.59986E-3</v>
      </c>
      <c r="X28" s="3">
        <v>-2.08132E-7</v>
      </c>
      <c r="Y28" s="31">
        <f t="shared" si="82"/>
        <v>1.004074821776394</v>
      </c>
      <c r="Z28" s="3">
        <f t="shared" si="4"/>
        <v>8.1312234899999988E-5</v>
      </c>
      <c r="AA28" s="3">
        <f t="shared" si="5"/>
        <v>5.0824593964471886E-2</v>
      </c>
      <c r="AB28" s="3">
        <f t="shared" si="40"/>
        <v>8.1643567765457767E-5</v>
      </c>
      <c r="AC28" s="3">
        <f t="shared" si="41"/>
        <v>9.0356830270576539E-3</v>
      </c>
      <c r="AD28" s="3">
        <f t="shared" si="6"/>
        <v>5.1031695126734694E-2</v>
      </c>
      <c r="AE28" s="3">
        <f t="shared" si="42"/>
        <v>19.595664959130779</v>
      </c>
      <c r="AF28" s="3"/>
      <c r="AG28" s="3">
        <v>1.59986E-3</v>
      </c>
      <c r="AH28" s="3">
        <v>-2.08578E-7</v>
      </c>
      <c r="AI28" s="31">
        <f t="shared" si="83"/>
        <v>1.004074821776394</v>
      </c>
      <c r="AJ28" s="3">
        <f t="shared" si="7"/>
        <v>8.1486464800000001E-5</v>
      </c>
      <c r="AK28" s="3">
        <f t="shared" si="8"/>
        <v>5.0933497181003339E-2</v>
      </c>
      <c r="AL28" s="3">
        <f t="shared" si="44"/>
        <v>8.1818507621248402E-5</v>
      </c>
      <c r="AM28" s="3">
        <f t="shared" si="45"/>
        <v>9.0453583467571038E-3</v>
      </c>
      <c r="AN28" s="3">
        <f t="shared" si="9"/>
        <v>5.1141042104464393E-2</v>
      </c>
      <c r="AO28" s="3">
        <f t="shared" si="46"/>
        <v>19.553766580613036</v>
      </c>
      <c r="AQ28" s="3">
        <v>1.59986E-3</v>
      </c>
      <c r="AR28" s="3">
        <v>-2.07732E-7</v>
      </c>
      <c r="AS28" s="31">
        <f t="shared" si="84"/>
        <v>1.0040345434721791</v>
      </c>
      <c r="AT28" s="3">
        <f t="shared" si="10"/>
        <v>8.2596693409999999E-5</v>
      </c>
      <c r="AU28" s="3">
        <f t="shared" si="11"/>
        <v>5.1627450783193529E-2</v>
      </c>
      <c r="AV28" s="3">
        <f t="shared" si="48"/>
        <v>8.292993336022089E-5</v>
      </c>
      <c r="AW28" s="3">
        <f t="shared" si="49"/>
        <v>9.1065873608185896E-3</v>
      </c>
      <c r="AX28" s="3">
        <f t="shared" si="12"/>
        <v>5.1835743977736104E-2</v>
      </c>
      <c r="AY28" s="3">
        <f t="shared" si="50"/>
        <v>19.29170729042702</v>
      </c>
      <c r="BA28" s="3">
        <v>1.59986E-3</v>
      </c>
      <c r="BB28" s="3">
        <v>-2.03348E-7</v>
      </c>
      <c r="BC28" s="31">
        <f t="shared" si="85"/>
        <v>1.0040345434721791</v>
      </c>
      <c r="BD28" s="3">
        <f t="shared" si="13"/>
        <v>8.208808811E-5</v>
      </c>
      <c r="BE28" s="3">
        <f t="shared" si="14"/>
        <v>5.1309544653907219E-2</v>
      </c>
      <c r="BF28" s="3">
        <f t="shared" si="52"/>
        <v>8.2419276070027866E-5</v>
      </c>
      <c r="BG28" s="3">
        <f t="shared" si="53"/>
        <v>9.078506268656087E-3</v>
      </c>
      <c r="BH28" s="3">
        <f t="shared" si="15"/>
        <v>5.1516555242351124E-2</v>
      </c>
      <c r="BI28" s="3">
        <f t="shared" si="54"/>
        <v>19.41123577257185</v>
      </c>
      <c r="BK28" s="3">
        <v>1.9307E-3</v>
      </c>
      <c r="BL28" s="3">
        <v>-2.5853700000000001E-7</v>
      </c>
      <c r="BM28" s="31">
        <f t="shared" si="86"/>
        <v>1.0056483613407774</v>
      </c>
      <c r="BN28" s="3">
        <f t="shared" si="16"/>
        <v>1.0169741613600001E-4</v>
      </c>
      <c r="BO28" s="3">
        <f t="shared" si="17"/>
        <v>5.2673857220697159E-2</v>
      </c>
      <c r="BP28" s="3">
        <f t="shared" si="56"/>
        <v>1.0227183988975954E-4</v>
      </c>
      <c r="BQ28" s="3">
        <f t="shared" si="57"/>
        <v>1.0112954063465312E-2</v>
      </c>
      <c r="BR28" s="3">
        <f t="shared" si="18"/>
        <v>5.2971378199492172E-2</v>
      </c>
      <c r="BS28" s="3">
        <f t="shared" si="58"/>
        <v>18.878119354077647</v>
      </c>
      <c r="BU28" s="3">
        <v>1.59986E-3</v>
      </c>
      <c r="BV28" s="3">
        <v>-2.06172E-7</v>
      </c>
      <c r="BW28" s="31">
        <f t="shared" si="87"/>
        <v>1.0040345434721791</v>
      </c>
      <c r="BX28" s="3">
        <f t="shared" si="19"/>
        <v>8.1350686299999997E-5</v>
      </c>
      <c r="BY28" s="3">
        <f t="shared" si="20"/>
        <v>5.0848628192466841E-2</v>
      </c>
      <c r="BZ28" s="3">
        <f t="shared" si="60"/>
        <v>8.1678899180368956E-5</v>
      </c>
      <c r="CA28" s="3">
        <f t="shared" si="61"/>
        <v>9.0376379204064692E-3</v>
      </c>
      <c r="CB28" s="3">
        <f t="shared" si="21"/>
        <v>5.1053779193410018E-2</v>
      </c>
      <c r="CC28" s="3">
        <f t="shared" si="62"/>
        <v>19.587188564663187</v>
      </c>
      <c r="CE28" s="3">
        <v>1.59986E-3</v>
      </c>
      <c r="CF28" s="3">
        <v>-2.0321700000000001E-7</v>
      </c>
      <c r="CG28" s="31">
        <f t="shared" si="88"/>
        <v>1.0040212937399224</v>
      </c>
      <c r="CH28" s="3">
        <f t="shared" si="22"/>
        <v>8.539969850999999E-5</v>
      </c>
      <c r="CI28" s="3">
        <f t="shared" si="23"/>
        <v>5.3379482273448922E-2</v>
      </c>
      <c r="CJ28" s="3">
        <f t="shared" si="64"/>
        <v>8.5743115783009518E-5</v>
      </c>
      <c r="CK28" s="3">
        <f t="shared" si="65"/>
        <v>9.2597578684871402E-3</v>
      </c>
      <c r="CL28" s="3">
        <f t="shared" si="24"/>
        <v>5.3594136851355438E-2</v>
      </c>
      <c r="CM28" s="3">
        <f t="shared" si="66"/>
        <v>18.658757445306431</v>
      </c>
      <c r="CO28" s="3">
        <v>1.59986E-3</v>
      </c>
      <c r="CP28" s="3">
        <v>-2.0394699999999999E-7</v>
      </c>
      <c r="CQ28" s="31">
        <f t="shared" si="89"/>
        <v>1.0040212937399224</v>
      </c>
      <c r="CR28" s="3">
        <f t="shared" si="25"/>
        <v>8.6948574299999993E-5</v>
      </c>
      <c r="CS28" s="3">
        <f t="shared" si="26"/>
        <v>5.4347614353755951E-2</v>
      </c>
      <c r="CT28" s="3">
        <f t="shared" si="68"/>
        <v>8.7298220057527759E-5</v>
      </c>
      <c r="CU28" s="3">
        <f t="shared" si="69"/>
        <v>9.3433516501054241E-3</v>
      </c>
      <c r="CV28" s="3">
        <f t="shared" si="27"/>
        <v>5.4566162075136419E-2</v>
      </c>
      <c r="CW28" s="3">
        <f t="shared" si="70"/>
        <v>18.326375943813343</v>
      </c>
    </row>
    <row r="29" spans="2:101" s="25" customFormat="1" x14ac:dyDescent="0.2">
      <c r="B29" s="24">
        <v>2.3299499999999999E-3</v>
      </c>
      <c r="C29" s="3">
        <f t="shared" si="28"/>
        <v>1.9416250000000002</v>
      </c>
      <c r="D29" s="24">
        <v>-3.0900700000000001E-7</v>
      </c>
      <c r="E29" s="31">
        <f t="shared" si="90"/>
        <v>1.0073346599675821</v>
      </c>
      <c r="F29" s="3">
        <f t="shared" si="0"/>
        <v>1.25362094175E-4</v>
      </c>
      <c r="G29" s="3">
        <f t="shared" si="30"/>
        <v>5.3804628500611608E-2</v>
      </c>
      <c r="H29" s="3">
        <f t="shared" si="31"/>
        <v>1.2628158250859762E-4</v>
      </c>
      <c r="I29" s="3">
        <f t="shared" si="32"/>
        <v>1.1237507842426523E-2</v>
      </c>
      <c r="J29" s="3">
        <f t="shared" si="33"/>
        <v>5.4199267155345662E-2</v>
      </c>
      <c r="K29" s="3">
        <f t="shared" si="34"/>
        <v>18.450433972359907</v>
      </c>
      <c r="M29" s="24">
        <v>2.3299499999999999E-3</v>
      </c>
      <c r="N29" s="24">
        <v>-3.0917099999999998E-7</v>
      </c>
      <c r="O29" s="31">
        <f t="shared" si="81"/>
        <v>1.0073346599675821</v>
      </c>
      <c r="P29" s="3">
        <f t="shared" si="1"/>
        <v>1.2542862487500002E-4</v>
      </c>
      <c r="Q29" s="3">
        <f t="shared" si="2"/>
        <v>5.3833183061868288E-2</v>
      </c>
      <c r="R29" s="3">
        <f t="shared" si="36"/>
        <v>1.2634860118865954E-4</v>
      </c>
      <c r="S29" s="3">
        <f t="shared" si="37"/>
        <v>1.1240489366066744E-2</v>
      </c>
      <c r="T29" s="3">
        <f t="shared" si="3"/>
        <v>5.422803115459969E-2</v>
      </c>
      <c r="U29" s="3">
        <f t="shared" si="38"/>
        <v>18.440647368315506</v>
      </c>
      <c r="W29" s="24">
        <v>2.3299499999999999E-3</v>
      </c>
      <c r="X29" s="24">
        <v>-3.1439699999999998E-7</v>
      </c>
      <c r="Y29" s="31">
        <f t="shared" si="82"/>
        <v>1.0073346599675821</v>
      </c>
      <c r="Z29" s="3">
        <f t="shared" si="4"/>
        <v>1.2282465715E-4</v>
      </c>
      <c r="AA29" s="3">
        <f t="shared" si="5"/>
        <v>5.2715576364299667E-2</v>
      </c>
      <c r="AB29" s="3">
        <f t="shared" si="40"/>
        <v>1.237255342458301E-4</v>
      </c>
      <c r="AC29" s="3">
        <f t="shared" si="41"/>
        <v>1.1123198022413792E-2</v>
      </c>
      <c r="AD29" s="3">
        <f t="shared" si="6"/>
        <v>5.3102227191926907E-2</v>
      </c>
      <c r="AE29" s="3">
        <f t="shared" si="42"/>
        <v>18.831601853265191</v>
      </c>
      <c r="AF29" s="24"/>
      <c r="AG29" s="24">
        <v>2.3299499999999999E-3</v>
      </c>
      <c r="AH29" s="24">
        <v>-3.1292000000000003E-7</v>
      </c>
      <c r="AI29" s="31">
        <f t="shared" si="83"/>
        <v>1.0073346599675821</v>
      </c>
      <c r="AJ29" s="3">
        <f t="shared" si="7"/>
        <v>1.2224766710000002E-4</v>
      </c>
      <c r="AK29" s="3">
        <f t="shared" si="8"/>
        <v>5.2467935835532963E-2</v>
      </c>
      <c r="AL29" s="3">
        <f t="shared" si="44"/>
        <v>1.231443121700087E-4</v>
      </c>
      <c r="AM29" s="3">
        <f t="shared" si="45"/>
        <v>1.1097040694257577E-2</v>
      </c>
      <c r="AN29" s="3">
        <f t="shared" si="9"/>
        <v>5.2852770304087512E-2</v>
      </c>
      <c r="AO29" s="3">
        <f t="shared" si="46"/>
        <v>18.920484096604909</v>
      </c>
      <c r="AQ29" s="24">
        <v>2.3299499999999999E-3</v>
      </c>
      <c r="AR29" s="24">
        <v>-3.1264799999999998E-7</v>
      </c>
      <c r="AS29" s="31">
        <f t="shared" si="84"/>
        <v>1.007262159210077</v>
      </c>
      <c r="AT29" s="3">
        <f t="shared" si="10"/>
        <v>1.2430972126999999E-4</v>
      </c>
      <c r="AU29" s="3">
        <f t="shared" si="11"/>
        <v>5.3352956617094785E-2</v>
      </c>
      <c r="AV29" s="3">
        <f t="shared" si="48"/>
        <v>1.2521247825722303E-4</v>
      </c>
      <c r="AW29" s="3">
        <f t="shared" si="49"/>
        <v>1.1189838169393829E-2</v>
      </c>
      <c r="AX29" s="3">
        <f t="shared" si="12"/>
        <v>5.3740414282376463E-2</v>
      </c>
      <c r="AY29" s="3">
        <f t="shared" si="50"/>
        <v>18.607969688241468</v>
      </c>
      <c r="BA29" s="24">
        <v>2.3299499999999999E-3</v>
      </c>
      <c r="BB29" s="24">
        <v>-3.0810400000000002E-7</v>
      </c>
      <c r="BC29" s="31">
        <f t="shared" si="85"/>
        <v>1.007262159210077</v>
      </c>
      <c r="BD29" s="3">
        <f t="shared" si="13"/>
        <v>1.2437337129000002E-4</v>
      </c>
      <c r="BE29" s="3">
        <f t="shared" si="14"/>
        <v>5.3380274808472294E-2</v>
      </c>
      <c r="BF29" s="3">
        <f t="shared" si="52"/>
        <v>1.2527659051380201E-4</v>
      </c>
      <c r="BG29" s="3">
        <f t="shared" si="53"/>
        <v>1.1192702556299887E-2</v>
      </c>
      <c r="BH29" s="3">
        <f t="shared" si="15"/>
        <v>5.376793086280908E-2</v>
      </c>
      <c r="BI29" s="3">
        <f t="shared" si="54"/>
        <v>18.59844676841923</v>
      </c>
      <c r="BK29" s="24">
        <v>2.8117699999999999E-3</v>
      </c>
      <c r="BL29" s="24">
        <v>-3.8646599999999999E-7</v>
      </c>
      <c r="BM29" s="31">
        <f t="shared" si="86"/>
        <v>1.0088759844977433</v>
      </c>
      <c r="BN29" s="3">
        <f t="shared" si="16"/>
        <v>1.5201649728000002E-4</v>
      </c>
      <c r="BO29" s="3">
        <f t="shared" si="17"/>
        <v>5.406434284454277E-2</v>
      </c>
      <c r="BP29" s="3">
        <f t="shared" si="56"/>
        <v>1.5336579335325853E-4</v>
      </c>
      <c r="BQ29" s="3">
        <f t="shared" si="57"/>
        <v>1.2384094369523292E-2</v>
      </c>
      <c r="BR29" s="3">
        <f t="shared" si="18"/>
        <v>5.4544217113511609E-2</v>
      </c>
      <c r="BS29" s="3">
        <f t="shared" si="58"/>
        <v>18.333749257394356</v>
      </c>
      <c r="BU29" s="24">
        <v>2.3299499999999999E-3</v>
      </c>
      <c r="BV29" s="24">
        <v>-3.0947599999999998E-7</v>
      </c>
      <c r="BW29" s="31">
        <f t="shared" si="87"/>
        <v>1.007262159210077</v>
      </c>
      <c r="BX29" s="3">
        <f t="shared" si="19"/>
        <v>1.2210927950000001E-4</v>
      </c>
      <c r="BY29" s="3">
        <f t="shared" si="20"/>
        <v>5.2408540741217632E-2</v>
      </c>
      <c r="BZ29" s="3">
        <f t="shared" si="60"/>
        <v>1.229960565287568E-4</v>
      </c>
      <c r="CA29" s="3">
        <f t="shared" si="61"/>
        <v>1.1090358719570653E-2</v>
      </c>
      <c r="CB29" s="3">
        <f t="shared" si="21"/>
        <v>5.2789139908048156E-2</v>
      </c>
      <c r="CC29" s="3">
        <f t="shared" si="62"/>
        <v>18.943290262767501</v>
      </c>
      <c r="CE29" s="24">
        <v>2.3299499999999999E-3</v>
      </c>
      <c r="CF29" s="24">
        <v>-3.0460099999999999E-7</v>
      </c>
      <c r="CG29" s="31">
        <f t="shared" si="88"/>
        <v>1.0072383097545432</v>
      </c>
      <c r="CH29" s="3">
        <f t="shared" si="22"/>
        <v>1.2800226915E-4</v>
      </c>
      <c r="CI29" s="3">
        <f t="shared" si="23"/>
        <v>5.4937775123929701E-2</v>
      </c>
      <c r="CJ29" s="3">
        <f t="shared" si="64"/>
        <v>1.2892878922339212E-4</v>
      </c>
      <c r="CK29" s="3">
        <f t="shared" si="65"/>
        <v>1.1354681379210608E-2</v>
      </c>
      <c r="CL29" s="3">
        <f t="shared" si="24"/>
        <v>5.5335431757502149E-2</v>
      </c>
      <c r="CM29" s="3">
        <f t="shared" si="66"/>
        <v>18.071603821260943</v>
      </c>
      <c r="CO29" s="24">
        <v>2.3299499999999999E-3</v>
      </c>
      <c r="CP29" s="24">
        <v>-3.02856E-7</v>
      </c>
      <c r="CQ29" s="31">
        <f t="shared" si="89"/>
        <v>1.0072383097545432</v>
      </c>
      <c r="CR29" s="3">
        <f t="shared" si="25"/>
        <v>1.2911348099999998E-4</v>
      </c>
      <c r="CS29" s="3">
        <f t="shared" si="26"/>
        <v>5.5414700315457407E-2</v>
      </c>
      <c r="CT29" s="3">
        <f t="shared" si="68"/>
        <v>1.300480443689653E-4</v>
      </c>
      <c r="CU29" s="3">
        <f t="shared" si="69"/>
        <v>1.1403860941320062E-2</v>
      </c>
      <c r="CV29" s="3">
        <f t="shared" si="27"/>
        <v>5.5815809081295867E-2</v>
      </c>
      <c r="CW29" s="3">
        <f t="shared" si="70"/>
        <v>17.916071028254692</v>
      </c>
    </row>
    <row r="30" spans="2:101" x14ac:dyDescent="0.2">
      <c r="B30" s="3">
        <v>3.3932200000000002E-3</v>
      </c>
      <c r="C30" s="3">
        <f t="shared" si="28"/>
        <v>2.8276833333333338</v>
      </c>
      <c r="D30" s="3">
        <v>-4.5974099999999999E-7</v>
      </c>
      <c r="E30" s="31">
        <f t="shared" si="90"/>
        <v>1.0105945140469335</v>
      </c>
      <c r="F30" s="3">
        <f t="shared" si="0"/>
        <v>1.8651110962500001E-4</v>
      </c>
      <c r="G30" s="3">
        <f t="shared" si="30"/>
        <v>5.4965817018937768E-2</v>
      </c>
      <c r="H30" s="3">
        <f t="shared" si="31"/>
        <v>1.8848710419583123E-4</v>
      </c>
      <c r="I30" s="3">
        <f t="shared" si="32"/>
        <v>1.3729060572225298E-2</v>
      </c>
      <c r="J30" s="3">
        <f t="shared" si="33"/>
        <v>5.5548153139446076E-2</v>
      </c>
      <c r="K30" s="3">
        <f t="shared" si="34"/>
        <v>18.002398702430956</v>
      </c>
      <c r="M30" s="3">
        <v>3.3932200000000002E-3</v>
      </c>
      <c r="N30" s="3">
        <v>-4.5861600000000001E-7</v>
      </c>
      <c r="O30" s="31">
        <f t="shared" si="81"/>
        <v>1.0105945140469335</v>
      </c>
      <c r="P30" s="3">
        <f t="shared" si="1"/>
        <v>1.8605472525000003E-4</v>
      </c>
      <c r="Q30" s="3">
        <f t="shared" si="2"/>
        <v>5.4831318113768047E-2</v>
      </c>
      <c r="R30" s="3">
        <f t="shared" si="36"/>
        <v>1.880258846501595E-4</v>
      </c>
      <c r="S30" s="3">
        <f t="shared" si="37"/>
        <v>1.3712253084382578E-2</v>
      </c>
      <c r="T30" s="3">
        <f t="shared" si="3"/>
        <v>5.5412229283736243E-2</v>
      </c>
      <c r="U30" s="3">
        <f t="shared" si="38"/>
        <v>18.046557825341001</v>
      </c>
      <c r="W30" s="3">
        <v>3.3932200000000002E-3</v>
      </c>
      <c r="X30" s="3">
        <v>-4.6675999999999998E-7</v>
      </c>
      <c r="Y30" s="31">
        <f t="shared" si="82"/>
        <v>1.0105945140469335</v>
      </c>
      <c r="Z30" s="3">
        <f t="shared" si="4"/>
        <v>1.823452631E-4</v>
      </c>
      <c r="AA30" s="3">
        <f t="shared" si="5"/>
        <v>5.373811986844354E-2</v>
      </c>
      <c r="AB30" s="3">
        <f t="shared" si="40"/>
        <v>1.8427712255130474E-4</v>
      </c>
      <c r="AC30" s="3">
        <f t="shared" si="41"/>
        <v>1.3574870995751847E-2</v>
      </c>
      <c r="AD30" s="3">
        <f t="shared" si="6"/>
        <v>5.4307449134245567E-2</v>
      </c>
      <c r="AE30" s="3">
        <f t="shared" si="42"/>
        <v>18.413680184610495</v>
      </c>
      <c r="AF30" s="3"/>
      <c r="AG30" s="3">
        <v>3.3932200000000002E-3</v>
      </c>
      <c r="AH30" s="3">
        <v>-4.6282899999999999E-7</v>
      </c>
      <c r="AI30" s="31">
        <f t="shared" si="83"/>
        <v>1.0105945140469335</v>
      </c>
      <c r="AJ30" s="3">
        <f t="shared" si="7"/>
        <v>1.8080961795000002E-4</v>
      </c>
      <c r="AK30" s="3">
        <f t="shared" si="8"/>
        <v>5.3285557066738973E-2</v>
      </c>
      <c r="AL30" s="3">
        <f t="shared" si="44"/>
        <v>1.8272520798719196E-4</v>
      </c>
      <c r="AM30" s="3">
        <f t="shared" si="45"/>
        <v>1.3517588837776949E-2</v>
      </c>
      <c r="AN30" s="3">
        <f t="shared" si="9"/>
        <v>5.3850091649581211E-2</v>
      </c>
      <c r="AO30" s="3">
        <f t="shared" si="46"/>
        <v>18.570070530377212</v>
      </c>
      <c r="AQ30" s="3">
        <v>3.3932200000000002E-3</v>
      </c>
      <c r="AR30" s="3">
        <v>-4.65729E-7</v>
      </c>
      <c r="AS30" s="31">
        <f t="shared" si="84"/>
        <v>1.0104897906790888</v>
      </c>
      <c r="AT30" s="3">
        <f t="shared" si="10"/>
        <v>1.8517243065500002E-4</v>
      </c>
      <c r="AU30" s="3">
        <f t="shared" si="11"/>
        <v>5.4571301199155965E-2</v>
      </c>
      <c r="AV30" s="3">
        <f t="shared" si="48"/>
        <v>1.8711485069210907E-4</v>
      </c>
      <c r="AW30" s="3">
        <f t="shared" si="49"/>
        <v>1.3678993043791969E-2</v>
      </c>
      <c r="AX30" s="3">
        <f t="shared" si="12"/>
        <v>5.5143742725820621E-2</v>
      </c>
      <c r="AY30" s="3">
        <f t="shared" si="50"/>
        <v>18.134423790784115</v>
      </c>
      <c r="BA30" s="3">
        <v>3.3932200000000002E-3</v>
      </c>
      <c r="BB30" s="3">
        <v>-4.5932000000000001E-7</v>
      </c>
      <c r="BC30" s="31">
        <f t="shared" si="85"/>
        <v>1.0104897906790888</v>
      </c>
      <c r="BD30" s="3">
        <f t="shared" si="13"/>
        <v>1.8541246577000002E-4</v>
      </c>
      <c r="BE30" s="3">
        <f t="shared" si="14"/>
        <v>5.4642040825528558E-2</v>
      </c>
      <c r="BF30" s="3">
        <f t="shared" si="52"/>
        <v>1.8735740372522104E-4</v>
      </c>
      <c r="BG30" s="3">
        <f t="shared" si="53"/>
        <v>1.3687856067522812E-2</v>
      </c>
      <c r="BH30" s="3">
        <f t="shared" si="15"/>
        <v>5.5215224396066576E-2</v>
      </c>
      <c r="BI30" s="3">
        <f t="shared" si="54"/>
        <v>18.110946952363342</v>
      </c>
      <c r="BK30" s="3">
        <v>4.0949100000000002E-3</v>
      </c>
      <c r="BL30" s="3">
        <v>-5.6691699999999997E-7</v>
      </c>
      <c r="BM30" s="31">
        <f t="shared" si="86"/>
        <v>1.0121035991886573</v>
      </c>
      <c r="BN30" s="3">
        <f t="shared" si="16"/>
        <v>2.2299437181599999E-4</v>
      </c>
      <c r="BO30" s="3">
        <f t="shared" si="17"/>
        <v>5.4456476898393363E-2</v>
      </c>
      <c r="BP30" s="3">
        <f t="shared" si="56"/>
        <v>2.2569340631378729E-4</v>
      </c>
      <c r="BQ30" s="3">
        <f t="shared" si="57"/>
        <v>1.5023095763316804E-2</v>
      </c>
      <c r="BR30" s="3">
        <f t="shared" si="18"/>
        <v>5.5115596267997898E-2</v>
      </c>
      <c r="BS30" s="3">
        <f t="shared" si="58"/>
        <v>18.143684686590898</v>
      </c>
      <c r="BU30" s="3">
        <v>3.3932200000000002E-3</v>
      </c>
      <c r="BV30" s="3">
        <v>-4.61341E-7</v>
      </c>
      <c r="BW30" s="31">
        <f t="shared" si="87"/>
        <v>1.0104897906790888</v>
      </c>
      <c r="BX30" s="3">
        <f t="shared" si="19"/>
        <v>1.8202761525000001E-4</v>
      </c>
      <c r="BY30" s="3">
        <f t="shared" si="20"/>
        <v>5.3644507355844889E-2</v>
      </c>
      <c r="BZ30" s="3">
        <f t="shared" si="60"/>
        <v>1.8393704683178624E-4</v>
      </c>
      <c r="CA30" s="3">
        <f t="shared" si="61"/>
        <v>1.3562339283168898E-2</v>
      </c>
      <c r="CB30" s="3">
        <f t="shared" si="21"/>
        <v>5.4207227009090544E-2</v>
      </c>
      <c r="CC30" s="3">
        <f t="shared" si="62"/>
        <v>18.447724688671126</v>
      </c>
      <c r="CE30" s="3">
        <v>3.3932200000000002E-3</v>
      </c>
      <c r="CF30" s="3">
        <v>-4.5266700000000001E-7</v>
      </c>
      <c r="CG30" s="31">
        <f t="shared" si="88"/>
        <v>1.0104553414486157</v>
      </c>
      <c r="CH30" s="3">
        <f t="shared" si="22"/>
        <v>1.9022108301000002E-4</v>
      </c>
      <c r="CI30" s="3">
        <f t="shared" si="23"/>
        <v>5.6059165927938658E-2</v>
      </c>
      <c r="CJ30" s="3">
        <f t="shared" si="64"/>
        <v>1.9220990938359503E-4</v>
      </c>
      <c r="CK30" s="3">
        <f t="shared" si="65"/>
        <v>1.3863978843881544E-2</v>
      </c>
      <c r="CL30" s="3">
        <f t="shared" si="24"/>
        <v>5.6645283649039854E-2</v>
      </c>
      <c r="CM30" s="3">
        <f t="shared" si="66"/>
        <v>17.653720408494241</v>
      </c>
      <c r="CO30" s="3">
        <v>3.3932200000000002E-3</v>
      </c>
      <c r="CP30" s="3">
        <v>-4.50486E-7</v>
      </c>
      <c r="CQ30" s="31">
        <f t="shared" si="89"/>
        <v>1.0104553414486157</v>
      </c>
      <c r="CR30" s="3">
        <f t="shared" si="25"/>
        <v>1.9204814999999997E-4</v>
      </c>
      <c r="CS30" s="3">
        <f t="shared" si="26"/>
        <v>5.6597612297463754E-2</v>
      </c>
      <c r="CT30" s="3">
        <f t="shared" si="68"/>
        <v>1.9405607898282493E-4</v>
      </c>
      <c r="CU30" s="3">
        <f t="shared" si="69"/>
        <v>1.3930401249885982E-2</v>
      </c>
      <c r="CV30" s="3">
        <f t="shared" si="27"/>
        <v>5.7189359659210105E-2</v>
      </c>
      <c r="CW30" s="3">
        <f t="shared" si="70"/>
        <v>17.485770184505892</v>
      </c>
    </row>
    <row r="31" spans="2:101" x14ac:dyDescent="0.2">
      <c r="B31" s="3">
        <v>4.9417100000000002E-3</v>
      </c>
      <c r="C31" s="3">
        <f t="shared" si="28"/>
        <v>4.1180916666666674</v>
      </c>
      <c r="D31" s="3">
        <v>-6.7359700000000002E-7</v>
      </c>
      <c r="E31" s="31">
        <f t="shared" si="90"/>
        <v>1.0138543645460263</v>
      </c>
      <c r="F31" s="3">
        <f t="shared" si="0"/>
        <v>2.7326714242500001E-4</v>
      </c>
      <c r="G31" s="3">
        <f t="shared" si="30"/>
        <v>5.5298093660898759E-2</v>
      </c>
      <c r="H31" s="3">
        <f t="shared" si="31"/>
        <v>2.7705308503460683E-4</v>
      </c>
      <c r="I31" s="3">
        <f t="shared" si="32"/>
        <v>1.6644911685996019E-2</v>
      </c>
      <c r="J31" s="3">
        <f t="shared" si="33"/>
        <v>5.6064213609177148E-2</v>
      </c>
      <c r="K31" s="3">
        <f t="shared" si="34"/>
        <v>17.836690031380552</v>
      </c>
      <c r="M31" s="3">
        <v>4.9417100000000002E-3</v>
      </c>
      <c r="N31" s="3">
        <v>-6.74348E-7</v>
      </c>
      <c r="O31" s="31">
        <f t="shared" si="81"/>
        <v>1.0138543645460263</v>
      </c>
      <c r="P31" s="3">
        <f t="shared" si="1"/>
        <v>2.7357180435000003E-4</v>
      </c>
      <c r="Q31" s="3">
        <f t="shared" si="2"/>
        <v>5.5359744774582081E-2</v>
      </c>
      <c r="R31" s="3">
        <f t="shared" si="36"/>
        <v>2.7736196785697913E-4</v>
      </c>
      <c r="S31" s="3">
        <f t="shared" si="37"/>
        <v>1.6654187697302415E-2</v>
      </c>
      <c r="T31" s="3">
        <f t="shared" si="3"/>
        <v>5.6126718859864123E-2</v>
      </c>
      <c r="U31" s="3">
        <f t="shared" si="38"/>
        <v>17.816826287258596</v>
      </c>
      <c r="W31" s="3">
        <v>4.9417100000000002E-3</v>
      </c>
      <c r="X31" s="3">
        <v>-6.8416500000000004E-7</v>
      </c>
      <c r="Y31" s="31">
        <f t="shared" si="82"/>
        <v>1.0138543645460263</v>
      </c>
      <c r="Z31" s="3">
        <f t="shared" si="4"/>
        <v>2.6727452635000001E-4</v>
      </c>
      <c r="AA31" s="3">
        <f t="shared" si="5"/>
        <v>5.4085433250838269E-2</v>
      </c>
      <c r="AB31" s="3">
        <f t="shared" si="40"/>
        <v>2.7097744507191941E-4</v>
      </c>
      <c r="AC31" s="3">
        <f t="shared" si="41"/>
        <v>1.6461392561746391E-2</v>
      </c>
      <c r="AD31" s="3">
        <f t="shared" si="6"/>
        <v>5.4834752559725156E-2</v>
      </c>
      <c r="AE31" s="3">
        <f t="shared" si="42"/>
        <v>18.236610056930878</v>
      </c>
      <c r="AF31" s="3"/>
      <c r="AG31" s="3">
        <v>4.9417100000000002E-3</v>
      </c>
      <c r="AH31" s="3">
        <v>-6.8274299999999996E-7</v>
      </c>
      <c r="AI31" s="31">
        <f t="shared" si="83"/>
        <v>1.0138543645460263</v>
      </c>
      <c r="AJ31" s="3">
        <f t="shared" si="7"/>
        <v>2.6671902204999996E-4</v>
      </c>
      <c r="AK31" s="3">
        <f t="shared" si="8"/>
        <v>5.3973021899302052E-2</v>
      </c>
      <c r="AL31" s="3">
        <f t="shared" si="44"/>
        <v>2.7041424461284031E-4</v>
      </c>
      <c r="AM31" s="3">
        <f t="shared" si="45"/>
        <v>1.6444276956219153E-2</v>
      </c>
      <c r="AN31" s="3">
        <f t="shared" si="9"/>
        <v>5.4720783820345648E-2</v>
      </c>
      <c r="AO31" s="3">
        <f t="shared" si="46"/>
        <v>18.274592032217775</v>
      </c>
      <c r="AQ31" s="3">
        <v>4.9417100000000002E-3</v>
      </c>
      <c r="AR31" s="3">
        <v>-6.8646300000000005E-7</v>
      </c>
      <c r="AS31" s="31">
        <f t="shared" si="84"/>
        <v>1.0137174186032321</v>
      </c>
      <c r="AT31" s="3">
        <f t="shared" si="10"/>
        <v>2.7293295804500003E-4</v>
      </c>
      <c r="AU31" s="3">
        <f t="shared" si="11"/>
        <v>5.5230468409720526E-2</v>
      </c>
      <c r="AV31" s="3">
        <f t="shared" si="48"/>
        <v>2.7667689368112168E-4</v>
      </c>
      <c r="AW31" s="3">
        <f t="shared" si="49"/>
        <v>1.6633607356226782E-2</v>
      </c>
      <c r="AX31" s="3">
        <f t="shared" si="12"/>
        <v>5.5988087864549251E-2</v>
      </c>
      <c r="AY31" s="3">
        <f t="shared" si="50"/>
        <v>17.860942177901805</v>
      </c>
      <c r="BA31" s="3">
        <v>4.9417100000000002E-3</v>
      </c>
      <c r="BB31" s="3">
        <v>-6.7661300000000005E-7</v>
      </c>
      <c r="BC31" s="31">
        <f t="shared" si="85"/>
        <v>1.0137174186032321</v>
      </c>
      <c r="BD31" s="3">
        <f t="shared" si="13"/>
        <v>2.7312387168500001E-4</v>
      </c>
      <c r="BE31" s="3">
        <f t="shared" si="14"/>
        <v>5.5269101522549886E-2</v>
      </c>
      <c r="BF31" s="3">
        <f t="shared" si="52"/>
        <v>2.768704261634386E-4</v>
      </c>
      <c r="BG31" s="3">
        <f t="shared" si="53"/>
        <v>1.6639423853109778E-2</v>
      </c>
      <c r="BH31" s="3">
        <f t="shared" si="15"/>
        <v>5.6027250923959236E-2</v>
      </c>
      <c r="BI31" s="3">
        <f t="shared" si="54"/>
        <v>17.848457375808252</v>
      </c>
      <c r="BK31" s="3">
        <v>5.9636200000000002E-3</v>
      </c>
      <c r="BL31" s="3">
        <v>-8.2962900000000002E-7</v>
      </c>
      <c r="BM31" s="31">
        <f t="shared" si="86"/>
        <v>1.0153312343087113</v>
      </c>
      <c r="BN31" s="3">
        <f t="shared" si="16"/>
        <v>3.2632845904799999E-4</v>
      </c>
      <c r="BO31" s="3">
        <f t="shared" si="17"/>
        <v>5.4719861266814447E-2</v>
      </c>
      <c r="BP31" s="3">
        <f t="shared" si="56"/>
        <v>3.3133147711526557E-4</v>
      </c>
      <c r="BQ31" s="3">
        <f t="shared" si="57"/>
        <v>1.8202512934077691E-2</v>
      </c>
      <c r="BR31" s="3">
        <f t="shared" si="18"/>
        <v>5.5558784281236152E-2</v>
      </c>
      <c r="BS31" s="3">
        <f t="shared" si="58"/>
        <v>17.998953953672626</v>
      </c>
      <c r="BU31" s="3">
        <v>4.9417100000000002E-3</v>
      </c>
      <c r="BV31" s="3">
        <v>-6.8010099999999998E-7</v>
      </c>
      <c r="BW31" s="31">
        <f t="shared" si="87"/>
        <v>1.0137174186032321</v>
      </c>
      <c r="BX31" s="3">
        <f t="shared" si="19"/>
        <v>2.6833937325000001E-4</v>
      </c>
      <c r="BY31" s="3">
        <f t="shared" si="20"/>
        <v>5.4300914713732697E-2</v>
      </c>
      <c r="BZ31" s="3">
        <f t="shared" si="60"/>
        <v>2.7202029676059921E-4</v>
      </c>
      <c r="CA31" s="3">
        <f t="shared" si="61"/>
        <v>1.6493037826931678E-2</v>
      </c>
      <c r="CB31" s="3">
        <f t="shared" si="21"/>
        <v>5.5045783091399375E-2</v>
      </c>
      <c r="CC31" s="3">
        <f t="shared" si="62"/>
        <v>18.166695863688147</v>
      </c>
      <c r="CE31" s="3">
        <v>4.9417100000000002E-3</v>
      </c>
      <c r="CF31" s="3">
        <v>-6.6476300000000001E-7</v>
      </c>
      <c r="CG31" s="31">
        <f t="shared" si="88"/>
        <v>1.0136723696094612</v>
      </c>
      <c r="CH31" s="3">
        <f t="shared" si="22"/>
        <v>2.7934594316999996E-4</v>
      </c>
      <c r="CI31" s="3">
        <f t="shared" si="23"/>
        <v>5.6528194323422452E-2</v>
      </c>
      <c r="CJ31" s="3">
        <f t="shared" si="64"/>
        <v>2.8316526415392371E-4</v>
      </c>
      <c r="CK31" s="3">
        <f t="shared" si="65"/>
        <v>1.6827515091478115E-2</v>
      </c>
      <c r="CL31" s="3">
        <f t="shared" si="24"/>
        <v>5.7301068689567719E-2</v>
      </c>
      <c r="CM31" s="3">
        <f t="shared" si="66"/>
        <v>17.45168149336909</v>
      </c>
      <c r="CO31" s="3">
        <v>4.9417100000000002E-3</v>
      </c>
      <c r="CP31" s="3">
        <v>-6.61322E-7</v>
      </c>
      <c r="CQ31" s="31">
        <f t="shared" si="89"/>
        <v>1.0136723696094612</v>
      </c>
      <c r="CR31" s="3">
        <f t="shared" si="25"/>
        <v>2.8192753679999997E-4</v>
      </c>
      <c r="CS31" s="3">
        <f t="shared" si="26"/>
        <v>5.7050603293192025E-2</v>
      </c>
      <c r="CT31" s="3">
        <f t="shared" si="68"/>
        <v>2.8578215428621455E-4</v>
      </c>
      <c r="CU31" s="3">
        <f t="shared" si="69"/>
        <v>1.6905092554795866E-2</v>
      </c>
      <c r="CV31" s="3">
        <f t="shared" si="27"/>
        <v>5.7830620227859293E-2</v>
      </c>
      <c r="CW31" s="3">
        <f t="shared" si="70"/>
        <v>17.291877487391368</v>
      </c>
    </row>
    <row r="32" spans="2:101" x14ac:dyDescent="0.2">
      <c r="B32" s="3">
        <v>7.1968600000000002E-3</v>
      </c>
      <c r="C32" s="3">
        <f t="shared" si="28"/>
        <v>5.9973833333333344</v>
      </c>
      <c r="D32" s="3">
        <v>-9.826989999999999E-7</v>
      </c>
      <c r="E32" s="31">
        <f t="shared" si="90"/>
        <v>1.0171142262534423</v>
      </c>
      <c r="F32" s="3">
        <f t="shared" si="0"/>
        <v>3.9866209627499995E-4</v>
      </c>
      <c r="G32" s="3">
        <f t="shared" si="30"/>
        <v>5.5393893486187021E-2</v>
      </c>
      <c r="H32" s="3">
        <f t="shared" si="31"/>
        <v>4.0548488958932187E-4</v>
      </c>
      <c r="I32" s="3">
        <f t="shared" si="32"/>
        <v>2.0136655372462474E-2</v>
      </c>
      <c r="J32" s="3">
        <f t="shared" si="33"/>
        <v>5.634191711236871E-2</v>
      </c>
      <c r="K32" s="3">
        <f t="shared" si="34"/>
        <v>17.748774824356669</v>
      </c>
      <c r="M32" s="3">
        <v>7.1968600000000002E-3</v>
      </c>
      <c r="N32" s="3">
        <v>-9.8435799999999995E-7</v>
      </c>
      <c r="O32" s="31">
        <f t="shared" si="81"/>
        <v>1.0171142262534423</v>
      </c>
      <c r="P32" s="3">
        <f t="shared" si="1"/>
        <v>3.9933511109999998E-4</v>
      </c>
      <c r="Q32" s="3">
        <f t="shared" si="2"/>
        <v>5.5487408550395585E-2</v>
      </c>
      <c r="R32" s="3">
        <f t="shared" si="36"/>
        <v>4.0616942254230887E-4</v>
      </c>
      <c r="S32" s="3">
        <f t="shared" si="37"/>
        <v>2.0153645390904071E-2</v>
      </c>
      <c r="T32" s="3">
        <f t="shared" si="3"/>
        <v>5.643703261454424E-2</v>
      </c>
      <c r="U32" s="3">
        <f t="shared" si="38"/>
        <v>17.718862131356861</v>
      </c>
      <c r="W32" s="3">
        <v>7.1968600000000002E-3</v>
      </c>
      <c r="X32" s="3">
        <v>-9.9800800000000003E-7</v>
      </c>
      <c r="Y32" s="31">
        <f t="shared" si="82"/>
        <v>1.0171142262534423</v>
      </c>
      <c r="Z32" s="3">
        <f t="shared" si="4"/>
        <v>3.8987729430000001E-4</v>
      </c>
      <c r="AA32" s="3">
        <f t="shared" si="5"/>
        <v>5.4173249764480617E-2</v>
      </c>
      <c r="AB32" s="3">
        <f t="shared" si="40"/>
        <v>3.9654974252573014E-4</v>
      </c>
      <c r="AC32" s="3">
        <f t="shared" si="41"/>
        <v>1.9913556752266286E-2</v>
      </c>
      <c r="AD32" s="3">
        <f t="shared" si="6"/>
        <v>5.5100383017834181E-2</v>
      </c>
      <c r="AE32" s="3">
        <f t="shared" si="42"/>
        <v>18.148694169264356</v>
      </c>
      <c r="AF32" s="3"/>
      <c r="AG32" s="3">
        <v>7.1968600000000002E-3</v>
      </c>
      <c r="AH32" s="3">
        <v>-9.9475299999999996E-7</v>
      </c>
      <c r="AI32" s="31">
        <f t="shared" si="83"/>
        <v>1.0171142262534423</v>
      </c>
      <c r="AJ32" s="3">
        <f t="shared" si="7"/>
        <v>3.8860572854999993E-4</v>
      </c>
      <c r="AK32" s="3">
        <f t="shared" si="8"/>
        <v>5.3996566356716666E-2</v>
      </c>
      <c r="AL32" s="3">
        <f t="shared" si="44"/>
        <v>3.9525641491178838E-4</v>
      </c>
      <c r="AM32" s="3">
        <f t="shared" si="45"/>
        <v>1.9881056684990069E-2</v>
      </c>
      <c r="AN32" s="3">
        <f t="shared" si="9"/>
        <v>5.4920675810254525E-2</v>
      </c>
      <c r="AO32" s="3">
        <f t="shared" si="46"/>
        <v>18.20807892923424</v>
      </c>
      <c r="AQ32" s="3">
        <v>7.1968600000000002E-3</v>
      </c>
      <c r="AR32" s="3">
        <v>-1.00465E-6</v>
      </c>
      <c r="AS32" s="31">
        <f t="shared" si="84"/>
        <v>1.0169450576249075</v>
      </c>
      <c r="AT32" s="3">
        <f t="shared" si="10"/>
        <v>3.9943933643999996E-4</v>
      </c>
      <c r="AU32" s="3">
        <f t="shared" si="11"/>
        <v>5.5501890607848416E-2</v>
      </c>
      <c r="AV32" s="3">
        <f t="shared" si="48"/>
        <v>4.0620785901363058E-4</v>
      </c>
      <c r="AW32" s="3">
        <f t="shared" si="49"/>
        <v>2.0154598954423047E-2</v>
      </c>
      <c r="AX32" s="3">
        <f t="shared" si="12"/>
        <v>5.6442373342489721E-2</v>
      </c>
      <c r="AY32" s="3">
        <f t="shared" si="50"/>
        <v>17.717185525350715</v>
      </c>
      <c r="BA32" s="3">
        <v>7.1968600000000002E-3</v>
      </c>
      <c r="BB32" s="3">
        <v>-9.8899600000000008E-7</v>
      </c>
      <c r="BC32" s="31">
        <f t="shared" si="85"/>
        <v>1.0169450576249075</v>
      </c>
      <c r="BD32" s="3">
        <f t="shared" si="13"/>
        <v>3.9921883155000009E-4</v>
      </c>
      <c r="BE32" s="3">
        <f t="shared" si="14"/>
        <v>5.5471251566655472E-2</v>
      </c>
      <c r="BF32" s="3">
        <f t="shared" si="52"/>
        <v>4.0598361765556309E-4</v>
      </c>
      <c r="BG32" s="3">
        <f t="shared" si="53"/>
        <v>2.0149035154457474E-2</v>
      </c>
      <c r="BH32" s="3">
        <f t="shared" si="15"/>
        <v>5.6411215120978186E-2</v>
      </c>
      <c r="BI32" s="3">
        <f t="shared" si="54"/>
        <v>17.726971451606264</v>
      </c>
      <c r="BK32" s="3">
        <v>8.6851099999999994E-3</v>
      </c>
      <c r="BL32" s="3">
        <v>-1.2030899999999999E-6</v>
      </c>
      <c r="BM32" s="31">
        <f t="shared" si="86"/>
        <v>1.0185588646695474</v>
      </c>
      <c r="BN32" s="3">
        <f t="shared" si="16"/>
        <v>4.7322411494399996E-4</v>
      </c>
      <c r="BO32" s="3">
        <f t="shared" si="17"/>
        <v>5.4486830327307313E-2</v>
      </c>
      <c r="BP32" s="3">
        <f t="shared" si="56"/>
        <v>4.8200661725161201E-4</v>
      </c>
      <c r="BQ32" s="3">
        <f t="shared" si="57"/>
        <v>2.1954649103358769E-2</v>
      </c>
      <c r="BR32" s="3">
        <f t="shared" si="18"/>
        <v>5.54980440376244E-2</v>
      </c>
      <c r="BS32" s="3">
        <f t="shared" si="58"/>
        <v>18.018653041574925</v>
      </c>
      <c r="BU32" s="3">
        <v>7.1968600000000002E-3</v>
      </c>
      <c r="BV32" s="3">
        <v>-9.9237900000000007E-7</v>
      </c>
      <c r="BW32" s="31">
        <f t="shared" si="87"/>
        <v>1.0169450576249075</v>
      </c>
      <c r="BX32" s="3">
        <f t="shared" si="19"/>
        <v>3.9154865815000002E-4</v>
      </c>
      <c r="BY32" s="3">
        <f t="shared" si="20"/>
        <v>5.4405484912864781E-2</v>
      </c>
      <c r="BZ32" s="3">
        <f t="shared" si="60"/>
        <v>3.9818347272530696E-4</v>
      </c>
      <c r="CA32" s="3">
        <f t="shared" si="61"/>
        <v>1.9954535141799394E-2</v>
      </c>
      <c r="CB32" s="3">
        <f t="shared" si="21"/>
        <v>5.5327388989824304E-2</v>
      </c>
      <c r="CC32" s="3">
        <f t="shared" si="62"/>
        <v>18.074230833193987</v>
      </c>
      <c r="CE32" s="3">
        <v>7.1968600000000002E-3</v>
      </c>
      <c r="CF32" s="3">
        <v>-9.6710000000000002E-7</v>
      </c>
      <c r="CG32" s="31">
        <f t="shared" si="88"/>
        <v>1.0168894088313938</v>
      </c>
      <c r="CH32" s="3">
        <f t="shared" si="22"/>
        <v>4.0639097394000001E-4</v>
      </c>
      <c r="CI32" s="3">
        <f t="shared" si="23"/>
        <v>5.6467817067443304E-2</v>
      </c>
      <c r="CJ32" s="3">
        <f t="shared" si="64"/>
        <v>4.1325467724426094E-4</v>
      </c>
      <c r="CK32" s="3">
        <f t="shared" si="65"/>
        <v>2.032866639118909E-2</v>
      </c>
      <c r="CL32" s="3">
        <f t="shared" si="24"/>
        <v>5.7421525115711705E-2</v>
      </c>
      <c r="CM32" s="3">
        <f t="shared" si="66"/>
        <v>17.415072100312074</v>
      </c>
      <c r="CO32" s="3">
        <v>7.1968600000000002E-3</v>
      </c>
      <c r="CP32" s="3">
        <v>-9.6290500000000006E-7</v>
      </c>
      <c r="CQ32" s="31">
        <f t="shared" si="89"/>
        <v>1.0168894088313938</v>
      </c>
      <c r="CR32" s="3">
        <f t="shared" si="25"/>
        <v>4.1049236969999998E-4</v>
      </c>
      <c r="CS32" s="3">
        <f t="shared" si="26"/>
        <v>5.7037703901423674E-2</v>
      </c>
      <c r="CT32" s="3">
        <f t="shared" si="68"/>
        <v>4.1742534315403093E-4</v>
      </c>
      <c r="CU32" s="3">
        <f t="shared" si="69"/>
        <v>2.0430989774213849E-2</v>
      </c>
      <c r="CV32" s="3">
        <f t="shared" si="27"/>
        <v>5.8001037001418801E-2</v>
      </c>
      <c r="CW32" s="3">
        <f t="shared" si="70"/>
        <v>17.24107105146307</v>
      </c>
    </row>
    <row r="33" spans="1:101" x14ac:dyDescent="0.2">
      <c r="B33" s="3">
        <v>8.6851099999999994E-3</v>
      </c>
      <c r="C33" s="3">
        <f t="shared" si="28"/>
        <v>7.2375916666666669</v>
      </c>
      <c r="D33" s="3">
        <v>-1.18376E-6</v>
      </c>
      <c r="E33" s="31">
        <f t="shared" si="90"/>
        <v>1.018744144516498</v>
      </c>
      <c r="F33" s="3">
        <f t="shared" si="0"/>
        <v>4.8022751744999996E-4</v>
      </c>
      <c r="G33" s="3">
        <f t="shared" si="30"/>
        <v>5.5293199216820514E-2</v>
      </c>
      <c r="H33" s="3">
        <f t="shared" si="31"/>
        <v>4.8922897143788182E-4</v>
      </c>
      <c r="I33" s="3">
        <f t="shared" si="32"/>
        <v>2.2118521004757117E-2</v>
      </c>
      <c r="J33" s="3">
        <f t="shared" si="33"/>
        <v>5.6329622933720111E-2</v>
      </c>
      <c r="K33" s="3">
        <f t="shared" si="34"/>
        <v>17.752648569592655</v>
      </c>
      <c r="M33" s="3">
        <v>8.6851099999999994E-3</v>
      </c>
      <c r="N33" s="3">
        <v>-1.1847000000000001E-6</v>
      </c>
      <c r="O33" s="31">
        <f t="shared" si="81"/>
        <v>1.018744144516498</v>
      </c>
      <c r="P33" s="3">
        <f t="shared" si="1"/>
        <v>4.8060885195000007E-4</v>
      </c>
      <c r="Q33" s="3">
        <f t="shared" si="2"/>
        <v>5.5337105914605583E-2</v>
      </c>
      <c r="R33" s="3">
        <f t="shared" si="36"/>
        <v>4.8961745372685906E-4</v>
      </c>
      <c r="S33" s="3">
        <f t="shared" si="37"/>
        <v>2.2127301094504479E-2</v>
      </c>
      <c r="T33" s="3">
        <f t="shared" si="3"/>
        <v>5.6374352624993705E-2</v>
      </c>
      <c r="U33" s="3">
        <f t="shared" si="38"/>
        <v>17.738562900261982</v>
      </c>
      <c r="W33" s="3">
        <v>8.6851099999999994E-3</v>
      </c>
      <c r="X33" s="3">
        <v>-1.2001899999999999E-6</v>
      </c>
      <c r="Y33" s="31">
        <f t="shared" si="82"/>
        <v>1.018744144516498</v>
      </c>
      <c r="Z33" s="3">
        <f t="shared" si="4"/>
        <v>4.6885969259999994E-4</v>
      </c>
      <c r="AA33" s="3">
        <f t="shared" si="5"/>
        <v>5.3984312530296098E-2</v>
      </c>
      <c r="AB33" s="3">
        <f t="shared" si="40"/>
        <v>4.7764806643605518E-4</v>
      </c>
      <c r="AC33" s="3">
        <f t="shared" si="41"/>
        <v>2.1855161093802426E-2</v>
      </c>
      <c r="AD33" s="3">
        <f t="shared" si="6"/>
        <v>5.4996202285987769E-2</v>
      </c>
      <c r="AE33" s="3">
        <f t="shared" si="42"/>
        <v>18.183073711160333</v>
      </c>
      <c r="AF33" s="3"/>
      <c r="AG33" s="3">
        <v>8.6851099999999994E-3</v>
      </c>
      <c r="AH33" s="3">
        <v>-1.1981199999999999E-6</v>
      </c>
      <c r="AI33" s="31">
        <f t="shared" si="83"/>
        <v>1.018744144516498</v>
      </c>
      <c r="AJ33" s="3">
        <f t="shared" si="7"/>
        <v>4.6805104709999993E-4</v>
      </c>
      <c r="AK33" s="3">
        <f t="shared" si="8"/>
        <v>5.3891205419390194E-2</v>
      </c>
      <c r="AL33" s="3">
        <f t="shared" si="44"/>
        <v>4.7682426356794052E-4</v>
      </c>
      <c r="AM33" s="3">
        <f t="shared" si="45"/>
        <v>2.1836306087979727E-2</v>
      </c>
      <c r="AN33" s="3">
        <f t="shared" si="9"/>
        <v>5.4901349961939523E-2</v>
      </c>
      <c r="AO33" s="3">
        <f t="shared" si="46"/>
        <v>18.214488363095846</v>
      </c>
      <c r="AQ33" s="3">
        <v>8.6851099999999994E-3</v>
      </c>
      <c r="AR33" s="3">
        <v>-1.2108600000000001E-6</v>
      </c>
      <c r="AS33" s="31">
        <f t="shared" si="84"/>
        <v>1.0185588646695474</v>
      </c>
      <c r="AT33" s="3">
        <f t="shared" si="10"/>
        <v>4.8142533929000007E-4</v>
      </c>
      <c r="AU33" s="3">
        <f t="shared" si="11"/>
        <v>5.5431115931749868E-2</v>
      </c>
      <c r="AV33" s="3">
        <f t="shared" si="48"/>
        <v>4.9036004701037412E-4</v>
      </c>
      <c r="AW33" s="3">
        <f t="shared" si="49"/>
        <v>2.2144074760765558E-2</v>
      </c>
      <c r="AX33" s="3">
        <f t="shared" si="12"/>
        <v>5.6459854510809211E-2</v>
      </c>
      <c r="AY33" s="3">
        <f t="shared" si="50"/>
        <v>17.711699908977813</v>
      </c>
      <c r="BA33" s="3">
        <v>8.6851099999999994E-3</v>
      </c>
      <c r="BB33" s="3">
        <v>-1.19068E-6</v>
      </c>
      <c r="BC33" s="31">
        <f t="shared" si="85"/>
        <v>1.0185588646695474</v>
      </c>
      <c r="BD33" s="3">
        <f t="shared" si="13"/>
        <v>4.8062958656999998E-4</v>
      </c>
      <c r="BE33" s="3">
        <f t="shared" si="14"/>
        <v>5.5339493290240425E-2</v>
      </c>
      <c r="BF33" s="3">
        <f t="shared" si="52"/>
        <v>4.8954952602333311E-4</v>
      </c>
      <c r="BG33" s="3">
        <f t="shared" si="53"/>
        <v>2.2125766111557203E-2</v>
      </c>
      <c r="BH33" s="3">
        <f t="shared" si="15"/>
        <v>5.6366531457095324E-2</v>
      </c>
      <c r="BI33" s="3">
        <f t="shared" si="54"/>
        <v>17.741024223943473</v>
      </c>
      <c r="BK33" s="3">
        <v>1.04811E-2</v>
      </c>
      <c r="BL33" s="3">
        <v>-1.44787E-6</v>
      </c>
      <c r="BM33" s="31">
        <f t="shared" si="86"/>
        <v>1.0201726573310257</v>
      </c>
      <c r="BN33" s="3">
        <f t="shared" si="16"/>
        <v>5.6950490102399996E-4</v>
      </c>
      <c r="BO33" s="3">
        <f t="shared" si="17"/>
        <v>5.4336367463720406E-2</v>
      </c>
      <c r="BP33" s="3">
        <f t="shared" si="56"/>
        <v>5.809933282406968E-4</v>
      </c>
      <c r="BQ33" s="3">
        <f t="shared" si="57"/>
        <v>2.4103803190382567E-2</v>
      </c>
      <c r="BR33" s="3">
        <f t="shared" si="18"/>
        <v>5.5432476385178731E-2</v>
      </c>
      <c r="BS33" s="3">
        <f t="shared" si="58"/>
        <v>18.039966193308572</v>
      </c>
      <c r="BU33" s="3">
        <v>8.6851099999999994E-3</v>
      </c>
      <c r="BV33" s="3">
        <v>-1.1978E-6</v>
      </c>
      <c r="BW33" s="31">
        <f t="shared" si="87"/>
        <v>1.0185588646695474</v>
      </c>
      <c r="BX33" s="3">
        <f t="shared" si="19"/>
        <v>4.7259751370000002E-4</v>
      </c>
      <c r="BY33" s="3">
        <f t="shared" si="20"/>
        <v>5.4414683717304679E-2</v>
      </c>
      <c r="BZ33" s="3">
        <f t="shared" si="60"/>
        <v>4.8136838699992286E-4</v>
      </c>
      <c r="CA33" s="3">
        <f t="shared" si="61"/>
        <v>2.1940109092707875E-2</v>
      </c>
      <c r="CB33" s="3">
        <f t="shared" si="21"/>
        <v>5.5424558468450361E-2</v>
      </c>
      <c r="CC33" s="3">
        <f t="shared" si="62"/>
        <v>18.042543371260876</v>
      </c>
      <c r="CE33" s="3">
        <v>8.6851099999999994E-3</v>
      </c>
      <c r="CF33" s="3">
        <v>-1.1647099999999999E-6</v>
      </c>
      <c r="CG33" s="31">
        <f t="shared" si="88"/>
        <v>1.0184979160171022</v>
      </c>
      <c r="CH33" s="3">
        <f t="shared" si="22"/>
        <v>4.8942867203999991E-4</v>
      </c>
      <c r="CI33" s="3">
        <f t="shared" si="23"/>
        <v>5.6352616379067154E-2</v>
      </c>
      <c r="CJ33" s="3">
        <f t="shared" si="64"/>
        <v>4.984820825117577E-4</v>
      </c>
      <c r="CK33" s="3">
        <f t="shared" si="65"/>
        <v>2.2326712308617176E-2</v>
      </c>
      <c r="CL33" s="3">
        <f t="shared" si="24"/>
        <v>5.7395022344191117E-2</v>
      </c>
      <c r="CM33" s="3">
        <f t="shared" si="66"/>
        <v>17.423113697963544</v>
      </c>
      <c r="CO33" s="3">
        <v>8.6851099999999994E-3</v>
      </c>
      <c r="CP33" s="3">
        <v>-1.1574900000000001E-6</v>
      </c>
      <c r="CQ33" s="31">
        <f t="shared" si="89"/>
        <v>1.0184979160171022</v>
      </c>
      <c r="CR33" s="3">
        <f t="shared" si="25"/>
        <v>4.9344395519999992E-4</v>
      </c>
      <c r="CS33" s="3">
        <f t="shared" si="26"/>
        <v>5.6814934433760768E-2</v>
      </c>
      <c r="CT33" s="3">
        <f t="shared" si="68"/>
        <v>5.025716400424362E-4</v>
      </c>
      <c r="CU33" s="3">
        <f t="shared" si="69"/>
        <v>2.2418109644714388E-2</v>
      </c>
      <c r="CV33" s="3">
        <f t="shared" si="27"/>
        <v>5.7865892319433634E-2</v>
      </c>
      <c r="CW33" s="3">
        <f t="shared" si="70"/>
        <v>17.281337242321602</v>
      </c>
    </row>
    <row r="34" spans="1:101" s="23" customFormat="1" x14ac:dyDescent="0.2">
      <c r="B34" s="4">
        <v>1.04811E-2</v>
      </c>
      <c r="C34" s="3">
        <f t="shared" si="28"/>
        <v>8.7342500000000012</v>
      </c>
      <c r="D34" s="4">
        <v>-1.42465E-6</v>
      </c>
      <c r="E34" s="30">
        <f>(E$2-3+(6.5144*LN(B34*1000)))/E$2</f>
        <v>1.0204759775195618</v>
      </c>
      <c r="F34" s="3">
        <f t="shared" si="0"/>
        <v>5.779505682E-4</v>
      </c>
      <c r="G34" s="3">
        <f t="shared" si="30"/>
        <v>5.5142167158027305E-2</v>
      </c>
      <c r="H34" s="4">
        <f t="shared" si="31"/>
        <v>5.8978467104188112E-4</v>
      </c>
      <c r="I34" s="4">
        <f t="shared" si="32"/>
        <v>2.4285482722027189E-2</v>
      </c>
      <c r="J34" s="4">
        <f t="shared" si="33"/>
        <v>5.6271256933134985E-2</v>
      </c>
      <c r="K34" s="3">
        <f t="shared" si="34"/>
        <v>17.771062075053031</v>
      </c>
      <c r="M34" s="4">
        <v>1.04811E-2</v>
      </c>
      <c r="N34" s="4">
        <v>-1.4270400000000001E-6</v>
      </c>
      <c r="O34" s="30">
        <f t="shared" ref="O34:O46" si="91">(O$2-3+(6.5144*LN(M34*1000)))/O$2</f>
        <v>1.0204759775195618</v>
      </c>
      <c r="P34" s="3">
        <f t="shared" si="1"/>
        <v>5.7892013144999999E-4</v>
      </c>
      <c r="Q34" s="3">
        <f t="shared" si="2"/>
        <v>5.5234673025732033E-2</v>
      </c>
      <c r="R34" s="4">
        <f t="shared" si="36"/>
        <v>5.907740870471919E-4</v>
      </c>
      <c r="S34" s="4">
        <f t="shared" si="37"/>
        <v>2.4305844709600032E-2</v>
      </c>
      <c r="T34" s="4">
        <f t="shared" si="3"/>
        <v>5.6365656948907258E-2</v>
      </c>
      <c r="U34" s="3">
        <f t="shared" si="38"/>
        <v>17.741299474367018</v>
      </c>
      <c r="W34" s="4">
        <v>1.04811E-2</v>
      </c>
      <c r="X34" s="4">
        <v>-1.4442099999999999E-6</v>
      </c>
      <c r="Y34" s="30">
        <f t="shared" ref="Y34:Y46" si="92">(Y$2-3+(6.5144*LN(W34*1000)))/Y$2</f>
        <v>1.0204759775195618</v>
      </c>
      <c r="Z34" s="3">
        <f t="shared" si="4"/>
        <v>5.6418610559999993E-4</v>
      </c>
      <c r="AA34" s="3">
        <f t="shared" si="5"/>
        <v>5.3828902080888447E-2</v>
      </c>
      <c r="AB34" s="4">
        <f t="shared" si="40"/>
        <v>5.7573836761511457E-4</v>
      </c>
      <c r="AC34" s="4">
        <f t="shared" si="41"/>
        <v>2.3994548706218973E-2</v>
      </c>
      <c r="AD34" s="4">
        <f t="shared" si="6"/>
        <v>5.4931101469799404E-2</v>
      </c>
      <c r="AE34" s="3">
        <f t="shared" si="42"/>
        <v>18.204623123200808</v>
      </c>
      <c r="AF34" s="4"/>
      <c r="AG34" s="4">
        <v>1.04811E-2</v>
      </c>
      <c r="AH34" s="4">
        <v>-1.43836E-6</v>
      </c>
      <c r="AI34" s="30">
        <f t="shared" ref="AI34:AI46" si="93">(AI$2-3+(6.5144*LN(AG34*1000)))/AI$2</f>
        <v>1.0204759775195618</v>
      </c>
      <c r="AJ34" s="3">
        <f t="shared" si="7"/>
        <v>5.6190080310000007E-4</v>
      </c>
      <c r="AK34" s="3">
        <f t="shared" si="8"/>
        <v>5.3610861751152081E-2</v>
      </c>
      <c r="AL34" s="4">
        <f t="shared" si="44"/>
        <v>5.7340627131249942E-4</v>
      </c>
      <c r="AM34" s="4">
        <f t="shared" si="45"/>
        <v>2.3945903017269978E-2</v>
      </c>
      <c r="AN34" s="4">
        <f t="shared" si="9"/>
        <v>5.4708596551173008E-2</v>
      </c>
      <c r="AO34" s="3">
        <f t="shared" si="46"/>
        <v>18.278663008008728</v>
      </c>
      <c r="AQ34" s="4">
        <v>1.04811E-2</v>
      </c>
      <c r="AR34" s="4">
        <v>-1.4585399999999999E-6</v>
      </c>
      <c r="AS34" s="30">
        <f t="shared" ref="AS34:AS46" si="94">(AS$2-3+(6.5144*LN(AQ34*1000)))/AS$2</f>
        <v>1.0202735790597308</v>
      </c>
      <c r="AT34" s="3">
        <f t="shared" si="10"/>
        <v>5.7989919208999998E-4</v>
      </c>
      <c r="AU34" s="3">
        <f t="shared" si="11"/>
        <v>5.5328085037829995E-2</v>
      </c>
      <c r="AV34" s="4">
        <f t="shared" si="48"/>
        <v>5.9165582420751058E-4</v>
      </c>
      <c r="AW34" s="4">
        <f t="shared" si="49"/>
        <v>2.4323976323938293E-2</v>
      </c>
      <c r="AX34" s="4">
        <f t="shared" si="12"/>
        <v>5.6449783344067951E-2</v>
      </c>
      <c r="AY34" s="3">
        <f t="shared" si="50"/>
        <v>17.714859841088927</v>
      </c>
      <c r="BA34" s="4">
        <v>1.04811E-2</v>
      </c>
      <c r="BB34" s="4">
        <v>-1.4345899999999999E-6</v>
      </c>
      <c r="BC34" s="30">
        <f t="shared" ref="BC34:BC46" si="95">(BC$2-3+(6.5144*LN(BA34*1000)))/BC$2</f>
        <v>1.0202735790597308</v>
      </c>
      <c r="BD34" s="3">
        <f t="shared" si="13"/>
        <v>5.7908507761999996E-4</v>
      </c>
      <c r="BE34" s="3">
        <f t="shared" si="14"/>
        <v>5.5250410512255391E-2</v>
      </c>
      <c r="BF34" s="4">
        <f t="shared" si="52"/>
        <v>5.9082520472343938E-4</v>
      </c>
      <c r="BG34" s="4">
        <f t="shared" si="53"/>
        <v>2.4306896237969985E-2</v>
      </c>
      <c r="BH34" s="4">
        <f t="shared" si="15"/>
        <v>5.6370534077858178E-2</v>
      </c>
      <c r="BI34" s="3">
        <f t="shared" si="54"/>
        <v>17.739764512765024</v>
      </c>
      <c r="BK34" s="4">
        <v>1.2648599999999999E-2</v>
      </c>
      <c r="BL34" s="4">
        <v>-1.73851E-6</v>
      </c>
      <c r="BM34" s="30">
        <f t="shared" ref="BM34:BM46" si="96">(BM$2-3+(6.5144*LN(BK34*1000)))/BM$2</f>
        <v>1.0222909277781937</v>
      </c>
      <c r="BN34" s="3">
        <f t="shared" si="16"/>
        <v>6.8382407606400002E-4</v>
      </c>
      <c r="BO34" s="3">
        <f t="shared" si="17"/>
        <v>5.4063222496086527E-2</v>
      </c>
      <c r="BP34" s="4">
        <f t="shared" si="56"/>
        <v>6.9906714915653266E-4</v>
      </c>
      <c r="BQ34" s="4">
        <f t="shared" si="57"/>
        <v>2.6439878009486592E-2</v>
      </c>
      <c r="BR34" s="4">
        <f t="shared" si="18"/>
        <v>5.5268341884203209E-2</v>
      </c>
      <c r="BS34" s="3">
        <f t="shared" si="58"/>
        <v>18.093540821166194</v>
      </c>
      <c r="BU34" s="4">
        <v>1.04811E-2</v>
      </c>
      <c r="BV34" s="4">
        <v>-1.44247E-6</v>
      </c>
      <c r="BW34" s="30">
        <f t="shared" ref="BW34:BW46" si="97">(BW$2-3+(6.5144*LN(BU34*1000)))/BW$2</f>
        <v>1.0202735790597308</v>
      </c>
      <c r="BX34" s="3">
        <f t="shared" si="19"/>
        <v>5.691320622E-4</v>
      </c>
      <c r="BY34" s="3">
        <f t="shared" si="20"/>
        <v>5.4300794973809997E-2</v>
      </c>
      <c r="BZ34" s="4">
        <f t="shared" si="60"/>
        <v>5.806704060584393E-4</v>
      </c>
      <c r="CA34" s="4">
        <f t="shared" si="61"/>
        <v>2.409710368609554E-2</v>
      </c>
      <c r="CB34" s="4">
        <f t="shared" si="21"/>
        <v>5.5401666433717765E-2</v>
      </c>
      <c r="CC34" s="3">
        <f t="shared" si="62"/>
        <v>18.049998571728782</v>
      </c>
      <c r="CE34" s="4">
        <v>1.04811E-2</v>
      </c>
      <c r="CF34" s="4">
        <v>-1.4008499999999999E-6</v>
      </c>
      <c r="CG34" s="30">
        <f t="shared" ref="CG34:CG46" si="98">(CG$2-3+(6.5144*LN(CE34*1000)))/CG$2</f>
        <v>1.0202069991613409</v>
      </c>
      <c r="CH34" s="3">
        <f t="shared" si="22"/>
        <v>5.8865706143999992E-4</v>
      </c>
      <c r="CI34" s="3">
        <f t="shared" si="23"/>
        <v>5.6163671889400912E-2</v>
      </c>
      <c r="CJ34" s="4">
        <f t="shared" si="64"/>
        <v>6.0055205418683543E-4</v>
      </c>
      <c r="CK34" s="4">
        <f t="shared" si="65"/>
        <v>2.4506163595855543E-2</v>
      </c>
      <c r="CL34" s="4">
        <f t="shared" si="24"/>
        <v>5.7298571160167865E-2</v>
      </c>
      <c r="CM34" s="3">
        <f t="shared" si="66"/>
        <v>17.452442177042769</v>
      </c>
      <c r="CO34" s="4">
        <v>1.04811E-2</v>
      </c>
      <c r="CP34" s="4">
        <v>-1.39022E-6</v>
      </c>
      <c r="CQ34" s="30">
        <f t="shared" ref="CQ34:CQ46" si="99">(CQ$2-3+(6.5144*LN(CO34*1000)))/CQ$2</f>
        <v>1.0202069991613409</v>
      </c>
      <c r="CR34" s="3">
        <f t="shared" si="25"/>
        <v>5.9265675419999998E-4</v>
      </c>
      <c r="CS34" s="3">
        <f t="shared" si="26"/>
        <v>5.6545281907433374E-2</v>
      </c>
      <c r="CT34" s="4">
        <f t="shared" si="68"/>
        <v>6.0463256873508238E-4</v>
      </c>
      <c r="CU34" s="4">
        <f t="shared" si="69"/>
        <v>2.4589277515516442E-2</v>
      </c>
      <c r="CV34" s="4">
        <f t="shared" si="27"/>
        <v>5.7687892371514664E-2</v>
      </c>
      <c r="CW34" s="3">
        <f t="shared" si="70"/>
        <v>17.334659993468293</v>
      </c>
    </row>
    <row r="35" spans="1:101" x14ac:dyDescent="0.2">
      <c r="B35" s="3">
        <v>1.2648599999999999E-2</v>
      </c>
      <c r="C35" s="3">
        <f t="shared" si="28"/>
        <v>10.5405</v>
      </c>
      <c r="D35" s="3">
        <v>-1.70985E-6</v>
      </c>
      <c r="E35" s="31">
        <f>(E$2-3+(6.5144*LN(B35*1000)))/E$2</f>
        <v>1.022513466158675</v>
      </c>
      <c r="F35" s="3">
        <f t="shared" ref="F35:F44" si="100">-(D35-0.000000000014)*E$2*F$2</f>
        <v>6.9364907820000014E-4</v>
      </c>
      <c r="G35" s="3">
        <f t="shared" si="30"/>
        <v>5.4839988473032605E-2</v>
      </c>
      <c r="H35" s="24">
        <f t="shared" si="31"/>
        <v>7.0926552324805192E-4</v>
      </c>
      <c r="I35" s="24">
        <f t="shared" si="32"/>
        <v>2.6632039412107587E-2</v>
      </c>
      <c r="J35" s="24">
        <f t="shared" si="33"/>
        <v>5.6074626697662347E-2</v>
      </c>
      <c r="K35" s="3">
        <f t="shared" si="34"/>
        <v>17.833377748401279</v>
      </c>
      <c r="M35" s="3">
        <v>1.2648599999999999E-2</v>
      </c>
      <c r="N35" s="3">
        <v>-1.7131899999999999E-6</v>
      </c>
      <c r="O35" s="31">
        <f t="shared" si="91"/>
        <v>1.022513466158675</v>
      </c>
      <c r="P35" s="3">
        <f t="shared" ref="P35:P44" si="101">-(N35-0.000000000014)*O$2*P$2</f>
        <v>6.9500403269999998E-4</v>
      </c>
      <c r="Q35" s="3">
        <f t="shared" ref="Q35:Q66" si="102">P35/M35</f>
        <v>5.4947111356197523E-2</v>
      </c>
      <c r="R35" s="24">
        <f t="shared" si="36"/>
        <v>7.106509824703341E-4</v>
      </c>
      <c r="S35" s="24">
        <f t="shared" si="37"/>
        <v>2.6658037858595933E-2</v>
      </c>
      <c r="T35" s="24">
        <f t="shared" ref="T35:T66" si="103">R35/M35</f>
        <v>5.6184161288232226E-2</v>
      </c>
      <c r="U35" s="3">
        <f t="shared" si="38"/>
        <v>17.798610445920282</v>
      </c>
      <c r="W35" s="3">
        <v>1.2648599999999999E-2</v>
      </c>
      <c r="X35" s="3">
        <v>-1.7343000000000001E-6</v>
      </c>
      <c r="Y35" s="31">
        <f t="shared" si="92"/>
        <v>1.022513466158675</v>
      </c>
      <c r="Z35" s="3">
        <f t="shared" ref="Z35:Z44" si="104">-(X35-0.000000000014)*Y$2*Z$2</f>
        <v>6.7750976410000004E-4</v>
      </c>
      <c r="AA35" s="3">
        <f t="shared" ref="AA35:AA66" si="105">Z35/W35</f>
        <v>5.3564012151542467E-2</v>
      </c>
      <c r="AB35" s="24">
        <f t="shared" si="40"/>
        <v>6.927628572462373E-4</v>
      </c>
      <c r="AC35" s="24">
        <f t="shared" si="41"/>
        <v>2.6320388622629365E-2</v>
      </c>
      <c r="AD35" s="24">
        <f t="shared" ref="AD35:AD66" si="106">AB35/W35</f>
        <v>5.4769923726439081E-2</v>
      </c>
      <c r="AE35" s="3">
        <f t="shared" si="42"/>
        <v>18.258195957962783</v>
      </c>
      <c r="AF35" s="3"/>
      <c r="AG35" s="3">
        <v>1.2648599999999999E-2</v>
      </c>
      <c r="AH35" s="3">
        <v>-1.7303800000000001E-6</v>
      </c>
      <c r="AI35" s="31">
        <f t="shared" si="93"/>
        <v>1.022513466158675</v>
      </c>
      <c r="AJ35" s="3">
        <f t="shared" ref="AJ35:AJ44" si="107">-(AH35-0.000000000014)*AI$2*AJ$2</f>
        <v>6.7597841610000009E-4</v>
      </c>
      <c r="AK35" s="3">
        <f t="shared" ref="AK35:AK66" si="108">AJ35/AG35</f>
        <v>5.3442943574782992E-2</v>
      </c>
      <c r="AL35" s="24">
        <f t="shared" si="44"/>
        <v>6.9119703329486215E-4</v>
      </c>
      <c r="AM35" s="24">
        <f t="shared" si="45"/>
        <v>2.6290626338960853E-2</v>
      </c>
      <c r="AN35" s="24">
        <f t="shared" ref="AN35:AN66" si="109">AL35/AG35</f>
        <v>5.4646129476373845E-2</v>
      </c>
      <c r="AO35" s="3">
        <f t="shared" si="46"/>
        <v>18.299557710347045</v>
      </c>
      <c r="AQ35" s="3">
        <v>1.2648599999999999E-2</v>
      </c>
      <c r="AR35" s="3">
        <v>-1.75168E-6</v>
      </c>
      <c r="AS35" s="30">
        <f t="shared" si="94"/>
        <v>1.0222909277781937</v>
      </c>
      <c r="AT35" s="3">
        <f t="shared" ref="AT35:AT44" si="110">-(AR35-0.000000000014)*AS$2*AT$2</f>
        <v>6.9644725899000001E-4</v>
      </c>
      <c r="AU35" s="3">
        <f t="shared" ref="AU35:AU66" si="111">AT35/AQ35</f>
        <v>5.5061213018832128E-2</v>
      </c>
      <c r="AV35" s="24">
        <f t="shared" si="48"/>
        <v>7.1197171454146706E-4</v>
      </c>
      <c r="AW35" s="24">
        <f t="shared" si="49"/>
        <v>2.668279810180085E-2</v>
      </c>
      <c r="AX35" s="24">
        <f t="shared" ref="AX35:AX66" si="112">AV35/AQ35</f>
        <v>5.6288578541614655E-2</v>
      </c>
      <c r="AY35" s="3">
        <f t="shared" si="50"/>
        <v>17.765593410050158</v>
      </c>
      <c r="BA35" s="3">
        <v>1.2648599999999999E-2</v>
      </c>
      <c r="BB35" s="3">
        <v>-1.72556E-6</v>
      </c>
      <c r="BC35" s="31">
        <f t="shared" si="95"/>
        <v>1.0222909277781937</v>
      </c>
      <c r="BD35" s="3">
        <f t="shared" ref="BD35:BD44" si="113">-(BB35-0.000000000014)*BC$2*BD$2</f>
        <v>6.965365729700001E-4</v>
      </c>
      <c r="BE35" s="3">
        <f t="shared" ref="BE35:BE66" si="114">BD35/BA35</f>
        <v>5.5068274193981956E-2</v>
      </c>
      <c r="BF35" s="24">
        <f t="shared" si="52"/>
        <v>7.1206301941294497E-4</v>
      </c>
      <c r="BG35" s="24">
        <f t="shared" si="53"/>
        <v>2.6684508978299468E-2</v>
      </c>
      <c r="BH35" s="24">
        <f t="shared" ref="BH35:BH66" si="115">BF35/BA35</f>
        <v>5.6295797116909775E-2</v>
      </c>
      <c r="BI35" s="3">
        <f t="shared" si="54"/>
        <v>17.763315402094669</v>
      </c>
      <c r="BK35" s="3">
        <v>1.52642E-2</v>
      </c>
      <c r="BL35" s="3">
        <v>-2.0860099999999999E-6</v>
      </c>
      <c r="BM35" s="31">
        <f t="shared" si="96"/>
        <v>1.0243081775286249</v>
      </c>
      <c r="BN35" s="3">
        <f t="shared" ref="BN35:BN44" si="116">-(BL35-0.000000000014)*BM$2*BN$2</f>
        <v>8.2050833606399994E-4</v>
      </c>
      <c r="BO35" s="3">
        <f t="shared" ref="BO35:BO66" si="117">BN35/BK35</f>
        <v>5.3753772622476118E-2</v>
      </c>
      <c r="BP35" s="24">
        <f t="shared" si="56"/>
        <v>8.404533983607603E-4</v>
      </c>
      <c r="BQ35" s="24">
        <f t="shared" si="57"/>
        <v>2.8990574302016858E-2</v>
      </c>
      <c r="BR35" s="24">
        <f t="shared" ref="BR35:BR66" si="118">BP35/BK35</f>
        <v>5.5060428870216602E-2</v>
      </c>
      <c r="BS35" s="3">
        <f t="shared" si="58"/>
        <v>18.161863620007544</v>
      </c>
      <c r="BU35" s="3">
        <v>1.2648599999999999E-2</v>
      </c>
      <c r="BV35" s="3">
        <v>-1.73525E-6</v>
      </c>
      <c r="BW35" s="31">
        <f t="shared" si="97"/>
        <v>1.0222909277781937</v>
      </c>
      <c r="BX35" s="3">
        <f t="shared" ref="BX35:BX44" si="119">-(BV35-0.000000000014)*BW$2*BX$2</f>
        <v>6.8464841119999999E-4</v>
      </c>
      <c r="BY35" s="3">
        <f t="shared" ref="BY35:BY66" si="120">BX35/BU35</f>
        <v>5.4128394541688413E-2</v>
      </c>
      <c r="BZ35" s="24">
        <f t="shared" si="60"/>
        <v>6.9990985948751433E-4</v>
      </c>
      <c r="CA35" s="24">
        <f t="shared" si="61"/>
        <v>2.6455809560236753E-2</v>
      </c>
      <c r="CB35" s="24">
        <f t="shared" ref="CB35:CB66" si="121">BZ35/BU35</f>
        <v>5.5334966675166769E-2</v>
      </c>
      <c r="CC35" s="3">
        <f t="shared" si="62"/>
        <v>18.071755710458937</v>
      </c>
      <c r="CE35" s="3">
        <v>1.2648599999999999E-2</v>
      </c>
      <c r="CF35" s="3">
        <v>-1.68191E-6</v>
      </c>
      <c r="CG35" s="31">
        <f t="shared" si="98"/>
        <v>1.0222177227608598</v>
      </c>
      <c r="CH35" s="3">
        <f t="shared" ref="CH35:CH44" si="122">-(CF35-0.000000000014)*CG$2*CH$2</f>
        <v>7.0676128403999994E-4</v>
      </c>
      <c r="CI35" s="3">
        <f t="shared" ref="CI35:CI66" si="123">CH35/CE35</f>
        <v>5.5876641212466202E-2</v>
      </c>
      <c r="CJ35" s="24">
        <f t="shared" si="64"/>
        <v>7.2246391030690994E-4</v>
      </c>
      <c r="CK35" s="24">
        <f t="shared" si="65"/>
        <v>2.6878688775811031E-2</v>
      </c>
      <c r="CL35" s="24">
        <f t="shared" ref="CL35:CL66" si="124">CJ35/CE35</f>
        <v>5.7118092935732806E-2</v>
      </c>
      <c r="CM35" s="3">
        <f t="shared" si="66"/>
        <v>17.507587326579049</v>
      </c>
      <c r="CO35" s="3">
        <v>1.2648599999999999E-2</v>
      </c>
      <c r="CP35" s="3">
        <v>-1.67012E-6</v>
      </c>
      <c r="CQ35" s="31">
        <f t="shared" si="99"/>
        <v>1.0222177227608598</v>
      </c>
      <c r="CR35" s="3">
        <f t="shared" ref="CR35:CR44" si="125">-(CP35-0.000000000014)*CQ$2*CR$2</f>
        <v>7.1197812419999994E-4</v>
      </c>
      <c r="CS35" s="3">
        <f t="shared" ref="CS35:CS66" si="126">CR35/CO35</f>
        <v>5.6289085290071629E-2</v>
      </c>
      <c r="CT35" s="24">
        <f t="shared" si="68"/>
        <v>7.2779665677527247E-4</v>
      </c>
      <c r="CU35" s="24">
        <f t="shared" si="69"/>
        <v>2.6977706662636696E-2</v>
      </c>
      <c r="CV35" s="24">
        <f t="shared" ref="CV35:CV71" si="127">CT35/CO35</f>
        <v>5.7539700581508826E-2</v>
      </c>
      <c r="CW35" s="3">
        <f t="shared" si="70"/>
        <v>17.379304895468362</v>
      </c>
    </row>
    <row r="36" spans="1:101" x14ac:dyDescent="0.2">
      <c r="B36" s="3">
        <v>1.52642E-2</v>
      </c>
      <c r="C36" s="3">
        <f t="shared" si="28"/>
        <v>12.720166666666668</v>
      </c>
      <c r="D36" s="3">
        <v>-2.05183E-6</v>
      </c>
      <c r="E36" s="32">
        <f t="shared" ref="E36:E44" si="128">(E$2-3+(6.5144*LN(B36*1000)))/E$2</f>
        <v>1.0245508548417226</v>
      </c>
      <c r="F36" s="3">
        <f t="shared" si="100"/>
        <v>8.3238181470000005E-4</v>
      </c>
      <c r="G36" s="3">
        <f t="shared" si="30"/>
        <v>5.453163707891668E-2</v>
      </c>
      <c r="H36" s="24">
        <f t="shared" si="31"/>
        <v>8.5281749980558935E-4</v>
      </c>
      <c r="I36" s="24">
        <f t="shared" si="32"/>
        <v>2.9203039222067097E-2</v>
      </c>
      <c r="J36" s="24">
        <f t="shared" si="33"/>
        <v>5.5870435385122659E-2</v>
      </c>
      <c r="K36" s="3">
        <f t="shared" si="34"/>
        <v>17.898553915086957</v>
      </c>
      <c r="M36" s="3">
        <v>1.52642E-2</v>
      </c>
      <c r="N36" s="3">
        <v>-2.05691E-6</v>
      </c>
      <c r="O36" s="32">
        <f t="shared" si="91"/>
        <v>1.0245508548417226</v>
      </c>
      <c r="P36" s="3">
        <f t="shared" si="101"/>
        <v>8.3444264370000011E-4</v>
      </c>
      <c r="Q36" s="3">
        <f t="shared" si="102"/>
        <v>5.4666647691985176E-2</v>
      </c>
      <c r="R36" s="24">
        <f t="shared" si="36"/>
        <v>8.5492892391922208E-4</v>
      </c>
      <c r="S36" s="24">
        <f t="shared" si="37"/>
        <v>2.9239167633830176E-2</v>
      </c>
      <c r="T36" s="24">
        <f t="shared" si="103"/>
        <v>5.6008760624154691E-2</v>
      </c>
      <c r="U36" s="3">
        <f t="shared" si="38"/>
        <v>17.854349727723374</v>
      </c>
      <c r="W36" s="3">
        <v>1.52642E-2</v>
      </c>
      <c r="X36" s="3">
        <v>-2.0806800000000001E-6</v>
      </c>
      <c r="Y36" s="32">
        <f t="shared" si="92"/>
        <v>1.0245508548417226</v>
      </c>
      <c r="Z36" s="3">
        <f t="shared" si="104"/>
        <v>8.1282311110000003E-4</v>
      </c>
      <c r="AA36" s="3">
        <f t="shared" si="105"/>
        <v>5.3250292259011282E-2</v>
      </c>
      <c r="AB36" s="24">
        <f t="shared" si="40"/>
        <v>8.3277861331261353E-4</v>
      </c>
      <c r="AC36" s="24">
        <f t="shared" si="41"/>
        <v>2.8857903827419856E-2</v>
      </c>
      <c r="AD36" s="24">
        <f t="shared" si="106"/>
        <v>5.4557632454541573E-2</v>
      </c>
      <c r="AE36" s="3">
        <f t="shared" si="42"/>
        <v>18.329241116414252</v>
      </c>
      <c r="AF36" s="3"/>
      <c r="AG36" s="3">
        <v>1.52642E-2</v>
      </c>
      <c r="AH36" s="3">
        <v>-2.0748699999999998E-6</v>
      </c>
      <c r="AI36" s="32">
        <f t="shared" si="93"/>
        <v>1.0245508548417226</v>
      </c>
      <c r="AJ36" s="3">
        <f t="shared" si="107"/>
        <v>8.1055343459999997E-4</v>
      </c>
      <c r="AK36" s="3">
        <f t="shared" si="108"/>
        <v>5.3101599468036317E-2</v>
      </c>
      <c r="AL36" s="24">
        <f t="shared" si="44"/>
        <v>8.304532143143243E-4</v>
      </c>
      <c r="AM36" s="24">
        <f t="shared" si="45"/>
        <v>2.881758515757912E-2</v>
      </c>
      <c r="AN36" s="24">
        <f t="shared" si="109"/>
        <v>5.4405289128439373E-2</v>
      </c>
      <c r="AO36" s="3">
        <f t="shared" si="46"/>
        <v>18.380565860778933</v>
      </c>
      <c r="AQ36" s="3">
        <v>1.52642E-2</v>
      </c>
      <c r="AR36" s="3">
        <v>-2.1042600000000001E-6</v>
      </c>
      <c r="AS36" s="32">
        <f t="shared" si="94"/>
        <v>1.0243081775286249</v>
      </c>
      <c r="AT36" s="3">
        <f t="shared" si="110"/>
        <v>8.366277782900001E-4</v>
      </c>
      <c r="AU36" s="3">
        <f t="shared" si="111"/>
        <v>5.4809801908386947E-2</v>
      </c>
      <c r="AV36" s="24">
        <f t="shared" si="48"/>
        <v>8.5696467485005246E-4</v>
      </c>
      <c r="AW36" s="24">
        <f t="shared" si="49"/>
        <v>2.9273958988323606E-2</v>
      </c>
      <c r="AX36" s="24">
        <f t="shared" si="112"/>
        <v>5.6142128303484785E-2</v>
      </c>
      <c r="AY36" s="3">
        <f t="shared" si="50"/>
        <v>17.811936066875635</v>
      </c>
      <c r="BA36" s="3">
        <v>1.52642E-2</v>
      </c>
      <c r="BB36" s="3">
        <v>-2.0702300000000001E-6</v>
      </c>
      <c r="BC36" s="32">
        <f t="shared" si="95"/>
        <v>1.0243081775286249</v>
      </c>
      <c r="BD36" s="3">
        <f t="shared" si="113"/>
        <v>8.3566434182000011E-4</v>
      </c>
      <c r="BE36" s="3">
        <f t="shared" si="114"/>
        <v>5.4746684518022566E-2</v>
      </c>
      <c r="BF36" s="24">
        <f t="shared" si="52"/>
        <v>8.5597781899530219E-4</v>
      </c>
      <c r="BG36" s="24">
        <f t="shared" si="53"/>
        <v>2.9257098608633465E-2</v>
      </c>
      <c r="BH36" s="24">
        <f t="shared" si="115"/>
        <v>5.6077476644390285E-2</v>
      </c>
      <c r="BI36" s="3">
        <f t="shared" si="54"/>
        <v>17.832471427724897</v>
      </c>
      <c r="BK36" s="3">
        <v>1.8420700000000002E-2</v>
      </c>
      <c r="BL36" s="3">
        <v>-2.4987899999999998E-6</v>
      </c>
      <c r="BM36" s="32">
        <f t="shared" si="96"/>
        <v>1.026325439456776</v>
      </c>
      <c r="BN36" s="3">
        <f t="shared" si="116"/>
        <v>9.8286957014400008E-4</v>
      </c>
      <c r="BO36" s="3">
        <f t="shared" si="117"/>
        <v>5.3356798066522985E-2</v>
      </c>
      <c r="BP36" s="24">
        <f t="shared" si="56"/>
        <v>1.0087440435067334E-3</v>
      </c>
      <c r="BQ36" s="24">
        <f t="shared" si="57"/>
        <v>3.1760731155103049E-2</v>
      </c>
      <c r="BR36" s="24">
        <f t="shared" si="118"/>
        <v>5.4761439223630658E-2</v>
      </c>
      <c r="BS36" s="3">
        <f t="shared" si="58"/>
        <v>18.261024804630772</v>
      </c>
      <c r="BU36" s="3">
        <v>1.52642E-2</v>
      </c>
      <c r="BV36" s="3">
        <v>-2.0834700000000001E-6</v>
      </c>
      <c r="BW36" s="32">
        <f t="shared" si="97"/>
        <v>1.0243081775286249</v>
      </c>
      <c r="BX36" s="3">
        <f t="shared" si="119"/>
        <v>8.2203861220000009E-4</v>
      </c>
      <c r="BY36" s="3">
        <f t="shared" si="120"/>
        <v>5.3854025248620964E-2</v>
      </c>
      <c r="BZ36" s="24">
        <f t="shared" si="60"/>
        <v>8.420208727207421E-4</v>
      </c>
      <c r="CA36" s="24">
        <f t="shared" si="61"/>
        <v>2.9017595915594767E-2</v>
      </c>
      <c r="CB36" s="24">
        <f t="shared" si="121"/>
        <v>5.5163118454995483E-2</v>
      </c>
      <c r="CC36" s="3">
        <f t="shared" si="62"/>
        <v>18.128054178369997</v>
      </c>
      <c r="CE36" s="3">
        <v>1.52642E-2</v>
      </c>
      <c r="CF36" s="3">
        <v>-2.0174299999999999E-6</v>
      </c>
      <c r="CG36" s="32">
        <f t="shared" si="98"/>
        <v>1.024228347717365</v>
      </c>
      <c r="CH36" s="3">
        <f t="shared" si="122"/>
        <v>8.4775014323999992E-4</v>
      </c>
      <c r="CI36" s="3">
        <f t="shared" si="123"/>
        <v>5.5538458827845541E-2</v>
      </c>
      <c r="CJ36" s="24">
        <f t="shared" si="64"/>
        <v>8.682897284878646E-4</v>
      </c>
      <c r="CK36" s="24">
        <f t="shared" si="65"/>
        <v>2.9466756327900509E-2</v>
      </c>
      <c r="CL36" s="24">
        <f t="shared" si="124"/>
        <v>5.6884063920013141E-2</v>
      </c>
      <c r="CM36" s="3">
        <f t="shared" si="66"/>
        <v>17.579615995898926</v>
      </c>
      <c r="CO36" s="3">
        <v>1.52642E-2</v>
      </c>
      <c r="CP36" s="3">
        <v>-2.00209E-6</v>
      </c>
      <c r="CQ36" s="32">
        <f t="shared" si="99"/>
        <v>1.024228347717365</v>
      </c>
      <c r="CR36" s="3">
        <f t="shared" si="125"/>
        <v>8.5349693519999993E-4</v>
      </c>
      <c r="CS36" s="3">
        <f t="shared" si="126"/>
        <v>5.5914947078785651E-2</v>
      </c>
      <c r="CT36" s="24">
        <f t="shared" si="68"/>
        <v>8.7417575572173089E-4</v>
      </c>
      <c r="CU36" s="24">
        <f t="shared" si="69"/>
        <v>2.9566463361750436E-2</v>
      </c>
      <c r="CV36" s="24">
        <f t="shared" si="127"/>
        <v>5.7269673859208531E-2</v>
      </c>
      <c r="CW36" s="3">
        <f t="shared" si="70"/>
        <v>17.461248381794434</v>
      </c>
    </row>
    <row r="37" spans="1:101" x14ac:dyDescent="0.2">
      <c r="B37" s="3">
        <v>1.8420700000000002E-2</v>
      </c>
      <c r="C37" s="3">
        <f t="shared" si="28"/>
        <v>15.350583333333336</v>
      </c>
      <c r="D37" s="3">
        <v>-2.45964E-6</v>
      </c>
      <c r="E37" s="32">
        <f t="shared" si="128"/>
        <v>1.0265882558240649</v>
      </c>
      <c r="F37" s="3">
        <f t="shared" si="100"/>
        <v>9.9782013645000013E-4</v>
      </c>
      <c r="G37" s="3">
        <f t="shared" si="30"/>
        <v>5.4168415774101961E-2</v>
      </c>
      <c r="H37" s="3">
        <f t="shared" si="31"/>
        <v>1.024350433504336E-3</v>
      </c>
      <c r="I37" s="3">
        <f t="shared" si="32"/>
        <v>3.200547505512668E-2</v>
      </c>
      <c r="J37" s="3">
        <f t="shared" si="33"/>
        <v>5.5608659470288091E-2</v>
      </c>
      <c r="K37" s="3">
        <f t="shared" si="34"/>
        <v>17.982810762311285</v>
      </c>
      <c r="M37" s="3">
        <v>1.8420700000000002E-2</v>
      </c>
      <c r="N37" s="3">
        <v>-2.4662000000000002E-6</v>
      </c>
      <c r="O37" s="32">
        <f t="shared" si="91"/>
        <v>1.0265882558240649</v>
      </c>
      <c r="P37" s="3">
        <f t="shared" si="101"/>
        <v>1.0004813644500002E-3</v>
      </c>
      <c r="Q37" s="3">
        <f t="shared" si="102"/>
        <v>5.4312885202516745E-2</v>
      </c>
      <c r="R37" s="3">
        <f t="shared" si="36"/>
        <v>1.0270824189152063E-3</v>
      </c>
      <c r="S37" s="3">
        <f t="shared" si="37"/>
        <v>3.2048126605391559E-2</v>
      </c>
      <c r="T37" s="3">
        <f t="shared" si="103"/>
        <v>5.5756970088824319E-2</v>
      </c>
      <c r="U37" s="3">
        <f t="shared" si="38"/>
        <v>17.934977428058552</v>
      </c>
      <c r="W37" s="3">
        <v>1.8420700000000002E-2</v>
      </c>
      <c r="X37" s="3">
        <v>-2.4924399999999999E-6</v>
      </c>
      <c r="Y37" s="32">
        <f t="shared" si="92"/>
        <v>1.0265882558240649</v>
      </c>
      <c r="Z37" s="3">
        <f t="shared" si="104"/>
        <v>9.7367715509999995E-4</v>
      </c>
      <c r="AA37" s="3">
        <f t="shared" si="105"/>
        <v>5.2857771697058194E-2</v>
      </c>
      <c r="AB37" s="3">
        <f t="shared" si="40"/>
        <v>9.995655323898464E-4</v>
      </c>
      <c r="AC37" s="3">
        <f t="shared" si="41"/>
        <v>3.1615906319285653E-2</v>
      </c>
      <c r="AD37" s="3">
        <f t="shared" si="106"/>
        <v>5.426316765322959E-2</v>
      </c>
      <c r="AE37" s="3">
        <f t="shared" si="42"/>
        <v>18.428706676147808</v>
      </c>
      <c r="AF37" s="3"/>
      <c r="AG37" s="3">
        <v>1.8420700000000002E-2</v>
      </c>
      <c r="AH37" s="3">
        <v>-2.48663E-6</v>
      </c>
      <c r="AI37" s="32">
        <f t="shared" si="93"/>
        <v>1.0265882558240649</v>
      </c>
      <c r="AJ37" s="3">
        <f t="shared" si="107"/>
        <v>9.714074786E-4</v>
      </c>
      <c r="AK37" s="3">
        <f t="shared" si="108"/>
        <v>5.2734558328402278E-2</v>
      </c>
      <c r="AL37" s="3">
        <f t="shared" si="44"/>
        <v>9.9723550915042664E-4</v>
      </c>
      <c r="AM37" s="3">
        <f t="shared" si="45"/>
        <v>3.1579035912301483E-2</v>
      </c>
      <c r="AN37" s="3">
        <f t="shared" si="109"/>
        <v>5.4136678256006911E-2</v>
      </c>
      <c r="AO37" s="3">
        <f t="shared" si="46"/>
        <v>18.471765025388159</v>
      </c>
      <c r="AQ37" s="3">
        <v>1.8420700000000002E-2</v>
      </c>
      <c r="AR37" s="3">
        <v>-2.5227E-6</v>
      </c>
      <c r="AS37" s="32">
        <f t="shared" si="94"/>
        <v>1.026325439456776</v>
      </c>
      <c r="AT37" s="3">
        <f t="shared" si="110"/>
        <v>1.00299324569E-3</v>
      </c>
      <c r="AU37" s="3">
        <f t="shared" si="111"/>
        <v>5.444924708018696E-2</v>
      </c>
      <c r="AV37" s="3">
        <f t="shared" si="48"/>
        <v>1.0293974836549675E-3</v>
      </c>
      <c r="AW37" s="3">
        <f t="shared" si="49"/>
        <v>3.208422484111105E-2</v>
      </c>
      <c r="AX37" s="3">
        <f t="shared" si="112"/>
        <v>5.5882647437663462E-2</v>
      </c>
      <c r="AY37" s="3">
        <f t="shared" si="50"/>
        <v>17.894642538464019</v>
      </c>
      <c r="BA37" s="3">
        <v>1.8420700000000002E-2</v>
      </c>
      <c r="BB37" s="3">
        <v>-2.4827500000000001E-6</v>
      </c>
      <c r="BC37" s="32">
        <f t="shared" si="95"/>
        <v>1.026325439456776</v>
      </c>
      <c r="BD37" s="3">
        <f t="shared" si="113"/>
        <v>1.0021801024200001E-3</v>
      </c>
      <c r="BE37" s="3">
        <f t="shared" si="114"/>
        <v>5.4405104171937002E-2</v>
      </c>
      <c r="BF37" s="3">
        <f t="shared" si="52"/>
        <v>1.0285629340310433E-3</v>
      </c>
      <c r="BG37" s="3">
        <f t="shared" si="53"/>
        <v>3.2071216597301749E-2</v>
      </c>
      <c r="BH37" s="3">
        <f t="shared" si="115"/>
        <v>5.5837342447954921E-2</v>
      </c>
      <c r="BI37" s="3">
        <f t="shared" si="54"/>
        <v>17.90916179315095</v>
      </c>
      <c r="BK37" s="3">
        <v>2.223E-2</v>
      </c>
      <c r="BL37" s="3">
        <v>-2.9896799999999998E-6</v>
      </c>
      <c r="BM37" s="32">
        <f t="shared" si="96"/>
        <v>1.0283427323016927</v>
      </c>
      <c r="BN37" s="3">
        <f t="shared" si="116"/>
        <v>1.175954279184E-3</v>
      </c>
      <c r="BO37" s="3">
        <f t="shared" si="117"/>
        <v>5.2899427763562754E-2</v>
      </c>
      <c r="BP37" s="3">
        <f t="shared" si="56"/>
        <v>1.2092840365179422E-3</v>
      </c>
      <c r="BQ37" s="3">
        <f t="shared" si="57"/>
        <v>3.4774761487578063E-2</v>
      </c>
      <c r="BR37" s="3">
        <f t="shared" si="118"/>
        <v>5.4398742083578151E-2</v>
      </c>
      <c r="BS37" s="3">
        <f t="shared" si="58"/>
        <v>18.382778014675438</v>
      </c>
      <c r="BU37" s="3">
        <v>1.8420700000000002E-2</v>
      </c>
      <c r="BV37" s="3">
        <v>-2.4987899999999998E-6</v>
      </c>
      <c r="BW37" s="32">
        <f t="shared" si="97"/>
        <v>1.026325439456776</v>
      </c>
      <c r="BX37" s="3">
        <f t="shared" si="119"/>
        <v>9.8590311819999991E-4</v>
      </c>
      <c r="BY37" s="3">
        <f t="shared" si="120"/>
        <v>5.352147954203694E-2</v>
      </c>
      <c r="BZ37" s="3">
        <f t="shared" si="60"/>
        <v>1.0118574510484207E-3</v>
      </c>
      <c r="CA37" s="3">
        <f t="shared" si="61"/>
        <v>3.1809706868319625E-2</v>
      </c>
      <c r="CB37" s="3">
        <f t="shared" si="121"/>
        <v>5.493045601135791E-2</v>
      </c>
      <c r="CC37" s="3">
        <f t="shared" si="62"/>
        <v>18.204837036001141</v>
      </c>
      <c r="CE37" s="3">
        <v>1.8420700000000002E-2</v>
      </c>
      <c r="CF37" s="3">
        <v>-2.4180500000000001E-6</v>
      </c>
      <c r="CG37" s="32">
        <f t="shared" si="98"/>
        <v>1.0262389848115978</v>
      </c>
      <c r="CH37" s="3">
        <f t="shared" si="122"/>
        <v>1.0160946734400001E-3</v>
      </c>
      <c r="CI37" s="3">
        <f t="shared" si="123"/>
        <v>5.5160481058808844E-2</v>
      </c>
      <c r="CJ37" s="3">
        <f t="shared" si="64"/>
        <v>1.0427559661435376E-3</v>
      </c>
      <c r="CK37" s="3">
        <f t="shared" si="65"/>
        <v>3.2291732163876527E-2</v>
      </c>
      <c r="CL37" s="3">
        <f t="shared" si="124"/>
        <v>5.6607836083511345E-2</v>
      </c>
      <c r="CM37" s="3">
        <f t="shared" si="66"/>
        <v>17.665398806708293</v>
      </c>
      <c r="CO37" s="3">
        <v>1.8420700000000002E-2</v>
      </c>
      <c r="CP37" s="3">
        <v>-2.3997999999999999E-6</v>
      </c>
      <c r="CQ37" s="32">
        <f t="shared" si="99"/>
        <v>1.0262389848115978</v>
      </c>
      <c r="CR37" s="3">
        <f t="shared" si="125"/>
        <v>1.0230407081999997E-3</v>
      </c>
      <c r="CS37" s="3">
        <f t="shared" si="126"/>
        <v>5.5537558735552918E-2</v>
      </c>
      <c r="CT37" s="3">
        <f t="shared" si="68"/>
        <v>1.0498842578041058E-3</v>
      </c>
      <c r="CU37" s="3">
        <f t="shared" si="69"/>
        <v>3.2401917501964382E-2</v>
      </c>
      <c r="CV37" s="3">
        <f t="shared" si="127"/>
        <v>5.6994807895688317E-2</v>
      </c>
      <c r="CW37" s="3">
        <f t="shared" si="70"/>
        <v>17.545457856971748</v>
      </c>
    </row>
    <row r="38" spans="1:101" x14ac:dyDescent="0.2">
      <c r="B38" s="3">
        <v>2.223E-2</v>
      </c>
      <c r="C38" s="3">
        <f t="shared" si="28"/>
        <v>18.525000000000002</v>
      </c>
      <c r="D38" s="3">
        <v>-2.94237E-6</v>
      </c>
      <c r="E38" s="32">
        <f t="shared" si="128"/>
        <v>1.0286256880318261</v>
      </c>
      <c r="F38" s="3">
        <f t="shared" si="100"/>
        <v>1.1936516292E-3</v>
      </c>
      <c r="G38" s="3">
        <f t="shared" si="30"/>
        <v>5.3695529878542515E-2</v>
      </c>
      <c r="H38" s="3">
        <f t="shared" si="31"/>
        <v>1.2278207283561602E-3</v>
      </c>
      <c r="I38" s="3">
        <f t="shared" si="32"/>
        <v>3.5040272949224585E-2</v>
      </c>
      <c r="J38" s="3">
        <f t="shared" si="33"/>
        <v>5.5232601365549271E-2</v>
      </c>
      <c r="K38" s="3">
        <f t="shared" si="34"/>
        <v>18.105248988394361</v>
      </c>
      <c r="M38" s="3">
        <v>2.223E-2</v>
      </c>
      <c r="N38" s="3">
        <v>-2.9508600000000002E-6</v>
      </c>
      <c r="O38" s="32">
        <f t="shared" si="91"/>
        <v>1.0286256880318261</v>
      </c>
      <c r="P38" s="3">
        <f t="shared" si="101"/>
        <v>1.1970958099500001E-3</v>
      </c>
      <c r="Q38" s="3">
        <f t="shared" si="102"/>
        <v>5.3850463785425108E-2</v>
      </c>
      <c r="R38" s="3">
        <f t="shared" si="36"/>
        <v>1.231363501149835E-3</v>
      </c>
      <c r="S38" s="3">
        <f t="shared" si="37"/>
        <v>3.5090789406193687E-2</v>
      </c>
      <c r="T38" s="3">
        <f t="shared" si="103"/>
        <v>5.5391970362115836E-2</v>
      </c>
      <c r="U38" s="3">
        <f t="shared" si="38"/>
        <v>18.053158128563862</v>
      </c>
      <c r="W38" s="3">
        <v>2.223E-2</v>
      </c>
      <c r="X38" s="3">
        <v>-2.9790499999999999E-6</v>
      </c>
      <c r="Y38" s="32">
        <f t="shared" si="92"/>
        <v>1.0286256880318261</v>
      </c>
      <c r="Z38" s="3">
        <f t="shared" si="104"/>
        <v>1.1637713516000001E-3</v>
      </c>
      <c r="AA38" s="3">
        <f t="shared" si="105"/>
        <v>5.2351387836257313E-2</v>
      </c>
      <c r="AB38" s="3">
        <f t="shared" si="40"/>
        <v>1.1970851072512782E-3</v>
      </c>
      <c r="AC38" s="3">
        <f t="shared" si="41"/>
        <v>3.4598917717918259E-2</v>
      </c>
      <c r="AD38" s="3">
        <f t="shared" si="106"/>
        <v>5.384998233249115E-2</v>
      </c>
      <c r="AE38" s="3">
        <f t="shared" si="42"/>
        <v>18.570108228181084</v>
      </c>
      <c r="AF38" s="3"/>
      <c r="AG38" s="3">
        <v>2.223E-2</v>
      </c>
      <c r="AH38" s="3">
        <v>-2.9737500000000001E-6</v>
      </c>
      <c r="AI38" s="32">
        <f t="shared" si="93"/>
        <v>1.0286256880318261</v>
      </c>
      <c r="AJ38" s="3">
        <f t="shared" si="107"/>
        <v>1.1617009066E-3</v>
      </c>
      <c r="AK38" s="3">
        <f t="shared" si="108"/>
        <v>5.2258250409356728E-2</v>
      </c>
      <c r="AL38" s="3">
        <f t="shared" si="44"/>
        <v>1.1949553943386212E-3</v>
      </c>
      <c r="AM38" s="3">
        <f t="shared" si="45"/>
        <v>3.4568126856088413E-2</v>
      </c>
      <c r="AN38" s="3">
        <f t="shared" si="109"/>
        <v>5.3754178782664017E-2</v>
      </c>
      <c r="AO38" s="3">
        <f t="shared" si="46"/>
        <v>18.603204860465748</v>
      </c>
      <c r="AQ38" s="3">
        <v>2.223E-2</v>
      </c>
      <c r="AR38" s="3">
        <v>-3.0174800000000002E-6</v>
      </c>
      <c r="AS38" s="32">
        <f t="shared" si="94"/>
        <v>1.0283427323016927</v>
      </c>
      <c r="AT38" s="3">
        <f t="shared" si="110"/>
        <v>1.1997103519900002E-3</v>
      </c>
      <c r="AU38" s="3">
        <f t="shared" si="111"/>
        <v>5.3968077012595601E-2</v>
      </c>
      <c r="AV38" s="3">
        <f t="shared" si="48"/>
        <v>1.2337134213360223E-3</v>
      </c>
      <c r="AW38" s="3">
        <f t="shared" si="49"/>
        <v>3.5124256879484617E-2</v>
      </c>
      <c r="AX38" s="3">
        <f t="shared" si="112"/>
        <v>5.5497679772200735E-2</v>
      </c>
      <c r="AY38" s="3">
        <f t="shared" si="50"/>
        <v>18.018771309082883</v>
      </c>
      <c r="BA38" s="3">
        <v>2.223E-2</v>
      </c>
      <c r="BB38" s="3">
        <v>-2.96991E-6</v>
      </c>
      <c r="BC38" s="32">
        <f t="shared" si="95"/>
        <v>1.0283427323016927</v>
      </c>
      <c r="BD38" s="3">
        <f t="shared" si="113"/>
        <v>1.19882467222E-3</v>
      </c>
      <c r="BE38" s="3">
        <f t="shared" si="114"/>
        <v>5.3928235367521365E-2</v>
      </c>
      <c r="BF38" s="3">
        <f t="shared" si="52"/>
        <v>1.2328026389813959E-3</v>
      </c>
      <c r="BG38" s="3">
        <f t="shared" si="53"/>
        <v>3.5111289338066121E-2</v>
      </c>
      <c r="BH38" s="3">
        <f t="shared" si="115"/>
        <v>5.5456708906045697E-2</v>
      </c>
      <c r="BI38" s="3">
        <f t="shared" si="54"/>
        <v>18.032083398497228</v>
      </c>
      <c r="BK38" s="3">
        <v>2.6827E-2</v>
      </c>
      <c r="BL38" s="3">
        <v>-3.57202E-6</v>
      </c>
      <c r="BM38" s="32">
        <f t="shared" si="96"/>
        <v>1.0303600081831752</v>
      </c>
      <c r="BN38" s="3">
        <f t="shared" si="116"/>
        <v>1.405009565424E-3</v>
      </c>
      <c r="BO38" s="3">
        <f t="shared" si="117"/>
        <v>5.2372966243858794E-2</v>
      </c>
      <c r="BP38" s="3">
        <f t="shared" si="56"/>
        <v>1.4476656673277121E-3</v>
      </c>
      <c r="BQ38" s="3">
        <f t="shared" si="57"/>
        <v>3.8048201893489161E-2</v>
      </c>
      <c r="BR38" s="3">
        <f t="shared" si="118"/>
        <v>5.396300992759951E-2</v>
      </c>
      <c r="BS38" s="3">
        <f t="shared" si="58"/>
        <v>18.531212423874592</v>
      </c>
      <c r="BU38" s="3">
        <v>2.223E-2</v>
      </c>
      <c r="BV38" s="3">
        <v>-2.99099E-6</v>
      </c>
      <c r="BW38" s="32">
        <f t="shared" si="97"/>
        <v>1.0283427323016927</v>
      </c>
      <c r="BX38" s="3">
        <f t="shared" si="119"/>
        <v>1.1801006281999999E-3</v>
      </c>
      <c r="BY38" s="3">
        <f t="shared" si="120"/>
        <v>5.3085948187134503E-2</v>
      </c>
      <c r="BZ38" s="3">
        <f t="shared" si="60"/>
        <v>1.213547904394132E-3</v>
      </c>
      <c r="CA38" s="3">
        <f t="shared" si="61"/>
        <v>3.4836014473445899E-2</v>
      </c>
      <c r="CB38" s="3">
        <f t="shared" si="121"/>
        <v>5.4590549005583987E-2</v>
      </c>
      <c r="CC38" s="3">
        <f t="shared" si="62"/>
        <v>18.318189104449406</v>
      </c>
      <c r="CE38" s="3">
        <v>2.223E-2</v>
      </c>
      <c r="CF38" s="3">
        <v>-2.8913499999999999E-6</v>
      </c>
      <c r="CG38" s="32">
        <f t="shared" si="98"/>
        <v>1.0282496527210632</v>
      </c>
      <c r="CH38" s="3">
        <f t="shared" si="122"/>
        <v>1.2149800664399998E-3</v>
      </c>
      <c r="CI38" s="3">
        <f t="shared" si="123"/>
        <v>5.4654973748987846E-2</v>
      </c>
      <c r="CJ38" s="3">
        <f t="shared" si="64"/>
        <v>1.2493028313799441E-3</v>
      </c>
      <c r="CK38" s="3">
        <f t="shared" si="65"/>
        <v>3.5345478231026163E-2</v>
      </c>
      <c r="CL38" s="3">
        <f t="shared" si="124"/>
        <v>5.6198957776875579E-2</v>
      </c>
      <c r="CM38" s="3">
        <f t="shared" si="66"/>
        <v>17.793924292515513</v>
      </c>
      <c r="CO38" s="3">
        <v>2.223E-2</v>
      </c>
      <c r="CP38" s="3">
        <v>-2.8659899999999999E-6</v>
      </c>
      <c r="CQ38" s="32">
        <f t="shared" si="99"/>
        <v>1.0282496527210632</v>
      </c>
      <c r="CR38" s="3">
        <f t="shared" si="125"/>
        <v>1.2217775052E-3</v>
      </c>
      <c r="CS38" s="3">
        <f t="shared" si="126"/>
        <v>5.4960751470985156E-2</v>
      </c>
      <c r="CT38" s="3">
        <f t="shared" si="68"/>
        <v>1.256292295424307E-3</v>
      </c>
      <c r="CU38" s="3">
        <f t="shared" si="69"/>
        <v>3.5444213849714697E-2</v>
      </c>
      <c r="CV38" s="3">
        <f t="shared" si="127"/>
        <v>5.651337361332915E-2</v>
      </c>
      <c r="CW38" s="3">
        <f t="shared" si="70"/>
        <v>17.694926635279508</v>
      </c>
    </row>
    <row r="39" spans="1:101" x14ac:dyDescent="0.2">
      <c r="B39" s="3">
        <v>2.6827E-2</v>
      </c>
      <c r="C39" s="3">
        <f t="shared" si="28"/>
        <v>22.355833333333337</v>
      </c>
      <c r="D39" s="3">
        <v>-3.5154900000000002E-6</v>
      </c>
      <c r="E39" s="32">
        <f t="shared" si="128"/>
        <v>1.0306631031068008</v>
      </c>
      <c r="F39" s="3">
        <f t="shared" si="100"/>
        <v>1.4261520852000002E-3</v>
      </c>
      <c r="G39" s="3">
        <f t="shared" si="30"/>
        <v>5.316107224810826E-2</v>
      </c>
      <c r="H39" s="3">
        <f t="shared" si="31"/>
        <v>1.4698823336344667E-3</v>
      </c>
      <c r="I39" s="3">
        <f t="shared" si="32"/>
        <v>3.8339044506018494E-2</v>
      </c>
      <c r="J39" s="3">
        <f t="shared" si="33"/>
        <v>5.4791155687720083E-2</v>
      </c>
      <c r="K39" s="3">
        <f t="shared" si="34"/>
        <v>18.251120777584223</v>
      </c>
      <c r="M39" s="3">
        <v>2.6827E-2</v>
      </c>
      <c r="N39" s="3">
        <v>-3.5211099999999999E-6</v>
      </c>
      <c r="O39" s="32">
        <f t="shared" si="91"/>
        <v>1.0306631031068008</v>
      </c>
      <c r="P39" s="3">
        <f t="shared" si="101"/>
        <v>1.4284319787000001E-3</v>
      </c>
      <c r="Q39" s="3">
        <f t="shared" si="102"/>
        <v>5.3246057281842923E-2</v>
      </c>
      <c r="R39" s="3">
        <f t="shared" si="36"/>
        <v>1.4722321357439297E-3</v>
      </c>
      <c r="S39" s="3">
        <f t="shared" si="37"/>
        <v>3.8369677295280055E-2</v>
      </c>
      <c r="T39" s="3">
        <f t="shared" si="103"/>
        <v>5.4878746626306693E-2</v>
      </c>
      <c r="U39" s="3">
        <f t="shared" si="38"/>
        <v>18.221990505895405</v>
      </c>
      <c r="W39" s="3">
        <v>2.6827E-2</v>
      </c>
      <c r="X39" s="3">
        <v>-3.5597500000000001E-6</v>
      </c>
      <c r="Y39" s="32">
        <f t="shared" si="92"/>
        <v>1.0306631031068008</v>
      </c>
      <c r="Z39" s="3">
        <f t="shared" si="104"/>
        <v>1.3906218066E-3</v>
      </c>
      <c r="AA39" s="3">
        <f t="shared" si="105"/>
        <v>5.1836649890036154E-2</v>
      </c>
      <c r="AB39" s="3">
        <f t="shared" si="40"/>
        <v>1.4332625864383413E-3</v>
      </c>
      <c r="AC39" s="3">
        <f t="shared" si="41"/>
        <v>3.7858454622954979E-2</v>
      </c>
      <c r="AD39" s="3">
        <f t="shared" si="106"/>
        <v>5.3426122430325469E-2</v>
      </c>
      <c r="AE39" s="3">
        <f t="shared" si="42"/>
        <v>18.71743548868119</v>
      </c>
      <c r="AF39" s="3"/>
      <c r="AG39" s="3">
        <v>2.6827E-2</v>
      </c>
      <c r="AH39" s="3">
        <v>-3.5496700000000001E-6</v>
      </c>
      <c r="AI39" s="32">
        <f t="shared" si="93"/>
        <v>1.0306631031068008</v>
      </c>
      <c r="AJ39" s="3">
        <f t="shared" si="107"/>
        <v>1.3866840546000001E-3</v>
      </c>
      <c r="AK39" s="3">
        <f t="shared" si="108"/>
        <v>5.1689866723823016E-2</v>
      </c>
      <c r="AL39" s="3">
        <f t="shared" si="44"/>
        <v>1.4292040907427565E-3</v>
      </c>
      <c r="AM39" s="3">
        <f t="shared" si="45"/>
        <v>3.7804815708355949E-2</v>
      </c>
      <c r="AN39" s="3">
        <f t="shared" si="109"/>
        <v>5.3274838436752396E-2</v>
      </c>
      <c r="AO39" s="3">
        <f t="shared" si="46"/>
        <v>18.770587191685145</v>
      </c>
      <c r="AQ39" s="3">
        <v>2.6827E-2</v>
      </c>
      <c r="AR39" s="3">
        <v>-3.6071799999999998E-6</v>
      </c>
      <c r="AS39" s="32">
        <f t="shared" si="94"/>
        <v>1.0303600081831752</v>
      </c>
      <c r="AT39" s="3">
        <f t="shared" si="110"/>
        <v>1.4341662264900001E-3</v>
      </c>
      <c r="AU39" s="3">
        <f t="shared" si="111"/>
        <v>5.3459806407350804E-2</v>
      </c>
      <c r="AV39" s="3">
        <f t="shared" si="48"/>
        <v>1.4777075248622699E-3</v>
      </c>
      <c r="AW39" s="3">
        <f t="shared" si="49"/>
        <v>3.8440961549657808E-2</v>
      </c>
      <c r="AX39" s="3">
        <f t="shared" si="112"/>
        <v>5.5082846567348936E-2</v>
      </c>
      <c r="AY39" s="3">
        <f t="shared" si="50"/>
        <v>18.15447207829602</v>
      </c>
      <c r="BA39" s="3">
        <v>2.6827E-2</v>
      </c>
      <c r="BB39" s="3">
        <v>-3.54709E-6</v>
      </c>
      <c r="BC39" s="32">
        <f t="shared" si="95"/>
        <v>1.0303600081831752</v>
      </c>
      <c r="BD39" s="3">
        <f t="shared" si="113"/>
        <v>1.43180626512E-3</v>
      </c>
      <c r="BE39" s="3">
        <f t="shared" si="114"/>
        <v>5.3371836773399933E-2</v>
      </c>
      <c r="BF39" s="3">
        <f t="shared" si="52"/>
        <v>1.4752759150457647E-3</v>
      </c>
      <c r="BG39" s="3">
        <f t="shared" si="53"/>
        <v>3.8409320679306018E-2</v>
      </c>
      <c r="BH39" s="3">
        <f t="shared" si="115"/>
        <v>5.4992206174591447E-2</v>
      </c>
      <c r="BI39" s="3">
        <f t="shared" si="54"/>
        <v>18.184395018180581</v>
      </c>
      <c r="BK39" s="3">
        <v>3.2374600000000003E-2</v>
      </c>
      <c r="BL39" s="3">
        <v>-4.2624799999999997E-6</v>
      </c>
      <c r="BM39" s="32">
        <f t="shared" si="96"/>
        <v>1.032377275549792</v>
      </c>
      <c r="BN39" s="3">
        <f t="shared" si="116"/>
        <v>1.6765923399839999E-3</v>
      </c>
      <c r="BO39" s="3">
        <f t="shared" si="117"/>
        <v>5.1787275826851907E-2</v>
      </c>
      <c r="BP39" s="3">
        <f t="shared" si="56"/>
        <v>1.7308758321603324E-3</v>
      </c>
      <c r="BQ39" s="3">
        <f t="shared" si="57"/>
        <v>4.1603795886437242E-2</v>
      </c>
      <c r="BR39" s="3">
        <f t="shared" si="118"/>
        <v>5.3464006726270975E-2</v>
      </c>
      <c r="BS39" s="3">
        <f t="shared" si="58"/>
        <v>18.704172418649332</v>
      </c>
      <c r="BU39" s="3">
        <v>2.6827E-2</v>
      </c>
      <c r="BV39" s="3">
        <v>-3.5755700000000001E-6</v>
      </c>
      <c r="BW39" s="32">
        <f t="shared" si="97"/>
        <v>1.0303600081831752</v>
      </c>
      <c r="BX39" s="3">
        <f t="shared" si="119"/>
        <v>1.4107466672000002E-3</v>
      </c>
      <c r="BY39" s="3">
        <f t="shared" si="120"/>
        <v>5.2586821754202859E-2</v>
      </c>
      <c r="BZ39" s="3">
        <f t="shared" si="60"/>
        <v>1.4535769475605793E-3</v>
      </c>
      <c r="CA39" s="3">
        <f t="shared" si="61"/>
        <v>3.8125804221820415E-2</v>
      </c>
      <c r="CB39" s="3">
        <f t="shared" si="121"/>
        <v>5.4183358092987632E-2</v>
      </c>
      <c r="CC39" s="3">
        <f t="shared" si="62"/>
        <v>18.455851301867153</v>
      </c>
      <c r="CE39" s="3">
        <v>2.6827E-2</v>
      </c>
      <c r="CF39" s="3">
        <v>-3.4512300000000001E-6</v>
      </c>
      <c r="CG39" s="32">
        <f t="shared" si="98"/>
        <v>1.0302603037228035</v>
      </c>
      <c r="CH39" s="3">
        <f t="shared" si="122"/>
        <v>1.45024724124E-3</v>
      </c>
      <c r="CI39" s="3">
        <f t="shared" si="123"/>
        <v>5.4059240363812579E-2</v>
      </c>
      <c r="CJ39" s="3">
        <f t="shared" si="64"/>
        <v>1.4941321632330803E-3</v>
      </c>
      <c r="CK39" s="3">
        <f t="shared" si="65"/>
        <v>3.8654005785081061E-2</v>
      </c>
      <c r="CL39" s="3">
        <f t="shared" si="124"/>
        <v>5.5695089396245581E-2</v>
      </c>
      <c r="CM39" s="3">
        <f t="shared" si="66"/>
        <v>17.954904298392421</v>
      </c>
      <c r="CO39" s="3">
        <v>2.6827E-2</v>
      </c>
      <c r="CP39" s="3">
        <v>-3.42648E-6</v>
      </c>
      <c r="CQ39" s="32">
        <f t="shared" si="99"/>
        <v>1.0302603037228035</v>
      </c>
      <c r="CR39" s="3">
        <f t="shared" si="125"/>
        <v>1.4607143921999998E-3</v>
      </c>
      <c r="CS39" s="3">
        <f t="shared" si="126"/>
        <v>5.4449412614157373E-2</v>
      </c>
      <c r="CT39" s="3">
        <f t="shared" si="68"/>
        <v>1.5049160533602422E-3</v>
      </c>
      <c r="CU39" s="3">
        <f t="shared" si="69"/>
        <v>3.8793247522735733E-2</v>
      </c>
      <c r="CV39" s="3">
        <f t="shared" si="127"/>
        <v>5.6097068377390029E-2</v>
      </c>
      <c r="CW39" s="3">
        <f t="shared" si="70"/>
        <v>17.826243490525272</v>
      </c>
    </row>
    <row r="40" spans="1:101" x14ac:dyDescent="0.2">
      <c r="B40" s="3">
        <v>3.2374600000000003E-2</v>
      </c>
      <c r="C40" s="3">
        <f t="shared" si="28"/>
        <v>26.978833333333338</v>
      </c>
      <c r="D40" s="3">
        <v>-4.1917199999999997E-6</v>
      </c>
      <c r="E40" s="32">
        <f t="shared" si="128"/>
        <v>1.0327005095819031</v>
      </c>
      <c r="F40" s="3">
        <f t="shared" si="100"/>
        <v>1.7004816904499999E-3</v>
      </c>
      <c r="G40" s="3">
        <f t="shared" si="30"/>
        <v>5.2525179938902711E-2</v>
      </c>
      <c r="H40" s="3">
        <f t="shared" si="31"/>
        <v>1.7560883082624109E-3</v>
      </c>
      <c r="I40" s="3">
        <f t="shared" si="32"/>
        <v>4.1905707347119327E-2</v>
      </c>
      <c r="J40" s="3">
        <f t="shared" si="33"/>
        <v>5.4242780088785983E-2</v>
      </c>
      <c r="K40" s="3">
        <f t="shared" si="34"/>
        <v>18.435633246732085</v>
      </c>
      <c r="M40" s="3">
        <v>3.2374600000000003E-2</v>
      </c>
      <c r="N40" s="3">
        <v>-4.2001099999999997E-6</v>
      </c>
      <c r="O40" s="32">
        <f t="shared" si="91"/>
        <v>1.0327005095819031</v>
      </c>
      <c r="P40" s="3">
        <f t="shared" si="101"/>
        <v>1.7038853036999999E-3</v>
      </c>
      <c r="Q40" s="3">
        <f t="shared" si="102"/>
        <v>5.2630312149030405E-2</v>
      </c>
      <c r="R40" s="3">
        <f t="shared" si="36"/>
        <v>1.7596032214001055E-3</v>
      </c>
      <c r="S40" s="3">
        <f t="shared" si="37"/>
        <v>4.1947624740861139E-2</v>
      </c>
      <c r="T40" s="3">
        <f t="shared" si="103"/>
        <v>5.4351350175758317E-2</v>
      </c>
      <c r="U40" s="3">
        <f t="shared" si="38"/>
        <v>18.398806961855716</v>
      </c>
      <c r="W40" s="3">
        <v>3.2374600000000003E-2</v>
      </c>
      <c r="X40" s="3">
        <v>-4.2427799999999997E-6</v>
      </c>
      <c r="Y40" s="32">
        <f t="shared" si="92"/>
        <v>1.0327005095819031</v>
      </c>
      <c r="Z40" s="3">
        <f t="shared" si="104"/>
        <v>1.6574474761E-3</v>
      </c>
      <c r="AA40" s="3">
        <f t="shared" si="105"/>
        <v>5.1195921373545922E-2</v>
      </c>
      <c r="AB40" s="3">
        <f t="shared" si="40"/>
        <v>1.711646853173709E-3</v>
      </c>
      <c r="AC40" s="3">
        <f t="shared" si="41"/>
        <v>4.1372054012022527E-2</v>
      </c>
      <c r="AD40" s="3">
        <f t="shared" si="106"/>
        <v>5.2870054090975914E-2</v>
      </c>
      <c r="AE40" s="3">
        <f t="shared" si="42"/>
        <v>18.914298787726874</v>
      </c>
      <c r="AF40" s="3"/>
      <c r="AG40" s="3">
        <v>3.2374600000000003E-2</v>
      </c>
      <c r="AH40" s="3">
        <v>-4.2315299999999996E-6</v>
      </c>
      <c r="AI40" s="32">
        <f t="shared" si="93"/>
        <v>1.0327005095819031</v>
      </c>
      <c r="AJ40" s="3">
        <f t="shared" si="107"/>
        <v>1.6530526635999997E-3</v>
      </c>
      <c r="AK40" s="3">
        <f t="shared" si="108"/>
        <v>5.1060172592093792E-2</v>
      </c>
      <c r="AL40" s="3">
        <f t="shared" si="44"/>
        <v>1.7071083280654419E-3</v>
      </c>
      <c r="AM40" s="3">
        <f t="shared" si="45"/>
        <v>4.1317167473889617E-2</v>
      </c>
      <c r="AN40" s="3">
        <f t="shared" si="109"/>
        <v>5.2729866255195178E-2</v>
      </c>
      <c r="AO40" s="3">
        <f t="shared" si="46"/>
        <v>18.964584419014635</v>
      </c>
      <c r="AQ40" s="3">
        <v>3.2374600000000003E-2</v>
      </c>
      <c r="AR40" s="3">
        <v>-4.30054E-6</v>
      </c>
      <c r="AS40" s="32">
        <f t="shared" si="94"/>
        <v>1.032377275549792</v>
      </c>
      <c r="AT40" s="3">
        <f t="shared" si="110"/>
        <v>1.7098357620900001E-3</v>
      </c>
      <c r="AU40" s="3">
        <f t="shared" si="111"/>
        <v>5.2814112362469343E-2</v>
      </c>
      <c r="AV40" s="3">
        <f t="shared" si="48"/>
        <v>1.7651955857040766E-3</v>
      </c>
      <c r="AW40" s="3">
        <f t="shared" si="49"/>
        <v>4.201423075225913E-2</v>
      </c>
      <c r="AX40" s="3">
        <f t="shared" si="112"/>
        <v>5.4524089431346685E-2</v>
      </c>
      <c r="AY40" s="3">
        <f t="shared" si="50"/>
        <v>18.340517199450662</v>
      </c>
      <c r="BA40" s="3">
        <v>3.2374600000000003E-2</v>
      </c>
      <c r="BB40" s="3">
        <v>-4.2307699999999998E-6</v>
      </c>
      <c r="BC40" s="32">
        <f t="shared" si="95"/>
        <v>1.032377275549792</v>
      </c>
      <c r="BD40" s="3">
        <f t="shared" si="113"/>
        <v>1.70777711552E-3</v>
      </c>
      <c r="BE40" s="3">
        <f t="shared" si="114"/>
        <v>5.2750524037980383E-2</v>
      </c>
      <c r="BF40" s="3">
        <f t="shared" si="52"/>
        <v>1.76307028576682E-3</v>
      </c>
      <c r="BG40" s="3">
        <f t="shared" si="53"/>
        <v>4.1988930514682318E-2</v>
      </c>
      <c r="BH40" s="3">
        <f t="shared" si="115"/>
        <v>5.4458442290154001E-2</v>
      </c>
      <c r="BI40" s="3">
        <f t="shared" si="54"/>
        <v>18.362625847283891</v>
      </c>
      <c r="BK40" s="3">
        <v>3.9069399999999997E-2</v>
      </c>
      <c r="BL40" s="3">
        <v>-5.07377E-6</v>
      </c>
      <c r="BM40" s="32">
        <f t="shared" si="96"/>
        <v>1.034394543619245</v>
      </c>
      <c r="BN40" s="3">
        <f t="shared" si="116"/>
        <v>1.995701903424E-3</v>
      </c>
      <c r="BO40" s="3">
        <f t="shared" si="117"/>
        <v>5.1080945789390167E-2</v>
      </c>
      <c r="BP40" s="3">
        <f t="shared" si="56"/>
        <v>2.0643431595923269E-3</v>
      </c>
      <c r="BQ40" s="3">
        <f t="shared" si="57"/>
        <v>4.5435043299113589E-2</v>
      </c>
      <c r="BR40" s="3">
        <f t="shared" si="118"/>
        <v>5.2837851607455633E-2</v>
      </c>
      <c r="BS40" s="3">
        <f t="shared" si="58"/>
        <v>18.92582626994804</v>
      </c>
      <c r="BU40" s="3">
        <v>3.2374600000000003E-2</v>
      </c>
      <c r="BV40" s="3">
        <v>-4.2641100000000002E-6</v>
      </c>
      <c r="BW40" s="32">
        <f t="shared" si="97"/>
        <v>1.032377275549792</v>
      </c>
      <c r="BX40" s="3">
        <f t="shared" si="119"/>
        <v>1.6824101242000002E-3</v>
      </c>
      <c r="BY40" s="3">
        <f t="shared" si="120"/>
        <v>5.1966977945673461E-2</v>
      </c>
      <c r="BZ40" s="3">
        <f t="shared" si="60"/>
        <v>1.7368819803789833E-3</v>
      </c>
      <c r="CA40" s="3">
        <f t="shared" si="61"/>
        <v>4.1675916071263308E-2</v>
      </c>
      <c r="CB40" s="3">
        <f t="shared" si="121"/>
        <v>5.3649527110110493E-2</v>
      </c>
      <c r="CC40" s="3">
        <f t="shared" si="62"/>
        <v>18.639493279178328</v>
      </c>
      <c r="CE40" s="3">
        <v>3.2374600000000003E-2</v>
      </c>
      <c r="CF40" s="3">
        <v>-4.1137500000000002E-6</v>
      </c>
      <c r="CG40" s="32">
        <f t="shared" si="98"/>
        <v>1.0322709462376416</v>
      </c>
      <c r="CH40" s="3">
        <f t="shared" si="122"/>
        <v>1.7286447704399999E-3</v>
      </c>
      <c r="CI40" s="3">
        <f t="shared" si="123"/>
        <v>5.3395092771493693E-2</v>
      </c>
      <c r="CJ40" s="3">
        <f t="shared" si="64"/>
        <v>1.7844297728908493E-3</v>
      </c>
      <c r="CK40" s="3">
        <f t="shared" si="65"/>
        <v>4.2242511441566176E-2</v>
      </c>
      <c r="CL40" s="3">
        <f t="shared" si="124"/>
        <v>5.5118202939676446E-2</v>
      </c>
      <c r="CM40" s="3">
        <f t="shared" si="66"/>
        <v>18.142826628336191</v>
      </c>
      <c r="CO40" s="3">
        <v>3.2374600000000003E-2</v>
      </c>
      <c r="CP40" s="3">
        <v>-4.0855500000000002E-6</v>
      </c>
      <c r="CQ40" s="32">
        <f t="shared" si="99"/>
        <v>1.0322709462376416</v>
      </c>
      <c r="CR40" s="3">
        <f t="shared" si="125"/>
        <v>1.7416759332E-3</v>
      </c>
      <c r="CS40" s="3">
        <f t="shared" si="126"/>
        <v>5.3797604702451915E-2</v>
      </c>
      <c r="CT40" s="3">
        <f t="shared" si="68"/>
        <v>1.7978814636036913E-3</v>
      </c>
      <c r="CU40" s="3">
        <f t="shared" si="69"/>
        <v>4.2401432329624095E-2</v>
      </c>
      <c r="CV40" s="3">
        <f t="shared" si="127"/>
        <v>5.5533704311518634E-2</v>
      </c>
      <c r="CW40" s="3">
        <f t="shared" si="70"/>
        <v>18.007082588808739</v>
      </c>
    </row>
    <row r="41" spans="1:101" x14ac:dyDescent="0.2">
      <c r="B41" s="3">
        <v>3.9069399999999997E-2</v>
      </c>
      <c r="C41" s="3">
        <f t="shared" si="28"/>
        <v>32.557833333333335</v>
      </c>
      <c r="D41" s="3">
        <v>-4.98607E-6</v>
      </c>
      <c r="E41" s="32">
        <f t="shared" si="128"/>
        <v>1.0347379167668582</v>
      </c>
      <c r="F41" s="3">
        <f t="shared" si="100"/>
        <v>2.0227296267000001E-3</v>
      </c>
      <c r="G41" s="3">
        <f t="shared" si="30"/>
        <v>5.1772733307908499E-2</v>
      </c>
      <c r="H41" s="3">
        <f t="shared" si="31"/>
        <v>2.0929950401141627E-3</v>
      </c>
      <c r="I41" s="3">
        <f t="shared" si="32"/>
        <v>4.5749262727547452E-2</v>
      </c>
      <c r="J41" s="3">
        <f t="shared" si="33"/>
        <v>5.3571210208351365E-2</v>
      </c>
      <c r="K41" s="3">
        <f t="shared" si="34"/>
        <v>18.666742754377932</v>
      </c>
      <c r="M41" s="3">
        <v>3.9069399999999997E-2</v>
      </c>
      <c r="N41" s="3">
        <v>-4.9940900000000003E-6</v>
      </c>
      <c r="O41" s="32">
        <f t="shared" si="91"/>
        <v>1.0347379167668582</v>
      </c>
      <c r="P41" s="3">
        <f t="shared" si="101"/>
        <v>2.0259831402000003E-3</v>
      </c>
      <c r="Q41" s="3">
        <f t="shared" si="102"/>
        <v>5.1856008543770843E-2</v>
      </c>
      <c r="R41" s="3">
        <f t="shared" si="36"/>
        <v>2.0963615738953259E-3</v>
      </c>
      <c r="S41" s="3">
        <f t="shared" si="37"/>
        <v>4.5786041255991172E-2</v>
      </c>
      <c r="T41" s="3">
        <f t="shared" si="103"/>
        <v>5.3657378252425843E-2</v>
      </c>
      <c r="U41" s="3">
        <f t="shared" si="38"/>
        <v>18.636765950352601</v>
      </c>
      <c r="W41" s="3">
        <v>3.9069399999999997E-2</v>
      </c>
      <c r="X41" s="3">
        <v>-5.0458299999999996E-6</v>
      </c>
      <c r="Y41" s="32">
        <f t="shared" si="92"/>
        <v>1.0347379167668582</v>
      </c>
      <c r="Z41" s="3">
        <f t="shared" si="104"/>
        <v>1.9711589585999999E-3</v>
      </c>
      <c r="AA41" s="3">
        <f t="shared" si="105"/>
        <v>5.0452757365099028E-2</v>
      </c>
      <c r="AB41" s="3">
        <f t="shared" si="40"/>
        <v>2.0396329144380938E-3</v>
      </c>
      <c r="AC41" s="3">
        <f t="shared" si="41"/>
        <v>4.5162295274245021E-2</v>
      </c>
      <c r="AD41" s="3">
        <f t="shared" si="106"/>
        <v>5.2205381051106337E-2</v>
      </c>
      <c r="AE41" s="3">
        <f t="shared" si="42"/>
        <v>19.155113512552514</v>
      </c>
      <c r="AF41" s="3"/>
      <c r="AG41" s="3">
        <v>3.9069399999999997E-2</v>
      </c>
      <c r="AH41" s="3">
        <v>-5.0315E-6</v>
      </c>
      <c r="AI41" s="32">
        <f t="shared" si="93"/>
        <v>1.0347379167668582</v>
      </c>
      <c r="AJ41" s="3">
        <f t="shared" si="107"/>
        <v>1.9655609441000003E-3</v>
      </c>
      <c r="AK41" s="3">
        <f t="shared" si="108"/>
        <v>5.030947350356034E-2</v>
      </c>
      <c r="AL41" s="3">
        <f t="shared" si="44"/>
        <v>2.0338404365763335E-3</v>
      </c>
      <c r="AM41" s="3">
        <f t="shared" si="45"/>
        <v>4.5098120100247344E-2</v>
      </c>
      <c r="AN41" s="3">
        <f t="shared" si="109"/>
        <v>5.2057119806711488E-2</v>
      </c>
      <c r="AO41" s="3">
        <f t="shared" si="46"/>
        <v>19.209668220466444</v>
      </c>
      <c r="AQ41" s="3">
        <v>3.9069399999999997E-2</v>
      </c>
      <c r="AR41" s="3">
        <v>-5.1164400000000001E-6</v>
      </c>
      <c r="AS41" s="32">
        <f t="shared" si="94"/>
        <v>1.034394543619245</v>
      </c>
      <c r="AT41" s="3">
        <f t="shared" si="110"/>
        <v>2.0342253635900003E-3</v>
      </c>
      <c r="AU41" s="3">
        <f t="shared" si="111"/>
        <v>5.206697219793497E-2</v>
      </c>
      <c r="AV41" s="3">
        <f t="shared" si="48"/>
        <v>2.1041916165893712E-3</v>
      </c>
      <c r="AW41" s="3">
        <f t="shared" si="49"/>
        <v>4.5871468437247258E-2</v>
      </c>
      <c r="AX41" s="3">
        <f t="shared" si="112"/>
        <v>5.3857791944318861E-2</v>
      </c>
      <c r="AY41" s="3">
        <f t="shared" si="50"/>
        <v>18.567415482496106</v>
      </c>
      <c r="BA41" s="3">
        <v>3.9069399999999997E-2</v>
      </c>
      <c r="BB41" s="3">
        <v>-5.0330599999999999E-6</v>
      </c>
      <c r="BC41" s="32">
        <f t="shared" si="95"/>
        <v>1.034394543619245</v>
      </c>
      <c r="BD41" s="3">
        <f t="shared" si="113"/>
        <v>2.0316254854700001E-3</v>
      </c>
      <c r="BE41" s="3">
        <f t="shared" si="114"/>
        <v>5.2000427072593905E-2</v>
      </c>
      <c r="BF41" s="3">
        <f t="shared" si="52"/>
        <v>2.1015023168479679E-3</v>
      </c>
      <c r="BG41" s="3">
        <f t="shared" si="53"/>
        <v>4.5842145639661852E-2</v>
      </c>
      <c r="BH41" s="3">
        <f t="shared" si="115"/>
        <v>5.3788958029761608E-2</v>
      </c>
      <c r="BI41" s="3">
        <f t="shared" si="54"/>
        <v>18.59117626793768</v>
      </c>
      <c r="BK41" s="3">
        <v>4.7148700000000002E-2</v>
      </c>
      <c r="BL41" s="3">
        <v>-6.0279100000000002E-6</v>
      </c>
      <c r="BM41" s="32">
        <f t="shared" si="96"/>
        <v>1.0364118277660133</v>
      </c>
      <c r="BN41" s="3">
        <f t="shared" si="116"/>
        <v>2.370999514464E-3</v>
      </c>
      <c r="BO41" s="3">
        <f t="shared" si="117"/>
        <v>5.0287696468068049E-2</v>
      </c>
      <c r="BP41" s="3">
        <f t="shared" si="56"/>
        <v>2.4573319404179641E-3</v>
      </c>
      <c r="BQ41" s="3">
        <f t="shared" si="57"/>
        <v>4.9571483137162281E-2</v>
      </c>
      <c r="BR41" s="3">
        <f t="shared" si="118"/>
        <v>5.2118763410612889E-2</v>
      </c>
      <c r="BS41" s="3">
        <f t="shared" si="58"/>
        <v>19.186947935076507</v>
      </c>
      <c r="BU41" s="3">
        <v>3.9069399999999997E-2</v>
      </c>
      <c r="BV41" s="3">
        <v>-5.0743900000000002E-6</v>
      </c>
      <c r="BW41" s="32">
        <f t="shared" si="97"/>
        <v>1.034394543619245</v>
      </c>
      <c r="BX41" s="3">
        <f t="shared" si="119"/>
        <v>2.0021060982000002E-3</v>
      </c>
      <c r="BY41" s="3">
        <f t="shared" si="120"/>
        <v>5.1244864221103997E-2</v>
      </c>
      <c r="BZ41" s="3">
        <f t="shared" si="60"/>
        <v>2.0709676237248963E-3</v>
      </c>
      <c r="CA41" s="3">
        <f t="shared" si="61"/>
        <v>4.5507885291726051E-2</v>
      </c>
      <c r="CB41" s="3">
        <f t="shared" si="121"/>
        <v>5.3007407938819036E-2</v>
      </c>
      <c r="CC41" s="3">
        <f t="shared" si="62"/>
        <v>18.865287681189702</v>
      </c>
      <c r="CE41" s="3">
        <v>3.9069399999999997E-2</v>
      </c>
      <c r="CF41" s="3">
        <v>-4.8916599999999999E-6</v>
      </c>
      <c r="CG41" s="32">
        <f t="shared" si="98"/>
        <v>1.0342815894530077</v>
      </c>
      <c r="CH41" s="3">
        <f t="shared" si="122"/>
        <v>2.0555303315399997E-3</v>
      </c>
      <c r="CI41" s="3">
        <f t="shared" si="123"/>
        <v>5.2612283053745386E-2</v>
      </c>
      <c r="CJ41" s="3">
        <f t="shared" si="64"/>
        <v>2.125997178474059E-3</v>
      </c>
      <c r="CK41" s="3">
        <f t="shared" si="65"/>
        <v>4.6108536937036496E-2</v>
      </c>
      <c r="CL41" s="3">
        <f t="shared" si="124"/>
        <v>5.4415915741579321E-2</v>
      </c>
      <c r="CM41" s="3">
        <f t="shared" si="66"/>
        <v>18.376976411625428</v>
      </c>
      <c r="CO41" s="3">
        <v>3.9069399999999997E-2</v>
      </c>
      <c r="CP41" s="3">
        <v>-4.8581299999999997E-6</v>
      </c>
      <c r="CQ41" s="32">
        <f t="shared" si="99"/>
        <v>1.0342815894530077</v>
      </c>
      <c r="CR41" s="3">
        <f t="shared" si="125"/>
        <v>2.0710267871999997E-3</v>
      </c>
      <c r="CS41" s="3">
        <f t="shared" si="126"/>
        <v>5.3008922256292647E-2</v>
      </c>
      <c r="CT41" s="3">
        <f t="shared" si="68"/>
        <v>2.1420248772649718E-3</v>
      </c>
      <c r="CU41" s="3">
        <f t="shared" si="69"/>
        <v>4.6282014619773972E-2</v>
      </c>
      <c r="CV41" s="3">
        <f t="shared" si="127"/>
        <v>5.4826152366429279E-2</v>
      </c>
      <c r="CW41" s="3">
        <f t="shared" si="70"/>
        <v>18.239470705814334</v>
      </c>
    </row>
    <row r="42" spans="1:101" x14ac:dyDescent="0.2">
      <c r="B42" s="3">
        <v>4.7148700000000002E-2</v>
      </c>
      <c r="C42" s="3">
        <f t="shared" si="28"/>
        <v>39.290583333333338</v>
      </c>
      <c r="D42" s="3">
        <v>-5.9170600000000002E-6</v>
      </c>
      <c r="E42" s="32">
        <f t="shared" si="128"/>
        <v>1.036775340189634</v>
      </c>
      <c r="F42" s="3">
        <f t="shared" si="100"/>
        <v>2.4004089949500001E-3</v>
      </c>
      <c r="G42" s="3">
        <f t="shared" si="30"/>
        <v>5.0911456624466847E-2</v>
      </c>
      <c r="H42" s="3">
        <f t="shared" si="31"/>
        <v>2.4886848523335437E-3</v>
      </c>
      <c r="I42" s="3">
        <f t="shared" si="32"/>
        <v>4.9886720200205022E-2</v>
      </c>
      <c r="J42" s="3">
        <f t="shared" si="33"/>
        <v>5.2783742761381411E-2</v>
      </c>
      <c r="K42" s="3">
        <f t="shared" si="34"/>
        <v>18.945227217415852</v>
      </c>
      <c r="M42" s="3">
        <v>4.7148700000000002E-2</v>
      </c>
      <c r="N42" s="3">
        <v>-5.9268200000000003E-6</v>
      </c>
      <c r="O42" s="32">
        <f t="shared" si="91"/>
        <v>1.036775340189634</v>
      </c>
      <c r="P42" s="3">
        <f t="shared" si="101"/>
        <v>2.4043683829500003E-3</v>
      </c>
      <c r="Q42" s="3">
        <f t="shared" si="102"/>
        <v>5.0995433234638503E-2</v>
      </c>
      <c r="R42" s="3">
        <f t="shared" si="36"/>
        <v>2.4927898481741867E-3</v>
      </c>
      <c r="S42" s="3">
        <f t="shared" si="37"/>
        <v>4.9927846420351307E-2</v>
      </c>
      <c r="T42" s="3">
        <f t="shared" si="103"/>
        <v>5.2870807639960098E-2</v>
      </c>
      <c r="U42" s="3">
        <f t="shared" si="38"/>
        <v>18.914029208893595</v>
      </c>
      <c r="W42" s="3">
        <v>4.7148700000000002E-2</v>
      </c>
      <c r="X42" s="3">
        <v>-5.9862600000000003E-6</v>
      </c>
      <c r="Y42" s="32">
        <f t="shared" si="92"/>
        <v>1.036775340189634</v>
      </c>
      <c r="Z42" s="3">
        <f t="shared" si="104"/>
        <v>2.3385379381000004E-3</v>
      </c>
      <c r="AA42" s="3">
        <f t="shared" si="105"/>
        <v>4.9599202906973054E-2</v>
      </c>
      <c r="AB42" s="3">
        <f t="shared" si="40"/>
        <v>2.424538466319993E-3</v>
      </c>
      <c r="AC42" s="3">
        <f t="shared" si="41"/>
        <v>4.9239602621467135E-2</v>
      </c>
      <c r="AD42" s="3">
        <f t="shared" si="106"/>
        <v>5.1423230467011666E-2</v>
      </c>
      <c r="AE42" s="3">
        <f t="shared" si="42"/>
        <v>19.446463999213478</v>
      </c>
      <c r="AF42" s="3"/>
      <c r="AG42" s="3">
        <v>4.7148700000000002E-2</v>
      </c>
      <c r="AH42" s="3">
        <v>-5.9684100000000002E-6</v>
      </c>
      <c r="AI42" s="32">
        <f t="shared" si="93"/>
        <v>1.036775340189634</v>
      </c>
      <c r="AJ42" s="3">
        <f t="shared" si="107"/>
        <v>2.3315648356000002E-3</v>
      </c>
      <c r="AK42" s="3">
        <f t="shared" si="108"/>
        <v>4.945130694165481E-2</v>
      </c>
      <c r="AL42" s="3">
        <f t="shared" si="44"/>
        <v>2.4173089256033782E-3</v>
      </c>
      <c r="AM42" s="3">
        <f t="shared" si="45"/>
        <v>4.9166135963723837E-2</v>
      </c>
      <c r="AN42" s="3">
        <f t="shared" si="109"/>
        <v>5.1269895577256169E-2</v>
      </c>
      <c r="AO42" s="3">
        <f t="shared" si="46"/>
        <v>19.504623302638631</v>
      </c>
      <c r="AQ42" s="3">
        <v>4.7148700000000002E-2</v>
      </c>
      <c r="AR42" s="3">
        <v>-6.07381E-6</v>
      </c>
      <c r="AS42" s="32">
        <f t="shared" si="94"/>
        <v>1.0364118277660133</v>
      </c>
      <c r="AT42" s="3">
        <f t="shared" si="110"/>
        <v>2.4148613150400001E-3</v>
      </c>
      <c r="AU42" s="3">
        <f t="shared" si="111"/>
        <v>5.1217982999319178E-2</v>
      </c>
      <c r="AV42" s="3">
        <f t="shared" si="48"/>
        <v>2.502790829322045E-3</v>
      </c>
      <c r="AW42" s="3">
        <f t="shared" si="49"/>
        <v>5.0027900508836515E-2</v>
      </c>
      <c r="AX42" s="3">
        <f t="shared" si="112"/>
        <v>5.3082923374812983E-2</v>
      </c>
      <c r="AY42" s="3">
        <f t="shared" si="50"/>
        <v>18.838450040498039</v>
      </c>
      <c r="BA42" s="3">
        <v>4.7148700000000002E-2</v>
      </c>
      <c r="BB42" s="3">
        <v>-5.9737400000000003E-6</v>
      </c>
      <c r="BC42" s="32">
        <f t="shared" si="95"/>
        <v>1.0364118277660133</v>
      </c>
      <c r="BD42" s="3">
        <f t="shared" si="113"/>
        <v>2.4113356708700003E-3</v>
      </c>
      <c r="BE42" s="3">
        <f t="shared" si="114"/>
        <v>5.1143205875665718E-2</v>
      </c>
      <c r="BF42" s="3">
        <f t="shared" si="52"/>
        <v>2.4991368100037627E-3</v>
      </c>
      <c r="BG42" s="3">
        <f t="shared" si="53"/>
        <v>4.9991367354812001E-2</v>
      </c>
      <c r="BH42" s="3">
        <f t="shared" si="115"/>
        <v>5.3005423479412214E-2</v>
      </c>
      <c r="BI42" s="3">
        <f t="shared" si="54"/>
        <v>18.865993974907287</v>
      </c>
      <c r="BK42" s="3">
        <v>5.6898700000000003E-2</v>
      </c>
      <c r="BL42" s="3">
        <v>-7.1433099999999997E-6</v>
      </c>
      <c r="BM42" s="32">
        <f t="shared" si="96"/>
        <v>1.0384291030204653</v>
      </c>
      <c r="BN42" s="3">
        <f t="shared" si="116"/>
        <v>2.8097264888640003E-3</v>
      </c>
      <c r="BO42" s="3">
        <f t="shared" si="117"/>
        <v>4.9381207107789808E-2</v>
      </c>
      <c r="BP42" s="3">
        <f t="shared" si="56"/>
        <v>2.9177017575638853E-3</v>
      </c>
      <c r="BQ42" s="3">
        <f t="shared" si="57"/>
        <v>5.4015754716229644E-2</v>
      </c>
      <c r="BR42" s="3">
        <f t="shared" si="118"/>
        <v>5.1278882603010001E-2</v>
      </c>
      <c r="BS42" s="3">
        <f t="shared" si="58"/>
        <v>19.501204964659298</v>
      </c>
      <c r="BU42" s="3">
        <v>4.7148700000000002E-2</v>
      </c>
      <c r="BV42" s="3">
        <v>-6.02683E-6</v>
      </c>
      <c r="BW42" s="32">
        <f t="shared" si="97"/>
        <v>1.0364118277660133</v>
      </c>
      <c r="BX42" s="3">
        <f t="shared" si="119"/>
        <v>2.3778913001999999E-3</v>
      </c>
      <c r="BY42" s="3">
        <f t="shared" si="120"/>
        <v>5.0433867746088434E-2</v>
      </c>
      <c r="BZ42" s="3">
        <f t="shared" si="60"/>
        <v>2.4644746686691837E-3</v>
      </c>
      <c r="CA42" s="3">
        <f t="shared" si="61"/>
        <v>4.96434755901436E-2</v>
      </c>
      <c r="CB42" s="3">
        <f t="shared" si="121"/>
        <v>5.2270257052032899E-2</v>
      </c>
      <c r="CC42" s="3">
        <f t="shared" si="62"/>
        <v>19.131338860731848</v>
      </c>
      <c r="CE42" s="3">
        <v>4.7148700000000002E-2</v>
      </c>
      <c r="CF42" s="3">
        <v>-5.8024800000000002E-6</v>
      </c>
      <c r="CG42" s="32">
        <f t="shared" si="98"/>
        <v>1.0362922486928901</v>
      </c>
      <c r="CH42" s="3">
        <f t="shared" si="122"/>
        <v>2.4382660037399998E-3</v>
      </c>
      <c r="CI42" s="3">
        <f t="shared" si="123"/>
        <v>5.1714384569245805E-2</v>
      </c>
      <c r="CJ42" s="3">
        <f t="shared" si="64"/>
        <v>2.5267561599271512E-3</v>
      </c>
      <c r="CK42" s="3">
        <f t="shared" si="65"/>
        <v>5.026684951264751E-2</v>
      </c>
      <c r="CL42" s="3">
        <f t="shared" si="124"/>
        <v>5.3591215875032634E-2</v>
      </c>
      <c r="CM42" s="3">
        <f t="shared" si="66"/>
        <v>18.659774436390151</v>
      </c>
      <c r="CO42" s="3">
        <v>4.7148700000000002E-2</v>
      </c>
      <c r="CP42" s="3">
        <v>-5.7665200000000003E-6</v>
      </c>
      <c r="CQ42" s="32">
        <f t="shared" si="99"/>
        <v>1.0362922486928901</v>
      </c>
      <c r="CR42" s="3">
        <f t="shared" si="125"/>
        <v>2.4582734442000001E-3</v>
      </c>
      <c r="CS42" s="3">
        <f t="shared" si="126"/>
        <v>5.2138732228035979E-2</v>
      </c>
      <c r="CT42" s="3">
        <f t="shared" si="68"/>
        <v>2.5474897153920338E-3</v>
      </c>
      <c r="CU42" s="3">
        <f t="shared" si="69"/>
        <v>5.0472663050328874E-2</v>
      </c>
      <c r="CV42" s="3">
        <f t="shared" si="127"/>
        <v>5.4030964064587864E-2</v>
      </c>
      <c r="CW42" s="3">
        <f t="shared" si="70"/>
        <v>18.507905926028155</v>
      </c>
    </row>
    <row r="43" spans="1:101" x14ac:dyDescent="0.2">
      <c r="B43" s="3">
        <v>5.6898700000000003E-2</v>
      </c>
      <c r="C43" s="3">
        <f t="shared" si="28"/>
        <v>47.415583333333338</v>
      </c>
      <c r="D43" s="3">
        <v>-7.0022700000000003E-6</v>
      </c>
      <c r="E43" s="32">
        <f t="shared" si="128"/>
        <v>1.0388127546313186</v>
      </c>
      <c r="F43" s="3">
        <f t="shared" si="100"/>
        <v>2.8406515617000003E-3</v>
      </c>
      <c r="G43" s="3">
        <f t="shared" si="30"/>
        <v>4.9924718169307915E-2</v>
      </c>
      <c r="H43" s="3">
        <f t="shared" si="31"/>
        <v>2.9509050737573346E-3</v>
      </c>
      <c r="I43" s="3">
        <f t="shared" si="32"/>
        <v>5.4322233696317522E-2</v>
      </c>
      <c r="J43" s="3">
        <f t="shared" si="33"/>
        <v>5.1862434005650999E-2</v>
      </c>
      <c r="K43" s="3">
        <f t="shared" si="34"/>
        <v>19.281779175482558</v>
      </c>
      <c r="M43" s="3">
        <v>5.6898700000000003E-2</v>
      </c>
      <c r="N43" s="3">
        <v>-7.0099600000000004E-6</v>
      </c>
      <c r="O43" s="32">
        <f t="shared" si="91"/>
        <v>1.0388127546313186</v>
      </c>
      <c r="P43" s="3">
        <f t="shared" si="101"/>
        <v>2.8437712024500005E-3</v>
      </c>
      <c r="Q43" s="3">
        <f t="shared" si="102"/>
        <v>4.9979546148681789E-2</v>
      </c>
      <c r="R43" s="3">
        <f t="shared" si="36"/>
        <v>2.9541457963583023E-3</v>
      </c>
      <c r="S43" s="3">
        <f t="shared" si="37"/>
        <v>5.4352054205506366E-2</v>
      </c>
      <c r="T43" s="3">
        <f t="shared" si="103"/>
        <v>5.1919390009935236E-2</v>
      </c>
      <c r="U43" s="3">
        <f t="shared" si="38"/>
        <v>19.260626902755234</v>
      </c>
      <c r="W43" s="3">
        <v>5.6898700000000003E-2</v>
      </c>
      <c r="X43" s="3">
        <v>-7.0850699999999997E-6</v>
      </c>
      <c r="Y43" s="32">
        <f t="shared" si="92"/>
        <v>1.0388127546313186</v>
      </c>
      <c r="Z43" s="3">
        <f t="shared" si="104"/>
        <v>2.7677880645999996E-3</v>
      </c>
      <c r="AA43" s="3">
        <f t="shared" si="105"/>
        <v>4.8644135359858828E-2</v>
      </c>
      <c r="AB43" s="3">
        <f t="shared" si="40"/>
        <v>2.8752135436228114E-3</v>
      </c>
      <c r="AC43" s="3">
        <f t="shared" si="41"/>
        <v>5.3621017741393266E-2</v>
      </c>
      <c r="AD43" s="3">
        <f t="shared" si="106"/>
        <v>5.0532148249833674E-2</v>
      </c>
      <c r="AE43" s="3">
        <f t="shared" si="42"/>
        <v>19.789382296908215</v>
      </c>
      <c r="AF43" s="3"/>
      <c r="AG43" s="3">
        <v>5.6898700000000003E-2</v>
      </c>
      <c r="AH43" s="3">
        <v>-7.0583699999999996E-6</v>
      </c>
      <c r="AI43" s="32">
        <f t="shared" si="93"/>
        <v>1.0388127546313186</v>
      </c>
      <c r="AJ43" s="3">
        <f t="shared" si="107"/>
        <v>2.7573577096000001E-3</v>
      </c>
      <c r="AK43" s="3">
        <f t="shared" si="108"/>
        <v>4.8460820890459708E-2</v>
      </c>
      <c r="AL43" s="3">
        <f t="shared" si="44"/>
        <v>2.8643783578134797E-3</v>
      </c>
      <c r="AM43" s="3">
        <f t="shared" si="45"/>
        <v>5.3519887498139226E-2</v>
      </c>
      <c r="AN43" s="3">
        <f t="shared" si="109"/>
        <v>5.0341718840913402E-2</v>
      </c>
      <c r="AO43" s="3">
        <f t="shared" si="46"/>
        <v>19.864240296604383</v>
      </c>
      <c r="AQ43" s="3">
        <v>5.6898700000000003E-2</v>
      </c>
      <c r="AR43" s="3">
        <v>-7.1877599999999998E-6</v>
      </c>
      <c r="AS43" s="32">
        <f t="shared" si="94"/>
        <v>1.0384291030204653</v>
      </c>
      <c r="AT43" s="3">
        <f t="shared" si="110"/>
        <v>2.8577511257900003E-3</v>
      </c>
      <c r="AU43" s="3">
        <f t="shared" si="111"/>
        <v>5.0225244615254835E-2</v>
      </c>
      <c r="AV43" s="3">
        <f t="shared" si="48"/>
        <v>2.9675719382098349E-3</v>
      </c>
      <c r="AW43" s="3">
        <f t="shared" si="49"/>
        <v>5.4475425085168769E-2</v>
      </c>
      <c r="AX43" s="3">
        <f t="shared" si="112"/>
        <v>5.215535571480253E-2</v>
      </c>
      <c r="AY43" s="3">
        <f t="shared" si="50"/>
        <v>19.173486333181771</v>
      </c>
      <c r="BA43" s="3">
        <v>5.6898700000000003E-2</v>
      </c>
      <c r="BB43" s="3">
        <v>-7.0709899999999999E-6</v>
      </c>
      <c r="BC43" s="32">
        <f t="shared" si="95"/>
        <v>1.0384291030204653</v>
      </c>
      <c r="BD43" s="3">
        <f t="shared" si="113"/>
        <v>2.8542461196200001E-3</v>
      </c>
      <c r="BE43" s="3">
        <f t="shared" si="114"/>
        <v>5.0163643802406732E-2</v>
      </c>
      <c r="BF43" s="3">
        <f t="shared" si="52"/>
        <v>2.9639322377966403E-3</v>
      </c>
      <c r="BG43" s="3">
        <f t="shared" si="53"/>
        <v>5.4442008025022741E-2</v>
      </c>
      <c r="BH43" s="3">
        <f t="shared" si="115"/>
        <v>5.2091387637971345E-2</v>
      </c>
      <c r="BI43" s="3">
        <f t="shared" si="54"/>
        <v>19.197031320222749</v>
      </c>
      <c r="BK43" s="3">
        <v>6.8664900000000001E-2</v>
      </c>
      <c r="BL43" s="3">
        <v>-8.4420100000000005E-6</v>
      </c>
      <c r="BM43" s="32">
        <f t="shared" si="96"/>
        <v>1.0404463739950776</v>
      </c>
      <c r="BN43" s="3">
        <f t="shared" si="116"/>
        <v>3.3205519520640003E-3</v>
      </c>
      <c r="BO43" s="3">
        <f t="shared" si="117"/>
        <v>4.8358796882599413E-2</v>
      </c>
      <c r="BP43" s="3">
        <f t="shared" si="56"/>
        <v>3.4548562381872656E-3</v>
      </c>
      <c r="BQ43" s="3">
        <f t="shared" si="57"/>
        <v>5.8778025130037041E-2</v>
      </c>
      <c r="BR43" s="3">
        <f t="shared" si="118"/>
        <v>5.0314734867265017E-2</v>
      </c>
      <c r="BS43" s="3">
        <f t="shared" si="58"/>
        <v>19.874893560268053</v>
      </c>
      <c r="BU43" s="3">
        <v>5.6898700000000003E-2</v>
      </c>
      <c r="BV43" s="3">
        <v>-7.1378999999999999E-6</v>
      </c>
      <c r="BW43" s="32">
        <f t="shared" si="97"/>
        <v>1.0384291030204653</v>
      </c>
      <c r="BX43" s="3">
        <f t="shared" si="119"/>
        <v>2.8162639686999998E-3</v>
      </c>
      <c r="BY43" s="3">
        <f t="shared" si="120"/>
        <v>4.949610393031826E-2</v>
      </c>
      <c r="BZ43" s="3">
        <f t="shared" si="60"/>
        <v>2.9244904668859965E-3</v>
      </c>
      <c r="CA43" s="3">
        <f t="shared" si="61"/>
        <v>5.4078558291489214E-2</v>
      </c>
      <c r="CB43" s="3">
        <f t="shared" si="121"/>
        <v>5.1398194807368118E-2</v>
      </c>
      <c r="CC43" s="3">
        <f t="shared" si="62"/>
        <v>19.455936220091651</v>
      </c>
      <c r="CE43" s="3">
        <v>5.6898700000000003E-2</v>
      </c>
      <c r="CF43" s="3">
        <v>-6.86479E-6</v>
      </c>
      <c r="CG43" s="32">
        <f t="shared" si="98"/>
        <v>1.0383028990696592</v>
      </c>
      <c r="CH43" s="3">
        <f t="shared" si="122"/>
        <v>2.88465928884E-3</v>
      </c>
      <c r="CI43" s="3">
        <f t="shared" si="123"/>
        <v>5.069815810976349E-2</v>
      </c>
      <c r="CJ43" s="3">
        <f t="shared" si="64"/>
        <v>2.9951501024307937E-3</v>
      </c>
      <c r="CK43" s="3">
        <f t="shared" si="65"/>
        <v>5.4727964537618183E-2</v>
      </c>
      <c r="CL43" s="3">
        <f t="shared" si="124"/>
        <v>5.2640044542859386E-2</v>
      </c>
      <c r="CM43" s="3">
        <f t="shared" si="66"/>
        <v>18.996944411507908</v>
      </c>
      <c r="CO43" s="3">
        <v>5.6898700000000003E-2</v>
      </c>
      <c r="CP43" s="3">
        <v>-6.8237499999999997E-6</v>
      </c>
      <c r="CQ43" s="32">
        <f t="shared" si="99"/>
        <v>1.0383028990696592</v>
      </c>
      <c r="CR43" s="3">
        <f t="shared" si="125"/>
        <v>2.9089705931999998E-3</v>
      </c>
      <c r="CS43" s="3">
        <f t="shared" si="126"/>
        <v>5.1125431568735308E-2</v>
      </c>
      <c r="CT43" s="3">
        <f t="shared" si="68"/>
        <v>3.0203926002279461E-3</v>
      </c>
      <c r="CU43" s="3">
        <f t="shared" si="69"/>
        <v>5.4958098586358917E-2</v>
      </c>
      <c r="CV43" s="3">
        <f t="shared" si="127"/>
        <v>5.3083683814005342E-2</v>
      </c>
      <c r="CW43" s="3">
        <f t="shared" si="70"/>
        <v>18.838180174228317</v>
      </c>
    </row>
    <row r="44" spans="1:101" x14ac:dyDescent="0.2">
      <c r="A44" s="23">
        <v>7.02</v>
      </c>
      <c r="B44" s="3">
        <v>6.8664900000000001E-2</v>
      </c>
      <c r="C44" s="3">
        <f t="shared" si="28"/>
        <v>57.220750000000002</v>
      </c>
      <c r="D44" s="3">
        <v>-8.2610900000000006E-6</v>
      </c>
      <c r="E44" s="32">
        <f t="shared" si="128"/>
        <v>1.040850164750436</v>
      </c>
      <c r="F44" s="3">
        <f t="shared" si="100"/>
        <v>3.3513233652000003E-3</v>
      </c>
      <c r="G44" s="3">
        <f t="shared" si="30"/>
        <v>4.8806935788153774E-2</v>
      </c>
      <c r="H44" s="3">
        <f t="shared" si="31"/>
        <v>3.4882254768004058E-3</v>
      </c>
      <c r="I44" s="3">
        <f t="shared" si="32"/>
        <v>5.9061201112070229E-2</v>
      </c>
      <c r="J44" s="3">
        <f t="shared" si="33"/>
        <v>5.0800707156063808E-2</v>
      </c>
      <c r="K44" s="3">
        <f t="shared" si="34"/>
        <v>19.68476535037043</v>
      </c>
      <c r="L44" s="23">
        <v>7.02</v>
      </c>
      <c r="M44" s="3">
        <v>6.8664900000000001E-2</v>
      </c>
      <c r="N44" s="3">
        <v>-8.2662799999999994E-6</v>
      </c>
      <c r="O44" s="32">
        <f t="shared" si="91"/>
        <v>1.040850164750436</v>
      </c>
      <c r="P44" s="3">
        <f t="shared" si="101"/>
        <v>3.3534288184499999E-3</v>
      </c>
      <c r="Q44" s="3">
        <f t="shared" si="102"/>
        <v>4.8837598517583215E-2</v>
      </c>
      <c r="R44" s="3">
        <f t="shared" si="36"/>
        <v>3.4904169381625425E-3</v>
      </c>
      <c r="S44" s="3">
        <f t="shared" si="37"/>
        <v>5.9079750660971334E-2</v>
      </c>
      <c r="T44" s="3">
        <f t="shared" si="103"/>
        <v>5.083262246304214E-2</v>
      </c>
      <c r="U44" s="3">
        <f t="shared" si="38"/>
        <v>19.672406253032687</v>
      </c>
      <c r="V44" s="23">
        <v>7.02</v>
      </c>
      <c r="W44" s="3">
        <v>6.8664900000000001E-2</v>
      </c>
      <c r="X44" s="3">
        <v>-8.3543799999999995E-6</v>
      </c>
      <c r="Y44" s="32">
        <f t="shared" si="92"/>
        <v>1.040850164750436</v>
      </c>
      <c r="Z44" s="3">
        <f t="shared" si="104"/>
        <v>3.2636440160999998E-3</v>
      </c>
      <c r="AA44" s="3">
        <f t="shared" si="105"/>
        <v>4.7530019210688425E-2</v>
      </c>
      <c r="AB44" s="3">
        <f t="shared" si="40"/>
        <v>3.3969644118444593E-3</v>
      </c>
      <c r="AC44" s="3">
        <f t="shared" si="41"/>
        <v>5.8283483182154268E-2</v>
      </c>
      <c r="AD44" s="3">
        <f t="shared" si="106"/>
        <v>4.9471628326036438E-2</v>
      </c>
      <c r="AE44" s="3">
        <f t="shared" si="42"/>
        <v>20.213605936106003</v>
      </c>
      <c r="AF44" s="23">
        <v>7.02</v>
      </c>
      <c r="AG44" s="3">
        <v>6.8664900000000001E-2</v>
      </c>
      <c r="AH44" s="3">
        <v>-8.3220499999999994E-6</v>
      </c>
      <c r="AI44" s="32">
        <f t="shared" si="93"/>
        <v>1.040850164750436</v>
      </c>
      <c r="AJ44" s="3">
        <f t="shared" si="107"/>
        <v>3.2510143015999997E-3</v>
      </c>
      <c r="AK44" s="3">
        <f t="shared" si="108"/>
        <v>4.7346086597373618E-2</v>
      </c>
      <c r="AL44" s="3">
        <f t="shared" si="44"/>
        <v>3.3838187714263835E-3</v>
      </c>
      <c r="AM44" s="3">
        <f t="shared" si="45"/>
        <v>5.817060057646288E-2</v>
      </c>
      <c r="AN44" s="3">
        <f t="shared" si="109"/>
        <v>4.9280182035164745E-2</v>
      </c>
      <c r="AO44" s="3">
        <f t="shared" si="46"/>
        <v>20.292132835191889</v>
      </c>
      <c r="AP44" s="2">
        <v>7.12</v>
      </c>
      <c r="AQ44" s="3">
        <v>6.8664900000000001E-2</v>
      </c>
      <c r="AR44" s="3">
        <v>-8.4828299999999999E-6</v>
      </c>
      <c r="AS44" s="32">
        <f t="shared" si="94"/>
        <v>1.0404463739950776</v>
      </c>
      <c r="AT44" s="3">
        <f t="shared" si="110"/>
        <v>3.3726515317400005E-3</v>
      </c>
      <c r="AU44" s="3">
        <f t="shared" si="111"/>
        <v>4.9117548146724171E-2</v>
      </c>
      <c r="AV44" s="3">
        <f t="shared" si="48"/>
        <v>3.5090630569478277E-3</v>
      </c>
      <c r="AW44" s="3">
        <f t="shared" si="49"/>
        <v>5.9237345120690781E-2</v>
      </c>
      <c r="AX44" s="3">
        <f t="shared" si="112"/>
        <v>5.1104174868787801E-2</v>
      </c>
      <c r="AY44" s="3">
        <f t="shared" si="50"/>
        <v>19.567872929511996</v>
      </c>
      <c r="AZ44" s="2">
        <v>7.12</v>
      </c>
      <c r="BA44" s="3">
        <v>6.8664900000000001E-2</v>
      </c>
      <c r="BB44" s="3">
        <v>-8.3439300000000003E-6</v>
      </c>
      <c r="BC44" s="32">
        <f t="shared" si="95"/>
        <v>1.0404463739950776</v>
      </c>
      <c r="BD44" s="3">
        <f t="shared" si="113"/>
        <v>3.3680747153200003E-3</v>
      </c>
      <c r="BE44" s="3">
        <f t="shared" si="114"/>
        <v>4.9050893765519216E-2</v>
      </c>
      <c r="BF44" s="3">
        <f t="shared" si="52"/>
        <v>3.5043011248991974E-3</v>
      </c>
      <c r="BG44" s="3">
        <f t="shared" si="53"/>
        <v>5.9197137810025897E-2</v>
      </c>
      <c r="BH44" s="3">
        <f t="shared" si="115"/>
        <v>5.1034824559552223E-2</v>
      </c>
      <c r="BI44" s="3">
        <f t="shared" si="54"/>
        <v>19.594463361642521</v>
      </c>
      <c r="BJ44" s="2">
        <v>7.12</v>
      </c>
      <c r="BK44" s="3">
        <v>8.2864300000000002E-2</v>
      </c>
      <c r="BL44" s="3">
        <v>-9.9434399999999998E-6</v>
      </c>
      <c r="BM44" s="32">
        <f t="shared" si="96"/>
        <v>1.0424636505564671</v>
      </c>
      <c r="BN44" s="3">
        <f t="shared" si="116"/>
        <v>3.9111184225439997E-3</v>
      </c>
      <c r="BO44" s="3">
        <f t="shared" si="117"/>
        <v>4.7199076351866841E-2</v>
      </c>
      <c r="BP44" s="3">
        <f t="shared" si="56"/>
        <v>4.0771987885238684E-3</v>
      </c>
      <c r="BQ44" s="3">
        <f t="shared" si="57"/>
        <v>6.3852946592337215E-2</v>
      </c>
      <c r="BR44" s="3">
        <f t="shared" si="118"/>
        <v>4.9203321436660521E-2</v>
      </c>
      <c r="BS44" s="3">
        <f t="shared" si="58"/>
        <v>20.323831213047292</v>
      </c>
      <c r="BT44" s="2">
        <v>7.12</v>
      </c>
      <c r="BU44" s="3">
        <v>6.8664900000000001E-2</v>
      </c>
      <c r="BV44" s="3">
        <v>-8.4275300000000006E-6</v>
      </c>
      <c r="BW44" s="32">
        <f t="shared" si="97"/>
        <v>1.0404463739950776</v>
      </c>
      <c r="BX44" s="3">
        <f t="shared" si="119"/>
        <v>3.3250874852000004E-3</v>
      </c>
      <c r="BY44" s="3">
        <f t="shared" si="120"/>
        <v>4.8424850035462083E-2</v>
      </c>
      <c r="BZ44" s="3">
        <f t="shared" si="60"/>
        <v>3.4595752171927515E-3</v>
      </c>
      <c r="CA44" s="3">
        <f t="shared" si="61"/>
        <v>5.8818153806395108E-2</v>
      </c>
      <c r="CB44" s="3">
        <f t="shared" si="121"/>
        <v>5.0383459630651925E-2</v>
      </c>
      <c r="CC44" s="3">
        <f t="shared" si="62"/>
        <v>19.847783525203322</v>
      </c>
      <c r="CD44" s="2">
        <v>7.16</v>
      </c>
      <c r="CE44" s="3">
        <v>6.8664900000000001E-2</v>
      </c>
      <c r="CF44" s="3">
        <v>-8.0995900000000005E-6</v>
      </c>
      <c r="CG44" s="32">
        <f t="shared" si="98"/>
        <v>1.0403135451806438</v>
      </c>
      <c r="CH44" s="3">
        <f t="shared" si="122"/>
        <v>3.4035345968399999E-3</v>
      </c>
      <c r="CI44" s="3">
        <f t="shared" si="123"/>
        <v>4.9567313093589298E-2</v>
      </c>
      <c r="CJ44" s="3">
        <f t="shared" si="64"/>
        <v>3.5407431425835936E-3</v>
      </c>
      <c r="CK44" s="3">
        <f t="shared" si="65"/>
        <v>5.9504143911021809E-2</v>
      </c>
      <c r="CL44" s="3">
        <f t="shared" si="124"/>
        <v>5.1565547209470833E-2</v>
      </c>
      <c r="CM44" s="3">
        <f t="shared" si="66"/>
        <v>19.392793330356323</v>
      </c>
      <c r="CN44" s="2">
        <v>7.16</v>
      </c>
      <c r="CO44" s="3">
        <v>6.8664900000000001E-2</v>
      </c>
      <c r="CP44" s="3">
        <v>-8.0447699999999992E-6</v>
      </c>
      <c r="CQ44" s="32">
        <f t="shared" si="99"/>
        <v>1.0403135451806438</v>
      </c>
      <c r="CR44" s="3">
        <f t="shared" si="125"/>
        <v>3.4294914191999996E-3</v>
      </c>
      <c r="CS44" s="3">
        <f t="shared" si="126"/>
        <v>4.994533479550687E-2</v>
      </c>
      <c r="CT44" s="3">
        <f t="shared" si="68"/>
        <v>3.5677463764745491E-3</v>
      </c>
      <c r="CU44" s="3">
        <f t="shared" si="69"/>
        <v>5.9730615068610743E-2</v>
      </c>
      <c r="CV44" s="3">
        <f t="shared" si="127"/>
        <v>5.1958808306347914E-2</v>
      </c>
      <c r="CW44" s="3">
        <f t="shared" si="70"/>
        <v>19.246014922128765</v>
      </c>
    </row>
    <row r="45" spans="1:101" s="33" customFormat="1" x14ac:dyDescent="0.2">
      <c r="B45" s="34">
        <v>0.08</v>
      </c>
      <c r="C45" s="34">
        <f t="shared" si="28"/>
        <v>66.666666666666671</v>
      </c>
      <c r="D45" s="34">
        <v>5.4794000000000002E-4</v>
      </c>
      <c r="E45" s="35">
        <f t="shared" ref="E45:E46" si="129">(E$2-3+(6.5144*LN(B45*1000)))/E$2</f>
        <v>1.0425062800481191</v>
      </c>
      <c r="F45" s="34">
        <f>D45*A$44</f>
        <v>3.8465387999999999E-3</v>
      </c>
      <c r="G45" s="34">
        <f t="shared" ref="G45:G58" si="130">F45/B45</f>
        <v>4.8081735E-2</v>
      </c>
      <c r="H45" s="34">
        <f t="shared" ref="H45:H58" si="131">E45*F45</f>
        <v>4.0100408554487555E-3</v>
      </c>
      <c r="I45" s="34">
        <f t="shared" ref="I45:I58" si="132">SQRT(H45)</f>
        <v>6.3324883382827921E-2</v>
      </c>
      <c r="J45" s="34">
        <f t="shared" ref="J45:J58" si="133">H45/B45</f>
        <v>5.0125510693109443E-2</v>
      </c>
      <c r="K45" s="34">
        <f t="shared" si="34"/>
        <v>19.94992143067514</v>
      </c>
      <c r="M45" s="34">
        <v>0.08</v>
      </c>
      <c r="N45" s="34">
        <v>5.4976000000000005E-4</v>
      </c>
      <c r="O45" s="35">
        <f t="shared" si="91"/>
        <v>1.0425062800481191</v>
      </c>
      <c r="P45" s="34">
        <f>N45*L$44</f>
        <v>3.8593151999999999E-3</v>
      </c>
      <c r="Q45" s="34">
        <f t="shared" si="102"/>
        <v>4.8241439999999997E-2</v>
      </c>
      <c r="R45" s="34">
        <f t="shared" ref="R45:R58" si="134">O45*P45</f>
        <v>4.0233603326851625E-3</v>
      </c>
      <c r="S45" s="34">
        <f t="shared" ref="S45:S58" si="135">SQRT(R45)</f>
        <v>6.3429963997192709E-2</v>
      </c>
      <c r="T45" s="34">
        <f t="shared" si="103"/>
        <v>5.0292004158564531E-2</v>
      </c>
      <c r="U45" s="34">
        <f t="shared" si="38"/>
        <v>19.883876507428944</v>
      </c>
      <c r="W45" s="34">
        <v>0.08</v>
      </c>
      <c r="X45" s="34">
        <v>5.2992000000000002E-4</v>
      </c>
      <c r="Y45" s="35">
        <f t="shared" si="92"/>
        <v>1.0425062800481191</v>
      </c>
      <c r="Z45" s="34">
        <f>X45*V$44</f>
        <v>3.7200383999999999E-3</v>
      </c>
      <c r="AA45" s="34">
        <f t="shared" si="105"/>
        <v>4.6500479999999997E-2</v>
      </c>
      <c r="AB45" s="34">
        <f t="shared" ref="AB45:AB58" si="136">Y45*Z45</f>
        <v>3.8781633940201568E-3</v>
      </c>
      <c r="AC45" s="34">
        <f t="shared" ref="AC45:AC58" si="137">SQRT(AB45)</f>
        <v>6.2274901798558921E-2</v>
      </c>
      <c r="AD45" s="34">
        <f t="shared" si="106"/>
        <v>4.8477042425251957E-2</v>
      </c>
      <c r="AE45" s="34">
        <f t="shared" si="42"/>
        <v>20.628321159277128</v>
      </c>
      <c r="AG45" s="34">
        <v>0.08</v>
      </c>
      <c r="AH45" s="34">
        <v>5.2976E-4</v>
      </c>
      <c r="AI45" s="35">
        <f t="shared" si="93"/>
        <v>1.0425062800481191</v>
      </c>
      <c r="AJ45" s="34">
        <f>AH45*AF$44</f>
        <v>3.7189151999999998E-3</v>
      </c>
      <c r="AK45" s="34">
        <f t="shared" si="108"/>
        <v>4.6486439999999997E-2</v>
      </c>
      <c r="AL45" s="34">
        <f t="shared" ref="AL45:AL58" si="138">AI45*AJ45</f>
        <v>3.8769924509664067E-3</v>
      </c>
      <c r="AM45" s="34">
        <f t="shared" ref="AM45:AM58" si="139">SQRT(AL45)</f>
        <v>6.2265499684547677E-2</v>
      </c>
      <c r="AN45" s="34">
        <f t="shared" si="109"/>
        <v>4.8462405637080083E-2</v>
      </c>
      <c r="AO45" s="34">
        <f t="shared" si="46"/>
        <v>20.634551398225867</v>
      </c>
      <c r="AQ45" s="34">
        <v>0.08</v>
      </c>
      <c r="AR45" s="34">
        <v>5.4122000000000003E-4</v>
      </c>
      <c r="AS45" s="35">
        <f t="shared" si="94"/>
        <v>1.0420861191250734</v>
      </c>
      <c r="AT45" s="34">
        <f>AR45*AP$44</f>
        <v>3.8534864000000003E-3</v>
      </c>
      <c r="AU45" s="34">
        <f t="shared" si="111"/>
        <v>4.8168580000000003E-2</v>
      </c>
      <c r="AV45" s="34">
        <f t="shared" ref="AV45:AV58" si="140">AS45*AT45</f>
        <v>4.0156646876772506E-3</v>
      </c>
      <c r="AW45" s="34">
        <f t="shared" ref="AW45:AW58" si="141">SQRT(AV45)</f>
        <v>6.3369272425026713E-2</v>
      </c>
      <c r="AX45" s="34">
        <f t="shared" si="112"/>
        <v>5.0195808595965632E-2</v>
      </c>
      <c r="AY45" s="34">
        <f t="shared" si="50"/>
        <v>19.921982093149758</v>
      </c>
      <c r="BA45" s="34">
        <v>0.08</v>
      </c>
      <c r="BB45" s="34">
        <v>5.3850999999999997E-4</v>
      </c>
      <c r="BC45" s="35">
        <f t="shared" si="95"/>
        <v>1.0420861191250734</v>
      </c>
      <c r="BD45" s="34">
        <f>BB45*AZ$44</f>
        <v>3.8341911999999999E-3</v>
      </c>
      <c r="BE45" s="34">
        <f t="shared" si="114"/>
        <v>4.792739E-2</v>
      </c>
      <c r="BF45" s="34">
        <f t="shared" ref="BF45:BF58" si="142">BC45*BD45</f>
        <v>3.9955574275915085E-3</v>
      </c>
      <c r="BG45" s="34">
        <f t="shared" ref="BG45:BG58" si="143">SQRT(BF45)</f>
        <v>6.3210421827349872E-2</v>
      </c>
      <c r="BH45" s="34">
        <f t="shared" si="115"/>
        <v>4.9944467844893856E-2</v>
      </c>
      <c r="BI45" s="34">
        <f t="shared" si="54"/>
        <v>20.022237560035119</v>
      </c>
      <c r="BK45" s="34">
        <v>0.08</v>
      </c>
      <c r="BL45" s="34">
        <v>5.3678000000000005E-4</v>
      </c>
      <c r="BM45" s="35">
        <f t="shared" si="96"/>
        <v>1.0420861191250734</v>
      </c>
      <c r="BN45" s="34">
        <f>BL45*BJ$44</f>
        <v>3.8218736000000006E-3</v>
      </c>
      <c r="BO45" s="34">
        <f t="shared" si="117"/>
        <v>4.7773420000000004E-2</v>
      </c>
      <c r="BP45" s="34">
        <f t="shared" ref="BP45:BP58" si="144">BM45*BN45</f>
        <v>3.9827214276105735E-3</v>
      </c>
      <c r="BQ45" s="34">
        <f t="shared" ref="BQ45:BQ58" si="145">SQRT(BP45)</f>
        <v>6.3108806260383135E-2</v>
      </c>
      <c r="BR45" s="34">
        <f t="shared" si="118"/>
        <v>4.9784017845132165E-2</v>
      </c>
      <c r="BS45" s="34">
        <f t="shared" si="58"/>
        <v>20.086767667302269</v>
      </c>
      <c r="BU45" s="34">
        <v>0.08</v>
      </c>
      <c r="BV45" s="34">
        <v>5.3381999999999995E-4</v>
      </c>
      <c r="BW45" s="35">
        <f t="shared" si="97"/>
        <v>1.0420861191250734</v>
      </c>
      <c r="BX45" s="34">
        <f>BV45*BT$44</f>
        <v>3.8007983999999999E-3</v>
      </c>
      <c r="BY45" s="34">
        <f t="shared" si="120"/>
        <v>4.750998E-2</v>
      </c>
      <c r="BZ45" s="34">
        <f t="shared" ref="BZ45:BZ58" si="146">BW45*BX45</f>
        <v>3.9607592542327888E-3</v>
      </c>
      <c r="CA45" s="34">
        <f t="shared" ref="CA45:CA58" si="147">SQRT(BZ45)</f>
        <v>6.2934563271963589E-2</v>
      </c>
      <c r="CB45" s="34">
        <f t="shared" si="121"/>
        <v>4.9509490677909856E-2</v>
      </c>
      <c r="CC45" s="34">
        <f t="shared" si="62"/>
        <v>20.198147593672985</v>
      </c>
      <c r="CE45" s="34">
        <v>0.08</v>
      </c>
      <c r="CF45" s="34">
        <v>5.4491999999999995E-4</v>
      </c>
      <c r="CG45" s="35">
        <f t="shared" si="98"/>
        <v>1.0419479052691618</v>
      </c>
      <c r="CH45" s="34">
        <f>CF45*CD$44</f>
        <v>3.9016271999999996E-3</v>
      </c>
      <c r="CI45" s="34">
        <f t="shared" si="123"/>
        <v>4.8770339999999995E-2</v>
      </c>
      <c r="CJ45" s="34">
        <f t="shared" ref="CJ45:CJ58" si="148">CG45*CH45</f>
        <v>4.0652922881811845E-3</v>
      </c>
      <c r="CK45" s="34">
        <f t="shared" ref="CK45:CK58" si="149">SQRT(CJ45)</f>
        <v>6.3759644667933837E-2</v>
      </c>
      <c r="CL45" s="34">
        <f t="shared" si="124"/>
        <v>5.0816153602264803E-2</v>
      </c>
      <c r="CM45" s="34">
        <f t="shared" si="66"/>
        <v>19.678781826482659</v>
      </c>
      <c r="CO45" s="34">
        <v>0.08</v>
      </c>
      <c r="CP45" s="34">
        <v>5.4431E-4</v>
      </c>
      <c r="CQ45" s="35">
        <f t="shared" si="99"/>
        <v>1.0419479052691618</v>
      </c>
      <c r="CR45" s="34">
        <f>CP45*CN$44</f>
        <v>3.8972595999999999E-3</v>
      </c>
      <c r="CS45" s="34">
        <f t="shared" si="126"/>
        <v>4.8715744999999998E-2</v>
      </c>
      <c r="CT45" s="34">
        <f t="shared" ref="CT45:CT58" si="150">CQ45*CR45</f>
        <v>4.0607414765101314E-3</v>
      </c>
      <c r="CU45" s="34">
        <f t="shared" ref="CU45:CU58" si="151">SQRT(CT45)</f>
        <v>6.3723947433520875E-2</v>
      </c>
      <c r="CV45" s="34">
        <f t="shared" si="127"/>
        <v>5.0759268456376641E-2</v>
      </c>
      <c r="CW45" s="34">
        <f t="shared" si="70"/>
        <v>19.700835540201226</v>
      </c>
    </row>
    <row r="46" spans="1:101" x14ac:dyDescent="0.2">
      <c r="B46" s="3">
        <v>0.09</v>
      </c>
      <c r="C46" s="3">
        <f t="shared" si="28"/>
        <v>75</v>
      </c>
      <c r="D46" s="3">
        <v>6.0681000000000005E-4</v>
      </c>
      <c r="E46" s="32">
        <f t="shared" si="129"/>
        <v>1.0437829619241255</v>
      </c>
      <c r="F46" s="3">
        <f t="shared" ref="F46:F74" si="152">D46*A$44</f>
        <v>4.2598061999999997E-3</v>
      </c>
      <c r="G46" s="3">
        <f t="shared" si="130"/>
        <v>4.733118E-2</v>
      </c>
      <c r="H46" s="3">
        <f t="shared" si="131"/>
        <v>4.4463131326587533E-3</v>
      </c>
      <c r="I46" s="3">
        <f t="shared" si="132"/>
        <v>6.6680680355397939E-2</v>
      </c>
      <c r="J46" s="3">
        <f t="shared" si="133"/>
        <v>4.9403479251763929E-2</v>
      </c>
      <c r="K46" s="3">
        <f t="shared" si="34"/>
        <v>20.241489367660183</v>
      </c>
      <c r="M46" s="3">
        <v>0.09</v>
      </c>
      <c r="N46" s="3">
        <v>6.0641000000000004E-4</v>
      </c>
      <c r="O46" s="32">
        <f t="shared" si="91"/>
        <v>1.0437829619241255</v>
      </c>
      <c r="P46" s="3">
        <f t="shared" ref="P46:P74" si="153">N46*L$44</f>
        <v>4.2569981999999998E-3</v>
      </c>
      <c r="Q46" s="3">
        <f t="shared" si="102"/>
        <v>4.7299979999999998E-2</v>
      </c>
      <c r="R46" s="3">
        <f t="shared" si="134"/>
        <v>4.4433821901016706E-3</v>
      </c>
      <c r="S46" s="3">
        <f t="shared" si="135"/>
        <v>6.6658699283001846E-2</v>
      </c>
      <c r="T46" s="3">
        <f t="shared" si="103"/>
        <v>4.9370913223351895E-2</v>
      </c>
      <c r="U46" s="3">
        <f t="shared" si="38"/>
        <v>20.254841053396014</v>
      </c>
      <c r="W46" s="3">
        <v>0.09</v>
      </c>
      <c r="X46" s="3">
        <v>5.8414000000000003E-4</v>
      </c>
      <c r="Y46" s="32">
        <f t="shared" si="92"/>
        <v>1.0437829619241255</v>
      </c>
      <c r="Z46" s="3">
        <f t="shared" ref="Z46:Z74" si="154">X46*V$44</f>
        <v>4.1006628E-3</v>
      </c>
      <c r="AA46" s="3">
        <f t="shared" si="105"/>
        <v>4.556292E-2</v>
      </c>
      <c r="AB46" s="3">
        <f t="shared" si="136"/>
        <v>4.2802019632360777E-3</v>
      </c>
      <c r="AC46" s="3">
        <f t="shared" si="137"/>
        <v>6.5423252466046633E-2</v>
      </c>
      <c r="AD46" s="3">
        <f t="shared" si="106"/>
        <v>4.7557799591511976E-2</v>
      </c>
      <c r="AE46" s="3">
        <f t="shared" si="42"/>
        <v>21.027045165867559</v>
      </c>
      <c r="AG46" s="3">
        <v>0.09</v>
      </c>
      <c r="AH46" s="3">
        <v>5.8498000000000003E-4</v>
      </c>
      <c r="AI46" s="32">
        <f t="shared" si="93"/>
        <v>1.0437829619241255</v>
      </c>
      <c r="AJ46" s="3">
        <f t="shared" ref="AJ46:AJ74" si="155">AH46*AF$44</f>
        <v>4.1065596000000003E-3</v>
      </c>
      <c r="AK46" s="3">
        <f t="shared" si="108"/>
        <v>4.5628440000000006E-2</v>
      </c>
      <c r="AL46" s="3">
        <f t="shared" si="138"/>
        <v>4.2863569426059523E-3</v>
      </c>
      <c r="AM46" s="3">
        <f t="shared" si="139"/>
        <v>6.5470275259891436E-2</v>
      </c>
      <c r="AN46" s="3">
        <f t="shared" si="109"/>
        <v>4.7626188251177252E-2</v>
      </c>
      <c r="AO46" s="3">
        <f t="shared" si="46"/>
        <v>20.996851453365711</v>
      </c>
      <c r="AQ46" s="3">
        <v>0.09</v>
      </c>
      <c r="AR46" s="3">
        <v>5.9927999999999999E-4</v>
      </c>
      <c r="AS46" s="32">
        <f t="shared" si="94"/>
        <v>1.0433501814108723</v>
      </c>
      <c r="AT46" s="3">
        <f t="shared" ref="AT46:AT74" si="156">AR46*AP$44</f>
        <v>4.2668736000000002E-3</v>
      </c>
      <c r="AU46" s="3">
        <f t="shared" si="111"/>
        <v>4.7409706666666669E-2</v>
      </c>
      <c r="AV46" s="3">
        <f t="shared" si="140"/>
        <v>4.4518433446172623E-3</v>
      </c>
      <c r="AW46" s="3">
        <f t="shared" si="141"/>
        <v>6.6722135342158095E-2</v>
      </c>
      <c r="AX46" s="3">
        <f t="shared" si="112"/>
        <v>4.9464926051302913E-2</v>
      </c>
      <c r="AY46" s="3">
        <f t="shared" si="50"/>
        <v>20.216344788686079</v>
      </c>
      <c r="BA46" s="3">
        <v>0.09</v>
      </c>
      <c r="BB46" s="3">
        <v>5.9896999999999999E-4</v>
      </c>
      <c r="BC46" s="32">
        <f t="shared" si="95"/>
        <v>1.0433501814108723</v>
      </c>
      <c r="BD46" s="3">
        <f t="shared" ref="BD46:BD74" si="157">BB46*AZ$44</f>
        <v>4.2646664000000004E-3</v>
      </c>
      <c r="BE46" s="3">
        <f t="shared" si="114"/>
        <v>4.7385182222222232E-2</v>
      </c>
      <c r="BF46" s="3">
        <f t="shared" si="142"/>
        <v>4.4495404620968522E-3</v>
      </c>
      <c r="BG46" s="3">
        <f t="shared" si="143"/>
        <v>6.670487584949733E-2</v>
      </c>
      <c r="BH46" s="3">
        <f t="shared" si="115"/>
        <v>4.9439338467742802E-2</v>
      </c>
      <c r="BI46" s="3">
        <f t="shared" si="54"/>
        <v>20.226807861769029</v>
      </c>
      <c r="BK46" s="3">
        <v>0.09</v>
      </c>
      <c r="BL46" s="3">
        <v>5.9391000000000001E-4</v>
      </c>
      <c r="BM46" s="32">
        <f t="shared" si="96"/>
        <v>1.0433501814108723</v>
      </c>
      <c r="BN46" s="3">
        <f t="shared" ref="BN46:BN74" si="158">BL46*BJ$44</f>
        <v>4.2286392000000003E-3</v>
      </c>
      <c r="BO46" s="3">
        <f t="shared" si="117"/>
        <v>4.6984880000000007E-2</v>
      </c>
      <c r="BP46" s="3">
        <f t="shared" si="144"/>
        <v>4.411951476441126E-3</v>
      </c>
      <c r="BQ46" s="3">
        <f t="shared" si="145"/>
        <v>6.6422522358317027E-2</v>
      </c>
      <c r="BR46" s="3">
        <f t="shared" si="118"/>
        <v>4.9021683071568067E-2</v>
      </c>
      <c r="BS46" s="3">
        <f t="shared" si="58"/>
        <v>20.399136409496045</v>
      </c>
      <c r="BU46" s="3">
        <v>0.09</v>
      </c>
      <c r="BV46" s="3">
        <v>5.9080000000000005E-4</v>
      </c>
      <c r="BW46" s="32">
        <f t="shared" si="97"/>
        <v>1.0433501814108723</v>
      </c>
      <c r="BX46" s="3">
        <f t="shared" ref="BX46:BX74" si="159">BV46*BT$44</f>
        <v>4.2064960000000005E-3</v>
      </c>
      <c r="BY46" s="3">
        <f t="shared" si="120"/>
        <v>4.6738844444444455E-2</v>
      </c>
      <c r="BZ46" s="3">
        <f t="shared" si="146"/>
        <v>4.3888483647041097E-3</v>
      </c>
      <c r="CA46" s="3">
        <f t="shared" si="147"/>
        <v>6.6248383864846924E-2</v>
      </c>
      <c r="CB46" s="3">
        <f t="shared" si="121"/>
        <v>4.8764981830045663E-2</v>
      </c>
      <c r="CC46" s="3">
        <f t="shared" si="62"/>
        <v>20.506518457961736</v>
      </c>
      <c r="CE46" s="3">
        <v>0.09</v>
      </c>
      <c r="CF46" s="3">
        <v>6.0388E-4</v>
      </c>
      <c r="CG46" s="32">
        <f t="shared" si="98"/>
        <v>1.0432078162830862</v>
      </c>
      <c r="CH46" s="3">
        <f t="shared" ref="CH46:CH74" si="160">CF46*CD$44</f>
        <v>4.3237808000000004E-3</v>
      </c>
      <c r="CI46" s="3">
        <f t="shared" si="123"/>
        <v>4.8042008888888897E-2</v>
      </c>
      <c r="CJ46" s="3">
        <f t="shared" si="148"/>
        <v>4.5106019264547362E-3</v>
      </c>
      <c r="CK46" s="3">
        <f t="shared" si="149"/>
        <v>6.7161014930201407E-2</v>
      </c>
      <c r="CL46" s="3">
        <f t="shared" si="124"/>
        <v>5.0117799182830401E-2</v>
      </c>
      <c r="CM46" s="3">
        <f t="shared" si="66"/>
        <v>19.952991079117155</v>
      </c>
      <c r="CO46" s="3">
        <v>0.09</v>
      </c>
      <c r="CP46" s="3">
        <v>6.0305000000000005E-4</v>
      </c>
      <c r="CQ46" s="32">
        <f t="shared" si="99"/>
        <v>1.0432078162830862</v>
      </c>
      <c r="CR46" s="3">
        <f t="shared" ref="CR46:CR74" si="161">CP46*CN$44</f>
        <v>4.3178380000000001E-3</v>
      </c>
      <c r="CS46" s="3">
        <f t="shared" si="126"/>
        <v>4.7975977777777783E-2</v>
      </c>
      <c r="CT46" s="3">
        <f t="shared" si="150"/>
        <v>4.5044023510441289E-3</v>
      </c>
      <c r="CU46" s="3">
        <f t="shared" si="151"/>
        <v>6.711484449094797E-2</v>
      </c>
      <c r="CV46" s="3">
        <f t="shared" si="127"/>
        <v>5.0048915011601434E-2</v>
      </c>
      <c r="CW46" s="3">
        <f t="shared" si="70"/>
        <v>19.980453118078547</v>
      </c>
    </row>
    <row r="47" spans="1:101" ht="12.75" customHeight="1" x14ac:dyDescent="0.2">
      <c r="B47" s="3">
        <v>0.105</v>
      </c>
      <c r="C47" s="3">
        <f t="shared" si="28"/>
        <v>87.5</v>
      </c>
      <c r="D47" s="3">
        <v>6.9525999999999995E-4</v>
      </c>
      <c r="E47" s="32">
        <f t="shared" ref="E47:E60" si="162">(E$2-13+(8.7*LN(B47*1000)))/E$2</f>
        <v>1.0457395258675051</v>
      </c>
      <c r="F47" s="3">
        <f t="shared" si="152"/>
        <v>4.880725199999999E-3</v>
      </c>
      <c r="G47" s="3">
        <f t="shared" si="130"/>
        <v>4.6483097142857137E-2</v>
      </c>
      <c r="H47" s="3">
        <f t="shared" si="131"/>
        <v>5.1039672565375829E-3</v>
      </c>
      <c r="I47" s="3">
        <f t="shared" si="132"/>
        <v>7.1442055237357097E-2</v>
      </c>
      <c r="J47" s="3">
        <f t="shared" si="133"/>
        <v>4.8609211967024599E-2</v>
      </c>
      <c r="K47" s="3">
        <f t="shared" si="34"/>
        <v>20.572232289599295</v>
      </c>
      <c r="M47" s="3">
        <v>0.105</v>
      </c>
      <c r="N47" s="3">
        <v>6.9351999999999999E-4</v>
      </c>
      <c r="O47" s="32">
        <f t="shared" ref="O47:O74" si="163">(O$2-13+(8.7*LN(M47*1000)))/O$2</f>
        <v>1.0457395258675051</v>
      </c>
      <c r="P47" s="3">
        <f t="shared" si="153"/>
        <v>4.8685103999999996E-3</v>
      </c>
      <c r="Q47" s="3">
        <f t="shared" si="102"/>
        <v>4.6366765714285711E-2</v>
      </c>
      <c r="R47" s="3">
        <f t="shared" si="134"/>
        <v>5.0911937573770169E-3</v>
      </c>
      <c r="S47" s="3">
        <f t="shared" si="135"/>
        <v>7.1352601616037917E-2</v>
      </c>
      <c r="T47" s="3">
        <f t="shared" si="103"/>
        <v>4.848755959406683E-2</v>
      </c>
      <c r="U47" s="3">
        <f t="shared" si="38"/>
        <v>20.623846784039113</v>
      </c>
      <c r="W47" s="3">
        <v>0.105</v>
      </c>
      <c r="X47" s="3">
        <v>6.6693000000000004E-4</v>
      </c>
      <c r="Y47" s="32">
        <f t="shared" ref="Y47:Y74" si="164">(Y$2-13+(8.7*LN(W47*1000)))/Y$2</f>
        <v>1.0457395258675051</v>
      </c>
      <c r="Z47" s="3">
        <f t="shared" si="154"/>
        <v>4.6818485999999999E-3</v>
      </c>
      <c r="AA47" s="3">
        <f t="shared" si="105"/>
        <v>4.4589034285714285E-2</v>
      </c>
      <c r="AB47" s="3">
        <f t="shared" si="136"/>
        <v>4.8959941351474426E-3</v>
      </c>
      <c r="AC47" s="3">
        <f t="shared" si="137"/>
        <v>6.9971380829217902E-2</v>
      </c>
      <c r="AD47" s="3">
        <f t="shared" si="106"/>
        <v>4.662851557283279E-2</v>
      </c>
      <c r="AE47" s="3">
        <f t="shared" si="42"/>
        <v>21.446104121372262</v>
      </c>
      <c r="AG47" s="3">
        <v>0.105</v>
      </c>
      <c r="AH47" s="3">
        <v>6.6735999999999998E-4</v>
      </c>
      <c r="AI47" s="32">
        <f t="shared" ref="AI47:AI74" si="165">(AI$2-13+(8.7*LN(AG47*1000)))/AI$2</f>
        <v>1.0457395258675051</v>
      </c>
      <c r="AJ47" s="3">
        <f t="shared" si="155"/>
        <v>4.6848671999999997E-3</v>
      </c>
      <c r="AK47" s="3">
        <f t="shared" si="108"/>
        <v>4.4617782857142858E-2</v>
      </c>
      <c r="AL47" s="3">
        <f t="shared" si="138"/>
        <v>4.899150804480226E-3</v>
      </c>
      <c r="AM47" s="3">
        <f t="shared" si="139"/>
        <v>6.9993934054889545E-2</v>
      </c>
      <c r="AN47" s="3">
        <f t="shared" si="109"/>
        <v>4.6658579090287866E-2</v>
      </c>
      <c r="AO47" s="3">
        <f t="shared" si="46"/>
        <v>21.43228575531468</v>
      </c>
      <c r="AQ47" s="3">
        <v>0.105</v>
      </c>
      <c r="AR47" s="3">
        <v>6.8838000000000005E-4</v>
      </c>
      <c r="AS47" s="32">
        <f t="shared" ref="AS47:AS74" si="166">(AS$2-13+(8.7*LN(AQ47*1000)))/AS$2</f>
        <v>1.0452874053482215</v>
      </c>
      <c r="AT47" s="3">
        <f t="shared" si="156"/>
        <v>4.9012656000000003E-3</v>
      </c>
      <c r="AU47" s="3">
        <f t="shared" si="111"/>
        <v>4.6678720000000007E-2</v>
      </c>
      <c r="AV47" s="3">
        <f t="shared" si="140"/>
        <v>5.123231201946494E-3</v>
      </c>
      <c r="AW47" s="3">
        <f t="shared" si="141"/>
        <v>7.1576750428798408E-2</v>
      </c>
      <c r="AX47" s="3">
        <f t="shared" si="112"/>
        <v>4.8792678113776133E-2</v>
      </c>
      <c r="AY47" s="3">
        <f t="shared" si="50"/>
        <v>20.494878302604583</v>
      </c>
      <c r="BA47" s="3">
        <v>0.105</v>
      </c>
      <c r="BB47" s="3">
        <v>6.8563000000000001E-4</v>
      </c>
      <c r="BC47" s="32">
        <f t="shared" ref="BC47:BC74" si="167">(BC$2-13+(8.7*LN(BA47*1000)))/BC$2</f>
        <v>1.0452874053482215</v>
      </c>
      <c r="BD47" s="3">
        <f t="shared" si="157"/>
        <v>4.8816856000000004E-3</v>
      </c>
      <c r="BE47" s="3">
        <f t="shared" si="114"/>
        <v>4.6492243809523812E-2</v>
      </c>
      <c r="BF47" s="3">
        <f t="shared" si="142"/>
        <v>5.1027644745497763E-3</v>
      </c>
      <c r="BG47" s="3">
        <f t="shared" si="143"/>
        <v>7.1433636856524221E-2</v>
      </c>
      <c r="BH47" s="3">
        <f t="shared" si="115"/>
        <v>4.8597756900474062E-2</v>
      </c>
      <c r="BI47" s="3">
        <f t="shared" si="54"/>
        <v>20.577081408262387</v>
      </c>
      <c r="BK47" s="3">
        <v>0.105</v>
      </c>
      <c r="BL47" s="3">
        <v>6.7741000000000003E-4</v>
      </c>
      <c r="BM47" s="32">
        <f t="shared" ref="BM47:BM74" si="168">(BM$2-13+(8.7*LN(BK47*1000)))/BM$2</f>
        <v>1.0452874053482215</v>
      </c>
      <c r="BN47" s="3">
        <f t="shared" si="158"/>
        <v>4.8231592000000005E-3</v>
      </c>
      <c r="BO47" s="3">
        <f t="shared" si="117"/>
        <v>4.593484952380953E-2</v>
      </c>
      <c r="BP47" s="3">
        <f t="shared" si="144"/>
        <v>5.0415875657494041E-3</v>
      </c>
      <c r="BQ47" s="3">
        <f t="shared" si="145"/>
        <v>7.1004137666402262E-2</v>
      </c>
      <c r="BR47" s="3">
        <f t="shared" si="118"/>
        <v>4.8015119673803848E-2</v>
      </c>
      <c r="BS47" s="3">
        <f t="shared" si="58"/>
        <v>20.826773041358916</v>
      </c>
      <c r="BU47" s="3">
        <v>0.105</v>
      </c>
      <c r="BV47" s="3">
        <v>6.7747E-4</v>
      </c>
      <c r="BW47" s="32">
        <f t="shared" ref="BW47:BW74" si="169">(BW$2-13+(8.7*LN(BU47*1000)))/BW$2</f>
        <v>1.0452874053482215</v>
      </c>
      <c r="BX47" s="3">
        <f t="shared" si="159"/>
        <v>4.8235864000000005E-3</v>
      </c>
      <c r="BY47" s="3">
        <f t="shared" si="120"/>
        <v>4.5938918095238104E-2</v>
      </c>
      <c r="BZ47" s="3">
        <f t="shared" si="146"/>
        <v>5.0420341125289687E-3</v>
      </c>
      <c r="CA47" s="3">
        <f t="shared" si="147"/>
        <v>7.1007282109153913E-2</v>
      </c>
      <c r="CB47" s="3">
        <f t="shared" si="121"/>
        <v>4.8019372500275895E-2</v>
      </c>
      <c r="CC47" s="3">
        <f t="shared" si="62"/>
        <v>20.824928522217871</v>
      </c>
      <c r="CE47" s="3">
        <v>0.105</v>
      </c>
      <c r="CF47" s="3">
        <v>6.9649000000000002E-4</v>
      </c>
      <c r="CG47" s="32">
        <f t="shared" ref="CG47:CG74" si="170">(CG$2-13+(8.7*LN(CE47*1000)))/CG$2</f>
        <v>1.0451386782370615</v>
      </c>
      <c r="CH47" s="3">
        <f t="shared" si="160"/>
        <v>4.9868684000000003E-3</v>
      </c>
      <c r="CI47" s="3">
        <f t="shared" si="123"/>
        <v>4.7493984761904764E-2</v>
      </c>
      <c r="CJ47" s="3">
        <f t="shared" si="148"/>
        <v>5.2119690481181704E-3</v>
      </c>
      <c r="CK47" s="3">
        <f t="shared" si="149"/>
        <v>7.2193968225317623E-2</v>
      </c>
      <c r="CL47" s="3">
        <f t="shared" si="124"/>
        <v>4.9637800458268294E-2</v>
      </c>
      <c r="CM47" s="3">
        <f t="shared" si="66"/>
        <v>20.145936982858945</v>
      </c>
      <c r="CO47" s="3">
        <v>0.105</v>
      </c>
      <c r="CP47" s="3">
        <v>6.8950000000000001E-4</v>
      </c>
      <c r="CQ47" s="32">
        <f t="shared" ref="CQ47:CQ74" si="171">(CQ$2-13+(8.7*LN(CO47*1000)))/CQ$2</f>
        <v>1.0451386782370615</v>
      </c>
      <c r="CR47" s="3">
        <f t="shared" si="161"/>
        <v>4.9368199999999998E-3</v>
      </c>
      <c r="CS47" s="3">
        <f t="shared" si="126"/>
        <v>4.7017333333333335E-2</v>
      </c>
      <c r="CT47" s="3">
        <f t="shared" si="150"/>
        <v>5.1596615294942898E-3</v>
      </c>
      <c r="CU47" s="3">
        <f t="shared" si="151"/>
        <v>7.1830783996099407E-2</v>
      </c>
      <c r="CV47" s="3">
        <f t="shared" si="127"/>
        <v>4.9139633614231334E-2</v>
      </c>
      <c r="CW47" s="3">
        <f t="shared" si="70"/>
        <v>20.350172080045585</v>
      </c>
    </row>
    <row r="48" spans="1:101" x14ac:dyDescent="0.2">
      <c r="B48" s="3">
        <v>0.115</v>
      </c>
      <c r="C48" s="3">
        <f t="shared" si="28"/>
        <v>95.833333333333343</v>
      </c>
      <c r="D48" s="3">
        <v>7.5000000000000002E-4</v>
      </c>
      <c r="E48" s="32">
        <f t="shared" si="162"/>
        <v>1.0470564218248923</v>
      </c>
      <c r="F48" s="3">
        <f t="shared" si="152"/>
        <v>5.2649999999999997E-3</v>
      </c>
      <c r="G48" s="3">
        <f t="shared" si="130"/>
        <v>4.578260869565217E-2</v>
      </c>
      <c r="H48" s="3">
        <f t="shared" si="131"/>
        <v>5.5127520609080582E-3</v>
      </c>
      <c r="I48" s="3">
        <f t="shared" si="132"/>
        <v>7.4247909471634677E-2</v>
      </c>
      <c r="J48" s="3">
        <f t="shared" si="133"/>
        <v>4.7936974442678762E-2</v>
      </c>
      <c r="K48" s="3">
        <f t="shared" si="34"/>
        <v>20.860724140939737</v>
      </c>
      <c r="M48" s="3">
        <v>0.115</v>
      </c>
      <c r="N48" s="3">
        <v>7.4815999999999999E-4</v>
      </c>
      <c r="O48" s="32">
        <f t="shared" si="163"/>
        <v>1.0470564218248923</v>
      </c>
      <c r="P48" s="3">
        <f t="shared" si="153"/>
        <v>5.2520831999999995E-3</v>
      </c>
      <c r="Q48" s="3">
        <f t="shared" si="102"/>
        <v>4.5670288695652164E-2</v>
      </c>
      <c r="R48" s="3">
        <f t="shared" si="134"/>
        <v>5.49922744251863E-3</v>
      </c>
      <c r="S48" s="3">
        <f t="shared" si="135"/>
        <v>7.4156776106561087E-2</v>
      </c>
      <c r="T48" s="3">
        <f t="shared" si="103"/>
        <v>4.781936906537939E-2</v>
      </c>
      <c r="U48" s="3">
        <f t="shared" si="38"/>
        <v>20.912028317077635</v>
      </c>
      <c r="W48" s="3">
        <v>0.115</v>
      </c>
      <c r="X48" s="3">
        <v>7.2484000000000003E-4</v>
      </c>
      <c r="Y48" s="32">
        <f t="shared" si="164"/>
        <v>1.0470564218248923</v>
      </c>
      <c r="Z48" s="3">
        <f t="shared" si="154"/>
        <v>5.0883767999999998E-3</v>
      </c>
      <c r="AA48" s="3">
        <f t="shared" si="105"/>
        <v>4.4246754782608692E-2</v>
      </c>
      <c r="AB48" s="3">
        <f t="shared" si="136"/>
        <v>5.3278176051047956E-3</v>
      </c>
      <c r="AC48" s="3">
        <f t="shared" si="137"/>
        <v>7.2991900955549832E-2</v>
      </c>
      <c r="AD48" s="3">
        <f t="shared" si="106"/>
        <v>4.63288487400417E-2</v>
      </c>
      <c r="AE48" s="3">
        <f t="shared" si="42"/>
        <v>21.584823003290108</v>
      </c>
      <c r="AG48" s="3">
        <v>0.115</v>
      </c>
      <c r="AH48" s="3">
        <v>7.1790999999999999E-4</v>
      </c>
      <c r="AI48" s="32">
        <f t="shared" si="165"/>
        <v>1.0470564218248923</v>
      </c>
      <c r="AJ48" s="3">
        <f t="shared" si="155"/>
        <v>5.0397281999999995E-3</v>
      </c>
      <c r="AK48" s="3">
        <f t="shared" si="108"/>
        <v>4.3823723478260863E-2</v>
      </c>
      <c r="AL48" s="3">
        <f t="shared" si="138"/>
        <v>5.2768797760620045E-3</v>
      </c>
      <c r="AM48" s="3">
        <f t="shared" si="139"/>
        <v>7.2642134991078036E-2</v>
      </c>
      <c r="AN48" s="3">
        <f t="shared" si="109"/>
        <v>4.5885911096191341E-2</v>
      </c>
      <c r="AO48" s="3">
        <f t="shared" si="46"/>
        <v>21.79318174381859</v>
      </c>
      <c r="AQ48" s="3">
        <v>0.115</v>
      </c>
      <c r="AR48" s="3">
        <v>7.4041000000000005E-4</v>
      </c>
      <c r="AS48" s="32">
        <f t="shared" si="166"/>
        <v>1.0465912842121257</v>
      </c>
      <c r="AT48" s="3">
        <f t="shared" si="156"/>
        <v>5.2717192000000003E-3</v>
      </c>
      <c r="AU48" s="3">
        <f t="shared" si="111"/>
        <v>4.5841036521739133E-2</v>
      </c>
      <c r="AV48" s="3">
        <f t="shared" si="140"/>
        <v>5.5173353675337204E-3</v>
      </c>
      <c r="AW48" s="3">
        <f t="shared" si="141"/>
        <v>7.4278767945717306E-2</v>
      </c>
      <c r="AX48" s="3">
        <f t="shared" si="112"/>
        <v>4.7976829282901916E-2</v>
      </c>
      <c r="AY48" s="3">
        <f t="shared" si="50"/>
        <v>20.843394925149465</v>
      </c>
      <c r="BA48" s="3">
        <v>0.115</v>
      </c>
      <c r="BB48" s="3">
        <v>7.4251000000000004E-4</v>
      </c>
      <c r="BC48" s="32">
        <f t="shared" si="167"/>
        <v>1.0465912842121257</v>
      </c>
      <c r="BD48" s="3">
        <f t="shared" si="157"/>
        <v>5.2866712000000007E-3</v>
      </c>
      <c r="BE48" s="3">
        <f t="shared" si="114"/>
        <v>4.5971053913043479E-2</v>
      </c>
      <c r="BF48" s="3">
        <f t="shared" si="142"/>
        <v>5.5329840004152602E-3</v>
      </c>
      <c r="BG48" s="3">
        <f t="shared" si="143"/>
        <v>7.4384030546988111E-2</v>
      </c>
      <c r="BH48" s="3">
        <f t="shared" si="115"/>
        <v>4.8112904351437044E-2</v>
      </c>
      <c r="BI48" s="3">
        <f t="shared" si="54"/>
        <v>20.784444703141929</v>
      </c>
      <c r="BK48" s="3">
        <v>0.115</v>
      </c>
      <c r="BL48" s="3">
        <v>7.3532999999999997E-4</v>
      </c>
      <c r="BM48" s="32">
        <f t="shared" si="168"/>
        <v>1.0465912842121257</v>
      </c>
      <c r="BN48" s="3">
        <f t="shared" si="158"/>
        <v>5.2355496000000001E-3</v>
      </c>
      <c r="BO48" s="3">
        <f t="shared" si="117"/>
        <v>4.5526518260869564E-2</v>
      </c>
      <c r="BP48" s="3">
        <f t="shared" si="144"/>
        <v>5.479480579420281E-3</v>
      </c>
      <c r="BQ48" s="3">
        <f t="shared" si="145"/>
        <v>7.4023513692746859E-2</v>
      </c>
      <c r="BR48" s="3">
        <f t="shared" si="118"/>
        <v>4.7647657212350265E-2</v>
      </c>
      <c r="BS48" s="3">
        <f t="shared" si="58"/>
        <v>20.98739074501233</v>
      </c>
      <c r="BU48" s="3">
        <v>0.115</v>
      </c>
      <c r="BV48" s="3">
        <v>7.3393000000000004E-4</v>
      </c>
      <c r="BW48" s="32">
        <f t="shared" si="169"/>
        <v>1.0465912842121257</v>
      </c>
      <c r="BX48" s="3">
        <f t="shared" si="159"/>
        <v>5.2255816000000002E-3</v>
      </c>
      <c r="BY48" s="3">
        <f t="shared" si="120"/>
        <v>4.5439840000000002E-2</v>
      </c>
      <c r="BZ48" s="3">
        <f t="shared" si="146"/>
        <v>5.4690481574992547E-3</v>
      </c>
      <c r="CA48" s="3">
        <f t="shared" si="147"/>
        <v>7.3953013173901544E-2</v>
      </c>
      <c r="CB48" s="3">
        <f t="shared" si="121"/>
        <v>4.7556940499993518E-2</v>
      </c>
      <c r="CC48" s="3">
        <f t="shared" si="62"/>
        <v>21.027425008556559</v>
      </c>
      <c r="CE48" s="3">
        <v>0.115</v>
      </c>
      <c r="CF48" s="3">
        <v>7.5095000000000001E-4</v>
      </c>
      <c r="CG48" s="32">
        <f t="shared" si="170"/>
        <v>1.0464382750685719</v>
      </c>
      <c r="CH48" s="3">
        <f t="shared" si="160"/>
        <v>5.376802E-3</v>
      </c>
      <c r="CI48" s="3">
        <f t="shared" si="123"/>
        <v>4.6754799999999999E-2</v>
      </c>
      <c r="CJ48" s="3">
        <f t="shared" si="148"/>
        <v>5.6264914102652471E-3</v>
      </c>
      <c r="CK48" s="3">
        <f t="shared" si="149"/>
        <v>7.5009942076135788E-2</v>
      </c>
      <c r="CL48" s="3">
        <f t="shared" si="124"/>
        <v>4.8926012263176062E-2</v>
      </c>
      <c r="CM48" s="3">
        <f t="shared" si="66"/>
        <v>20.439025249410022</v>
      </c>
      <c r="CO48" s="3">
        <v>0.115</v>
      </c>
      <c r="CP48" s="3">
        <v>7.4613000000000001E-4</v>
      </c>
      <c r="CQ48" s="32">
        <f t="shared" si="171"/>
        <v>1.0464382750685719</v>
      </c>
      <c r="CR48" s="3">
        <f t="shared" si="161"/>
        <v>5.3422907999999998E-3</v>
      </c>
      <c r="CS48" s="3">
        <f t="shared" si="126"/>
        <v>4.645470260869565E-2</v>
      </c>
      <c r="CT48" s="3">
        <f t="shared" si="150"/>
        <v>5.5903775696667006E-3</v>
      </c>
      <c r="CU48" s="3">
        <f t="shared" si="151"/>
        <v>7.4768827526360881E-2</v>
      </c>
      <c r="CV48" s="3">
        <f t="shared" si="127"/>
        <v>4.8611978866666961E-2</v>
      </c>
      <c r="CW48" s="3">
        <f t="shared" si="70"/>
        <v>20.571061357999891</v>
      </c>
    </row>
    <row r="49" spans="2:101" x14ac:dyDescent="0.2">
      <c r="B49" s="3">
        <v>0.13</v>
      </c>
      <c r="C49" s="3">
        <f t="shared" si="28"/>
        <v>108.33333333333334</v>
      </c>
      <c r="D49" s="3">
        <v>8.317E-4</v>
      </c>
      <c r="E49" s="32">
        <f t="shared" si="162"/>
        <v>1.0488311975357132</v>
      </c>
      <c r="F49" s="3">
        <f t="shared" si="152"/>
        <v>5.8385339999999994E-3</v>
      </c>
      <c r="G49" s="3">
        <f t="shared" si="130"/>
        <v>4.4911799999999995E-2</v>
      </c>
      <c r="H49" s="3">
        <f t="shared" si="131"/>
        <v>6.123636607072977E-3</v>
      </c>
      <c r="I49" s="3">
        <f t="shared" si="132"/>
        <v>7.8253668329816825E-2</v>
      </c>
      <c r="J49" s="3">
        <f t="shared" si="133"/>
        <v>4.7104896977484434E-2</v>
      </c>
      <c r="K49" s="3">
        <f t="shared" si="34"/>
        <v>21.229215308081191</v>
      </c>
      <c r="M49" s="3">
        <v>0.13</v>
      </c>
      <c r="N49" s="3">
        <v>8.3058000000000003E-4</v>
      </c>
      <c r="O49" s="32">
        <f t="shared" si="163"/>
        <v>1.0488311975357132</v>
      </c>
      <c r="P49" s="3">
        <f t="shared" si="153"/>
        <v>5.8306716000000001E-3</v>
      </c>
      <c r="Q49" s="3">
        <f t="shared" si="102"/>
        <v>4.485132E-2</v>
      </c>
      <c r="R49" s="3">
        <f t="shared" si="134"/>
        <v>6.1153902766654727E-3</v>
      </c>
      <c r="S49" s="3">
        <f t="shared" si="135"/>
        <v>7.820096084234178E-2</v>
      </c>
      <c r="T49" s="3">
        <f t="shared" si="103"/>
        <v>4.7041463666657478E-2</v>
      </c>
      <c r="U49" s="3">
        <f t="shared" si="38"/>
        <v>21.257841955899643</v>
      </c>
      <c r="W49" s="3">
        <v>0.13</v>
      </c>
      <c r="X49" s="3">
        <v>8.0334000000000004E-4</v>
      </c>
      <c r="Y49" s="32">
        <f t="shared" si="164"/>
        <v>1.0488311975357132</v>
      </c>
      <c r="Z49" s="3">
        <f t="shared" si="154"/>
        <v>5.6394467999999996E-3</v>
      </c>
      <c r="AA49" s="3">
        <f t="shared" si="105"/>
        <v>4.3380359999999993E-2</v>
      </c>
      <c r="AB49" s="3">
        <f t="shared" si="136"/>
        <v>5.9148277406829456E-3</v>
      </c>
      <c r="AC49" s="3">
        <f t="shared" si="137"/>
        <v>7.6907917282181978E-2</v>
      </c>
      <c r="AD49" s="3">
        <f t="shared" si="106"/>
        <v>4.5498674928330353E-2</v>
      </c>
      <c r="AE49" s="3">
        <f t="shared" si="42"/>
        <v>21.978662050602637</v>
      </c>
      <c r="AG49" s="3">
        <v>0.13</v>
      </c>
      <c r="AH49" s="3">
        <v>8.0009999999999999E-4</v>
      </c>
      <c r="AI49" s="32">
        <f t="shared" si="165"/>
        <v>1.0488311975357132</v>
      </c>
      <c r="AJ49" s="3">
        <f t="shared" si="155"/>
        <v>5.6167019999999995E-3</v>
      </c>
      <c r="AK49" s="3">
        <f t="shared" si="108"/>
        <v>4.3205399999999991E-2</v>
      </c>
      <c r="AL49" s="3">
        <f t="shared" si="138"/>
        <v>5.8909722848612348E-3</v>
      </c>
      <c r="AM49" s="3">
        <f t="shared" si="139"/>
        <v>7.6752669561789416E-2</v>
      </c>
      <c r="AN49" s="3">
        <f t="shared" si="109"/>
        <v>4.5315171422009498E-2</v>
      </c>
      <c r="AO49" s="3">
        <f t="shared" si="46"/>
        <v>22.067664506600583</v>
      </c>
      <c r="AQ49" s="3">
        <v>0.13</v>
      </c>
      <c r="AR49" s="3">
        <v>8.2076000000000002E-4</v>
      </c>
      <c r="AS49" s="32">
        <f t="shared" si="166"/>
        <v>1.0483485168351954</v>
      </c>
      <c r="AT49" s="3">
        <f t="shared" si="156"/>
        <v>5.8438112E-3</v>
      </c>
      <c r="AU49" s="3">
        <f t="shared" si="111"/>
        <v>4.4952393846153842E-2</v>
      </c>
      <c r="AV49" s="3">
        <f t="shared" si="140"/>
        <v>6.1263508041849036E-3</v>
      </c>
      <c r="AW49" s="3">
        <f t="shared" si="141"/>
        <v>7.8271008708109185E-2</v>
      </c>
      <c r="AX49" s="3">
        <f t="shared" si="112"/>
        <v>4.7125775416806952E-2</v>
      </c>
      <c r="AY49" s="3">
        <f t="shared" si="50"/>
        <v>21.219809990508075</v>
      </c>
      <c r="BA49" s="3">
        <v>0.13</v>
      </c>
      <c r="BB49" s="3">
        <v>8.2142000000000001E-4</v>
      </c>
      <c r="BC49" s="32">
        <f t="shared" si="167"/>
        <v>1.0483485168351954</v>
      </c>
      <c r="BD49" s="3">
        <f t="shared" si="157"/>
        <v>5.8485104000000005E-3</v>
      </c>
      <c r="BE49" s="3">
        <f t="shared" si="114"/>
        <v>4.4988541538461539E-2</v>
      </c>
      <c r="BF49" s="3">
        <f t="shared" si="142"/>
        <v>6.1312772035352157E-3</v>
      </c>
      <c r="BG49" s="3">
        <f t="shared" si="143"/>
        <v>7.8302472525043645E-2</v>
      </c>
      <c r="BH49" s="3">
        <f t="shared" si="115"/>
        <v>4.7163670796424736E-2</v>
      </c>
      <c r="BI49" s="3">
        <f t="shared" si="54"/>
        <v>21.202760156569607</v>
      </c>
      <c r="BK49" s="3">
        <v>0.13</v>
      </c>
      <c r="BL49" s="3">
        <v>8.1621000000000005E-4</v>
      </c>
      <c r="BM49" s="32">
        <f t="shared" si="168"/>
        <v>1.0483485168351954</v>
      </c>
      <c r="BN49" s="3">
        <f t="shared" si="158"/>
        <v>5.8114152000000004E-3</v>
      </c>
      <c r="BO49" s="3">
        <f t="shared" si="117"/>
        <v>4.4703193846153851E-2</v>
      </c>
      <c r="BP49" s="3">
        <f t="shared" si="144"/>
        <v>6.0923885056335106E-3</v>
      </c>
      <c r="BQ49" s="3">
        <f t="shared" si="145"/>
        <v>7.8053753949656454E-2</v>
      </c>
      <c r="BR49" s="3">
        <f t="shared" si="118"/>
        <v>4.6864526966411621E-2</v>
      </c>
      <c r="BS49" s="3">
        <f t="shared" si="58"/>
        <v>21.338100792454647</v>
      </c>
      <c r="BU49" s="3">
        <v>0.13</v>
      </c>
      <c r="BV49" s="3">
        <v>8.1287000000000004E-4</v>
      </c>
      <c r="BW49" s="32">
        <f t="shared" si="169"/>
        <v>1.0483485168351954</v>
      </c>
      <c r="BX49" s="3">
        <f t="shared" si="159"/>
        <v>5.7876344E-3</v>
      </c>
      <c r="BY49" s="3">
        <f t="shared" si="120"/>
        <v>4.4520264615384615E-2</v>
      </c>
      <c r="BZ49" s="3">
        <f t="shared" si="146"/>
        <v>6.0674579392243555E-3</v>
      </c>
      <c r="CA49" s="3">
        <f t="shared" si="147"/>
        <v>7.7893888972270189E-2</v>
      </c>
      <c r="CB49" s="3">
        <f t="shared" si="121"/>
        <v>4.6672753378648887E-2</v>
      </c>
      <c r="CC49" s="3">
        <f t="shared" si="62"/>
        <v>21.425776874296517</v>
      </c>
      <c r="CE49" s="3">
        <v>0.13</v>
      </c>
      <c r="CF49" s="3">
        <v>8.3073999999999995E-4</v>
      </c>
      <c r="CG49" s="32">
        <f t="shared" si="170"/>
        <v>1.0481897368127482</v>
      </c>
      <c r="CH49" s="3">
        <f t="shared" si="160"/>
        <v>5.9480983999999999E-3</v>
      </c>
      <c r="CI49" s="3">
        <f t="shared" si="123"/>
        <v>4.5754603076923077E-2</v>
      </c>
      <c r="CJ49" s="3">
        <f t="shared" si="148"/>
        <v>6.2347356964323284E-3</v>
      </c>
      <c r="CK49" s="3">
        <f t="shared" si="149"/>
        <v>7.8960342555186067E-2</v>
      </c>
      <c r="CL49" s="3">
        <f t="shared" si="124"/>
        <v>4.7959505357171757E-2</v>
      </c>
      <c r="CM49" s="3">
        <f t="shared" si="66"/>
        <v>20.850923973311211</v>
      </c>
      <c r="CO49" s="3">
        <v>0.13</v>
      </c>
      <c r="CP49" s="3">
        <v>8.2766000000000003E-4</v>
      </c>
      <c r="CQ49" s="32">
        <f t="shared" si="171"/>
        <v>1.0481897368127482</v>
      </c>
      <c r="CR49" s="3">
        <f t="shared" si="161"/>
        <v>5.9260456000000006E-3</v>
      </c>
      <c r="CS49" s="3">
        <f t="shared" si="126"/>
        <v>4.5584966153846156E-2</v>
      </c>
      <c r="CT49" s="3">
        <f t="shared" si="150"/>
        <v>6.2116201778043452E-3</v>
      </c>
      <c r="CU49" s="3">
        <f t="shared" si="151"/>
        <v>7.8813832401453149E-2</v>
      </c>
      <c r="CV49" s="3">
        <f t="shared" si="127"/>
        <v>4.7781693675418041E-2</v>
      </c>
      <c r="CW49" s="3">
        <f t="shared" si="70"/>
        <v>20.928517243298639</v>
      </c>
    </row>
    <row r="50" spans="2:101" x14ac:dyDescent="0.2">
      <c r="B50" s="3">
        <v>0.14499999999999999</v>
      </c>
      <c r="C50" s="3">
        <f t="shared" si="28"/>
        <v>120.83333333333333</v>
      </c>
      <c r="D50" s="3">
        <v>9.1597E-4</v>
      </c>
      <c r="E50" s="32">
        <f t="shared" si="162"/>
        <v>1.0504119526773028</v>
      </c>
      <c r="F50" s="3">
        <f t="shared" si="152"/>
        <v>6.4301094E-3</v>
      </c>
      <c r="G50" s="3">
        <f t="shared" si="130"/>
        <v>4.4345582068965522E-2</v>
      </c>
      <c r="H50" s="3">
        <f t="shared" si="131"/>
        <v>6.7542637707826798E-3</v>
      </c>
      <c r="I50" s="3">
        <f t="shared" si="132"/>
        <v>8.2184328011991922E-2</v>
      </c>
      <c r="J50" s="3">
        <f t="shared" si="133"/>
        <v>4.658112945367366E-2</v>
      </c>
      <c r="K50" s="3">
        <f t="shared" si="34"/>
        <v>21.467920845382896</v>
      </c>
      <c r="M50" s="3">
        <v>0.14499999999999999</v>
      </c>
      <c r="N50" s="3">
        <v>9.1242000000000005E-4</v>
      </c>
      <c r="O50" s="32">
        <f t="shared" si="163"/>
        <v>1.0504119526773028</v>
      </c>
      <c r="P50" s="3">
        <f t="shared" si="153"/>
        <v>6.4051884000000002E-3</v>
      </c>
      <c r="Q50" s="3">
        <f t="shared" si="102"/>
        <v>4.4173713103448281E-2</v>
      </c>
      <c r="R50" s="3">
        <f t="shared" si="134"/>
        <v>6.7280864545100089E-3</v>
      </c>
      <c r="S50" s="3">
        <f t="shared" si="135"/>
        <v>8.2024913620862838E-2</v>
      </c>
      <c r="T50" s="3">
        <f t="shared" si="103"/>
        <v>4.6400596238000066E-2</v>
      </c>
      <c r="U50" s="3">
        <f t="shared" si="38"/>
        <v>21.551447202763391</v>
      </c>
      <c r="W50" s="3">
        <v>0.14499999999999999</v>
      </c>
      <c r="X50" s="3">
        <v>8.8031999999999997E-4</v>
      </c>
      <c r="Y50" s="32">
        <f t="shared" si="164"/>
        <v>1.0504119526773028</v>
      </c>
      <c r="Z50" s="3">
        <f t="shared" si="154"/>
        <v>6.1798463999999994E-3</v>
      </c>
      <c r="AA50" s="3">
        <f t="shared" si="105"/>
        <v>4.2619630344827582E-2</v>
      </c>
      <c r="AB50" s="3">
        <f t="shared" si="136"/>
        <v>6.4913845242697997E-3</v>
      </c>
      <c r="AC50" s="3">
        <f t="shared" si="137"/>
        <v>8.0569128853859404E-2</v>
      </c>
      <c r="AD50" s="3">
        <f t="shared" si="106"/>
        <v>4.4768169132895171E-2</v>
      </c>
      <c r="AE50" s="3">
        <f t="shared" si="42"/>
        <v>22.33729945559044</v>
      </c>
      <c r="AG50" s="3">
        <v>0.14499999999999999</v>
      </c>
      <c r="AH50" s="3">
        <v>8.8148000000000002E-4</v>
      </c>
      <c r="AI50" s="32">
        <f t="shared" si="165"/>
        <v>1.0504119526773028</v>
      </c>
      <c r="AJ50" s="3">
        <f t="shared" si="155"/>
        <v>6.1879895999999998E-3</v>
      </c>
      <c r="AK50" s="3">
        <f t="shared" si="108"/>
        <v>4.2675790344827588E-2</v>
      </c>
      <c r="AL50" s="3">
        <f t="shared" si="138"/>
        <v>6.4999382388828417E-3</v>
      </c>
      <c r="AM50" s="3">
        <f t="shared" si="139"/>
        <v>8.0622194455886906E-2</v>
      </c>
      <c r="AN50" s="3">
        <f t="shared" si="109"/>
        <v>4.4827160268157529E-2</v>
      </c>
      <c r="AO50" s="3">
        <f t="shared" si="46"/>
        <v>22.307904270936806</v>
      </c>
      <c r="AQ50" s="3">
        <v>0.14499999999999999</v>
      </c>
      <c r="AR50" s="3">
        <v>9.0251000000000003E-4</v>
      </c>
      <c r="AS50" s="32">
        <f t="shared" si="166"/>
        <v>1.0499136467200314</v>
      </c>
      <c r="AT50" s="3">
        <f t="shared" si="156"/>
        <v>6.4258712000000006E-3</v>
      </c>
      <c r="AU50" s="3">
        <f t="shared" si="111"/>
        <v>4.431635310344828E-2</v>
      </c>
      <c r="AV50" s="3">
        <f t="shared" si="140"/>
        <v>6.7466098649452246E-3</v>
      </c>
      <c r="AW50" s="3">
        <f t="shared" si="141"/>
        <v>8.2137749329679252E-2</v>
      </c>
      <c r="AX50" s="3">
        <f t="shared" si="112"/>
        <v>4.6528343896173968E-2</v>
      </c>
      <c r="AY50" s="3">
        <f t="shared" si="50"/>
        <v>21.492275810019322</v>
      </c>
      <c r="BA50" s="3">
        <v>0.14499999999999999</v>
      </c>
      <c r="BB50" s="3">
        <v>9.0545999999999997E-4</v>
      </c>
      <c r="BC50" s="32">
        <f t="shared" si="167"/>
        <v>1.0499136467200314</v>
      </c>
      <c r="BD50" s="3">
        <f t="shared" si="157"/>
        <v>6.4468751999999995E-3</v>
      </c>
      <c r="BE50" s="3">
        <f t="shared" si="114"/>
        <v>4.4461208275862071E-2</v>
      </c>
      <c r="BF50" s="3">
        <f t="shared" si="142"/>
        <v>6.768662251180931E-3</v>
      </c>
      <c r="BG50" s="3">
        <f t="shared" si="143"/>
        <v>8.2271880075642678E-2</v>
      </c>
      <c r="BH50" s="3">
        <f t="shared" si="115"/>
        <v>4.6680429318489182E-2</v>
      </c>
      <c r="BI50" s="3">
        <f t="shared" si="54"/>
        <v>21.422253706735297</v>
      </c>
      <c r="BK50" s="3">
        <v>0.14499999999999999</v>
      </c>
      <c r="BL50" s="3">
        <v>8.9784999999999995E-4</v>
      </c>
      <c r="BM50" s="32">
        <f t="shared" si="168"/>
        <v>1.0499136467200314</v>
      </c>
      <c r="BN50" s="3">
        <f t="shared" si="158"/>
        <v>6.3926920000000002E-3</v>
      </c>
      <c r="BO50" s="3">
        <f t="shared" si="117"/>
        <v>4.4087531034482763E-2</v>
      </c>
      <c r="BP50" s="3">
        <f t="shared" si="144"/>
        <v>6.7117745700779712E-3</v>
      </c>
      <c r="BQ50" s="3">
        <f t="shared" si="145"/>
        <v>8.1925420780597585E-2</v>
      </c>
      <c r="BR50" s="3">
        <f t="shared" si="118"/>
        <v>4.6288100483296353E-2</v>
      </c>
      <c r="BS50" s="3">
        <f t="shared" si="58"/>
        <v>21.603824515565563</v>
      </c>
      <c r="BU50" s="3">
        <v>0.14499999999999999</v>
      </c>
      <c r="BV50" s="3">
        <v>8.9278000000000003E-4</v>
      </c>
      <c r="BW50" s="32">
        <f t="shared" si="169"/>
        <v>1.0499136467200314</v>
      </c>
      <c r="BX50" s="3">
        <f t="shared" si="159"/>
        <v>6.3565936E-3</v>
      </c>
      <c r="BY50" s="3">
        <f t="shared" si="120"/>
        <v>4.3838576551724143E-2</v>
      </c>
      <c r="BZ50" s="3">
        <f t="shared" si="146"/>
        <v>6.673874367293213E-3</v>
      </c>
      <c r="CA50" s="3">
        <f t="shared" si="147"/>
        <v>8.1693784141103495E-2</v>
      </c>
      <c r="CB50" s="3">
        <f t="shared" si="121"/>
        <v>4.6026719774435954E-2</v>
      </c>
      <c r="CC50" s="3">
        <f t="shared" si="62"/>
        <v>21.726510272744171</v>
      </c>
      <c r="CE50" s="3">
        <v>0.14499999999999999</v>
      </c>
      <c r="CF50" s="3">
        <v>9.1346000000000005E-4</v>
      </c>
      <c r="CG50" s="32">
        <f t="shared" si="170"/>
        <v>1.0497497266979623</v>
      </c>
      <c r="CH50" s="3">
        <f t="shared" si="160"/>
        <v>6.5403736000000006E-3</v>
      </c>
      <c r="CI50" s="3">
        <f t="shared" si="123"/>
        <v>4.5106024827586216E-2</v>
      </c>
      <c r="CJ50" s="3">
        <f t="shared" si="148"/>
        <v>6.8657553991025681E-3</v>
      </c>
      <c r="CK50" s="3">
        <f t="shared" si="149"/>
        <v>8.2859853965008695E-2</v>
      </c>
      <c r="CL50" s="3">
        <f t="shared" si="124"/>
        <v>4.7350037235190129E-2</v>
      </c>
      <c r="CM50" s="3">
        <f t="shared" si="66"/>
        <v>21.119307573781775</v>
      </c>
      <c r="CO50" s="3">
        <v>0.14499999999999999</v>
      </c>
      <c r="CP50" s="3">
        <v>9.1058999999999997E-4</v>
      </c>
      <c r="CQ50" s="32">
        <f t="shared" si="171"/>
        <v>1.0497497266979623</v>
      </c>
      <c r="CR50" s="3">
        <f t="shared" si="161"/>
        <v>6.5198243999999997E-3</v>
      </c>
      <c r="CS50" s="3">
        <f t="shared" si="126"/>
        <v>4.4964306206896551E-2</v>
      </c>
      <c r="CT50" s="3">
        <f t="shared" si="150"/>
        <v>6.8441838820187057E-3</v>
      </c>
      <c r="CU50" s="3">
        <f t="shared" si="151"/>
        <v>8.2729582871054697E-2</v>
      </c>
      <c r="CV50" s="3">
        <f t="shared" si="127"/>
        <v>4.7201268151853146E-2</v>
      </c>
      <c r="CW50" s="3">
        <f t="shared" si="70"/>
        <v>21.185871463937342</v>
      </c>
    </row>
    <row r="51" spans="2:101" x14ac:dyDescent="0.2">
      <c r="B51" s="3">
        <v>0.16</v>
      </c>
      <c r="C51" s="3">
        <f t="shared" si="28"/>
        <v>133.33333333333334</v>
      </c>
      <c r="D51" s="3">
        <v>9.8974000000000002E-4</v>
      </c>
      <c r="E51" s="32">
        <f t="shared" si="162"/>
        <v>1.0518369587230187</v>
      </c>
      <c r="F51" s="3">
        <f t="shared" si="152"/>
        <v>6.9479747999999994E-3</v>
      </c>
      <c r="G51" s="3">
        <f t="shared" si="130"/>
        <v>4.3424842499999998E-2</v>
      </c>
      <c r="H51" s="3">
        <f t="shared" si="131"/>
        <v>7.3081366829161739E-3</v>
      </c>
      <c r="I51" s="3">
        <f t="shared" si="132"/>
        <v>8.5487640527249165E-2</v>
      </c>
      <c r="J51" s="3">
        <f t="shared" si="133"/>
        <v>4.5675854268226089E-2</v>
      </c>
      <c r="K51" s="3">
        <f t="shared" si="34"/>
        <v>21.893405520729125</v>
      </c>
      <c r="M51" s="3">
        <v>0.16</v>
      </c>
      <c r="N51" s="3">
        <v>9.9102999999999995E-4</v>
      </c>
      <c r="O51" s="32">
        <f t="shared" si="163"/>
        <v>1.0518369587230187</v>
      </c>
      <c r="P51" s="3">
        <f t="shared" si="153"/>
        <v>6.9570305999999988E-3</v>
      </c>
      <c r="Q51" s="3">
        <f t="shared" si="102"/>
        <v>4.3481441249999989E-2</v>
      </c>
      <c r="R51" s="3">
        <f t="shared" si="134"/>
        <v>7.3176619080469775E-3</v>
      </c>
      <c r="S51" s="3">
        <f t="shared" si="135"/>
        <v>8.5543333510256531E-2</v>
      </c>
      <c r="T51" s="3">
        <f t="shared" si="103"/>
        <v>4.5735386925293608E-2</v>
      </c>
      <c r="U51" s="3">
        <f t="shared" si="38"/>
        <v>21.8649073994596</v>
      </c>
      <c r="W51" s="3">
        <v>0.16</v>
      </c>
      <c r="X51" s="3">
        <v>9.5553999999999995E-4</v>
      </c>
      <c r="Y51" s="32">
        <f t="shared" si="164"/>
        <v>1.0518369587230187</v>
      </c>
      <c r="Z51" s="3">
        <f t="shared" si="154"/>
        <v>6.7078907999999996E-3</v>
      </c>
      <c r="AA51" s="3">
        <f t="shared" si="105"/>
        <v>4.1924317499999995E-2</v>
      </c>
      <c r="AB51" s="3">
        <f t="shared" si="136"/>
        <v>7.0556074585181169E-3</v>
      </c>
      <c r="AC51" s="3">
        <f t="shared" si="137"/>
        <v>8.3997663411062309E-2</v>
      </c>
      <c r="AD51" s="3">
        <f t="shared" si="106"/>
        <v>4.4097546615738233E-2</v>
      </c>
      <c r="AE51" s="3">
        <f t="shared" si="42"/>
        <v>22.676998534950336</v>
      </c>
      <c r="AG51" s="3">
        <v>0.16</v>
      </c>
      <c r="AH51" s="3">
        <v>9.5390000000000004E-4</v>
      </c>
      <c r="AI51" s="32">
        <f t="shared" si="165"/>
        <v>1.0518369587230187</v>
      </c>
      <c r="AJ51" s="3">
        <f t="shared" si="155"/>
        <v>6.6963780000000002E-3</v>
      </c>
      <c r="AK51" s="3">
        <f t="shared" si="108"/>
        <v>4.1852362500000004E-2</v>
      </c>
      <c r="AL51" s="3">
        <f t="shared" si="138"/>
        <v>7.0434978699797307E-3</v>
      </c>
      <c r="AM51" s="3">
        <f t="shared" si="139"/>
        <v>8.3925549566146604E-2</v>
      </c>
      <c r="AN51" s="3">
        <f t="shared" si="109"/>
        <v>4.4021861687373313E-2</v>
      </c>
      <c r="AO51" s="3">
        <f t="shared" si="46"/>
        <v>22.715986141195561</v>
      </c>
      <c r="AQ51" s="3">
        <v>0.16</v>
      </c>
      <c r="AR51" s="3">
        <v>9.779700000000001E-4</v>
      </c>
      <c r="AS51" s="32">
        <f t="shared" si="166"/>
        <v>1.0513245670387714</v>
      </c>
      <c r="AT51" s="3">
        <f t="shared" si="156"/>
        <v>6.9631464000000009E-3</v>
      </c>
      <c r="AU51" s="3">
        <f t="shared" si="111"/>
        <v>4.3519665000000006E-2</v>
      </c>
      <c r="AV51" s="3">
        <f t="shared" si="140"/>
        <v>7.3205268742075804E-3</v>
      </c>
      <c r="AW51" s="3">
        <f t="shared" si="141"/>
        <v>8.5560077572472901E-2</v>
      </c>
      <c r="AX51" s="3">
        <f t="shared" si="112"/>
        <v>4.5753292963797376E-2</v>
      </c>
      <c r="AY51" s="3">
        <f t="shared" si="50"/>
        <v>21.856350335073309</v>
      </c>
      <c r="BA51" s="3">
        <v>0.16</v>
      </c>
      <c r="BB51" s="3">
        <v>9.7868999999999994E-4</v>
      </c>
      <c r="BC51" s="32">
        <f t="shared" si="167"/>
        <v>1.0513245670387714</v>
      </c>
      <c r="BD51" s="3">
        <f t="shared" si="157"/>
        <v>6.9682727999999996E-3</v>
      </c>
      <c r="BE51" s="3">
        <f t="shared" si="114"/>
        <v>4.3551704999999996E-2</v>
      </c>
      <c r="BF51" s="3">
        <f t="shared" si="142"/>
        <v>7.3259163844680468E-3</v>
      </c>
      <c r="BG51" s="3">
        <f t="shared" si="143"/>
        <v>8.5591567250915823E-2</v>
      </c>
      <c r="BH51" s="3">
        <f t="shared" si="115"/>
        <v>4.578697740292529E-2</v>
      </c>
      <c r="BI51" s="3">
        <f t="shared" si="54"/>
        <v>21.840271114644725</v>
      </c>
      <c r="BK51" s="3">
        <v>0.16</v>
      </c>
      <c r="BL51" s="3">
        <v>9.6999E-4</v>
      </c>
      <c r="BM51" s="32">
        <f t="shared" si="168"/>
        <v>1.0513245670387714</v>
      </c>
      <c r="BN51" s="3">
        <f t="shared" si="158"/>
        <v>6.9063288E-3</v>
      </c>
      <c r="BO51" s="3">
        <f t="shared" si="117"/>
        <v>4.3164555E-2</v>
      </c>
      <c r="BP51" s="3">
        <f t="shared" si="144"/>
        <v>7.260793135487398E-3</v>
      </c>
      <c r="BQ51" s="3">
        <f t="shared" si="145"/>
        <v>8.5210287732687517E-2</v>
      </c>
      <c r="BR51" s="3">
        <f t="shared" si="118"/>
        <v>4.5379957096796236E-2</v>
      </c>
      <c r="BS51" s="3">
        <f t="shared" si="58"/>
        <v>22.036160101848104</v>
      </c>
      <c r="BU51" s="3">
        <v>0.16</v>
      </c>
      <c r="BV51" s="3">
        <v>9.6915E-4</v>
      </c>
      <c r="BW51" s="32">
        <f t="shared" si="169"/>
        <v>1.0513245670387714</v>
      </c>
      <c r="BX51" s="3">
        <f t="shared" si="159"/>
        <v>6.9003479999999997E-3</v>
      </c>
      <c r="BY51" s="3">
        <f t="shared" si="120"/>
        <v>4.3127174999999997E-2</v>
      </c>
      <c r="BZ51" s="3">
        <f t="shared" si="146"/>
        <v>7.2545053735168516E-3</v>
      </c>
      <c r="CA51" s="3">
        <f t="shared" si="147"/>
        <v>8.5173384184948603E-2</v>
      </c>
      <c r="CB51" s="3">
        <f t="shared" si="121"/>
        <v>4.5340658584480324E-2</v>
      </c>
      <c r="CC51" s="3">
        <f t="shared" si="62"/>
        <v>22.055259698902795</v>
      </c>
      <c r="CE51" s="3">
        <v>0.16</v>
      </c>
      <c r="CF51" s="3">
        <v>9.8992999999999998E-4</v>
      </c>
      <c r="CG51" s="32">
        <f t="shared" si="170"/>
        <v>1.0511560134524374</v>
      </c>
      <c r="CH51" s="3">
        <f t="shared" si="160"/>
        <v>7.0878987999999999E-3</v>
      </c>
      <c r="CI51" s="3">
        <f t="shared" si="123"/>
        <v>4.4299367499999999E-2</v>
      </c>
      <c r="CJ51" s="3">
        <f t="shared" si="148"/>
        <v>7.4504874463623147E-3</v>
      </c>
      <c r="CK51" s="3">
        <f t="shared" si="149"/>
        <v>8.6316206162935102E-2</v>
      </c>
      <c r="CL51" s="3">
        <f t="shared" si="124"/>
        <v>4.6565546539764469E-2</v>
      </c>
      <c r="CM51" s="3">
        <f t="shared" si="66"/>
        <v>21.475104971570641</v>
      </c>
      <c r="CO51" s="3">
        <v>0.16</v>
      </c>
      <c r="CP51" s="3">
        <v>9.8642000000000001E-4</v>
      </c>
      <c r="CQ51" s="32">
        <f t="shared" si="171"/>
        <v>1.0511560134524374</v>
      </c>
      <c r="CR51" s="3">
        <f t="shared" si="161"/>
        <v>7.0627672000000002E-3</v>
      </c>
      <c r="CS51" s="3">
        <f t="shared" si="126"/>
        <v>4.4142294999999998E-2</v>
      </c>
      <c r="CT51" s="3">
        <f t="shared" si="150"/>
        <v>7.4240702138946334E-3</v>
      </c>
      <c r="CU51" s="3">
        <f t="shared" si="151"/>
        <v>8.6163044362967081E-2</v>
      </c>
      <c r="CV51" s="3">
        <f t="shared" si="127"/>
        <v>4.6400438836841459E-2</v>
      </c>
      <c r="CW51" s="3">
        <f t="shared" si="70"/>
        <v>21.551520310321084</v>
      </c>
    </row>
    <row r="52" spans="2:101" x14ac:dyDescent="0.2">
      <c r="B52" s="3">
        <v>0.17499999999999999</v>
      </c>
      <c r="C52" s="3">
        <f t="shared" si="28"/>
        <v>145.83333333333334</v>
      </c>
      <c r="D52" s="3">
        <v>1.0660999999999999E-3</v>
      </c>
      <c r="E52" s="32">
        <f t="shared" si="162"/>
        <v>1.0531341730002239</v>
      </c>
      <c r="F52" s="3">
        <f t="shared" si="152"/>
        <v>7.484021999999999E-3</v>
      </c>
      <c r="G52" s="3">
        <f t="shared" si="130"/>
        <v>4.2765839999999999E-2</v>
      </c>
      <c r="H52" s="3">
        <f t="shared" si="131"/>
        <v>7.8816793196854803E-3</v>
      </c>
      <c r="I52" s="3">
        <f t="shared" si="132"/>
        <v>8.8778822472960747E-2</v>
      </c>
      <c r="J52" s="3">
        <f t="shared" si="133"/>
        <v>4.5038167541059888E-2</v>
      </c>
      <c r="K52" s="3">
        <f t="shared" si="34"/>
        <v>22.20339002665531</v>
      </c>
      <c r="M52" s="3">
        <v>0.17499999999999999</v>
      </c>
      <c r="N52" s="3">
        <v>1.0643E-3</v>
      </c>
      <c r="O52" s="32">
        <f t="shared" si="163"/>
        <v>1.0531341730002239</v>
      </c>
      <c r="P52" s="3">
        <f t="shared" si="153"/>
        <v>7.471386E-3</v>
      </c>
      <c r="Q52" s="3">
        <f t="shared" si="102"/>
        <v>4.2693634285714287E-2</v>
      </c>
      <c r="R52" s="3">
        <f t="shared" si="134"/>
        <v>7.8683719162754504E-3</v>
      </c>
      <c r="S52" s="3">
        <f t="shared" si="135"/>
        <v>8.8703843864149715E-2</v>
      </c>
      <c r="T52" s="3">
        <f t="shared" si="103"/>
        <v>4.4962125235859719E-2</v>
      </c>
      <c r="U52" s="3">
        <f t="shared" si="38"/>
        <v>22.240941564800547</v>
      </c>
      <c r="W52" s="3">
        <v>0.17499999999999999</v>
      </c>
      <c r="X52" s="3">
        <v>1.0288000000000001E-3</v>
      </c>
      <c r="Y52" s="32">
        <f t="shared" si="164"/>
        <v>1.0531341730002239</v>
      </c>
      <c r="Z52" s="3">
        <f t="shared" si="154"/>
        <v>7.2221760000000003E-3</v>
      </c>
      <c r="AA52" s="3">
        <f t="shared" si="105"/>
        <v>4.1269577142857145E-2</v>
      </c>
      <c r="AB52" s="3">
        <f t="shared" si="136"/>
        <v>7.605920349022066E-3</v>
      </c>
      <c r="AC52" s="3">
        <f t="shared" si="137"/>
        <v>8.7211927790996943E-2</v>
      </c>
      <c r="AD52" s="3">
        <f t="shared" si="106"/>
        <v>4.3462401994411808E-2</v>
      </c>
      <c r="AE52" s="3">
        <f t="shared" si="42"/>
        <v>23.008392406120933</v>
      </c>
      <c r="AG52" s="3">
        <v>0.17499999999999999</v>
      </c>
      <c r="AH52" s="3">
        <v>1.0288000000000001E-3</v>
      </c>
      <c r="AI52" s="32">
        <f t="shared" si="165"/>
        <v>1.0531341730002239</v>
      </c>
      <c r="AJ52" s="3">
        <f t="shared" si="155"/>
        <v>7.2221760000000003E-3</v>
      </c>
      <c r="AK52" s="3">
        <f t="shared" si="108"/>
        <v>4.1269577142857145E-2</v>
      </c>
      <c r="AL52" s="3">
        <f t="shared" si="138"/>
        <v>7.605920349022066E-3</v>
      </c>
      <c r="AM52" s="3">
        <f t="shared" si="139"/>
        <v>8.7211927790996943E-2</v>
      </c>
      <c r="AN52" s="3">
        <f t="shared" si="109"/>
        <v>4.3462401994411808E-2</v>
      </c>
      <c r="AO52" s="3">
        <f t="shared" si="46"/>
        <v>23.008392406120933</v>
      </c>
      <c r="AQ52" s="3">
        <v>0.17499999999999999</v>
      </c>
      <c r="AR52" s="3">
        <v>1.0558E-3</v>
      </c>
      <c r="AS52" s="32">
        <f t="shared" si="166"/>
        <v>1.0526089587695791</v>
      </c>
      <c r="AT52" s="3">
        <f t="shared" si="156"/>
        <v>7.5172959999999997E-3</v>
      </c>
      <c r="AU52" s="3">
        <f t="shared" si="111"/>
        <v>4.2955977142857142E-2</v>
      </c>
      <c r="AV52" s="3">
        <f t="shared" si="140"/>
        <v>7.9127731153227215E-3</v>
      </c>
      <c r="AW52" s="3">
        <f t="shared" si="141"/>
        <v>8.8953769539703714E-2</v>
      </c>
      <c r="AX52" s="3">
        <f t="shared" si="112"/>
        <v>4.5215846373272695E-2</v>
      </c>
      <c r="AY52" s="3">
        <f t="shared" si="50"/>
        <v>22.116140251907456</v>
      </c>
      <c r="BA52" s="3">
        <v>0.17499999999999999</v>
      </c>
      <c r="BB52" s="3">
        <v>1.0559E-3</v>
      </c>
      <c r="BC52" s="32">
        <f t="shared" si="167"/>
        <v>1.0526089587695791</v>
      </c>
      <c r="BD52" s="3">
        <f t="shared" si="157"/>
        <v>7.5180080000000005E-3</v>
      </c>
      <c r="BE52" s="3">
        <f t="shared" si="114"/>
        <v>4.2960045714285723E-2</v>
      </c>
      <c r="BF52" s="3">
        <f t="shared" si="142"/>
        <v>7.9135225729013662E-3</v>
      </c>
      <c r="BG52" s="3">
        <f t="shared" si="143"/>
        <v>8.8957982064013605E-2</v>
      </c>
      <c r="BH52" s="3">
        <f t="shared" si="115"/>
        <v>4.5220128988007813E-2</v>
      </c>
      <c r="BI52" s="3">
        <f t="shared" si="54"/>
        <v>22.114045722098577</v>
      </c>
      <c r="BK52" s="3">
        <v>0.17499999999999999</v>
      </c>
      <c r="BL52" s="3">
        <v>1.0455E-3</v>
      </c>
      <c r="BM52" s="32">
        <f t="shared" si="168"/>
        <v>1.0526089587695791</v>
      </c>
      <c r="BN52" s="3">
        <f t="shared" si="158"/>
        <v>7.4439600000000003E-3</v>
      </c>
      <c r="BO52" s="3">
        <f t="shared" si="117"/>
        <v>4.2536914285714288E-2</v>
      </c>
      <c r="BP52" s="3">
        <f t="shared" si="144"/>
        <v>7.8355789847223967E-3</v>
      </c>
      <c r="BQ52" s="3">
        <f t="shared" si="145"/>
        <v>8.8518805825216582E-2</v>
      </c>
      <c r="BR52" s="3">
        <f t="shared" si="118"/>
        <v>4.4774737055556554E-2</v>
      </c>
      <c r="BS52" s="3">
        <f t="shared" si="58"/>
        <v>22.334022838798553</v>
      </c>
      <c r="BU52" s="3">
        <v>0.17499999999999999</v>
      </c>
      <c r="BV52" s="3">
        <v>1.0417E-3</v>
      </c>
      <c r="BW52" s="32">
        <f t="shared" si="169"/>
        <v>1.0526089587695791</v>
      </c>
      <c r="BX52" s="3">
        <f t="shared" si="159"/>
        <v>7.4169040000000002E-3</v>
      </c>
      <c r="BY52" s="3">
        <f t="shared" si="120"/>
        <v>4.2382308571428579E-2</v>
      </c>
      <c r="BZ52" s="3">
        <f t="shared" si="146"/>
        <v>7.8070995967339258E-3</v>
      </c>
      <c r="CA52" s="3">
        <f t="shared" si="147"/>
        <v>8.8357793073016069E-2</v>
      </c>
      <c r="CB52" s="3">
        <f t="shared" si="121"/>
        <v>4.4611997695622435E-2</v>
      </c>
      <c r="CC52" s="3">
        <f t="shared" si="62"/>
        <v>22.415494747013433</v>
      </c>
      <c r="CE52" s="3">
        <v>0.17499999999999999</v>
      </c>
      <c r="CF52" s="3">
        <v>1.0660999999999999E-3</v>
      </c>
      <c r="CG52" s="32">
        <f t="shared" si="170"/>
        <v>1.0524361871480041</v>
      </c>
      <c r="CH52" s="3">
        <f t="shared" si="160"/>
        <v>7.6332759999999996E-3</v>
      </c>
      <c r="CI52" s="3">
        <f t="shared" si="123"/>
        <v>4.361872E-2</v>
      </c>
      <c r="CJ52" s="3">
        <f t="shared" si="148"/>
        <v>8.0335358888883688E-3</v>
      </c>
      <c r="CK52" s="3">
        <f t="shared" si="149"/>
        <v>8.9629994359524359E-2</v>
      </c>
      <c r="CL52" s="3">
        <f t="shared" si="124"/>
        <v>4.5905919365076396E-2</v>
      </c>
      <c r="CM52" s="3">
        <f t="shared" si="66"/>
        <v>21.783683102984856</v>
      </c>
      <c r="CO52" s="3">
        <v>0.17499999999999999</v>
      </c>
      <c r="CP52" s="3">
        <v>1.0656000000000001E-3</v>
      </c>
      <c r="CQ52" s="32">
        <f t="shared" si="171"/>
        <v>1.0524361871480041</v>
      </c>
      <c r="CR52" s="3">
        <f t="shared" si="161"/>
        <v>7.6296960000000009E-3</v>
      </c>
      <c r="CS52" s="3">
        <f t="shared" si="126"/>
        <v>4.3598262857142862E-2</v>
      </c>
      <c r="CT52" s="3">
        <f t="shared" si="150"/>
        <v>8.0297681673383789E-3</v>
      </c>
      <c r="CU52" s="3">
        <f t="shared" si="151"/>
        <v>8.9608973698722713E-2</v>
      </c>
      <c r="CV52" s="3">
        <f t="shared" si="127"/>
        <v>4.5884389527647881E-2</v>
      </c>
      <c r="CW52" s="3">
        <f t="shared" si="70"/>
        <v>21.793904425762157</v>
      </c>
    </row>
    <row r="53" spans="2:101" x14ac:dyDescent="0.2">
      <c r="B53" s="3">
        <v>0.19</v>
      </c>
      <c r="C53" s="3">
        <f t="shared" si="28"/>
        <v>158.33333333333334</v>
      </c>
      <c r="D53" s="3">
        <v>1.1446E-3</v>
      </c>
      <c r="E53" s="32">
        <f t="shared" si="162"/>
        <v>1.0543246413108092</v>
      </c>
      <c r="F53" s="3">
        <f t="shared" si="152"/>
        <v>8.0350919999999989E-3</v>
      </c>
      <c r="G53" s="3">
        <f t="shared" si="130"/>
        <v>4.2289957894736836E-2</v>
      </c>
      <c r="H53" s="3">
        <f t="shared" si="131"/>
        <v>8.471595490799351E-3</v>
      </c>
      <c r="I53" s="3">
        <f t="shared" si="132"/>
        <v>9.2041270584446791E-2</v>
      </c>
      <c r="J53" s="3">
        <f t="shared" si="133"/>
        <v>4.4587344688417636E-2</v>
      </c>
      <c r="K53" s="3">
        <f t="shared" si="34"/>
        <v>22.427888608037428</v>
      </c>
      <c r="M53" s="3">
        <v>0.19</v>
      </c>
      <c r="N53" s="3">
        <v>1.1401E-3</v>
      </c>
      <c r="O53" s="32">
        <f t="shared" si="163"/>
        <v>1.0543246413108092</v>
      </c>
      <c r="P53" s="3">
        <f t="shared" si="153"/>
        <v>8.0035019999999991E-3</v>
      </c>
      <c r="Q53" s="3">
        <f t="shared" si="102"/>
        <v>4.2123694736842097E-2</v>
      </c>
      <c r="R53" s="3">
        <f t="shared" si="134"/>
        <v>8.438289375380343E-3</v>
      </c>
      <c r="S53" s="3">
        <f t="shared" si="135"/>
        <v>9.1860162069203555E-2</v>
      </c>
      <c r="T53" s="3">
        <f t="shared" si="103"/>
        <v>4.4412049344107071E-2</v>
      </c>
      <c r="U53" s="3">
        <f t="shared" si="38"/>
        <v>22.516411982071428</v>
      </c>
      <c r="W53" s="3">
        <v>0.19</v>
      </c>
      <c r="X53" s="3">
        <v>1.1027000000000001E-3</v>
      </c>
      <c r="Y53" s="32">
        <f t="shared" si="164"/>
        <v>1.0543246413108092</v>
      </c>
      <c r="Z53" s="3">
        <f t="shared" si="154"/>
        <v>7.7409540000000004E-3</v>
      </c>
      <c r="AA53" s="3">
        <f t="shared" si="105"/>
        <v>4.0741863157894735E-2</v>
      </c>
      <c r="AB53" s="3">
        <f t="shared" si="136"/>
        <v>8.1614785494534738E-3</v>
      </c>
      <c r="AC53" s="3">
        <f t="shared" si="137"/>
        <v>9.0340901863184178E-2</v>
      </c>
      <c r="AD53" s="3">
        <f t="shared" si="106"/>
        <v>4.295515026028144E-2</v>
      </c>
      <c r="AE53" s="3">
        <f t="shared" si="42"/>
        <v>23.280095493569995</v>
      </c>
      <c r="AG53" s="3">
        <v>0.19</v>
      </c>
      <c r="AH53" s="3">
        <v>1.0989999999999999E-3</v>
      </c>
      <c r="AI53" s="32">
        <f t="shared" si="165"/>
        <v>1.0543246413108092</v>
      </c>
      <c r="AJ53" s="3">
        <f t="shared" si="155"/>
        <v>7.7149799999999989E-3</v>
      </c>
      <c r="AK53" s="3">
        <f t="shared" si="108"/>
        <v>4.0605157894736836E-2</v>
      </c>
      <c r="AL53" s="3">
        <f t="shared" si="138"/>
        <v>8.1340935212200656E-3</v>
      </c>
      <c r="AM53" s="3">
        <f t="shared" si="139"/>
        <v>9.0189209560900721E-2</v>
      </c>
      <c r="AN53" s="3">
        <f t="shared" si="109"/>
        <v>4.2811018532737187E-2</v>
      </c>
      <c r="AO53" s="3">
        <f t="shared" si="46"/>
        <v>23.358472521164366</v>
      </c>
      <c r="AQ53" s="3">
        <v>0.19</v>
      </c>
      <c r="AR53" s="3">
        <v>1.1301E-3</v>
      </c>
      <c r="AS53" s="32">
        <f t="shared" si="166"/>
        <v>1.0537876596833546</v>
      </c>
      <c r="AT53" s="3">
        <f t="shared" si="156"/>
        <v>8.0463119999999999E-3</v>
      </c>
      <c r="AU53" s="3">
        <f t="shared" si="111"/>
        <v>4.2349010526315789E-2</v>
      </c>
      <c r="AV53" s="3">
        <f t="shared" si="140"/>
        <v>8.4791042915620934E-3</v>
      </c>
      <c r="AW53" s="3">
        <f t="shared" si="141"/>
        <v>9.2082051951300981E-2</v>
      </c>
      <c r="AX53" s="3">
        <f t="shared" si="112"/>
        <v>4.4626864692432072E-2</v>
      </c>
      <c r="AY53" s="3">
        <f t="shared" si="50"/>
        <v>22.408027247533308</v>
      </c>
      <c r="BA53" s="3">
        <v>0.19</v>
      </c>
      <c r="BB53" s="3">
        <v>1.132E-3</v>
      </c>
      <c r="BC53" s="32">
        <f t="shared" si="167"/>
        <v>1.0537876596833546</v>
      </c>
      <c r="BD53" s="3">
        <f t="shared" si="157"/>
        <v>8.0598400000000004E-3</v>
      </c>
      <c r="BE53" s="3">
        <f t="shared" si="114"/>
        <v>4.2420210526315789E-2</v>
      </c>
      <c r="BF53" s="3">
        <f t="shared" si="142"/>
        <v>8.4933599310222894E-3</v>
      </c>
      <c r="BG53" s="3">
        <f t="shared" si="143"/>
        <v>9.215942670732219E-2</v>
      </c>
      <c r="BH53" s="3">
        <f t="shared" si="115"/>
        <v>4.4701894373801523E-2</v>
      </c>
      <c r="BI53" s="3">
        <f t="shared" si="54"/>
        <v>22.370416601093105</v>
      </c>
      <c r="BK53" s="3">
        <v>0.19</v>
      </c>
      <c r="BL53" s="3">
        <v>1.1163E-3</v>
      </c>
      <c r="BM53" s="32">
        <f t="shared" si="168"/>
        <v>1.0537876596833546</v>
      </c>
      <c r="BN53" s="3">
        <f t="shared" si="158"/>
        <v>7.9480560000000002E-3</v>
      </c>
      <c r="BO53" s="3">
        <f t="shared" si="117"/>
        <v>4.1831873684210527E-2</v>
      </c>
      <c r="BP53" s="3">
        <f t="shared" si="144"/>
        <v>8.3755633312722448E-3</v>
      </c>
      <c r="BQ53" s="3">
        <f t="shared" si="145"/>
        <v>9.1518103844388327E-2</v>
      </c>
      <c r="BR53" s="3">
        <f t="shared" si="118"/>
        <v>4.4081912269853918E-2</v>
      </c>
      <c r="BS53" s="3">
        <f t="shared" si="58"/>
        <v>22.685041290367639</v>
      </c>
      <c r="BU53" s="3">
        <v>0.19</v>
      </c>
      <c r="BV53" s="3">
        <v>1.1138999999999999E-3</v>
      </c>
      <c r="BW53" s="32">
        <f t="shared" si="169"/>
        <v>1.0537876596833546</v>
      </c>
      <c r="BX53" s="3">
        <f t="shared" si="159"/>
        <v>7.930968E-3</v>
      </c>
      <c r="BY53" s="3">
        <f t="shared" si="120"/>
        <v>4.1741936842105261E-2</v>
      </c>
      <c r="BZ53" s="3">
        <f t="shared" si="146"/>
        <v>8.3575562077435762E-3</v>
      </c>
      <c r="CA53" s="3">
        <f t="shared" si="147"/>
        <v>9.141967079214175E-2</v>
      </c>
      <c r="CB53" s="3">
        <f t="shared" si="121"/>
        <v>4.3987137935492505E-2</v>
      </c>
      <c r="CC53" s="3">
        <f t="shared" si="62"/>
        <v>22.73391829826501</v>
      </c>
      <c r="CE53" s="3">
        <v>0.19</v>
      </c>
      <c r="CF53" s="3">
        <v>1.1421999999999999E-3</v>
      </c>
      <c r="CG53" s="32">
        <f t="shared" si="170"/>
        <v>1.0536110171228181</v>
      </c>
      <c r="CH53" s="3">
        <f t="shared" si="160"/>
        <v>8.1781519999999993E-3</v>
      </c>
      <c r="CI53" s="3">
        <f t="shared" si="123"/>
        <v>4.3042905263157891E-2</v>
      </c>
      <c r="CJ53" s="3">
        <f t="shared" si="148"/>
        <v>8.6165910469050092E-3</v>
      </c>
      <c r="CK53" s="3">
        <f t="shared" si="149"/>
        <v>9.2825594783470189E-2</v>
      </c>
      <c r="CL53" s="3">
        <f t="shared" si="124"/>
        <v>4.535047919423689E-2</v>
      </c>
      <c r="CM53" s="3">
        <f t="shared" si="66"/>
        <v>22.05048365017231</v>
      </c>
      <c r="CO53" s="3">
        <v>0.19</v>
      </c>
      <c r="CP53" s="3">
        <v>1.1431E-3</v>
      </c>
      <c r="CQ53" s="32">
        <f t="shared" si="171"/>
        <v>1.0536110171228181</v>
      </c>
      <c r="CR53" s="3">
        <f t="shared" si="161"/>
        <v>8.1845960000000006E-3</v>
      </c>
      <c r="CS53" s="3">
        <f t="shared" si="126"/>
        <v>4.3076821052631581E-2</v>
      </c>
      <c r="CT53" s="3">
        <f t="shared" si="150"/>
        <v>8.6233805162993487E-3</v>
      </c>
      <c r="CU53" s="3">
        <f t="shared" si="151"/>
        <v>9.2862158688560265E-2</v>
      </c>
      <c r="CV53" s="3">
        <f t="shared" si="127"/>
        <v>4.5386213243680786E-2</v>
      </c>
      <c r="CW53" s="3">
        <f t="shared" si="70"/>
        <v>22.03312258352446</v>
      </c>
    </row>
    <row r="54" spans="2:101" x14ac:dyDescent="0.2">
      <c r="B54" s="3">
        <v>0.21</v>
      </c>
      <c r="C54" s="3">
        <f t="shared" si="28"/>
        <v>175</v>
      </c>
      <c r="D54" s="3">
        <v>1.2427E-3</v>
      </c>
      <c r="E54" s="32">
        <f t="shared" si="162"/>
        <v>1.0557734368007354</v>
      </c>
      <c r="F54" s="3">
        <f t="shared" si="152"/>
        <v>8.7237540000000002E-3</v>
      </c>
      <c r="G54" s="3">
        <f t="shared" si="130"/>
        <v>4.1541685714285716E-2</v>
      </c>
      <c r="H54" s="3">
        <f t="shared" si="131"/>
        <v>9.2103077423841637E-3</v>
      </c>
      <c r="I54" s="3">
        <f t="shared" si="132"/>
        <v>9.5970348245612638E-2</v>
      </c>
      <c r="J54" s="3">
        <f t="shared" si="133"/>
        <v>4.3858608297067447E-2</v>
      </c>
      <c r="K54" s="3">
        <f t="shared" si="34"/>
        <v>22.800541075692632</v>
      </c>
      <c r="M54" s="3">
        <v>0.21</v>
      </c>
      <c r="N54" s="3">
        <v>1.2390000000000001E-3</v>
      </c>
      <c r="O54" s="32">
        <f t="shared" si="163"/>
        <v>1.0557734368007354</v>
      </c>
      <c r="P54" s="3">
        <f t="shared" si="153"/>
        <v>8.6977800000000004E-3</v>
      </c>
      <c r="Q54" s="3">
        <f t="shared" si="102"/>
        <v>4.1418000000000003E-2</v>
      </c>
      <c r="R54" s="3">
        <f t="shared" si="134"/>
        <v>9.1828850831367007E-3</v>
      </c>
      <c r="S54" s="3">
        <f t="shared" si="135"/>
        <v>9.5827371262790575E-2</v>
      </c>
      <c r="T54" s="3">
        <f t="shared" si="103"/>
        <v>4.3728024205412865E-2</v>
      </c>
      <c r="U54" s="3">
        <f t="shared" si="38"/>
        <v>22.868629858565967</v>
      </c>
      <c r="W54" s="3">
        <v>0.21</v>
      </c>
      <c r="X54" s="3">
        <v>1.1937E-3</v>
      </c>
      <c r="Y54" s="32">
        <f t="shared" si="164"/>
        <v>1.0557734368007354</v>
      </c>
      <c r="Z54" s="3">
        <f t="shared" si="154"/>
        <v>8.3797739999999996E-3</v>
      </c>
      <c r="AA54" s="3">
        <f t="shared" si="105"/>
        <v>3.9903685714285715E-2</v>
      </c>
      <c r="AB54" s="3">
        <f t="shared" si="136"/>
        <v>8.8471427955934458E-3</v>
      </c>
      <c r="AC54" s="3">
        <f t="shared" si="137"/>
        <v>9.4059251515167003E-2</v>
      </c>
      <c r="AD54" s="3">
        <f t="shared" si="106"/>
        <v>4.2129251407587838E-2</v>
      </c>
      <c r="AE54" s="3">
        <f t="shared" si="42"/>
        <v>23.736476832339143</v>
      </c>
      <c r="AG54" s="3">
        <v>0.21</v>
      </c>
      <c r="AH54" s="3">
        <v>1.1925E-3</v>
      </c>
      <c r="AI54" s="32">
        <f t="shared" si="165"/>
        <v>1.0557734368007354</v>
      </c>
      <c r="AJ54" s="3">
        <f t="shared" si="155"/>
        <v>8.3713499999999996E-3</v>
      </c>
      <c r="AK54" s="3">
        <f t="shared" si="108"/>
        <v>3.9863571428571429E-2</v>
      </c>
      <c r="AL54" s="3">
        <f t="shared" si="138"/>
        <v>8.8382489601618354E-3</v>
      </c>
      <c r="AM54" s="3">
        <f t="shared" si="139"/>
        <v>9.4011961792964602E-2</v>
      </c>
      <c r="AN54" s="3">
        <f t="shared" si="109"/>
        <v>4.2086899810294454E-2</v>
      </c>
      <c r="AO54" s="3">
        <f t="shared" si="46"/>
        <v>23.760362595189299</v>
      </c>
      <c r="AQ54" s="3">
        <v>0.21</v>
      </c>
      <c r="AR54" s="3">
        <v>1.2256999999999999E-3</v>
      </c>
      <c r="AS54" s="32">
        <f t="shared" si="166"/>
        <v>1.0552221342952917</v>
      </c>
      <c r="AT54" s="3">
        <f t="shared" si="156"/>
        <v>8.7269840000000001E-3</v>
      </c>
      <c r="AU54" s="3">
        <f t="shared" si="111"/>
        <v>4.155706666666667E-2</v>
      </c>
      <c r="AV54" s="3">
        <f t="shared" si="140"/>
        <v>9.2089066824408618E-3</v>
      </c>
      <c r="AW54" s="3">
        <f t="shared" si="141"/>
        <v>9.5963048526195027E-2</v>
      </c>
      <c r="AX54" s="3">
        <f t="shared" si="112"/>
        <v>4.3851936583051726E-2</v>
      </c>
      <c r="AY54" s="3">
        <f t="shared" si="50"/>
        <v>22.804009991807035</v>
      </c>
      <c r="BA54" s="3">
        <v>0.21</v>
      </c>
      <c r="BB54" s="3">
        <v>1.2244000000000001E-3</v>
      </c>
      <c r="BC54" s="32">
        <f t="shared" si="167"/>
        <v>1.0552221342952917</v>
      </c>
      <c r="BD54" s="3">
        <f t="shared" si="157"/>
        <v>8.717728000000001E-3</v>
      </c>
      <c r="BE54" s="3">
        <f t="shared" si="114"/>
        <v>4.1512990476190482E-2</v>
      </c>
      <c r="BF54" s="3">
        <f t="shared" si="142"/>
        <v>9.1991395463658261E-3</v>
      </c>
      <c r="BG54" s="3">
        <f t="shared" si="143"/>
        <v>9.5912144936737942E-2</v>
      </c>
      <c r="BH54" s="3">
        <f t="shared" si="115"/>
        <v>4.3805426411265842E-2</v>
      </c>
      <c r="BI54" s="3">
        <f t="shared" si="54"/>
        <v>22.82822202463074</v>
      </c>
      <c r="BK54" s="3">
        <v>0.21</v>
      </c>
      <c r="BL54" s="3">
        <v>1.2128E-3</v>
      </c>
      <c r="BM54" s="32">
        <f t="shared" si="168"/>
        <v>1.0552221342952917</v>
      </c>
      <c r="BN54" s="3">
        <f t="shared" si="158"/>
        <v>8.6351359999999999E-3</v>
      </c>
      <c r="BO54" s="3">
        <f t="shared" si="117"/>
        <v>4.1119695238095236E-2</v>
      </c>
      <c r="BP54" s="3">
        <f t="shared" si="144"/>
        <v>9.1119866398501077E-3</v>
      </c>
      <c r="BQ54" s="3">
        <f t="shared" si="145"/>
        <v>9.5456726530140909E-2</v>
      </c>
      <c r="BR54" s="3">
        <f t="shared" si="118"/>
        <v>4.3390412570714798E-2</v>
      </c>
      <c r="BS54" s="3">
        <f t="shared" si="58"/>
        <v>23.046565836871608</v>
      </c>
      <c r="BU54" s="3">
        <v>0.21</v>
      </c>
      <c r="BV54" s="3">
        <v>1.2094E-3</v>
      </c>
      <c r="BW54" s="32">
        <f t="shared" si="169"/>
        <v>1.0552221342952917</v>
      </c>
      <c r="BX54" s="3">
        <f t="shared" si="159"/>
        <v>8.6109280000000003E-3</v>
      </c>
      <c r="BY54" s="3">
        <f t="shared" si="120"/>
        <v>4.1004419047619048E-2</v>
      </c>
      <c r="BZ54" s="3">
        <f t="shared" si="146"/>
        <v>9.0864418224230869E-3</v>
      </c>
      <c r="CA54" s="3">
        <f t="shared" si="147"/>
        <v>9.5322829492326164E-2</v>
      </c>
      <c r="CB54" s="3">
        <f t="shared" si="121"/>
        <v>4.3268770582967082E-2</v>
      </c>
      <c r="CC54" s="3">
        <f t="shared" si="62"/>
        <v>23.111356910003213</v>
      </c>
      <c r="CE54" s="3">
        <v>0.21</v>
      </c>
      <c r="CF54" s="3">
        <v>1.2393E-3</v>
      </c>
      <c r="CG54" s="32">
        <f t="shared" si="170"/>
        <v>1.0550407808164892</v>
      </c>
      <c r="CH54" s="3">
        <f t="shared" si="160"/>
        <v>8.8733880000000011E-3</v>
      </c>
      <c r="CI54" s="3">
        <f t="shared" si="123"/>
        <v>4.2254228571428576E-2</v>
      </c>
      <c r="CJ54" s="3">
        <f t="shared" si="148"/>
        <v>9.3617862040076671E-3</v>
      </c>
      <c r="CK54" s="3">
        <f t="shared" si="149"/>
        <v>9.6756323845047287E-2</v>
      </c>
      <c r="CL54" s="3">
        <f t="shared" si="124"/>
        <v>4.4579934304798417E-2</v>
      </c>
      <c r="CM54" s="3">
        <f t="shared" si="66"/>
        <v>22.431616726101002</v>
      </c>
      <c r="CO54" s="3">
        <v>0.21</v>
      </c>
      <c r="CP54" s="3">
        <v>1.2363000000000001E-3</v>
      </c>
      <c r="CQ54" s="32">
        <f t="shared" si="171"/>
        <v>1.0550407808164892</v>
      </c>
      <c r="CR54" s="3">
        <f t="shared" si="161"/>
        <v>8.8519080000000003E-3</v>
      </c>
      <c r="CS54" s="3">
        <f t="shared" si="126"/>
        <v>4.2151942857142861E-2</v>
      </c>
      <c r="CT54" s="3">
        <f t="shared" si="150"/>
        <v>9.3391239280357276E-3</v>
      </c>
      <c r="CU54" s="3">
        <f t="shared" si="151"/>
        <v>9.663914283578745E-2</v>
      </c>
      <c r="CV54" s="3">
        <f t="shared" si="127"/>
        <v>4.4472018704932038E-2</v>
      </c>
      <c r="CW54" s="3">
        <f t="shared" si="70"/>
        <v>22.486049186004188</v>
      </c>
    </row>
    <row r="55" spans="2:101" x14ac:dyDescent="0.2">
      <c r="B55" s="3">
        <v>0.23499999999999999</v>
      </c>
      <c r="C55" s="3">
        <f t="shared" si="28"/>
        <v>195.83333333333334</v>
      </c>
      <c r="D55" s="3">
        <v>1.3600999999999999E-3</v>
      </c>
      <c r="E55" s="32">
        <f t="shared" si="162"/>
        <v>1.0574016538653146</v>
      </c>
      <c r="F55" s="3">
        <f t="shared" si="152"/>
        <v>9.5479019999999987E-3</v>
      </c>
      <c r="G55" s="3">
        <f t="shared" si="130"/>
        <v>4.0629370212765956E-2</v>
      </c>
      <c r="H55" s="3">
        <f t="shared" si="131"/>
        <v>1.0095967365743943E-2</v>
      </c>
      <c r="I55" s="3">
        <f t="shared" si="132"/>
        <v>0.10047869110285992</v>
      </c>
      <c r="J55" s="3">
        <f t="shared" si="133"/>
        <v>4.2961563258484867E-2</v>
      </c>
      <c r="K55" s="3">
        <f t="shared" si="34"/>
        <v>23.276620405625042</v>
      </c>
      <c r="M55" s="3">
        <v>0.23499999999999999</v>
      </c>
      <c r="N55" s="3">
        <v>1.3586E-3</v>
      </c>
      <c r="O55" s="32">
        <f t="shared" si="163"/>
        <v>1.0574016538653146</v>
      </c>
      <c r="P55" s="3">
        <f t="shared" si="153"/>
        <v>9.5373719999999988E-3</v>
      </c>
      <c r="Q55" s="3">
        <f t="shared" si="102"/>
        <v>4.058456170212766E-2</v>
      </c>
      <c r="R55" s="3">
        <f t="shared" si="134"/>
        <v>1.0084832926328741E-2</v>
      </c>
      <c r="S55" s="3">
        <f t="shared" si="135"/>
        <v>0.10042326884905083</v>
      </c>
      <c r="T55" s="3">
        <f t="shared" si="103"/>
        <v>4.2914182665228687E-2</v>
      </c>
      <c r="U55" s="3">
        <f t="shared" si="38"/>
        <v>23.302319603776404</v>
      </c>
      <c r="W55" s="3">
        <v>0.23499999999999999</v>
      </c>
      <c r="X55" s="3">
        <v>1.3102999999999999E-3</v>
      </c>
      <c r="Y55" s="32">
        <f t="shared" si="164"/>
        <v>1.0574016538653146</v>
      </c>
      <c r="Z55" s="3">
        <f t="shared" si="154"/>
        <v>9.1983059999999981E-3</v>
      </c>
      <c r="AA55" s="3">
        <f t="shared" si="105"/>
        <v>3.9141727659574466E-2</v>
      </c>
      <c r="AB55" s="3">
        <f t="shared" si="136"/>
        <v>9.7263039771592445E-3</v>
      </c>
      <c r="AC55" s="3">
        <f t="shared" si="137"/>
        <v>9.8622025821614737E-2</v>
      </c>
      <c r="AD55" s="3">
        <f t="shared" si="106"/>
        <v>4.1388527562379769E-2</v>
      </c>
      <c r="AE55" s="3">
        <f t="shared" si="42"/>
        <v>24.161284754400228</v>
      </c>
      <c r="AG55" s="3">
        <v>0.23499999999999999</v>
      </c>
      <c r="AH55" s="3">
        <v>1.3052000000000001E-3</v>
      </c>
      <c r="AI55" s="32">
        <f t="shared" si="165"/>
        <v>1.0574016538653146</v>
      </c>
      <c r="AJ55" s="3">
        <f t="shared" si="155"/>
        <v>9.1625040000000001E-3</v>
      </c>
      <c r="AK55" s="3">
        <f t="shared" si="108"/>
        <v>3.8989378723404258E-2</v>
      </c>
      <c r="AL55" s="3">
        <f t="shared" si="138"/>
        <v>9.6884468831475602E-3</v>
      </c>
      <c r="AM55" s="3">
        <f t="shared" si="139"/>
        <v>9.8429908478813291E-2</v>
      </c>
      <c r="AN55" s="3">
        <f t="shared" si="109"/>
        <v>4.1227433545308771E-2</v>
      </c>
      <c r="AO55" s="3">
        <f t="shared" si="46"/>
        <v>24.255693697280581</v>
      </c>
      <c r="AQ55" s="3">
        <v>0.23499999999999999</v>
      </c>
      <c r="AR55" s="3">
        <v>1.3424000000000001E-3</v>
      </c>
      <c r="AS55" s="32">
        <f t="shared" si="166"/>
        <v>1.0568342569572555</v>
      </c>
      <c r="AT55" s="3">
        <f t="shared" si="156"/>
        <v>9.5578880000000005E-3</v>
      </c>
      <c r="AU55" s="3">
        <f t="shared" si="111"/>
        <v>4.0671863829787241E-2</v>
      </c>
      <c r="AV55" s="3">
        <f t="shared" si="140"/>
        <v>1.0101103462560669E-2</v>
      </c>
      <c r="AW55" s="3">
        <f t="shared" si="141"/>
        <v>0.10050424599269758</v>
      </c>
      <c r="AX55" s="3">
        <f t="shared" si="112"/>
        <v>4.2983418989619868E-2</v>
      </c>
      <c r="AY55" s="3">
        <f t="shared" si="50"/>
        <v>23.264784968396569</v>
      </c>
      <c r="BA55" s="3">
        <v>0.23499999999999999</v>
      </c>
      <c r="BB55" s="3">
        <v>1.3395E-3</v>
      </c>
      <c r="BC55" s="32">
        <f t="shared" si="167"/>
        <v>1.0568342569572555</v>
      </c>
      <c r="BD55" s="3">
        <f t="shared" si="157"/>
        <v>9.5372400000000006E-3</v>
      </c>
      <c r="BE55" s="3">
        <f t="shared" si="114"/>
        <v>4.0584000000000002E-2</v>
      </c>
      <c r="BF55" s="3">
        <f t="shared" si="142"/>
        <v>1.0079281948823016E-2</v>
      </c>
      <c r="BG55" s="3">
        <f t="shared" si="143"/>
        <v>0.10039562713994576</v>
      </c>
      <c r="BH55" s="3">
        <f t="shared" si="115"/>
        <v>4.289056148435326E-2</v>
      </c>
      <c r="BI55" s="3">
        <f t="shared" si="54"/>
        <v>23.315152923908588</v>
      </c>
      <c r="BK55" s="3">
        <v>0.23499999999999999</v>
      </c>
      <c r="BL55" s="3">
        <v>1.3286000000000001E-3</v>
      </c>
      <c r="BM55" s="32">
        <f t="shared" si="168"/>
        <v>1.0568342569572555</v>
      </c>
      <c r="BN55" s="3">
        <f t="shared" si="158"/>
        <v>9.4596320000000008E-3</v>
      </c>
      <c r="BO55" s="3">
        <f t="shared" si="117"/>
        <v>4.0253753191489369E-2</v>
      </c>
      <c r="BP55" s="3">
        <f t="shared" si="144"/>
        <v>9.9972631558090785E-3</v>
      </c>
      <c r="BQ55" s="3">
        <f t="shared" si="145"/>
        <v>9.9986314842627724E-2</v>
      </c>
      <c r="BR55" s="3">
        <f t="shared" si="118"/>
        <v>4.254154534386842E-2</v>
      </c>
      <c r="BS55" s="3">
        <f t="shared" si="58"/>
        <v>23.506433344554832</v>
      </c>
      <c r="BU55" s="3">
        <v>0.23499999999999999</v>
      </c>
      <c r="BV55" s="3">
        <v>1.3232000000000001E-3</v>
      </c>
      <c r="BW55" s="32">
        <f t="shared" si="169"/>
        <v>1.0568342569572555</v>
      </c>
      <c r="BX55" s="3">
        <f t="shared" si="159"/>
        <v>9.4211840000000008E-3</v>
      </c>
      <c r="BY55" s="3">
        <f t="shared" si="120"/>
        <v>4.0090144680851071E-2</v>
      </c>
      <c r="BZ55" s="3">
        <f t="shared" si="146"/>
        <v>9.9566299922975859E-3</v>
      </c>
      <c r="CA55" s="3">
        <f t="shared" si="147"/>
        <v>9.9782914330548519E-2</v>
      </c>
      <c r="CB55" s="3">
        <f t="shared" si="121"/>
        <v>4.2368638265096112E-2</v>
      </c>
      <c r="CC55" s="3">
        <f t="shared" si="62"/>
        <v>23.602363468542585</v>
      </c>
      <c r="CE55" s="3">
        <v>0.23499999999999999</v>
      </c>
      <c r="CF55" s="3">
        <v>1.3596999999999999E-3</v>
      </c>
      <c r="CG55" s="32">
        <f t="shared" si="170"/>
        <v>1.0566476091511563</v>
      </c>
      <c r="CH55" s="3">
        <f t="shared" si="160"/>
        <v>9.7354520000000003E-3</v>
      </c>
      <c r="CI55" s="3">
        <f t="shared" si="123"/>
        <v>4.1427455319148938E-2</v>
      </c>
      <c r="CJ55" s="3">
        <f t="shared" si="148"/>
        <v>1.0286942079805843E-2</v>
      </c>
      <c r="CK55" s="3">
        <f t="shared" si="149"/>
        <v>0.10142456349329704</v>
      </c>
      <c r="CL55" s="3">
        <f t="shared" si="124"/>
        <v>4.3774221616195076E-2</v>
      </c>
      <c r="CM55" s="3">
        <f t="shared" si="66"/>
        <v>22.844495300632179</v>
      </c>
      <c r="CO55" s="3">
        <v>0.23499999999999999</v>
      </c>
      <c r="CP55" s="3">
        <v>1.3568E-3</v>
      </c>
      <c r="CQ55" s="32">
        <f t="shared" si="171"/>
        <v>1.0566476091511563</v>
      </c>
      <c r="CR55" s="3">
        <f t="shared" si="161"/>
        <v>9.7146880000000008E-3</v>
      </c>
      <c r="CS55" s="3">
        <f t="shared" si="126"/>
        <v>4.1339097872340434E-2</v>
      </c>
      <c r="CT55" s="3">
        <f t="shared" si="150"/>
        <v>1.0265001848849429E-2</v>
      </c>
      <c r="CU55" s="3">
        <f t="shared" si="151"/>
        <v>0.10131634541795036</v>
      </c>
      <c r="CV55" s="3">
        <f t="shared" si="127"/>
        <v>4.3680858931274172E-2</v>
      </c>
      <c r="CW55" s="3">
        <f t="shared" si="70"/>
        <v>22.893322715410942</v>
      </c>
    </row>
    <row r="56" spans="2:101" x14ac:dyDescent="0.2">
      <c r="B56" s="3">
        <v>0.255</v>
      </c>
      <c r="C56" s="3">
        <f t="shared" si="28"/>
        <v>212.50000000000003</v>
      </c>
      <c r="D56" s="3">
        <v>1.4492999999999999E-3</v>
      </c>
      <c r="E56" s="32">
        <f t="shared" si="162"/>
        <v>1.0585840147136079</v>
      </c>
      <c r="F56" s="3">
        <f t="shared" si="152"/>
        <v>1.0174085999999999E-2</v>
      </c>
      <c r="G56" s="3">
        <f t="shared" si="130"/>
        <v>3.9898376470588227E-2</v>
      </c>
      <c r="H56" s="3">
        <f t="shared" si="131"/>
        <v>1.077012480392151E-2</v>
      </c>
      <c r="I56" s="3">
        <f t="shared" si="132"/>
        <v>0.1037792118100803</v>
      </c>
      <c r="J56" s="3">
        <f t="shared" si="133"/>
        <v>4.2235783544790233E-2</v>
      </c>
      <c r="K56" s="3">
        <f t="shared" si="34"/>
        <v>23.676605855779123</v>
      </c>
      <c r="M56" s="3">
        <v>0.255</v>
      </c>
      <c r="N56" s="3">
        <v>1.4456E-3</v>
      </c>
      <c r="O56" s="32">
        <f t="shared" si="163"/>
        <v>1.0585840147136079</v>
      </c>
      <c r="P56" s="3">
        <f t="shared" si="153"/>
        <v>1.0148111999999999E-2</v>
      </c>
      <c r="Q56" s="3">
        <f t="shared" si="102"/>
        <v>3.979651764705882E-2</v>
      </c>
      <c r="R56" s="3">
        <f t="shared" si="134"/>
        <v>1.074262914272334E-2</v>
      </c>
      <c r="S56" s="3">
        <f t="shared" si="135"/>
        <v>0.10364665524136965</v>
      </c>
      <c r="T56" s="3">
        <f t="shared" si="103"/>
        <v>4.2127957422444469E-2</v>
      </c>
      <c r="U56" s="3">
        <f t="shared" si="38"/>
        <v>23.737205912272191</v>
      </c>
      <c r="W56" s="3">
        <v>0.255</v>
      </c>
      <c r="X56" s="3">
        <v>1.3975000000000001E-3</v>
      </c>
      <c r="Y56" s="32">
        <f t="shared" si="164"/>
        <v>1.0585840147136079</v>
      </c>
      <c r="Z56" s="3">
        <f t="shared" si="154"/>
        <v>9.8104500000000001E-3</v>
      </c>
      <c r="AA56" s="3">
        <f t="shared" si="105"/>
        <v>3.8472352941176471E-2</v>
      </c>
      <c r="AB56" s="3">
        <f t="shared" si="136"/>
        <v>1.0385185547147114E-2</v>
      </c>
      <c r="AC56" s="3">
        <f t="shared" si="137"/>
        <v>0.10190773055635727</v>
      </c>
      <c r="AD56" s="3">
        <f t="shared" si="106"/>
        <v>4.0726217831949463E-2</v>
      </c>
      <c r="AE56" s="3">
        <f t="shared" si="42"/>
        <v>24.554207418089934</v>
      </c>
      <c r="AG56" s="3">
        <v>0.255</v>
      </c>
      <c r="AH56" s="3">
        <v>1.3963999999999999E-3</v>
      </c>
      <c r="AI56" s="32">
        <f t="shared" si="165"/>
        <v>1.0585840147136079</v>
      </c>
      <c r="AJ56" s="3">
        <f t="shared" si="155"/>
        <v>9.8027279999999984E-3</v>
      </c>
      <c r="AK56" s="3">
        <f t="shared" si="108"/>
        <v>3.8442070588235289E-2</v>
      </c>
      <c r="AL56" s="3">
        <f t="shared" si="138"/>
        <v>1.0377011161385494E-2</v>
      </c>
      <c r="AM56" s="3">
        <f t="shared" si="139"/>
        <v>0.10186761586188955</v>
      </c>
      <c r="AN56" s="3">
        <f t="shared" si="109"/>
        <v>4.0694161417198012E-2</v>
      </c>
      <c r="AO56" s="3">
        <f t="shared" si="46"/>
        <v>24.573549747050048</v>
      </c>
      <c r="AQ56" s="3">
        <v>0.255</v>
      </c>
      <c r="AR56" s="3">
        <v>1.4326E-3</v>
      </c>
      <c r="AS56" s="32">
        <f t="shared" si="166"/>
        <v>1.0580049305483992</v>
      </c>
      <c r="AT56" s="3">
        <f t="shared" si="156"/>
        <v>1.0200112000000001E-2</v>
      </c>
      <c r="AU56" s="3">
        <f t="shared" si="111"/>
        <v>4.000043921568628E-2</v>
      </c>
      <c r="AV56" s="3">
        <f t="shared" si="140"/>
        <v>1.0791768788145894E-2</v>
      </c>
      <c r="AW56" s="3">
        <f t="shared" si="141"/>
        <v>0.10388343846901629</v>
      </c>
      <c r="AX56" s="3">
        <f t="shared" si="112"/>
        <v>4.2320661914297626E-2</v>
      </c>
      <c r="AY56" s="3">
        <f t="shared" si="50"/>
        <v>23.629120027117526</v>
      </c>
      <c r="BA56" s="3">
        <v>0.255</v>
      </c>
      <c r="BB56" s="3">
        <v>1.4323999999999999E-3</v>
      </c>
      <c r="BC56" s="32">
        <f t="shared" si="167"/>
        <v>1.0580049305483992</v>
      </c>
      <c r="BD56" s="3">
        <f t="shared" si="157"/>
        <v>1.0198687999999999E-2</v>
      </c>
      <c r="BE56" s="3">
        <f t="shared" si="114"/>
        <v>3.999485490196078E-2</v>
      </c>
      <c r="BF56" s="3">
        <f t="shared" si="142"/>
        <v>1.0790262189124791E-2</v>
      </c>
      <c r="BG56" s="3">
        <f t="shared" si="143"/>
        <v>0.10387618682414555</v>
      </c>
      <c r="BH56" s="3">
        <f t="shared" si="115"/>
        <v>4.2314753682842314E-2</v>
      </c>
      <c r="BI56" s="3">
        <f t="shared" si="54"/>
        <v>23.632419261971922</v>
      </c>
      <c r="BK56" s="3">
        <v>0.255</v>
      </c>
      <c r="BL56" s="3">
        <v>1.4192E-3</v>
      </c>
      <c r="BM56" s="32">
        <f t="shared" si="168"/>
        <v>1.0580049305483992</v>
      </c>
      <c r="BN56" s="3">
        <f t="shared" si="158"/>
        <v>1.0104704000000001E-2</v>
      </c>
      <c r="BO56" s="3">
        <f t="shared" si="117"/>
        <v>3.9626290196078433E-2</v>
      </c>
      <c r="BP56" s="3">
        <f t="shared" si="144"/>
        <v>1.0690826653732131E-2</v>
      </c>
      <c r="BQ56" s="3">
        <f t="shared" si="145"/>
        <v>0.10339645377735221</v>
      </c>
      <c r="BR56" s="3">
        <f t="shared" si="118"/>
        <v>4.1924810406792669E-2</v>
      </c>
      <c r="BS56" s="3">
        <f t="shared" si="58"/>
        <v>23.852224739887667</v>
      </c>
      <c r="BU56" s="3">
        <v>0.255</v>
      </c>
      <c r="BV56" s="3">
        <v>1.4136999999999999E-3</v>
      </c>
      <c r="BW56" s="32">
        <f t="shared" si="169"/>
        <v>1.0580049305483992</v>
      </c>
      <c r="BX56" s="3">
        <f t="shared" si="159"/>
        <v>1.0065543999999999E-2</v>
      </c>
      <c r="BY56" s="3">
        <f t="shared" si="120"/>
        <v>3.9472721568627446E-2</v>
      </c>
      <c r="BZ56" s="3">
        <f t="shared" si="146"/>
        <v>1.0649395180651855E-2</v>
      </c>
      <c r="CA56" s="3">
        <f t="shared" si="147"/>
        <v>0.10319590680182938</v>
      </c>
      <c r="CB56" s="3">
        <f t="shared" si="121"/>
        <v>4.176233404177198E-2</v>
      </c>
      <c r="CC56" s="3">
        <f t="shared" si="62"/>
        <v>23.945021822769029</v>
      </c>
      <c r="CE56" s="3">
        <v>0.255</v>
      </c>
      <c r="CF56" s="3">
        <v>1.4487E-3</v>
      </c>
      <c r="CG56" s="32">
        <f t="shared" si="170"/>
        <v>1.0578144381656458</v>
      </c>
      <c r="CH56" s="3">
        <f t="shared" si="160"/>
        <v>1.0372692000000001E-2</v>
      </c>
      <c r="CI56" s="3">
        <f t="shared" si="123"/>
        <v>4.067722352941177E-2</v>
      </c>
      <c r="CJ56" s="3">
        <f t="shared" si="148"/>
        <v>1.0972383360245291E-2</v>
      </c>
      <c r="CK56" s="3">
        <f t="shared" si="149"/>
        <v>0.10474914491414854</v>
      </c>
      <c r="CL56" s="3">
        <f t="shared" si="124"/>
        <v>4.3028954353903102E-2</v>
      </c>
      <c r="CM56" s="3">
        <f t="shared" si="66"/>
        <v>23.240165024119189</v>
      </c>
      <c r="CO56" s="3">
        <v>0.255</v>
      </c>
      <c r="CP56" s="3">
        <v>1.4488000000000001E-3</v>
      </c>
      <c r="CQ56" s="32">
        <f t="shared" si="171"/>
        <v>1.0578144381656458</v>
      </c>
      <c r="CR56" s="3">
        <f t="shared" si="161"/>
        <v>1.0373408000000001E-2</v>
      </c>
      <c r="CS56" s="3">
        <f t="shared" si="126"/>
        <v>4.0680031372549025E-2</v>
      </c>
      <c r="CT56" s="3">
        <f t="shared" si="150"/>
        <v>1.0973140755383016E-2</v>
      </c>
      <c r="CU56" s="3">
        <f t="shared" si="151"/>
        <v>0.10475276013252832</v>
      </c>
      <c r="CV56" s="3">
        <f t="shared" si="127"/>
        <v>4.3031924530913784E-2</v>
      </c>
      <c r="CW56" s="3">
        <f t="shared" si="70"/>
        <v>23.238560926588541</v>
      </c>
    </row>
    <row r="57" spans="2:101" x14ac:dyDescent="0.2">
      <c r="B57" s="3">
        <v>0.27500000000000002</v>
      </c>
      <c r="C57" s="3">
        <f t="shared" si="28"/>
        <v>229.16666666666671</v>
      </c>
      <c r="D57" s="3">
        <v>1.5383E-3</v>
      </c>
      <c r="E57" s="32">
        <f t="shared" si="162"/>
        <v>1.0596770524953396</v>
      </c>
      <c r="F57" s="3">
        <f t="shared" si="152"/>
        <v>1.0798865999999999E-2</v>
      </c>
      <c r="G57" s="3">
        <f t="shared" si="130"/>
        <v>3.9268603636363628E-2</v>
      </c>
      <c r="H57" s="3">
        <f t="shared" si="131"/>
        <v>1.1443310493172137E-2</v>
      </c>
      <c r="I57" s="3">
        <f t="shared" si="132"/>
        <v>0.10697341021567994</v>
      </c>
      <c r="J57" s="3">
        <f t="shared" si="133"/>
        <v>4.1612038156989585E-2</v>
      </c>
      <c r="K57" s="3">
        <f t="shared" si="34"/>
        <v>24.031507330338005</v>
      </c>
      <c r="M57" s="3">
        <v>0.27500000000000002</v>
      </c>
      <c r="N57" s="3">
        <v>1.5329E-3</v>
      </c>
      <c r="O57" s="32">
        <f t="shared" si="163"/>
        <v>1.0596770524953396</v>
      </c>
      <c r="P57" s="3">
        <f t="shared" si="153"/>
        <v>1.0760957999999999E-2</v>
      </c>
      <c r="Q57" s="3">
        <f t="shared" si="102"/>
        <v>3.913075636363636E-2</v>
      </c>
      <c r="R57" s="3">
        <f t="shared" si="134"/>
        <v>1.1403140255466144E-2</v>
      </c>
      <c r="S57" s="3">
        <f t="shared" si="135"/>
        <v>0.10678548710131983</v>
      </c>
      <c r="T57" s="3">
        <f t="shared" si="103"/>
        <v>4.1465964565331428E-2</v>
      </c>
      <c r="U57" s="3">
        <f t="shared" si="38"/>
        <v>24.116163954764794</v>
      </c>
      <c r="W57" s="3">
        <v>0.27500000000000002</v>
      </c>
      <c r="X57" s="3">
        <v>1.4848000000000001E-3</v>
      </c>
      <c r="Y57" s="32">
        <f t="shared" si="164"/>
        <v>1.0596770524953396</v>
      </c>
      <c r="Z57" s="3">
        <f t="shared" si="154"/>
        <v>1.0423296E-2</v>
      </c>
      <c r="AA57" s="3">
        <f t="shared" si="105"/>
        <v>3.7902894545454542E-2</v>
      </c>
      <c r="AB57" s="3">
        <f t="shared" si="136"/>
        <v>1.1045327582566464E-2</v>
      </c>
      <c r="AC57" s="3">
        <f t="shared" si="137"/>
        <v>0.10509675343494899</v>
      </c>
      <c r="AD57" s="3">
        <f t="shared" si="106"/>
        <v>4.0164827572968957E-2</v>
      </c>
      <c r="AE57" s="3">
        <f t="shared" si="42"/>
        <v>24.897405526844658</v>
      </c>
      <c r="AG57" s="3">
        <v>0.27500000000000002</v>
      </c>
      <c r="AH57" s="3">
        <v>1.4809000000000001E-3</v>
      </c>
      <c r="AI57" s="32">
        <f t="shared" si="165"/>
        <v>1.0596770524953396</v>
      </c>
      <c r="AJ57" s="3">
        <f t="shared" si="155"/>
        <v>1.0395918000000001E-2</v>
      </c>
      <c r="AK57" s="3">
        <f t="shared" si="108"/>
        <v>3.7803338181818177E-2</v>
      </c>
      <c r="AL57" s="3">
        <f t="shared" si="138"/>
        <v>1.1016315744223246E-2</v>
      </c>
      <c r="AM57" s="3">
        <f t="shared" si="139"/>
        <v>0.104958638254425</v>
      </c>
      <c r="AN57" s="3">
        <f t="shared" si="109"/>
        <v>4.005932997899362E-2</v>
      </c>
      <c r="AO57" s="3">
        <f t="shared" si="46"/>
        <v>24.96297368239513</v>
      </c>
      <c r="AQ57" s="3">
        <v>0.27500000000000002</v>
      </c>
      <c r="AR57" s="3">
        <v>1.521E-3</v>
      </c>
      <c r="AS57" s="32">
        <f t="shared" si="166"/>
        <v>1.0590871640027992</v>
      </c>
      <c r="AT57" s="3">
        <f t="shared" si="156"/>
        <v>1.082952E-2</v>
      </c>
      <c r="AU57" s="3">
        <f t="shared" si="111"/>
        <v>3.9380072727272723E-2</v>
      </c>
      <c r="AV57" s="3">
        <f t="shared" si="140"/>
        <v>1.1469405624311594E-2</v>
      </c>
      <c r="AW57" s="3">
        <f t="shared" si="141"/>
        <v>0.10709531093522066</v>
      </c>
      <c r="AX57" s="3">
        <f t="shared" si="112"/>
        <v>4.170692954295125E-2</v>
      </c>
      <c r="AY57" s="3">
        <f t="shared" si="50"/>
        <v>23.976830971701361</v>
      </c>
      <c r="BA57" s="3">
        <v>0.27500000000000002</v>
      </c>
      <c r="BB57" s="3">
        <v>1.5204000000000001E-3</v>
      </c>
      <c r="BC57" s="32">
        <f t="shared" si="167"/>
        <v>1.0590871640027992</v>
      </c>
      <c r="BD57" s="3">
        <f t="shared" si="157"/>
        <v>1.0825248000000001E-2</v>
      </c>
      <c r="BE57" s="3">
        <f t="shared" si="114"/>
        <v>3.9364538181818183E-2</v>
      </c>
      <c r="BF57" s="3">
        <f t="shared" si="142"/>
        <v>1.1464881203946975E-2</v>
      </c>
      <c r="BG57" s="3">
        <f t="shared" si="143"/>
        <v>0.10707418551615032</v>
      </c>
      <c r="BH57" s="3">
        <f t="shared" si="115"/>
        <v>4.1690477105261727E-2</v>
      </c>
      <c r="BI57" s="3">
        <f t="shared" si="54"/>
        <v>23.98629302023005</v>
      </c>
      <c r="BK57" s="3">
        <v>0.27500000000000002</v>
      </c>
      <c r="BL57" s="3">
        <v>1.5058000000000001E-3</v>
      </c>
      <c r="BM57" s="32">
        <f t="shared" si="168"/>
        <v>1.0590871640027992</v>
      </c>
      <c r="BN57" s="3">
        <f t="shared" si="158"/>
        <v>1.0721296E-2</v>
      </c>
      <c r="BO57" s="3">
        <f t="shared" si="117"/>
        <v>3.8986530909090905E-2</v>
      </c>
      <c r="BP57" s="3">
        <f t="shared" si="144"/>
        <v>1.1354786975074554E-2</v>
      </c>
      <c r="BQ57" s="3">
        <f t="shared" si="145"/>
        <v>0.10655884278216686</v>
      </c>
      <c r="BR57" s="3">
        <f t="shared" si="118"/>
        <v>4.1290134454816559E-2</v>
      </c>
      <c r="BS57" s="3">
        <f t="shared" si="58"/>
        <v>24.218860345303341</v>
      </c>
      <c r="BU57" s="3">
        <v>0.27500000000000002</v>
      </c>
      <c r="BV57" s="3">
        <v>1.5019E-3</v>
      </c>
      <c r="BW57" s="32">
        <f t="shared" si="169"/>
        <v>1.0590871640027992</v>
      </c>
      <c r="BX57" s="3">
        <f t="shared" si="159"/>
        <v>1.0693528000000001E-2</v>
      </c>
      <c r="BY57" s="3">
        <f t="shared" si="120"/>
        <v>3.8885556363636366E-2</v>
      </c>
      <c r="BZ57" s="3">
        <f t="shared" si="146"/>
        <v>1.1325378242704527E-2</v>
      </c>
      <c r="CA57" s="3">
        <f t="shared" si="147"/>
        <v>0.10642076039337685</v>
      </c>
      <c r="CB57" s="3">
        <f t="shared" si="121"/>
        <v>4.1183193609834641E-2</v>
      </c>
      <c r="CC57" s="3">
        <f t="shared" si="62"/>
        <v>24.281749722323568</v>
      </c>
      <c r="CE57" s="3">
        <v>0.27500000000000002</v>
      </c>
      <c r="CF57" s="3">
        <v>1.5388999999999999E-3</v>
      </c>
      <c r="CG57" s="32">
        <f t="shared" si="170"/>
        <v>1.0588931174871907</v>
      </c>
      <c r="CH57" s="3">
        <f t="shared" si="160"/>
        <v>1.1018524E-2</v>
      </c>
      <c r="CI57" s="3">
        <f t="shared" si="123"/>
        <v>4.0067359999999996E-2</v>
      </c>
      <c r="CJ57" s="3">
        <f t="shared" si="148"/>
        <v>1.1667439228467431E-2</v>
      </c>
      <c r="CK57" s="3">
        <f t="shared" si="149"/>
        <v>0.1080159211804789</v>
      </c>
      <c r="CL57" s="3">
        <f t="shared" si="124"/>
        <v>4.2427051739881566E-2</v>
      </c>
      <c r="CM57" s="3">
        <f t="shared" si="66"/>
        <v>23.569867784614331</v>
      </c>
      <c r="CO57" s="3">
        <v>0.27500000000000002</v>
      </c>
      <c r="CP57" s="3">
        <v>1.5391999999999999E-3</v>
      </c>
      <c r="CQ57" s="32">
        <f t="shared" si="171"/>
        <v>1.0588931174871907</v>
      </c>
      <c r="CR57" s="3">
        <f t="shared" si="161"/>
        <v>1.1020671999999999E-2</v>
      </c>
      <c r="CS57" s="3">
        <f t="shared" si="126"/>
        <v>4.00751709090909E-2</v>
      </c>
      <c r="CT57" s="3">
        <f t="shared" si="150"/>
        <v>1.1669713730883793E-2</v>
      </c>
      <c r="CU57" s="3">
        <f t="shared" si="151"/>
        <v>0.10802644921908612</v>
      </c>
      <c r="CV57" s="3">
        <f t="shared" si="127"/>
        <v>4.243532265775924E-2</v>
      </c>
      <c r="CW57" s="3">
        <f t="shared" si="70"/>
        <v>23.565273865477522</v>
      </c>
    </row>
    <row r="58" spans="2:101" x14ac:dyDescent="0.2">
      <c r="B58" s="3">
        <v>0.315</v>
      </c>
      <c r="C58" s="3">
        <f t="shared" si="28"/>
        <v>262.5</v>
      </c>
      <c r="D58" s="3">
        <v>1.714E-3</v>
      </c>
      <c r="E58" s="32">
        <f t="shared" si="162"/>
        <v>1.0616428984322512</v>
      </c>
      <c r="F58" s="3">
        <f t="shared" si="152"/>
        <v>1.2032279999999999E-2</v>
      </c>
      <c r="G58" s="3">
        <f t="shared" si="130"/>
        <v>3.8197714285714286E-2</v>
      </c>
      <c r="H58" s="3">
        <f t="shared" si="131"/>
        <v>1.2773984613948406E-2</v>
      </c>
      <c r="I58" s="3">
        <f t="shared" si="132"/>
        <v>0.1130220536618779</v>
      </c>
      <c r="J58" s="3">
        <f t="shared" si="133"/>
        <v>4.0552332107772718E-2</v>
      </c>
      <c r="K58" s="3">
        <f t="shared" si="34"/>
        <v>24.659494239255569</v>
      </c>
      <c r="M58" s="3">
        <v>0.315</v>
      </c>
      <c r="N58" s="3">
        <v>1.7099000000000001E-3</v>
      </c>
      <c r="O58" s="32">
        <f t="shared" si="163"/>
        <v>1.0616428984322512</v>
      </c>
      <c r="P58" s="3">
        <f t="shared" si="153"/>
        <v>1.2003498E-2</v>
      </c>
      <c r="Q58" s="3">
        <f t="shared" si="102"/>
        <v>3.8106342857142858E-2</v>
      </c>
      <c r="R58" s="3">
        <f t="shared" si="134"/>
        <v>1.274342840804573E-2</v>
      </c>
      <c r="S58" s="3">
        <f t="shared" si="135"/>
        <v>0.11288679465750513</v>
      </c>
      <c r="T58" s="3">
        <f t="shared" si="103"/>
        <v>4.0455328279510254E-2</v>
      </c>
      <c r="U58" s="3">
        <f t="shared" si="38"/>
        <v>24.718622800212902</v>
      </c>
      <c r="W58" s="3">
        <v>0.315</v>
      </c>
      <c r="X58" s="3">
        <v>1.6489E-3</v>
      </c>
      <c r="Y58" s="32">
        <f t="shared" si="164"/>
        <v>1.0616428984322512</v>
      </c>
      <c r="Z58" s="3">
        <f t="shared" si="154"/>
        <v>1.1575278E-2</v>
      </c>
      <c r="AA58" s="3">
        <f t="shared" si="105"/>
        <v>3.6746914285714284E-2</v>
      </c>
      <c r="AB58" s="3">
        <f t="shared" si="136"/>
        <v>1.2288811686079072E-2</v>
      </c>
      <c r="AC58" s="3">
        <f t="shared" si="137"/>
        <v>0.11085491277376512</v>
      </c>
      <c r="AD58" s="3">
        <f t="shared" si="106"/>
        <v>3.9012100590727211E-2</v>
      </c>
      <c r="AE58" s="3">
        <f t="shared" si="42"/>
        <v>25.633072427730028</v>
      </c>
      <c r="AG58" s="3">
        <v>0.315</v>
      </c>
      <c r="AH58" s="3">
        <v>1.6489E-3</v>
      </c>
      <c r="AI58" s="32">
        <f t="shared" si="165"/>
        <v>1.0616428984322512</v>
      </c>
      <c r="AJ58" s="3">
        <f t="shared" si="155"/>
        <v>1.1575278E-2</v>
      </c>
      <c r="AK58" s="3">
        <f t="shared" si="108"/>
        <v>3.6746914285714284E-2</v>
      </c>
      <c r="AL58" s="3">
        <f t="shared" si="138"/>
        <v>1.2288811686079072E-2</v>
      </c>
      <c r="AM58" s="3">
        <f t="shared" si="139"/>
        <v>0.11085491277376512</v>
      </c>
      <c r="AN58" s="3">
        <f t="shared" si="109"/>
        <v>3.9012100590727211E-2</v>
      </c>
      <c r="AO58" s="3">
        <f t="shared" si="46"/>
        <v>25.633072427730028</v>
      </c>
      <c r="AQ58" s="3">
        <v>0.315</v>
      </c>
      <c r="AR58" s="3">
        <v>1.6957999999999999E-3</v>
      </c>
      <c r="AS58" s="32">
        <f t="shared" si="166"/>
        <v>1.0610335781841567</v>
      </c>
      <c r="AT58" s="3">
        <f t="shared" si="156"/>
        <v>1.2074095999999999E-2</v>
      </c>
      <c r="AU58" s="3">
        <f t="shared" si="111"/>
        <v>3.8330463492063489E-2</v>
      </c>
      <c r="AV58" s="3">
        <f t="shared" si="140"/>
        <v>1.2811021282219013E-2</v>
      </c>
      <c r="AW58" s="3">
        <f t="shared" si="141"/>
        <v>0.1131857821557947</v>
      </c>
      <c r="AX58" s="3">
        <f t="shared" si="112"/>
        <v>4.0669908832441308E-2</v>
      </c>
      <c r="AY58" s="3">
        <f t="shared" si="50"/>
        <v>24.588203630354009</v>
      </c>
      <c r="BA58" s="3">
        <v>0.315</v>
      </c>
      <c r="BB58" s="3">
        <v>1.6929E-3</v>
      </c>
      <c r="BC58" s="32">
        <f t="shared" si="167"/>
        <v>1.0610335781841567</v>
      </c>
      <c r="BD58" s="3">
        <f t="shared" si="157"/>
        <v>1.2053448E-2</v>
      </c>
      <c r="BE58" s="3">
        <f t="shared" si="114"/>
        <v>3.8264914285714283E-2</v>
      </c>
      <c r="BF58" s="3">
        <f t="shared" si="142"/>
        <v>1.2789113060896666E-2</v>
      </c>
      <c r="BG58" s="3">
        <f t="shared" si="143"/>
        <v>0.11308896082684934</v>
      </c>
      <c r="BH58" s="3">
        <f t="shared" si="115"/>
        <v>4.0600358923481475E-2</v>
      </c>
      <c r="BI58" s="3">
        <f t="shared" si="54"/>
        <v>24.630324128037294</v>
      </c>
      <c r="BK58" s="3">
        <v>0.315</v>
      </c>
      <c r="BL58" s="3">
        <v>1.6773999999999999E-3</v>
      </c>
      <c r="BM58" s="32">
        <f t="shared" si="168"/>
        <v>1.0610335781841567</v>
      </c>
      <c r="BN58" s="3">
        <f t="shared" si="158"/>
        <v>1.1943087999999999E-2</v>
      </c>
      <c r="BO58" s="3">
        <f t="shared" si="117"/>
        <v>3.7914565079365074E-2</v>
      </c>
      <c r="BP58" s="3">
        <f t="shared" si="144"/>
        <v>1.2672017395208263E-2</v>
      </c>
      <c r="BQ58" s="3">
        <f t="shared" si="145"/>
        <v>0.11257005549971211</v>
      </c>
      <c r="BR58" s="3">
        <f t="shared" si="118"/>
        <v>4.0228626651454803E-2</v>
      </c>
      <c r="BS58" s="3">
        <f t="shared" si="58"/>
        <v>24.857920422293031</v>
      </c>
      <c r="BU58" s="3">
        <v>0.315</v>
      </c>
      <c r="BV58" s="3">
        <v>1.6701000000000001E-3</v>
      </c>
      <c r="BW58" s="32">
        <f t="shared" si="169"/>
        <v>1.0610335781841567</v>
      </c>
      <c r="BX58" s="3">
        <f t="shared" si="159"/>
        <v>1.1891112000000001E-2</v>
      </c>
      <c r="BY58" s="3">
        <f t="shared" si="120"/>
        <v>3.7749561904761905E-2</v>
      </c>
      <c r="BZ58" s="3">
        <f t="shared" si="146"/>
        <v>1.2616869113948563E-2</v>
      </c>
      <c r="CA58" s="3">
        <f t="shared" si="147"/>
        <v>0.11232483747572736</v>
      </c>
      <c r="CB58" s="3">
        <f t="shared" si="121"/>
        <v>4.005355274269385E-2</v>
      </c>
      <c r="CC58" s="3">
        <f t="shared" si="62"/>
        <v>24.966574286781828</v>
      </c>
      <c r="CE58" s="3">
        <v>0.315</v>
      </c>
      <c r="CF58" s="3">
        <v>1.7139E-3</v>
      </c>
      <c r="CG58" s="32">
        <f t="shared" si="170"/>
        <v>1.0608331395037489</v>
      </c>
      <c r="CH58" s="3">
        <f t="shared" si="160"/>
        <v>1.2271524000000001E-2</v>
      </c>
      <c r="CI58" s="3">
        <f t="shared" si="123"/>
        <v>3.8957219047619049E-2</v>
      </c>
      <c r="CJ58" s="3">
        <f t="shared" si="148"/>
        <v>1.3018039331415604E-2</v>
      </c>
      <c r="CK58" s="3">
        <f t="shared" si="149"/>
        <v>0.1140966227870729</v>
      </c>
      <c r="CL58" s="3">
        <f t="shared" si="124"/>
        <v>4.1327108988620964E-2</v>
      </c>
      <c r="CM58" s="3">
        <f t="shared" si="66"/>
        <v>24.197192217712125</v>
      </c>
      <c r="CO58" s="3">
        <v>0.315</v>
      </c>
      <c r="CP58" s="3">
        <v>1.7118999999999999E-3</v>
      </c>
      <c r="CQ58" s="32">
        <f t="shared" si="171"/>
        <v>1.0608331395037489</v>
      </c>
      <c r="CR58" s="3">
        <f t="shared" si="161"/>
        <v>1.2257203999999999E-2</v>
      </c>
      <c r="CS58" s="3">
        <f t="shared" si="126"/>
        <v>3.891175873015873E-2</v>
      </c>
      <c r="CT58" s="3">
        <f t="shared" si="150"/>
        <v>1.3002848200857908E-2</v>
      </c>
      <c r="CU58" s="3">
        <f t="shared" si="151"/>
        <v>0.11403003201287767</v>
      </c>
      <c r="CV58" s="3">
        <f t="shared" si="127"/>
        <v>4.127888317732669E-2</v>
      </c>
      <c r="CW58" s="3">
        <f t="shared" si="70"/>
        <v>24.225461616879969</v>
      </c>
    </row>
    <row r="59" spans="2:101" x14ac:dyDescent="0.2">
      <c r="B59" s="3">
        <v>0.36</v>
      </c>
      <c r="C59" s="3">
        <f t="shared" si="28"/>
        <v>300</v>
      </c>
      <c r="D59" s="3">
        <v>1.9007E-3</v>
      </c>
      <c r="E59" s="32">
        <f t="shared" si="162"/>
        <v>1.0635758819860506</v>
      </c>
      <c r="F59" s="3">
        <f t="shared" si="152"/>
        <v>1.3342913999999999E-2</v>
      </c>
      <c r="G59" s="3">
        <f t="shared" ref="G59:G70" si="172">F59/B59</f>
        <v>3.7063649999999997E-2</v>
      </c>
      <c r="H59" s="3">
        <f t="shared" ref="H59:H70" si="173">E59*F59</f>
        <v>1.4191201525814021E-2</v>
      </c>
      <c r="I59" s="3">
        <f t="shared" ref="I59:I70" si="174">SQRT(H59)</f>
        <v>0.11912682958013288</v>
      </c>
      <c r="J59" s="3">
        <f t="shared" ref="J59:J70" si="175">H59/B59</f>
        <v>3.9420004238372282E-2</v>
      </c>
      <c r="K59" s="3">
        <f t="shared" si="34"/>
        <v>25.367830859505045</v>
      </c>
      <c r="M59" s="3">
        <v>0.36</v>
      </c>
      <c r="N59" s="3">
        <v>1.8955E-3</v>
      </c>
      <c r="O59" s="32">
        <f t="shared" si="163"/>
        <v>1.0635758819860506</v>
      </c>
      <c r="P59" s="3">
        <f t="shared" si="153"/>
        <v>1.3306409999999999E-2</v>
      </c>
      <c r="Q59" s="3">
        <f t="shared" si="102"/>
        <v>3.6962250000000002E-2</v>
      </c>
      <c r="R59" s="3">
        <f t="shared" ref="R59:R70" si="176">O59*P59</f>
        <v>1.4152376751818003E-2</v>
      </c>
      <c r="S59" s="3">
        <f t="shared" ref="S59:S70" si="177">SQRT(R59)</f>
        <v>0.11896376234727113</v>
      </c>
      <c r="T59" s="3">
        <f t="shared" si="103"/>
        <v>3.9312157643938903E-2</v>
      </c>
      <c r="U59" s="3">
        <f t="shared" si="38"/>
        <v>25.437423431633462</v>
      </c>
      <c r="W59" s="3">
        <v>0.36</v>
      </c>
      <c r="X59" s="3">
        <v>1.8328000000000001E-3</v>
      </c>
      <c r="Y59" s="32">
        <f t="shared" si="164"/>
        <v>1.0635758819860506</v>
      </c>
      <c r="Z59" s="3">
        <f t="shared" si="154"/>
        <v>1.2866256E-2</v>
      </c>
      <c r="AA59" s="3">
        <f t="shared" si="105"/>
        <v>3.5739600000000003E-2</v>
      </c>
      <c r="AB59" s="3">
        <f t="shared" ref="AB59:AB70" si="178">Y59*Z59</f>
        <v>1.3684239573058315E-2</v>
      </c>
      <c r="AC59" s="3">
        <f t="shared" ref="AC59:AC70" si="179">SQRT(AB59)</f>
        <v>0.11697965452615389</v>
      </c>
      <c r="AD59" s="3">
        <f t="shared" si="106"/>
        <v>3.8011776591828653E-2</v>
      </c>
      <c r="AE59" s="3">
        <f t="shared" si="42"/>
        <v>26.307636465878019</v>
      </c>
      <c r="AG59" s="3">
        <v>0.36</v>
      </c>
      <c r="AH59" s="3">
        <v>1.8286000000000001E-3</v>
      </c>
      <c r="AI59" s="32">
        <f t="shared" si="165"/>
        <v>1.0635758819860506</v>
      </c>
      <c r="AJ59" s="3">
        <f t="shared" si="155"/>
        <v>1.2836772E-2</v>
      </c>
      <c r="AK59" s="3">
        <f t="shared" si="108"/>
        <v>3.5657700000000001E-2</v>
      </c>
      <c r="AL59" s="3">
        <f t="shared" ref="AL59:AL70" si="180">AI59*AJ59</f>
        <v>1.3652881101753838E-2</v>
      </c>
      <c r="AM59" s="3">
        <f t="shared" ref="AM59:AM70" si="181">SQRT(AL59)</f>
        <v>0.11684554378218212</v>
      </c>
      <c r="AN59" s="3">
        <f t="shared" si="109"/>
        <v>3.7924669727093997E-2</v>
      </c>
      <c r="AO59" s="3">
        <f t="shared" si="46"/>
        <v>26.368060874254201</v>
      </c>
      <c r="AQ59" s="3">
        <v>0.36</v>
      </c>
      <c r="AR59" s="3">
        <v>1.8779000000000001E-3</v>
      </c>
      <c r="AS59" s="32">
        <f t="shared" si="166"/>
        <v>1.0629474548165014</v>
      </c>
      <c r="AT59" s="3">
        <f t="shared" si="156"/>
        <v>1.3370648000000001E-2</v>
      </c>
      <c r="AU59" s="3">
        <f t="shared" si="111"/>
        <v>3.7140688888888891E-2</v>
      </c>
      <c r="AV59" s="3">
        <f t="shared" ref="AV59:AV70" si="182">AS59*AT59</f>
        <v>1.4212296260847346E-2</v>
      </c>
      <c r="AW59" s="3">
        <f t="shared" ref="AW59:AW70" si="183">SQRT(AV59)</f>
        <v>0.11921533567812216</v>
      </c>
      <c r="AX59" s="3">
        <f t="shared" si="112"/>
        <v>3.9478600724575964E-2</v>
      </c>
      <c r="AY59" s="3">
        <f t="shared" si="50"/>
        <v>25.330178416822317</v>
      </c>
      <c r="BA59" s="3">
        <v>0.36</v>
      </c>
      <c r="BB59" s="3">
        <v>1.8779999999999999E-3</v>
      </c>
      <c r="BC59" s="32">
        <f t="shared" si="167"/>
        <v>1.0629474548165014</v>
      </c>
      <c r="BD59" s="3">
        <f t="shared" si="157"/>
        <v>1.3371359999999999E-2</v>
      </c>
      <c r="BE59" s="3">
        <f t="shared" si="114"/>
        <v>3.7142666666666664E-2</v>
      </c>
      <c r="BF59" s="3">
        <f t="shared" ref="BF59:BF70" si="184">BC59*BD59</f>
        <v>1.4213053079435174E-2</v>
      </c>
      <c r="BG59" s="3">
        <f t="shared" ref="BG59:BG70" si="185">SQRT(BF59)</f>
        <v>0.11921850980210738</v>
      </c>
      <c r="BH59" s="3">
        <f t="shared" si="115"/>
        <v>3.9480702998431039E-2</v>
      </c>
      <c r="BI59" s="3">
        <f t="shared" si="54"/>
        <v>25.328829632029095</v>
      </c>
      <c r="BK59" s="3">
        <v>0.36</v>
      </c>
      <c r="BL59" s="3">
        <v>1.8622999999999999E-3</v>
      </c>
      <c r="BM59" s="32">
        <f t="shared" si="168"/>
        <v>1.0629474548165014</v>
      </c>
      <c r="BN59" s="3">
        <f t="shared" si="158"/>
        <v>1.3259575999999999E-2</v>
      </c>
      <c r="BO59" s="3">
        <f t="shared" si="117"/>
        <v>3.6832155555555551E-2</v>
      </c>
      <c r="BP59" s="3">
        <f t="shared" ref="BP59:BP70" si="186">BM59*BN59</f>
        <v>1.4094232561145965E-2</v>
      </c>
      <c r="BQ59" s="3">
        <f t="shared" ref="BQ59:BQ70" si="187">SQRT(BP59)</f>
        <v>0.11871913308791454</v>
      </c>
      <c r="BR59" s="3">
        <f t="shared" si="118"/>
        <v>3.9150646003183236E-2</v>
      </c>
      <c r="BS59" s="3">
        <f t="shared" si="58"/>
        <v>25.542362696101939</v>
      </c>
      <c r="BU59" s="3">
        <v>0.36</v>
      </c>
      <c r="BV59" s="3">
        <v>1.8529E-3</v>
      </c>
      <c r="BW59" s="32">
        <f t="shared" si="169"/>
        <v>1.0629474548165014</v>
      </c>
      <c r="BX59" s="3">
        <f t="shared" si="159"/>
        <v>1.3192648E-2</v>
      </c>
      <c r="BY59" s="3">
        <f t="shared" si="120"/>
        <v>3.6646244444444448E-2</v>
      </c>
      <c r="BZ59" s="3">
        <f t="shared" ref="BZ59:BZ70" si="188">BW59*BX59</f>
        <v>1.4023091613890008E-2</v>
      </c>
      <c r="CA59" s="3">
        <f t="shared" ref="CA59:CA70" si="189">SQRT(BZ59)</f>
        <v>0.11841913533669297</v>
      </c>
      <c r="CB59" s="3">
        <f t="shared" si="121"/>
        <v>3.8953032260805577E-2</v>
      </c>
      <c r="CC59" s="3">
        <f t="shared" si="62"/>
        <v>25.671942387042279</v>
      </c>
      <c r="CE59" s="3">
        <v>0.36</v>
      </c>
      <c r="CF59" s="3">
        <v>1.9023E-3</v>
      </c>
      <c r="CG59" s="32">
        <f t="shared" si="170"/>
        <v>1.0627407308269563</v>
      </c>
      <c r="CH59" s="3">
        <f t="shared" si="160"/>
        <v>1.3620468E-2</v>
      </c>
      <c r="CI59" s="3">
        <f t="shared" si="123"/>
        <v>3.7834633333333333E-2</v>
      </c>
      <c r="CJ59" s="3">
        <f t="shared" ref="CJ59:CJ70" si="190">CG59*CH59</f>
        <v>1.4475026116525172E-2</v>
      </c>
      <c r="CK59" s="3">
        <f t="shared" ref="CK59:CK70" si="191">SQRT(CJ59)</f>
        <v>0.12031220269168531</v>
      </c>
      <c r="CL59" s="3">
        <f t="shared" si="124"/>
        <v>4.0208405879236589E-2</v>
      </c>
      <c r="CM59" s="3">
        <f t="shared" si="66"/>
        <v>24.870421448774589</v>
      </c>
      <c r="CO59" s="3">
        <v>0.36</v>
      </c>
      <c r="CP59" s="3">
        <v>1.9007E-3</v>
      </c>
      <c r="CQ59" s="32">
        <f t="shared" si="171"/>
        <v>1.0627407308269563</v>
      </c>
      <c r="CR59" s="3">
        <f t="shared" si="161"/>
        <v>1.3609012E-2</v>
      </c>
      <c r="CS59" s="3">
        <f t="shared" si="126"/>
        <v>3.7802811111111112E-2</v>
      </c>
      <c r="CT59" s="3">
        <f t="shared" ref="CT59:CT70" si="192">CQ59*CR59</f>
        <v>1.4462851358712819E-2</v>
      </c>
      <c r="CU59" s="3">
        <f t="shared" ref="CU59:CU70" si="193">SQRT(CT59)</f>
        <v>0.12026159552705434</v>
      </c>
      <c r="CV59" s="3">
        <f t="shared" si="127"/>
        <v>4.017458710753561E-2</v>
      </c>
      <c r="CW59" s="3">
        <f t="shared" si="70"/>
        <v>24.891357248384228</v>
      </c>
    </row>
    <row r="60" spans="2:101" x14ac:dyDescent="0.2">
      <c r="B60" s="3">
        <v>0.40500000000000003</v>
      </c>
      <c r="C60" s="3">
        <f t="shared" si="28"/>
        <v>337.50000000000006</v>
      </c>
      <c r="D60" s="3">
        <v>2.0791999999999998E-3</v>
      </c>
      <c r="E60" s="32">
        <f t="shared" si="162"/>
        <v>1.0652808943158518</v>
      </c>
      <c r="F60" s="3">
        <f t="shared" si="152"/>
        <v>1.4595983999999998E-2</v>
      </c>
      <c r="G60" s="3">
        <f t="shared" si="172"/>
        <v>3.6039466666666659E-2</v>
      </c>
      <c r="H60" s="3">
        <f t="shared" si="173"/>
        <v>1.5548822888939861E-2</v>
      </c>
      <c r="I60" s="3">
        <f t="shared" si="174"/>
        <v>0.12469491925872465</v>
      </c>
      <c r="J60" s="3">
        <f t="shared" si="175"/>
        <v>3.8392155281332989E-2</v>
      </c>
      <c r="K60" s="3">
        <f t="shared" si="34"/>
        <v>26.046987794046025</v>
      </c>
      <c r="M60" s="3">
        <v>0.40500000000000003</v>
      </c>
      <c r="N60" s="3">
        <v>2.0755999999999999E-3</v>
      </c>
      <c r="O60" s="32">
        <f t="shared" si="163"/>
        <v>1.0652808943158518</v>
      </c>
      <c r="P60" s="3">
        <f t="shared" si="153"/>
        <v>1.4570711999999998E-2</v>
      </c>
      <c r="Q60" s="3">
        <f t="shared" si="102"/>
        <v>3.5977066666666661E-2</v>
      </c>
      <c r="R60" s="3">
        <f t="shared" si="176"/>
        <v>1.5521901110178711E-2</v>
      </c>
      <c r="S60" s="3">
        <f t="shared" si="177"/>
        <v>0.12458692190667009</v>
      </c>
      <c r="T60" s="3">
        <f t="shared" si="103"/>
        <v>3.8325681753527678E-2</v>
      </c>
      <c r="U60" s="3">
        <f t="shared" si="38"/>
        <v>26.092164685575494</v>
      </c>
      <c r="W60" s="3">
        <v>0.40500000000000003</v>
      </c>
      <c r="X60" s="3">
        <v>2.0052999999999998E-3</v>
      </c>
      <c r="Y60" s="32">
        <f t="shared" si="164"/>
        <v>1.0652808943158518</v>
      </c>
      <c r="Z60" s="3">
        <f t="shared" si="154"/>
        <v>1.4077205999999998E-2</v>
      </c>
      <c r="AA60" s="3">
        <f t="shared" si="105"/>
        <v>3.4758533333333327E-2</v>
      </c>
      <c r="AB60" s="3">
        <f t="shared" si="178"/>
        <v>1.4996178597148474E-2</v>
      </c>
      <c r="AC60" s="3">
        <f t="shared" si="179"/>
        <v>0.12245888533360277</v>
      </c>
      <c r="AD60" s="3">
        <f t="shared" si="106"/>
        <v>3.7027601474440675E-2</v>
      </c>
      <c r="AE60" s="3">
        <f t="shared" si="42"/>
        <v>27.006880277953666</v>
      </c>
      <c r="AG60" s="3">
        <v>0.40500000000000003</v>
      </c>
      <c r="AH60" s="3">
        <v>2.0043000000000001E-3</v>
      </c>
      <c r="AI60" s="32">
        <f t="shared" si="165"/>
        <v>1.0652808943158518</v>
      </c>
      <c r="AJ60" s="3">
        <f t="shared" si="155"/>
        <v>1.4070186E-2</v>
      </c>
      <c r="AK60" s="3">
        <f t="shared" si="108"/>
        <v>3.47412E-2</v>
      </c>
      <c r="AL60" s="3">
        <f t="shared" si="180"/>
        <v>1.4988700325270377E-2</v>
      </c>
      <c r="AM60" s="3">
        <f t="shared" si="181"/>
        <v>0.12242834771926957</v>
      </c>
      <c r="AN60" s="3">
        <f t="shared" si="109"/>
        <v>3.7009136605605869E-2</v>
      </c>
      <c r="AO60" s="3">
        <f t="shared" si="46"/>
        <v>27.020354747982083</v>
      </c>
      <c r="AQ60" s="3">
        <v>0.40500000000000003</v>
      </c>
      <c r="AR60" s="3">
        <v>2.0562000000000002E-3</v>
      </c>
      <c r="AS60" s="32">
        <f t="shared" si="166"/>
        <v>1.0646356136471613</v>
      </c>
      <c r="AT60" s="3">
        <f t="shared" si="156"/>
        <v>1.4640144000000003E-2</v>
      </c>
      <c r="AU60" s="3">
        <f t="shared" si="111"/>
        <v>3.6148503703703705E-2</v>
      </c>
      <c r="AV60" s="3">
        <f t="shared" si="182"/>
        <v>1.5586418691322809E-2</v>
      </c>
      <c r="AW60" s="3">
        <f t="shared" si="183"/>
        <v>0.12484557938238265</v>
      </c>
      <c r="AX60" s="3">
        <f t="shared" si="112"/>
        <v>3.8484984423019279E-2</v>
      </c>
      <c r="AY60" s="3">
        <f t="shared" si="50"/>
        <v>25.984160185910415</v>
      </c>
      <c r="BA60" s="3">
        <v>0.40500000000000003</v>
      </c>
      <c r="BB60" s="3">
        <v>2.0563999999999999E-3</v>
      </c>
      <c r="BC60" s="32">
        <f t="shared" si="167"/>
        <v>1.0646356136471613</v>
      </c>
      <c r="BD60" s="3">
        <f t="shared" si="157"/>
        <v>1.4641567999999999E-2</v>
      </c>
      <c r="BE60" s="3">
        <f t="shared" si="114"/>
        <v>3.6152019753086413E-2</v>
      </c>
      <c r="BF60" s="3">
        <f t="shared" si="184"/>
        <v>1.5587934732436639E-2</v>
      </c>
      <c r="BG60" s="3">
        <f t="shared" si="185"/>
        <v>0.12485165089992459</v>
      </c>
      <c r="BH60" s="3">
        <f t="shared" si="115"/>
        <v>3.8488727734411449E-2</v>
      </c>
      <c r="BI60" s="3">
        <f t="shared" si="54"/>
        <v>25.981633035532489</v>
      </c>
      <c r="BK60" s="3">
        <v>0.40500000000000003</v>
      </c>
      <c r="BL60" s="3">
        <v>2.0385999999999998E-3</v>
      </c>
      <c r="BM60" s="32">
        <f t="shared" si="168"/>
        <v>1.0646356136471613</v>
      </c>
      <c r="BN60" s="3">
        <f t="shared" si="158"/>
        <v>1.4514831999999998E-2</v>
      </c>
      <c r="BO60" s="3">
        <f t="shared" si="117"/>
        <v>3.5839091358024683E-2</v>
      </c>
      <c r="BP60" s="3">
        <f t="shared" si="186"/>
        <v>1.5453007073305451E-2</v>
      </c>
      <c r="BQ60" s="3">
        <f t="shared" si="187"/>
        <v>0.12431012458084599</v>
      </c>
      <c r="BR60" s="3">
        <f t="shared" si="118"/>
        <v>3.8155573020507288E-2</v>
      </c>
      <c r="BS60" s="3">
        <f t="shared" si="58"/>
        <v>26.208491206842442</v>
      </c>
      <c r="BU60" s="3">
        <v>0.40500000000000003</v>
      </c>
      <c r="BV60" s="3">
        <v>2.0295999999999999E-3</v>
      </c>
      <c r="BW60" s="32">
        <f t="shared" si="169"/>
        <v>1.0646356136471613</v>
      </c>
      <c r="BX60" s="3">
        <f t="shared" si="159"/>
        <v>1.4450751999999999E-2</v>
      </c>
      <c r="BY60" s="3">
        <f t="shared" si="120"/>
        <v>3.5680869135802463E-2</v>
      </c>
      <c r="BZ60" s="3">
        <f t="shared" si="188"/>
        <v>1.5384785223182942E-2</v>
      </c>
      <c r="CA60" s="3">
        <f t="shared" si="189"/>
        <v>0.12403541922847257</v>
      </c>
      <c r="CB60" s="3">
        <f t="shared" si="121"/>
        <v>3.7987124007859113E-2</v>
      </c>
      <c r="CC60" s="3">
        <f t="shared" si="62"/>
        <v>26.324709388189302</v>
      </c>
      <c r="CE60" s="3">
        <v>0.40500000000000003</v>
      </c>
      <c r="CF60" s="3">
        <v>2.081E-3</v>
      </c>
      <c r="CG60" s="32">
        <f t="shared" si="170"/>
        <v>1.0644233456220475</v>
      </c>
      <c r="CH60" s="3">
        <f t="shared" si="160"/>
        <v>1.489996E-2</v>
      </c>
      <c r="CI60" s="3">
        <f t="shared" si="123"/>
        <v>3.6790024691358024E-2</v>
      </c>
      <c r="CJ60" s="3">
        <f t="shared" si="190"/>
        <v>1.5859865272834683E-2</v>
      </c>
      <c r="CK60" s="3">
        <f t="shared" si="191"/>
        <v>0.12593595702909746</v>
      </c>
      <c r="CL60" s="3">
        <f t="shared" si="124"/>
        <v>3.9160161167493039E-2</v>
      </c>
      <c r="CM60" s="3">
        <f t="shared" si="66"/>
        <v>25.536156394323086</v>
      </c>
      <c r="CO60" s="3">
        <v>0.40500000000000003</v>
      </c>
      <c r="CP60" s="3">
        <v>2.0796E-3</v>
      </c>
      <c r="CQ60" s="32">
        <f t="shared" si="171"/>
        <v>1.0644233456220475</v>
      </c>
      <c r="CR60" s="3">
        <f t="shared" si="161"/>
        <v>1.4889936000000001E-2</v>
      </c>
      <c r="CS60" s="3">
        <f t="shared" si="126"/>
        <v>3.6765274074074074E-2</v>
      </c>
      <c r="CT60" s="3">
        <f t="shared" si="192"/>
        <v>1.5849195493218171E-2</v>
      </c>
      <c r="CU60" s="3">
        <f t="shared" si="193"/>
        <v>0.12589358797499645</v>
      </c>
      <c r="CV60" s="3">
        <f t="shared" si="127"/>
        <v>3.9133816032637457E-2</v>
      </c>
      <c r="CW60" s="3">
        <f t="shared" si="70"/>
        <v>25.553347497877635</v>
      </c>
    </row>
    <row r="61" spans="2:101" x14ac:dyDescent="0.2">
      <c r="B61" s="3">
        <v>0.45</v>
      </c>
      <c r="C61" s="3">
        <f t="shared" si="28"/>
        <v>375.00000000000006</v>
      </c>
      <c r="D61" s="3">
        <v>2.2529999999999998E-3</v>
      </c>
      <c r="E61" s="32">
        <f t="shared" ref="E61:E74" si="194">(E$2-13+(8.7*LN(B61*1000)))/E$2</f>
        <v>1.0668060798170549</v>
      </c>
      <c r="F61" s="3">
        <f t="shared" si="152"/>
        <v>1.5816059999999996E-2</v>
      </c>
      <c r="G61" s="3">
        <f t="shared" si="172"/>
        <v>3.5146799999999992E-2</v>
      </c>
      <c r="H61" s="3">
        <f t="shared" si="173"/>
        <v>1.6872668966751325E-2</v>
      </c>
      <c r="I61" s="3">
        <f t="shared" si="174"/>
        <v>0.12989483810664426</v>
      </c>
      <c r="J61" s="3">
        <f t="shared" si="175"/>
        <v>3.7494819926114052E-2</v>
      </c>
      <c r="K61" s="3">
        <f t="shared" si="34"/>
        <v>26.67035078366996</v>
      </c>
      <c r="M61" s="3">
        <v>0.45</v>
      </c>
      <c r="N61" s="3">
        <v>2.2474999999999999E-3</v>
      </c>
      <c r="O61" s="32">
        <f t="shared" si="163"/>
        <v>1.0668060798170549</v>
      </c>
      <c r="P61" s="3">
        <f t="shared" si="153"/>
        <v>1.5777449999999998E-2</v>
      </c>
      <c r="Q61" s="3">
        <f t="shared" si="102"/>
        <v>3.5060999999999995E-2</v>
      </c>
      <c r="R61" s="3">
        <f t="shared" si="176"/>
        <v>1.6831479584009591E-2</v>
      </c>
      <c r="S61" s="3">
        <f t="shared" si="177"/>
        <v>0.12973619226726824</v>
      </c>
      <c r="T61" s="3">
        <f t="shared" si="103"/>
        <v>3.7403287964465758E-2</v>
      </c>
      <c r="U61" s="3">
        <f t="shared" si="38"/>
        <v>26.735617493040451</v>
      </c>
      <c r="W61" s="3">
        <v>0.45</v>
      </c>
      <c r="X61" s="3">
        <v>2.1695999999999998E-3</v>
      </c>
      <c r="Y61" s="32">
        <f t="shared" si="164"/>
        <v>1.0668060798170549</v>
      </c>
      <c r="Z61" s="3">
        <f t="shared" si="154"/>
        <v>1.5230591999999998E-2</v>
      </c>
      <c r="AA61" s="3">
        <f t="shared" si="105"/>
        <v>3.3845759999999996E-2</v>
      </c>
      <c r="AB61" s="3">
        <f t="shared" si="178"/>
        <v>1.6248088144812996E-2</v>
      </c>
      <c r="AC61" s="3">
        <f t="shared" si="179"/>
        <v>0.12746798870623555</v>
      </c>
      <c r="AD61" s="3">
        <f t="shared" si="106"/>
        <v>3.6106862544028881E-2</v>
      </c>
      <c r="AE61" s="3">
        <f t="shared" si="42"/>
        <v>27.69556614841833</v>
      </c>
      <c r="AG61" s="3">
        <v>0.45</v>
      </c>
      <c r="AH61" s="3">
        <v>2.1657999999999998E-3</v>
      </c>
      <c r="AI61" s="32">
        <f t="shared" si="165"/>
        <v>1.0668060798170549</v>
      </c>
      <c r="AJ61" s="3">
        <f t="shared" si="155"/>
        <v>1.5203915999999998E-2</v>
      </c>
      <c r="AK61" s="3">
        <f t="shared" si="108"/>
        <v>3.3786479999999994E-2</v>
      </c>
      <c r="AL61" s="3">
        <f t="shared" si="180"/>
        <v>1.6219630025827797E-2</v>
      </c>
      <c r="AM61" s="3">
        <f t="shared" si="181"/>
        <v>0.12735631129169767</v>
      </c>
      <c r="AN61" s="3">
        <f t="shared" si="109"/>
        <v>3.6043622279617327E-2</v>
      </c>
      <c r="AO61" s="3">
        <f t="shared" si="46"/>
        <v>27.744159347866102</v>
      </c>
      <c r="AQ61" s="3">
        <v>0.45</v>
      </c>
      <c r="AR61" s="3">
        <v>2.2274999999999999E-3</v>
      </c>
      <c r="AS61" s="32">
        <f t="shared" si="166"/>
        <v>1.0661457231796541</v>
      </c>
      <c r="AT61" s="3">
        <f t="shared" si="156"/>
        <v>1.58598E-2</v>
      </c>
      <c r="AU61" s="3">
        <f t="shared" si="111"/>
        <v>3.5243999999999998E-2</v>
      </c>
      <c r="AV61" s="3">
        <f t="shared" si="182"/>
        <v>1.6908857940484679E-2</v>
      </c>
      <c r="AW61" s="3">
        <f t="shared" si="183"/>
        <v>0.13003406453881491</v>
      </c>
      <c r="AX61" s="3">
        <f t="shared" si="112"/>
        <v>3.7575239867743727E-2</v>
      </c>
      <c r="AY61" s="3">
        <f t="shared" si="50"/>
        <v>26.613269895808301</v>
      </c>
      <c r="BA61" s="3">
        <v>0.45</v>
      </c>
      <c r="BB61" s="3">
        <v>2.2285999999999999E-3</v>
      </c>
      <c r="BC61" s="32">
        <f t="shared" si="167"/>
        <v>1.0661457231796541</v>
      </c>
      <c r="BD61" s="3">
        <f t="shared" si="157"/>
        <v>1.5867632E-2</v>
      </c>
      <c r="BE61" s="3">
        <f t="shared" si="114"/>
        <v>3.5261404444444443E-2</v>
      </c>
      <c r="BF61" s="3">
        <f t="shared" si="184"/>
        <v>1.6917207993788621E-2</v>
      </c>
      <c r="BG61" s="3">
        <f t="shared" si="185"/>
        <v>0.13006616775237373</v>
      </c>
      <c r="BH61" s="3">
        <f t="shared" si="115"/>
        <v>3.7593795541752489E-2</v>
      </c>
      <c r="BI61" s="3">
        <f t="shared" si="54"/>
        <v>26.600134027152915</v>
      </c>
      <c r="BK61" s="3">
        <v>0.45</v>
      </c>
      <c r="BL61" s="3">
        <v>2.2103000000000001E-3</v>
      </c>
      <c r="BM61" s="32">
        <f t="shared" si="168"/>
        <v>1.0661457231796541</v>
      </c>
      <c r="BN61" s="3">
        <f t="shared" si="158"/>
        <v>1.5737336000000001E-2</v>
      </c>
      <c r="BO61" s="3">
        <f t="shared" si="117"/>
        <v>3.4971857777777782E-2</v>
      </c>
      <c r="BP61" s="3">
        <f t="shared" si="186"/>
        <v>1.6778293470641206E-2</v>
      </c>
      <c r="BQ61" s="3">
        <f t="shared" si="187"/>
        <v>0.12953105214828298</v>
      </c>
      <c r="BR61" s="3">
        <f t="shared" si="118"/>
        <v>3.72850966014249E-2</v>
      </c>
      <c r="BS61" s="3">
        <f t="shared" si="58"/>
        <v>26.820367684437851</v>
      </c>
      <c r="BU61" s="3">
        <v>0.45</v>
      </c>
      <c r="BV61" s="3">
        <v>2.1981000000000001E-3</v>
      </c>
      <c r="BW61" s="32">
        <f t="shared" si="169"/>
        <v>1.0661457231796541</v>
      </c>
      <c r="BX61" s="3">
        <f t="shared" si="159"/>
        <v>1.5650472000000002E-2</v>
      </c>
      <c r="BY61" s="3">
        <f t="shared" si="120"/>
        <v>3.4778826666666672E-2</v>
      </c>
      <c r="BZ61" s="3">
        <f t="shared" si="188"/>
        <v>1.6685683788542929E-2</v>
      </c>
      <c r="CA61" s="3">
        <f t="shared" si="189"/>
        <v>0.12917307687185797</v>
      </c>
      <c r="CB61" s="3">
        <f t="shared" si="121"/>
        <v>3.7079297307873176E-2</v>
      </c>
      <c r="CC61" s="3">
        <f t="shared" si="62"/>
        <v>26.969227374966099</v>
      </c>
      <c r="CE61" s="3">
        <v>0.45</v>
      </c>
      <c r="CF61" s="3">
        <v>2.2566000000000001E-3</v>
      </c>
      <c r="CG61" s="32">
        <f t="shared" si="170"/>
        <v>1.0659284958457307</v>
      </c>
      <c r="CH61" s="3">
        <f t="shared" si="160"/>
        <v>1.6157256000000002E-2</v>
      </c>
      <c r="CI61" s="3">
        <f t="shared" si="123"/>
        <v>3.590501333333334E-2</v>
      </c>
      <c r="CJ61" s="3">
        <f t="shared" si="190"/>
        <v>1.7222479585074408E-2</v>
      </c>
      <c r="CK61" s="3">
        <f t="shared" si="191"/>
        <v>0.13123444511664767</v>
      </c>
      <c r="CL61" s="3">
        <f t="shared" si="124"/>
        <v>3.8272176855720909E-2</v>
      </c>
      <c r="CM61" s="3">
        <f t="shared" si="66"/>
        <v>26.128641800800008</v>
      </c>
      <c r="CO61" s="3">
        <v>0.45</v>
      </c>
      <c r="CP61" s="3">
        <v>2.2548999999999998E-3</v>
      </c>
      <c r="CQ61" s="32">
        <f t="shared" si="171"/>
        <v>1.0659284958457307</v>
      </c>
      <c r="CR61" s="3">
        <f t="shared" si="161"/>
        <v>1.6145084000000001E-2</v>
      </c>
      <c r="CS61" s="3">
        <f t="shared" si="126"/>
        <v>3.5877964444444445E-2</v>
      </c>
      <c r="CT61" s="3">
        <f t="shared" si="192"/>
        <v>1.7209505103422975E-2</v>
      </c>
      <c r="CU61" s="3">
        <f t="shared" si="193"/>
        <v>0.13118500334803126</v>
      </c>
      <c r="CV61" s="3">
        <f t="shared" si="127"/>
        <v>3.8243344674273275E-2</v>
      </c>
      <c r="CW61" s="3">
        <f t="shared" si="70"/>
        <v>26.148340541791345</v>
      </c>
    </row>
    <row r="62" spans="2:101" x14ac:dyDescent="0.2">
      <c r="B62" s="3">
        <v>0.495</v>
      </c>
      <c r="C62" s="3">
        <f t="shared" si="28"/>
        <v>412.50000000000006</v>
      </c>
      <c r="D62" s="3">
        <v>2.4169999999999999E-3</v>
      </c>
      <c r="E62" s="32">
        <f t="shared" si="194"/>
        <v>1.0681857779273669</v>
      </c>
      <c r="F62" s="3">
        <f t="shared" si="152"/>
        <v>1.6967339999999997E-2</v>
      </c>
      <c r="G62" s="3">
        <f t="shared" si="172"/>
        <v>3.4277454545454542E-2</v>
      </c>
      <c r="H62" s="24">
        <f t="shared" si="173"/>
        <v>1.8124271277258127E-2</v>
      </c>
      <c r="I62" s="24">
        <f t="shared" si="174"/>
        <v>0.13462641374283921</v>
      </c>
      <c r="J62" s="24">
        <f t="shared" si="175"/>
        <v>3.6614689449006317E-2</v>
      </c>
      <c r="K62" s="3">
        <f t="shared" si="34"/>
        <v>27.311442894871771</v>
      </c>
      <c r="M62" s="3">
        <v>0.495</v>
      </c>
      <c r="N62" s="3">
        <v>2.4076000000000002E-3</v>
      </c>
      <c r="O62" s="32">
        <f t="shared" si="163"/>
        <v>1.0681857779273669</v>
      </c>
      <c r="P62" s="3">
        <f t="shared" si="153"/>
        <v>1.6901352000000001E-2</v>
      </c>
      <c r="Q62" s="3">
        <f t="shared" si="102"/>
        <v>3.4144145454545458E-2</v>
      </c>
      <c r="R62" s="24">
        <f t="shared" si="176"/>
        <v>1.8053783834144261E-2</v>
      </c>
      <c r="S62" s="24">
        <f t="shared" si="177"/>
        <v>0.1343643696600563</v>
      </c>
      <c r="T62" s="24">
        <f t="shared" si="103"/>
        <v>3.6472290574028808E-2</v>
      </c>
      <c r="U62" s="3">
        <f t="shared" si="38"/>
        <v>27.418075044403164</v>
      </c>
      <c r="W62" s="3">
        <v>0.495</v>
      </c>
      <c r="X62" s="3">
        <v>2.3264000000000002E-3</v>
      </c>
      <c r="Y62" s="32">
        <f t="shared" si="164"/>
        <v>1.0681857779273669</v>
      </c>
      <c r="Z62" s="3">
        <f t="shared" si="154"/>
        <v>1.6331327999999999E-2</v>
      </c>
      <c r="AA62" s="3">
        <f t="shared" si="105"/>
        <v>3.2992581818181814E-2</v>
      </c>
      <c r="AB62" s="24">
        <f t="shared" si="178"/>
        <v>1.7444892304266987E-2</v>
      </c>
      <c r="AC62" s="24">
        <f t="shared" si="179"/>
        <v>0.13207911380784998</v>
      </c>
      <c r="AD62" s="24">
        <f t="shared" si="106"/>
        <v>3.5242206675286845E-2</v>
      </c>
      <c r="AE62" s="3">
        <f t="shared" si="42"/>
        <v>28.37506769124186</v>
      </c>
      <c r="AG62" s="3">
        <v>0.495</v>
      </c>
      <c r="AH62" s="3">
        <v>2.3218000000000002E-3</v>
      </c>
      <c r="AI62" s="32">
        <f t="shared" si="165"/>
        <v>1.0681857779273669</v>
      </c>
      <c r="AJ62" s="3">
        <f t="shared" si="155"/>
        <v>1.6299035999999999E-2</v>
      </c>
      <c r="AK62" s="3">
        <f t="shared" si="108"/>
        <v>3.2927345454545454E-2</v>
      </c>
      <c r="AL62" s="24">
        <f t="shared" si="180"/>
        <v>1.7410398449126157E-2</v>
      </c>
      <c r="AM62" s="24">
        <f t="shared" si="181"/>
        <v>0.13194846891542986</v>
      </c>
      <c r="AN62" s="24">
        <f t="shared" si="109"/>
        <v>3.5172522119446784E-2</v>
      </c>
      <c r="AO62" s="3">
        <f t="shared" si="46"/>
        <v>28.4312849844539</v>
      </c>
      <c r="AQ62" s="3">
        <v>0.495</v>
      </c>
      <c r="AR62" s="3">
        <v>2.3934999999999998E-3</v>
      </c>
      <c r="AS62" s="32">
        <f t="shared" si="166"/>
        <v>1.0675117834173766</v>
      </c>
      <c r="AT62" s="3">
        <f t="shared" si="156"/>
        <v>1.704172E-2</v>
      </c>
      <c r="AU62" s="3">
        <f t="shared" si="111"/>
        <v>3.4427717171717172E-2</v>
      </c>
      <c r="AV62" s="24">
        <f t="shared" si="182"/>
        <v>1.8192236909699577E-2</v>
      </c>
      <c r="AW62" s="24">
        <f t="shared" si="183"/>
        <v>0.134878600636645</v>
      </c>
      <c r="AX62" s="24">
        <f t="shared" si="112"/>
        <v>3.6751993756968845E-2</v>
      </c>
      <c r="AY62" s="3">
        <f t="shared" si="50"/>
        <v>27.209408191912903</v>
      </c>
      <c r="BA62" s="3">
        <v>0.495</v>
      </c>
      <c r="BB62" s="3">
        <v>2.3890999999999999E-3</v>
      </c>
      <c r="BC62" s="32">
        <f t="shared" si="167"/>
        <v>1.0675117834173766</v>
      </c>
      <c r="BD62" s="3">
        <f t="shared" si="157"/>
        <v>1.7010391999999999E-2</v>
      </c>
      <c r="BE62" s="3">
        <f t="shared" si="114"/>
        <v>3.4364428282828284E-2</v>
      </c>
      <c r="BF62" s="24">
        <f t="shared" si="184"/>
        <v>1.8158793900548677E-2</v>
      </c>
      <c r="BG62" s="24">
        <f t="shared" si="185"/>
        <v>0.13475456912679687</v>
      </c>
      <c r="BH62" s="24">
        <f t="shared" si="115"/>
        <v>3.6684432122320559E-2</v>
      </c>
      <c r="BI62" s="3">
        <f t="shared" si="54"/>
        <v>27.25951969668224</v>
      </c>
      <c r="BK62" s="3">
        <v>0.495</v>
      </c>
      <c r="BL62" s="3">
        <v>2.3698E-3</v>
      </c>
      <c r="BM62" s="32">
        <f t="shared" si="168"/>
        <v>1.0675117834173766</v>
      </c>
      <c r="BN62" s="3">
        <f t="shared" si="158"/>
        <v>1.6872976000000001E-2</v>
      </c>
      <c r="BO62" s="3">
        <f t="shared" si="117"/>
        <v>3.4086820202020203E-2</v>
      </c>
      <c r="BP62" s="24">
        <f t="shared" si="186"/>
        <v>1.8012100701318597E-2</v>
      </c>
      <c r="BQ62" s="24">
        <f t="shared" si="187"/>
        <v>0.13420916772455821</v>
      </c>
      <c r="BR62" s="24">
        <f t="shared" si="118"/>
        <v>3.6388082224886056E-2</v>
      </c>
      <c r="BS62" s="3">
        <f t="shared" si="58"/>
        <v>27.481525237295777</v>
      </c>
      <c r="BU62" s="3">
        <v>0.495</v>
      </c>
      <c r="BV62" s="3">
        <v>2.3582E-3</v>
      </c>
      <c r="BW62" s="32">
        <f t="shared" si="169"/>
        <v>1.0675117834173766</v>
      </c>
      <c r="BX62" s="3">
        <f t="shared" si="159"/>
        <v>1.6790383999999998E-2</v>
      </c>
      <c r="BY62" s="3">
        <f t="shared" si="120"/>
        <v>3.3919967676767672E-2</v>
      </c>
      <c r="BZ62" s="24">
        <f t="shared" si="188"/>
        <v>1.7923932768102585E-2</v>
      </c>
      <c r="CA62" s="24">
        <f t="shared" si="189"/>
        <v>0.13388029268007515</v>
      </c>
      <c r="CB62" s="24">
        <f t="shared" si="121"/>
        <v>3.620996518808603E-2</v>
      </c>
      <c r="CC62" s="3">
        <f t="shared" si="62"/>
        <v>27.616707025419196</v>
      </c>
      <c r="CE62" s="3">
        <v>0.495</v>
      </c>
      <c r="CF62" s="3">
        <v>2.4201000000000001E-3</v>
      </c>
      <c r="CG62" s="32">
        <f t="shared" si="170"/>
        <v>1.0672900698429353</v>
      </c>
      <c r="CH62" s="3">
        <f t="shared" si="160"/>
        <v>1.7327916000000002E-2</v>
      </c>
      <c r="CI62" s="3">
        <f t="shared" si="123"/>
        <v>3.5005890909090912E-2</v>
      </c>
      <c r="CJ62" s="24">
        <f t="shared" si="190"/>
        <v>1.849391267787252E-2</v>
      </c>
      <c r="CK62" s="24">
        <f t="shared" si="191"/>
        <v>0.13599232580507079</v>
      </c>
      <c r="CL62" s="24">
        <f t="shared" si="124"/>
        <v>3.7361439753277818E-2</v>
      </c>
      <c r="CM62" s="3">
        <f t="shared" si="66"/>
        <v>26.765563816695991</v>
      </c>
      <c r="CO62" s="3">
        <v>0.495</v>
      </c>
      <c r="CP62" s="3">
        <v>2.4185000000000001E-3</v>
      </c>
      <c r="CQ62" s="32">
        <f t="shared" si="171"/>
        <v>1.0672900698429353</v>
      </c>
      <c r="CR62" s="3">
        <f t="shared" si="161"/>
        <v>1.7316460000000002E-2</v>
      </c>
      <c r="CS62" s="3">
        <f t="shared" si="126"/>
        <v>3.4982747474747479E-2</v>
      </c>
      <c r="CT62" s="24">
        <f t="shared" si="192"/>
        <v>1.8481685802832399E-2</v>
      </c>
      <c r="CU62" s="24">
        <f t="shared" si="193"/>
        <v>0.13594736408931363</v>
      </c>
      <c r="CV62" s="24">
        <f t="shared" si="127"/>
        <v>3.7336738995621011E-2</v>
      </c>
      <c r="CW62" s="3">
        <f t="shared" si="70"/>
        <v>26.783271032783116</v>
      </c>
    </row>
    <row r="63" spans="2:101" x14ac:dyDescent="0.2">
      <c r="B63" s="3">
        <v>0.55359999999999998</v>
      </c>
      <c r="C63" s="3">
        <f t="shared" si="28"/>
        <v>461.33333333333337</v>
      </c>
      <c r="D63" s="3">
        <v>2.6419E-3</v>
      </c>
      <c r="E63" s="32">
        <f t="shared" si="194"/>
        <v>1.0698054058526458</v>
      </c>
      <c r="F63" s="3">
        <f t="shared" si="152"/>
        <v>1.8546138E-2</v>
      </c>
      <c r="G63" s="3">
        <f t="shared" si="172"/>
        <v>3.3500971820809251E-2</v>
      </c>
      <c r="H63" s="3">
        <f t="shared" si="173"/>
        <v>1.9840758690089177E-2</v>
      </c>
      <c r="I63" s="3">
        <f t="shared" si="174"/>
        <v>0.1408572280363673</v>
      </c>
      <c r="J63" s="3">
        <f t="shared" si="175"/>
        <v>3.5839520755218887E-2</v>
      </c>
      <c r="K63" s="3">
        <f t="shared" si="34"/>
        <v>27.902158815959663</v>
      </c>
      <c r="M63" s="3">
        <v>0.55359999999999998</v>
      </c>
      <c r="N63" s="3">
        <v>2.643E-3</v>
      </c>
      <c r="O63" s="32">
        <f t="shared" si="163"/>
        <v>1.0698054058526458</v>
      </c>
      <c r="P63" s="3">
        <f t="shared" si="153"/>
        <v>1.8553859999999998E-2</v>
      </c>
      <c r="Q63" s="3">
        <f t="shared" si="102"/>
        <v>3.3514920520231209E-2</v>
      </c>
      <c r="R63" s="3">
        <f t="shared" si="176"/>
        <v>1.9849019727433168E-2</v>
      </c>
      <c r="S63" s="3">
        <f t="shared" si="177"/>
        <v>0.14088654913593834</v>
      </c>
      <c r="T63" s="3">
        <f t="shared" si="103"/>
        <v>3.5854443149265114E-2</v>
      </c>
      <c r="U63" s="3">
        <f t="shared" si="38"/>
        <v>27.890546112706716</v>
      </c>
      <c r="W63" s="3">
        <v>0.55359999999999998</v>
      </c>
      <c r="X63" s="3">
        <v>2.5422000000000001E-3</v>
      </c>
      <c r="Y63" s="32">
        <f t="shared" si="164"/>
        <v>1.0698054058526458</v>
      </c>
      <c r="Z63" s="3">
        <f t="shared" si="154"/>
        <v>1.7846244000000001E-2</v>
      </c>
      <c r="AA63" s="3">
        <f t="shared" si="105"/>
        <v>3.2236712427745666E-2</v>
      </c>
      <c r="AB63" s="3">
        <f t="shared" si="178"/>
        <v>1.9092008305365345E-2</v>
      </c>
      <c r="AC63" s="3">
        <f t="shared" si="179"/>
        <v>0.13817383364937569</v>
      </c>
      <c r="AD63" s="3">
        <f t="shared" si="106"/>
        <v>3.4487009222119482E-2</v>
      </c>
      <c r="AE63" s="3">
        <f t="shared" si="42"/>
        <v>28.996425684794207</v>
      </c>
      <c r="AG63" s="3">
        <v>0.55359999999999998</v>
      </c>
      <c r="AH63" s="3">
        <v>2.5408000000000002E-3</v>
      </c>
      <c r="AI63" s="32">
        <f t="shared" si="165"/>
        <v>1.0698054058526458</v>
      </c>
      <c r="AJ63" s="3">
        <f t="shared" si="155"/>
        <v>1.7836416000000001E-2</v>
      </c>
      <c r="AK63" s="3">
        <f t="shared" si="108"/>
        <v>3.2218959537572256E-2</v>
      </c>
      <c r="AL63" s="3">
        <f t="shared" si="180"/>
        <v>1.9081494257836628E-2</v>
      </c>
      <c r="AM63" s="3">
        <f t="shared" si="181"/>
        <v>0.13813578196049214</v>
      </c>
      <c r="AN63" s="3">
        <f t="shared" si="109"/>
        <v>3.4468017084242464E-2</v>
      </c>
      <c r="AO63" s="3">
        <f t="shared" si="46"/>
        <v>29.01240293446309</v>
      </c>
      <c r="AQ63" s="3">
        <v>0.55359999999999998</v>
      </c>
      <c r="AR63" s="3">
        <v>2.6142000000000001E-3</v>
      </c>
      <c r="AS63" s="32">
        <f t="shared" si="166"/>
        <v>1.0691154018409228</v>
      </c>
      <c r="AT63" s="3">
        <f t="shared" si="156"/>
        <v>1.8613104000000002E-2</v>
      </c>
      <c r="AU63" s="3">
        <f t="shared" si="111"/>
        <v>3.3621936416184973E-2</v>
      </c>
      <c r="AV63" s="3">
        <f t="shared" si="182"/>
        <v>1.9899556162466889E-2</v>
      </c>
      <c r="AW63" s="3">
        <f t="shared" si="183"/>
        <v>0.14106578664746067</v>
      </c>
      <c r="AX63" s="3">
        <f t="shared" si="112"/>
        <v>3.5945730062259554E-2</v>
      </c>
      <c r="AY63" s="3">
        <f t="shared" si="50"/>
        <v>27.8197159514623</v>
      </c>
      <c r="BA63" s="3">
        <v>0.55359999999999998</v>
      </c>
      <c r="BB63" s="3">
        <v>2.6115000000000001E-3</v>
      </c>
      <c r="BC63" s="32">
        <f t="shared" si="167"/>
        <v>1.0691154018409228</v>
      </c>
      <c r="BD63" s="3">
        <f t="shared" si="157"/>
        <v>1.859388E-2</v>
      </c>
      <c r="BE63" s="3">
        <f t="shared" si="114"/>
        <v>3.358721098265896E-2</v>
      </c>
      <c r="BF63" s="3">
        <f t="shared" si="184"/>
        <v>1.9879003487981897E-2</v>
      </c>
      <c r="BG63" s="3">
        <f t="shared" si="185"/>
        <v>0.14099291999239499</v>
      </c>
      <c r="BH63" s="3">
        <f t="shared" si="115"/>
        <v>3.5908604566441286E-2</v>
      </c>
      <c r="BI63" s="3">
        <f t="shared" si="54"/>
        <v>27.848478437799255</v>
      </c>
      <c r="BK63" s="3">
        <v>0.55359999999999998</v>
      </c>
      <c r="BL63" s="3">
        <v>2.5882000000000001E-3</v>
      </c>
      <c r="BM63" s="32">
        <f t="shared" si="168"/>
        <v>1.0691154018409228</v>
      </c>
      <c r="BN63" s="3">
        <f t="shared" si="158"/>
        <v>1.8427984000000001E-2</v>
      </c>
      <c r="BO63" s="3">
        <f t="shared" si="117"/>
        <v>3.3287543352601159E-2</v>
      </c>
      <c r="BP63" s="3">
        <f t="shared" si="186"/>
        <v>1.9701641519278099E-2</v>
      </c>
      <c r="BQ63" s="3">
        <f t="shared" si="187"/>
        <v>0.14036253602467469</v>
      </c>
      <c r="BR63" s="3">
        <f t="shared" si="118"/>
        <v>3.5588225287713326E-2</v>
      </c>
      <c r="BS63" s="3">
        <f t="shared" si="58"/>
        <v>28.09918145441339</v>
      </c>
      <c r="BU63" s="3">
        <v>0.55359999999999998</v>
      </c>
      <c r="BV63" s="3">
        <v>2.5760000000000002E-3</v>
      </c>
      <c r="BW63" s="32">
        <f t="shared" si="169"/>
        <v>1.0691154018409228</v>
      </c>
      <c r="BX63" s="3">
        <f t="shared" si="159"/>
        <v>1.8341120000000002E-2</v>
      </c>
      <c r="BY63" s="3">
        <f t="shared" si="120"/>
        <v>3.3130635838150298E-2</v>
      </c>
      <c r="BZ63" s="3">
        <f t="shared" si="188"/>
        <v>1.9608773879012588E-2</v>
      </c>
      <c r="CA63" s="3">
        <f t="shared" si="189"/>
        <v>0.1400313317761871</v>
      </c>
      <c r="CB63" s="3">
        <f t="shared" si="121"/>
        <v>3.5420473047349327E-2</v>
      </c>
      <c r="CC63" s="3">
        <f t="shared" si="62"/>
        <v>28.232259875897803</v>
      </c>
      <c r="CE63" s="3">
        <v>0.55359999999999998</v>
      </c>
      <c r="CF63" s="3">
        <v>2.6469000000000002E-3</v>
      </c>
      <c r="CG63" s="32">
        <f t="shared" si="170"/>
        <v>1.0688884218677177</v>
      </c>
      <c r="CH63" s="3">
        <f t="shared" si="160"/>
        <v>1.8951804000000003E-2</v>
      </c>
      <c r="CI63" s="3">
        <f t="shared" si="123"/>
        <v>3.4233750000000007E-2</v>
      </c>
      <c r="CJ63" s="3">
        <f t="shared" si="190"/>
        <v>2.0257363869106301E-2</v>
      </c>
      <c r="CK63" s="3">
        <f t="shared" si="191"/>
        <v>0.14232836635437893</v>
      </c>
      <c r="CL63" s="3">
        <f t="shared" si="124"/>
        <v>3.6592059012113987E-2</v>
      </c>
      <c r="CM63" s="3">
        <f t="shared" si="66"/>
        <v>27.32833371494468</v>
      </c>
      <c r="CO63" s="3">
        <v>0.55359999999999998</v>
      </c>
      <c r="CP63" s="3">
        <v>2.6448000000000001E-3</v>
      </c>
      <c r="CQ63" s="32">
        <f t="shared" si="171"/>
        <v>1.0688884218677177</v>
      </c>
      <c r="CR63" s="3">
        <f t="shared" si="161"/>
        <v>1.8936768E-2</v>
      </c>
      <c r="CS63" s="3">
        <f t="shared" si="126"/>
        <v>3.4206589595375723E-2</v>
      </c>
      <c r="CT63" s="3">
        <f t="shared" si="192"/>
        <v>2.0241292062795097E-2</v>
      </c>
      <c r="CU63" s="3">
        <f t="shared" si="193"/>
        <v>0.14227189484502939</v>
      </c>
      <c r="CV63" s="3">
        <f t="shared" si="127"/>
        <v>3.6563027570077851E-2</v>
      </c>
      <c r="CW63" s="3">
        <f t="shared" si="70"/>
        <v>27.35003270950056</v>
      </c>
    </row>
    <row r="64" spans="2:101" x14ac:dyDescent="0.2">
      <c r="B64" s="3">
        <v>0.61409999999999998</v>
      </c>
      <c r="C64" s="3">
        <f t="shared" si="28"/>
        <v>511.75</v>
      </c>
      <c r="D64" s="3">
        <v>2.8505000000000002E-3</v>
      </c>
      <c r="E64" s="32">
        <f t="shared" si="194"/>
        <v>1.0713067765351374</v>
      </c>
      <c r="F64" s="3">
        <f t="shared" si="152"/>
        <v>2.0010509999999999E-2</v>
      </c>
      <c r="G64" s="3">
        <f t="shared" si="172"/>
        <v>3.2585100146555933E-2</v>
      </c>
      <c r="H64" s="3">
        <f t="shared" si="173"/>
        <v>2.1437394964924132E-2</v>
      </c>
      <c r="I64" s="3">
        <f t="shared" si="174"/>
        <v>0.14641514595465913</v>
      </c>
      <c r="J64" s="3">
        <f t="shared" si="175"/>
        <v>3.4908638601081475E-2</v>
      </c>
      <c r="K64" s="3">
        <f t="shared" si="34"/>
        <v>28.646204494752766</v>
      </c>
      <c r="M64" s="3">
        <v>0.61409999999999998</v>
      </c>
      <c r="N64" s="3">
        <v>2.8525999999999998E-3</v>
      </c>
      <c r="O64" s="32">
        <f t="shared" si="163"/>
        <v>1.0713067765351374</v>
      </c>
      <c r="P64" s="3">
        <f t="shared" si="153"/>
        <v>2.0025251999999997E-2</v>
      </c>
      <c r="Q64" s="3">
        <f t="shared" si="102"/>
        <v>3.2609106008793354E-2</v>
      </c>
      <c r="R64" s="3">
        <f t="shared" si="176"/>
        <v>2.145318816942381E-2</v>
      </c>
      <c r="S64" s="3">
        <f t="shared" si="177"/>
        <v>0.14646906898531106</v>
      </c>
      <c r="T64" s="3">
        <f t="shared" si="103"/>
        <v>3.4934356243972987E-2</v>
      </c>
      <c r="U64" s="3">
        <f t="shared" si="38"/>
        <v>28.625116003748428</v>
      </c>
      <c r="W64" s="3">
        <v>0.61409999999999998</v>
      </c>
      <c r="X64" s="3">
        <v>2.7456999999999998E-3</v>
      </c>
      <c r="Y64" s="32">
        <f t="shared" si="164"/>
        <v>1.0713067765351374</v>
      </c>
      <c r="Z64" s="3">
        <f t="shared" si="154"/>
        <v>1.9274813999999998E-2</v>
      </c>
      <c r="AA64" s="3">
        <f t="shared" si="105"/>
        <v>3.1387093307278943E-2</v>
      </c>
      <c r="AB64" s="3">
        <f t="shared" si="178"/>
        <v>2.0649238854654334E-2</v>
      </c>
      <c r="AC64" s="3">
        <f t="shared" si="179"/>
        <v>0.14369843024422477</v>
      </c>
      <c r="AD64" s="3">
        <f t="shared" si="106"/>
        <v>3.3625205755828586E-2</v>
      </c>
      <c r="AE64" s="3">
        <f t="shared" si="42"/>
        <v>29.739594971152265</v>
      </c>
      <c r="AG64" s="3">
        <v>0.61409999999999998</v>
      </c>
      <c r="AH64" s="3">
        <v>2.7463000000000001E-3</v>
      </c>
      <c r="AI64" s="32">
        <f t="shared" si="165"/>
        <v>1.0713067765351374</v>
      </c>
      <c r="AJ64" s="3">
        <f t="shared" si="155"/>
        <v>1.9279026000000001E-2</v>
      </c>
      <c r="AK64" s="3">
        <f t="shared" si="108"/>
        <v>3.1393952125061068E-2</v>
      </c>
      <c r="AL64" s="3">
        <f t="shared" si="180"/>
        <v>2.0653751198797105E-2</v>
      </c>
      <c r="AM64" s="3">
        <f t="shared" si="181"/>
        <v>0.14371413012921558</v>
      </c>
      <c r="AN64" s="3">
        <f t="shared" si="109"/>
        <v>3.3632553653797602E-2</v>
      </c>
      <c r="AO64" s="3">
        <f t="shared" si="46"/>
        <v>29.733097590318881</v>
      </c>
      <c r="AQ64" s="3">
        <v>0.61409999999999998</v>
      </c>
      <c r="AR64" s="3">
        <v>2.823E-3</v>
      </c>
      <c r="AS64" s="32">
        <f t="shared" si="166"/>
        <v>1.0706019319565363</v>
      </c>
      <c r="AT64" s="3">
        <f t="shared" si="156"/>
        <v>2.0099760000000001E-2</v>
      </c>
      <c r="AU64" s="3">
        <f t="shared" si="111"/>
        <v>3.2730434782608696E-2</v>
      </c>
      <c r="AV64" s="3">
        <f t="shared" si="182"/>
        <v>2.1518841887862711E-2</v>
      </c>
      <c r="AW64" s="3">
        <f t="shared" si="183"/>
        <v>0.14669301921994349</v>
      </c>
      <c r="AX64" s="3">
        <f t="shared" si="112"/>
        <v>3.5041266712038284E-2</v>
      </c>
      <c r="AY64" s="3">
        <f t="shared" si="50"/>
        <v>28.537781131538093</v>
      </c>
      <c r="BA64" s="3">
        <v>0.61409999999999998</v>
      </c>
      <c r="BB64" s="3">
        <v>2.8202000000000001E-3</v>
      </c>
      <c r="BC64" s="32">
        <f t="shared" si="167"/>
        <v>1.0706019319565363</v>
      </c>
      <c r="BD64" s="3">
        <f t="shared" si="157"/>
        <v>2.0079824E-2</v>
      </c>
      <c r="BE64" s="3">
        <f t="shared" si="114"/>
        <v>3.2697971014492754E-2</v>
      </c>
      <c r="BF64" s="3">
        <f t="shared" si="184"/>
        <v>2.1497498367747225E-2</v>
      </c>
      <c r="BG64" s="3">
        <f t="shared" si="185"/>
        <v>0.1466202522428168</v>
      </c>
      <c r="BH64" s="3">
        <f t="shared" si="115"/>
        <v>3.500651093917477E-2</v>
      </c>
      <c r="BI64" s="3">
        <f t="shared" si="54"/>
        <v>28.566114507599472</v>
      </c>
      <c r="BK64" s="3">
        <v>0.61409999999999998</v>
      </c>
      <c r="BL64" s="3">
        <v>2.7940999999999999E-3</v>
      </c>
      <c r="BM64" s="32">
        <f t="shared" si="168"/>
        <v>1.0706019319565363</v>
      </c>
      <c r="BN64" s="3">
        <f t="shared" si="158"/>
        <v>1.9893991999999999E-2</v>
      </c>
      <c r="BO64" s="3">
        <f t="shared" si="117"/>
        <v>3.2395362318840583E-2</v>
      </c>
      <c r="BP64" s="3">
        <f t="shared" si="186"/>
        <v>2.1298546269527877E-2</v>
      </c>
      <c r="BQ64" s="3">
        <f t="shared" si="187"/>
        <v>0.14594021470974983</v>
      </c>
      <c r="BR64" s="3">
        <f t="shared" si="118"/>
        <v>3.4682537484982706E-2</v>
      </c>
      <c r="BS64" s="3">
        <f t="shared" si="58"/>
        <v>28.832953771995285</v>
      </c>
      <c r="BU64" s="3">
        <v>0.61409999999999998</v>
      </c>
      <c r="BV64" s="3">
        <v>2.7845999999999999E-3</v>
      </c>
      <c r="BW64" s="32">
        <f t="shared" si="169"/>
        <v>1.0706019319565363</v>
      </c>
      <c r="BX64" s="3">
        <f t="shared" si="159"/>
        <v>1.9826351999999998E-2</v>
      </c>
      <c r="BY64" s="3">
        <f t="shared" si="120"/>
        <v>3.2285217391304348E-2</v>
      </c>
      <c r="BZ64" s="3">
        <f t="shared" si="188"/>
        <v>2.1226130754850334E-2</v>
      </c>
      <c r="CA64" s="3">
        <f t="shared" si="189"/>
        <v>0.14569190353224964</v>
      </c>
      <c r="CB64" s="3">
        <f t="shared" si="121"/>
        <v>3.4564616112767198E-2</v>
      </c>
      <c r="CC64" s="3">
        <f t="shared" si="62"/>
        <v>28.931320884267773</v>
      </c>
      <c r="CE64" s="3">
        <v>0.61409999999999998</v>
      </c>
      <c r="CF64" s="3">
        <v>2.8573000000000001E-3</v>
      </c>
      <c r="CG64" s="32">
        <f t="shared" si="170"/>
        <v>1.0703700701110304</v>
      </c>
      <c r="CH64" s="3">
        <f t="shared" si="160"/>
        <v>2.0458268000000002E-2</v>
      </c>
      <c r="CI64" s="3">
        <f t="shared" si="123"/>
        <v>3.3314228952939264E-2</v>
      </c>
      <c r="CJ64" s="3">
        <f t="shared" si="190"/>
        <v>2.189791775351025E-2</v>
      </c>
      <c r="CK64" s="3">
        <f t="shared" si="191"/>
        <v>0.147979450443331</v>
      </c>
      <c r="CL64" s="3">
        <f t="shared" si="124"/>
        <v>3.5658553580052516E-2</v>
      </c>
      <c r="CM64" s="3">
        <f t="shared" si="66"/>
        <v>28.043762284272869</v>
      </c>
      <c r="CO64" s="3">
        <v>0.61409999999999998</v>
      </c>
      <c r="CP64" s="3">
        <v>2.8559000000000002E-3</v>
      </c>
      <c r="CQ64" s="32">
        <f t="shared" si="171"/>
        <v>1.0703700701110304</v>
      </c>
      <c r="CR64" s="3">
        <f t="shared" si="161"/>
        <v>2.0448244000000001E-2</v>
      </c>
      <c r="CS64" s="3">
        <f t="shared" si="126"/>
        <v>3.3297905878521418E-2</v>
      </c>
      <c r="CT64" s="3">
        <f t="shared" si="192"/>
        <v>2.1887188363927456E-2</v>
      </c>
      <c r="CU64" s="3">
        <f t="shared" si="193"/>
        <v>0.14794319303005277</v>
      </c>
      <c r="CV64" s="3">
        <f t="shared" si="127"/>
        <v>3.5641081849743454E-2</v>
      </c>
      <c r="CW64" s="3">
        <f t="shared" si="70"/>
        <v>28.057509707921451</v>
      </c>
    </row>
    <row r="65" spans="2:101" x14ac:dyDescent="0.2">
      <c r="B65" s="3">
        <v>0.67449999999999999</v>
      </c>
      <c r="C65" s="3">
        <f t="shared" si="28"/>
        <v>562.08333333333337</v>
      </c>
      <c r="D65" s="3">
        <v>3.0520999999999999E-3</v>
      </c>
      <c r="E65" s="32">
        <f t="shared" si="194"/>
        <v>1.0726648146058833</v>
      </c>
      <c r="F65" s="3">
        <f t="shared" si="152"/>
        <v>2.1425741999999998E-2</v>
      </c>
      <c r="G65" s="3">
        <f t="shared" si="172"/>
        <v>3.1765369903632316E-2</v>
      </c>
      <c r="H65" s="3">
        <f t="shared" si="173"/>
        <v>2.2982639570223482E-2</v>
      </c>
      <c r="I65" s="3">
        <f t="shared" si="174"/>
        <v>0.15160026243454686</v>
      </c>
      <c r="J65" s="3">
        <f t="shared" si="175"/>
        <v>3.4073594618567064E-2</v>
      </c>
      <c r="K65" s="3">
        <f t="shared" si="34"/>
        <v>29.348239045348311</v>
      </c>
      <c r="M65" s="3">
        <v>0.67449999999999999</v>
      </c>
      <c r="N65" s="3">
        <v>3.0542999999999998E-3</v>
      </c>
      <c r="O65" s="32">
        <f t="shared" si="163"/>
        <v>1.0726648146058833</v>
      </c>
      <c r="P65" s="3">
        <f t="shared" si="153"/>
        <v>2.1441185999999997E-2</v>
      </c>
      <c r="Q65" s="3">
        <f t="shared" si="102"/>
        <v>3.1788266864343953E-2</v>
      </c>
      <c r="R65" s="3">
        <f t="shared" si="176"/>
        <v>2.2999205805620256E-2</v>
      </c>
      <c r="S65" s="3">
        <f t="shared" si="177"/>
        <v>0.1516548904770969</v>
      </c>
      <c r="T65" s="3">
        <f t="shared" si="103"/>
        <v>3.4098155382683848E-2</v>
      </c>
      <c r="U65" s="3">
        <f t="shared" si="38"/>
        <v>29.32709962685643</v>
      </c>
      <c r="W65" s="3">
        <v>0.67449999999999999</v>
      </c>
      <c r="X65" s="3">
        <v>2.9429E-3</v>
      </c>
      <c r="Y65" s="32">
        <f t="shared" si="164"/>
        <v>1.0726648146058833</v>
      </c>
      <c r="Z65" s="3">
        <f t="shared" si="154"/>
        <v>2.0659158E-2</v>
      </c>
      <c r="AA65" s="3">
        <f t="shared" si="105"/>
        <v>3.0628848035581913E-2</v>
      </c>
      <c r="AB65" s="3">
        <f t="shared" si="178"/>
        <v>2.2160351885983649E-2</v>
      </c>
      <c r="AC65" s="3">
        <f t="shared" si="179"/>
        <v>0.14886353444004899</v>
      </c>
      <c r="AD65" s="3">
        <f t="shared" si="106"/>
        <v>3.2854487599679245E-2</v>
      </c>
      <c r="AE65" s="3">
        <f t="shared" si="42"/>
        <v>30.437242308711667</v>
      </c>
      <c r="AG65" s="3">
        <v>0.67449999999999999</v>
      </c>
      <c r="AH65" s="3">
        <v>2.9418000000000001E-3</v>
      </c>
      <c r="AI65" s="32">
        <f t="shared" si="165"/>
        <v>1.0726648146058833</v>
      </c>
      <c r="AJ65" s="3">
        <f t="shared" si="155"/>
        <v>2.0651435999999999E-2</v>
      </c>
      <c r="AK65" s="3">
        <f t="shared" si="108"/>
        <v>3.0617399555226091E-2</v>
      </c>
      <c r="AL65" s="3">
        <f t="shared" si="180"/>
        <v>2.2152068768285262E-2</v>
      </c>
      <c r="AM65" s="3">
        <f t="shared" si="181"/>
        <v>0.14883571066207621</v>
      </c>
      <c r="AN65" s="3">
        <f t="shared" si="109"/>
        <v>3.284220721762085E-2</v>
      </c>
      <c r="AO65" s="3">
        <f t="shared" si="46"/>
        <v>30.448623424538571</v>
      </c>
      <c r="AQ65" s="3">
        <v>0.67449999999999999</v>
      </c>
      <c r="AR65" s="3">
        <v>3.0238999999999999E-3</v>
      </c>
      <c r="AS65" s="32">
        <f t="shared" si="166"/>
        <v>1.0719465462572255</v>
      </c>
      <c r="AT65" s="3">
        <f t="shared" si="156"/>
        <v>2.1530167999999999E-2</v>
      </c>
      <c r="AU65" s="3">
        <f t="shared" si="111"/>
        <v>3.1920189770200148E-2</v>
      </c>
      <c r="AV65" s="3">
        <f t="shared" si="182"/>
        <v>2.3079189227937835E-2</v>
      </c>
      <c r="AW65" s="3">
        <f t="shared" si="183"/>
        <v>0.15191836369556458</v>
      </c>
      <c r="AX65" s="3">
        <f t="shared" si="112"/>
        <v>3.4216737180041271E-2</v>
      </c>
      <c r="AY65" s="3">
        <f t="shared" si="50"/>
        <v>29.225463396413588</v>
      </c>
      <c r="BA65" s="3">
        <v>0.67449999999999999</v>
      </c>
      <c r="BB65" s="3">
        <v>3.0230999999999999E-3</v>
      </c>
      <c r="BC65" s="32">
        <f t="shared" si="167"/>
        <v>1.0719465462572255</v>
      </c>
      <c r="BD65" s="3">
        <f t="shared" si="157"/>
        <v>2.1524471999999999E-2</v>
      </c>
      <c r="BE65" s="3">
        <f t="shared" si="114"/>
        <v>3.1911744996293553E-2</v>
      </c>
      <c r="BF65" s="3">
        <f t="shared" si="184"/>
        <v>2.3073083420410354E-2</v>
      </c>
      <c r="BG65" s="3">
        <f t="shared" si="185"/>
        <v>0.15189826668007228</v>
      </c>
      <c r="BH65" s="3">
        <f t="shared" si="115"/>
        <v>3.4207684833818169E-2</v>
      </c>
      <c r="BI65" s="3">
        <f t="shared" si="54"/>
        <v>29.233197302244399</v>
      </c>
      <c r="BK65" s="3">
        <v>0.67449999999999999</v>
      </c>
      <c r="BL65" s="3">
        <v>2.9954000000000001E-3</v>
      </c>
      <c r="BM65" s="32">
        <f t="shared" si="168"/>
        <v>1.0719465462572255</v>
      </c>
      <c r="BN65" s="3">
        <f t="shared" si="158"/>
        <v>2.1327248E-2</v>
      </c>
      <c r="BO65" s="3">
        <f t="shared" si="117"/>
        <v>3.1619344699777611E-2</v>
      </c>
      <c r="BP65" s="3">
        <f t="shared" si="186"/>
        <v>2.2861669834771319E-2</v>
      </c>
      <c r="BQ65" s="3">
        <f t="shared" si="187"/>
        <v>0.15120076003370922</v>
      </c>
      <c r="BR65" s="3">
        <f t="shared" si="118"/>
        <v>3.3894247345843322E-2</v>
      </c>
      <c r="BS65" s="3">
        <f t="shared" si="58"/>
        <v>29.503531670032398</v>
      </c>
      <c r="BU65" s="3">
        <v>0.67449999999999999</v>
      </c>
      <c r="BV65" s="3">
        <v>2.9843000000000001E-3</v>
      </c>
      <c r="BW65" s="32">
        <f t="shared" si="169"/>
        <v>1.0719465462572255</v>
      </c>
      <c r="BX65" s="3">
        <f t="shared" si="159"/>
        <v>2.1248216E-2</v>
      </c>
      <c r="BY65" s="3">
        <f t="shared" si="120"/>
        <v>3.1502173461823574E-2</v>
      </c>
      <c r="BZ65" s="3">
        <f t="shared" si="188"/>
        <v>2.2776951755327519E-2</v>
      </c>
      <c r="CA65" s="3">
        <f t="shared" si="189"/>
        <v>0.15092034904322055</v>
      </c>
      <c r="CB65" s="3">
        <f t="shared" si="121"/>
        <v>3.3768646041997807E-2</v>
      </c>
      <c r="CC65" s="3">
        <f t="shared" si="62"/>
        <v>29.613269029392164</v>
      </c>
      <c r="CE65" s="3">
        <v>0.67449999999999999</v>
      </c>
      <c r="CF65" s="3">
        <v>3.0650999999999999E-3</v>
      </c>
      <c r="CG65" s="32">
        <f t="shared" si="170"/>
        <v>1.0717102686012083</v>
      </c>
      <c r="CH65" s="3">
        <f t="shared" si="160"/>
        <v>2.1946115999999998E-2</v>
      </c>
      <c r="CI65" s="3">
        <f t="shared" si="123"/>
        <v>3.2536865826538176E-2</v>
      </c>
      <c r="CJ65" s="3">
        <f t="shared" si="190"/>
        <v>2.3519877873113274E-2</v>
      </c>
      <c r="CK65" s="3">
        <f t="shared" si="191"/>
        <v>0.15336191793634193</v>
      </c>
      <c r="CL65" s="3">
        <f t="shared" si="124"/>
        <v>3.4870093214400703E-2</v>
      </c>
      <c r="CM65" s="3">
        <f t="shared" si="66"/>
        <v>28.677869997405644</v>
      </c>
      <c r="CO65" s="3">
        <v>0.67449999999999999</v>
      </c>
      <c r="CP65" s="3">
        <v>3.0601999999999999E-3</v>
      </c>
      <c r="CQ65" s="32">
        <f t="shared" si="171"/>
        <v>1.0717102686012083</v>
      </c>
      <c r="CR65" s="3">
        <f t="shared" si="161"/>
        <v>2.1911032E-2</v>
      </c>
      <c r="CS65" s="3">
        <f t="shared" si="126"/>
        <v>3.2484851000741291E-2</v>
      </c>
      <c r="CT65" s="3">
        <f t="shared" si="192"/>
        <v>2.348227799004967E-2</v>
      </c>
      <c r="CU65" s="3">
        <f t="shared" si="193"/>
        <v>0.15323928344275717</v>
      </c>
      <c r="CV65" s="3">
        <f t="shared" si="127"/>
        <v>3.4814348391474681E-2</v>
      </c>
      <c r="CW65" s="3">
        <f t="shared" si="70"/>
        <v>28.723789075566312</v>
      </c>
    </row>
    <row r="66" spans="2:101" x14ac:dyDescent="0.2">
      <c r="B66" s="3">
        <v>0.7349</v>
      </c>
      <c r="C66" s="3">
        <f t="shared" si="28"/>
        <v>612.41666666666674</v>
      </c>
      <c r="D66" s="3">
        <v>3.2545999999999999E-3</v>
      </c>
      <c r="E66" s="32">
        <f t="shared" si="194"/>
        <v>1.0739063054728002</v>
      </c>
      <c r="F66" s="3">
        <f t="shared" si="152"/>
        <v>2.2847291999999998E-2</v>
      </c>
      <c r="G66" s="3">
        <f t="shared" si="172"/>
        <v>3.1088980813716149E-2</v>
      </c>
      <c r="H66" s="3">
        <f t="shared" si="173"/>
        <v>2.4535850941778261E-2</v>
      </c>
      <c r="I66" s="3">
        <f t="shared" si="174"/>
        <v>0.15663923819330283</v>
      </c>
      <c r="J66" s="3">
        <f t="shared" si="175"/>
        <v>3.3386652526572677E-2</v>
      </c>
      <c r="K66" s="3">
        <f t="shared" si="34"/>
        <v>29.952089362780313</v>
      </c>
      <c r="M66" s="3">
        <v>0.7349</v>
      </c>
      <c r="N66" s="3">
        <v>3.2561999999999999E-3</v>
      </c>
      <c r="O66" s="32">
        <f t="shared" si="163"/>
        <v>1.0739063054728002</v>
      </c>
      <c r="P66" s="3">
        <f t="shared" si="153"/>
        <v>2.2858523999999998E-2</v>
      </c>
      <c r="Q66" s="3">
        <f t="shared" si="102"/>
        <v>3.1104264525785817E-2</v>
      </c>
      <c r="R66" s="3">
        <f t="shared" si="176"/>
        <v>2.4547913057401331E-2</v>
      </c>
      <c r="S66" s="3">
        <f t="shared" si="177"/>
        <v>0.1566777363169424</v>
      </c>
      <c r="T66" s="3">
        <f t="shared" si="103"/>
        <v>3.3403065801335327E-2</v>
      </c>
      <c r="U66" s="3">
        <f t="shared" si="38"/>
        <v>29.937371795376453</v>
      </c>
      <c r="W66" s="3">
        <v>0.7349</v>
      </c>
      <c r="X66" s="3">
        <v>3.1327E-3</v>
      </c>
      <c r="Y66" s="32">
        <f t="shared" si="164"/>
        <v>1.0739063054728002</v>
      </c>
      <c r="Z66" s="3">
        <f t="shared" si="154"/>
        <v>2.1991554E-2</v>
      </c>
      <c r="AA66" s="3">
        <f t="shared" si="105"/>
        <v>2.9924553000408218E-2</v>
      </c>
      <c r="AB66" s="3">
        <f t="shared" si="178"/>
        <v>2.3616868507745581E-2</v>
      </c>
      <c r="AC66" s="3">
        <f t="shared" si="179"/>
        <v>0.15367780746661366</v>
      </c>
      <c r="AD66" s="3">
        <f t="shared" si="106"/>
        <v>3.2136166155593386E-2</v>
      </c>
      <c r="AE66" s="3">
        <f t="shared" si="42"/>
        <v>31.117588674339963</v>
      </c>
      <c r="AG66" s="3">
        <v>0.7349</v>
      </c>
      <c r="AH66" s="3">
        <v>3.1316E-3</v>
      </c>
      <c r="AI66" s="32">
        <f t="shared" si="165"/>
        <v>1.0739063054728002</v>
      </c>
      <c r="AJ66" s="3">
        <f t="shared" si="155"/>
        <v>2.1983831999999998E-2</v>
      </c>
      <c r="AK66" s="3">
        <f t="shared" si="108"/>
        <v>2.9914045448360318E-2</v>
      </c>
      <c r="AL66" s="3">
        <f t="shared" si="180"/>
        <v>2.3608575803254719E-2</v>
      </c>
      <c r="AM66" s="3">
        <f t="shared" si="181"/>
        <v>0.15365082428433216</v>
      </c>
      <c r="AN66" s="3">
        <f t="shared" si="109"/>
        <v>3.2124882029194064E-2</v>
      </c>
      <c r="AO66" s="3">
        <f t="shared" si="46"/>
        <v>31.1285189807462</v>
      </c>
      <c r="AQ66" s="3">
        <v>0.7349</v>
      </c>
      <c r="AR66" s="3">
        <v>3.2233000000000001E-3</v>
      </c>
      <c r="AS66" s="32">
        <f t="shared" si="166"/>
        <v>1.0731757653857543</v>
      </c>
      <c r="AT66" s="3">
        <f t="shared" si="156"/>
        <v>2.2949896000000001E-2</v>
      </c>
      <c r="AU66" s="3">
        <f t="shared" si="111"/>
        <v>3.1228597088039191E-2</v>
      </c>
      <c r="AV66" s="3">
        <f t="shared" si="182"/>
        <v>2.4629272205323464E-2</v>
      </c>
      <c r="AW66" s="3">
        <f t="shared" si="183"/>
        <v>0.15693716005243458</v>
      </c>
      <c r="AX66" s="3">
        <f t="shared" si="112"/>
        <v>3.3513773581879798E-2</v>
      </c>
      <c r="AY66" s="3">
        <f t="shared" si="50"/>
        <v>29.838478127711625</v>
      </c>
      <c r="BA66" s="3">
        <v>0.7349</v>
      </c>
      <c r="BB66" s="3">
        <v>3.2214000000000001E-3</v>
      </c>
      <c r="BC66" s="32">
        <f t="shared" si="167"/>
        <v>1.0731757653857543</v>
      </c>
      <c r="BD66" s="3">
        <f t="shared" si="157"/>
        <v>2.2936368000000002E-2</v>
      </c>
      <c r="BE66" s="3">
        <f t="shared" si="114"/>
        <v>3.1210189141379782E-2</v>
      </c>
      <c r="BF66" s="3">
        <f t="shared" si="184"/>
        <v>2.4614754283569327E-2</v>
      </c>
      <c r="BG66" s="3">
        <f t="shared" si="185"/>
        <v>0.15689089930129577</v>
      </c>
      <c r="BH66" s="3">
        <f t="shared" si="115"/>
        <v>3.3494018619634407E-2</v>
      </c>
      <c r="BI66" s="3">
        <f t="shared" si="54"/>
        <v>29.856077031431326</v>
      </c>
      <c r="BK66" s="3">
        <v>0.7349</v>
      </c>
      <c r="BL66" s="3">
        <v>3.1898E-3</v>
      </c>
      <c r="BM66" s="32">
        <f t="shared" si="168"/>
        <v>1.0731757653857543</v>
      </c>
      <c r="BN66" s="3">
        <f t="shared" si="158"/>
        <v>2.2711376000000002E-2</v>
      </c>
      <c r="BO66" s="3">
        <f t="shared" si="117"/>
        <v>3.0904035923254868E-2</v>
      </c>
      <c r="BP66" s="3">
        <f t="shared" si="186"/>
        <v>2.4373298321763652E-2</v>
      </c>
      <c r="BQ66" s="3">
        <f t="shared" si="187"/>
        <v>0.15611950013295472</v>
      </c>
      <c r="BR66" s="3">
        <f t="shared" si="118"/>
        <v>3.316546240544789E-2</v>
      </c>
      <c r="BS66" s="3">
        <f t="shared" si="58"/>
        <v>30.151848563876378</v>
      </c>
      <c r="BU66" s="3">
        <v>0.7349</v>
      </c>
      <c r="BV66" s="3">
        <v>3.1806999999999998E-3</v>
      </c>
      <c r="BW66" s="32">
        <f t="shared" si="169"/>
        <v>1.0731757653857543</v>
      </c>
      <c r="BX66" s="3">
        <f t="shared" si="159"/>
        <v>2.2646584000000001E-2</v>
      </c>
      <c r="BY66" s="3">
        <f t="shared" si="120"/>
        <v>3.0815871547149272E-2</v>
      </c>
      <c r="BZ66" s="3">
        <f t="shared" si="188"/>
        <v>2.4303765117572779E-2</v>
      </c>
      <c r="CA66" s="3">
        <f t="shared" si="189"/>
        <v>0.15589664883368334</v>
      </c>
      <c r="CB66" s="3">
        <f t="shared" si="121"/>
        <v>3.3070846533641014E-2</v>
      </c>
      <c r="CC66" s="3">
        <f t="shared" si="62"/>
        <v>30.238113166615168</v>
      </c>
      <c r="CE66" s="3">
        <v>0.7349</v>
      </c>
      <c r="CF66" s="3">
        <v>3.2629E-3</v>
      </c>
      <c r="CG66" s="32">
        <f t="shared" si="170"/>
        <v>1.0729354508853086</v>
      </c>
      <c r="CH66" s="3">
        <f t="shared" si="160"/>
        <v>2.3362364E-2</v>
      </c>
      <c r="CI66" s="3">
        <f t="shared" si="123"/>
        <v>3.1789854401959451E-2</v>
      </c>
      <c r="CJ66" s="3">
        <f t="shared" si="190"/>
        <v>2.5066308552086702E-2</v>
      </c>
      <c r="CK66" s="3">
        <f t="shared" si="191"/>
        <v>0.15832343020566067</v>
      </c>
      <c r="CL66" s="3">
        <f t="shared" si="124"/>
        <v>3.4108461766344675E-2</v>
      </c>
      <c r="CM66" s="3">
        <f t="shared" si="66"/>
        <v>29.318238003530105</v>
      </c>
      <c r="CO66" s="3">
        <v>0.7349</v>
      </c>
      <c r="CP66" s="3">
        <v>3.2596999999999999E-3</v>
      </c>
      <c r="CQ66" s="32">
        <f t="shared" si="171"/>
        <v>1.0729354508853086</v>
      </c>
      <c r="CR66" s="3">
        <f t="shared" si="161"/>
        <v>2.3339452E-2</v>
      </c>
      <c r="CS66" s="3">
        <f t="shared" si="126"/>
        <v>3.1758677371070895E-2</v>
      </c>
      <c r="CT66" s="3">
        <f t="shared" si="192"/>
        <v>2.5041725455036017E-2</v>
      </c>
      <c r="CU66" s="3">
        <f t="shared" si="193"/>
        <v>0.15824577547295227</v>
      </c>
      <c r="CV66" s="3">
        <f t="shared" si="127"/>
        <v>3.4075010824650996E-2</v>
      </c>
      <c r="CW66" s="3">
        <f t="shared" si="70"/>
        <v>29.347019290645882</v>
      </c>
    </row>
    <row r="67" spans="2:101" x14ac:dyDescent="0.2">
      <c r="B67" s="3">
        <v>0.81540000000000001</v>
      </c>
      <c r="C67" s="3">
        <f t="shared" ref="C67:C74" si="195">B67/$A$11</f>
        <v>679.50000000000011</v>
      </c>
      <c r="D67" s="3">
        <v>3.5075000000000002E-3</v>
      </c>
      <c r="E67" s="32">
        <f t="shared" si="194"/>
        <v>1.075410990809236</v>
      </c>
      <c r="F67" s="3">
        <f t="shared" si="152"/>
        <v>2.4622649999999999E-2</v>
      </c>
      <c r="G67" s="3">
        <f t="shared" si="172"/>
        <v>3.0197019867549666E-2</v>
      </c>
      <c r="H67" s="3">
        <f t="shared" si="173"/>
        <v>2.6479468432849033E-2</v>
      </c>
      <c r="I67" s="3">
        <f t="shared" si="174"/>
        <v>0.16272513153428095</v>
      </c>
      <c r="J67" s="3">
        <f t="shared" si="175"/>
        <v>3.247420705524777E-2</v>
      </c>
      <c r="K67" s="3">
        <f t="shared" ref="K67:K74" si="196">1/J67</f>
        <v>30.793669520512648</v>
      </c>
      <c r="M67" s="3">
        <v>0.81540000000000001</v>
      </c>
      <c r="N67" s="3">
        <v>3.5049E-3</v>
      </c>
      <c r="O67" s="32">
        <f t="shared" si="163"/>
        <v>1.075410990809236</v>
      </c>
      <c r="P67" s="3">
        <f t="shared" si="153"/>
        <v>2.4604398E-2</v>
      </c>
      <c r="Q67" s="3">
        <f t="shared" ref="Q67:Q74" si="197">P67/M67</f>
        <v>3.0174635761589404E-2</v>
      </c>
      <c r="R67" s="3">
        <f t="shared" si="176"/>
        <v>2.6459840031444783E-2</v>
      </c>
      <c r="S67" s="3">
        <f t="shared" si="177"/>
        <v>0.16266480882921414</v>
      </c>
      <c r="T67" s="3">
        <f t="shared" ref="T67:T74" si="198">R67/M67</f>
        <v>3.2450134941678664E-2</v>
      </c>
      <c r="U67" s="3">
        <f t="shared" ref="U67:U74" si="199">1/T67</f>
        <v>30.816512837227339</v>
      </c>
      <c r="W67" s="3">
        <v>0.81540000000000001</v>
      </c>
      <c r="X67" s="3">
        <v>3.3704E-3</v>
      </c>
      <c r="Y67" s="32">
        <f t="shared" si="164"/>
        <v>1.075410990809236</v>
      </c>
      <c r="Z67" s="3">
        <f t="shared" si="154"/>
        <v>2.3660207999999999E-2</v>
      </c>
      <c r="AA67" s="3">
        <f t="shared" ref="AA67:AA74" si="200">Z67/W67</f>
        <v>2.9016688741721853E-2</v>
      </c>
      <c r="AB67" s="3">
        <f t="shared" si="178"/>
        <v>2.5444447728032608E-2</v>
      </c>
      <c r="AC67" s="3">
        <f t="shared" si="179"/>
        <v>0.1595131584792697</v>
      </c>
      <c r="AD67" s="3">
        <f t="shared" ref="AD67:AD74" si="201">AB67/W67</f>
        <v>3.1204865989738297E-2</v>
      </c>
      <c r="AE67" s="3">
        <f t="shared" ref="AE67:AE74" si="202">1/AD67</f>
        <v>32.046284074055933</v>
      </c>
      <c r="AG67" s="3">
        <v>0.81540000000000001</v>
      </c>
      <c r="AH67" s="3">
        <v>3.3735000000000002E-3</v>
      </c>
      <c r="AI67" s="32">
        <f t="shared" si="165"/>
        <v>1.075410990809236</v>
      </c>
      <c r="AJ67" s="3">
        <f t="shared" si="155"/>
        <v>2.368197E-2</v>
      </c>
      <c r="AK67" s="3">
        <f t="shared" ref="AK67:AK74" si="203">AJ67/AG67</f>
        <v>2.9043377483443707E-2</v>
      </c>
      <c r="AL67" s="3">
        <f t="shared" si="180"/>
        <v>2.5467850822014602E-2</v>
      </c>
      <c r="AM67" s="3">
        <f t="shared" si="181"/>
        <v>0.15958649949796694</v>
      </c>
      <c r="AN67" s="3">
        <f t="shared" ref="AN67:AN74" si="204">AL67/AG67</f>
        <v>3.1233567355916852E-2</v>
      </c>
      <c r="AO67" s="3">
        <f t="shared" ref="AO67:AO74" si="205">1/AN67</f>
        <v>32.016835880598222</v>
      </c>
      <c r="AQ67" s="3">
        <v>0.81540000000000001</v>
      </c>
      <c r="AR67" s="3">
        <v>3.4697999999999999E-3</v>
      </c>
      <c r="AS67" s="32">
        <f t="shared" si="166"/>
        <v>1.0746655773910228</v>
      </c>
      <c r="AT67" s="3">
        <f t="shared" si="156"/>
        <v>2.4704976E-2</v>
      </c>
      <c r="AU67" s="3">
        <f t="shared" ref="AU67:AU74" si="206">AT67/AQ67</f>
        <v>3.0297983811626194E-2</v>
      </c>
      <c r="AV67" s="3">
        <f t="shared" si="182"/>
        <v>2.654958729747136E-2</v>
      </c>
      <c r="AW67" s="3">
        <f t="shared" si="183"/>
        <v>0.16294044095150645</v>
      </c>
      <c r="AX67" s="3">
        <f t="shared" ref="AX67:AX74" si="207">AV67/AQ67</f>
        <v>3.2560200266705128E-2</v>
      </c>
      <c r="AY67" s="3">
        <f t="shared" ref="AY67:AY74" si="208">1/AX67</f>
        <v>30.712341810211882</v>
      </c>
      <c r="BA67" s="3">
        <v>0.81540000000000001</v>
      </c>
      <c r="BB67" s="3">
        <v>3.4705999999999999E-3</v>
      </c>
      <c r="BC67" s="32">
        <f t="shared" si="167"/>
        <v>1.0746655773910228</v>
      </c>
      <c r="BD67" s="3">
        <f t="shared" si="157"/>
        <v>2.4710671999999999E-2</v>
      </c>
      <c r="BE67" s="3">
        <f t="shared" ref="BE67:BE74" si="209">BD67/BA67</f>
        <v>3.0304969340201129E-2</v>
      </c>
      <c r="BF67" s="3">
        <f t="shared" si="184"/>
        <v>2.6555708592600178E-2</v>
      </c>
      <c r="BG67" s="3">
        <f t="shared" si="185"/>
        <v>0.1629592237113327</v>
      </c>
      <c r="BH67" s="3">
        <f t="shared" ref="BH67:BH74" si="210">BF67/BA67</f>
        <v>3.2567707373804489E-2</v>
      </c>
      <c r="BI67" s="3">
        <f t="shared" ref="BI67:BI74" si="211">1/BH67</f>
        <v>30.705262379148618</v>
      </c>
      <c r="BK67" s="3">
        <v>0.81540000000000001</v>
      </c>
      <c r="BL67" s="3">
        <v>3.4355000000000002E-3</v>
      </c>
      <c r="BM67" s="32">
        <f t="shared" si="168"/>
        <v>1.0746655773910228</v>
      </c>
      <c r="BN67" s="3">
        <f t="shared" si="158"/>
        <v>2.4460760000000002E-2</v>
      </c>
      <c r="BO67" s="3">
        <f t="shared" ref="BO67:BO74" si="212">BN67/BK67</f>
        <v>2.9998479273975965E-2</v>
      </c>
      <c r="BP67" s="3">
        <f t="shared" si="186"/>
        <v>2.6287136768823237E-2</v>
      </c>
      <c r="BQ67" s="3">
        <f t="shared" si="187"/>
        <v>0.16213308351111821</v>
      </c>
      <c r="BR67" s="3">
        <f t="shared" ref="BR67:BR74" si="213">BP67/BK67</f>
        <v>3.223833304982001E-2</v>
      </c>
      <c r="BS67" s="3">
        <f t="shared" ref="BS67:BS74" si="214">1/BR67</f>
        <v>31.018973544774614</v>
      </c>
      <c r="BU67" s="3">
        <v>0.81540000000000001</v>
      </c>
      <c r="BV67" s="3">
        <v>3.4244000000000002E-3</v>
      </c>
      <c r="BW67" s="32">
        <f t="shared" si="169"/>
        <v>1.0746655773910228</v>
      </c>
      <c r="BX67" s="3">
        <f t="shared" si="159"/>
        <v>2.4381728000000002E-2</v>
      </c>
      <c r="BY67" s="3">
        <f t="shared" ref="BY67:BY74" si="215">BX67/BU67</f>
        <v>2.9901555064998777E-2</v>
      </c>
      <c r="BZ67" s="3">
        <f t="shared" si="188"/>
        <v>2.6202203798910868E-2</v>
      </c>
      <c r="CA67" s="3">
        <f t="shared" si="189"/>
        <v>0.1618709479768092</v>
      </c>
      <c r="CB67" s="3">
        <f t="shared" ref="CB67:CB74" si="216">BZ67/BU67</f>
        <v>3.2134171938816368E-2</v>
      </c>
      <c r="CC67" s="3">
        <f t="shared" ref="CC67:CC74" si="217">1/CB67</f>
        <v>31.119519802906552</v>
      </c>
      <c r="CE67" s="3">
        <v>0.81540000000000001</v>
      </c>
      <c r="CF67" s="3">
        <v>3.5133999999999999E-3</v>
      </c>
      <c r="CG67" s="32">
        <f t="shared" si="170"/>
        <v>1.0744203702403132</v>
      </c>
      <c r="CH67" s="3">
        <f t="shared" si="160"/>
        <v>2.5155944E-2</v>
      </c>
      <c r="CI67" s="3">
        <f t="shared" ref="CI67:CI74" si="218">CH67/CE67</f>
        <v>3.0851047338729457E-2</v>
      </c>
      <c r="CJ67" s="3">
        <f t="shared" si="190"/>
        <v>2.7028058666224587E-2</v>
      </c>
      <c r="CK67" s="3">
        <f t="shared" si="191"/>
        <v>0.16440212488354458</v>
      </c>
      <c r="CL67" s="3">
        <f t="shared" ref="CL67:CL74" si="219">CJ67/CE67</f>
        <v>3.3146993703979132E-2</v>
      </c>
      <c r="CM67" s="3">
        <f t="shared" ref="CM67:CM74" si="220">1/CL67</f>
        <v>30.168648443069966</v>
      </c>
      <c r="CO67" s="3">
        <v>0.81540000000000001</v>
      </c>
      <c r="CP67" s="3">
        <v>3.5122E-3</v>
      </c>
      <c r="CQ67" s="32">
        <f t="shared" si="171"/>
        <v>1.0744203702403132</v>
      </c>
      <c r="CR67" s="3">
        <f t="shared" si="161"/>
        <v>2.5147352000000001E-2</v>
      </c>
      <c r="CS67" s="3">
        <f t="shared" ref="CS67:CS74" si="221">CR67/CO67</f>
        <v>3.0840510179053225E-2</v>
      </c>
      <c r="CT67" s="3">
        <f t="shared" si="192"/>
        <v>2.7018827246403483E-2</v>
      </c>
      <c r="CU67" s="3">
        <f t="shared" si="193"/>
        <v>0.16437404675435682</v>
      </c>
      <c r="CV67" s="3">
        <f t="shared" si="127"/>
        <v>3.3135672364978518E-2</v>
      </c>
      <c r="CW67" s="3">
        <f t="shared" ref="CW67:CW71" si="222">1/CV67</f>
        <v>30.178956050305224</v>
      </c>
    </row>
    <row r="68" spans="2:101" x14ac:dyDescent="0.2">
      <c r="B68" s="3">
        <v>0.89590000000000003</v>
      </c>
      <c r="C68" s="3">
        <f t="shared" si="195"/>
        <v>746.58333333333337</v>
      </c>
      <c r="D68" s="3">
        <v>3.754E-3</v>
      </c>
      <c r="E68" s="32">
        <f t="shared" si="194"/>
        <v>1.0767738944368566</v>
      </c>
      <c r="F68" s="3">
        <f t="shared" si="152"/>
        <v>2.6353079999999997E-2</v>
      </c>
      <c r="G68" s="3">
        <f t="shared" si="172"/>
        <v>2.9415202589574727E-2</v>
      </c>
      <c r="H68" s="3">
        <f t="shared" si="173"/>
        <v>2.8376308582006033E-2</v>
      </c>
      <c r="I68" s="3">
        <f t="shared" si="174"/>
        <v>0.16845268944723332</v>
      </c>
      <c r="J68" s="3">
        <f t="shared" si="175"/>
        <v>3.1673522248025485E-2</v>
      </c>
      <c r="K68" s="3">
        <f t="shared" si="196"/>
        <v>31.572112257339477</v>
      </c>
      <c r="M68" s="3">
        <v>0.89590000000000003</v>
      </c>
      <c r="N68" s="3">
        <v>3.7482000000000001E-3</v>
      </c>
      <c r="O68" s="32">
        <f t="shared" si="163"/>
        <v>1.0767738944368566</v>
      </c>
      <c r="P68" s="3">
        <f t="shared" si="153"/>
        <v>2.6312363999999998E-2</v>
      </c>
      <c r="Q68" s="3">
        <f t="shared" si="197"/>
        <v>2.9369755553075118E-2</v>
      </c>
      <c r="R68" s="3">
        <f t="shared" si="176"/>
        <v>2.8332466656120141E-2</v>
      </c>
      <c r="S68" s="3">
        <f t="shared" si="177"/>
        <v>0.16832250787140779</v>
      </c>
      <c r="T68" s="3">
        <f t="shared" si="198"/>
        <v>3.1624586065543185E-2</v>
      </c>
      <c r="U68" s="3">
        <f t="shared" si="199"/>
        <v>31.620967241356489</v>
      </c>
      <c r="W68" s="3">
        <v>0.89590000000000003</v>
      </c>
      <c r="X68" s="3">
        <v>3.6059999999999998E-3</v>
      </c>
      <c r="Y68" s="32">
        <f t="shared" si="164"/>
        <v>1.0767738944368566</v>
      </c>
      <c r="Z68" s="3">
        <f t="shared" si="154"/>
        <v>2.5314119999999999E-2</v>
      </c>
      <c r="AA68" s="3">
        <f t="shared" si="200"/>
        <v>2.8255519589239868E-2</v>
      </c>
      <c r="AB68" s="3">
        <f t="shared" si="178"/>
        <v>2.7257583576641917E-2</v>
      </c>
      <c r="AC68" s="3">
        <f t="shared" si="179"/>
        <v>0.16509870858562739</v>
      </c>
      <c r="AD68" s="3">
        <f t="shared" si="201"/>
        <v>3.04248058674427E-2</v>
      </c>
      <c r="AE68" s="3">
        <f t="shared" si="202"/>
        <v>32.867917197463228</v>
      </c>
      <c r="AG68" s="3">
        <v>0.89590000000000003</v>
      </c>
      <c r="AH68" s="3">
        <v>3.6074000000000002E-3</v>
      </c>
      <c r="AI68" s="32">
        <f t="shared" si="165"/>
        <v>1.0767738944368566</v>
      </c>
      <c r="AJ68" s="3">
        <f t="shared" si="155"/>
        <v>2.5323947999999999E-2</v>
      </c>
      <c r="AK68" s="3">
        <f t="shared" si="203"/>
        <v>2.8266489563567362E-2</v>
      </c>
      <c r="AL68" s="3">
        <f t="shared" si="180"/>
        <v>2.7268166110476444E-2</v>
      </c>
      <c r="AM68" s="3">
        <f t="shared" si="181"/>
        <v>0.1651307545870134</v>
      </c>
      <c r="AN68" s="3">
        <f t="shared" si="204"/>
        <v>3.0436618049421188E-2</v>
      </c>
      <c r="AO68" s="3">
        <f t="shared" si="205"/>
        <v>32.855161449812158</v>
      </c>
      <c r="AQ68" s="3">
        <v>0.89590000000000003</v>
      </c>
      <c r="AR68" s="3">
        <v>3.7128999999999999E-3</v>
      </c>
      <c r="AS68" s="32">
        <f t="shared" si="166"/>
        <v>1.0760150091541199</v>
      </c>
      <c r="AT68" s="3">
        <f t="shared" si="156"/>
        <v>2.6435847999999998E-2</v>
      </c>
      <c r="AU68" s="3">
        <f t="shared" si="206"/>
        <v>2.9507587900435311E-2</v>
      </c>
      <c r="AV68" s="3">
        <f t="shared" si="182"/>
        <v>2.844536922771692E-2</v>
      </c>
      <c r="AW68" s="3">
        <f t="shared" si="183"/>
        <v>0.16865755016517026</v>
      </c>
      <c r="AX68" s="3">
        <f t="shared" si="207"/>
        <v>3.1750607464802898E-2</v>
      </c>
      <c r="AY68" s="3">
        <f t="shared" si="208"/>
        <v>31.495460397365591</v>
      </c>
      <c r="BA68" s="3">
        <v>0.89590000000000003</v>
      </c>
      <c r="BB68" s="3">
        <v>3.7134999999999998E-3</v>
      </c>
      <c r="BC68" s="32">
        <f t="shared" si="167"/>
        <v>1.0760150091541199</v>
      </c>
      <c r="BD68" s="3">
        <f t="shared" si="157"/>
        <v>2.6440119999999998E-2</v>
      </c>
      <c r="BE68" s="3">
        <f t="shared" si="209"/>
        <v>2.951235628976448E-2</v>
      </c>
      <c r="BF68" s="3">
        <f t="shared" si="184"/>
        <v>2.8449965963836026E-2</v>
      </c>
      <c r="BG68" s="3">
        <f t="shared" si="185"/>
        <v>0.16867117703933895</v>
      </c>
      <c r="BH68" s="3">
        <f t="shared" si="210"/>
        <v>3.1755738323290573E-2</v>
      </c>
      <c r="BI68" s="3">
        <f t="shared" si="211"/>
        <v>31.490371592669636</v>
      </c>
      <c r="BK68" s="3">
        <v>0.89590000000000003</v>
      </c>
      <c r="BL68" s="3">
        <v>3.6740000000000002E-3</v>
      </c>
      <c r="BM68" s="32">
        <f t="shared" si="168"/>
        <v>1.0760150091541199</v>
      </c>
      <c r="BN68" s="3">
        <f t="shared" si="158"/>
        <v>2.6158880000000002E-2</v>
      </c>
      <c r="BO68" s="3">
        <f t="shared" si="212"/>
        <v>2.9198437325594375E-2</v>
      </c>
      <c r="BP68" s="3">
        <f t="shared" si="186"/>
        <v>2.8147347502661527E-2</v>
      </c>
      <c r="BQ68" s="3">
        <f t="shared" si="187"/>
        <v>0.16777171246268402</v>
      </c>
      <c r="BR68" s="3">
        <f t="shared" si="213"/>
        <v>3.1417956806185428E-2</v>
      </c>
      <c r="BS68" s="3">
        <f t="shared" si="214"/>
        <v>31.828931657424789</v>
      </c>
      <c r="BU68" s="3">
        <v>0.89590000000000003</v>
      </c>
      <c r="BV68" s="3">
        <v>3.6622999999999998E-3</v>
      </c>
      <c r="BW68" s="32">
        <f t="shared" si="169"/>
        <v>1.0760150091541199</v>
      </c>
      <c r="BX68" s="3">
        <f t="shared" si="159"/>
        <v>2.6075576E-2</v>
      </c>
      <c r="BY68" s="3">
        <f t="shared" si="215"/>
        <v>2.9105453733675631E-2</v>
      </c>
      <c r="BZ68" s="3">
        <f t="shared" si="188"/>
        <v>2.8057711148338948E-2</v>
      </c>
      <c r="CA68" s="3">
        <f t="shared" si="189"/>
        <v>0.16750436158004647</v>
      </c>
      <c r="CB68" s="3">
        <f t="shared" si="216"/>
        <v>3.1317905065675798E-2</v>
      </c>
      <c r="CC68" s="3">
        <f t="shared" si="217"/>
        <v>31.930615981590446</v>
      </c>
      <c r="CE68" s="3">
        <v>0.89590000000000003</v>
      </c>
      <c r="CF68" s="3">
        <v>3.7591E-3</v>
      </c>
      <c r="CG68" s="32">
        <f t="shared" si="170"/>
        <v>1.0757653703720045</v>
      </c>
      <c r="CH68" s="3">
        <f t="shared" si="160"/>
        <v>2.6915155999999999E-2</v>
      </c>
      <c r="CI68" s="3">
        <f t="shared" si="218"/>
        <v>3.0042589574729321E-2</v>
      </c>
      <c r="CJ68" s="3">
        <f t="shared" si="190"/>
        <v>2.8954392762960277E-2</v>
      </c>
      <c r="CK68" s="3">
        <f t="shared" si="191"/>
        <v>0.17015990351125695</v>
      </c>
      <c r="CL68" s="3">
        <f t="shared" si="219"/>
        <v>3.231877750079281E-2</v>
      </c>
      <c r="CM68" s="3">
        <f t="shared" si="220"/>
        <v>30.941764427056967</v>
      </c>
      <c r="CO68" s="3">
        <v>0.89590000000000003</v>
      </c>
      <c r="CP68" s="3">
        <v>3.7590000000000002E-3</v>
      </c>
      <c r="CQ68" s="32">
        <f t="shared" si="171"/>
        <v>1.0757653703720045</v>
      </c>
      <c r="CR68" s="3">
        <f t="shared" si="161"/>
        <v>2.6914440000000001E-2</v>
      </c>
      <c r="CS68" s="3">
        <f t="shared" si="221"/>
        <v>3.0041790378390446E-2</v>
      </c>
      <c r="CT68" s="3">
        <f t="shared" si="192"/>
        <v>2.8953622514955094E-2</v>
      </c>
      <c r="CU68" s="3">
        <f t="shared" si="193"/>
        <v>0.17015764018978136</v>
      </c>
      <c r="CV68" s="3">
        <f t="shared" si="127"/>
        <v>3.2317917753047321E-2</v>
      </c>
      <c r="CW68" s="3">
        <f t="shared" si="222"/>
        <v>30.942587565243372</v>
      </c>
    </row>
    <row r="69" spans="2:101" x14ac:dyDescent="0.2">
      <c r="B69" s="3">
        <v>0.97650000000000003</v>
      </c>
      <c r="C69" s="3">
        <f t="shared" si="195"/>
        <v>813.75000000000011</v>
      </c>
      <c r="D69" s="3">
        <v>3.9879E-3</v>
      </c>
      <c r="E69" s="32">
        <f t="shared" si="194"/>
        <v>1.0780209323257166</v>
      </c>
      <c r="F69" s="3">
        <f t="shared" si="152"/>
        <v>2.7995057999999996E-2</v>
      </c>
      <c r="G69" s="3">
        <f t="shared" si="172"/>
        <v>2.8668774193548383E-2</v>
      </c>
      <c r="H69" s="3">
        <f t="shared" si="173"/>
        <v>3.0179258525672506E-2</v>
      </c>
      <c r="I69" s="3">
        <f t="shared" si="174"/>
        <v>0.17372178483331474</v>
      </c>
      <c r="J69" s="3">
        <f t="shared" si="175"/>
        <v>3.0905538684764471E-2</v>
      </c>
      <c r="K69" s="3">
        <f t="shared" si="196"/>
        <v>32.356659762509523</v>
      </c>
      <c r="M69" s="3">
        <v>0.97650000000000003</v>
      </c>
      <c r="N69" s="3">
        <v>3.9803E-3</v>
      </c>
      <c r="O69" s="32">
        <f t="shared" si="163"/>
        <v>1.0780209323257166</v>
      </c>
      <c r="P69" s="3">
        <f t="shared" si="153"/>
        <v>2.7941705999999997E-2</v>
      </c>
      <c r="Q69" s="3">
        <f t="shared" si="197"/>
        <v>2.8614138248847922E-2</v>
      </c>
      <c r="R69" s="3">
        <f t="shared" si="176"/>
        <v>3.0121743952891068E-2</v>
      </c>
      <c r="S69" s="3">
        <f t="shared" si="177"/>
        <v>0.17355616944635263</v>
      </c>
      <c r="T69" s="3">
        <f t="shared" si="198"/>
        <v>3.0846639992719985E-2</v>
      </c>
      <c r="U69" s="3">
        <f t="shared" si="199"/>
        <v>32.418441692061329</v>
      </c>
      <c r="W69" s="3">
        <v>0.97650000000000003</v>
      </c>
      <c r="X69" s="3">
        <v>3.8298E-3</v>
      </c>
      <c r="Y69" s="32">
        <f t="shared" si="164"/>
        <v>1.0780209323257166</v>
      </c>
      <c r="Z69" s="3">
        <f t="shared" si="154"/>
        <v>2.6885195999999997E-2</v>
      </c>
      <c r="AA69" s="3">
        <f t="shared" si="200"/>
        <v>2.7532202764976955E-2</v>
      </c>
      <c r="AB69" s="3">
        <f t="shared" si="178"/>
        <v>2.8982804057679622E-2</v>
      </c>
      <c r="AC69" s="3">
        <f t="shared" si="179"/>
        <v>0.17024336714738586</v>
      </c>
      <c r="AD69" s="3">
        <f t="shared" si="201"/>
        <v>2.9680290893681127E-2</v>
      </c>
      <c r="AE69" s="3">
        <f t="shared" si="202"/>
        <v>33.692392152830884</v>
      </c>
      <c r="AG69" s="3">
        <v>0.97650000000000003</v>
      </c>
      <c r="AH69" s="3">
        <v>3.8333E-3</v>
      </c>
      <c r="AI69" s="32">
        <f t="shared" si="165"/>
        <v>1.0780209323257166</v>
      </c>
      <c r="AJ69" s="3">
        <f t="shared" si="155"/>
        <v>2.6909765999999998E-2</v>
      </c>
      <c r="AK69" s="3">
        <f t="shared" si="203"/>
        <v>2.7557364055299537E-2</v>
      </c>
      <c r="AL69" s="3">
        <f t="shared" si="180"/>
        <v>2.9009291031986868E-2</v>
      </c>
      <c r="AM69" s="3">
        <f t="shared" si="181"/>
        <v>0.17032114088388109</v>
      </c>
      <c r="AN69" s="3">
        <f t="shared" si="204"/>
        <v>2.9707415291333198E-2</v>
      </c>
      <c r="AO69" s="3">
        <f t="shared" si="205"/>
        <v>33.66162926640537</v>
      </c>
      <c r="AQ69" s="3">
        <v>0.97650000000000003</v>
      </c>
      <c r="AR69" s="3">
        <v>3.9458999999999996E-3</v>
      </c>
      <c r="AS69" s="32">
        <f t="shared" si="166"/>
        <v>1.0772497204740621</v>
      </c>
      <c r="AT69" s="3">
        <f t="shared" si="156"/>
        <v>2.8094807999999999E-2</v>
      </c>
      <c r="AU69" s="3">
        <f t="shared" si="206"/>
        <v>2.8770924731182795E-2</v>
      </c>
      <c r="AV69" s="3">
        <f t="shared" si="182"/>
        <v>3.0265124064772442E-2</v>
      </c>
      <c r="AW69" s="3">
        <f t="shared" si="183"/>
        <v>0.17396874450536351</v>
      </c>
      <c r="AX69" s="3">
        <f t="shared" si="207"/>
        <v>3.0993470624446944E-2</v>
      </c>
      <c r="AY69" s="3">
        <f t="shared" si="208"/>
        <v>32.264860302905952</v>
      </c>
      <c r="BA69" s="3">
        <v>0.97650000000000003</v>
      </c>
      <c r="BB69" s="3">
        <v>3.9510999999999999E-3</v>
      </c>
      <c r="BC69" s="32">
        <f t="shared" si="167"/>
        <v>1.0772497204740621</v>
      </c>
      <c r="BD69" s="3">
        <f t="shared" si="157"/>
        <v>2.8131831999999999E-2</v>
      </c>
      <c r="BE69" s="3">
        <f t="shared" si="209"/>
        <v>2.8808839733742958E-2</v>
      </c>
      <c r="BF69" s="3">
        <f t="shared" si="184"/>
        <v>3.0305008158423272E-2</v>
      </c>
      <c r="BG69" s="3">
        <f t="shared" si="185"/>
        <v>0.17408333682010829</v>
      </c>
      <c r="BH69" s="3">
        <f t="shared" si="210"/>
        <v>3.1034314550356653E-2</v>
      </c>
      <c r="BI69" s="3">
        <f t="shared" si="211"/>
        <v>32.222396869033084</v>
      </c>
      <c r="BK69" s="3">
        <v>0.97650000000000003</v>
      </c>
      <c r="BL69" s="3">
        <v>3.9052000000000002E-3</v>
      </c>
      <c r="BM69" s="32">
        <f t="shared" si="168"/>
        <v>1.0772497204740621</v>
      </c>
      <c r="BN69" s="3">
        <f t="shared" si="158"/>
        <v>2.7805024000000001E-2</v>
      </c>
      <c r="BO69" s="3">
        <f t="shared" si="212"/>
        <v>2.847416692268305E-2</v>
      </c>
      <c r="BP69" s="3">
        <f t="shared" si="186"/>
        <v>2.9952954331774587E-2</v>
      </c>
      <c r="BQ69" s="3">
        <f t="shared" si="187"/>
        <v>0.17306921832542779</v>
      </c>
      <c r="BR69" s="3">
        <f t="shared" si="213"/>
        <v>3.0673788358192101E-2</v>
      </c>
      <c r="BS69" s="3">
        <f t="shared" si="214"/>
        <v>32.60112472325018</v>
      </c>
      <c r="BU69" s="3">
        <v>0.97650000000000003</v>
      </c>
      <c r="BV69" s="3">
        <v>3.8945999999999998E-3</v>
      </c>
      <c r="BW69" s="32">
        <f t="shared" si="169"/>
        <v>1.0772497204740621</v>
      </c>
      <c r="BX69" s="3">
        <f t="shared" si="159"/>
        <v>2.7729551999999998E-2</v>
      </c>
      <c r="BY69" s="3">
        <f t="shared" si="215"/>
        <v>2.8396878648233485E-2</v>
      </c>
      <c r="BZ69" s="3">
        <f t="shared" si="188"/>
        <v>2.9871652140870966E-2</v>
      </c>
      <c r="CA69" s="3">
        <f t="shared" si="189"/>
        <v>0.17283417526887143</v>
      </c>
      <c r="CB69" s="3">
        <f t="shared" si="216"/>
        <v>3.059052958614538E-2</v>
      </c>
      <c r="CC69" s="3">
        <f t="shared" si="217"/>
        <v>32.689855766763365</v>
      </c>
      <c r="CE69" s="3">
        <v>0.97650000000000003</v>
      </c>
      <c r="CF69" s="3">
        <v>3.9895E-3</v>
      </c>
      <c r="CG69" s="32">
        <f t="shared" si="170"/>
        <v>1.0769960268107646</v>
      </c>
      <c r="CH69" s="3">
        <f t="shared" si="160"/>
        <v>2.8564820000000001E-2</v>
      </c>
      <c r="CI69" s="3">
        <f t="shared" si="218"/>
        <v>2.9252247823860728E-2</v>
      </c>
      <c r="CJ69" s="3">
        <f t="shared" si="190"/>
        <v>3.0764197646564666E-2</v>
      </c>
      <c r="CK69" s="3">
        <f t="shared" si="191"/>
        <v>0.17539725666772746</v>
      </c>
      <c r="CL69" s="3">
        <f t="shared" si="219"/>
        <v>3.1504554681581837E-2</v>
      </c>
      <c r="CM69" s="3">
        <f t="shared" si="220"/>
        <v>31.74144215358864</v>
      </c>
      <c r="CO69" s="3">
        <v>0.97650000000000003</v>
      </c>
      <c r="CP69" s="3">
        <v>3.9953000000000002E-3</v>
      </c>
      <c r="CQ69" s="32">
        <f t="shared" si="171"/>
        <v>1.0769960268107646</v>
      </c>
      <c r="CR69" s="3">
        <f t="shared" si="161"/>
        <v>2.8606348000000004E-2</v>
      </c>
      <c r="CS69" s="3">
        <f t="shared" si="221"/>
        <v>2.9294775217613929E-2</v>
      </c>
      <c r="CT69" s="3">
        <f t="shared" si="192"/>
        <v>3.0808923137566065E-2</v>
      </c>
      <c r="CU69" s="3">
        <f t="shared" si="193"/>
        <v>0.17552470805435361</v>
      </c>
      <c r="CV69" s="3">
        <f t="shared" si="127"/>
        <v>3.1550356515684656E-2</v>
      </c>
      <c r="CW69" s="3">
        <f t="shared" si="222"/>
        <v>31.695362919365717</v>
      </c>
    </row>
    <row r="70" spans="2:101" x14ac:dyDescent="0.2">
      <c r="B70" s="3">
        <v>1.0771999999999999</v>
      </c>
      <c r="C70" s="3">
        <f t="shared" si="195"/>
        <v>897.66666666666674</v>
      </c>
      <c r="D70" s="3">
        <v>4.2684000000000003E-3</v>
      </c>
      <c r="E70" s="32">
        <f t="shared" si="194"/>
        <v>1.0794416757739698</v>
      </c>
      <c r="F70" s="3">
        <f t="shared" si="152"/>
        <v>2.9964167999999999E-2</v>
      </c>
      <c r="G70" s="3">
        <f t="shared" si="172"/>
        <v>2.7816717415521722E-2</v>
      </c>
      <c r="H70" s="3">
        <f t="shared" si="173"/>
        <v>3.234457171909276E-2</v>
      </c>
      <c r="I70" s="3">
        <f t="shared" si="174"/>
        <v>0.17984596664671898</v>
      </c>
      <c r="J70" s="3">
        <f t="shared" si="175"/>
        <v>3.0026524061541739E-2</v>
      </c>
      <c r="K70" s="3">
        <f t="shared" si="196"/>
        <v>33.303888187337996</v>
      </c>
      <c r="M70" s="3">
        <v>1.0771999999999999</v>
      </c>
      <c r="N70" s="3">
        <v>4.2653999999999999E-3</v>
      </c>
      <c r="O70" s="32">
        <f t="shared" si="163"/>
        <v>1.0794416757739698</v>
      </c>
      <c r="P70" s="3">
        <f t="shared" si="153"/>
        <v>2.9943107999999996E-2</v>
      </c>
      <c r="Q70" s="3">
        <f t="shared" si="197"/>
        <v>2.7797166728555513E-2</v>
      </c>
      <c r="R70" s="3">
        <f t="shared" si="176"/>
        <v>3.2321838677400953E-2</v>
      </c>
      <c r="S70" s="3">
        <f t="shared" si="177"/>
        <v>0.17978275411562966</v>
      </c>
      <c r="T70" s="3">
        <f t="shared" si="198"/>
        <v>3.0005420235240398E-2</v>
      </c>
      <c r="U70" s="3">
        <f t="shared" si="199"/>
        <v>33.327311937645597</v>
      </c>
      <c r="W70" s="3">
        <v>1.0771999999999999</v>
      </c>
      <c r="X70" s="3">
        <v>4.1003999999999997E-3</v>
      </c>
      <c r="Y70" s="32">
        <f t="shared" si="164"/>
        <v>1.0794416757739698</v>
      </c>
      <c r="Z70" s="3">
        <f t="shared" si="154"/>
        <v>2.8784807999999995E-2</v>
      </c>
      <c r="AA70" s="3">
        <f t="shared" si="200"/>
        <v>2.6721878945414033E-2</v>
      </c>
      <c r="AB70" s="3">
        <f t="shared" si="178"/>
        <v>3.1071521384351965E-2</v>
      </c>
      <c r="AC70" s="3">
        <f t="shared" si="179"/>
        <v>0.17627115868556592</v>
      </c>
      <c r="AD70" s="3">
        <f t="shared" si="201"/>
        <v>2.8844709788666885E-2</v>
      </c>
      <c r="AE70" s="3">
        <f t="shared" si="202"/>
        <v>34.668402189745763</v>
      </c>
      <c r="AG70" s="3">
        <v>1.0771999999999999</v>
      </c>
      <c r="AH70" s="3">
        <v>4.1035999999999998E-3</v>
      </c>
      <c r="AI70" s="32">
        <f t="shared" si="165"/>
        <v>1.0794416757739698</v>
      </c>
      <c r="AJ70" s="3">
        <f t="shared" si="155"/>
        <v>2.8807271999999998E-2</v>
      </c>
      <c r="AK70" s="3">
        <f t="shared" si="203"/>
        <v>2.6742733011511324E-2</v>
      </c>
      <c r="AL70" s="3">
        <f t="shared" si="180"/>
        <v>3.1095769962156555E-2</v>
      </c>
      <c r="AM70" s="3">
        <f t="shared" si="181"/>
        <v>0.17633992730563477</v>
      </c>
      <c r="AN70" s="3">
        <f t="shared" si="204"/>
        <v>2.8867220536721645E-2</v>
      </c>
      <c r="AO70" s="3">
        <f t="shared" si="205"/>
        <v>34.641367662255945</v>
      </c>
      <c r="AQ70" s="3">
        <v>1.0771999999999999</v>
      </c>
      <c r="AR70" s="3">
        <v>4.2334E-3</v>
      </c>
      <c r="AS70" s="32">
        <f t="shared" si="166"/>
        <v>1.078656420329746</v>
      </c>
      <c r="AT70" s="3">
        <f t="shared" si="156"/>
        <v>3.0141807999999999E-2</v>
      </c>
      <c r="AU70" s="3">
        <f t="shared" si="206"/>
        <v>2.7981626438915708E-2</v>
      </c>
      <c r="AV70" s="3">
        <f t="shared" si="182"/>
        <v>3.2512654719546501E-2</v>
      </c>
      <c r="AW70" s="3">
        <f t="shared" si="183"/>
        <v>0.18031265823437495</v>
      </c>
      <c r="AX70" s="3">
        <f t="shared" si="207"/>
        <v>3.0182561009604997E-2</v>
      </c>
      <c r="AY70" s="3">
        <f t="shared" si="208"/>
        <v>33.131714690538352</v>
      </c>
      <c r="BA70" s="3">
        <v>1.0771999999999999</v>
      </c>
      <c r="BB70" s="3">
        <v>4.2240999999999997E-3</v>
      </c>
      <c r="BC70" s="32">
        <f t="shared" si="167"/>
        <v>1.078656420329746</v>
      </c>
      <c r="BD70" s="3">
        <f t="shared" si="157"/>
        <v>3.0075591999999998E-2</v>
      </c>
      <c r="BE70" s="3">
        <f t="shared" si="209"/>
        <v>2.7920155959896026E-2</v>
      </c>
      <c r="BF70" s="3">
        <f t="shared" si="184"/>
        <v>3.2441230406017943E-2</v>
      </c>
      <c r="BG70" s="3">
        <f t="shared" si="185"/>
        <v>0.18011449249301939</v>
      </c>
      <c r="BH70" s="3">
        <f t="shared" si="210"/>
        <v>3.0116255482749672E-2</v>
      </c>
      <c r="BI70" s="3">
        <f t="shared" si="211"/>
        <v>33.204659210464968</v>
      </c>
      <c r="BK70" s="3">
        <v>1.0771999999999999</v>
      </c>
      <c r="BL70" s="3">
        <v>4.1796999999999997E-3</v>
      </c>
      <c r="BM70" s="32">
        <f t="shared" si="168"/>
        <v>1.078656420329746</v>
      </c>
      <c r="BN70" s="3">
        <f t="shared" si="158"/>
        <v>2.9759463999999999E-2</v>
      </c>
      <c r="BO70" s="3">
        <f t="shared" si="212"/>
        <v>2.7626683995544004E-2</v>
      </c>
      <c r="BP70" s="3">
        <f t="shared" si="186"/>
        <v>3.2100236909171943E-2</v>
      </c>
      <c r="BQ70" s="3">
        <f t="shared" si="187"/>
        <v>0.17916538981949595</v>
      </c>
      <c r="BR70" s="3">
        <f t="shared" si="213"/>
        <v>2.979970006421458E-2</v>
      </c>
      <c r="BS70" s="3">
        <f t="shared" si="214"/>
        <v>33.55738473357539</v>
      </c>
      <c r="BU70" s="3">
        <v>1.0771999999999999</v>
      </c>
      <c r="BV70" s="3">
        <v>4.1726999999999997E-3</v>
      </c>
      <c r="BW70" s="32">
        <f t="shared" si="169"/>
        <v>1.078656420329746</v>
      </c>
      <c r="BX70" s="3">
        <f t="shared" si="159"/>
        <v>2.9709623999999997E-2</v>
      </c>
      <c r="BY70" s="3">
        <f t="shared" si="215"/>
        <v>2.7580415893056071E-2</v>
      </c>
      <c r="BZ70" s="3">
        <f t="shared" si="188"/>
        <v>3.2046476673182708E-2</v>
      </c>
      <c r="CA70" s="3">
        <f t="shared" si="189"/>
        <v>0.17901529731613081</v>
      </c>
      <c r="CB70" s="3">
        <f t="shared" si="216"/>
        <v>2.9749792678409496E-2</v>
      </c>
      <c r="CC70" s="3">
        <f t="shared" si="217"/>
        <v>33.613679624925126</v>
      </c>
      <c r="CE70" s="3">
        <v>1.0771999999999999</v>
      </c>
      <c r="CF70" s="3">
        <v>4.2751999999999998E-3</v>
      </c>
      <c r="CG70" s="32">
        <f t="shared" si="170"/>
        <v>1.0783981069624891</v>
      </c>
      <c r="CH70" s="3">
        <f t="shared" si="160"/>
        <v>3.0610432E-2</v>
      </c>
      <c r="CI70" s="3">
        <f t="shared" si="218"/>
        <v>2.8416665428889716E-2</v>
      </c>
      <c r="CJ70" s="3">
        <f t="shared" si="190"/>
        <v>3.3010231922103998E-2</v>
      </c>
      <c r="CK70" s="3">
        <f t="shared" si="191"/>
        <v>0.18168718150189903</v>
      </c>
      <c r="CL70" s="3">
        <f t="shared" si="219"/>
        <v>3.0644478204701078E-2</v>
      </c>
      <c r="CM70" s="3">
        <f t="shared" si="220"/>
        <v>32.63230632677547</v>
      </c>
      <c r="CO70" s="3">
        <v>1.0771999999999999</v>
      </c>
      <c r="CP70" s="3">
        <v>4.2734000000000001E-3</v>
      </c>
      <c r="CQ70" s="32">
        <f t="shared" si="171"/>
        <v>1.0783981069624891</v>
      </c>
      <c r="CR70" s="3">
        <f t="shared" si="161"/>
        <v>3.0597544000000001E-2</v>
      </c>
      <c r="CS70" s="3">
        <f t="shared" si="221"/>
        <v>2.8404701076865952E-2</v>
      </c>
      <c r="CT70" s="3">
        <f t="shared" si="192"/>
        <v>3.2996333527301469E-2</v>
      </c>
      <c r="CU70" s="3">
        <f t="shared" si="193"/>
        <v>0.18164892933155832</v>
      </c>
      <c r="CV70" s="3">
        <f t="shared" si="127"/>
        <v>3.063157587012762E-2</v>
      </c>
      <c r="CW70" s="3">
        <f t="shared" si="222"/>
        <v>32.646051389579839</v>
      </c>
    </row>
    <row r="71" spans="2:101" x14ac:dyDescent="0.2">
      <c r="B71" s="3">
        <v>1.1778</v>
      </c>
      <c r="C71" s="3">
        <f t="shared" si="195"/>
        <v>981.5</v>
      </c>
      <c r="D71" s="3">
        <v>4.542E-3</v>
      </c>
      <c r="E71" s="32">
        <f t="shared" si="194"/>
        <v>1.0807341282253595</v>
      </c>
      <c r="F71" s="3">
        <f t="shared" si="152"/>
        <v>3.1884839999999998E-2</v>
      </c>
      <c r="G71" s="3">
        <f t="shared" ref="G71:G74" si="223">F71/B71</f>
        <v>2.7071523178807944E-2</v>
      </c>
      <c r="H71" s="3">
        <f t="shared" ref="H71:H74" si="224">E71*F71</f>
        <v>3.4459034761005071E-2</v>
      </c>
      <c r="I71" s="3">
        <f t="shared" ref="I71:I74" si="225">SQRT(H71)</f>
        <v>0.18563144873917531</v>
      </c>
      <c r="J71" s="3">
        <f t="shared" ref="J71:J74" si="226">H71/B71</f>
        <v>2.9257119002381621E-2</v>
      </c>
      <c r="K71" s="3">
        <f t="shared" si="196"/>
        <v>34.179715368372285</v>
      </c>
      <c r="M71" s="3">
        <v>1.1778</v>
      </c>
      <c r="N71" s="3">
        <v>4.5389999999999996E-3</v>
      </c>
      <c r="O71" s="32">
        <f t="shared" si="163"/>
        <v>1.0807341282253595</v>
      </c>
      <c r="P71" s="3">
        <f t="shared" si="153"/>
        <v>3.1863779999999994E-2</v>
      </c>
      <c r="Q71" s="3">
        <f t="shared" si="197"/>
        <v>2.7053642384105958E-2</v>
      </c>
      <c r="R71" s="3">
        <f t="shared" ref="R71:R74" si="227">O71*P71</f>
        <v>3.4436274500264638E-2</v>
      </c>
      <c r="S71" s="3">
        <f t="shared" ref="S71:S74" si="228">SQRT(R71)</f>
        <v>0.18557013364295624</v>
      </c>
      <c r="T71" s="3">
        <f t="shared" si="198"/>
        <v>2.9237794617307387E-2</v>
      </c>
      <c r="U71" s="3">
        <f t="shared" si="199"/>
        <v>34.202306059296532</v>
      </c>
      <c r="W71" s="3">
        <v>1.1778</v>
      </c>
      <c r="X71" s="3">
        <v>4.3635000000000002E-3</v>
      </c>
      <c r="Y71" s="32">
        <f t="shared" si="164"/>
        <v>1.0807341282253595</v>
      </c>
      <c r="Z71" s="3">
        <f t="shared" si="154"/>
        <v>3.0631769999999999E-2</v>
      </c>
      <c r="AA71" s="3">
        <f t="shared" si="200"/>
        <v>2.6007615894039736E-2</v>
      </c>
      <c r="AB71" s="3">
        <f t="shared" ref="AB71:AB74" si="229">Y71*Z71</f>
        <v>3.3104799246949722E-2</v>
      </c>
      <c r="AC71" s="3">
        <f t="shared" ref="AC71:AC74" si="230">SQRT(AB71)</f>
        <v>0.18194724303201112</v>
      </c>
      <c r="AD71" s="3">
        <f t="shared" si="201"/>
        <v>2.8107318090465037E-2</v>
      </c>
      <c r="AE71" s="3">
        <f t="shared" si="202"/>
        <v>35.577923044149635</v>
      </c>
      <c r="AG71" s="3">
        <v>1.1778</v>
      </c>
      <c r="AH71" s="3">
        <v>4.3673999999999996E-3</v>
      </c>
      <c r="AI71" s="32">
        <f t="shared" si="165"/>
        <v>1.0807341282253595</v>
      </c>
      <c r="AJ71" s="3">
        <f t="shared" si="155"/>
        <v>3.0659147999999994E-2</v>
      </c>
      <c r="AK71" s="3">
        <f t="shared" si="203"/>
        <v>2.6030860927152313E-2</v>
      </c>
      <c r="AL71" s="3">
        <f t="shared" ref="AL71:AL74" si="231">AI71*AJ71</f>
        <v>3.3134387585912271E-2</v>
      </c>
      <c r="AM71" s="3">
        <f t="shared" ref="AM71:AM74" si="232">SQRT(AL71)</f>
        <v>0.182028535086981</v>
      </c>
      <c r="AN71" s="3">
        <f t="shared" si="204"/>
        <v>2.8132439791061531E-2</v>
      </c>
      <c r="AO71" s="3">
        <f t="shared" si="205"/>
        <v>35.54615267737028</v>
      </c>
      <c r="AQ71" s="3">
        <v>1.1778</v>
      </c>
      <c r="AR71" s="3">
        <v>4.5081000000000001E-3</v>
      </c>
      <c r="AS71" s="32">
        <f t="shared" si="166"/>
        <v>1.0799360973038568</v>
      </c>
      <c r="AT71" s="3">
        <f t="shared" si="156"/>
        <v>3.2097672000000001E-2</v>
      </c>
      <c r="AU71" s="3">
        <f t="shared" si="206"/>
        <v>2.7252226184411615E-2</v>
      </c>
      <c r="AV71" s="3">
        <f t="shared" ref="AV71:AV74" si="233">AS71*AT71</f>
        <v>3.4663434632219277E-2</v>
      </c>
      <c r="AW71" s="3">
        <f t="shared" ref="AW71:AW74" si="234">SQRT(AV71)</f>
        <v>0.18618118764316463</v>
      </c>
      <c r="AX71" s="3">
        <f t="shared" si="207"/>
        <v>2.9430662788435456E-2</v>
      </c>
      <c r="AY71" s="3">
        <f t="shared" si="208"/>
        <v>33.978167844488439</v>
      </c>
      <c r="BA71" s="3">
        <v>1.1778</v>
      </c>
      <c r="BB71" s="3">
        <v>4.4965999999999999E-3</v>
      </c>
      <c r="BC71" s="32">
        <f t="shared" si="167"/>
        <v>1.0799360973038568</v>
      </c>
      <c r="BD71" s="3">
        <f t="shared" si="157"/>
        <v>3.2015792000000001E-2</v>
      </c>
      <c r="BE71" s="3">
        <f t="shared" si="209"/>
        <v>2.7182706741382241E-2</v>
      </c>
      <c r="BF71" s="3">
        <f t="shared" ref="BF71:BF74" si="235">BC71*BD71</f>
        <v>3.4575009464572037E-2</v>
      </c>
      <c r="BG71" s="3">
        <f t="shared" ref="BG71:BG74" si="236">SQRT(BF71)</f>
        <v>0.18594356526799211</v>
      </c>
      <c r="BH71" s="3">
        <f t="shared" si="210"/>
        <v>2.9355586232443571E-2</v>
      </c>
      <c r="BI71" s="3">
        <f t="shared" si="211"/>
        <v>34.065066596926194</v>
      </c>
      <c r="BK71" s="3">
        <v>1.1778</v>
      </c>
      <c r="BL71" s="3">
        <v>4.4418000000000001E-3</v>
      </c>
      <c r="BM71" s="32">
        <f t="shared" si="168"/>
        <v>1.0799360973038568</v>
      </c>
      <c r="BN71" s="3">
        <f t="shared" si="158"/>
        <v>3.1625616000000002E-2</v>
      </c>
      <c r="BO71" s="3">
        <f t="shared" si="212"/>
        <v>2.6851431482424862E-2</v>
      </c>
      <c r="BP71" s="3">
        <f t="shared" ref="BP71:BP74" si="237">BM71*BN71</f>
        <v>3.4153644317870414E-2</v>
      </c>
      <c r="BQ71" s="3">
        <f t="shared" ref="BQ71:BQ74" si="238">SQRT(BP71)</f>
        <v>0.18480704618025368</v>
      </c>
      <c r="BR71" s="3">
        <f t="shared" si="213"/>
        <v>2.8997830122151822E-2</v>
      </c>
      <c r="BS71" s="3">
        <f t="shared" si="214"/>
        <v>34.485338930104525</v>
      </c>
      <c r="BU71" s="3">
        <v>1.1778</v>
      </c>
      <c r="BV71" s="3">
        <v>4.4324999999999998E-3</v>
      </c>
      <c r="BW71" s="32">
        <f t="shared" si="169"/>
        <v>1.0799360973038568</v>
      </c>
      <c r="BX71" s="3">
        <f t="shared" si="159"/>
        <v>3.1559400000000001E-2</v>
      </c>
      <c r="BY71" s="3">
        <f t="shared" si="215"/>
        <v>2.6795211411105455E-2</v>
      </c>
      <c r="BZ71" s="3">
        <f t="shared" ref="BZ71:BZ74" si="239">BW71*BX71</f>
        <v>3.4082135269251336E-2</v>
      </c>
      <c r="CA71" s="3">
        <f t="shared" ref="CA71:CA74" si="240">SQRT(BZ71)</f>
        <v>0.18461347531870834</v>
      </c>
      <c r="CB71" s="3">
        <f t="shared" si="216"/>
        <v>2.893711603774099E-2</v>
      </c>
      <c r="CC71" s="3">
        <f t="shared" si="217"/>
        <v>34.557693955947734</v>
      </c>
      <c r="CE71" s="3">
        <v>1.1778</v>
      </c>
      <c r="CF71" s="3">
        <v>4.5526999999999998E-3</v>
      </c>
      <c r="CG71" s="32">
        <f t="shared" si="170"/>
        <v>1.0796735813849607</v>
      </c>
      <c r="CH71" s="3">
        <f t="shared" si="160"/>
        <v>3.2597332E-2</v>
      </c>
      <c r="CI71" s="3">
        <f t="shared" si="218"/>
        <v>2.767645780268297E-2</v>
      </c>
      <c r="CJ71" s="3">
        <f t="shared" ref="CJ71:CJ74" si="241">CG71*CH71</f>
        <v>3.5194478184034587E-2</v>
      </c>
      <c r="CK71" s="3">
        <f t="shared" ref="CK71:CK74" si="242">SQRT(CJ71)</f>
        <v>0.18760191412678759</v>
      </c>
      <c r="CL71" s="3">
        <f t="shared" si="219"/>
        <v>2.9881540315872465E-2</v>
      </c>
      <c r="CM71" s="3">
        <f t="shared" si="220"/>
        <v>33.465476994464716</v>
      </c>
      <c r="CO71" s="3">
        <v>1.1778</v>
      </c>
      <c r="CP71" s="3">
        <v>4.4914000000000004E-3</v>
      </c>
      <c r="CQ71" s="32">
        <f t="shared" si="171"/>
        <v>1.0796735813849607</v>
      </c>
      <c r="CR71" s="3">
        <f t="shared" si="161"/>
        <v>3.2158424000000005E-2</v>
      </c>
      <c r="CS71" s="3">
        <f t="shared" si="221"/>
        <v>2.7303807097979287E-2</v>
      </c>
      <c r="CT71" s="3">
        <f t="shared" ref="CT71:CT74" si="243">CQ71*CR71</f>
        <v>3.4720600811776081E-2</v>
      </c>
      <c r="CU71" s="3">
        <f t="shared" ref="CU71" si="244">SQRT(CT71)</f>
        <v>0.18633464737341812</v>
      </c>
      <c r="CV71" s="3">
        <f t="shared" si="127"/>
        <v>2.9479199194919412E-2</v>
      </c>
      <c r="CW71" s="3">
        <f t="shared" si="222"/>
        <v>33.922224053234963</v>
      </c>
    </row>
    <row r="72" spans="2:101" x14ac:dyDescent="0.2">
      <c r="B72" s="3">
        <v>1.2785</v>
      </c>
      <c r="C72" s="3">
        <f t="shared" si="195"/>
        <v>1065.4166666666667</v>
      </c>
      <c r="D72" s="3">
        <v>4.8088999999999996E-3</v>
      </c>
      <c r="E72" s="32">
        <f t="shared" si="194"/>
        <v>1.0819217176608349</v>
      </c>
      <c r="F72" s="3">
        <f t="shared" si="152"/>
        <v>3.3758477999999995E-2</v>
      </c>
      <c r="G72" s="3">
        <f t="shared" si="223"/>
        <v>2.6404754008603828E-2</v>
      </c>
      <c r="H72" s="3">
        <f t="shared" si="224"/>
        <v>3.65240305033755E-2</v>
      </c>
      <c r="I72" s="3">
        <f t="shared" si="225"/>
        <v>0.19111261209919009</v>
      </c>
      <c r="J72" s="3">
        <f t="shared" si="226"/>
        <v>2.856787681140047E-2</v>
      </c>
      <c r="K72" s="3">
        <f t="shared" si="196"/>
        <v>35.004351446969764</v>
      </c>
      <c r="M72" s="3">
        <v>1.2785</v>
      </c>
      <c r="N72" s="3">
        <v>4.7892000000000004E-3</v>
      </c>
      <c r="O72" s="32">
        <f t="shared" si="163"/>
        <v>1.0819217176608349</v>
      </c>
      <c r="P72" s="3">
        <f t="shared" si="153"/>
        <v>3.3620183999999997E-2</v>
      </c>
      <c r="Q72" s="3">
        <f t="shared" si="197"/>
        <v>2.6296585060617911E-2</v>
      </c>
      <c r="R72" s="3">
        <f t="shared" si="227"/>
        <v>3.6374407221353315E-2</v>
      </c>
      <c r="S72" s="3">
        <f t="shared" si="228"/>
        <v>0.19072075718535023</v>
      </c>
      <c r="T72" s="3">
        <f t="shared" si="198"/>
        <v>2.8450846477397977E-2</v>
      </c>
      <c r="U72" s="3">
        <f t="shared" si="199"/>
        <v>35.148339111612145</v>
      </c>
      <c r="W72" s="3">
        <v>1.2785</v>
      </c>
      <c r="X72" s="3">
        <v>4.6086E-3</v>
      </c>
      <c r="Y72" s="32">
        <f t="shared" si="164"/>
        <v>1.0819217176608349</v>
      </c>
      <c r="Z72" s="3">
        <f t="shared" si="154"/>
        <v>3.2352371999999997E-2</v>
      </c>
      <c r="AA72" s="3">
        <f t="shared" si="200"/>
        <v>2.5304944857254593E-2</v>
      </c>
      <c r="AB72" s="3">
        <f t="shared" si="229"/>
        <v>3.5002733884642298E-2</v>
      </c>
      <c r="AC72" s="3">
        <f t="shared" si="230"/>
        <v>0.1870901758100684</v>
      </c>
      <c r="AD72" s="3">
        <f t="shared" si="201"/>
        <v>2.7377969405273601E-2</v>
      </c>
      <c r="AE72" s="3">
        <f t="shared" si="202"/>
        <v>36.525718368557236</v>
      </c>
      <c r="AG72" s="3">
        <v>1.2785</v>
      </c>
      <c r="AH72" s="3">
        <v>4.6090000000000002E-3</v>
      </c>
      <c r="AI72" s="32">
        <f t="shared" si="165"/>
        <v>1.0819217176608349</v>
      </c>
      <c r="AJ72" s="3">
        <f t="shared" si="155"/>
        <v>3.2355179999999997E-2</v>
      </c>
      <c r="AK72" s="3">
        <f t="shared" si="203"/>
        <v>2.5307141181071566E-2</v>
      </c>
      <c r="AL72" s="3">
        <f t="shared" si="231"/>
        <v>3.500577192082549E-2</v>
      </c>
      <c r="AM72" s="3">
        <f t="shared" si="232"/>
        <v>0.18709829481004228</v>
      </c>
      <c r="AN72" s="3">
        <f t="shared" si="204"/>
        <v>2.7380345655710202E-2</v>
      </c>
      <c r="AO72" s="3">
        <f t="shared" si="205"/>
        <v>36.522548421204789</v>
      </c>
      <c r="AQ72" s="3">
        <v>1.2785</v>
      </c>
      <c r="AR72" s="3">
        <v>4.7631000000000001E-3</v>
      </c>
      <c r="AS72" s="32">
        <f t="shared" si="166"/>
        <v>1.0811119477992781</v>
      </c>
      <c r="AT72" s="3">
        <f t="shared" si="156"/>
        <v>3.3913272000000001E-2</v>
      </c>
      <c r="AU72" s="3">
        <f t="shared" si="206"/>
        <v>2.6525828705514277E-2</v>
      </c>
      <c r="AV72" s="3">
        <f t="shared" si="233"/>
        <v>3.6664043548166721E-2</v>
      </c>
      <c r="AW72" s="3">
        <f t="shared" si="234"/>
        <v>0.19147857203396604</v>
      </c>
      <c r="AX72" s="3">
        <f t="shared" si="207"/>
        <v>2.8677390338808541E-2</v>
      </c>
      <c r="AY72" s="3">
        <f t="shared" si="208"/>
        <v>34.870676452268391</v>
      </c>
      <c r="BA72" s="3">
        <v>1.2785</v>
      </c>
      <c r="BB72" s="3">
        <v>4.7609000000000002E-3</v>
      </c>
      <c r="BC72" s="32">
        <f t="shared" si="167"/>
        <v>1.0811119477992781</v>
      </c>
      <c r="BD72" s="3">
        <f t="shared" si="157"/>
        <v>3.3897608000000003E-2</v>
      </c>
      <c r="BE72" s="3">
        <f t="shared" si="209"/>
        <v>2.6513576847868599E-2</v>
      </c>
      <c r="BF72" s="3">
        <f t="shared" si="235"/>
        <v>3.6647109010616394E-2</v>
      </c>
      <c r="BG72" s="3">
        <f t="shared" si="236"/>
        <v>0.19143434647579935</v>
      </c>
      <c r="BH72" s="3">
        <f t="shared" si="210"/>
        <v>2.8664144709125063E-2</v>
      </c>
      <c r="BI72" s="3">
        <f t="shared" si="211"/>
        <v>34.886790104770014</v>
      </c>
      <c r="BK72" s="3">
        <v>1.2785</v>
      </c>
      <c r="BL72" s="3">
        <v>4.7102000000000003E-3</v>
      </c>
      <c r="BM72" s="32">
        <f t="shared" si="168"/>
        <v>1.0811119477992781</v>
      </c>
      <c r="BN72" s="3">
        <f t="shared" si="158"/>
        <v>3.3536624000000001E-2</v>
      </c>
      <c r="BO72" s="3">
        <f t="shared" si="212"/>
        <v>2.6231227219397732E-2</v>
      </c>
      <c r="BP72" s="3">
        <f t="shared" si="237"/>
        <v>3.6256844895252022E-2</v>
      </c>
      <c r="BQ72" s="3">
        <f t="shared" si="238"/>
        <v>0.1904123023736965</v>
      </c>
      <c r="BR72" s="3">
        <f t="shared" si="213"/>
        <v>2.8358893152328528E-2</v>
      </c>
      <c r="BS72" s="3">
        <f t="shared" si="214"/>
        <v>35.262307122797239</v>
      </c>
      <c r="BU72" s="3">
        <v>1.2785</v>
      </c>
      <c r="BV72" s="3">
        <v>4.6893000000000004E-3</v>
      </c>
      <c r="BW72" s="32">
        <f t="shared" si="169"/>
        <v>1.0811119477992781</v>
      </c>
      <c r="BX72" s="3">
        <f t="shared" si="159"/>
        <v>3.3387816000000001E-2</v>
      </c>
      <c r="BY72" s="3">
        <f t="shared" si="215"/>
        <v>2.6114834571763786E-2</v>
      </c>
      <c r="BZ72" s="3">
        <f t="shared" si="239"/>
        <v>3.6095966788523906E-2</v>
      </c>
      <c r="CA72" s="3">
        <f t="shared" si="240"/>
        <v>0.18998938598912285</v>
      </c>
      <c r="CB72" s="3">
        <f t="shared" si="216"/>
        <v>2.8233059670335476E-2</v>
      </c>
      <c r="CC72" s="3">
        <f t="shared" si="217"/>
        <v>35.419469645746602</v>
      </c>
      <c r="CE72" s="3">
        <v>1.2785</v>
      </c>
      <c r="CF72" s="3">
        <v>4.8114999999999998E-3</v>
      </c>
      <c r="CG72" s="32">
        <f t="shared" si="170"/>
        <v>1.0808455703024002</v>
      </c>
      <c r="CH72" s="3">
        <f t="shared" si="160"/>
        <v>3.4450339999999996E-2</v>
      </c>
      <c r="CI72" s="3">
        <f t="shared" si="218"/>
        <v>2.6945905357841218E-2</v>
      </c>
      <c r="CJ72" s="3">
        <f t="shared" si="241"/>
        <v>3.7235497384411585E-2</v>
      </c>
      <c r="CK72" s="3">
        <f t="shared" si="242"/>
        <v>0.19296501595991847</v>
      </c>
      <c r="CL72" s="3">
        <f t="shared" si="219"/>
        <v>2.9124362443810392E-2</v>
      </c>
      <c r="CM72" s="3">
        <f t="shared" si="220"/>
        <v>34.335515564651388</v>
      </c>
      <c r="CO72" s="3">
        <v>1.2785</v>
      </c>
      <c r="CP72" s="3">
        <v>4.5804000000000001E-3</v>
      </c>
      <c r="CQ72" s="32">
        <f t="shared" si="171"/>
        <v>1.0808455703024002</v>
      </c>
      <c r="CR72" s="3">
        <f t="shared" si="161"/>
        <v>3.2795664000000002E-2</v>
      </c>
      <c r="CS72" s="3">
        <f t="shared" si="221"/>
        <v>2.5651673054360582E-2</v>
      </c>
      <c r="CT72" s="3">
        <f t="shared" si="243"/>
        <v>3.5447048159525901E-2</v>
      </c>
      <c r="CU72" s="3"/>
      <c r="CV72" s="3"/>
      <c r="CW72" s="3"/>
    </row>
    <row r="73" spans="2:101" x14ac:dyDescent="0.2">
      <c r="B73" s="3">
        <v>1.3792</v>
      </c>
      <c r="C73" s="3">
        <f t="shared" si="195"/>
        <v>1149.3333333333335</v>
      </c>
      <c r="D73" s="3">
        <v>5.0528999999999999E-3</v>
      </c>
      <c r="E73" s="32">
        <f t="shared" si="194"/>
        <v>1.0830192220120001</v>
      </c>
      <c r="F73" s="3">
        <f t="shared" si="152"/>
        <v>3.5471357999999995E-2</v>
      </c>
      <c r="G73" s="3">
        <f t="shared" si="223"/>
        <v>2.5718792053364265E-2</v>
      </c>
      <c r="H73" s="3">
        <f t="shared" si="224"/>
        <v>3.8416162544869126E-2</v>
      </c>
      <c r="I73" s="3">
        <f t="shared" si="225"/>
        <v>0.19600041465483975</v>
      </c>
      <c r="J73" s="3">
        <f t="shared" si="226"/>
        <v>2.7853946160722974E-2</v>
      </c>
      <c r="K73" s="3">
        <f t="shared" si="196"/>
        <v>35.901555716012204</v>
      </c>
      <c r="M73" s="3">
        <v>1.3792</v>
      </c>
      <c r="N73" s="3">
        <v>5.0539000000000001E-3</v>
      </c>
      <c r="O73" s="32">
        <f t="shared" si="163"/>
        <v>1.0830192220120001</v>
      </c>
      <c r="P73" s="3">
        <f t="shared" si="153"/>
        <v>3.5478377999999998E-2</v>
      </c>
      <c r="Q73" s="3">
        <f t="shared" si="197"/>
        <v>2.5723881960556843E-2</v>
      </c>
      <c r="R73" s="3">
        <f t="shared" si="227"/>
        <v>3.842376533980766E-2</v>
      </c>
      <c r="S73" s="3">
        <f t="shared" si="228"/>
        <v>0.1960198085393608</v>
      </c>
      <c r="T73" s="3">
        <f t="shared" si="198"/>
        <v>2.7859458628050799E-2</v>
      </c>
      <c r="U73" s="3">
        <f t="shared" si="199"/>
        <v>35.894451983109676</v>
      </c>
      <c r="W73" s="3">
        <v>1.3792</v>
      </c>
      <c r="X73" s="3">
        <v>4.8586000000000002E-3</v>
      </c>
      <c r="Y73" s="32">
        <f t="shared" si="164"/>
        <v>1.0830192220120001</v>
      </c>
      <c r="Z73" s="3">
        <f t="shared" si="154"/>
        <v>3.4107371999999997E-2</v>
      </c>
      <c r="AA73" s="3">
        <f t="shared" si="200"/>
        <v>2.4729823085846866E-2</v>
      </c>
      <c r="AB73" s="3">
        <f t="shared" si="229"/>
        <v>3.6938939488313872E-2</v>
      </c>
      <c r="AC73" s="3">
        <f t="shared" si="230"/>
        <v>0.19219505583732863</v>
      </c>
      <c r="AD73" s="3">
        <f t="shared" si="201"/>
        <v>2.6782873758928273E-2</v>
      </c>
      <c r="AE73" s="3">
        <f t="shared" si="202"/>
        <v>37.337292816333516</v>
      </c>
      <c r="AG73" s="3">
        <v>1.3792</v>
      </c>
      <c r="AH73" s="3">
        <v>4.8587999999999999E-3</v>
      </c>
      <c r="AI73" s="32">
        <f t="shared" si="165"/>
        <v>1.0830192220120001</v>
      </c>
      <c r="AJ73" s="3">
        <f t="shared" si="155"/>
        <v>3.4108776E-2</v>
      </c>
      <c r="AK73" s="3">
        <f t="shared" si="203"/>
        <v>2.4730841067285382E-2</v>
      </c>
      <c r="AL73" s="3">
        <f t="shared" si="231"/>
        <v>3.6940460047301581E-2</v>
      </c>
      <c r="AM73" s="3">
        <f t="shared" si="232"/>
        <v>0.19219901156692137</v>
      </c>
      <c r="AN73" s="3">
        <f t="shared" si="204"/>
        <v>2.6783976252393839E-2</v>
      </c>
      <c r="AO73" s="3">
        <f t="shared" si="205"/>
        <v>37.335755922745946</v>
      </c>
      <c r="AQ73" s="3">
        <v>1.3792</v>
      </c>
      <c r="AR73" s="3">
        <v>5.0114000000000001E-3</v>
      </c>
      <c r="AS73" s="32">
        <f t="shared" si="166"/>
        <v>1.0821986036725075</v>
      </c>
      <c r="AT73" s="3">
        <f t="shared" si="156"/>
        <v>3.5681167999999999E-2</v>
      </c>
      <c r="AU73" s="3">
        <f t="shared" si="206"/>
        <v>2.5870916473317865E-2</v>
      </c>
      <c r="AV73" s="3">
        <f t="shared" si="233"/>
        <v>3.8614110187004155E-2</v>
      </c>
      <c r="AW73" s="3">
        <f t="shared" si="234"/>
        <v>0.19650473324325843</v>
      </c>
      <c r="AX73" s="3">
        <f t="shared" si="207"/>
        <v>2.7997469683152667E-2</v>
      </c>
      <c r="AY73" s="3">
        <f t="shared" si="208"/>
        <v>35.71751345092963</v>
      </c>
      <c r="BA73" s="3">
        <v>1.3792</v>
      </c>
      <c r="BB73" s="3">
        <v>5.0030999999999999E-3</v>
      </c>
      <c r="BC73" s="32">
        <f t="shared" si="167"/>
        <v>1.0821986036725075</v>
      </c>
      <c r="BD73" s="3">
        <f t="shared" si="157"/>
        <v>3.5622071999999998E-2</v>
      </c>
      <c r="BE73" s="3">
        <f t="shared" si="209"/>
        <v>2.5828068445475638E-2</v>
      </c>
      <c r="BF73" s="3">
        <f t="shared" si="235"/>
        <v>3.8550156578321525E-2</v>
      </c>
      <c r="BG73" s="3">
        <f t="shared" si="236"/>
        <v>0.19634193789998489</v>
      </c>
      <c r="BH73" s="3">
        <f t="shared" si="210"/>
        <v>2.7951099607251687E-2</v>
      </c>
      <c r="BI73" s="3">
        <f t="shared" si="211"/>
        <v>35.776767785570698</v>
      </c>
      <c r="BK73" s="3">
        <v>1.3792</v>
      </c>
      <c r="BL73" s="3">
        <v>4.9591000000000001E-3</v>
      </c>
      <c r="BM73" s="32">
        <f t="shared" si="168"/>
        <v>1.0821986036725075</v>
      </c>
      <c r="BN73" s="3">
        <f t="shared" si="158"/>
        <v>3.5308791999999999E-2</v>
      </c>
      <c r="BO73" s="3">
        <f t="shared" si="212"/>
        <v>2.5600922273781902E-2</v>
      </c>
      <c r="BP73" s="3">
        <f t="shared" si="237"/>
        <v>3.8211125399763006E-2</v>
      </c>
      <c r="BQ73" s="3">
        <f t="shared" si="238"/>
        <v>0.19547666203350977</v>
      </c>
      <c r="BR73" s="3">
        <f t="shared" si="213"/>
        <v>2.7705282337415173E-2</v>
      </c>
      <c r="BS73" s="3">
        <f t="shared" si="214"/>
        <v>36.09419993708309</v>
      </c>
      <c r="BU73" s="3">
        <v>1.3792</v>
      </c>
      <c r="BV73" s="3">
        <v>4.9395999999999997E-3</v>
      </c>
      <c r="BW73" s="32">
        <f t="shared" si="169"/>
        <v>1.0821986036725075</v>
      </c>
      <c r="BX73" s="3">
        <f t="shared" si="159"/>
        <v>3.5169951999999997E-2</v>
      </c>
      <c r="BY73" s="3">
        <f t="shared" si="215"/>
        <v>2.5500255220417632E-2</v>
      </c>
      <c r="BZ73" s="3">
        <f t="shared" si="239"/>
        <v>3.8060872945629112E-2</v>
      </c>
      <c r="CA73" s="3">
        <f t="shared" si="240"/>
        <v>0.19509196022806555</v>
      </c>
      <c r="CB73" s="3">
        <f t="shared" si="216"/>
        <v>2.7596340592828533E-2</v>
      </c>
      <c r="CC73" s="3">
        <f t="shared" si="217"/>
        <v>36.236688579639804</v>
      </c>
      <c r="CE73" s="3">
        <v>1.3792</v>
      </c>
      <c r="CF73" s="3">
        <v>5.0733999999999996E-3</v>
      </c>
      <c r="CG73" s="32">
        <f t="shared" si="170"/>
        <v>1.0819286575192315</v>
      </c>
      <c r="CH73" s="3">
        <f t="shared" si="160"/>
        <v>3.6325544000000001E-2</v>
      </c>
      <c r="CI73" s="3">
        <f t="shared" si="218"/>
        <v>2.633812645011601E-2</v>
      </c>
      <c r="CJ73" s="3">
        <f t="shared" si="241"/>
        <v>3.9301647053575778E-2</v>
      </c>
      <c r="CK73" s="3">
        <f t="shared" si="242"/>
        <v>0.19824643011559068</v>
      </c>
      <c r="CL73" s="3">
        <f t="shared" si="219"/>
        <v>2.8495973791745777E-2</v>
      </c>
      <c r="CM73" s="3">
        <f t="shared" si="220"/>
        <v>35.092676857025424</v>
      </c>
      <c r="CO73" s="3">
        <v>1.3792</v>
      </c>
      <c r="CP73" s="3">
        <v>4.3870000000000003E-3</v>
      </c>
      <c r="CQ73" s="32">
        <f t="shared" si="171"/>
        <v>1.0819286575192315</v>
      </c>
      <c r="CR73" s="3">
        <f t="shared" si="161"/>
        <v>3.1410920000000002E-2</v>
      </c>
      <c r="CS73" s="3">
        <f t="shared" si="221"/>
        <v>2.2774738979118331E-2</v>
      </c>
      <c r="CT73" s="3">
        <f t="shared" si="243"/>
        <v>3.3984374507043981E-2</v>
      </c>
      <c r="CU73" s="3"/>
      <c r="CV73" s="3"/>
      <c r="CW73" s="3"/>
    </row>
    <row r="74" spans="2:101" x14ac:dyDescent="0.2">
      <c r="B74" s="3">
        <v>1.4799</v>
      </c>
      <c r="C74" s="3">
        <f t="shared" si="195"/>
        <v>1233.25</v>
      </c>
      <c r="D74" s="3">
        <v>5.2950000000000002E-3</v>
      </c>
      <c r="E74" s="32">
        <f t="shared" si="194"/>
        <v>1.0840393498054872</v>
      </c>
      <c r="F74" s="3">
        <f t="shared" si="152"/>
        <v>3.71709E-2</v>
      </c>
      <c r="G74" s="3">
        <f t="shared" si="223"/>
        <v>2.5117170079059396E-2</v>
      </c>
      <c r="H74" s="3">
        <f t="shared" si="224"/>
        <v>4.0294718267684784E-2</v>
      </c>
      <c r="I74" s="3">
        <f t="shared" si="225"/>
        <v>0.20073544347644434</v>
      </c>
      <c r="J74" s="3">
        <f t="shared" si="226"/>
        <v>2.7228000721457386E-2</v>
      </c>
      <c r="K74" s="3">
        <f t="shared" si="196"/>
        <v>36.726897807518299</v>
      </c>
      <c r="M74" s="3">
        <v>1.4799</v>
      </c>
      <c r="N74" s="3">
        <v>5.2954999999999999E-3</v>
      </c>
      <c r="O74" s="32">
        <f t="shared" si="163"/>
        <v>1.0840393498054872</v>
      </c>
      <c r="P74" s="3">
        <f t="shared" si="153"/>
        <v>3.7174409999999998E-2</v>
      </c>
      <c r="Q74" s="3">
        <f t="shared" si="197"/>
        <v>2.511954186093655E-2</v>
      </c>
      <c r="R74" s="3">
        <f t="shared" si="227"/>
        <v>4.0298523245802603E-2</v>
      </c>
      <c r="S74" s="3">
        <f t="shared" si="228"/>
        <v>0.20074492084683637</v>
      </c>
      <c r="T74" s="3">
        <f t="shared" si="198"/>
        <v>2.7230571826341376E-2</v>
      </c>
      <c r="U74" s="3">
        <f t="shared" si="199"/>
        <v>36.723430061525711</v>
      </c>
      <c r="W74" s="3">
        <v>1.4799</v>
      </c>
      <c r="X74" s="3">
        <v>5.0955999999999996E-3</v>
      </c>
      <c r="Y74" s="32">
        <f t="shared" si="164"/>
        <v>1.0840393498054872</v>
      </c>
      <c r="Z74" s="3">
        <f t="shared" si="154"/>
        <v>3.5771111999999994E-2</v>
      </c>
      <c r="AA74" s="3">
        <f t="shared" si="200"/>
        <v>2.4171303466450432E-2</v>
      </c>
      <c r="AB74" s="3">
        <f t="shared" si="229"/>
        <v>3.8777292994299252E-2</v>
      </c>
      <c r="AC74" s="3">
        <f t="shared" si="230"/>
        <v>0.19691950892255256</v>
      </c>
      <c r="AD74" s="3">
        <f t="shared" si="201"/>
        <v>2.6202644093722045E-2</v>
      </c>
      <c r="AE74" s="3">
        <f t="shared" si="202"/>
        <v>38.164087426565949</v>
      </c>
      <c r="AG74" s="3">
        <v>1.4799</v>
      </c>
      <c r="AH74" s="3">
        <v>5.0715999999999999E-3</v>
      </c>
      <c r="AI74" s="32">
        <f t="shared" si="165"/>
        <v>1.0840393498054872</v>
      </c>
      <c r="AJ74" s="3">
        <f t="shared" si="155"/>
        <v>3.5602631999999995E-2</v>
      </c>
      <c r="AK74" s="3">
        <f t="shared" si="203"/>
        <v>2.4057457936347046E-2</v>
      </c>
      <c r="AL74" s="3">
        <f t="shared" si="231"/>
        <v>3.8594654044644031E-2</v>
      </c>
      <c r="AM74" s="3">
        <f t="shared" si="232"/>
        <v>0.19645522147462519</v>
      </c>
      <c r="AN74" s="3">
        <f t="shared" si="204"/>
        <v>2.6079231059290515E-2</v>
      </c>
      <c r="AO74" s="3">
        <f t="shared" si="205"/>
        <v>38.344688834058168</v>
      </c>
      <c r="AQ74" s="3">
        <v>1.4799</v>
      </c>
      <c r="AR74" s="3">
        <v>5.2611999999999997E-3</v>
      </c>
      <c r="AS74" s="32">
        <f t="shared" si="166"/>
        <v>1.0832086478304741</v>
      </c>
      <c r="AT74" s="3">
        <f t="shared" si="156"/>
        <v>3.7459743999999996E-2</v>
      </c>
      <c r="AU74" s="3">
        <f t="shared" si="206"/>
        <v>2.5312348131630514E-2</v>
      </c>
      <c r="AV74" s="3">
        <f t="shared" si="233"/>
        <v>4.0576718646315714E-2</v>
      </c>
      <c r="AW74" s="3">
        <f t="shared" si="234"/>
        <v>0.20143663680253329</v>
      </c>
      <c r="AX74" s="3">
        <f t="shared" si="207"/>
        <v>2.7418554393077717E-2</v>
      </c>
      <c r="AY74" s="3">
        <f t="shared" si="208"/>
        <v>36.471652942157561</v>
      </c>
      <c r="BA74" s="3">
        <v>1.4799</v>
      </c>
      <c r="BB74" s="3">
        <v>5.2475000000000004E-3</v>
      </c>
      <c r="BC74" s="32">
        <f t="shared" si="167"/>
        <v>1.0832086478304741</v>
      </c>
      <c r="BD74" s="3">
        <f t="shared" si="157"/>
        <v>3.7362200000000005E-2</v>
      </c>
      <c r="BE74" s="3">
        <f t="shared" si="209"/>
        <v>2.5246435569970947E-2</v>
      </c>
      <c r="BF74" s="3">
        <f t="shared" si="235"/>
        <v>4.0471058141971744E-2</v>
      </c>
      <c r="BG74" s="3">
        <f t="shared" si="236"/>
        <v>0.20117419849963797</v>
      </c>
      <c r="BH74" s="3">
        <f t="shared" si="210"/>
        <v>2.7347157336287415E-2</v>
      </c>
      <c r="BI74" s="3">
        <f t="shared" si="211"/>
        <v>36.566871931258561</v>
      </c>
      <c r="BK74" s="3">
        <v>1.4799</v>
      </c>
      <c r="BL74" s="3">
        <v>5.1710000000000002E-3</v>
      </c>
      <c r="BM74" s="32">
        <f t="shared" si="168"/>
        <v>1.0832086478304741</v>
      </c>
      <c r="BN74" s="3">
        <f t="shared" si="158"/>
        <v>3.6817519999999999E-2</v>
      </c>
      <c r="BO74" s="3">
        <f t="shared" si="212"/>
        <v>2.4878383674572607E-2</v>
      </c>
      <c r="BP74" s="3">
        <f t="shared" si="237"/>
        <v>3.9881056055671438E-2</v>
      </c>
      <c r="BQ74" s="3">
        <f t="shared" si="238"/>
        <v>0.19970241875268172</v>
      </c>
      <c r="BR74" s="3">
        <f t="shared" si="213"/>
        <v>2.6948480340341537E-2</v>
      </c>
      <c r="BS74" s="3">
        <f t="shared" si="214"/>
        <v>37.107843832774961</v>
      </c>
      <c r="BU74" s="3">
        <v>1.4799</v>
      </c>
      <c r="BV74" s="3">
        <v>5.1730999999999999E-3</v>
      </c>
      <c r="BW74" s="32">
        <f t="shared" si="169"/>
        <v>1.0832086478304741</v>
      </c>
      <c r="BX74" s="3">
        <f t="shared" si="159"/>
        <v>3.6832471999999998E-2</v>
      </c>
      <c r="BY74" s="3">
        <f t="shared" si="215"/>
        <v>2.488848705993648E-2</v>
      </c>
      <c r="BZ74" s="3">
        <f t="shared" si="239"/>
        <v>3.9897252191373793E-2</v>
      </c>
      <c r="CA74" s="3">
        <f t="shared" si="240"/>
        <v>0.19974296531135657</v>
      </c>
      <c r="CB74" s="3">
        <f t="shared" si="216"/>
        <v>2.6959424414740047E-2</v>
      </c>
      <c r="CC74" s="3">
        <f t="shared" si="217"/>
        <v>37.092780046641153</v>
      </c>
      <c r="CE74" s="3">
        <v>1.4799</v>
      </c>
      <c r="CF74" s="3">
        <v>5.3114E-3</v>
      </c>
      <c r="CG74" s="32">
        <f t="shared" si="170"/>
        <v>1.0829353846192082</v>
      </c>
      <c r="CH74" s="3">
        <f t="shared" si="160"/>
        <v>3.8029623999999998E-2</v>
      </c>
      <c r="CI74" s="3">
        <f t="shared" si="218"/>
        <v>2.5697428204608418E-2</v>
      </c>
      <c r="CJ74" s="3">
        <f t="shared" si="241"/>
        <v>4.1183625493363872E-2</v>
      </c>
      <c r="CK74" s="3">
        <f t="shared" si="242"/>
        <v>0.20293749159128746</v>
      </c>
      <c r="CL74" s="3">
        <f t="shared" si="219"/>
        <v>2.7828654296482108E-2</v>
      </c>
      <c r="CM74" s="3">
        <f t="shared" si="220"/>
        <v>35.934184576306038</v>
      </c>
      <c r="CO74" s="3">
        <v>1.4799</v>
      </c>
      <c r="CP74" s="3">
        <v>4.3836999999999999E-3</v>
      </c>
      <c r="CQ74" s="32">
        <f t="shared" si="171"/>
        <v>1.0829353846192082</v>
      </c>
      <c r="CR74" s="3">
        <f t="shared" si="161"/>
        <v>3.1387291999999997E-2</v>
      </c>
      <c r="CS74" s="3">
        <f t="shared" si="221"/>
        <v>2.1209062774511789E-2</v>
      </c>
      <c r="CT74" s="3">
        <f t="shared" si="243"/>
        <v>3.3990409134175392E-2</v>
      </c>
      <c r="CU74" s="3"/>
      <c r="CV74" s="3"/>
      <c r="CW74" s="3"/>
    </row>
    <row r="75" spans="2:101" x14ac:dyDescent="0.2">
      <c r="F75" s="3"/>
      <c r="G75" s="3"/>
      <c r="P75" s="3"/>
      <c r="Q75" s="3"/>
      <c r="Z75" s="3"/>
      <c r="AA75" s="3"/>
      <c r="AJ75" s="3"/>
      <c r="AK75" s="3"/>
      <c r="AT75" s="3"/>
      <c r="AU75" s="3"/>
      <c r="BD75" s="3"/>
      <c r="BE75" s="3"/>
      <c r="BN75" s="3"/>
      <c r="BO75" s="3"/>
      <c r="BX75" s="3"/>
      <c r="BY75" s="3"/>
      <c r="CH75" s="3"/>
      <c r="CI75" s="3"/>
      <c r="CR75" s="3"/>
      <c r="CS75" s="3"/>
    </row>
    <row r="76" spans="2:101" x14ac:dyDescent="0.2">
      <c r="F76" s="3"/>
      <c r="G76" s="3"/>
      <c r="P76" s="3"/>
      <c r="Q76" s="3"/>
      <c r="Z76" s="3"/>
      <c r="AA76" s="3"/>
      <c r="AJ76" s="3"/>
      <c r="AK76" s="3"/>
      <c r="AT76" s="3"/>
      <c r="AU76" s="3"/>
      <c r="BD76" s="3"/>
      <c r="BE76" s="3"/>
      <c r="BN76" s="3"/>
      <c r="BO76" s="3"/>
      <c r="BX76" s="3"/>
      <c r="BY76" s="3"/>
      <c r="CH76" s="3"/>
      <c r="CI76" s="3"/>
      <c r="CR76" s="3"/>
      <c r="CS76" s="3"/>
    </row>
    <row r="77" spans="2:101" x14ac:dyDescent="0.2">
      <c r="F77" s="3"/>
      <c r="G77" s="3"/>
      <c r="P77" s="3"/>
      <c r="Q77" s="3"/>
      <c r="Z77" s="3"/>
      <c r="AA77" s="3"/>
      <c r="AJ77" s="3"/>
      <c r="AK77" s="3"/>
      <c r="AT77" s="3"/>
      <c r="AU77" s="3"/>
      <c r="BD77" s="3"/>
      <c r="BE77" s="3"/>
      <c r="BN77" s="3"/>
      <c r="BO77" s="3"/>
      <c r="BX77" s="3"/>
      <c r="BY77" s="3"/>
      <c r="CH77" s="3"/>
      <c r="CI77" s="3"/>
      <c r="CR77" s="3"/>
      <c r="CS77" s="3"/>
    </row>
    <row r="78" spans="2:101" x14ac:dyDescent="0.2">
      <c r="F78" s="3"/>
      <c r="G78" s="3"/>
      <c r="P78" s="3"/>
      <c r="Q78" s="3"/>
      <c r="Z78" s="3"/>
      <c r="AA78" s="3"/>
      <c r="AJ78" s="3"/>
      <c r="AK78" s="3"/>
      <c r="AT78" s="3"/>
      <c r="AU78" s="3"/>
      <c r="BD78" s="3"/>
      <c r="BE78" s="3"/>
      <c r="BN78" s="3"/>
      <c r="BO78" s="3"/>
      <c r="BX78" s="3"/>
      <c r="BY78" s="3"/>
      <c r="CH78" s="3"/>
      <c r="CI78" s="3"/>
      <c r="CR78" s="3"/>
      <c r="CS78" s="3"/>
    </row>
    <row r="79" spans="2:101" x14ac:dyDescent="0.2">
      <c r="F79" s="3"/>
      <c r="G79" s="3"/>
      <c r="P79" s="3"/>
      <c r="Q79" s="3"/>
      <c r="Z79" s="3"/>
      <c r="AA79" s="3"/>
      <c r="AJ79" s="3"/>
      <c r="AK79" s="3"/>
      <c r="AT79" s="3"/>
      <c r="AU79" s="3"/>
      <c r="BD79" s="3"/>
      <c r="BE79" s="3"/>
      <c r="BN79" s="3"/>
      <c r="BO79" s="3"/>
      <c r="BX79" s="3"/>
      <c r="BY79" s="3"/>
      <c r="CH79" s="3"/>
      <c r="CI79" s="3"/>
      <c r="CR79" s="3"/>
      <c r="CS79" s="3"/>
    </row>
    <row r="80" spans="2:101" x14ac:dyDescent="0.2">
      <c r="F80" s="3"/>
      <c r="G80" s="3"/>
      <c r="P80" s="3"/>
      <c r="Q80" s="3"/>
      <c r="Z80" s="3"/>
      <c r="AA80" s="3"/>
      <c r="AJ80" s="3"/>
      <c r="AK80" s="3"/>
      <c r="AT80" s="3"/>
      <c r="AU80" s="3"/>
      <c r="BD80" s="3"/>
      <c r="BE80" s="3"/>
      <c r="BN80" s="3"/>
      <c r="BO80" s="3"/>
      <c r="BX80" s="3"/>
      <c r="BY80" s="3"/>
      <c r="CH80" s="3"/>
      <c r="CI80" s="3"/>
      <c r="CR80" s="3"/>
      <c r="CS80" s="3"/>
    </row>
    <row r="81" spans="6:97" x14ac:dyDescent="0.2">
      <c r="F81" s="3"/>
      <c r="G81" s="3"/>
      <c r="P81" s="3"/>
      <c r="Q81" s="3"/>
      <c r="Z81" s="3"/>
      <c r="AA81" s="3"/>
      <c r="AJ81" s="3"/>
      <c r="AK81" s="3"/>
      <c r="AT81" s="3"/>
      <c r="AU81" s="3"/>
      <c r="BD81" s="3"/>
      <c r="BE81" s="3"/>
      <c r="BN81" s="3"/>
      <c r="BO81" s="3"/>
      <c r="BX81" s="3"/>
      <c r="BY81" s="3"/>
      <c r="CH81" s="3"/>
      <c r="CI81" s="3"/>
      <c r="CR81" s="3"/>
      <c r="CS81" s="3"/>
    </row>
    <row r="82" spans="6:97" x14ac:dyDescent="0.2">
      <c r="F82" s="3"/>
      <c r="G82" s="3"/>
      <c r="P82" s="3"/>
      <c r="Q82" s="3"/>
      <c r="Z82" s="3"/>
      <c r="AA82" s="3"/>
      <c r="AJ82" s="3"/>
      <c r="AK82" s="3"/>
      <c r="AT82" s="3"/>
      <c r="AU82" s="3"/>
      <c r="BD82" s="3"/>
      <c r="BE82" s="3"/>
      <c r="BN82" s="3"/>
      <c r="BO82" s="3"/>
      <c r="BX82" s="3"/>
      <c r="BY82" s="3"/>
      <c r="CH82" s="3"/>
      <c r="CI82" s="3"/>
      <c r="CR82" s="3"/>
      <c r="CS82" s="3"/>
    </row>
    <row r="83" spans="6:97" x14ac:dyDescent="0.2">
      <c r="F83" s="3"/>
      <c r="G83" s="3"/>
      <c r="P83" s="3"/>
      <c r="Q83" s="3"/>
      <c r="Z83" s="3"/>
      <c r="AA83" s="3"/>
      <c r="AJ83" s="3"/>
      <c r="AK83" s="3"/>
      <c r="AT83" s="3"/>
      <c r="AU83" s="3"/>
      <c r="BD83" s="3"/>
      <c r="BE83" s="3"/>
      <c r="BN83" s="3"/>
      <c r="BO83" s="3"/>
      <c r="BX83" s="3"/>
      <c r="BY83" s="3"/>
      <c r="CH83" s="3"/>
      <c r="CI83" s="3"/>
      <c r="CR83" s="3"/>
      <c r="CS83" s="3"/>
    </row>
    <row r="84" spans="6:97" x14ac:dyDescent="0.2">
      <c r="F84" s="3"/>
      <c r="G84" s="3"/>
      <c r="P84" s="3"/>
      <c r="Q84" s="3"/>
      <c r="Z84" s="3"/>
      <c r="AA84" s="3"/>
      <c r="AJ84" s="3"/>
      <c r="AK84" s="3"/>
      <c r="AT84" s="3"/>
      <c r="AU84" s="3"/>
      <c r="BD84" s="3"/>
      <c r="BE84" s="3"/>
      <c r="BN84" s="3"/>
      <c r="BO84" s="3"/>
      <c r="BX84" s="3"/>
      <c r="BY84" s="3"/>
      <c r="CH84" s="3"/>
      <c r="CI84" s="3"/>
      <c r="CR84" s="3"/>
      <c r="CS84" s="3"/>
    </row>
    <row r="85" spans="6:97" x14ac:dyDescent="0.2">
      <c r="F85" s="3"/>
      <c r="G85" s="3"/>
      <c r="P85" s="3"/>
      <c r="Q85" s="3"/>
      <c r="Z85" s="3"/>
      <c r="AA85" s="3"/>
      <c r="AJ85" s="3"/>
      <c r="AK85" s="3"/>
      <c r="AT85" s="3"/>
      <c r="AU85" s="3"/>
      <c r="BD85" s="3"/>
      <c r="BE85" s="3"/>
      <c r="BN85" s="3"/>
      <c r="BO85" s="3"/>
      <c r="BX85" s="3"/>
      <c r="BY85" s="3"/>
      <c r="CH85" s="3"/>
      <c r="CI85" s="3"/>
      <c r="CR85" s="3"/>
      <c r="CS85" s="3"/>
    </row>
    <row r="86" spans="6:97" x14ac:dyDescent="0.2">
      <c r="F86" s="3"/>
      <c r="G86" s="3"/>
      <c r="P86" s="3"/>
      <c r="Q86" s="3"/>
      <c r="Z86" s="3"/>
      <c r="AA86" s="3"/>
      <c r="AJ86" s="3"/>
      <c r="AK86" s="3"/>
      <c r="AT86" s="3"/>
      <c r="AU86" s="3"/>
      <c r="BD86" s="3"/>
      <c r="BE86" s="3"/>
      <c r="BN86" s="3"/>
      <c r="BO86" s="3"/>
      <c r="BX86" s="3"/>
      <c r="BY86" s="3"/>
      <c r="CH86" s="3"/>
      <c r="CI86" s="3"/>
      <c r="CR86" s="3"/>
      <c r="CS86" s="3"/>
    </row>
    <row r="87" spans="6:97" x14ac:dyDescent="0.2">
      <c r="F87" s="3"/>
      <c r="G87" s="3"/>
      <c r="P87" s="3"/>
      <c r="Q87" s="3"/>
      <c r="Z87" s="3"/>
      <c r="AA87" s="3"/>
      <c r="AJ87" s="3"/>
      <c r="AK87" s="3"/>
      <c r="AT87" s="3"/>
      <c r="AU87" s="3"/>
      <c r="BD87" s="3"/>
      <c r="BE87" s="3"/>
      <c r="BN87" s="3"/>
      <c r="BO87" s="3"/>
      <c r="BX87" s="3"/>
      <c r="BY87" s="3"/>
      <c r="CH87" s="3"/>
      <c r="CI87" s="3"/>
      <c r="CR87" s="3"/>
      <c r="CS87" s="3"/>
    </row>
    <row r="88" spans="6:97" x14ac:dyDescent="0.2">
      <c r="F88" s="3"/>
      <c r="G88" s="3"/>
      <c r="P88" s="3"/>
      <c r="Q88" s="3"/>
      <c r="Z88" s="3"/>
      <c r="AA88" s="3"/>
      <c r="AJ88" s="3"/>
      <c r="AK88" s="3"/>
      <c r="AT88" s="3"/>
      <c r="AU88" s="3"/>
      <c r="BD88" s="3"/>
      <c r="BE88" s="3"/>
      <c r="BN88" s="3"/>
      <c r="BO88" s="3"/>
      <c r="BX88" s="3"/>
      <c r="BY88" s="3"/>
      <c r="CH88" s="3"/>
      <c r="CI88" s="3"/>
      <c r="CR88" s="3"/>
      <c r="CS88" s="3"/>
    </row>
    <row r="89" spans="6:97" x14ac:dyDescent="0.2">
      <c r="F89" s="3"/>
      <c r="G89" s="3"/>
      <c r="P89" s="3"/>
      <c r="Q89" s="3"/>
      <c r="Z89" s="3"/>
      <c r="AA89" s="3"/>
      <c r="AJ89" s="3"/>
      <c r="AK89" s="3"/>
      <c r="AT89" s="3"/>
      <c r="AU89" s="3"/>
      <c r="BD89" s="3"/>
      <c r="BE89" s="3"/>
      <c r="BN89" s="3"/>
      <c r="BO89" s="3"/>
      <c r="BX89" s="3"/>
      <c r="BY89" s="3"/>
      <c r="CH89" s="3"/>
      <c r="CI89" s="3"/>
      <c r="CR89" s="3"/>
      <c r="CS89" s="3"/>
    </row>
    <row r="90" spans="6:97" x14ac:dyDescent="0.2">
      <c r="F90" s="3"/>
      <c r="G90" s="3"/>
      <c r="P90" s="3"/>
      <c r="Q90" s="3"/>
      <c r="Z90" s="3"/>
      <c r="AA90" s="3"/>
      <c r="AJ90" s="3"/>
      <c r="AK90" s="3"/>
      <c r="AT90" s="3"/>
      <c r="AU90" s="3"/>
      <c r="BD90" s="3"/>
      <c r="BE90" s="3"/>
      <c r="BN90" s="3"/>
      <c r="BO90" s="3"/>
      <c r="BX90" s="3"/>
      <c r="BY90" s="3"/>
      <c r="CH90" s="3"/>
      <c r="CI90" s="3"/>
      <c r="CR90" s="3"/>
      <c r="CS90" s="3"/>
    </row>
    <row r="91" spans="6:97" x14ac:dyDescent="0.2">
      <c r="F91" s="3"/>
      <c r="G91" s="3"/>
      <c r="P91" s="3"/>
      <c r="Q91" s="3"/>
      <c r="Z91" s="3"/>
      <c r="AA91" s="3"/>
      <c r="AJ91" s="3"/>
      <c r="AK91" s="3"/>
      <c r="AT91" s="3"/>
      <c r="AU91" s="3"/>
      <c r="BD91" s="3"/>
      <c r="BE91" s="3"/>
      <c r="BN91" s="3"/>
      <c r="BO91" s="3"/>
      <c r="BX91" s="3"/>
      <c r="BY91" s="3"/>
      <c r="CH91" s="3"/>
      <c r="CI91" s="3"/>
      <c r="CR91" s="3"/>
      <c r="CS91" s="3"/>
    </row>
    <row r="92" spans="6:97" x14ac:dyDescent="0.2">
      <c r="F92" s="3"/>
      <c r="G92" s="3"/>
      <c r="P92" s="3"/>
      <c r="Q92" s="3"/>
      <c r="Z92" s="3"/>
      <c r="AA92" s="3"/>
      <c r="AJ92" s="3"/>
      <c r="AK92" s="3"/>
      <c r="AT92" s="3"/>
      <c r="AU92" s="3"/>
      <c r="BD92" s="3"/>
      <c r="BE92" s="3"/>
      <c r="BN92" s="3"/>
      <c r="BO92" s="3"/>
      <c r="BX92" s="3"/>
      <c r="BY92" s="3"/>
      <c r="CH92" s="3"/>
      <c r="CI92" s="3"/>
      <c r="CR92" s="3"/>
      <c r="CS92" s="3"/>
    </row>
    <row r="93" spans="6:97" x14ac:dyDescent="0.2">
      <c r="F93" s="3"/>
      <c r="G93" s="3"/>
      <c r="P93" s="3"/>
      <c r="Q93" s="3"/>
      <c r="Z93" s="3"/>
      <c r="AA93" s="3"/>
      <c r="AJ93" s="3"/>
      <c r="AK93" s="3"/>
      <c r="AT93" s="3"/>
      <c r="AU93" s="3"/>
      <c r="BD93" s="3"/>
      <c r="BE93" s="3"/>
      <c r="BN93" s="3"/>
      <c r="BO93" s="3"/>
      <c r="BX93" s="3"/>
      <c r="BY93" s="3"/>
      <c r="CH93" s="3"/>
      <c r="CI93" s="3"/>
      <c r="CR93" s="3"/>
      <c r="CS93" s="3"/>
    </row>
    <row r="94" spans="6:97" x14ac:dyDescent="0.2">
      <c r="F94" s="3"/>
      <c r="G94" s="3"/>
      <c r="P94" s="3"/>
      <c r="Q94" s="3"/>
      <c r="Z94" s="3"/>
      <c r="AA94" s="3"/>
      <c r="AJ94" s="3"/>
      <c r="AK94" s="3"/>
      <c r="AT94" s="3"/>
      <c r="AU94" s="3"/>
      <c r="BD94" s="3"/>
      <c r="BE94" s="3"/>
      <c r="BN94" s="3"/>
      <c r="BO94" s="3"/>
      <c r="BX94" s="3"/>
      <c r="BY94" s="3"/>
      <c r="CH94" s="3"/>
      <c r="CI94" s="3"/>
      <c r="CR94" s="3"/>
      <c r="CS94" s="3"/>
    </row>
    <row r="95" spans="6:97" x14ac:dyDescent="0.2">
      <c r="F95" s="3"/>
      <c r="G95" s="3"/>
      <c r="P95" s="3"/>
      <c r="Q95" s="3"/>
      <c r="Z95" s="3"/>
      <c r="AA95" s="3"/>
      <c r="AJ95" s="3"/>
      <c r="AK95" s="3"/>
      <c r="AT95" s="3"/>
      <c r="AU95" s="3"/>
      <c r="BD95" s="3"/>
      <c r="BE95" s="3"/>
      <c r="BN95" s="3"/>
      <c r="BO95" s="3"/>
      <c r="BX95" s="3"/>
      <c r="BY95" s="3"/>
      <c r="CH95" s="3"/>
      <c r="CI95" s="3"/>
      <c r="CR95" s="3"/>
      <c r="CS95" s="3"/>
    </row>
    <row r="96" spans="6:97" x14ac:dyDescent="0.2">
      <c r="F96" s="3"/>
      <c r="G96" s="3"/>
      <c r="P96" s="3"/>
      <c r="Q96" s="3"/>
      <c r="Z96" s="3"/>
      <c r="AA96" s="3"/>
      <c r="AJ96" s="3"/>
      <c r="AK96" s="3"/>
      <c r="AT96" s="3"/>
      <c r="AU96" s="3"/>
      <c r="BD96" s="3"/>
      <c r="BE96" s="3"/>
      <c r="BN96" s="3"/>
      <c r="BO96" s="3"/>
      <c r="BX96" s="3"/>
      <c r="BY96" s="3"/>
      <c r="CH96" s="3"/>
      <c r="CI96" s="3"/>
      <c r="CR96" s="3"/>
      <c r="CS96" s="3"/>
    </row>
    <row r="97" spans="6:97" x14ac:dyDescent="0.2">
      <c r="F97" s="3"/>
      <c r="G97" s="3"/>
      <c r="P97" s="3"/>
      <c r="Q97" s="3"/>
      <c r="Z97" s="3"/>
      <c r="AA97" s="3"/>
      <c r="AJ97" s="3"/>
      <c r="AK97" s="3"/>
      <c r="AT97" s="3"/>
      <c r="AU97" s="3"/>
      <c r="BD97" s="3"/>
      <c r="BE97" s="3"/>
      <c r="BN97" s="3"/>
      <c r="BO97" s="3"/>
      <c r="BX97" s="3"/>
      <c r="BY97" s="3"/>
      <c r="CH97" s="3"/>
      <c r="CI97" s="3"/>
      <c r="CR97" s="3"/>
      <c r="CS97" s="3"/>
    </row>
    <row r="98" spans="6:97" x14ac:dyDescent="0.2">
      <c r="F98" s="3"/>
      <c r="G98" s="3"/>
      <c r="P98" s="3"/>
      <c r="Q98" s="3"/>
      <c r="Z98" s="3"/>
      <c r="AA98" s="3"/>
      <c r="AJ98" s="3"/>
      <c r="AK98" s="3"/>
      <c r="AT98" s="3"/>
      <c r="AU98" s="3"/>
      <c r="BD98" s="3"/>
      <c r="BE98" s="3"/>
      <c r="BN98" s="3"/>
      <c r="BO98" s="3"/>
      <c r="BX98" s="3"/>
      <c r="BY98" s="3"/>
      <c r="CH98" s="3"/>
      <c r="CI98" s="3"/>
      <c r="CR98" s="3"/>
      <c r="CS98" s="3"/>
    </row>
  </sheetData>
  <pageMargins left="0.7" right="0.7" top="0.75" bottom="0.75" header="0.3" footer="0.3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210"/>
  <sheetViews>
    <sheetView zoomScale="80" zoomScaleNormal="80" workbookViewId="0">
      <pane ySplit="12" topLeftCell="A49" activePane="bottomLeft" state="frozen"/>
      <selection pane="bottomLeft" sqref="A1:XFD1048576"/>
    </sheetView>
  </sheetViews>
  <sheetFormatPr defaultColWidth="9.140625" defaultRowHeight="15" x14ac:dyDescent="0.25"/>
  <cols>
    <col min="1" max="13" width="9.140625" style="2"/>
    <col min="14" max="14" width="9.140625" style="25"/>
    <col min="15" max="15" width="9.140625" style="2"/>
    <col min="17" max="23" width="9.140625" style="2"/>
    <col min="24" max="24" width="9.140625" style="25"/>
    <col min="25" max="33" width="9.140625" style="2"/>
    <col min="34" max="34" width="9.140625" style="25"/>
    <col min="35" max="43" width="9.140625" style="2"/>
    <col min="44" max="44" width="9.140625" style="25"/>
    <col min="45" max="53" width="9.140625" style="2"/>
    <col min="54" max="54" width="9.140625" style="25"/>
    <col min="55" max="16384" width="9.140625" style="2"/>
  </cols>
  <sheetData>
    <row r="1" spans="1:60" ht="13.5" x14ac:dyDescent="0.25">
      <c r="E1" s="29" t="s">
        <v>103</v>
      </c>
      <c r="F1" s="29" t="s">
        <v>105</v>
      </c>
      <c r="O1" s="29" t="s">
        <v>103</v>
      </c>
      <c r="P1" s="29" t="s">
        <v>105</v>
      </c>
      <c r="Y1" s="29" t="s">
        <v>103</v>
      </c>
      <c r="Z1" s="29" t="s">
        <v>105</v>
      </c>
      <c r="AI1" s="29" t="s">
        <v>103</v>
      </c>
      <c r="AJ1" s="29" t="s">
        <v>105</v>
      </c>
      <c r="AS1" s="29" t="s">
        <v>103</v>
      </c>
      <c r="AT1" s="29" t="s">
        <v>105</v>
      </c>
      <c r="BC1" s="29" t="s">
        <v>103</v>
      </c>
      <c r="BD1" s="29" t="s">
        <v>105</v>
      </c>
    </row>
    <row r="2" spans="1:60" ht="13.5" x14ac:dyDescent="0.25">
      <c r="C2" s="2" t="s">
        <v>13</v>
      </c>
      <c r="D2" s="2">
        <v>605</v>
      </c>
      <c r="E2" s="25">
        <v>0.63</v>
      </c>
      <c r="G2" s="29" t="s">
        <v>104</v>
      </c>
      <c r="H2" s="29" t="s">
        <v>102</v>
      </c>
      <c r="I2" s="2" t="s">
        <v>54</v>
      </c>
      <c r="J2" s="2" t="s">
        <v>54</v>
      </c>
      <c r="M2" s="2" t="s">
        <v>13</v>
      </c>
      <c r="N2" s="2">
        <v>605</v>
      </c>
      <c r="O2" s="25">
        <v>0.65</v>
      </c>
      <c r="P2" s="2"/>
      <c r="Q2" s="29" t="s">
        <v>104</v>
      </c>
      <c r="R2" s="29" t="s">
        <v>102</v>
      </c>
      <c r="S2" s="2" t="s">
        <v>55</v>
      </c>
      <c r="T2" s="2" t="s">
        <v>55</v>
      </c>
      <c r="W2" s="2" t="s">
        <v>13</v>
      </c>
      <c r="X2" s="2">
        <v>601</v>
      </c>
      <c r="Y2" s="25">
        <v>0.66</v>
      </c>
      <c r="AA2" s="29" t="s">
        <v>104</v>
      </c>
      <c r="AB2" s="29" t="s">
        <v>102</v>
      </c>
      <c r="AC2" s="2" t="s">
        <v>56</v>
      </c>
      <c r="AD2" s="2" t="s">
        <v>56</v>
      </c>
      <c r="AG2" s="2" t="s">
        <v>13</v>
      </c>
      <c r="AH2" s="2">
        <v>601</v>
      </c>
      <c r="AI2" s="25">
        <v>0.65</v>
      </c>
      <c r="AK2" s="29" t="s">
        <v>104</v>
      </c>
      <c r="AL2" s="29" t="s">
        <v>102</v>
      </c>
      <c r="AM2" s="2" t="s">
        <v>57</v>
      </c>
      <c r="AN2" s="2" t="s">
        <v>57</v>
      </c>
      <c r="AQ2" s="2" t="s">
        <v>13</v>
      </c>
      <c r="AR2" s="2">
        <v>601</v>
      </c>
      <c r="AS2" s="25">
        <v>0.65</v>
      </c>
      <c r="AU2" s="29" t="s">
        <v>104</v>
      </c>
      <c r="AV2" s="29" t="s">
        <v>102</v>
      </c>
      <c r="AW2" s="2" t="s">
        <v>58</v>
      </c>
      <c r="AX2" s="2" t="s">
        <v>58</v>
      </c>
      <c r="BA2" s="2" t="s">
        <v>13</v>
      </c>
      <c r="BB2" s="2">
        <v>605</v>
      </c>
      <c r="BC2" s="25">
        <v>0.67</v>
      </c>
      <c r="BE2" s="29" t="s">
        <v>104</v>
      </c>
      <c r="BF2" s="29" t="s">
        <v>102</v>
      </c>
      <c r="BG2" s="2" t="s">
        <v>59</v>
      </c>
      <c r="BH2" s="2" t="s">
        <v>59</v>
      </c>
    </row>
    <row r="3" spans="1:60" s="23" customFormat="1" ht="12" x14ac:dyDescent="0.2">
      <c r="B3" s="4">
        <v>1.0000000000000001E-5</v>
      </c>
      <c r="C3" s="4">
        <v>-1.34015E-10</v>
      </c>
      <c r="D3" s="30">
        <f>D$12</f>
        <v>0.9887472477587923</v>
      </c>
      <c r="E3" s="3">
        <f t="shared" ref="E3:E34" si="0">-(C3-0.000000000014)*D$2*E$2</f>
        <v>5.6415917249999998E-8</v>
      </c>
      <c r="F3" s="3">
        <f>E3/B3</f>
        <v>5.6415917249999998E-3</v>
      </c>
      <c r="G3" s="3">
        <f>D3*E3</f>
        <v>5.5781082910725273E-8</v>
      </c>
      <c r="H3" s="3">
        <f>SQRT(G3)</f>
        <v>2.3618019161378729E-4</v>
      </c>
      <c r="I3" s="3">
        <f>G3/B3</f>
        <v>5.5781082910725272E-3</v>
      </c>
      <c r="J3" s="3">
        <f>1/I3</f>
        <v>179.27224568236656</v>
      </c>
      <c r="L3" s="4">
        <v>1.0000000000000001E-5</v>
      </c>
      <c r="M3" s="4">
        <v>-1.36983E-10</v>
      </c>
      <c r="N3" s="30">
        <f>N$12</f>
        <v>0.9887472477587923</v>
      </c>
      <c r="O3" s="3">
        <f t="shared" ref="O3:O34" si="1">-(M3-0.000000000014)*N$2*O$2</f>
        <v>5.9374064750000003E-8</v>
      </c>
      <c r="P3" s="3">
        <f>O3/L3</f>
        <v>5.9374064749999995E-3</v>
      </c>
      <c r="Q3" s="3">
        <f>N3*O3</f>
        <v>5.8705943109814832E-8</v>
      </c>
      <c r="R3" s="3">
        <f>SQRT(Q3)</f>
        <v>2.4229309340097755E-4</v>
      </c>
      <c r="S3" s="3">
        <f>Q3/L3</f>
        <v>5.8705943109814826E-3</v>
      </c>
      <c r="T3" s="3">
        <f>1/S3</f>
        <v>170.34050507108091</v>
      </c>
      <c r="V3" s="4">
        <v>1.0000000000000001E-5</v>
      </c>
      <c r="W3" s="4">
        <v>-2.2985900000000001E-10</v>
      </c>
      <c r="X3" s="30">
        <f>X$12</f>
        <v>0.98867235423306044</v>
      </c>
      <c r="Y3" s="3">
        <f t="shared" ref="Y3:Y34" si="2">-(W3-0.000000000014)*X$2*Y$2</f>
        <v>9.6729110940000022E-8</v>
      </c>
      <c r="Z3" s="3">
        <f>Y3/V3</f>
        <v>9.6729110940000015E-3</v>
      </c>
      <c r="AA3" s="3">
        <f>X3*Y3</f>
        <v>9.56333978359207E-8</v>
      </c>
      <c r="AB3" s="3">
        <f>SQRT(AA3)</f>
        <v>3.0924650011911322E-4</v>
      </c>
      <c r="AC3" s="3">
        <f>AA3/V3</f>
        <v>9.5633397835920685E-3</v>
      </c>
      <c r="AD3" s="3">
        <f>1/AC3</f>
        <v>104.56598036134943</v>
      </c>
      <c r="AF3" s="4">
        <v>1.0000000000000001E-5</v>
      </c>
      <c r="AG3" s="4">
        <v>-1.97625E-10</v>
      </c>
      <c r="AH3" s="30">
        <f>AH$12</f>
        <v>0.98867235423306044</v>
      </c>
      <c r="AI3" s="3">
        <f t="shared" ref="AI3:AI34" si="3">-(AG3-0.000000000014)*AH$2*AI$2</f>
        <v>8.2671306249999999E-8</v>
      </c>
      <c r="AJ3" s="3">
        <f>AI3/AF3</f>
        <v>8.2671306249999989E-3</v>
      </c>
      <c r="AK3" s="3">
        <f>AH3*AI3</f>
        <v>8.1734834977709819E-8</v>
      </c>
      <c r="AL3" s="3">
        <f>SQRT(AK3)</f>
        <v>2.8589304814512337E-4</v>
      </c>
      <c r="AM3" s="3">
        <f>AK3/AF3</f>
        <v>8.1734834977709812E-3</v>
      </c>
      <c r="AN3" s="3">
        <f>1/AM3</f>
        <v>122.34685495758491</v>
      </c>
      <c r="AP3" s="4">
        <v>1.0000000000000001E-5</v>
      </c>
      <c r="AQ3" s="4">
        <v>-2.12896E-10</v>
      </c>
      <c r="AR3" s="30">
        <f>AR$12</f>
        <v>0.98867235423306044</v>
      </c>
      <c r="AS3" s="3">
        <f t="shared" ref="AS3:AS34" si="4">-(AQ3-0.000000000014)*AR$2*AS$2</f>
        <v>8.8636922400000016E-8</v>
      </c>
      <c r="AT3" s="3">
        <f>AS3/AP3</f>
        <v>8.8636922400000002E-3</v>
      </c>
      <c r="AU3" s="3">
        <f>AR3*AS3</f>
        <v>8.76328747411811E-8</v>
      </c>
      <c r="AV3" s="3">
        <f>SQRT(AU3)</f>
        <v>2.9602850325801587E-4</v>
      </c>
      <c r="AW3" s="3">
        <f>AU3/AP3</f>
        <v>8.7632874741181092E-3</v>
      </c>
      <c r="AX3" s="3">
        <f>1/AW3</f>
        <v>114.11242675233984</v>
      </c>
      <c r="AZ3" s="4">
        <v>1.0000000000000001E-5</v>
      </c>
      <c r="BA3" s="4">
        <v>-5.4287899999999997E-11</v>
      </c>
      <c r="BB3" s="30">
        <f>BB$12</f>
        <v>0.9887472477587923</v>
      </c>
      <c r="BC3" s="3">
        <f t="shared" ref="BC3:BC34" si="5">-(BA3-0.000000000014)*BB$2*BC$2</f>
        <v>2.7680500264999999E-8</v>
      </c>
      <c r="BD3" s="3">
        <f>BC3/AZ3</f>
        <v>2.7680500264999999E-3</v>
      </c>
      <c r="BE3" s="3">
        <f>BB3*BC3</f>
        <v>2.7369018453605269E-8</v>
      </c>
      <c r="BF3" s="3">
        <f>SQRT(BE3)</f>
        <v>1.6543584392024984E-4</v>
      </c>
      <c r="BG3" s="3">
        <f>BE3/AZ3</f>
        <v>2.7369018453605267E-3</v>
      </c>
      <c r="BH3" s="3">
        <f>1/BG3</f>
        <v>365.37663990221466</v>
      </c>
    </row>
    <row r="4" spans="1:60" ht="12" x14ac:dyDescent="0.2">
      <c r="B4" s="3">
        <v>1.20679E-5</v>
      </c>
      <c r="C4" s="3">
        <v>-1.91689E-10</v>
      </c>
      <c r="D4" s="31">
        <f t="shared" ref="D4:D11" si="6">D$12</f>
        <v>0.9887472477587923</v>
      </c>
      <c r="E4" s="3">
        <f t="shared" si="0"/>
        <v>7.839836235000001E-8</v>
      </c>
      <c r="F4" s="3">
        <f t="shared" ref="F4:F59" si="7">E4/B4</f>
        <v>6.4964378516560468E-3</v>
      </c>
      <c r="G4" s="3">
        <f t="shared" ref="G4:G59" si="8">D4*E4</f>
        <v>7.7516165002359033E-8</v>
      </c>
      <c r="H4" s="3">
        <f t="shared" ref="H4:H59" si="9">SQRT(G4)</f>
        <v>2.7841724982902735E-4</v>
      </c>
      <c r="I4" s="3">
        <f t="shared" ref="I4:I59" si="10">G4/B4</f>
        <v>6.4233350460609576E-3</v>
      </c>
      <c r="J4" s="3">
        <f t="shared" ref="J4:J67" si="11">1/I4</f>
        <v>155.68236637651952</v>
      </c>
      <c r="L4" s="3">
        <v>1.20679E-5</v>
      </c>
      <c r="M4" s="3">
        <v>-2.15864E-10</v>
      </c>
      <c r="N4" s="31">
        <f t="shared" ref="N4:N11" si="12">N$12</f>
        <v>0.9887472477587923</v>
      </c>
      <c r="O4" s="3">
        <f t="shared" si="1"/>
        <v>9.0394018000000008E-8</v>
      </c>
      <c r="P4" s="3">
        <f t="shared" ref="P4:P67" si="13">O4/L4</f>
        <v>7.4904513627060227E-3</v>
      </c>
      <c r="Q4" s="3">
        <f t="shared" ref="Q4:Q67" si="14">N4*O4</f>
        <v>8.9376836511358734E-8</v>
      </c>
      <c r="R4" s="3">
        <f t="shared" ref="R4:R67" si="15">SQRT(Q4)</f>
        <v>2.989595900976564E-4</v>
      </c>
      <c r="S4" s="3">
        <f t="shared" ref="S4:S67" si="16">Q4/L4</f>
        <v>7.4061631693466742E-3</v>
      </c>
      <c r="T4" s="3"/>
      <c r="V4" s="3">
        <v>1.20679E-5</v>
      </c>
      <c r="W4" s="3">
        <v>-2.0822300000000001E-10</v>
      </c>
      <c r="X4" s="31">
        <f t="shared" ref="X4:X11" si="17">X$12</f>
        <v>0.98867235423306044</v>
      </c>
      <c r="Y4" s="3">
        <f t="shared" si="2"/>
        <v>8.8146975180000011E-8</v>
      </c>
      <c r="Z4" s="3">
        <f t="shared" ref="Z4:Z51" si="18">Y4/V4</f>
        <v>7.3042513759643364E-3</v>
      </c>
      <c r="AA4" s="3">
        <f t="shared" ref="AA4:AA51" si="19">X4*Y4</f>
        <v>8.7148477469733758E-8</v>
      </c>
      <c r="AB4" s="3">
        <f t="shared" ref="AB4:AB51" si="20">SQRT(AA4)</f>
        <v>2.9520920966279786E-4</v>
      </c>
      <c r="AC4" s="3">
        <f t="shared" ref="AC4:AC51" si="21">AA4/V4</f>
        <v>7.2215114037847312E-3</v>
      </c>
      <c r="AD4" s="3">
        <f t="shared" ref="AD4:AD67" si="22">1/AC4</f>
        <v>138.47516732797911</v>
      </c>
      <c r="AF4" s="3">
        <v>1.20679E-5</v>
      </c>
      <c r="AG4" s="3">
        <v>-2.5190099999999999E-10</v>
      </c>
      <c r="AH4" s="31">
        <f t="shared" ref="AH4:AH11" si="23">AH$12</f>
        <v>0.98867235423306044</v>
      </c>
      <c r="AI4" s="3">
        <f t="shared" si="3"/>
        <v>1.0387422565E-7</v>
      </c>
      <c r="AJ4" s="3">
        <f t="shared" ref="AJ4:AJ67" si="24">AI4/AF4</f>
        <v>8.6074814715070558E-3</v>
      </c>
      <c r="AK4" s="3">
        <f t="shared" ref="AK4:AK67" si="25">AH4*AI4</f>
        <v>1.0269757521752165E-7</v>
      </c>
      <c r="AL4" s="3">
        <f t="shared" ref="AL4:AL67" si="26">SQRT(AK4)</f>
        <v>3.2046462397200982E-4</v>
      </c>
      <c r="AM4" s="3">
        <f t="shared" ref="AM4:AM67" si="27">AK4/AF4</f>
        <v>8.5099789704523275E-3</v>
      </c>
      <c r="AN4" s="3">
        <f t="shared" ref="AN4:AN67" si="28">1/AM4</f>
        <v>117.50910354445298</v>
      </c>
      <c r="AP4" s="3">
        <v>1.20679E-5</v>
      </c>
      <c r="AQ4" s="3">
        <v>-2.9770100000000002E-10</v>
      </c>
      <c r="AR4" s="31">
        <f t="shared" ref="AR4:AR11" si="29">AR$12</f>
        <v>0.98867235423306044</v>
      </c>
      <c r="AS4" s="3">
        <f t="shared" si="4"/>
        <v>1.2176599565E-7</v>
      </c>
      <c r="AT4" s="3">
        <f t="shared" ref="AT4:AT67" si="30">AS4/AP4</f>
        <v>1.0090073306043305E-2</v>
      </c>
      <c r="AU4" s="3">
        <f t="shared" ref="AU4:AU67" si="31">AR4*AS4</f>
        <v>1.2038667358481808E-7</v>
      </c>
      <c r="AV4" s="3">
        <f t="shared" ref="AV4:AV67" si="32">SQRT(AU4)</f>
        <v>3.4696782788151708E-4</v>
      </c>
      <c r="AW4" s="3">
        <f t="shared" ref="AW4:AW67" si="33">AU4/AP4</f>
        <v>9.9757765298699921E-3</v>
      </c>
      <c r="AX4" s="3">
        <f t="shared" ref="AX4:AX67" si="34">1/AW4</f>
        <v>100.24282290263297</v>
      </c>
      <c r="AZ4" s="3">
        <v>1.20679E-5</v>
      </c>
      <c r="BA4" s="3">
        <v>-6.15001E-11</v>
      </c>
      <c r="BB4" s="31">
        <f t="shared" ref="BB4:BB11" si="35">BB$12</f>
        <v>0.9887472477587923</v>
      </c>
      <c r="BC4" s="3">
        <f t="shared" si="5"/>
        <v>3.0603965535000005E-8</v>
      </c>
      <c r="BD4" s="3">
        <f t="shared" ref="BD4:BD58" si="36">BC4/AZ4</f>
        <v>2.5359810352256818E-3</v>
      </c>
      <c r="BE4" s="3">
        <f t="shared" ref="BE4:BE58" si="37">BB4*BC4</f>
        <v>3.025958669323619E-8</v>
      </c>
      <c r="BF4" s="3">
        <f t="shared" ref="BF4:BF58" si="38">SQRT(BE4)</f>
        <v>1.7395282893139792E-4</v>
      </c>
      <c r="BG4" s="3">
        <f t="shared" ref="BG4:BG58" si="39">BE4/AZ4</f>
        <v>2.5074442689478858E-3</v>
      </c>
      <c r="BH4" s="3">
        <f t="shared" ref="BH4:BH67" si="40">1/BG4</f>
        <v>398.81245313563687</v>
      </c>
    </row>
    <row r="5" spans="1:60" ht="12" x14ac:dyDescent="0.2">
      <c r="A5" s="2">
        <v>605</v>
      </c>
      <c r="B5" s="3">
        <v>1.45635E-5</v>
      </c>
      <c r="C5" s="3">
        <v>-3.1594E-10</v>
      </c>
      <c r="D5" s="31">
        <f t="shared" si="6"/>
        <v>0.9887472477587923</v>
      </c>
      <c r="E5" s="3">
        <f t="shared" si="0"/>
        <v>1.2575663099999999E-7</v>
      </c>
      <c r="F5" s="3">
        <f t="shared" si="7"/>
        <v>8.6350555155010802E-3</v>
      </c>
      <c r="G5" s="3">
        <f t="shared" si="8"/>
        <v>1.2434152278866801E-7</v>
      </c>
      <c r="H5" s="3">
        <f t="shared" si="9"/>
        <v>3.5262093356558968E-4</v>
      </c>
      <c r="I5" s="3">
        <f t="shared" si="10"/>
        <v>8.5378873751960731E-3</v>
      </c>
      <c r="J5" s="3">
        <f t="shared" si="11"/>
        <v>117.12499311072663</v>
      </c>
      <c r="K5" s="2">
        <v>605</v>
      </c>
      <c r="L5" s="3">
        <v>1.45635E-5</v>
      </c>
      <c r="M5" s="3">
        <v>-3.1254300000000001E-10</v>
      </c>
      <c r="N5" s="31">
        <f t="shared" si="12"/>
        <v>0.9887472477587923</v>
      </c>
      <c r="O5" s="3">
        <f t="shared" si="1"/>
        <v>1.2841303475000002E-7</v>
      </c>
      <c r="P5" s="3">
        <f t="shared" si="13"/>
        <v>8.8174569814948346E-3</v>
      </c>
      <c r="Q5" s="3">
        <f t="shared" si="14"/>
        <v>1.2696803468541667E-7</v>
      </c>
      <c r="R5" s="3">
        <f t="shared" si="15"/>
        <v>3.563257423838708E-4</v>
      </c>
      <c r="S5" s="3">
        <f t="shared" si="16"/>
        <v>8.7182363226845656E-3</v>
      </c>
      <c r="T5" s="3"/>
      <c r="U5" s="2">
        <v>601</v>
      </c>
      <c r="V5" s="3">
        <v>1.45635E-5</v>
      </c>
      <c r="W5" s="3">
        <v>-3.73614E-10</v>
      </c>
      <c r="X5" s="31">
        <f t="shared" si="17"/>
        <v>0.98867235423306044</v>
      </c>
      <c r="Y5" s="3">
        <f t="shared" si="2"/>
        <v>1.5375096924000001E-7</v>
      </c>
      <c r="Z5" s="3">
        <f t="shared" si="18"/>
        <v>1.0557281507879287E-2</v>
      </c>
      <c r="AA5" s="3">
        <f t="shared" si="19"/>
        <v>1.5200933272412567E-7</v>
      </c>
      <c r="AB5" s="3">
        <f t="shared" si="20"/>
        <v>3.8988374257479071E-4</v>
      </c>
      <c r="AC5" s="3">
        <f t="shared" si="21"/>
        <v>1.043769236269617E-2</v>
      </c>
      <c r="AD5" s="3">
        <f t="shared" si="22"/>
        <v>95.806617521508272</v>
      </c>
      <c r="AF5" s="3">
        <v>1.45635E-5</v>
      </c>
      <c r="AG5" s="3">
        <v>-3.0279200000000001E-10</v>
      </c>
      <c r="AH5" s="31">
        <f t="shared" si="23"/>
        <v>0.98867235423306044</v>
      </c>
      <c r="AI5" s="3">
        <f t="shared" si="3"/>
        <v>1.2375479479999999E-7</v>
      </c>
      <c r="AJ5" s="3">
        <f t="shared" si="24"/>
        <v>8.4975998077385234E-3</v>
      </c>
      <c r="AK5" s="3">
        <f t="shared" si="25"/>
        <v>1.2235294432254529E-7</v>
      </c>
      <c r="AL5" s="3">
        <f t="shared" si="26"/>
        <v>3.4978985737517501E-4</v>
      </c>
      <c r="AM5" s="3">
        <f t="shared" si="27"/>
        <v>8.4013420072472471E-3</v>
      </c>
      <c r="AN5" s="3">
        <f t="shared" si="28"/>
        <v>119.02860270863516</v>
      </c>
      <c r="AP5" s="3">
        <v>1.45635E-5</v>
      </c>
      <c r="AQ5" s="3">
        <v>-3.6640200000000001E-10</v>
      </c>
      <c r="AR5" s="31">
        <f t="shared" si="29"/>
        <v>0.98867235423306044</v>
      </c>
      <c r="AS5" s="3">
        <f t="shared" si="4"/>
        <v>1.486040413E-7</v>
      </c>
      <c r="AT5" s="3">
        <f t="shared" si="30"/>
        <v>1.0203868664812717E-2</v>
      </c>
      <c r="AU5" s="3">
        <f t="shared" si="31"/>
        <v>1.4692070736061794E-7</v>
      </c>
      <c r="AV5" s="3">
        <f t="shared" si="32"/>
        <v>3.8330237066918585E-4</v>
      </c>
      <c r="AW5" s="3">
        <f t="shared" si="33"/>
        <v>1.0088282855125343E-2</v>
      </c>
      <c r="AX5" s="3">
        <f t="shared" si="34"/>
        <v>99.124897106939358</v>
      </c>
      <c r="AZ5" s="3">
        <v>1.45635E-5</v>
      </c>
      <c r="BA5" s="3">
        <v>-1.0729999999999999E-10</v>
      </c>
      <c r="BB5" s="31">
        <f t="shared" si="35"/>
        <v>0.9887472477587923</v>
      </c>
      <c r="BC5" s="3">
        <f t="shared" si="5"/>
        <v>4.9168954999999997E-8</v>
      </c>
      <c r="BD5" s="3">
        <f t="shared" si="36"/>
        <v>3.3761770865519962E-3</v>
      </c>
      <c r="BE5" s="3">
        <f t="shared" si="37"/>
        <v>4.8615668931425907E-8</v>
      </c>
      <c r="BF5" s="3">
        <f t="shared" si="38"/>
        <v>2.2048961184469872E-4</v>
      </c>
      <c r="BG5" s="3">
        <f t="shared" si="39"/>
        <v>3.338185802274584E-3</v>
      </c>
      <c r="BH5" s="3">
        <f t="shared" si="40"/>
        <v>299.56391262541968</v>
      </c>
    </row>
    <row r="6" spans="1:60" ht="12" x14ac:dyDescent="0.2">
      <c r="B6" s="3">
        <v>1.7575100000000001E-5</v>
      </c>
      <c r="C6" s="3">
        <v>-4.7665799999999997E-10</v>
      </c>
      <c r="D6" s="31">
        <f t="shared" si="6"/>
        <v>0.9887472477587923</v>
      </c>
      <c r="E6" s="3">
        <f t="shared" si="0"/>
        <v>1.8701429669999999E-7</v>
      </c>
      <c r="F6" s="3">
        <f t="shared" si="7"/>
        <v>1.064086672053075E-2</v>
      </c>
      <c r="G6" s="3">
        <f t="shared" si="8"/>
        <v>1.8490987115367119E-7</v>
      </c>
      <c r="H6" s="3">
        <f t="shared" si="9"/>
        <v>4.3001147793247474E-4</v>
      </c>
      <c r="I6" s="3">
        <f t="shared" si="10"/>
        <v>1.0521127683692906E-2</v>
      </c>
      <c r="J6" s="3">
        <f t="shared" si="11"/>
        <v>95.046845743535442</v>
      </c>
      <c r="K6" s="3"/>
      <c r="L6" s="3">
        <v>1.7575100000000001E-5</v>
      </c>
      <c r="M6" s="3">
        <v>-4.5121900000000001E-10</v>
      </c>
      <c r="N6" s="31">
        <f t="shared" si="12"/>
        <v>0.9887472477587923</v>
      </c>
      <c r="O6" s="3">
        <f t="shared" si="1"/>
        <v>1.8294737175E-7</v>
      </c>
      <c r="P6" s="3">
        <f t="shared" si="13"/>
        <v>1.0409464057103515E-2</v>
      </c>
      <c r="Q6" s="3">
        <f t="shared" si="14"/>
        <v>1.8088871030251714E-7</v>
      </c>
      <c r="R6" s="3">
        <f t="shared" si="15"/>
        <v>4.2531013425795196E-4</v>
      </c>
      <c r="S6" s="3">
        <f t="shared" si="16"/>
        <v>1.0292328937105173E-2</v>
      </c>
      <c r="T6" s="3"/>
      <c r="U6" s="3"/>
      <c r="V6" s="3">
        <v>1.7575100000000001E-5</v>
      </c>
      <c r="W6" s="3">
        <v>-4.7793399999999995E-10</v>
      </c>
      <c r="X6" s="31">
        <f t="shared" si="17"/>
        <v>0.98867235423306044</v>
      </c>
      <c r="Y6" s="3">
        <f t="shared" si="2"/>
        <v>1.9513054043999995E-7</v>
      </c>
      <c r="Z6" s="3">
        <f t="shared" si="18"/>
        <v>1.1102670280112201E-2</v>
      </c>
      <c r="AA6" s="3">
        <f t="shared" si="19"/>
        <v>1.9292017079958416E-7</v>
      </c>
      <c r="AB6" s="3">
        <f t="shared" si="20"/>
        <v>4.3922678743399081E-4</v>
      </c>
      <c r="AC6" s="3">
        <f t="shared" si="21"/>
        <v>1.0976903164111963E-2</v>
      </c>
      <c r="AD6" s="3">
        <f t="shared" si="22"/>
        <v>91.100375492918047</v>
      </c>
      <c r="AE6" s="3"/>
      <c r="AF6" s="3">
        <v>1.7575100000000001E-5</v>
      </c>
      <c r="AG6" s="3">
        <v>-4.1729199999999998E-10</v>
      </c>
      <c r="AH6" s="31">
        <f t="shared" si="23"/>
        <v>0.98867235423306044</v>
      </c>
      <c r="AI6" s="3">
        <f t="shared" si="3"/>
        <v>1.684842198E-7</v>
      </c>
      <c r="AJ6" s="3">
        <f t="shared" si="24"/>
        <v>9.5865297949940531E-3</v>
      </c>
      <c r="AK6" s="3">
        <f t="shared" si="25"/>
        <v>1.6657569024078641E-7</v>
      </c>
      <c r="AL6" s="3">
        <f t="shared" si="26"/>
        <v>4.0813685234340996E-4</v>
      </c>
      <c r="AM6" s="3">
        <f t="shared" si="27"/>
        <v>9.4779369813421492E-3</v>
      </c>
      <c r="AN6" s="3">
        <f t="shared" si="28"/>
        <v>105.50819254955547</v>
      </c>
      <c r="AP6" s="3">
        <v>1.7575100000000001E-5</v>
      </c>
      <c r="AQ6" s="3">
        <v>-4.41039E-10</v>
      </c>
      <c r="AR6" s="31">
        <f t="shared" si="29"/>
        <v>0.98867235423306044</v>
      </c>
      <c r="AS6" s="3">
        <f t="shared" si="4"/>
        <v>1.7776098534999999E-7</v>
      </c>
      <c r="AT6" s="3">
        <f t="shared" si="30"/>
        <v>1.0114365514278724E-2</v>
      </c>
      <c r="AU6" s="3">
        <f t="shared" si="31"/>
        <v>1.7574737187677306E-7</v>
      </c>
      <c r="AV6" s="3">
        <f t="shared" si="32"/>
        <v>4.1922234181490501E-4</v>
      </c>
      <c r="AW6" s="3">
        <f t="shared" si="33"/>
        <v>9.999793564575624E-3</v>
      </c>
      <c r="AX6" s="3">
        <f t="shared" si="34"/>
        <v>100.00206439686022</v>
      </c>
      <c r="AZ6" s="3">
        <v>1.7575100000000001E-5</v>
      </c>
      <c r="BA6" s="3">
        <v>-2.3918200000000001E-10</v>
      </c>
      <c r="BB6" s="31">
        <f t="shared" si="35"/>
        <v>0.9887472477587923</v>
      </c>
      <c r="BC6" s="3">
        <f t="shared" si="5"/>
        <v>1.0262732370000002E-7</v>
      </c>
      <c r="BD6" s="3">
        <f t="shared" si="36"/>
        <v>5.8393593037877464E-3</v>
      </c>
      <c r="BE6" s="3">
        <f t="shared" si="37"/>
        <v>1.014724838532257E-7</v>
      </c>
      <c r="BF6" s="3">
        <f t="shared" si="38"/>
        <v>3.1854745934197263E-4</v>
      </c>
      <c r="BG6" s="3">
        <f t="shared" si="39"/>
        <v>5.7736504402948318E-3</v>
      </c>
      <c r="BH6" s="3">
        <f t="shared" si="40"/>
        <v>173.20064841835747</v>
      </c>
    </row>
    <row r="7" spans="1:60" ht="12" x14ac:dyDescent="0.2">
      <c r="B7" s="3">
        <v>2.1209500000000001E-5</v>
      </c>
      <c r="C7" s="3">
        <v>-6.4077399999999998E-10</v>
      </c>
      <c r="D7" s="31">
        <f t="shared" si="6"/>
        <v>0.9887472477587923</v>
      </c>
      <c r="E7" s="3">
        <f t="shared" si="0"/>
        <v>2.495671101E-7</v>
      </c>
      <c r="F7" s="3">
        <f t="shared" si="7"/>
        <v>1.1766760654423725E-2</v>
      </c>
      <c r="G7" s="3">
        <f t="shared" si="8"/>
        <v>2.4675879324249048E-7</v>
      </c>
      <c r="H7" s="3">
        <f t="shared" si="9"/>
        <v>4.967482191638844E-4</v>
      </c>
      <c r="I7" s="3">
        <f t="shared" si="10"/>
        <v>1.1634352212097902E-2</v>
      </c>
      <c r="J7" s="3">
        <f t="shared" si="11"/>
        <v>85.952357447126005</v>
      </c>
      <c r="K7" s="3"/>
      <c r="L7" s="3">
        <v>2.1209500000000001E-5</v>
      </c>
      <c r="M7" s="3">
        <v>-6.1533500000000003E-10</v>
      </c>
      <c r="N7" s="31">
        <f t="shared" si="12"/>
        <v>0.9887472477587923</v>
      </c>
      <c r="O7" s="3">
        <f t="shared" si="1"/>
        <v>2.4748598875000004E-7</v>
      </c>
      <c r="P7" s="3">
        <f t="shared" si="13"/>
        <v>1.166863852283175E-2</v>
      </c>
      <c r="Q7" s="3">
        <f t="shared" si="14"/>
        <v>2.4470109023542598E-7</v>
      </c>
      <c r="R7" s="3">
        <f t="shared" si="15"/>
        <v>4.9467271021901536E-4</v>
      </c>
      <c r="S7" s="3">
        <f t="shared" si="16"/>
        <v>1.1537334224542114E-2</v>
      </c>
      <c r="T7" s="3"/>
      <c r="U7" s="3"/>
      <c r="V7" s="3">
        <v>2.1209500000000001E-5</v>
      </c>
      <c r="W7" s="3">
        <v>-6.1661E-10</v>
      </c>
      <c r="X7" s="31">
        <f t="shared" si="17"/>
        <v>0.98867235423306044</v>
      </c>
      <c r="Y7" s="3">
        <f t="shared" si="2"/>
        <v>2.5013776259999999E-7</v>
      </c>
      <c r="Z7" s="3">
        <f t="shared" si="18"/>
        <v>1.1793666168462245E-2</v>
      </c>
      <c r="AA7" s="3">
        <f t="shared" si="19"/>
        <v>2.4730429063233238E-7</v>
      </c>
      <c r="AB7" s="3">
        <f t="shared" si="20"/>
        <v>4.9729698433866694E-4</v>
      </c>
      <c r="AC7" s="3">
        <f t="shared" si="21"/>
        <v>1.1660071695812365E-2</v>
      </c>
      <c r="AD7" s="3">
        <f t="shared" si="22"/>
        <v>85.762765966451397</v>
      </c>
      <c r="AE7" s="3"/>
      <c r="AF7" s="3">
        <v>2.1209500000000001E-5</v>
      </c>
      <c r="AG7" s="3">
        <v>-5.9031200000000002E-10</v>
      </c>
      <c r="AH7" s="31">
        <f t="shared" si="23"/>
        <v>0.98867235423306044</v>
      </c>
      <c r="AI7" s="3">
        <f t="shared" si="3"/>
        <v>2.3607448280000002E-7</v>
      </c>
      <c r="AJ7" s="3">
        <f t="shared" si="24"/>
        <v>1.1130601041985903E-2</v>
      </c>
      <c r="AK7" s="3">
        <f t="shared" si="25"/>
        <v>2.3340031468422815E-7</v>
      </c>
      <c r="AL7" s="3">
        <f t="shared" si="26"/>
        <v>4.831152188497358E-4</v>
      </c>
      <c r="AM7" s="3">
        <f t="shared" si="27"/>
        <v>1.1004517536209159E-2</v>
      </c>
      <c r="AN7" s="3">
        <f t="shared" si="28"/>
        <v>90.871771225736126</v>
      </c>
      <c r="AP7" s="3">
        <v>2.1209500000000001E-5</v>
      </c>
      <c r="AQ7" s="3">
        <v>-5.7165600000000004E-10</v>
      </c>
      <c r="AR7" s="31">
        <f t="shared" si="29"/>
        <v>0.98867235423306044</v>
      </c>
      <c r="AS7" s="3">
        <f t="shared" si="4"/>
        <v>2.2878651640000002E-7</v>
      </c>
      <c r="AT7" s="3">
        <f t="shared" si="30"/>
        <v>1.0786983021759117E-2</v>
      </c>
      <c r="AU7" s="3">
        <f t="shared" si="31"/>
        <v>2.2619490378596871E-7</v>
      </c>
      <c r="AV7" s="3">
        <f t="shared" si="32"/>
        <v>4.7559952038029717E-4</v>
      </c>
      <c r="AW7" s="3">
        <f t="shared" si="33"/>
        <v>1.0664791899194639E-2</v>
      </c>
      <c r="AX7" s="3">
        <f t="shared" si="34"/>
        <v>93.766480345061012</v>
      </c>
      <c r="AZ7" s="3">
        <v>2.1209500000000001E-5</v>
      </c>
      <c r="BA7" s="3">
        <v>-3.77429E-10</v>
      </c>
      <c r="BB7" s="31">
        <f t="shared" si="35"/>
        <v>0.9887472477587923</v>
      </c>
      <c r="BC7" s="3">
        <f t="shared" si="5"/>
        <v>1.5866574515000001E-7</v>
      </c>
      <c r="BD7" s="3">
        <f t="shared" si="36"/>
        <v>7.480880980221127E-3</v>
      </c>
      <c r="BE7" s="3">
        <f t="shared" si="37"/>
        <v>1.5688031883066046E-7</v>
      </c>
      <c r="BF7" s="3">
        <f t="shared" si="38"/>
        <v>3.9608120231924724E-4</v>
      </c>
      <c r="BG7" s="3">
        <f t="shared" si="39"/>
        <v>7.3967004800047365E-3</v>
      </c>
      <c r="BH7" s="3">
        <f t="shared" si="40"/>
        <v>135.19541621338703</v>
      </c>
    </row>
    <row r="8" spans="1:60" ht="12" x14ac:dyDescent="0.2">
      <c r="B8" s="3">
        <v>2.5595499999999999E-5</v>
      </c>
      <c r="C8" s="3">
        <v>-8.8121899999999997E-10</v>
      </c>
      <c r="D8" s="31">
        <f t="shared" si="6"/>
        <v>0.9887472477587923</v>
      </c>
      <c r="E8" s="3">
        <f t="shared" si="0"/>
        <v>3.4121272184999994E-7</v>
      </c>
      <c r="F8" s="3">
        <f t="shared" si="7"/>
        <v>1.3330965281006425E-2</v>
      </c>
      <c r="G8" s="3">
        <f t="shared" si="8"/>
        <v>3.3737313962947377E-7</v>
      </c>
      <c r="H8" s="3">
        <f t="shared" si="9"/>
        <v>5.8083830764634815E-4</v>
      </c>
      <c r="I8" s="3">
        <f t="shared" si="10"/>
        <v>1.3180955231563117E-2</v>
      </c>
      <c r="J8" s="3">
        <f t="shared" si="11"/>
        <v>75.867035615552339</v>
      </c>
      <c r="K8" s="3"/>
      <c r="L8" s="3">
        <v>2.5595499999999999E-5</v>
      </c>
      <c r="M8" s="3">
        <v>-8.4856699999999997E-10</v>
      </c>
      <c r="N8" s="31">
        <f t="shared" si="12"/>
        <v>0.9887472477587923</v>
      </c>
      <c r="O8" s="3">
        <f t="shared" si="1"/>
        <v>3.3920447274999997E-7</v>
      </c>
      <c r="P8" s="3">
        <f t="shared" si="13"/>
        <v>1.3252504258561074E-2</v>
      </c>
      <c r="Q8" s="3">
        <f t="shared" si="14"/>
        <v>3.3538748885903475E-7</v>
      </c>
      <c r="R8" s="3">
        <f t="shared" si="15"/>
        <v>5.7912648778918297E-4</v>
      </c>
      <c r="S8" s="3">
        <f t="shared" si="16"/>
        <v>1.3103377111563938E-2</v>
      </c>
      <c r="T8" s="3"/>
      <c r="U8" s="3"/>
      <c r="V8" s="3">
        <v>2.5595499999999999E-5</v>
      </c>
      <c r="W8" s="3">
        <v>-9.0751699999999996E-10</v>
      </c>
      <c r="X8" s="31">
        <f t="shared" si="17"/>
        <v>0.98867235423306044</v>
      </c>
      <c r="Y8" s="3">
        <f t="shared" si="2"/>
        <v>3.6552893321999999E-7</v>
      </c>
      <c r="Z8" s="3">
        <f t="shared" si="18"/>
        <v>1.4280984283174777E-2</v>
      </c>
      <c r="AA8" s="3">
        <f t="shared" si="19"/>
        <v>3.6138835094691653E-7</v>
      </c>
      <c r="AB8" s="3">
        <f t="shared" si="20"/>
        <v>6.0115584580615745E-4</v>
      </c>
      <c r="AC8" s="3">
        <f t="shared" si="21"/>
        <v>1.4119214352011742E-2</v>
      </c>
      <c r="AD8" s="3">
        <f t="shared" si="22"/>
        <v>70.825470530342741</v>
      </c>
      <c r="AE8" s="3"/>
      <c r="AF8" s="3">
        <v>2.5595499999999999E-5</v>
      </c>
      <c r="AG8" s="3">
        <v>-8.2525000000000002E-10</v>
      </c>
      <c r="AH8" s="31">
        <f t="shared" si="23"/>
        <v>0.98867235423306044</v>
      </c>
      <c r="AI8" s="3">
        <f t="shared" si="3"/>
        <v>3.2785301249999998E-7</v>
      </c>
      <c r="AJ8" s="3">
        <f t="shared" si="24"/>
        <v>1.2809009884550018E-2</v>
      </c>
      <c r="AK8" s="3">
        <f t="shared" si="25"/>
        <v>3.2413920971077598E-7</v>
      </c>
      <c r="AL8" s="3">
        <f t="shared" si="26"/>
        <v>5.6933224896432483E-4</v>
      </c>
      <c r="AM8" s="3">
        <f t="shared" si="27"/>
        <v>1.2663913957952608E-2</v>
      </c>
      <c r="AN8" s="3">
        <f t="shared" si="28"/>
        <v>78.964528922120948</v>
      </c>
      <c r="AP8" s="3">
        <v>2.5595499999999999E-5</v>
      </c>
      <c r="AQ8" s="3">
        <v>-8.2566699999999998E-10</v>
      </c>
      <c r="AR8" s="31">
        <f t="shared" si="29"/>
        <v>0.98867235423306044</v>
      </c>
      <c r="AS8" s="3">
        <f t="shared" si="4"/>
        <v>3.2801591355000003E-7</v>
      </c>
      <c r="AT8" s="3">
        <f t="shared" si="30"/>
        <v>1.2815374325565043E-2</v>
      </c>
      <c r="AU8" s="3">
        <f t="shared" si="31"/>
        <v>3.2430026547538657E-7</v>
      </c>
      <c r="AV8" s="3">
        <f t="shared" si="32"/>
        <v>5.694736740845766E-4</v>
      </c>
      <c r="AW8" s="3">
        <f t="shared" si="33"/>
        <v>1.267020630483431E-2</v>
      </c>
      <c r="AX8" s="3">
        <f t="shared" si="34"/>
        <v>78.92531312757319</v>
      </c>
      <c r="AZ8" s="3">
        <v>2.5595499999999999E-5</v>
      </c>
      <c r="BA8" s="3">
        <v>-5.0167999999999997E-10</v>
      </c>
      <c r="BB8" s="31">
        <f t="shared" si="35"/>
        <v>0.9887472477587923</v>
      </c>
      <c r="BC8" s="3">
        <f t="shared" si="5"/>
        <v>2.0903088799999998E-7</v>
      </c>
      <c r="BD8" s="3">
        <f t="shared" si="36"/>
        <v>8.1667046160457894E-3</v>
      </c>
      <c r="BE8" s="3">
        <f t="shared" si="37"/>
        <v>2.0667871520657635E-7</v>
      </c>
      <c r="BF8" s="3">
        <f t="shared" si="38"/>
        <v>4.5461930800019519E-4</v>
      </c>
      <c r="BG8" s="3">
        <f t="shared" si="39"/>
        <v>8.0748067123742988E-3</v>
      </c>
      <c r="BH8" s="3">
        <f t="shared" si="40"/>
        <v>123.8419736372813</v>
      </c>
    </row>
    <row r="9" spans="1:60" ht="12" x14ac:dyDescent="0.2">
      <c r="B9" s="3">
        <v>3.0888400000000001E-5</v>
      </c>
      <c r="C9" s="3">
        <v>-1.1352399999999999E-9</v>
      </c>
      <c r="D9" s="31">
        <f t="shared" si="6"/>
        <v>0.9887472477587923</v>
      </c>
      <c r="E9" s="3">
        <f t="shared" si="0"/>
        <v>4.3803282599999999E-7</v>
      </c>
      <c r="F9" s="3">
        <f t="shared" si="7"/>
        <v>1.4181143277087839E-2</v>
      </c>
      <c r="G9" s="3">
        <f t="shared" si="8"/>
        <v>4.3310375113550593E-7</v>
      </c>
      <c r="H9" s="3">
        <f t="shared" si="9"/>
        <v>6.5810618530409357E-4</v>
      </c>
      <c r="I9" s="3">
        <f t="shared" si="10"/>
        <v>1.4021566385293701E-2</v>
      </c>
      <c r="J9" s="3">
        <f t="shared" si="11"/>
        <v>71.318708090191279</v>
      </c>
      <c r="K9" s="3"/>
      <c r="L9" s="3">
        <v>3.0888400000000001E-5</v>
      </c>
      <c r="M9" s="3">
        <v>-1.1589899999999999E-9</v>
      </c>
      <c r="N9" s="31">
        <f t="shared" si="12"/>
        <v>0.9887472477587923</v>
      </c>
      <c r="O9" s="3">
        <f t="shared" si="1"/>
        <v>4.6127831749999994E-7</v>
      </c>
      <c r="P9" s="3">
        <f t="shared" si="13"/>
        <v>1.4933707071262996E-2</v>
      </c>
      <c r="Q9" s="3">
        <f t="shared" si="14"/>
        <v>4.5608766687893131E-7</v>
      </c>
      <c r="R9" s="3">
        <f t="shared" si="15"/>
        <v>6.7534262924750371E-4</v>
      </c>
      <c r="S9" s="3">
        <f t="shared" si="16"/>
        <v>1.4765661765547302E-2</v>
      </c>
      <c r="T9" s="3"/>
      <c r="U9" s="3"/>
      <c r="V9" s="3">
        <v>3.0888400000000001E-5</v>
      </c>
      <c r="W9" s="3">
        <v>-1.1114999999999999E-9</v>
      </c>
      <c r="X9" s="31">
        <f t="shared" si="17"/>
        <v>0.98867235423306044</v>
      </c>
      <c r="Y9" s="3">
        <f t="shared" si="2"/>
        <v>4.4644083000000001E-7</v>
      </c>
      <c r="Z9" s="3">
        <f t="shared" si="18"/>
        <v>1.4453349153727613E-2</v>
      </c>
      <c r="AA9" s="3">
        <f t="shared" si="19"/>
        <v>4.4138370642186153E-7</v>
      </c>
      <c r="AB9" s="3">
        <f t="shared" si="20"/>
        <v>6.64367147307768E-4</v>
      </c>
      <c r="AC9" s="3">
        <f t="shared" si="21"/>
        <v>1.4289626734368292E-2</v>
      </c>
      <c r="AD9" s="3">
        <f t="shared" si="22"/>
        <v>69.980834250546124</v>
      </c>
      <c r="AE9" s="3"/>
      <c r="AF9" s="3">
        <v>3.0888400000000001E-5</v>
      </c>
      <c r="AG9" s="3">
        <v>-1.16408E-9</v>
      </c>
      <c r="AH9" s="31">
        <f t="shared" si="23"/>
        <v>0.98867235423306044</v>
      </c>
      <c r="AI9" s="3">
        <f t="shared" si="3"/>
        <v>4.6021695199999998E-7</v>
      </c>
      <c r="AJ9" s="3">
        <f t="shared" si="24"/>
        <v>1.4899345773818002E-2</v>
      </c>
      <c r="AK9" s="3">
        <f t="shared" si="25"/>
        <v>4.5500377739180338E-7</v>
      </c>
      <c r="AL9" s="3">
        <f t="shared" si="26"/>
        <v>6.7453967814488371E-4</v>
      </c>
      <c r="AM9" s="3">
        <f t="shared" si="27"/>
        <v>1.4730571262733045E-2</v>
      </c>
      <c r="AN9" s="3">
        <f t="shared" si="28"/>
        <v>67.886029819488783</v>
      </c>
      <c r="AP9" s="3">
        <v>3.0888400000000001E-5</v>
      </c>
      <c r="AQ9" s="3">
        <v>-1.1611099999999999E-9</v>
      </c>
      <c r="AR9" s="31">
        <f t="shared" si="29"/>
        <v>0.98867235423306044</v>
      </c>
      <c r="AS9" s="3">
        <f t="shared" si="4"/>
        <v>4.590567215E-7</v>
      </c>
      <c r="AT9" s="3">
        <f t="shared" si="30"/>
        <v>1.4861783760246565E-2</v>
      </c>
      <c r="AU9" s="3">
        <f t="shared" si="31"/>
        <v>4.538566895719154E-7</v>
      </c>
      <c r="AV9" s="3">
        <f t="shared" si="32"/>
        <v>6.7368886703872096E-4</v>
      </c>
      <c r="AW9" s="3">
        <f t="shared" si="33"/>
        <v>1.4693434738345638E-2</v>
      </c>
      <c r="AX9" s="3">
        <f t="shared" si="34"/>
        <v>68.057606530234054</v>
      </c>
      <c r="AZ9" s="3">
        <v>3.0888400000000001E-5</v>
      </c>
      <c r="BA9" s="3">
        <v>-6.9760099999999996E-10</v>
      </c>
      <c r="BB9" s="31">
        <f t="shared" si="35"/>
        <v>0.9887472477587923</v>
      </c>
      <c r="BC9" s="3">
        <f t="shared" si="5"/>
        <v>2.8844746534999998E-7</v>
      </c>
      <c r="BD9" s="3">
        <f t="shared" si="36"/>
        <v>9.3383750971238379E-3</v>
      </c>
      <c r="BE9" s="3">
        <f t="shared" si="37"/>
        <v>2.8520163748781209E-7</v>
      </c>
      <c r="BF9" s="3">
        <f t="shared" si="38"/>
        <v>5.3404273002055939E-4</v>
      </c>
      <c r="BG9" s="3">
        <f t="shared" si="39"/>
        <v>9.2332926758204401E-3</v>
      </c>
      <c r="BH9" s="3">
        <f t="shared" si="40"/>
        <v>108.30372599568261</v>
      </c>
    </row>
    <row r="10" spans="1:60" ht="12" x14ac:dyDescent="0.2">
      <c r="A10" s="2" t="s">
        <v>63</v>
      </c>
      <c r="B10" s="3">
        <v>3.72759E-5</v>
      </c>
      <c r="C10" s="3">
        <v>-1.4685599999999999E-9</v>
      </c>
      <c r="D10" s="31">
        <f t="shared" si="6"/>
        <v>0.9887472477587923</v>
      </c>
      <c r="E10" s="3">
        <f t="shared" si="0"/>
        <v>5.6507774399999994E-7</v>
      </c>
      <c r="F10" s="3">
        <f t="shared" si="7"/>
        <v>1.5159332008080286E-2</v>
      </c>
      <c r="G10" s="3">
        <f t="shared" si="8"/>
        <v>5.5871906414974733E-7</v>
      </c>
      <c r="H10" s="3">
        <f t="shared" si="9"/>
        <v>7.4747512610771698E-4</v>
      </c>
      <c r="I10" s="3">
        <f t="shared" si="10"/>
        <v>1.4988747800851149E-2</v>
      </c>
      <c r="J10" s="3">
        <f t="shared" si="11"/>
        <v>66.716713983486599</v>
      </c>
      <c r="K10" s="3"/>
      <c r="L10" s="3">
        <v>3.72759E-5</v>
      </c>
      <c r="M10" s="3">
        <v>-1.5372599999999999E-9</v>
      </c>
      <c r="N10" s="31">
        <f t="shared" si="12"/>
        <v>0.9887472477587923</v>
      </c>
      <c r="O10" s="3">
        <f t="shared" si="1"/>
        <v>6.1003299499999992E-7</v>
      </c>
      <c r="P10" s="3">
        <f t="shared" si="13"/>
        <v>1.6365345840073611E-2</v>
      </c>
      <c r="Q10" s="3">
        <f t="shared" si="14"/>
        <v>6.0316844484830306E-7</v>
      </c>
      <c r="R10" s="3">
        <f t="shared" si="15"/>
        <v>7.7663919862977753E-4</v>
      </c>
      <c r="S10" s="3">
        <f t="shared" si="16"/>
        <v>1.6181190657993585E-2</v>
      </c>
      <c r="T10" s="3"/>
      <c r="U10" s="3"/>
      <c r="V10" s="3">
        <v>3.72759E-5</v>
      </c>
      <c r="W10" s="3">
        <v>-1.5894200000000001E-9</v>
      </c>
      <c r="X10" s="31">
        <f t="shared" si="17"/>
        <v>0.98867235423306044</v>
      </c>
      <c r="Y10" s="3">
        <f t="shared" si="2"/>
        <v>6.3601257720000006E-7</v>
      </c>
      <c r="Z10" s="3">
        <f t="shared" si="18"/>
        <v>1.7062299694977186E-2</v>
      </c>
      <c r="AA10" s="3">
        <f t="shared" si="19"/>
        <v>6.2880805202216019E-7</v>
      </c>
      <c r="AB10" s="3">
        <f t="shared" si="20"/>
        <v>7.9297418118256548E-4</v>
      </c>
      <c r="AC10" s="3">
        <f t="shared" si="21"/>
        <v>1.6869024008063123E-2</v>
      </c>
      <c r="AD10" s="3">
        <f t="shared" si="22"/>
        <v>59.280252344297814</v>
      </c>
      <c r="AE10" s="3"/>
      <c r="AF10" s="3">
        <v>3.72759E-5</v>
      </c>
      <c r="AG10" s="3">
        <v>-1.54235E-9</v>
      </c>
      <c r="AH10" s="31">
        <f t="shared" si="23"/>
        <v>0.98867235423306044</v>
      </c>
      <c r="AI10" s="3">
        <f t="shared" si="3"/>
        <v>6.0798812750000002E-7</v>
      </c>
      <c r="AJ10" s="3">
        <f t="shared" si="24"/>
        <v>1.6310488210881564E-2</v>
      </c>
      <c r="AK10" s="3">
        <f t="shared" si="25"/>
        <v>6.0110105336117512E-7</v>
      </c>
      <c r="AL10" s="3">
        <f t="shared" si="26"/>
        <v>7.7530707036707407E-4</v>
      </c>
      <c r="AM10" s="3">
        <f t="shared" si="27"/>
        <v>1.6125728778142851E-2</v>
      </c>
      <c r="AN10" s="3">
        <f t="shared" si="28"/>
        <v>62.01270117822029</v>
      </c>
      <c r="AP10" s="3">
        <v>3.72759E-5</v>
      </c>
      <c r="AQ10" s="3">
        <v>-1.5258099999999999E-9</v>
      </c>
      <c r="AR10" s="31">
        <f t="shared" si="29"/>
        <v>0.98867235423306044</v>
      </c>
      <c r="AS10" s="3">
        <f t="shared" si="4"/>
        <v>6.0152677649999997E-7</v>
      </c>
      <c r="AT10" s="3">
        <f t="shared" si="30"/>
        <v>1.6137149646286205E-2</v>
      </c>
      <c r="AU10" s="3">
        <f t="shared" si="31"/>
        <v>5.947128942564789E-7</v>
      </c>
      <c r="AV10" s="3">
        <f t="shared" si="32"/>
        <v>7.7117630555955156E-4</v>
      </c>
      <c r="AW10" s="3">
        <f t="shared" si="33"/>
        <v>1.5954353731404979E-2</v>
      </c>
      <c r="AX10" s="3">
        <f t="shared" si="34"/>
        <v>62.678815879052067</v>
      </c>
      <c r="AZ10" s="3">
        <v>3.72759E-5</v>
      </c>
      <c r="BA10" s="3">
        <v>-1.0572099999999999E-9</v>
      </c>
      <c r="BB10" s="31">
        <f t="shared" si="35"/>
        <v>0.9887472477587923</v>
      </c>
      <c r="BC10" s="3">
        <f t="shared" si="5"/>
        <v>4.3421497349999996E-7</v>
      </c>
      <c r="BD10" s="3">
        <f t="shared" si="36"/>
        <v>1.1648678462491849E-2</v>
      </c>
      <c r="BE10" s="3">
        <f t="shared" si="37"/>
        <v>4.293288599837819E-7</v>
      </c>
      <c r="BF10" s="3">
        <f t="shared" si="38"/>
        <v>6.5523191312983372E-4</v>
      </c>
      <c r="BG10" s="3">
        <f t="shared" si="39"/>
        <v>1.1517598769815937E-2</v>
      </c>
      <c r="BH10" s="3">
        <f t="shared" si="40"/>
        <v>86.82365308823664</v>
      </c>
    </row>
    <row r="11" spans="1:60" ht="12" x14ac:dyDescent="0.2">
      <c r="A11" s="3">
        <v>1.1999999999999999E-3</v>
      </c>
      <c r="B11" s="3">
        <v>4.4984300000000002E-5</v>
      </c>
      <c r="C11" s="3">
        <v>-1.9138300000000002E-9</v>
      </c>
      <c r="D11" s="31">
        <f t="shared" si="6"/>
        <v>0.9887472477587923</v>
      </c>
      <c r="E11" s="3">
        <f t="shared" si="0"/>
        <v>7.3479240450000018E-7</v>
      </c>
      <c r="F11" s="3">
        <f t="shared" si="7"/>
        <v>1.6334418997294615E-2</v>
      </c>
      <c r="G11" s="3">
        <f t="shared" si="8"/>
        <v>7.2652396762344046E-7</v>
      </c>
      <c r="H11" s="3">
        <f t="shared" si="9"/>
        <v>8.5236375311450248E-4</v>
      </c>
      <c r="I11" s="3">
        <f t="shared" si="10"/>
        <v>1.6150611827313983E-2</v>
      </c>
      <c r="J11" s="3">
        <f t="shared" si="11"/>
        <v>61.917158971575041</v>
      </c>
      <c r="K11" s="3"/>
      <c r="L11" s="3">
        <v>4.4984300000000002E-5</v>
      </c>
      <c r="M11" s="3">
        <v>-2.0690400000000001E-9</v>
      </c>
      <c r="N11" s="31">
        <f t="shared" si="12"/>
        <v>0.9887472477587923</v>
      </c>
      <c r="O11" s="3">
        <f t="shared" si="1"/>
        <v>8.1915548000000011E-7</v>
      </c>
      <c r="P11" s="3">
        <f t="shared" si="13"/>
        <v>1.8209808310899581E-2</v>
      </c>
      <c r="Q11" s="3">
        <f t="shared" si="14"/>
        <v>8.0993772633653256E-7</v>
      </c>
      <c r="R11" s="3">
        <f t="shared" si="15"/>
        <v>8.9996540285531678E-4</v>
      </c>
      <c r="S11" s="3">
        <f t="shared" si="16"/>
        <v>1.8004897849617146E-2</v>
      </c>
      <c r="T11" s="3"/>
      <c r="U11" s="3"/>
      <c r="V11" s="3">
        <v>4.4984300000000002E-5</v>
      </c>
      <c r="W11" s="3">
        <v>-2.0491100000000002E-9</v>
      </c>
      <c r="X11" s="31">
        <f t="shared" si="17"/>
        <v>0.98867235423306044</v>
      </c>
      <c r="Y11" s="3">
        <f t="shared" si="2"/>
        <v>8.183532126000001E-7</v>
      </c>
      <c r="Z11" s="3">
        <f t="shared" si="18"/>
        <v>1.8191973924235789E-2</v>
      </c>
      <c r="AA11" s="3">
        <f t="shared" si="19"/>
        <v>8.0908319729543031E-7</v>
      </c>
      <c r="AB11" s="3">
        <f t="shared" si="20"/>
        <v>8.9949052095918743E-4</v>
      </c>
      <c r="AC11" s="3">
        <f t="shared" si="21"/>
        <v>1.7985901687820646E-2</v>
      </c>
      <c r="AD11" s="3">
        <f t="shared" si="22"/>
        <v>55.599102972811259</v>
      </c>
      <c r="AE11" s="3"/>
      <c r="AF11" s="3">
        <v>4.4984300000000002E-5</v>
      </c>
      <c r="AG11" s="3">
        <v>-1.9740499999999998E-9</v>
      </c>
      <c r="AH11" s="31">
        <f t="shared" si="23"/>
        <v>0.98867235423306044</v>
      </c>
      <c r="AI11" s="3">
        <f t="shared" si="3"/>
        <v>7.7663173250000008E-7</v>
      </c>
      <c r="AJ11" s="3">
        <f t="shared" si="24"/>
        <v>1.7264506338878233E-2</v>
      </c>
      <c r="AK11" s="3">
        <f t="shared" si="25"/>
        <v>7.6783432334287552E-7</v>
      </c>
      <c r="AL11" s="3">
        <f t="shared" si="26"/>
        <v>8.7626156103236404E-4</v>
      </c>
      <c r="AM11" s="3">
        <f t="shared" si="27"/>
        <v>1.7068940126730336E-2</v>
      </c>
      <c r="AN11" s="3">
        <f t="shared" si="28"/>
        <v>58.585945733911032</v>
      </c>
      <c r="AP11" s="3">
        <v>4.4984300000000002E-5</v>
      </c>
      <c r="AQ11" s="3">
        <v>-1.95199E-9</v>
      </c>
      <c r="AR11" s="31">
        <f t="shared" si="29"/>
        <v>0.98867235423306044</v>
      </c>
      <c r="AS11" s="3">
        <f t="shared" si="4"/>
        <v>7.6801399350000009E-7</v>
      </c>
      <c r="AT11" s="3">
        <f t="shared" si="30"/>
        <v>1.7072934190373087E-2</v>
      </c>
      <c r="AU11" s="3">
        <f t="shared" si="31"/>
        <v>7.593142030375795E-7</v>
      </c>
      <c r="AV11" s="3">
        <f t="shared" si="32"/>
        <v>8.7138636840243229E-4</v>
      </c>
      <c r="AW11" s="3">
        <f t="shared" si="33"/>
        <v>1.6879538039662269E-2</v>
      </c>
      <c r="AX11" s="3">
        <f t="shared" si="34"/>
        <v>59.243327492155011</v>
      </c>
      <c r="AZ11" s="3">
        <v>4.4984300000000002E-5</v>
      </c>
      <c r="BA11" s="3">
        <v>-1.53768E-9</v>
      </c>
      <c r="BB11" s="31">
        <f t="shared" si="35"/>
        <v>0.9887472477587923</v>
      </c>
      <c r="BC11" s="3">
        <f t="shared" si="5"/>
        <v>6.28973488E-7</v>
      </c>
      <c r="BD11" s="3">
        <f t="shared" si="36"/>
        <v>1.3982066809975924E-2</v>
      </c>
      <c r="BE11" s="3">
        <f t="shared" si="37"/>
        <v>6.2189580517324773E-7</v>
      </c>
      <c r="BF11" s="3">
        <f t="shared" si="38"/>
        <v>7.8860370603570443E-4</v>
      </c>
      <c r="BG11" s="3">
        <f t="shared" si="39"/>
        <v>1.3824730076343252E-2</v>
      </c>
      <c r="BH11" s="3">
        <f t="shared" si="40"/>
        <v>72.33414283517844</v>
      </c>
    </row>
    <row r="12" spans="1:60" s="23" customFormat="1" ht="12" x14ac:dyDescent="0.2">
      <c r="B12" s="4">
        <v>5.4286799999999997E-5</v>
      </c>
      <c r="C12" s="4">
        <v>-2.5240699999999999E-9</v>
      </c>
      <c r="D12" s="30">
        <f>(D$2+(2.3367*LN(B12*1000)))/D$2</f>
        <v>0.9887472477587923</v>
      </c>
      <c r="E12" s="3">
        <f t="shared" si="0"/>
        <v>9.673853804999999E-7</v>
      </c>
      <c r="F12" s="3">
        <f t="shared" si="7"/>
        <v>1.78199006111983E-2</v>
      </c>
      <c r="G12" s="4">
        <f t="shared" si="8"/>
        <v>9.5649963249146695E-7</v>
      </c>
      <c r="H12" s="4">
        <f t="shared" si="9"/>
        <v>9.7800799203864733E-4</v>
      </c>
      <c r="I12" s="4">
        <f t="shared" si="10"/>
        <v>1.7619377684657541E-2</v>
      </c>
      <c r="J12" s="3">
        <f t="shared" si="11"/>
        <v>56.755693526609164</v>
      </c>
      <c r="K12" s="4"/>
      <c r="L12" s="4">
        <v>5.4286799999999997E-5</v>
      </c>
      <c r="M12" s="4">
        <v>-2.72083E-9</v>
      </c>
      <c r="N12" s="30">
        <f>(N$2+(2.3367*LN(L12*1000)))/N$2</f>
        <v>0.9887472477587923</v>
      </c>
      <c r="O12" s="3">
        <f t="shared" si="1"/>
        <v>1.0754718975000001E-6</v>
      </c>
      <c r="P12" s="3">
        <f t="shared" si="13"/>
        <v>1.9810928209067401E-2</v>
      </c>
      <c r="Q12" s="4">
        <f t="shared" si="14"/>
        <v>1.0633698786950512E-6</v>
      </c>
      <c r="R12" s="4">
        <f t="shared" si="15"/>
        <v>1.0311982732215232E-3</v>
      </c>
      <c r="S12" s="4">
        <f t="shared" si="16"/>
        <v>1.9588000742262413E-2</v>
      </c>
      <c r="T12" s="4"/>
      <c r="U12" s="4"/>
      <c r="V12" s="4">
        <v>5.4286799999999997E-5</v>
      </c>
      <c r="W12" s="4">
        <v>-2.6852100000000001E-9</v>
      </c>
      <c r="X12" s="30">
        <f>(X$2+(2.3367*LN(V12*1000)))/X$2</f>
        <v>0.98867235423306044</v>
      </c>
      <c r="Y12" s="3">
        <f t="shared" si="2"/>
        <v>1.0706686386000002E-6</v>
      </c>
      <c r="Z12" s="3">
        <f t="shared" si="18"/>
        <v>1.972244889365371E-2</v>
      </c>
      <c r="AA12" s="4">
        <f t="shared" si="19"/>
        <v>1.0585404835281679E-6</v>
      </c>
      <c r="AB12" s="4">
        <f t="shared" si="20"/>
        <v>1.0288539660846762E-3</v>
      </c>
      <c r="AC12" s="4">
        <f t="shared" si="21"/>
        <v>1.9499039978929832E-2</v>
      </c>
      <c r="AD12" s="3">
        <f t="shared" si="22"/>
        <v>51.284576116597258</v>
      </c>
      <c r="AE12" s="4"/>
      <c r="AF12" s="4">
        <v>5.4286799999999997E-5</v>
      </c>
      <c r="AG12" s="4">
        <v>-2.5579900000000002E-9</v>
      </c>
      <c r="AH12" s="30">
        <f>(AH$2+(2.3367*LN(AF12*1000)))/AH$2</f>
        <v>0.98867235423306044</v>
      </c>
      <c r="AI12" s="3">
        <f t="shared" si="3"/>
        <v>1.0047478935000002E-6</v>
      </c>
      <c r="AJ12" s="3">
        <f t="shared" si="24"/>
        <v>1.8508143664758288E-2</v>
      </c>
      <c r="AK12" s="4">
        <f t="shared" si="25"/>
        <v>9.9336646527735342E-7</v>
      </c>
      <c r="AL12" s="4">
        <f t="shared" si="26"/>
        <v>9.9667771384603226E-4</v>
      </c>
      <c r="AM12" s="4">
        <f t="shared" si="27"/>
        <v>1.8298489969520278E-2</v>
      </c>
      <c r="AN12" s="3">
        <f t="shared" si="28"/>
        <v>54.649318149513761</v>
      </c>
      <c r="AP12" s="4">
        <v>5.4286799999999997E-5</v>
      </c>
      <c r="AQ12" s="4">
        <v>-2.5469699999999999E-9</v>
      </c>
      <c r="AR12" s="30">
        <f>(AR$2+(2.3367*LN(AP12*1000)))/AR$2</f>
        <v>0.98867235423306044</v>
      </c>
      <c r="AS12" s="3">
        <f t="shared" si="4"/>
        <v>1.0004429305E-6</v>
      </c>
      <c r="AT12" s="3">
        <f t="shared" si="30"/>
        <v>1.8428843300765566E-2</v>
      </c>
      <c r="AU12" s="4">
        <f t="shared" si="31"/>
        <v>9.8911026737325699E-7</v>
      </c>
      <c r="AV12" s="4">
        <f t="shared" si="32"/>
        <v>9.9454022913769398E-4</v>
      </c>
      <c r="AW12" s="4">
        <f t="shared" si="33"/>
        <v>1.8220087891960054E-2</v>
      </c>
      <c r="AX12" s="3">
        <f t="shared" si="34"/>
        <v>54.884477282970089</v>
      </c>
      <c r="AZ12" s="4">
        <v>5.4286799999999997E-5</v>
      </c>
      <c r="BA12" s="4">
        <v>-2.0648000000000001E-9</v>
      </c>
      <c r="BB12" s="30">
        <f>(BB$2+(2.3367*LN(AZ12*1000)))/BB$2</f>
        <v>0.9887472477587923</v>
      </c>
      <c r="BC12" s="3">
        <f t="shared" si="5"/>
        <v>8.4264158000000015E-7</v>
      </c>
      <c r="BD12" s="3">
        <f t="shared" si="36"/>
        <v>1.5522034454047765E-2</v>
      </c>
      <c r="BE12" s="4">
        <f t="shared" si="37"/>
        <v>8.3315954307212032E-7</v>
      </c>
      <c r="BF12" s="4">
        <f t="shared" si="38"/>
        <v>9.1277573536554981E-4</v>
      </c>
      <c r="BG12" s="4">
        <f t="shared" si="39"/>
        <v>1.5347368846056876E-2</v>
      </c>
      <c r="BH12" s="3">
        <f t="shared" si="40"/>
        <v>65.157748538566281</v>
      </c>
    </row>
    <row r="13" spans="1:60" ht="12" x14ac:dyDescent="0.2">
      <c r="B13" s="3">
        <v>6.5512900000000001E-5</v>
      </c>
      <c r="C13" s="3">
        <v>-3.3404000000000002E-9</v>
      </c>
      <c r="D13" s="32">
        <f t="shared" ref="D13:D26" si="41">(D$2+(2.3367*LN(B13*1000)))/D$2</f>
        <v>0.98947323135146836</v>
      </c>
      <c r="E13" s="3">
        <f t="shared" si="0"/>
        <v>1.2785295600000002E-6</v>
      </c>
      <c r="F13" s="3">
        <f t="shared" si="7"/>
        <v>1.9515691718730206E-2</v>
      </c>
      <c r="G13" s="3">
        <f t="shared" si="8"/>
        <v>1.2650707751115713E-6</v>
      </c>
      <c r="H13" s="3">
        <f t="shared" si="9"/>
        <v>1.1247536508549646E-3</v>
      </c>
      <c r="I13" s="3">
        <f t="shared" si="10"/>
        <v>1.9310254546991069E-2</v>
      </c>
      <c r="J13" s="3">
        <f t="shared" si="11"/>
        <v>51.785956397753459</v>
      </c>
      <c r="K13" s="3"/>
      <c r="L13" s="3">
        <v>6.5512900000000001E-5</v>
      </c>
      <c r="M13" s="3">
        <v>-3.5850900000000001E-9</v>
      </c>
      <c r="N13" s="32">
        <f t="shared" ref="N13:N26" si="42">(N$2+(2.3367*LN(L13*1000)))/N$2</f>
        <v>0.98947323135146836</v>
      </c>
      <c r="O13" s="3">
        <f t="shared" si="1"/>
        <v>1.4153421425000002E-6</v>
      </c>
      <c r="P13" s="3">
        <f t="shared" si="13"/>
        <v>2.1604022146783308E-2</v>
      </c>
      <c r="Q13" s="3">
        <f t="shared" si="14"/>
        <v>1.4004431632073856E-6</v>
      </c>
      <c r="R13" s="3">
        <f t="shared" si="15"/>
        <v>1.1834032124374962E-3</v>
      </c>
      <c r="S13" s="3">
        <f t="shared" si="16"/>
        <v>2.1376601603766365E-2</v>
      </c>
      <c r="T13" s="3"/>
      <c r="U13" s="3"/>
      <c r="V13" s="3">
        <v>6.5512900000000001E-5</v>
      </c>
      <c r="W13" s="3">
        <v>-3.63513E-9</v>
      </c>
      <c r="X13" s="32">
        <f t="shared" ref="X13:X26" si="43">(X$2+(2.3367*LN(V13*1000)))/X$2</f>
        <v>0.98940316966329178</v>
      </c>
      <c r="Y13" s="3">
        <f t="shared" si="2"/>
        <v>1.4474639058000001E-6</v>
      </c>
      <c r="Z13" s="3">
        <f t="shared" si="18"/>
        <v>2.2094334181512344E-2</v>
      </c>
      <c r="AA13" s="3">
        <f t="shared" si="19"/>
        <v>1.4321253763717284E-6</v>
      </c>
      <c r="AB13" s="3">
        <f t="shared" si="20"/>
        <v>1.1967144088594105E-3</v>
      </c>
      <c r="AC13" s="3">
        <f t="shared" si="21"/>
        <v>2.1860204270788323E-2</v>
      </c>
      <c r="AD13" s="3">
        <f t="shared" si="22"/>
        <v>45.745226696545316</v>
      </c>
      <c r="AE13" s="3"/>
      <c r="AF13" s="3">
        <v>6.5512900000000001E-5</v>
      </c>
      <c r="AG13" s="3">
        <v>-3.3548199999999998E-9</v>
      </c>
      <c r="AH13" s="32">
        <f t="shared" ref="AH13:AH26" si="44">(AH$2+(2.3367*LN(AF13*1000)))/AH$2</f>
        <v>0.98940316966329178</v>
      </c>
      <c r="AI13" s="3">
        <f t="shared" si="3"/>
        <v>1.3160295330000001E-6</v>
      </c>
      <c r="AJ13" s="3">
        <f t="shared" si="24"/>
        <v>2.0088097657102649E-2</v>
      </c>
      <c r="AK13" s="3">
        <f t="shared" si="25"/>
        <v>1.3020837913207017E-6</v>
      </c>
      <c r="AL13" s="3">
        <f t="shared" si="26"/>
        <v>1.1410888621490886E-3</v>
      </c>
      <c r="AM13" s="3">
        <f t="shared" si="27"/>
        <v>1.9875227494443103E-2</v>
      </c>
      <c r="AN13" s="3">
        <f t="shared" si="28"/>
        <v>50.313889502879356</v>
      </c>
      <c r="AP13" s="3">
        <v>6.5512900000000001E-5</v>
      </c>
      <c r="AQ13" s="3">
        <v>-3.4841499999999998E-9</v>
      </c>
      <c r="AR13" s="32">
        <f t="shared" ref="AR13:AR26" si="45">(AR$2+(2.3367*LN(AP13*1000)))/AR$2</f>
        <v>0.98940316966329178</v>
      </c>
      <c r="AS13" s="3">
        <f t="shared" si="4"/>
        <v>1.3665522975E-6</v>
      </c>
      <c r="AT13" s="3">
        <f t="shared" si="30"/>
        <v>2.0859285690299163E-2</v>
      </c>
      <c r="AU13" s="3">
        <f t="shared" si="31"/>
        <v>1.3520711746571538E-6</v>
      </c>
      <c r="AV13" s="3">
        <f t="shared" si="32"/>
        <v>1.1627859539301091E-3</v>
      </c>
      <c r="AW13" s="3">
        <f t="shared" si="33"/>
        <v>2.0638243378894139E-2</v>
      </c>
      <c r="AX13" s="3">
        <f t="shared" si="34"/>
        <v>48.453736184866287</v>
      </c>
      <c r="AZ13" s="3">
        <v>6.5512900000000001E-5</v>
      </c>
      <c r="BA13" s="3">
        <v>-2.7081100000000001E-9</v>
      </c>
      <c r="BB13" s="32">
        <f t="shared" ref="BB13:BB26" si="46">(BB$2+(2.3367*LN(AZ13*1000)))/BB$2</f>
        <v>0.98947323135146836</v>
      </c>
      <c r="BC13" s="3">
        <f t="shared" si="5"/>
        <v>1.1034072885000002E-6</v>
      </c>
      <c r="BD13" s="3">
        <f t="shared" si="36"/>
        <v>1.6842595710157851E-2</v>
      </c>
      <c r="BE13" s="3">
        <f t="shared" si="37"/>
        <v>1.0917919752488571E-6</v>
      </c>
      <c r="BF13" s="3">
        <f t="shared" si="38"/>
        <v>1.044888498955203E-3</v>
      </c>
      <c r="BG13" s="3">
        <f t="shared" si="39"/>
        <v>1.6665297601676267E-2</v>
      </c>
      <c r="BH13" s="3">
        <f t="shared" si="40"/>
        <v>60.004929038855913</v>
      </c>
    </row>
    <row r="14" spans="1:60" ht="12" x14ac:dyDescent="0.2">
      <c r="B14" s="3">
        <v>7.9060400000000006E-5</v>
      </c>
      <c r="C14" s="3">
        <v>-4.4514699999999997E-9</v>
      </c>
      <c r="D14" s="32">
        <f t="shared" si="41"/>
        <v>0.9901992113952186</v>
      </c>
      <c r="E14" s="3">
        <f t="shared" si="0"/>
        <v>1.7020138904999999E-6</v>
      </c>
      <c r="F14" s="3">
        <f t="shared" si="7"/>
        <v>2.1528020228837697E-2</v>
      </c>
      <c r="G14" s="3">
        <f t="shared" si="8"/>
        <v>1.6853328121568078E-6</v>
      </c>
      <c r="H14" s="3">
        <f t="shared" si="9"/>
        <v>1.2982036866982037E-3</v>
      </c>
      <c r="I14" s="3">
        <f t="shared" si="10"/>
        <v>2.1317028653495398E-2</v>
      </c>
      <c r="J14" s="3">
        <f t="shared" si="11"/>
        <v>46.910853114419766</v>
      </c>
      <c r="K14" s="3"/>
      <c r="L14" s="3">
        <v>7.9060400000000006E-5</v>
      </c>
      <c r="M14" s="3">
        <v>-4.7059100000000003E-9</v>
      </c>
      <c r="N14" s="32">
        <f t="shared" si="42"/>
        <v>0.9901992113952186</v>
      </c>
      <c r="O14" s="3">
        <f t="shared" si="1"/>
        <v>1.8561046075000001E-6</v>
      </c>
      <c r="P14" s="3">
        <f t="shared" si="13"/>
        <v>2.3477045493066062E-2</v>
      </c>
      <c r="Q14" s="3">
        <f t="shared" si="14"/>
        <v>1.8379133186135318E-6</v>
      </c>
      <c r="R14" s="3">
        <f t="shared" si="15"/>
        <v>1.3556966174677622E-3</v>
      </c>
      <c r="S14" s="3">
        <f t="shared" si="16"/>
        <v>2.3246951933123684E-2</v>
      </c>
      <c r="T14" s="3"/>
      <c r="U14" s="3"/>
      <c r="V14" s="3">
        <v>7.9060400000000006E-5</v>
      </c>
      <c r="W14" s="3">
        <v>-4.6024300000000002E-9</v>
      </c>
      <c r="X14" s="32">
        <f t="shared" si="43"/>
        <v>0.9901339815209772</v>
      </c>
      <c r="Y14" s="3">
        <f t="shared" si="2"/>
        <v>1.8311531238000002E-6</v>
      </c>
      <c r="Z14" s="3">
        <f t="shared" si="18"/>
        <v>2.3161445221628021E-2</v>
      </c>
      <c r="AA14" s="3">
        <f t="shared" si="19"/>
        <v>1.813086933242669E-6</v>
      </c>
      <c r="AB14" s="3">
        <f t="shared" si="20"/>
        <v>1.3465091656734718E-3</v>
      </c>
      <c r="AC14" s="3">
        <f t="shared" si="21"/>
        <v>2.2932933975070565E-2</v>
      </c>
      <c r="AD14" s="3">
        <f t="shared" si="22"/>
        <v>43.605410502077852</v>
      </c>
      <c r="AE14" s="3"/>
      <c r="AF14" s="3">
        <v>7.9060400000000006E-5</v>
      </c>
      <c r="AG14" s="3">
        <v>-4.4790300000000004E-9</v>
      </c>
      <c r="AH14" s="32">
        <f t="shared" si="44"/>
        <v>0.9901339815209772</v>
      </c>
      <c r="AI14" s="3">
        <f t="shared" si="3"/>
        <v>1.7552021695000002E-6</v>
      </c>
      <c r="AJ14" s="3">
        <f t="shared" si="24"/>
        <v>2.220077522375298E-2</v>
      </c>
      <c r="AK14" s="3">
        <f t="shared" si="25"/>
        <v>1.7378853124612922E-6</v>
      </c>
      <c r="AL14" s="3">
        <f t="shared" si="26"/>
        <v>1.3182887818916204E-3</v>
      </c>
      <c r="AM14" s="3">
        <f t="shared" si="27"/>
        <v>2.1981741965146802E-2</v>
      </c>
      <c r="AN14" s="3">
        <f t="shared" si="28"/>
        <v>45.49229999995233</v>
      </c>
      <c r="AP14" s="3">
        <v>7.9060400000000006E-5</v>
      </c>
      <c r="AQ14" s="3">
        <v>-4.6096299999999999E-9</v>
      </c>
      <c r="AR14" s="32">
        <f t="shared" si="45"/>
        <v>0.9901339815209772</v>
      </c>
      <c r="AS14" s="3">
        <f t="shared" si="4"/>
        <v>1.8062210595000002E-6</v>
      </c>
      <c r="AT14" s="3">
        <f t="shared" si="30"/>
        <v>2.284609057758372E-2</v>
      </c>
      <c r="AU14" s="3">
        <f t="shared" si="31"/>
        <v>1.7884008491497731E-6</v>
      </c>
      <c r="AV14" s="3">
        <f t="shared" si="32"/>
        <v>1.3373110517563866E-3</v>
      </c>
      <c r="AW14" s="3">
        <f t="shared" si="33"/>
        <v>2.2620690625771853E-2</v>
      </c>
      <c r="AX14" s="3">
        <f t="shared" si="34"/>
        <v>44.207315176341062</v>
      </c>
      <c r="AZ14" s="3">
        <v>7.9060400000000006E-5</v>
      </c>
      <c r="BA14" s="3">
        <v>-3.69959E-9</v>
      </c>
      <c r="BB14" s="32">
        <f t="shared" si="46"/>
        <v>0.9901992113952186</v>
      </c>
      <c r="BC14" s="3">
        <f t="shared" si="5"/>
        <v>1.5053037065000003E-6</v>
      </c>
      <c r="BD14" s="3">
        <f t="shared" si="36"/>
        <v>1.9039920193927681E-2</v>
      </c>
      <c r="BE14" s="3">
        <f t="shared" si="37"/>
        <v>1.4905505430865998E-6</v>
      </c>
      <c r="BF14" s="3">
        <f t="shared" si="38"/>
        <v>1.2208810519811501E-3</v>
      </c>
      <c r="BG14" s="3">
        <f t="shared" si="39"/>
        <v>1.885331396105509E-2</v>
      </c>
      <c r="BH14" s="3">
        <f t="shared" si="40"/>
        <v>53.041072888600901</v>
      </c>
    </row>
    <row r="15" spans="1:60" ht="12" x14ac:dyDescent="0.2">
      <c r="B15" s="3">
        <v>9.5409500000000002E-5</v>
      </c>
      <c r="C15" s="3">
        <v>-5.92043E-9</v>
      </c>
      <c r="D15" s="32">
        <f t="shared" si="41"/>
        <v>0.9909251952604019</v>
      </c>
      <c r="E15" s="3">
        <f t="shared" si="0"/>
        <v>2.2619079945E-6</v>
      </c>
      <c r="F15" s="3">
        <f t="shared" si="7"/>
        <v>2.3707366609195101E-2</v>
      </c>
      <c r="G15" s="3">
        <f t="shared" si="8"/>
        <v>2.2413816211109765E-6</v>
      </c>
      <c r="H15" s="3">
        <f t="shared" si="9"/>
        <v>1.4971244507758787E-3</v>
      </c>
      <c r="I15" s="3">
        <f t="shared" si="10"/>
        <v>2.3492226886326587E-2</v>
      </c>
      <c r="J15" s="3">
        <f t="shared" si="11"/>
        <v>42.567271499580137</v>
      </c>
      <c r="K15" s="3"/>
      <c r="L15" s="3">
        <v>9.5409500000000002E-5</v>
      </c>
      <c r="M15" s="3">
        <v>-6.1468800000000002E-9</v>
      </c>
      <c r="N15" s="32">
        <f t="shared" si="42"/>
        <v>0.9909251952604019</v>
      </c>
      <c r="O15" s="3">
        <f t="shared" si="1"/>
        <v>2.42276606E-6</v>
      </c>
      <c r="P15" s="3">
        <f t="shared" si="13"/>
        <v>2.5393341962802445E-2</v>
      </c>
      <c r="Q15" s="3">
        <f t="shared" si="14"/>
        <v>2.4007799310757748E-6</v>
      </c>
      <c r="R15" s="3">
        <f t="shared" si="15"/>
        <v>1.5494450397080159E-3</v>
      </c>
      <c r="S15" s="3">
        <f t="shared" si="16"/>
        <v>2.5162902342804175E-2</v>
      </c>
      <c r="T15" s="3"/>
      <c r="U15" s="3"/>
      <c r="V15" s="3">
        <v>9.5409500000000002E-5</v>
      </c>
      <c r="W15" s="3">
        <v>-6.1812399999999996E-9</v>
      </c>
      <c r="X15" s="32">
        <f t="shared" si="43"/>
        <v>0.99086479722552934</v>
      </c>
      <c r="Y15" s="3">
        <f t="shared" si="2"/>
        <v>2.4574038984000002E-6</v>
      </c>
      <c r="Z15" s="3">
        <f t="shared" si="18"/>
        <v>2.575638587771658E-2</v>
      </c>
      <c r="AA15" s="3">
        <f t="shared" si="19"/>
        <v>2.4349550154893415E-6</v>
      </c>
      <c r="AB15" s="3">
        <f t="shared" si="20"/>
        <v>1.5604342393991941E-3</v>
      </c>
      <c r="AC15" s="3">
        <f t="shared" si="21"/>
        <v>2.5521096069986128E-2</v>
      </c>
      <c r="AD15" s="3">
        <f t="shared" si="22"/>
        <v>39.183270078123392</v>
      </c>
      <c r="AE15" s="3"/>
      <c r="AF15" s="3">
        <v>9.5409500000000002E-5</v>
      </c>
      <c r="AG15" s="3">
        <v>-5.9327399999999999E-9</v>
      </c>
      <c r="AH15" s="32">
        <f t="shared" si="44"/>
        <v>0.99086479722552934</v>
      </c>
      <c r="AI15" s="3">
        <f t="shared" si="3"/>
        <v>2.3230939809999999E-6</v>
      </c>
      <c r="AJ15" s="3">
        <f t="shared" si="24"/>
        <v>2.4348665290144064E-2</v>
      </c>
      <c r="AK15" s="3">
        <f t="shared" si="25"/>
        <v>2.3018720464194126E-6</v>
      </c>
      <c r="AL15" s="3">
        <f t="shared" si="26"/>
        <v>1.517192158699554E-3</v>
      </c>
      <c r="AM15" s="3">
        <f t="shared" si="27"/>
        <v>2.412623529543088E-2</v>
      </c>
      <c r="AN15" s="3">
        <f t="shared" si="28"/>
        <v>41.448654866985564</v>
      </c>
      <c r="AP15" s="3">
        <v>9.5409500000000002E-5</v>
      </c>
      <c r="AQ15" s="3">
        <v>-5.91407E-9</v>
      </c>
      <c r="AR15" s="32">
        <f t="shared" si="45"/>
        <v>0.99086479722552934</v>
      </c>
      <c r="AS15" s="3">
        <f t="shared" si="4"/>
        <v>2.3158005455000003E-6</v>
      </c>
      <c r="AT15" s="3">
        <f t="shared" si="30"/>
        <v>2.4272221796571621E-2</v>
      </c>
      <c r="AU15" s="3">
        <f t="shared" si="31"/>
        <v>2.2946452379316279E-6</v>
      </c>
      <c r="AV15" s="3">
        <f t="shared" si="32"/>
        <v>1.5148086472989346E-3</v>
      </c>
      <c r="AW15" s="3">
        <f t="shared" si="33"/>
        <v>2.4050490128673014E-2</v>
      </c>
      <c r="AX15" s="3">
        <f t="shared" si="34"/>
        <v>41.579194213917461</v>
      </c>
      <c r="AZ15" s="3">
        <v>9.5409500000000002E-5</v>
      </c>
      <c r="BA15" s="3">
        <v>-5.0727200000000002E-9</v>
      </c>
      <c r="BB15" s="32">
        <f t="shared" si="46"/>
        <v>0.9909251952604019</v>
      </c>
      <c r="BC15" s="3">
        <f t="shared" si="5"/>
        <v>2.0619019520000004E-6</v>
      </c>
      <c r="BD15" s="3">
        <f t="shared" si="36"/>
        <v>2.1611075962037329E-2</v>
      </c>
      <c r="BE15" s="3">
        <f t="shared" si="37"/>
        <v>2.0431905943934042E-6</v>
      </c>
      <c r="BF15" s="3">
        <f t="shared" si="38"/>
        <v>1.4294021807711797E-3</v>
      </c>
      <c r="BG15" s="3">
        <f t="shared" si="39"/>
        <v>2.1414959667469216E-2</v>
      </c>
      <c r="BH15" s="3">
        <f t="shared" si="40"/>
        <v>46.696328899422035</v>
      </c>
    </row>
    <row r="16" spans="1:60" ht="12" x14ac:dyDescent="0.2">
      <c r="B16" s="3">
        <v>1.1514E-4</v>
      </c>
      <c r="C16" s="3">
        <v>-7.7117000000000002E-9</v>
      </c>
      <c r="D16" s="32">
        <f t="shared" si="41"/>
        <v>0.99165119684639746</v>
      </c>
      <c r="E16" s="3">
        <f t="shared" si="0"/>
        <v>2.9446505549999998E-6</v>
      </c>
      <c r="F16" s="3">
        <f t="shared" si="7"/>
        <v>2.5574522798332465E-2</v>
      </c>
      <c r="G16" s="3">
        <f t="shared" si="8"/>
        <v>2.9200662471601585E-6</v>
      </c>
      <c r="H16" s="3">
        <f t="shared" si="9"/>
        <v>1.7088201330626223E-3</v>
      </c>
      <c r="I16" s="3">
        <f t="shared" si="10"/>
        <v>2.5361006141741867E-2</v>
      </c>
      <c r="J16" s="3">
        <f t="shared" si="11"/>
        <v>39.430612271888243</v>
      </c>
      <c r="K16" s="3"/>
      <c r="L16" s="3">
        <v>1.1514E-4</v>
      </c>
      <c r="M16" s="3">
        <v>-8.0187300000000005E-9</v>
      </c>
      <c r="N16" s="32">
        <f t="shared" si="42"/>
        <v>0.99165119684639746</v>
      </c>
      <c r="O16" s="3">
        <f t="shared" si="1"/>
        <v>3.1588710725000002E-6</v>
      </c>
      <c r="P16" s="3">
        <f t="shared" si="13"/>
        <v>2.7435044923571305E-2</v>
      </c>
      <c r="Q16" s="3">
        <f t="shared" si="14"/>
        <v>3.1324982797280882E-6</v>
      </c>
      <c r="R16" s="3">
        <f t="shared" si="15"/>
        <v>1.7698865160591761E-3</v>
      </c>
      <c r="S16" s="3">
        <f t="shared" si="16"/>
        <v>2.7205995133994167E-2</v>
      </c>
      <c r="T16" s="3"/>
      <c r="U16" s="3"/>
      <c r="V16" s="3">
        <v>1.1514E-4</v>
      </c>
      <c r="W16" s="3">
        <v>-7.8838699999999996E-9</v>
      </c>
      <c r="X16" s="32">
        <f t="shared" si="43"/>
        <v>0.99159563076883606</v>
      </c>
      <c r="Y16" s="3">
        <f t="shared" si="2"/>
        <v>3.1327691141999996E-6</v>
      </c>
      <c r="Z16" s="3">
        <f t="shared" si="18"/>
        <v>2.7208347352787907E-2</v>
      </c>
      <c r="AA16" s="3">
        <f t="shared" si="19"/>
        <v>3.1064401658482763E-6</v>
      </c>
      <c r="AB16" s="3">
        <f t="shared" si="20"/>
        <v>1.7625096214909796E-3</v>
      </c>
      <c r="AC16" s="3">
        <f t="shared" si="21"/>
        <v>2.6979678355465313E-2</v>
      </c>
      <c r="AD16" s="3">
        <f t="shared" si="22"/>
        <v>37.064934089454354</v>
      </c>
      <c r="AE16" s="3"/>
      <c r="AF16" s="3">
        <v>1.1514E-4</v>
      </c>
      <c r="AG16" s="3">
        <v>-7.7290899999999998E-9</v>
      </c>
      <c r="AH16" s="32">
        <f t="shared" si="44"/>
        <v>0.99159563076883606</v>
      </c>
      <c r="AI16" s="3">
        <f t="shared" si="3"/>
        <v>3.0248381084999997E-6</v>
      </c>
      <c r="AJ16" s="3">
        <f t="shared" si="24"/>
        <v>2.6270958038040644E-2</v>
      </c>
      <c r="AK16" s="3">
        <f t="shared" si="25"/>
        <v>2.99941625217167E-6</v>
      </c>
      <c r="AL16" s="3">
        <f t="shared" si="26"/>
        <v>1.7318822858877188E-3</v>
      </c>
      <c r="AM16" s="3">
        <f t="shared" si="27"/>
        <v>2.6050167206632533E-2</v>
      </c>
      <c r="AN16" s="3">
        <f t="shared" si="28"/>
        <v>38.387469533991855</v>
      </c>
      <c r="AP16" s="3">
        <v>1.1514E-4</v>
      </c>
      <c r="AQ16" s="3">
        <v>-7.6133099999999996E-9</v>
      </c>
      <c r="AR16" s="32">
        <f t="shared" si="45"/>
        <v>0.99159563076883606</v>
      </c>
      <c r="AS16" s="3">
        <f t="shared" si="4"/>
        <v>2.9796086514999993E-6</v>
      </c>
      <c r="AT16" s="3">
        <f t="shared" si="30"/>
        <v>2.5878136629320821E-2</v>
      </c>
      <c r="AU16" s="3">
        <f t="shared" si="31"/>
        <v>2.9545669202284227E-6</v>
      </c>
      <c r="AV16" s="3">
        <f t="shared" si="32"/>
        <v>1.7188853714626879E-3</v>
      </c>
      <c r="AW16" s="3">
        <f t="shared" si="33"/>
        <v>2.56606472140735E-2</v>
      </c>
      <c r="AX16" s="3">
        <f t="shared" si="34"/>
        <v>38.970178408109412</v>
      </c>
      <c r="AZ16" s="3">
        <v>1.1514E-4</v>
      </c>
      <c r="BA16" s="3">
        <v>-6.7308299999999996E-9</v>
      </c>
      <c r="BB16" s="32">
        <f t="shared" si="46"/>
        <v>0.99165119684639746</v>
      </c>
      <c r="BC16" s="3">
        <f t="shared" si="5"/>
        <v>2.7340168404999998E-6</v>
      </c>
      <c r="BD16" s="3">
        <f t="shared" si="36"/>
        <v>2.3745152340628798E-2</v>
      </c>
      <c r="BE16" s="3">
        <f t="shared" si="37"/>
        <v>2.7111910720800308E-6</v>
      </c>
      <c r="BF16" s="3">
        <f t="shared" si="38"/>
        <v>1.6465694859555825E-3</v>
      </c>
      <c r="BG16" s="3">
        <f t="shared" si="39"/>
        <v>2.3546908737884582E-2</v>
      </c>
      <c r="BH16" s="3">
        <f t="shared" si="40"/>
        <v>42.468419576073764</v>
      </c>
    </row>
    <row r="17" spans="2:60" ht="12" x14ac:dyDescent="0.2">
      <c r="B17" s="3">
        <v>1.3894999999999999E-4</v>
      </c>
      <c r="C17" s="3">
        <v>-9.9914900000000006E-9</v>
      </c>
      <c r="D17" s="32">
        <f t="shared" si="41"/>
        <v>0.99237717816259186</v>
      </c>
      <c r="E17" s="3">
        <f t="shared" si="0"/>
        <v>3.8135925134999998E-6</v>
      </c>
      <c r="F17" s="3">
        <f t="shared" si="7"/>
        <v>2.7445789949622167E-2</v>
      </c>
      <c r="G17" s="3">
        <f t="shared" si="8"/>
        <v>3.7845221772091157E-6</v>
      </c>
      <c r="H17" s="3">
        <f t="shared" si="9"/>
        <v>1.9453848403874015E-3</v>
      </c>
      <c r="I17" s="3">
        <f t="shared" si="10"/>
        <v>2.7236575582649268E-2</v>
      </c>
      <c r="J17" s="3">
        <f t="shared" si="11"/>
        <v>36.715335118598311</v>
      </c>
      <c r="K17" s="3"/>
      <c r="L17" s="3">
        <v>1.3894999999999999E-4</v>
      </c>
      <c r="M17" s="3">
        <v>-1.04054E-8</v>
      </c>
      <c r="N17" s="32">
        <f t="shared" si="42"/>
        <v>0.99237717816259186</v>
      </c>
      <c r="O17" s="3">
        <f t="shared" si="1"/>
        <v>4.0974290499999992E-6</v>
      </c>
      <c r="P17" s="3">
        <f t="shared" si="13"/>
        <v>2.9488514213745948E-2</v>
      </c>
      <c r="Q17" s="3">
        <f t="shared" si="14"/>
        <v>4.0661950783604289E-6</v>
      </c>
      <c r="R17" s="3">
        <f t="shared" si="15"/>
        <v>2.0164808648634454E-3</v>
      </c>
      <c r="S17" s="3">
        <f t="shared" si="16"/>
        <v>2.9263728523644686E-2</v>
      </c>
      <c r="T17" s="3"/>
      <c r="U17" s="3"/>
      <c r="V17" s="3">
        <v>1.3894999999999999E-4</v>
      </c>
      <c r="W17" s="3">
        <v>-1.0181899999999999E-8</v>
      </c>
      <c r="X17" s="32">
        <f t="shared" si="43"/>
        <v>0.99232644390743441</v>
      </c>
      <c r="Y17" s="3">
        <f t="shared" si="2"/>
        <v>4.0443056939999992E-6</v>
      </c>
      <c r="Z17" s="3">
        <f t="shared" si="18"/>
        <v>2.9106194271320617E-2</v>
      </c>
      <c r="AA17" s="3">
        <f t="shared" si="19"/>
        <v>4.0132714874016077E-6</v>
      </c>
      <c r="AB17" s="3">
        <f t="shared" si="20"/>
        <v>2.0033151243380579E-3</v>
      </c>
      <c r="AC17" s="3">
        <f t="shared" si="21"/>
        <v>2.8882846256938526E-2</v>
      </c>
      <c r="AD17" s="3">
        <f t="shared" si="22"/>
        <v>34.622626561943143</v>
      </c>
      <c r="AE17" s="3"/>
      <c r="AF17" s="3">
        <v>1.3894999999999999E-4</v>
      </c>
      <c r="AG17" s="3">
        <v>-9.9758000000000002E-9</v>
      </c>
      <c r="AH17" s="32">
        <f t="shared" si="44"/>
        <v>0.99232644390743441</v>
      </c>
      <c r="AI17" s="3">
        <f t="shared" si="3"/>
        <v>3.90251537E-6</v>
      </c>
      <c r="AJ17" s="3">
        <f t="shared" si="24"/>
        <v>2.8085752932709609E-2</v>
      </c>
      <c r="AK17" s="3">
        <f t="shared" si="25"/>
        <v>3.8725691994062054E-6</v>
      </c>
      <c r="AL17" s="3">
        <f t="shared" si="26"/>
        <v>1.9678844476762871E-3</v>
      </c>
      <c r="AM17" s="3">
        <f t="shared" si="27"/>
        <v>2.7870235332178521E-2</v>
      </c>
      <c r="AN17" s="3">
        <f t="shared" si="28"/>
        <v>35.880572520513176</v>
      </c>
      <c r="AP17" s="3">
        <v>1.3894999999999999E-4</v>
      </c>
      <c r="AQ17" s="3">
        <v>-9.8693599999999995E-9</v>
      </c>
      <c r="AR17" s="32">
        <f t="shared" si="45"/>
        <v>0.99232644390743441</v>
      </c>
      <c r="AS17" s="3">
        <f t="shared" si="4"/>
        <v>3.8609345839999998E-6</v>
      </c>
      <c r="AT17" s="3">
        <f t="shared" si="30"/>
        <v>2.7786502943504859E-2</v>
      </c>
      <c r="AU17" s="3">
        <f t="shared" si="31"/>
        <v>3.8313074858999496E-6</v>
      </c>
      <c r="AV17" s="3">
        <f t="shared" si="32"/>
        <v>1.957372597616496E-3</v>
      </c>
      <c r="AW17" s="3">
        <f t="shared" si="33"/>
        <v>2.7573281654551637E-2</v>
      </c>
      <c r="AX17" s="3">
        <f t="shared" si="34"/>
        <v>36.26699253749964</v>
      </c>
      <c r="AZ17" s="3">
        <v>1.3894999999999999E-4</v>
      </c>
      <c r="BA17" s="3">
        <v>-8.7370999999999995E-9</v>
      </c>
      <c r="BB17" s="32">
        <f t="shared" si="46"/>
        <v>0.99237717816259186</v>
      </c>
      <c r="BC17" s="3">
        <f t="shared" si="5"/>
        <v>3.547258385E-6</v>
      </c>
      <c r="BD17" s="3">
        <f t="shared" si="36"/>
        <v>2.5529027599856067E-2</v>
      </c>
      <c r="BE17" s="3">
        <f t="shared" si="37"/>
        <v>3.5202182663198928E-6</v>
      </c>
      <c r="BF17" s="3">
        <f t="shared" si="38"/>
        <v>1.8762244711973811E-3</v>
      </c>
      <c r="BG17" s="3">
        <f t="shared" si="39"/>
        <v>2.5334424370780085E-2</v>
      </c>
      <c r="BH17" s="3">
        <f t="shared" si="40"/>
        <v>39.471984260016107</v>
      </c>
    </row>
    <row r="18" spans="2:60" s="25" customFormat="1" ht="12" x14ac:dyDescent="0.2">
      <c r="B18" s="24">
        <v>1.6768299999999999E-4</v>
      </c>
      <c r="C18" s="24">
        <v>-1.28968E-8</v>
      </c>
      <c r="D18" s="32">
        <f t="shared" si="41"/>
        <v>0.9931031430989623</v>
      </c>
      <c r="E18" s="3">
        <f t="shared" si="0"/>
        <v>4.9209514200000004E-6</v>
      </c>
      <c r="F18" s="3">
        <f t="shared" si="7"/>
        <v>2.9346752026144576E-2</v>
      </c>
      <c r="G18" s="3">
        <f t="shared" si="8"/>
        <v>4.8870123222393025E-6</v>
      </c>
      <c r="H18" s="3">
        <f t="shared" si="9"/>
        <v>2.2106587982407646E-3</v>
      </c>
      <c r="I18" s="3">
        <f t="shared" si="10"/>
        <v>2.914435167691002E-2</v>
      </c>
      <c r="J18" s="3">
        <f t="shared" si="11"/>
        <v>34.311965868579009</v>
      </c>
      <c r="K18" s="24"/>
      <c r="L18" s="24">
        <v>1.6768299999999999E-4</v>
      </c>
      <c r="M18" s="24">
        <v>-1.34023E-8</v>
      </c>
      <c r="N18" s="32">
        <f t="shared" si="42"/>
        <v>0.9931031430989623</v>
      </c>
      <c r="O18" s="3">
        <f t="shared" si="1"/>
        <v>5.2759599750000002E-6</v>
      </c>
      <c r="P18" s="3">
        <f t="shared" si="13"/>
        <v>3.1463893030301227E-2</v>
      </c>
      <c r="Q18" s="3">
        <f t="shared" si="14"/>
        <v>5.2395724340368226E-6</v>
      </c>
      <c r="R18" s="3">
        <f t="shared" si="15"/>
        <v>2.2890112350176053E-3</v>
      </c>
      <c r="S18" s="3">
        <f t="shared" si="16"/>
        <v>3.1246891062521681E-2</v>
      </c>
      <c r="T18" s="3"/>
      <c r="U18" s="24"/>
      <c r="V18" s="24">
        <v>1.6768299999999999E-4</v>
      </c>
      <c r="W18" s="24">
        <v>-1.32717E-8</v>
      </c>
      <c r="X18" s="32">
        <f t="shared" si="43"/>
        <v>0.99305724055719158</v>
      </c>
      <c r="Y18" s="3">
        <f t="shared" si="2"/>
        <v>5.2699057620000005E-6</v>
      </c>
      <c r="Z18" s="3">
        <f t="shared" si="18"/>
        <v>3.1427787921256188E-2</v>
      </c>
      <c r="AA18" s="3">
        <f t="shared" si="19"/>
        <v>5.2333180740081642E-6</v>
      </c>
      <c r="AB18" s="3">
        <f t="shared" si="20"/>
        <v>2.2876446564115164E-3</v>
      </c>
      <c r="AC18" s="3">
        <f t="shared" si="21"/>
        <v>3.1209592349899302E-2</v>
      </c>
      <c r="AD18" s="3">
        <f t="shared" si="22"/>
        <v>32.041431005849923</v>
      </c>
      <c r="AE18" s="24"/>
      <c r="AF18" s="24">
        <v>1.6768299999999999E-4</v>
      </c>
      <c r="AG18" s="24">
        <v>-1.28196E-8</v>
      </c>
      <c r="AH18" s="32">
        <f t="shared" si="44"/>
        <v>0.99305724055719158</v>
      </c>
      <c r="AI18" s="3">
        <f t="shared" si="3"/>
        <v>5.0134458399999996E-6</v>
      </c>
      <c r="AJ18" s="3">
        <f t="shared" si="24"/>
        <v>2.98983548719906E-2</v>
      </c>
      <c r="AK18" s="3">
        <f t="shared" si="25"/>
        <v>4.978638691553331E-6</v>
      </c>
      <c r="AL18" s="3">
        <f t="shared" si="26"/>
        <v>2.2312863311447348E-3</v>
      </c>
      <c r="AM18" s="3">
        <f t="shared" si="27"/>
        <v>2.9690777786378651E-2</v>
      </c>
      <c r="AN18" s="3">
        <f t="shared" si="28"/>
        <v>33.680491875115976</v>
      </c>
      <c r="AP18" s="24">
        <v>1.6768299999999999E-4</v>
      </c>
      <c r="AQ18" s="24">
        <v>-1.2826E-8</v>
      </c>
      <c r="AR18" s="32">
        <f t="shared" si="45"/>
        <v>0.99305724055719158</v>
      </c>
      <c r="AS18" s="3">
        <f t="shared" si="4"/>
        <v>5.0159459999999997E-6</v>
      </c>
      <c r="AT18" s="3">
        <f t="shared" si="30"/>
        <v>2.9913264910575312E-2</v>
      </c>
      <c r="AU18" s="3">
        <f t="shared" si="31"/>
        <v>4.9811214935438828E-6</v>
      </c>
      <c r="AV18" s="3">
        <f t="shared" si="32"/>
        <v>2.2318426229337683E-3</v>
      </c>
      <c r="AW18" s="3">
        <f t="shared" si="33"/>
        <v>2.9705584308152188E-2</v>
      </c>
      <c r="AX18" s="3">
        <f t="shared" si="34"/>
        <v>33.663704091003765</v>
      </c>
      <c r="AZ18" s="24">
        <v>1.6768299999999999E-4</v>
      </c>
      <c r="BA18" s="24">
        <v>-1.14164E-8</v>
      </c>
      <c r="BB18" s="32">
        <f t="shared" si="46"/>
        <v>0.9931031430989623</v>
      </c>
      <c r="BC18" s="3">
        <f t="shared" si="5"/>
        <v>4.6333126400000003E-6</v>
      </c>
      <c r="BD18" s="3">
        <f t="shared" si="36"/>
        <v>2.7631379686670687E-2</v>
      </c>
      <c r="BE18" s="3">
        <f t="shared" si="37"/>
        <v>4.6013573457441509E-6</v>
      </c>
      <c r="BF18" s="3">
        <f t="shared" si="38"/>
        <v>2.145077468471512E-3</v>
      </c>
      <c r="BG18" s="3">
        <f t="shared" si="39"/>
        <v>2.7440810014993478E-2</v>
      </c>
      <c r="BH18" s="3">
        <f t="shared" si="40"/>
        <v>36.442072936389508</v>
      </c>
    </row>
    <row r="19" spans="2:60" ht="12" x14ac:dyDescent="0.2">
      <c r="B19" s="3">
        <v>2.0235899999999999E-4</v>
      </c>
      <c r="C19" s="3">
        <v>-1.65374E-8</v>
      </c>
      <c r="D19" s="32">
        <f t="shared" si="41"/>
        <v>0.993829134760707</v>
      </c>
      <c r="E19" s="3">
        <f t="shared" si="0"/>
        <v>6.3085661099999993E-6</v>
      </c>
      <c r="F19" s="3">
        <f t="shared" si="7"/>
        <v>3.1175120009488085E-2</v>
      </c>
      <c r="G19" s="3">
        <f t="shared" si="8"/>
        <v>6.2696367986820182E-6</v>
      </c>
      <c r="H19" s="3">
        <f t="shared" si="9"/>
        <v>2.5039242797421047E-3</v>
      </c>
      <c r="I19" s="3">
        <f t="shared" si="10"/>
        <v>3.0982742545090747E-2</v>
      </c>
      <c r="J19" s="3">
        <f t="shared" si="11"/>
        <v>32.276032328146854</v>
      </c>
      <c r="K19" s="3"/>
      <c r="L19" s="3">
        <v>2.0235899999999999E-4</v>
      </c>
      <c r="M19" s="3">
        <v>-1.7228699999999999E-8</v>
      </c>
      <c r="N19" s="32">
        <f t="shared" si="42"/>
        <v>0.993829134760707</v>
      </c>
      <c r="O19" s="3">
        <f t="shared" si="1"/>
        <v>6.7806917749999996E-6</v>
      </c>
      <c r="P19" s="3">
        <f t="shared" si="13"/>
        <v>3.3508229310285187E-2</v>
      </c>
      <c r="Q19" s="3">
        <f t="shared" si="14"/>
        <v>6.7388490398272923E-6</v>
      </c>
      <c r="R19" s="3">
        <f t="shared" si="15"/>
        <v>2.5959293210384778E-3</v>
      </c>
      <c r="S19" s="3">
        <f t="shared" si="16"/>
        <v>3.3301454542804088E-2</v>
      </c>
      <c r="T19" s="3"/>
      <c r="U19" s="3"/>
      <c r="V19" s="3">
        <v>2.0235899999999999E-4</v>
      </c>
      <c r="W19" s="3">
        <v>-1.6824900000000001E-8</v>
      </c>
      <c r="X19" s="32">
        <f t="shared" si="43"/>
        <v>0.99378806411019593</v>
      </c>
      <c r="Y19" s="3">
        <f t="shared" si="2"/>
        <v>6.6793180740000007E-6</v>
      </c>
      <c r="Z19" s="3">
        <f t="shared" si="18"/>
        <v>3.3007269624775772E-2</v>
      </c>
      <c r="AA19" s="3">
        <f t="shared" si="19"/>
        <v>6.6378265783367031E-6</v>
      </c>
      <c r="AB19" s="3">
        <f t="shared" si="20"/>
        <v>2.5763979852376656E-3</v>
      </c>
      <c r="AC19" s="3">
        <f t="shared" si="21"/>
        <v>3.280223058196919E-2</v>
      </c>
      <c r="AD19" s="3">
        <f t="shared" si="22"/>
        <v>30.485731679164601</v>
      </c>
      <c r="AE19" s="3"/>
      <c r="AF19" s="3">
        <v>2.0235899999999999E-4</v>
      </c>
      <c r="AG19" s="3">
        <v>-1.63971E-8</v>
      </c>
      <c r="AH19" s="32">
        <f t="shared" si="44"/>
        <v>0.99378806411019593</v>
      </c>
      <c r="AI19" s="3">
        <f t="shared" si="3"/>
        <v>6.4109962149999996E-6</v>
      </c>
      <c r="AJ19" s="3">
        <f t="shared" si="24"/>
        <v>3.168130013985046E-2</v>
      </c>
      <c r="AK19" s="3">
        <f t="shared" si="25"/>
        <v>6.371171517522643E-6</v>
      </c>
      <c r="AL19" s="3">
        <f t="shared" si="26"/>
        <v>2.5241179682262559E-3</v>
      </c>
      <c r="AM19" s="3">
        <f t="shared" si="27"/>
        <v>3.1484497934476073E-2</v>
      </c>
      <c r="AN19" s="3">
        <f t="shared" si="28"/>
        <v>31.76166258331795</v>
      </c>
      <c r="AP19" s="3">
        <v>2.0235899999999999E-4</v>
      </c>
      <c r="AQ19" s="3">
        <v>-1.6556899999999999E-8</v>
      </c>
      <c r="AR19" s="32">
        <f t="shared" si="45"/>
        <v>0.99378806411019593</v>
      </c>
      <c r="AS19" s="3">
        <f t="shared" si="4"/>
        <v>6.4734220850000001E-6</v>
      </c>
      <c r="AT19" s="3">
        <f t="shared" si="30"/>
        <v>3.1989790842018397E-2</v>
      </c>
      <c r="AU19" s="3">
        <f t="shared" si="31"/>
        <v>6.4332096020203385E-6</v>
      </c>
      <c r="AV19" s="3">
        <f t="shared" si="32"/>
        <v>2.5363772594037227E-3</v>
      </c>
      <c r="AW19" s="3">
        <f t="shared" si="33"/>
        <v>3.1791072312179536E-2</v>
      </c>
      <c r="AX19" s="3">
        <f t="shared" si="34"/>
        <v>31.455371815718472</v>
      </c>
      <c r="AZ19" s="3">
        <v>2.0235899999999999E-4</v>
      </c>
      <c r="BA19" s="3">
        <v>-1.4954400000000001E-8</v>
      </c>
      <c r="BB19" s="32">
        <f t="shared" si="46"/>
        <v>0.993829134760707</v>
      </c>
      <c r="BC19" s="3">
        <f t="shared" si="5"/>
        <v>6.0674409400000004E-6</v>
      </c>
      <c r="BD19" s="3">
        <f t="shared" si="36"/>
        <v>2.9983548742581259E-2</v>
      </c>
      <c r="BE19" s="3">
        <f t="shared" si="37"/>
        <v>6.0299995796118908E-6</v>
      </c>
      <c r="BF19" s="3">
        <f t="shared" si="38"/>
        <v>2.4556057459640974E-3</v>
      </c>
      <c r="BG19" s="3">
        <f t="shared" si="39"/>
        <v>2.9798524303895013E-2</v>
      </c>
      <c r="BH19" s="3">
        <f t="shared" si="40"/>
        <v>33.558708807244138</v>
      </c>
    </row>
    <row r="20" spans="2:60" ht="12" x14ac:dyDescent="0.2">
      <c r="B20" s="3">
        <v>2.44205E-4</v>
      </c>
      <c r="C20" s="3">
        <v>-2.1125400000000001E-8</v>
      </c>
      <c r="D20" s="32">
        <f t="shared" si="41"/>
        <v>0.99455511341894665</v>
      </c>
      <c r="E20" s="3">
        <f t="shared" si="0"/>
        <v>8.0572823100000003E-6</v>
      </c>
      <c r="F20" s="3">
        <f t="shared" si="7"/>
        <v>3.2993928502692414E-2</v>
      </c>
      <c r="G20" s="3">
        <f t="shared" si="8"/>
        <v>8.0134113216705232E-6</v>
      </c>
      <c r="H20" s="3">
        <f t="shared" si="9"/>
        <v>2.8307969410875313E-3</v>
      </c>
      <c r="I20" s="3">
        <f t="shared" si="10"/>
        <v>3.2814280304131867E-2</v>
      </c>
      <c r="J20" s="3">
        <f t="shared" si="11"/>
        <v>30.474537022653617</v>
      </c>
      <c r="K20" s="3"/>
      <c r="L20" s="3">
        <v>2.44205E-4</v>
      </c>
      <c r="M20" s="3">
        <v>-2.1970199999999998E-8</v>
      </c>
      <c r="N20" s="32">
        <f t="shared" si="42"/>
        <v>0.99455511341894665</v>
      </c>
      <c r="O20" s="3">
        <f t="shared" si="1"/>
        <v>8.6452866500000005E-6</v>
      </c>
      <c r="P20" s="3">
        <f t="shared" si="13"/>
        <v>3.5401759382486027E-2</v>
      </c>
      <c r="Q20" s="3">
        <f t="shared" si="14"/>
        <v>8.5982140447300567E-6</v>
      </c>
      <c r="R20" s="3">
        <f t="shared" si="15"/>
        <v>2.9322711410662652E-3</v>
      </c>
      <c r="S20" s="3">
        <f t="shared" si="16"/>
        <v>3.5209000817878651E-2</v>
      </c>
      <c r="T20" s="3"/>
      <c r="U20" s="3"/>
      <c r="V20" s="3">
        <v>2.44205E-4</v>
      </c>
      <c r="W20" s="3">
        <v>-2.15482E-8</v>
      </c>
      <c r="X20" s="32">
        <f t="shared" si="43"/>
        <v>0.99451887457314925</v>
      </c>
      <c r="Y20" s="3">
        <f t="shared" si="2"/>
        <v>8.5528622519999997E-6</v>
      </c>
      <c r="Z20" s="3">
        <f t="shared" si="18"/>
        <v>3.5023288843389774E-2</v>
      </c>
      <c r="AA20" s="3">
        <f t="shared" si="19"/>
        <v>8.5059829412382105E-6</v>
      </c>
      <c r="AB20" s="3">
        <f t="shared" si="20"/>
        <v>2.9165018328878539E-3</v>
      </c>
      <c r="AC20" s="3">
        <f t="shared" si="21"/>
        <v>3.4831321804378333E-2</v>
      </c>
      <c r="AD20" s="3">
        <f t="shared" si="22"/>
        <v>28.709791882612361</v>
      </c>
      <c r="AE20" s="3"/>
      <c r="AF20" s="3">
        <v>2.44205E-4</v>
      </c>
      <c r="AG20" s="3">
        <v>-2.0905800000000001E-8</v>
      </c>
      <c r="AH20" s="32">
        <f t="shared" si="44"/>
        <v>0.99451887457314925</v>
      </c>
      <c r="AI20" s="3">
        <f t="shared" si="3"/>
        <v>8.1723198700000017E-6</v>
      </c>
      <c r="AJ20" s="3">
        <f t="shared" si="24"/>
        <v>3.3464998136811294E-2</v>
      </c>
      <c r="AK20" s="3">
        <f t="shared" si="25"/>
        <v>8.1275263597641873E-6</v>
      </c>
      <c r="AL20" s="3">
        <f t="shared" si="26"/>
        <v>2.8508816811232602E-3</v>
      </c>
      <c r="AM20" s="3">
        <f t="shared" si="27"/>
        <v>3.3281572284614105E-2</v>
      </c>
      <c r="AN20" s="3">
        <f t="shared" si="28"/>
        <v>30.04665739491805</v>
      </c>
      <c r="AP20" s="3">
        <v>2.44205E-4</v>
      </c>
      <c r="AQ20" s="3">
        <v>-2.1166599999999998E-8</v>
      </c>
      <c r="AR20" s="32">
        <f t="shared" si="45"/>
        <v>0.99451887457314925</v>
      </c>
      <c r="AS20" s="3">
        <f t="shared" si="4"/>
        <v>8.2742013899999988E-6</v>
      </c>
      <c r="AT20" s="3">
        <f t="shared" si="30"/>
        <v>3.3882194836305557E-2</v>
      </c>
      <c r="AU20" s="3">
        <f t="shared" si="31"/>
        <v>8.2288494543743859E-6</v>
      </c>
      <c r="AV20" s="3">
        <f t="shared" si="32"/>
        <v>2.8685971230506362E-3</v>
      </c>
      <c r="AW20" s="3">
        <f t="shared" si="33"/>
        <v>3.3696482276670769E-2</v>
      </c>
      <c r="AX20" s="3">
        <f t="shared" si="34"/>
        <v>29.676688260493421</v>
      </c>
      <c r="AZ20" s="3">
        <v>2.44205E-4</v>
      </c>
      <c r="BA20" s="3">
        <v>-1.94406E-8</v>
      </c>
      <c r="BB20" s="32">
        <f t="shared" si="46"/>
        <v>0.99455511341894665</v>
      </c>
      <c r="BC20" s="3">
        <f t="shared" si="5"/>
        <v>7.8859221100000001E-6</v>
      </c>
      <c r="BD20" s="3">
        <f t="shared" si="36"/>
        <v>3.2292222149423642E-2</v>
      </c>
      <c r="BE20" s="3">
        <f t="shared" si="37"/>
        <v>7.8429841585240293E-6</v>
      </c>
      <c r="BF20" s="3">
        <f t="shared" si="38"/>
        <v>2.800532834751992E-3</v>
      </c>
      <c r="BG20" s="3">
        <f t="shared" si="39"/>
        <v>3.2116394662369853E-2</v>
      </c>
      <c r="BH20" s="3">
        <f t="shared" si="40"/>
        <v>31.136745282672724</v>
      </c>
    </row>
    <row r="21" spans="2:60" ht="12" x14ac:dyDescent="0.2">
      <c r="B21" s="3">
        <v>2.9470499999999998E-4</v>
      </c>
      <c r="C21" s="3">
        <v>-2.6873300000000001E-8</v>
      </c>
      <c r="D21" s="32">
        <f t="shared" si="41"/>
        <v>0.99528110030683004</v>
      </c>
      <c r="E21" s="3">
        <f t="shared" si="0"/>
        <v>1.0248094394999999E-5</v>
      </c>
      <c r="F21" s="3">
        <f t="shared" si="7"/>
        <v>3.4774077111009313E-2</v>
      </c>
      <c r="G21" s="3">
        <f t="shared" si="8"/>
        <v>1.0199734665503857E-5</v>
      </c>
      <c r="H21" s="3">
        <f t="shared" si="9"/>
        <v>3.1937023445374269E-3</v>
      </c>
      <c r="I21" s="3">
        <f t="shared" si="10"/>
        <v>3.4609981729199907E-2</v>
      </c>
      <c r="J21" s="3">
        <f t="shared" si="11"/>
        <v>28.893398668174257</v>
      </c>
      <c r="K21" s="3"/>
      <c r="L21" s="3">
        <v>2.9470499999999998E-4</v>
      </c>
      <c r="M21" s="3">
        <v>-2.7931699999999999E-8</v>
      </c>
      <c r="N21" s="32">
        <f t="shared" si="42"/>
        <v>0.99528110030683004</v>
      </c>
      <c r="O21" s="3">
        <f t="shared" si="1"/>
        <v>1.0989646524999999E-5</v>
      </c>
      <c r="P21" s="3">
        <f t="shared" si="13"/>
        <v>3.7290329397193803E-2</v>
      </c>
      <c r="Q21" s="3">
        <f t="shared" si="14"/>
        <v>1.0937787485385131E-5</v>
      </c>
      <c r="R21" s="3">
        <f t="shared" si="15"/>
        <v>3.3072326022499732E-3</v>
      </c>
      <c r="S21" s="3">
        <f t="shared" si="16"/>
        <v>3.7114360073243181E-2</v>
      </c>
      <c r="T21" s="3"/>
      <c r="U21" s="3"/>
      <c r="V21" s="3">
        <v>2.9470499999999998E-4</v>
      </c>
      <c r="W21" s="3">
        <v>-2.7479200000000002E-8</v>
      </c>
      <c r="X21" s="32">
        <f t="shared" si="43"/>
        <v>0.99524969332051938</v>
      </c>
      <c r="Y21" s="3">
        <f t="shared" si="2"/>
        <v>1.0905452712000001E-5</v>
      </c>
      <c r="Z21" s="3">
        <f t="shared" si="18"/>
        <v>3.7004640952817233E-2</v>
      </c>
      <c r="AA21" s="3">
        <f t="shared" si="19"/>
        <v>1.0853648467139428E-5</v>
      </c>
      <c r="AB21" s="3">
        <f t="shared" si="20"/>
        <v>3.2944875879473926E-3</v>
      </c>
      <c r="AC21" s="3">
        <f t="shared" si="21"/>
        <v>3.6828857559727285E-2</v>
      </c>
      <c r="AD21" s="3">
        <f t="shared" si="22"/>
        <v>27.152620696372342</v>
      </c>
      <c r="AE21" s="3"/>
      <c r="AF21" s="3">
        <v>2.9470499999999998E-4</v>
      </c>
      <c r="AG21" s="3">
        <v>-2.6595500000000001E-8</v>
      </c>
      <c r="AH21" s="32">
        <f t="shared" si="44"/>
        <v>0.99524969332051938</v>
      </c>
      <c r="AI21" s="3">
        <f t="shared" si="3"/>
        <v>1.0395001175000001E-5</v>
      </c>
      <c r="AJ21" s="3">
        <f t="shared" si="24"/>
        <v>3.5272564683327401E-2</v>
      </c>
      <c r="AK21" s="3">
        <f t="shared" si="25"/>
        <v>1.0345621731485189E-5</v>
      </c>
      <c r="AL21" s="3">
        <f t="shared" si="26"/>
        <v>3.2164610570447126E-3</v>
      </c>
      <c r="AM21" s="3">
        <f t="shared" si="27"/>
        <v>3.5105009183709776E-2</v>
      </c>
      <c r="AN21" s="3">
        <f t="shared" si="28"/>
        <v>28.485963207326055</v>
      </c>
      <c r="AP21" s="3">
        <v>2.9470499999999998E-4</v>
      </c>
      <c r="AQ21" s="3">
        <v>-2.6868599999999999E-8</v>
      </c>
      <c r="AR21" s="32">
        <f t="shared" si="45"/>
        <v>0.99524969332051938</v>
      </c>
      <c r="AS21" s="3">
        <f t="shared" si="4"/>
        <v>1.0501687689999999E-5</v>
      </c>
      <c r="AT21" s="3">
        <f t="shared" si="30"/>
        <v>3.5634575897931828E-2</v>
      </c>
      <c r="AU21" s="3">
        <f t="shared" si="31"/>
        <v>1.0451801452820373E-5</v>
      </c>
      <c r="AV21" s="3">
        <f t="shared" si="32"/>
        <v>3.2329245974535769E-3</v>
      </c>
      <c r="AW21" s="3">
        <f t="shared" si="33"/>
        <v>3.5465300734023424E-2</v>
      </c>
      <c r="AX21" s="3">
        <f t="shared" si="34"/>
        <v>28.196574660387864</v>
      </c>
      <c r="AZ21" s="3">
        <v>2.9470499999999998E-4</v>
      </c>
      <c r="BA21" s="3">
        <v>-2.49179E-8</v>
      </c>
      <c r="BB21" s="32">
        <f t="shared" si="46"/>
        <v>0.99528110030683004</v>
      </c>
      <c r="BC21" s="3">
        <f t="shared" si="5"/>
        <v>1.0106145665E-5</v>
      </c>
      <c r="BD21" s="3">
        <f t="shared" si="36"/>
        <v>3.4292413311616705E-2</v>
      </c>
      <c r="BE21" s="3">
        <f t="shared" si="37"/>
        <v>1.0058455777322301E-5</v>
      </c>
      <c r="BF21" s="3">
        <f t="shared" si="38"/>
        <v>3.1715068622536987E-3</v>
      </c>
      <c r="BG21" s="3">
        <f t="shared" si="39"/>
        <v>3.413059085296246E-2</v>
      </c>
      <c r="BH21" s="3">
        <f t="shared" si="40"/>
        <v>29.299229078924728</v>
      </c>
    </row>
    <row r="22" spans="2:60" ht="12" x14ac:dyDescent="0.2">
      <c r="B22" s="3">
        <v>3.5564800000000002E-4</v>
      </c>
      <c r="C22" s="3">
        <v>-3.40498E-8</v>
      </c>
      <c r="D22" s="32">
        <f t="shared" si="41"/>
        <v>0.99600708643048708</v>
      </c>
      <c r="E22" s="3">
        <f t="shared" si="0"/>
        <v>1.2983417370000002E-5</v>
      </c>
      <c r="F22" s="3">
        <f t="shared" si="7"/>
        <v>3.6506369697003785E-2</v>
      </c>
      <c r="G22" s="3">
        <f t="shared" si="8"/>
        <v>1.293157570660468E-5</v>
      </c>
      <c r="H22" s="3">
        <f t="shared" si="9"/>
        <v>3.5960500144748653E-3</v>
      </c>
      <c r="I22" s="3">
        <f t="shared" si="10"/>
        <v>3.6360602918066962E-2</v>
      </c>
      <c r="J22" s="3">
        <f t="shared" si="11"/>
        <v>27.502294234596345</v>
      </c>
      <c r="K22" s="3"/>
      <c r="L22" s="3">
        <v>3.5564800000000002E-4</v>
      </c>
      <c r="M22" s="3">
        <v>-3.5386399999999998E-8</v>
      </c>
      <c r="N22" s="32">
        <f t="shared" si="42"/>
        <v>0.99600708643048708</v>
      </c>
      <c r="O22" s="3">
        <f t="shared" si="1"/>
        <v>1.39212073E-5</v>
      </c>
      <c r="P22" s="3">
        <f t="shared" si="13"/>
        <v>3.914321829449343E-2</v>
      </c>
      <c r="Q22" s="3">
        <f t="shared" si="14"/>
        <v>1.3865621122467827E-5</v>
      </c>
      <c r="R22" s="3">
        <f t="shared" si="15"/>
        <v>3.7236569555301178E-3</v>
      </c>
      <c r="S22" s="3">
        <f t="shared" si="16"/>
        <v>3.8986922807010937E-2</v>
      </c>
      <c r="T22" s="3"/>
      <c r="U22" s="3"/>
      <c r="V22" s="3">
        <v>3.5564800000000002E-4</v>
      </c>
      <c r="W22" s="3">
        <v>-3.4592999999999997E-8</v>
      </c>
      <c r="X22" s="32">
        <f t="shared" si="43"/>
        <v>0.99598051129857679</v>
      </c>
      <c r="Y22" s="3">
        <f t="shared" si="2"/>
        <v>1.3727212620000002E-5</v>
      </c>
      <c r="Z22" s="3">
        <f t="shared" si="18"/>
        <v>3.859775007872953E-2</v>
      </c>
      <c r="AA22" s="3">
        <f t="shared" si="19"/>
        <v>1.3672036243971878E-5</v>
      </c>
      <c r="AB22" s="3">
        <f t="shared" si="20"/>
        <v>3.6975716685375927E-3</v>
      </c>
      <c r="AC22" s="3">
        <f t="shared" si="21"/>
        <v>3.8442606858387726E-2</v>
      </c>
      <c r="AD22" s="3">
        <f t="shared" si="22"/>
        <v>26.012804066168883</v>
      </c>
      <c r="AE22" s="3"/>
      <c r="AF22" s="3">
        <v>3.5564800000000002E-4</v>
      </c>
      <c r="AG22" s="3">
        <v>-3.3715199999999999E-8</v>
      </c>
      <c r="AH22" s="32">
        <f t="shared" si="44"/>
        <v>0.99598051129857679</v>
      </c>
      <c r="AI22" s="3">
        <f t="shared" si="3"/>
        <v>1.3176311980000001E-5</v>
      </c>
      <c r="AJ22" s="3">
        <f t="shared" si="24"/>
        <v>3.7048744770109769E-2</v>
      </c>
      <c r="AK22" s="3">
        <f t="shared" si="25"/>
        <v>1.3123349942869964E-5</v>
      </c>
      <c r="AL22" s="3">
        <f t="shared" si="26"/>
        <v>3.6226164498701714E-3</v>
      </c>
      <c r="AM22" s="3">
        <f t="shared" si="27"/>
        <v>3.6899827759104407E-2</v>
      </c>
      <c r="AN22" s="3">
        <f t="shared" si="28"/>
        <v>27.100397501266574</v>
      </c>
      <c r="AP22" s="3">
        <v>3.5564800000000002E-4</v>
      </c>
      <c r="AQ22" s="3">
        <v>-3.3950499999999997E-8</v>
      </c>
      <c r="AR22" s="32">
        <f t="shared" si="45"/>
        <v>0.99598051129857679</v>
      </c>
      <c r="AS22" s="3">
        <f t="shared" si="4"/>
        <v>1.3268231925E-5</v>
      </c>
      <c r="AT22" s="3">
        <f t="shared" si="30"/>
        <v>3.7307202416434225E-2</v>
      </c>
      <c r="AU22" s="3">
        <f t="shared" si="31"/>
        <v>1.3214900416689599E-5</v>
      </c>
      <c r="AV22" s="3">
        <f t="shared" si="32"/>
        <v>3.6352304489109901E-3</v>
      </c>
      <c r="AW22" s="3">
        <f t="shared" si="33"/>
        <v>3.715724653783966E-2</v>
      </c>
      <c r="AX22" s="3">
        <f t="shared" si="34"/>
        <v>26.912650779482124</v>
      </c>
      <c r="AZ22" s="3">
        <v>3.5564800000000002E-4</v>
      </c>
      <c r="BA22" s="3">
        <v>-3.1729300000000002E-8</v>
      </c>
      <c r="BB22" s="32">
        <f t="shared" si="46"/>
        <v>0.99600708643048708</v>
      </c>
      <c r="BC22" s="3">
        <f t="shared" si="5"/>
        <v>1.2867146655000002E-5</v>
      </c>
      <c r="BD22" s="3">
        <f t="shared" si="36"/>
        <v>3.61794433119264E-2</v>
      </c>
      <c r="BE22" s="3">
        <f t="shared" si="37"/>
        <v>1.281576925052034E-5</v>
      </c>
      <c r="BF22" s="3">
        <f t="shared" si="38"/>
        <v>3.5799119054133635E-3</v>
      </c>
      <c r="BG22" s="3">
        <f t="shared" si="39"/>
        <v>3.6034981921788792E-2</v>
      </c>
      <c r="BH22" s="3">
        <f t="shared" si="40"/>
        <v>27.750811757597784</v>
      </c>
    </row>
    <row r="23" spans="2:60" ht="12" x14ac:dyDescent="0.2">
      <c r="B23" s="3">
        <v>4.2919300000000002E-4</v>
      </c>
      <c r="C23" s="3">
        <v>-4.2980700000000003E-8</v>
      </c>
      <c r="D23" s="32">
        <f t="shared" si="41"/>
        <v>0.99673306715425036</v>
      </c>
      <c r="E23" s="3">
        <f t="shared" si="0"/>
        <v>1.6387429905E-5</v>
      </c>
      <c r="F23" s="3">
        <f t="shared" si="7"/>
        <v>3.8181959875860046E-2</v>
      </c>
      <c r="G23" s="3">
        <f t="shared" si="8"/>
        <v>1.6333893271985936E-5</v>
      </c>
      <c r="H23" s="3">
        <f t="shared" si="9"/>
        <v>4.0415211581762049E-3</v>
      </c>
      <c r="I23" s="3">
        <f t="shared" si="10"/>
        <v>3.8057221977026504E-2</v>
      </c>
      <c r="J23" s="3">
        <f t="shared" si="11"/>
        <v>26.276221648644157</v>
      </c>
      <c r="K23" s="3"/>
      <c r="L23" s="3">
        <v>4.2919300000000002E-4</v>
      </c>
      <c r="M23" s="3">
        <v>-4.4604400000000002E-8</v>
      </c>
      <c r="N23" s="32">
        <f t="shared" si="42"/>
        <v>0.99673306715425036</v>
      </c>
      <c r="O23" s="3">
        <f t="shared" si="1"/>
        <v>1.7546185800000003E-5</v>
      </c>
      <c r="P23" s="3">
        <f t="shared" si="13"/>
        <v>4.0881807951201443E-2</v>
      </c>
      <c r="Q23" s="3">
        <f t="shared" si="14"/>
        <v>1.7488863589292358E-5</v>
      </c>
      <c r="R23" s="3">
        <f t="shared" si="15"/>
        <v>4.1819688651749138E-3</v>
      </c>
      <c r="S23" s="3">
        <f t="shared" si="16"/>
        <v>4.0748249830012039E-2</v>
      </c>
      <c r="T23" s="3"/>
      <c r="U23" s="3"/>
      <c r="V23" s="3">
        <v>4.2919300000000002E-4</v>
      </c>
      <c r="W23" s="3">
        <v>-4.37274E-8</v>
      </c>
      <c r="X23" s="32">
        <f t="shared" si="43"/>
        <v>0.99671132384080108</v>
      </c>
      <c r="Y23" s="3">
        <f t="shared" si="2"/>
        <v>1.7350463724000004E-5</v>
      </c>
      <c r="Z23" s="3">
        <f t="shared" si="18"/>
        <v>4.0425784493223337E-2</v>
      </c>
      <c r="AA23" s="3">
        <f t="shared" si="19"/>
        <v>1.729340366759984E-5</v>
      </c>
      <c r="AB23" s="3">
        <f t="shared" si="20"/>
        <v>4.1585338362937294E-3</v>
      </c>
      <c r="AC23" s="3">
        <f t="shared" si="21"/>
        <v>4.0292837179543559E-2</v>
      </c>
      <c r="AD23" s="3">
        <f t="shared" si="22"/>
        <v>24.818306924976092</v>
      </c>
      <c r="AE23" s="3"/>
      <c r="AF23" s="3">
        <v>4.2919300000000002E-4</v>
      </c>
      <c r="AG23" s="3">
        <v>-4.2589200000000003E-8</v>
      </c>
      <c r="AH23" s="32">
        <f t="shared" si="44"/>
        <v>0.99671132384080108</v>
      </c>
      <c r="AI23" s="3">
        <f t="shared" si="3"/>
        <v>1.6642940080000004E-5</v>
      </c>
      <c r="AJ23" s="3">
        <f t="shared" si="24"/>
        <v>3.8777286861621706E-2</v>
      </c>
      <c r="AK23" s="3">
        <f t="shared" si="25"/>
        <v>1.658820683973993E-5</v>
      </c>
      <c r="AL23" s="3">
        <f t="shared" si="26"/>
        <v>4.0728622416845786E-3</v>
      </c>
      <c r="AM23" s="3">
        <f t="shared" si="27"/>
        <v>3.8649760922801465E-2</v>
      </c>
      <c r="AN23" s="3">
        <f t="shared" si="28"/>
        <v>25.873381260944591</v>
      </c>
      <c r="AP23" s="3">
        <v>4.2919300000000002E-4</v>
      </c>
      <c r="AQ23" s="3">
        <v>-4.2842400000000003E-8</v>
      </c>
      <c r="AR23" s="32">
        <f t="shared" si="45"/>
        <v>0.99671132384080108</v>
      </c>
      <c r="AS23" s="3">
        <f t="shared" si="4"/>
        <v>1.6741852660000004E-5</v>
      </c>
      <c r="AT23" s="3">
        <f t="shared" si="30"/>
        <v>3.9007748635229378E-2</v>
      </c>
      <c r="AU23" s="3">
        <f t="shared" si="31"/>
        <v>1.668679412829624E-5</v>
      </c>
      <c r="AV23" s="3">
        <f t="shared" si="32"/>
        <v>4.0849472613849296E-3</v>
      </c>
      <c r="AW23" s="3">
        <f t="shared" si="33"/>
        <v>3.8879464782268676E-2</v>
      </c>
      <c r="AX23" s="3">
        <f t="shared" si="34"/>
        <v>25.720518674836772</v>
      </c>
      <c r="AZ23" s="3">
        <v>4.2919300000000002E-4</v>
      </c>
      <c r="BA23" s="3">
        <v>-4.0332400000000002E-8</v>
      </c>
      <c r="BB23" s="32">
        <f t="shared" si="46"/>
        <v>0.99673306715425036</v>
      </c>
      <c r="BC23" s="3">
        <f t="shared" si="5"/>
        <v>1.6354413240000005E-5</v>
      </c>
      <c r="BD23" s="3">
        <f t="shared" si="36"/>
        <v>3.8105032561108886E-2</v>
      </c>
      <c r="BE23" s="3">
        <f t="shared" si="37"/>
        <v>1.6300984470213286E-5</v>
      </c>
      <c r="BF23" s="3">
        <f t="shared" si="38"/>
        <v>4.0374477668712059E-3</v>
      </c>
      <c r="BG23" s="3">
        <f t="shared" si="39"/>
        <v>3.7980545978646633E-2</v>
      </c>
      <c r="BH23" s="3">
        <f t="shared" si="40"/>
        <v>26.32926868829686</v>
      </c>
    </row>
    <row r="24" spans="2:60" ht="12" x14ac:dyDescent="0.2">
      <c r="B24" s="3">
        <v>5.1794700000000005E-4</v>
      </c>
      <c r="C24" s="3">
        <v>-5.4038700000000002E-8</v>
      </c>
      <c r="D24" s="32">
        <f t="shared" si="41"/>
        <v>0.99745905172355964</v>
      </c>
      <c r="E24" s="3">
        <f t="shared" si="0"/>
        <v>2.0602186605000004E-5</v>
      </c>
      <c r="F24" s="3">
        <f t="shared" si="7"/>
        <v>3.9776630823230949E-2</v>
      </c>
      <c r="G24" s="3">
        <f t="shared" si="8"/>
        <v>2.0549837514455126E-5</v>
      </c>
      <c r="H24" s="3">
        <f t="shared" si="9"/>
        <v>4.5331928609375453E-3</v>
      </c>
      <c r="I24" s="3">
        <f t="shared" si="10"/>
        <v>3.967556046169806E-2</v>
      </c>
      <c r="J24" s="3">
        <f t="shared" si="11"/>
        <v>25.20443286403928</v>
      </c>
      <c r="K24" s="3"/>
      <c r="L24" s="3">
        <v>5.1794700000000005E-4</v>
      </c>
      <c r="M24" s="3">
        <v>-5.5994499999999999E-8</v>
      </c>
      <c r="N24" s="32">
        <f t="shared" si="42"/>
        <v>0.99745905172355964</v>
      </c>
      <c r="O24" s="3">
        <f t="shared" si="1"/>
        <v>2.2025342625E-5</v>
      </c>
      <c r="P24" s="3">
        <f t="shared" si="13"/>
        <v>4.252431740120128E-2</v>
      </c>
      <c r="Q24" s="3">
        <f t="shared" si="14"/>
        <v>2.1969377368618998E-5</v>
      </c>
      <c r="R24" s="3">
        <f t="shared" si="15"/>
        <v>4.6871502396039107E-3</v>
      </c>
      <c r="S24" s="3">
        <f t="shared" si="16"/>
        <v>4.2416265310193893E-2</v>
      </c>
      <c r="T24" s="3"/>
      <c r="U24" s="3"/>
      <c r="V24" s="3">
        <v>5.1794700000000005E-4</v>
      </c>
      <c r="W24" s="3">
        <v>-5.4810900000000001E-8</v>
      </c>
      <c r="X24" s="32">
        <f t="shared" si="43"/>
        <v>0.99744214025416567</v>
      </c>
      <c r="Y24" s="3">
        <f t="shared" si="2"/>
        <v>2.1746844834000001E-5</v>
      </c>
      <c r="Z24" s="3">
        <f t="shared" si="18"/>
        <v>4.1986621862854692E-2</v>
      </c>
      <c r="AA24" s="3">
        <f t="shared" si="19"/>
        <v>2.1691219455000206E-5</v>
      </c>
      <c r="AB24" s="3">
        <f t="shared" si="20"/>
        <v>4.6573833270410767E-3</v>
      </c>
      <c r="AC24" s="3">
        <f t="shared" si="21"/>
        <v>4.1879225972928126E-2</v>
      </c>
      <c r="AD24" s="3">
        <f t="shared" si="22"/>
        <v>23.878187257960004</v>
      </c>
      <c r="AE24" s="3"/>
      <c r="AF24" s="3">
        <v>5.1794700000000005E-4</v>
      </c>
      <c r="AG24" s="3">
        <v>-5.3539099999999999E-8</v>
      </c>
      <c r="AH24" s="32">
        <f t="shared" si="44"/>
        <v>0.99744214025416567</v>
      </c>
      <c r="AI24" s="3">
        <f t="shared" si="3"/>
        <v>2.0920518514999999E-5</v>
      </c>
      <c r="AJ24" s="3">
        <f t="shared" si="24"/>
        <v>4.0391234074142718E-2</v>
      </c>
      <c r="AK24" s="3">
        <f t="shared" si="25"/>
        <v>2.0867006762828499E-5</v>
      </c>
      <c r="AL24" s="3">
        <f t="shared" si="26"/>
        <v>4.5680418959143203E-3</v>
      </c>
      <c r="AM24" s="3">
        <f t="shared" si="27"/>
        <v>4.0287918962419893E-2</v>
      </c>
      <c r="AN24" s="3">
        <f t="shared" si="28"/>
        <v>24.82133666255605</v>
      </c>
      <c r="AP24" s="3">
        <v>5.1794700000000005E-4</v>
      </c>
      <c r="AQ24" s="3">
        <v>-5.3914799999999999E-8</v>
      </c>
      <c r="AR24" s="32">
        <f t="shared" si="45"/>
        <v>0.99744214025416567</v>
      </c>
      <c r="AS24" s="3">
        <f t="shared" si="4"/>
        <v>2.1067285720000001E-5</v>
      </c>
      <c r="AT24" s="3">
        <f t="shared" si="30"/>
        <v>4.0674597439506355E-2</v>
      </c>
      <c r="AU24" s="3">
        <f t="shared" si="31"/>
        <v>2.1013398557902824E-5</v>
      </c>
      <c r="AV24" s="3">
        <f t="shared" si="32"/>
        <v>4.5840373643659168E-3</v>
      </c>
      <c r="AW24" s="3">
        <f t="shared" si="33"/>
        <v>4.0570557524037827E-2</v>
      </c>
      <c r="AX24" s="3">
        <f t="shared" si="34"/>
        <v>24.648416512578255</v>
      </c>
      <c r="AZ24" s="3">
        <v>5.1794700000000005E-4</v>
      </c>
      <c r="BA24" s="3">
        <v>-5.1137600000000003E-8</v>
      </c>
      <c r="BB24" s="32">
        <f t="shared" si="46"/>
        <v>0.99745905172355964</v>
      </c>
      <c r="BC24" s="3">
        <f t="shared" si="5"/>
        <v>2.0734301060000004E-5</v>
      </c>
      <c r="BD24" s="3">
        <f t="shared" si="36"/>
        <v>4.0031704131889945E-2</v>
      </c>
      <c r="BE24" s="3">
        <f t="shared" si="37"/>
        <v>2.0681616273458403E-5</v>
      </c>
      <c r="BF24" s="3">
        <f t="shared" si="38"/>
        <v>4.5477045059522502E-3</v>
      </c>
      <c r="BG24" s="3">
        <f t="shared" si="39"/>
        <v>3.9929985642273055E-2</v>
      </c>
      <c r="BH24" s="3">
        <f t="shared" si="40"/>
        <v>25.043835701792002</v>
      </c>
    </row>
    <row r="25" spans="2:60" ht="12" x14ac:dyDescent="0.2">
      <c r="B25" s="3">
        <v>6.2505500000000001E-4</v>
      </c>
      <c r="C25" s="3">
        <v>-6.7632200000000004E-8</v>
      </c>
      <c r="D25" s="32">
        <f t="shared" si="41"/>
        <v>0.9981850382480898</v>
      </c>
      <c r="E25" s="3">
        <f t="shared" si="0"/>
        <v>2.5783349130000006E-5</v>
      </c>
      <c r="F25" s="3">
        <f t="shared" si="7"/>
        <v>4.1249728631880402E-2</v>
      </c>
      <c r="G25" s="3">
        <f t="shared" si="8"/>
        <v>2.573655333749291E-5</v>
      </c>
      <c r="H25" s="3">
        <f t="shared" si="9"/>
        <v>5.0731206705037987E-3</v>
      </c>
      <c r="I25" s="3">
        <f t="shared" si="10"/>
        <v>4.1174861952136869E-2</v>
      </c>
      <c r="J25" s="3">
        <f t="shared" si="11"/>
        <v>24.286663089786085</v>
      </c>
      <c r="K25" s="3"/>
      <c r="L25" s="3">
        <v>6.2505500000000001E-4</v>
      </c>
      <c r="M25" s="3">
        <v>-7.0060400000000002E-8</v>
      </c>
      <c r="N25" s="32">
        <f t="shared" si="42"/>
        <v>0.9981850382480898</v>
      </c>
      <c r="O25" s="3">
        <f t="shared" si="1"/>
        <v>2.7556757800000002E-5</v>
      </c>
      <c r="P25" s="3">
        <f t="shared" si="13"/>
        <v>4.4086932829910969E-2</v>
      </c>
      <c r="Q25" s="3">
        <f t="shared" si="14"/>
        <v>2.750674333858635E-5</v>
      </c>
      <c r="R25" s="3">
        <f t="shared" si="15"/>
        <v>5.2446871535475163E-3</v>
      </c>
      <c r="S25" s="3">
        <f t="shared" si="16"/>
        <v>4.400691673306565E-2</v>
      </c>
      <c r="T25" s="3"/>
      <c r="U25" s="3"/>
      <c r="V25" s="3">
        <v>6.2505500000000001E-4</v>
      </c>
      <c r="W25" s="3">
        <v>-6.8365799999999994E-8</v>
      </c>
      <c r="X25" s="32">
        <f t="shared" si="43"/>
        <v>0.99817295863576427</v>
      </c>
      <c r="Y25" s="3">
        <f t="shared" si="2"/>
        <v>2.7123531467999998E-5</v>
      </c>
      <c r="Z25" s="3">
        <f t="shared" si="18"/>
        <v>4.3393831691611137E-2</v>
      </c>
      <c r="AA25" s="3">
        <f t="shared" si="19"/>
        <v>2.7073975654063812E-5</v>
      </c>
      <c r="AB25" s="3">
        <f t="shared" si="20"/>
        <v>5.2032658642494727E-3</v>
      </c>
      <c r="AC25" s="3">
        <f t="shared" si="21"/>
        <v>4.3314549366157876E-2</v>
      </c>
      <c r="AD25" s="3">
        <f t="shared" si="22"/>
        <v>23.086930711122918</v>
      </c>
      <c r="AE25" s="3"/>
      <c r="AF25" s="3">
        <v>6.2505500000000001E-4</v>
      </c>
      <c r="AG25" s="3">
        <v>-6.7008800000000004E-8</v>
      </c>
      <c r="AH25" s="32">
        <f t="shared" si="44"/>
        <v>0.99817295863576427</v>
      </c>
      <c r="AI25" s="3">
        <f t="shared" si="3"/>
        <v>2.6182456820000004E-5</v>
      </c>
      <c r="AJ25" s="3">
        <f t="shared" si="24"/>
        <v>4.1888244746462321E-2</v>
      </c>
      <c r="AK25" s="3">
        <f t="shared" si="25"/>
        <v>2.6134620388372548E-5</v>
      </c>
      <c r="AL25" s="3">
        <f t="shared" si="26"/>
        <v>5.1122030855955385E-3</v>
      </c>
      <c r="AM25" s="3">
        <f t="shared" si="27"/>
        <v>4.18117131906353E-2</v>
      </c>
      <c r="AN25" s="3">
        <f t="shared" si="28"/>
        <v>23.916743029414377</v>
      </c>
      <c r="AP25" s="3">
        <v>6.2505500000000001E-4</v>
      </c>
      <c r="AQ25" s="3">
        <v>-6.7569899999999997E-8</v>
      </c>
      <c r="AR25" s="32">
        <f t="shared" si="45"/>
        <v>0.99817295863576427</v>
      </c>
      <c r="AS25" s="3">
        <f t="shared" si="4"/>
        <v>2.6401650534999997E-5</v>
      </c>
      <c r="AT25" s="3">
        <f t="shared" si="30"/>
        <v>4.2238923830702893E-2</v>
      </c>
      <c r="AU25" s="3">
        <f t="shared" si="31"/>
        <v>2.6353413627388457E-5</v>
      </c>
      <c r="AV25" s="3">
        <f t="shared" si="32"/>
        <v>5.1335575995004141E-3</v>
      </c>
      <c r="AW25" s="3">
        <f t="shared" si="33"/>
        <v>4.2161751569683402E-2</v>
      </c>
      <c r="AX25" s="3">
        <f t="shared" si="34"/>
        <v>23.718179695339188</v>
      </c>
      <c r="AZ25" s="3">
        <v>6.2505500000000001E-4</v>
      </c>
      <c r="BA25" s="3">
        <v>-6.4421200000000002E-8</v>
      </c>
      <c r="BB25" s="32">
        <f t="shared" si="46"/>
        <v>0.9981850382480898</v>
      </c>
      <c r="BC25" s="3">
        <f t="shared" si="5"/>
        <v>2.6118808320000004E-5</v>
      </c>
      <c r="BD25" s="3">
        <f t="shared" si="36"/>
        <v>4.1786416107382554E-2</v>
      </c>
      <c r="BE25" s="3">
        <f t="shared" si="37"/>
        <v>2.6071403681893731E-5</v>
      </c>
      <c r="BF25" s="3">
        <f t="shared" si="38"/>
        <v>5.1060164200571988E-3</v>
      </c>
      <c r="BG25" s="3">
        <f t="shared" si="39"/>
        <v>4.1710575360398253E-2</v>
      </c>
      <c r="BH25" s="3">
        <f t="shared" si="40"/>
        <v>23.974735216657823</v>
      </c>
    </row>
    <row r="26" spans="2:60" ht="14.25" customHeight="1" x14ac:dyDescent="0.2">
      <c r="B26" s="3">
        <v>7.5431200000000004E-4</v>
      </c>
      <c r="C26" s="3">
        <v>-8.4297299999999993E-8</v>
      </c>
      <c r="D26" s="32">
        <f t="shared" si="41"/>
        <v>0.99891102363020867</v>
      </c>
      <c r="E26" s="3">
        <f t="shared" si="0"/>
        <v>3.2135251994999998E-5</v>
      </c>
      <c r="F26" s="3">
        <f t="shared" si="7"/>
        <v>4.2602069163688229E-2</v>
      </c>
      <c r="G26" s="3">
        <f t="shared" si="8"/>
        <v>3.210025746494015E-5</v>
      </c>
      <c r="H26" s="3">
        <f t="shared" si="9"/>
        <v>5.6657089110666589E-3</v>
      </c>
      <c r="I26" s="3">
        <f t="shared" si="10"/>
        <v>4.2555676517064753E-2</v>
      </c>
      <c r="J26" s="3">
        <f t="shared" si="11"/>
        <v>23.498627723589394</v>
      </c>
      <c r="K26" s="3"/>
      <c r="L26" s="3">
        <v>7.5431200000000004E-4</v>
      </c>
      <c r="M26" s="3">
        <v>-8.7242400000000003E-8</v>
      </c>
      <c r="N26" s="32">
        <f t="shared" si="42"/>
        <v>0.99891102363020867</v>
      </c>
      <c r="O26" s="3">
        <f t="shared" si="1"/>
        <v>3.43135793E-5</v>
      </c>
      <c r="P26" s="3">
        <f t="shared" si="13"/>
        <v>4.5489902454156898E-2</v>
      </c>
      <c r="Q26" s="3">
        <f t="shared" si="14"/>
        <v>3.4276212622979338E-5</v>
      </c>
      <c r="R26" s="3">
        <f t="shared" si="15"/>
        <v>5.8545890225513986E-3</v>
      </c>
      <c r="S26" s="3">
        <f t="shared" si="16"/>
        <v>4.5440365025320208E-2</v>
      </c>
      <c r="T26" s="3"/>
      <c r="U26" s="3"/>
      <c r="V26" s="3">
        <v>7.5431200000000004E-4</v>
      </c>
      <c r="W26" s="3">
        <v>-8.5225999999999998E-8</v>
      </c>
      <c r="X26" s="32">
        <f t="shared" si="43"/>
        <v>0.99890377586734813</v>
      </c>
      <c r="Y26" s="3">
        <f t="shared" si="2"/>
        <v>3.3811298400000007E-5</v>
      </c>
      <c r="Z26" s="3">
        <f t="shared" si="18"/>
        <v>4.4824022950715359E-2</v>
      </c>
      <c r="AA26" s="3">
        <f t="shared" si="19"/>
        <v>3.3774233638737635E-5</v>
      </c>
      <c r="AB26" s="3">
        <f t="shared" si="20"/>
        <v>5.8115603445836848E-3</v>
      </c>
      <c r="AC26" s="3">
        <f t="shared" si="21"/>
        <v>4.4774885775034245E-2</v>
      </c>
      <c r="AD26" s="3">
        <f t="shared" si="22"/>
        <v>22.333948656494037</v>
      </c>
      <c r="AE26" s="3"/>
      <c r="AF26" s="3">
        <v>7.5431200000000004E-4</v>
      </c>
      <c r="AG26" s="3">
        <v>-8.3448700000000005E-8</v>
      </c>
      <c r="AH26" s="32">
        <f t="shared" si="44"/>
        <v>0.99890377586734813</v>
      </c>
      <c r="AI26" s="3">
        <f t="shared" si="3"/>
        <v>3.2604703755000003E-5</v>
      </c>
      <c r="AJ26" s="3">
        <f t="shared" si="24"/>
        <v>4.3224426702743693E-2</v>
      </c>
      <c r="AK26" s="3">
        <f t="shared" si="25"/>
        <v>3.2568961691905808E-5</v>
      </c>
      <c r="AL26" s="3">
        <f t="shared" si="26"/>
        <v>5.7069222608956052E-3</v>
      </c>
      <c r="AM26" s="3">
        <f t="shared" si="27"/>
        <v>4.3177043043072107E-2</v>
      </c>
      <c r="AN26" s="3">
        <f t="shared" si="28"/>
        <v>23.160455870088889</v>
      </c>
      <c r="AP26" s="3">
        <v>7.5431200000000004E-4</v>
      </c>
      <c r="AQ26" s="3">
        <v>-8.4249300000000005E-8</v>
      </c>
      <c r="AR26" s="32">
        <f t="shared" si="45"/>
        <v>0.99890377586734813</v>
      </c>
      <c r="AS26" s="3">
        <f t="shared" si="4"/>
        <v>3.2917458145000009E-5</v>
      </c>
      <c r="AT26" s="3">
        <f t="shared" si="30"/>
        <v>4.3639048755687311E-2</v>
      </c>
      <c r="AU26" s="3">
        <f t="shared" si="31"/>
        <v>3.28813732329959E-5</v>
      </c>
      <c r="AV26" s="3">
        <f t="shared" si="32"/>
        <v>5.7342282159847718E-3</v>
      </c>
      <c r="AW26" s="3">
        <f t="shared" si="33"/>
        <v>4.3591210577315354E-2</v>
      </c>
      <c r="AX26" s="3">
        <f t="shared" si="34"/>
        <v>22.940404424565234</v>
      </c>
      <c r="AZ26" s="3">
        <v>7.5431200000000004E-4</v>
      </c>
      <c r="BA26" s="3">
        <v>-8.0538700000000001E-8</v>
      </c>
      <c r="BB26" s="32">
        <f t="shared" si="46"/>
        <v>0.99891102363020867</v>
      </c>
      <c r="BC26" s="3">
        <f t="shared" si="5"/>
        <v>3.2652036945000002E-5</v>
      </c>
      <c r="BD26" s="3">
        <f t="shared" si="36"/>
        <v>4.3287176851223366E-2</v>
      </c>
      <c r="BE26" s="3">
        <f t="shared" si="37"/>
        <v>3.2616479648341343E-5</v>
      </c>
      <c r="BF26" s="3">
        <f t="shared" si="38"/>
        <v>5.7110839293728951E-3</v>
      </c>
      <c r="BG26" s="3">
        <f t="shared" si="39"/>
        <v>4.3240038138517407E-2</v>
      </c>
      <c r="BH26" s="3">
        <f t="shared" si="40"/>
        <v>23.126714106878154</v>
      </c>
    </row>
    <row r="27" spans="2:60" s="23" customFormat="1" ht="12" x14ac:dyDescent="0.2">
      <c r="B27" s="4">
        <v>1.0985400000000001E-3</v>
      </c>
      <c r="C27" s="4">
        <v>-1.30745E-7</v>
      </c>
      <c r="D27" s="30">
        <f>(D$2+(5.2115*LN(B27*1000)))/D$2</f>
        <v>1.0008095658276681</v>
      </c>
      <c r="E27" s="3">
        <f t="shared" si="0"/>
        <v>4.9838792850000001E-5</v>
      </c>
      <c r="F27" s="3">
        <f t="shared" si="7"/>
        <v>4.5368209487137469E-2</v>
      </c>
      <c r="G27" s="4">
        <f t="shared" si="8"/>
        <v>4.987914063358359E-5</v>
      </c>
      <c r="H27" s="4">
        <f t="shared" si="9"/>
        <v>7.0625165935085483E-3</v>
      </c>
      <c r="I27" s="4">
        <f t="shared" si="10"/>
        <v>4.5404938039200746E-2</v>
      </c>
      <c r="J27" s="3">
        <f t="shared" si="11"/>
        <v>22.024036221272702</v>
      </c>
      <c r="K27" s="4"/>
      <c r="L27" s="4">
        <v>1.0985400000000001E-3</v>
      </c>
      <c r="M27" s="4">
        <v>-1.3404400000000001E-7</v>
      </c>
      <c r="N27" s="30">
        <f>(N$2+(5.2115*LN(L27*1000)))/N$2</f>
        <v>1.0008095658276681</v>
      </c>
      <c r="O27" s="3">
        <f t="shared" si="1"/>
        <v>5.27183085E-5</v>
      </c>
      <c r="P27" s="3">
        <f t="shared" si="13"/>
        <v>4.7989430061718276E-2</v>
      </c>
      <c r="Q27" s="4">
        <f t="shared" si="14"/>
        <v>5.2760987441054063E-5</v>
      </c>
      <c r="R27" s="4">
        <f t="shared" si="15"/>
        <v>7.2636758904189866E-3</v>
      </c>
      <c r="S27" s="4">
        <f t="shared" si="16"/>
        <v>4.8028280664385511E-2</v>
      </c>
      <c r="T27" s="4"/>
      <c r="U27" s="4"/>
      <c r="V27" s="4">
        <v>1.0985400000000001E-3</v>
      </c>
      <c r="W27" s="4">
        <v>-1.3008799999999999E-7</v>
      </c>
      <c r="X27" s="30">
        <f>(X$2+(5.2115*LN(V27*1000)))/X$2</f>
        <v>1.0008149539529769</v>
      </c>
      <c r="Y27" s="3">
        <f t="shared" si="2"/>
        <v>5.160625931999999E-5</v>
      </c>
      <c r="Z27" s="3">
        <f t="shared" si="18"/>
        <v>4.697713266699436E-2</v>
      </c>
      <c r="AA27" s="4">
        <f t="shared" si="19"/>
        <v>5.1648316045031174E-5</v>
      </c>
      <c r="AB27" s="4">
        <f t="shared" si="20"/>
        <v>7.1866762863670971E-3</v>
      </c>
      <c r="AC27" s="4">
        <f t="shared" si="21"/>
        <v>4.7015416866960848E-2</v>
      </c>
      <c r="AD27" s="3">
        <f t="shared" si="22"/>
        <v>21.269618917337095</v>
      </c>
      <c r="AE27" s="4"/>
      <c r="AF27" s="4">
        <v>1.0985400000000001E-3</v>
      </c>
      <c r="AG27" s="4">
        <v>-1.27225E-7</v>
      </c>
      <c r="AH27" s="30">
        <f>(AH$2+(5.2115*LN(AF27*1000)))/AH$2</f>
        <v>1.0008149539529769</v>
      </c>
      <c r="AI27" s="3">
        <f t="shared" si="3"/>
        <v>4.970591535E-5</v>
      </c>
      <c r="AJ27" s="3">
        <f t="shared" si="24"/>
        <v>4.5247251215249328E-2</v>
      </c>
      <c r="AK27" s="4">
        <f t="shared" si="25"/>
        <v>4.974642338220082E-5</v>
      </c>
      <c r="AL27" s="4">
        <f t="shared" si="26"/>
        <v>7.0531144455623874E-3</v>
      </c>
      <c r="AM27" s="4">
        <f t="shared" si="27"/>
        <v>4.5284125641488537E-2</v>
      </c>
      <c r="AN27" s="3">
        <f t="shared" si="28"/>
        <v>22.082793602264392</v>
      </c>
      <c r="AP27" s="4">
        <v>1.0985400000000001E-3</v>
      </c>
      <c r="AQ27" s="4">
        <v>-1.28012E-7</v>
      </c>
      <c r="AR27" s="30">
        <f>(AR$2+(5.2115*LN(AP27*1000)))/AR$2</f>
        <v>1.0008149539529769</v>
      </c>
      <c r="AS27" s="3">
        <f t="shared" si="4"/>
        <v>5.0013356899999995E-5</v>
      </c>
      <c r="AT27" s="3">
        <f t="shared" si="30"/>
        <v>4.5527114988985373E-2</v>
      </c>
      <c r="AU27" s="4">
        <f t="shared" si="31"/>
        <v>5.0054115482907293E-5</v>
      </c>
      <c r="AV27" s="4">
        <f t="shared" si="32"/>
        <v>7.0748933195425136E-3</v>
      </c>
      <c r="AW27" s="4">
        <f t="shared" si="33"/>
        <v>4.5564217491313279E-2</v>
      </c>
      <c r="AX27" s="3">
        <f t="shared" si="34"/>
        <v>21.947046499605701</v>
      </c>
      <c r="AZ27" s="4">
        <v>1.0985400000000001E-3</v>
      </c>
      <c r="BA27" s="4">
        <v>-1.2463E-7</v>
      </c>
      <c r="BB27" s="30">
        <f>(BB$2+(5.2115*LN(AZ27*1000)))/BB$2</f>
        <v>1.0008095658276681</v>
      </c>
      <c r="BC27" s="3">
        <f t="shared" si="5"/>
        <v>5.0524445400000003E-5</v>
      </c>
      <c r="BD27" s="3">
        <f t="shared" si="36"/>
        <v>4.5992358402971216E-2</v>
      </c>
      <c r="BE27" s="4">
        <f t="shared" si="37"/>
        <v>5.0565348264457726E-5</v>
      </c>
      <c r="BF27" s="4">
        <f t="shared" si="38"/>
        <v>7.1109316031345519E-3</v>
      </c>
      <c r="BG27" s="4">
        <f t="shared" si="39"/>
        <v>4.6029592244668127E-2</v>
      </c>
      <c r="BH27" s="3">
        <f t="shared" si="40"/>
        <v>21.725154432925393</v>
      </c>
    </row>
    <row r="28" spans="2:60" s="25" customFormat="1" ht="12" x14ac:dyDescent="0.2">
      <c r="B28" s="24">
        <v>1.3257099999999999E-3</v>
      </c>
      <c r="C28" s="24">
        <v>-1.5970799999999999E-7</v>
      </c>
      <c r="D28" s="31">
        <f t="shared" ref="D28:D33" si="47">(D$2+(5.2115*LN(B28*1000)))/D$2</f>
        <v>1.0024287154740292</v>
      </c>
      <c r="E28" s="3">
        <f t="shared" si="0"/>
        <v>6.0878040299999993E-5</v>
      </c>
      <c r="F28" s="3">
        <f t="shared" si="7"/>
        <v>4.5921084022900932E-2</v>
      </c>
      <c r="G28" s="3">
        <f t="shared" si="8"/>
        <v>6.1025895738505178E-5</v>
      </c>
      <c r="H28" s="3">
        <f t="shared" si="9"/>
        <v>7.8119073047819235E-3</v>
      </c>
      <c r="I28" s="3">
        <f t="shared" si="10"/>
        <v>4.603261327025155E-2</v>
      </c>
      <c r="J28" s="3">
        <f t="shared" si="11"/>
        <v>21.723728655792986</v>
      </c>
      <c r="K28" s="24"/>
      <c r="L28" s="24">
        <v>1.3257099999999999E-3</v>
      </c>
      <c r="M28" s="24">
        <v>-1.6336300000000001E-7</v>
      </c>
      <c r="N28" s="31">
        <f t="shared" ref="N28:N33" si="48">(N$2+(5.2115*LN(L28*1000)))/N$2</f>
        <v>1.0024287154740292</v>
      </c>
      <c r="O28" s="3">
        <f t="shared" si="1"/>
        <v>6.4248005250000005E-5</v>
      </c>
      <c r="P28" s="3">
        <f t="shared" si="13"/>
        <v>4.8463091664089436E-2</v>
      </c>
      <c r="Q28" s="3">
        <f t="shared" si="14"/>
        <v>6.4404045374526187E-5</v>
      </c>
      <c r="R28" s="3">
        <f t="shared" si="15"/>
        <v>8.0252131046176078E-3</v>
      </c>
      <c r="S28" s="3">
        <f t="shared" si="16"/>
        <v>4.8580794724733305E-2</v>
      </c>
      <c r="T28" s="3"/>
      <c r="U28" s="24"/>
      <c r="V28" s="24">
        <v>1.3257099999999999E-3</v>
      </c>
      <c r="W28" s="24">
        <v>-1.59857E-7</v>
      </c>
      <c r="X28" s="31">
        <f t="shared" ref="X28:X33" si="49">(X$2+(5.2115*LN(V28*1000)))/X$2</f>
        <v>1.0024448799696968</v>
      </c>
      <c r="Y28" s="3">
        <f t="shared" si="2"/>
        <v>6.3414430859999994E-5</v>
      </c>
      <c r="Z28" s="3">
        <f t="shared" si="18"/>
        <v>4.7834315845848636E-2</v>
      </c>
      <c r="AA28" s="3">
        <f t="shared" si="19"/>
        <v>6.3569471531799325E-5</v>
      </c>
      <c r="AB28" s="3">
        <f t="shared" si="20"/>
        <v>7.973046565259689E-3</v>
      </c>
      <c r="AC28" s="3">
        <f t="shared" si="21"/>
        <v>4.7951265006524302E-2</v>
      </c>
      <c r="AD28" s="3">
        <f t="shared" si="22"/>
        <v>20.854507172312115</v>
      </c>
      <c r="AE28" s="24"/>
      <c r="AF28" s="24">
        <v>1.3257099999999999E-3</v>
      </c>
      <c r="AG28" s="24">
        <v>-1.56423E-7</v>
      </c>
      <c r="AH28" s="31">
        <f t="shared" ref="AH28:AH33" si="50">(AH$2+(5.2115*LN(AF28*1000)))/AH$2</f>
        <v>1.0024448799696968</v>
      </c>
      <c r="AI28" s="3">
        <f t="shared" si="3"/>
        <v>6.1112114050000001E-5</v>
      </c>
      <c r="AJ28" s="3">
        <f t="shared" si="24"/>
        <v>4.6097648844769974E-2</v>
      </c>
      <c r="AK28" s="3">
        <f t="shared" si="25"/>
        <v>6.1261525833546676E-5</v>
      </c>
      <c r="AL28" s="3">
        <f t="shared" si="26"/>
        <v>7.8269742451056185E-3</v>
      </c>
      <c r="AM28" s="3">
        <f t="shared" si="27"/>
        <v>4.6210352063080676E-2</v>
      </c>
      <c r="AN28" s="3">
        <f t="shared" si="28"/>
        <v>21.640172717899297</v>
      </c>
      <c r="AP28" s="24">
        <v>1.3257099999999999E-3</v>
      </c>
      <c r="AQ28" s="24">
        <v>-1.5917399999999999E-7</v>
      </c>
      <c r="AR28" s="31">
        <f t="shared" ref="AR28:AR33" si="51">(AR$2+(5.2115*LN(AP28*1000)))/AR$2</f>
        <v>1.0024448799696968</v>
      </c>
      <c r="AS28" s="3">
        <f t="shared" si="4"/>
        <v>6.2186792199999994E-5</v>
      </c>
      <c r="AT28" s="3">
        <f t="shared" si="30"/>
        <v>4.6908292311289797E-2</v>
      </c>
      <c r="AU28" s="3">
        <f t="shared" si="31"/>
        <v>6.2338831442629465E-5</v>
      </c>
      <c r="AV28" s="3">
        <f t="shared" si="32"/>
        <v>7.8954943760748426E-3</v>
      </c>
      <c r="AW28" s="3">
        <f t="shared" si="33"/>
        <v>4.702297745557435E-2</v>
      </c>
      <c r="AX28" s="3">
        <f t="shared" si="34"/>
        <v>21.26619908202888</v>
      </c>
      <c r="AZ28" s="24">
        <v>1.3257099999999999E-3</v>
      </c>
      <c r="BA28" s="24">
        <v>-1.5340699999999999E-7</v>
      </c>
      <c r="BB28" s="31">
        <f t="shared" ref="BB28:BB33" si="52">(BB$2+(5.2115*LN(AZ28*1000)))/BB$2</f>
        <v>1.0024287154740292</v>
      </c>
      <c r="BC28" s="3">
        <f t="shared" si="5"/>
        <v>6.2189202350000007E-5</v>
      </c>
      <c r="BD28" s="3">
        <f t="shared" si="36"/>
        <v>4.6910110318244574E-2</v>
      </c>
      <c r="BE28" s="3">
        <f t="shared" si="37"/>
        <v>6.2340242228064988E-5</v>
      </c>
      <c r="BF28" s="3">
        <f t="shared" si="38"/>
        <v>7.8955837167409594E-3</v>
      </c>
      <c r="BG28" s="3">
        <f t="shared" si="39"/>
        <v>4.7024041629062908E-2</v>
      </c>
      <c r="BH28" s="3">
        <f t="shared" si="40"/>
        <v>21.265717819158198</v>
      </c>
    </row>
    <row r="29" spans="2:60" ht="12" x14ac:dyDescent="0.2">
      <c r="B29" s="3">
        <v>1.59986E-3</v>
      </c>
      <c r="C29" s="3">
        <v>-1.9474999999999999E-7</v>
      </c>
      <c r="D29" s="31">
        <f t="shared" si="47"/>
        <v>1.0040478808059714</v>
      </c>
      <c r="E29" s="3">
        <f t="shared" si="0"/>
        <v>7.4234298599999999E-5</v>
      </c>
      <c r="F29" s="3">
        <f t="shared" si="7"/>
        <v>4.6400496668458489E-2</v>
      </c>
      <c r="G29" s="3">
        <f t="shared" si="8"/>
        <v>7.4534790192447691E-5</v>
      </c>
      <c r="H29" s="3">
        <f t="shared" si="9"/>
        <v>8.6333533573257435E-3</v>
      </c>
      <c r="I29" s="3">
        <f t="shared" si="10"/>
        <v>4.6588320348310286E-2</v>
      </c>
      <c r="J29" s="3">
        <f t="shared" si="11"/>
        <v>21.464607277610707</v>
      </c>
      <c r="K29" s="3"/>
      <c r="L29" s="3">
        <v>1.59986E-3</v>
      </c>
      <c r="M29" s="3">
        <v>-2.0116300000000001E-7</v>
      </c>
      <c r="N29" s="31">
        <f t="shared" si="48"/>
        <v>1.0040478808059714</v>
      </c>
      <c r="O29" s="3">
        <f t="shared" si="1"/>
        <v>7.9112855250000009E-5</v>
      </c>
      <c r="P29" s="3">
        <f t="shared" si="13"/>
        <v>4.944986139412199E-2</v>
      </c>
      <c r="Q29" s="3">
        <f t="shared" si="14"/>
        <v>7.9433094658272076E-5</v>
      </c>
      <c r="R29" s="3">
        <f t="shared" si="15"/>
        <v>8.9125245951005416E-3</v>
      </c>
      <c r="S29" s="3">
        <f t="shared" si="16"/>
        <v>4.9650028538917201E-2</v>
      </c>
      <c r="T29" s="3"/>
      <c r="U29" s="3"/>
      <c r="V29" s="3">
        <v>1.59986E-3</v>
      </c>
      <c r="W29" s="3">
        <v>-1.96227E-7</v>
      </c>
      <c r="X29" s="31">
        <f t="shared" si="49"/>
        <v>1.004074821776394</v>
      </c>
      <c r="Y29" s="3">
        <f t="shared" si="2"/>
        <v>7.7840955059999998E-5</v>
      </c>
      <c r="Z29" s="3">
        <f t="shared" si="18"/>
        <v>4.8654854212243567E-2</v>
      </c>
      <c r="AA29" s="3">
        <f t="shared" si="19"/>
        <v>7.8158143078773784E-5</v>
      </c>
      <c r="AB29" s="3">
        <f t="shared" si="20"/>
        <v>8.8407094216908736E-3</v>
      </c>
      <c r="AC29" s="3">
        <f t="shared" si="21"/>
        <v>4.8853114071714887E-2</v>
      </c>
      <c r="AD29" s="3">
        <f t="shared" si="22"/>
        <v>20.469524184927707</v>
      </c>
      <c r="AE29" s="3"/>
      <c r="AF29" s="3">
        <v>1.59986E-3</v>
      </c>
      <c r="AG29" s="3">
        <v>-1.9281199999999999E-7</v>
      </c>
      <c r="AH29" s="31">
        <f t="shared" si="50"/>
        <v>1.004074821776394</v>
      </c>
      <c r="AI29" s="3">
        <f t="shared" si="3"/>
        <v>7.5327476899999992E-5</v>
      </c>
      <c r="AJ29" s="3">
        <f t="shared" si="24"/>
        <v>4.7083792894378251E-2</v>
      </c>
      <c r="AK29" s="3">
        <f t="shared" si="25"/>
        <v>7.5634422943232928E-5</v>
      </c>
      <c r="AL29" s="3">
        <f t="shared" si="26"/>
        <v>8.6968053297307359E-3</v>
      </c>
      <c r="AM29" s="3">
        <f t="shared" si="27"/>
        <v>4.7275650958979488E-2</v>
      </c>
      <c r="AN29" s="3">
        <f t="shared" si="28"/>
        <v>21.152537928408176</v>
      </c>
      <c r="AP29" s="3">
        <v>1.59986E-3</v>
      </c>
      <c r="AQ29" s="3">
        <v>-1.9453200000000001E-7</v>
      </c>
      <c r="AR29" s="31">
        <f t="shared" si="51"/>
        <v>1.004074821776394</v>
      </c>
      <c r="AS29" s="3">
        <f t="shared" si="4"/>
        <v>7.5999394900000004E-5</v>
      </c>
      <c r="AT29" s="3">
        <f t="shared" si="30"/>
        <v>4.7503778393109396E-2</v>
      </c>
      <c r="AU29" s="3">
        <f t="shared" si="31"/>
        <v>7.6309078889331283E-5</v>
      </c>
      <c r="AV29" s="3">
        <f t="shared" si="32"/>
        <v>8.735506790640786E-3</v>
      </c>
      <c r="AW29" s="3">
        <f t="shared" si="33"/>
        <v>4.7697347823766632E-2</v>
      </c>
      <c r="AX29" s="3">
        <f t="shared" si="34"/>
        <v>20.965526294980286</v>
      </c>
      <c r="AZ29" s="3">
        <v>1.59986E-3</v>
      </c>
      <c r="BA29" s="3">
        <v>-1.8855799999999999E-7</v>
      </c>
      <c r="BB29" s="31">
        <f t="shared" si="52"/>
        <v>1.0040478808059714</v>
      </c>
      <c r="BC29" s="3">
        <f t="shared" si="5"/>
        <v>7.6437660199999989E-5</v>
      </c>
      <c r="BD29" s="3">
        <f t="shared" si="36"/>
        <v>4.7777718175340336E-2</v>
      </c>
      <c r="BE29" s="3">
        <f t="shared" si="37"/>
        <v>7.6747070737576931E-5</v>
      </c>
      <c r="BF29" s="3">
        <f t="shared" si="38"/>
        <v>8.760540550535505E-3</v>
      </c>
      <c r="BG29" s="3">
        <f t="shared" si="39"/>
        <v>4.7971116683695407E-2</v>
      </c>
      <c r="BH29" s="3">
        <f t="shared" si="40"/>
        <v>20.845877042922446</v>
      </c>
    </row>
    <row r="30" spans="2:60" s="25" customFormat="1" ht="12" x14ac:dyDescent="0.2">
      <c r="B30" s="24">
        <v>2.3299499999999999E-3</v>
      </c>
      <c r="C30" s="24">
        <v>-2.9159700000000001E-7</v>
      </c>
      <c r="D30" s="31">
        <f t="shared" si="47"/>
        <v>1.0072861663479615</v>
      </c>
      <c r="E30" s="3">
        <f t="shared" si="0"/>
        <v>1.1114753265000001E-4</v>
      </c>
      <c r="F30" s="3">
        <f t="shared" si="7"/>
        <v>4.7703827399729615E-2</v>
      </c>
      <c r="G30" s="3">
        <f t="shared" si="8"/>
        <v>1.1195737206205339E-4</v>
      </c>
      <c r="H30" s="3">
        <f t="shared" si="9"/>
        <v>1.0580991071825616E-2</v>
      </c>
      <c r="I30" s="3">
        <f t="shared" si="10"/>
        <v>4.8051405421598491E-2</v>
      </c>
      <c r="J30" s="3">
        <f t="shared" si="11"/>
        <v>20.811045821159539</v>
      </c>
      <c r="K30" s="24"/>
      <c r="L30" s="24">
        <v>2.3299499999999999E-3</v>
      </c>
      <c r="M30" s="24">
        <v>-3.0044899999999999E-7</v>
      </c>
      <c r="N30" s="31">
        <f t="shared" si="48"/>
        <v>1.0072861663479615</v>
      </c>
      <c r="O30" s="3">
        <f t="shared" si="1"/>
        <v>1.1815707475000001E-4</v>
      </c>
      <c r="P30" s="3">
        <f t="shared" si="13"/>
        <v>5.0712279126161511E-2</v>
      </c>
      <c r="Q30" s="3">
        <f t="shared" si="14"/>
        <v>1.1901798685181704E-4</v>
      </c>
      <c r="R30" s="3">
        <f t="shared" si="15"/>
        <v>1.0909536509486416E-2</v>
      </c>
      <c r="S30" s="3">
        <f t="shared" si="16"/>
        <v>5.108177722775898E-2</v>
      </c>
      <c r="T30" s="3"/>
      <c r="U30" s="24"/>
      <c r="V30" s="24">
        <v>2.3299499999999999E-3</v>
      </c>
      <c r="W30" s="24">
        <v>-2.91002E-7</v>
      </c>
      <c r="X30" s="31">
        <f t="shared" si="49"/>
        <v>1.0073346599675821</v>
      </c>
      <c r="Y30" s="3">
        <f t="shared" si="2"/>
        <v>1.1543440656E-4</v>
      </c>
      <c r="Z30" s="3">
        <f t="shared" si="18"/>
        <v>4.9543726929762444E-2</v>
      </c>
      <c r="AA30" s="3">
        <f t="shared" si="19"/>
        <v>1.1628107868067723E-4</v>
      </c>
      <c r="AB30" s="3">
        <f t="shared" si="20"/>
        <v>1.0783370469416194E-2</v>
      </c>
      <c r="AC30" s="3">
        <f t="shared" si="21"/>
        <v>4.990711332031899E-2</v>
      </c>
      <c r="AD30" s="3">
        <f t="shared" si="22"/>
        <v>20.037223823820398</v>
      </c>
      <c r="AE30" s="24"/>
      <c r="AF30" s="24">
        <v>2.3299499999999999E-3</v>
      </c>
      <c r="AG30" s="24">
        <v>-2.8658099999999999E-7</v>
      </c>
      <c r="AH30" s="31">
        <f t="shared" si="50"/>
        <v>1.0073346599675821</v>
      </c>
      <c r="AI30" s="3">
        <f t="shared" si="3"/>
        <v>1.1195833675E-4</v>
      </c>
      <c r="AJ30" s="3">
        <f t="shared" si="24"/>
        <v>4.8051819459645061E-2</v>
      </c>
      <c r="AK30" s="3">
        <f t="shared" si="25"/>
        <v>1.1277951308059729E-4</v>
      </c>
      <c r="AL30" s="3">
        <f t="shared" si="26"/>
        <v>1.0619769916556445E-2</v>
      </c>
      <c r="AM30" s="3">
        <f t="shared" si="27"/>
        <v>4.8404263216205196E-2</v>
      </c>
      <c r="AN30" s="3">
        <f t="shared" si="28"/>
        <v>20.659337288811606</v>
      </c>
      <c r="AP30" s="24">
        <v>2.3299499999999999E-3</v>
      </c>
      <c r="AQ30" s="24">
        <v>-2.9175E-7</v>
      </c>
      <c r="AR30" s="31">
        <f t="shared" si="51"/>
        <v>1.0073346599675821</v>
      </c>
      <c r="AS30" s="3">
        <f t="shared" si="4"/>
        <v>1.139776066E-4</v>
      </c>
      <c r="AT30" s="3">
        <f t="shared" si="30"/>
        <v>4.891847747805747E-2</v>
      </c>
      <c r="AU30" s="3">
        <f t="shared" si="31"/>
        <v>1.1481359358832984E-4</v>
      </c>
      <c r="AV30" s="3">
        <f t="shared" si="32"/>
        <v>1.0715110526183565E-2</v>
      </c>
      <c r="AW30" s="3">
        <f t="shared" si="33"/>
        <v>4.9277277876490846E-2</v>
      </c>
      <c r="AX30" s="3">
        <f t="shared" si="34"/>
        <v>20.293328752988586</v>
      </c>
      <c r="AZ30" s="24">
        <v>2.3299499999999999E-3</v>
      </c>
      <c r="BA30" s="24">
        <v>-2.82502E-7</v>
      </c>
      <c r="BB30" s="31">
        <f t="shared" si="52"/>
        <v>1.0072861663479615</v>
      </c>
      <c r="BC30" s="3">
        <f t="shared" si="5"/>
        <v>1.1451786060000001E-4</v>
      </c>
      <c r="BD30" s="3">
        <f t="shared" si="36"/>
        <v>4.9150351123414669E-2</v>
      </c>
      <c r="BE30" s="3">
        <f t="shared" si="37"/>
        <v>1.1535225678214428E-4</v>
      </c>
      <c r="BF30" s="3">
        <f t="shared" si="38"/>
        <v>1.0740216794001148E-2</v>
      </c>
      <c r="BG30" s="3">
        <f t="shared" si="39"/>
        <v>4.950846875776059E-2</v>
      </c>
      <c r="BH30" s="3">
        <f t="shared" si="40"/>
        <v>20.198564510102067</v>
      </c>
    </row>
    <row r="31" spans="2:60" ht="12" x14ac:dyDescent="0.2">
      <c r="B31" s="3">
        <v>3.3932200000000002E-3</v>
      </c>
      <c r="C31" s="3">
        <v>-4.3046200000000001E-7</v>
      </c>
      <c r="D31" s="31">
        <f t="shared" si="47"/>
        <v>1.0105244676730694</v>
      </c>
      <c r="E31" s="3">
        <f t="shared" si="0"/>
        <v>1.6407592740000002E-4</v>
      </c>
      <c r="F31" s="3">
        <f t="shared" si="7"/>
        <v>4.8354049369035902E-2</v>
      </c>
      <c r="G31" s="3">
        <f t="shared" si="8"/>
        <v>1.658027391938502E-4</v>
      </c>
      <c r="H31" s="3">
        <f t="shared" si="9"/>
        <v>1.2876441247248798E-2</v>
      </c>
      <c r="I31" s="3">
        <f t="shared" si="10"/>
        <v>4.886294999848232E-2</v>
      </c>
      <c r="J31" s="3">
        <f t="shared" si="11"/>
        <v>20.465403747237119</v>
      </c>
      <c r="K31" s="3"/>
      <c r="L31" s="3">
        <v>3.3932200000000002E-3</v>
      </c>
      <c r="M31" s="3">
        <v>-4.4463900000000002E-7</v>
      </c>
      <c r="N31" s="31">
        <f t="shared" si="48"/>
        <v>1.0105244676730694</v>
      </c>
      <c r="O31" s="3">
        <f t="shared" si="1"/>
        <v>1.7485979225000001E-4</v>
      </c>
      <c r="P31" s="3">
        <f t="shared" si="13"/>
        <v>5.1532111755205966E-2</v>
      </c>
      <c r="Q31" s="3">
        <f t="shared" si="14"/>
        <v>1.7670009848085475E-4</v>
      </c>
      <c r="R31" s="3">
        <f t="shared" si="15"/>
        <v>1.3292858928043084E-2</v>
      </c>
      <c r="S31" s="3">
        <f t="shared" si="16"/>
        <v>5.2074459799498631E-2</v>
      </c>
      <c r="T31" s="3"/>
      <c r="U31" s="3"/>
      <c r="V31" s="3">
        <v>3.3932200000000002E-3</v>
      </c>
      <c r="W31" s="3">
        <v>-4.2878899999999999E-7</v>
      </c>
      <c r="X31" s="31">
        <f t="shared" si="49"/>
        <v>1.0105945140469335</v>
      </c>
      <c r="Y31" s="3">
        <f t="shared" si="2"/>
        <v>1.7008899798000001E-4</v>
      </c>
      <c r="Z31" s="3">
        <f t="shared" si="18"/>
        <v>5.0126133283429901E-2</v>
      </c>
      <c r="AA31" s="3">
        <f t="shared" si="19"/>
        <v>1.7189100825832794E-4</v>
      </c>
      <c r="AB31" s="3">
        <f t="shared" si="20"/>
        <v>1.3110721118928888E-2</v>
      </c>
      <c r="AC31" s="3">
        <f t="shared" si="21"/>
        <v>5.0657195306619648E-2</v>
      </c>
      <c r="AD31" s="3">
        <f t="shared" si="22"/>
        <v>19.740532296491445</v>
      </c>
      <c r="AE31" s="3"/>
      <c r="AF31" s="3">
        <v>3.3932200000000002E-3</v>
      </c>
      <c r="AG31" s="3">
        <v>-4.2194399999999998E-7</v>
      </c>
      <c r="AH31" s="31">
        <f t="shared" si="50"/>
        <v>1.0105945140469335</v>
      </c>
      <c r="AI31" s="3">
        <f t="shared" si="3"/>
        <v>1.648378927E-4</v>
      </c>
      <c r="AJ31" s="3">
        <f t="shared" si="24"/>
        <v>4.8578604599760697E-2</v>
      </c>
      <c r="AK31" s="3">
        <f t="shared" si="25"/>
        <v>1.6658427006967707E-4</v>
      </c>
      <c r="AL31" s="3">
        <f t="shared" si="26"/>
        <v>1.2906752886364451E-2</v>
      </c>
      <c r="AM31" s="3">
        <f t="shared" si="27"/>
        <v>4.9093271308573293E-2</v>
      </c>
      <c r="AN31" s="3">
        <f t="shared" si="28"/>
        <v>20.369390210616647</v>
      </c>
      <c r="AP31" s="3">
        <v>3.3932200000000002E-3</v>
      </c>
      <c r="AQ31" s="3">
        <v>-4.3061099999999999E-7</v>
      </c>
      <c r="AR31" s="31">
        <f t="shared" si="51"/>
        <v>1.0105945140469335</v>
      </c>
      <c r="AS31" s="3">
        <f t="shared" si="4"/>
        <v>1.6822365625000001E-4</v>
      </c>
      <c r="AT31" s="3">
        <f t="shared" si="30"/>
        <v>4.9576407144246472E-2</v>
      </c>
      <c r="AU31" s="3">
        <f t="shared" si="31"/>
        <v>1.7000590413916714E-4</v>
      </c>
      <c r="AV31" s="3">
        <f t="shared" si="32"/>
        <v>1.3038631221841008E-2</v>
      </c>
      <c r="AW31" s="3">
        <f t="shared" si="33"/>
        <v>5.0101645086132678E-2</v>
      </c>
      <c r="AX31" s="3">
        <f t="shared" si="34"/>
        <v>19.95942445164907</v>
      </c>
      <c r="AZ31" s="3">
        <v>3.3932200000000002E-3</v>
      </c>
      <c r="BA31" s="3">
        <v>-4.18761E-7</v>
      </c>
      <c r="BB31" s="31">
        <f t="shared" si="52"/>
        <v>1.0105244676730694</v>
      </c>
      <c r="BC31" s="3">
        <f t="shared" si="5"/>
        <v>1.6975044625000001E-4</v>
      </c>
      <c r="BD31" s="3">
        <f t="shared" si="36"/>
        <v>5.0026360286099927E-2</v>
      </c>
      <c r="BE31" s="3">
        <f t="shared" si="37"/>
        <v>1.7153697933404723E-4</v>
      </c>
      <c r="BF31" s="3">
        <f t="shared" si="38"/>
        <v>1.3097212655143353E-2</v>
      </c>
      <c r="BG31" s="3">
        <f t="shared" si="39"/>
        <v>5.0552861097732306E-2</v>
      </c>
      <c r="BH31" s="3">
        <f t="shared" si="40"/>
        <v>19.781274062149134</v>
      </c>
    </row>
    <row r="32" spans="2:60" ht="11.25" customHeight="1" x14ac:dyDescent="0.2">
      <c r="B32" s="3">
        <v>4.9417100000000002E-3</v>
      </c>
      <c r="C32" s="3">
        <v>-6.3369800000000001E-7</v>
      </c>
      <c r="D32" s="31">
        <f t="shared" si="47"/>
        <v>1.0137627654415897</v>
      </c>
      <c r="E32" s="3">
        <f t="shared" si="0"/>
        <v>2.4153932879999998E-4</v>
      </c>
      <c r="F32" s="3">
        <f t="shared" si="7"/>
        <v>4.8877681774122717E-2</v>
      </c>
      <c r="G32" s="3">
        <f t="shared" si="8"/>
        <v>2.4486357792719341E-4</v>
      </c>
      <c r="H32" s="3">
        <f t="shared" si="9"/>
        <v>1.5648117392427545E-2</v>
      </c>
      <c r="I32" s="3">
        <f t="shared" si="10"/>
        <v>4.9550373843708632E-2</v>
      </c>
      <c r="J32" s="3">
        <f t="shared" si="11"/>
        <v>20.181482447623736</v>
      </c>
      <c r="K32" s="3"/>
      <c r="L32" s="3">
        <v>4.9417100000000002E-3</v>
      </c>
      <c r="M32" s="3">
        <v>-6.5406300000000005E-7</v>
      </c>
      <c r="N32" s="31">
        <f t="shared" si="48"/>
        <v>1.0137627654415897</v>
      </c>
      <c r="O32" s="3">
        <f t="shared" si="1"/>
        <v>2.5721578025000001E-4</v>
      </c>
      <c r="P32" s="3">
        <f t="shared" si="13"/>
        <v>5.2049954418612182E-2</v>
      </c>
      <c r="Q32" s="3">
        <f t="shared" si="14"/>
        <v>2.6075578070145622E-4</v>
      </c>
      <c r="R32" s="3">
        <f t="shared" si="15"/>
        <v>1.6147934254927353E-2</v>
      </c>
      <c r="S32" s="3">
        <f t="shared" si="16"/>
        <v>5.2766305732520974E-2</v>
      </c>
      <c r="T32" s="3"/>
      <c r="U32" s="3"/>
      <c r="V32" s="3">
        <v>4.9417100000000002E-3</v>
      </c>
      <c r="W32" s="3">
        <v>-6.2896900000000003E-7</v>
      </c>
      <c r="X32" s="31">
        <f t="shared" si="49"/>
        <v>1.0138543645460263</v>
      </c>
      <c r="Y32" s="3">
        <f t="shared" si="2"/>
        <v>2.4949239678E-4</v>
      </c>
      <c r="Z32" s="3">
        <f t="shared" si="18"/>
        <v>5.0487057472008677E-2</v>
      </c>
      <c r="AA32" s="3">
        <f t="shared" si="19"/>
        <v>2.5294895539645197E-4</v>
      </c>
      <c r="AB32" s="3">
        <f t="shared" si="20"/>
        <v>1.5904369066280247E-2</v>
      </c>
      <c r="AC32" s="3">
        <f t="shared" si="21"/>
        <v>5.1186523571082068E-2</v>
      </c>
      <c r="AD32" s="3">
        <f t="shared" si="22"/>
        <v>19.536392203141375</v>
      </c>
      <c r="AE32" s="3"/>
      <c r="AF32" s="3">
        <v>4.9417100000000002E-3</v>
      </c>
      <c r="AG32" s="3">
        <v>-6.1734799999999995E-7</v>
      </c>
      <c r="AH32" s="31">
        <f t="shared" si="50"/>
        <v>1.0138543645460263</v>
      </c>
      <c r="AI32" s="3">
        <f t="shared" si="3"/>
        <v>2.4117246529999997E-4</v>
      </c>
      <c r="AJ32" s="3">
        <f t="shared" si="24"/>
        <v>4.8803443605553533E-2</v>
      </c>
      <c r="AK32" s="3">
        <f t="shared" si="25"/>
        <v>2.4451375655273004E-4</v>
      </c>
      <c r="AL32" s="3">
        <f t="shared" si="26"/>
        <v>1.5636935650974907E-2</v>
      </c>
      <c r="AM32" s="3">
        <f t="shared" si="27"/>
        <v>4.947958430436631E-2</v>
      </c>
      <c r="AN32" s="3">
        <f t="shared" si="28"/>
        <v>20.210355726690196</v>
      </c>
      <c r="AP32" s="3">
        <v>4.9417100000000002E-3</v>
      </c>
      <c r="AQ32" s="3">
        <v>-6.3196699999999998E-7</v>
      </c>
      <c r="AR32" s="31">
        <f t="shared" si="51"/>
        <v>1.0138543645460263</v>
      </c>
      <c r="AS32" s="3">
        <f t="shared" si="4"/>
        <v>2.4688337764999996E-4</v>
      </c>
      <c r="AT32" s="3">
        <f t="shared" si="30"/>
        <v>4.9959098702675786E-2</v>
      </c>
      <c r="AU32" s="3">
        <f t="shared" si="31"/>
        <v>2.5030378996431733E-4</v>
      </c>
      <c r="AV32" s="3">
        <f t="shared" si="32"/>
        <v>1.5820992066375526E-2</v>
      </c>
      <c r="AW32" s="3">
        <f t="shared" si="33"/>
        <v>5.0651250268493563E-2</v>
      </c>
      <c r="AX32" s="3">
        <f t="shared" si="34"/>
        <v>19.742849282084293</v>
      </c>
      <c r="AZ32" s="3">
        <v>4.9417100000000002E-3</v>
      </c>
      <c r="BA32" s="3">
        <v>-6.1559100000000005E-7</v>
      </c>
      <c r="BB32" s="31">
        <f t="shared" si="52"/>
        <v>1.0137627654415897</v>
      </c>
      <c r="BC32" s="3">
        <f t="shared" si="5"/>
        <v>2.4953548675000001E-4</v>
      </c>
      <c r="BD32" s="3">
        <f t="shared" si="36"/>
        <v>5.0495777119661009E-2</v>
      </c>
      <c r="BE32" s="3">
        <f t="shared" si="37"/>
        <v>2.5296978512349315E-4</v>
      </c>
      <c r="BF32" s="3">
        <f t="shared" si="38"/>
        <v>1.5905023895722167E-2</v>
      </c>
      <c r="BG32" s="3">
        <f t="shared" si="39"/>
        <v>5.119073865594969E-2</v>
      </c>
      <c r="BH32" s="3">
        <f t="shared" si="40"/>
        <v>19.534783561552967</v>
      </c>
    </row>
    <row r="33" spans="2:60" ht="12" x14ac:dyDescent="0.2">
      <c r="B33" s="3">
        <v>7.1968600000000002E-3</v>
      </c>
      <c r="C33" s="3">
        <v>-9.2706000000000004E-7</v>
      </c>
      <c r="D33" s="31">
        <f t="shared" si="47"/>
        <v>1.0170010743443285</v>
      </c>
      <c r="E33" s="3">
        <f t="shared" si="0"/>
        <v>3.5335425509999999E-4</v>
      </c>
      <c r="F33" s="3">
        <f t="shared" si="7"/>
        <v>4.9098392229388922E-2</v>
      </c>
      <c r="G33" s="3">
        <f t="shared" si="8"/>
        <v>3.5936165706083992E-4</v>
      </c>
      <c r="H33" s="3">
        <f t="shared" si="9"/>
        <v>1.8956836683920657E-2</v>
      </c>
      <c r="I33" s="3">
        <f t="shared" si="10"/>
        <v>4.9933117645867768E-2</v>
      </c>
      <c r="J33" s="3">
        <f t="shared" si="11"/>
        <v>20.026788775580396</v>
      </c>
      <c r="K33" s="3"/>
      <c r="L33" s="3">
        <v>7.1968600000000002E-3</v>
      </c>
      <c r="M33" s="3">
        <v>-9.5661500000000007E-7</v>
      </c>
      <c r="N33" s="31">
        <f t="shared" si="48"/>
        <v>1.0170010743443285</v>
      </c>
      <c r="O33" s="3">
        <f t="shared" si="1"/>
        <v>3.7619435424999999E-4</v>
      </c>
      <c r="P33" s="3">
        <f t="shared" si="13"/>
        <v>5.2272012273408122E-2</v>
      </c>
      <c r="Q33" s="3">
        <f t="shared" si="14"/>
        <v>3.8259006243452091E-4</v>
      </c>
      <c r="R33" s="3">
        <f t="shared" si="15"/>
        <v>1.955990957122555E-2</v>
      </c>
      <c r="S33" s="3">
        <f t="shared" si="16"/>
        <v>5.3160692640195989E-2</v>
      </c>
      <c r="T33" s="3"/>
      <c r="U33" s="3"/>
      <c r="V33" s="3">
        <v>7.1968600000000002E-3</v>
      </c>
      <c r="W33" s="3">
        <v>-9.1762400000000004E-7</v>
      </c>
      <c r="X33" s="31">
        <f t="shared" si="49"/>
        <v>1.0171142262534423</v>
      </c>
      <c r="Y33" s="3">
        <f t="shared" si="2"/>
        <v>3.6399028908000003E-4</v>
      </c>
      <c r="Z33" s="3">
        <f t="shared" si="18"/>
        <v>5.0576263687219153E-2</v>
      </c>
      <c r="AA33" s="3">
        <f t="shared" si="19"/>
        <v>3.7021970124137099E-4</v>
      </c>
      <c r="AB33" s="3">
        <f t="shared" si="20"/>
        <v>1.9241094075997108E-2</v>
      </c>
      <c r="AC33" s="3">
        <f t="shared" si="21"/>
        <v>5.1441837307015972E-2</v>
      </c>
      <c r="AD33" s="3">
        <f t="shared" si="22"/>
        <v>19.439430089399501</v>
      </c>
      <c r="AE33" s="3"/>
      <c r="AF33" s="3">
        <v>7.1968600000000002E-3</v>
      </c>
      <c r="AG33" s="3">
        <v>-9.0460200000000004E-7</v>
      </c>
      <c r="AH33" s="31">
        <f t="shared" si="50"/>
        <v>1.0171142262534423</v>
      </c>
      <c r="AI33" s="3">
        <f t="shared" si="3"/>
        <v>3.5338824039999998E-4</v>
      </c>
      <c r="AJ33" s="3">
        <f t="shared" si="24"/>
        <v>4.9103114469365799E-2</v>
      </c>
      <c r="AK33" s="3">
        <f t="shared" si="25"/>
        <v>3.5943620670151141E-4</v>
      </c>
      <c r="AL33" s="3">
        <f t="shared" si="26"/>
        <v>1.8958802881551131E-2</v>
      </c>
      <c r="AM33" s="3">
        <f t="shared" si="27"/>
        <v>4.9943476280143201E-2</v>
      </c>
      <c r="AN33" s="3">
        <f t="shared" si="28"/>
        <v>20.022635076316973</v>
      </c>
      <c r="AP33" s="3">
        <v>7.1968600000000002E-3</v>
      </c>
      <c r="AQ33" s="3">
        <v>-9.2670499999999999E-7</v>
      </c>
      <c r="AR33" s="31">
        <f t="shared" si="51"/>
        <v>1.0171142262534423</v>
      </c>
      <c r="AS33" s="3">
        <f t="shared" si="4"/>
        <v>3.6202277734999995E-4</v>
      </c>
      <c r="AT33" s="3">
        <f t="shared" si="30"/>
        <v>5.0302878943039038E-2</v>
      </c>
      <c r="AU33" s="3">
        <f t="shared" si="31"/>
        <v>3.6821851707046741E-4</v>
      </c>
      <c r="AV33" s="3">
        <f t="shared" si="32"/>
        <v>1.9189020742874489E-2</v>
      </c>
      <c r="AW33" s="3">
        <f t="shared" si="33"/>
        <v>5.1163773794469729E-2</v>
      </c>
      <c r="AX33" s="3">
        <f t="shared" si="34"/>
        <v>19.545078985320853</v>
      </c>
      <c r="AZ33" s="3">
        <v>7.1968600000000002E-3</v>
      </c>
      <c r="BA33" s="3">
        <v>-9.0312100000000003E-7</v>
      </c>
      <c r="BB33" s="31">
        <f t="shared" si="52"/>
        <v>1.0170010743443285</v>
      </c>
      <c r="BC33" s="3">
        <f t="shared" si="5"/>
        <v>3.6608577225000005E-4</v>
      </c>
      <c r="BD33" s="3">
        <f t="shared" si="36"/>
        <v>5.0867429997248803E-2</v>
      </c>
      <c r="BE33" s="3">
        <f t="shared" si="37"/>
        <v>3.723096236804232E-4</v>
      </c>
      <c r="BF33" s="3">
        <f t="shared" si="38"/>
        <v>1.9295326472501657E-2</v>
      </c>
      <c r="BG33" s="3">
        <f t="shared" si="39"/>
        <v>5.1732230956336958E-2</v>
      </c>
      <c r="BH33" s="3">
        <f t="shared" si="40"/>
        <v>19.330308813552232</v>
      </c>
    </row>
    <row r="34" spans="2:60" s="23" customFormat="1" ht="12" x14ac:dyDescent="0.2">
      <c r="B34" s="4">
        <v>0.01</v>
      </c>
      <c r="C34" s="4">
        <v>-1.3124600000000001E-6</v>
      </c>
      <c r="D34" s="30">
        <f>(D$2-3+(6.5144*LN(B34*1000)))/D$2</f>
        <v>1.0198346451732239</v>
      </c>
      <c r="E34" s="4">
        <f t="shared" si="0"/>
        <v>5.0024946509999999E-4</v>
      </c>
      <c r="F34" s="4">
        <f t="shared" si="7"/>
        <v>5.0024946510000001E-2</v>
      </c>
      <c r="G34" s="4">
        <f t="shared" si="8"/>
        <v>5.1017173573835351E-4</v>
      </c>
      <c r="H34" s="4">
        <f t="shared" si="9"/>
        <v>2.2586981554389988E-2</v>
      </c>
      <c r="I34" s="4">
        <f t="shared" si="10"/>
        <v>5.1017173573835346E-2</v>
      </c>
      <c r="J34" s="3">
        <f t="shared" si="11"/>
        <v>19.601242678658696</v>
      </c>
      <c r="K34" s="4"/>
      <c r="L34" s="4">
        <v>0.01</v>
      </c>
      <c r="M34" s="4">
        <v>-1.3474400000000001E-6</v>
      </c>
      <c r="N34" s="30">
        <f>(N$2-3+(6.5144*LN(L34*1000)))/N$2</f>
        <v>1.0198346451732239</v>
      </c>
      <c r="O34" s="4">
        <f t="shared" si="1"/>
        <v>5.2988628550000008E-4</v>
      </c>
      <c r="P34" s="4">
        <f t="shared" si="13"/>
        <v>5.2988628550000007E-2</v>
      </c>
      <c r="Q34" s="4">
        <f t="shared" si="14"/>
        <v>5.4039639195505018E-4</v>
      </c>
      <c r="R34" s="4">
        <f t="shared" si="15"/>
        <v>2.3246427509513161E-2</v>
      </c>
      <c r="S34" s="4">
        <f t="shared" si="16"/>
        <v>5.4039639195505015E-2</v>
      </c>
      <c r="T34" s="4"/>
      <c r="U34" s="4"/>
      <c r="V34" s="4">
        <v>0.01</v>
      </c>
      <c r="W34" s="4">
        <v>-1.2945700000000001E-6</v>
      </c>
      <c r="X34" s="30">
        <f>(X$2-3+(6.5144*LN(V34*1000)))/X$2</f>
        <v>1.019966656122796</v>
      </c>
      <c r="Y34" s="4">
        <f t="shared" si="2"/>
        <v>5.1350968944000009E-4</v>
      </c>
      <c r="Z34" s="4">
        <f t="shared" si="18"/>
        <v>5.1350968944000007E-2</v>
      </c>
      <c r="AA34" s="4">
        <f t="shared" si="19"/>
        <v>5.2376276082477231E-4</v>
      </c>
      <c r="AB34" s="4">
        <f t="shared" si="20"/>
        <v>2.2885863777117356E-2</v>
      </c>
      <c r="AC34" s="4">
        <f t="shared" si="21"/>
        <v>5.2376276082477233E-2</v>
      </c>
      <c r="AD34" s="3">
        <f t="shared" si="22"/>
        <v>19.092613579959256</v>
      </c>
      <c r="AE34" s="4"/>
      <c r="AF34" s="4">
        <v>0.01</v>
      </c>
      <c r="AG34" s="4">
        <v>-1.2738500000000001E-6</v>
      </c>
      <c r="AH34" s="30">
        <f>(AH$2-3+(6.5144*LN(AF34*1000)))/AH$2</f>
        <v>1.019966656122796</v>
      </c>
      <c r="AI34" s="4">
        <f t="shared" si="3"/>
        <v>4.9763497160000005E-4</v>
      </c>
      <c r="AJ34" s="4">
        <f t="shared" si="24"/>
        <v>4.9763497160000003E-2</v>
      </c>
      <c r="AK34" s="4">
        <f t="shared" si="25"/>
        <v>5.0757107795261459E-4</v>
      </c>
      <c r="AL34" s="4">
        <f t="shared" si="26"/>
        <v>2.2529338160554441E-2</v>
      </c>
      <c r="AM34" s="4">
        <f t="shared" si="27"/>
        <v>5.0757107795261457E-2</v>
      </c>
      <c r="AN34" s="3">
        <f t="shared" si="28"/>
        <v>19.701674178002659</v>
      </c>
      <c r="AP34" s="4">
        <v>0.01</v>
      </c>
      <c r="AQ34" s="4">
        <v>-1.30807E-6</v>
      </c>
      <c r="AR34" s="30">
        <f>(AR$2-3+(6.5144*LN(AP34*1000)))/AR$2</f>
        <v>1.019966656122796</v>
      </c>
      <c r="AS34" s="4">
        <f t="shared" si="4"/>
        <v>5.1100301460000003E-4</v>
      </c>
      <c r="AT34" s="4">
        <f t="shared" si="30"/>
        <v>5.1100301460000004E-2</v>
      </c>
      <c r="AU34" s="4">
        <f t="shared" si="31"/>
        <v>5.2120603607023032E-4</v>
      </c>
      <c r="AV34" s="4">
        <f t="shared" si="32"/>
        <v>2.2829937276966625E-2</v>
      </c>
      <c r="AW34" s="4">
        <f t="shared" si="33"/>
        <v>5.2120603607023031E-2</v>
      </c>
      <c r="AX34" s="3">
        <f t="shared" si="34"/>
        <v>19.186270510981846</v>
      </c>
      <c r="AZ34" s="4">
        <v>0.01</v>
      </c>
      <c r="BA34" s="4">
        <v>-1.2741800000000001E-6</v>
      </c>
      <c r="BB34" s="30">
        <f>(BB$2-3+(6.5144*LN(AZ34*1000)))/BB$2</f>
        <v>1.0198346451732239</v>
      </c>
      <c r="BC34" s="4">
        <f t="shared" si="5"/>
        <v>5.1649453790000009E-4</v>
      </c>
      <c r="BD34" s="4">
        <f t="shared" si="36"/>
        <v>5.1649453790000008E-2</v>
      </c>
      <c r="BE34" s="4">
        <f t="shared" si="37"/>
        <v>5.2673902379315486E-4</v>
      </c>
      <c r="BF34" s="4">
        <f t="shared" si="38"/>
        <v>2.2950795711546797E-2</v>
      </c>
      <c r="BG34" s="4">
        <f t="shared" si="39"/>
        <v>5.2673902379315483E-2</v>
      </c>
      <c r="BH34" s="3">
        <f t="shared" si="40"/>
        <v>18.984733517535812</v>
      </c>
    </row>
    <row r="35" spans="2:60" ht="12" x14ac:dyDescent="0.2">
      <c r="B35" s="3">
        <v>1.27063E-2</v>
      </c>
      <c r="C35" s="3">
        <v>-1.67229E-6</v>
      </c>
      <c r="D35" s="31">
        <f>(D$2-3+(6.5144*LN(B35*1000)))/D$2</f>
        <v>1.0224136244259825</v>
      </c>
      <c r="E35" s="3">
        <f t="shared" ref="E35:E59" si="53">-(C35-0.000000000014)*D$2*E$2</f>
        <v>6.3739866960000008E-4</v>
      </c>
      <c r="F35" s="3">
        <f t="shared" si="7"/>
        <v>5.0163987124497302E-2</v>
      </c>
      <c r="G35" s="24">
        <f t="shared" si="8"/>
        <v>6.5168508399003535E-4</v>
      </c>
      <c r="H35" s="24">
        <f t="shared" si="9"/>
        <v>2.552812339342701E-2</v>
      </c>
      <c r="I35" s="24">
        <f t="shared" si="10"/>
        <v>5.1288343891615601E-2</v>
      </c>
      <c r="J35" s="3">
        <f t="shared" si="11"/>
        <v>19.497607528783469</v>
      </c>
      <c r="K35" s="3"/>
      <c r="L35" s="3">
        <v>1.27063E-2</v>
      </c>
      <c r="M35" s="3">
        <v>-1.71867E-6</v>
      </c>
      <c r="N35" s="31">
        <f>(N$2-3+(6.5144*LN(L35*1000)))/N$2</f>
        <v>1.0224136244259825</v>
      </c>
      <c r="O35" s="3">
        <f t="shared" ref="O35:O66" si="54">-(M35-0.000000000014)*N$2*O$2</f>
        <v>6.7587248300000002E-4</v>
      </c>
      <c r="P35" s="3">
        <f t="shared" si="13"/>
        <v>5.3191919205433529E-2</v>
      </c>
      <c r="Q35" s="24">
        <f t="shared" si="14"/>
        <v>6.9102123499381824E-4</v>
      </c>
      <c r="R35" s="24">
        <f t="shared" si="15"/>
        <v>2.6287282761704722E-2</v>
      </c>
      <c r="S35" s="24">
        <f t="shared" si="16"/>
        <v>5.4384142905001313E-2</v>
      </c>
      <c r="T35" s="24"/>
      <c r="U35" s="3"/>
      <c r="V35" s="3">
        <v>1.27063E-2</v>
      </c>
      <c r="W35" s="3">
        <v>-1.64726E-6</v>
      </c>
      <c r="X35" s="31">
        <f>(X$2-3+(6.5144*LN(V35*1000)))/X$2</f>
        <v>1.0225627999629274</v>
      </c>
      <c r="Y35" s="3">
        <f t="shared" ref="Y35:Y51" si="55">-(W35-0.000000000014)*X$2*Y$2</f>
        <v>6.5340770484000001E-4</v>
      </c>
      <c r="Z35" s="3">
        <f t="shared" si="18"/>
        <v>5.1423916076277124E-2</v>
      </c>
      <c r="AA35" s="24">
        <f t="shared" si="19"/>
        <v>6.6815041217854049E-4</v>
      </c>
      <c r="AB35" s="24">
        <f t="shared" si="20"/>
        <v>2.584860561381485E-2</v>
      </c>
      <c r="AC35" s="24">
        <f t="shared" si="21"/>
        <v>5.2584183608016533E-2</v>
      </c>
      <c r="AD35" s="3">
        <f t="shared" si="22"/>
        <v>19.017125138889647</v>
      </c>
      <c r="AE35" s="3"/>
      <c r="AF35" s="3">
        <v>1.27063E-2</v>
      </c>
      <c r="AG35" s="3">
        <v>-1.6210199999999999E-6</v>
      </c>
      <c r="AH35" s="31">
        <f>(AH$2-3+(6.5144*LN(AF35*1000)))/AH$2</f>
        <v>1.0225627999629274</v>
      </c>
      <c r="AI35" s="3">
        <f t="shared" ref="AI35:AI66" si="56">-(AG35-0.000000000014)*AH$2*AI$2</f>
        <v>6.3325693209999995E-4</v>
      </c>
      <c r="AJ35" s="3">
        <f t="shared" si="24"/>
        <v>4.9838027757883881E-2</v>
      </c>
      <c r="AK35" s="24">
        <f t="shared" si="25"/>
        <v>6.4754498158410936E-4</v>
      </c>
      <c r="AL35" s="24">
        <f t="shared" si="26"/>
        <v>2.5446905147465563E-2</v>
      </c>
      <c r="AM35" s="24">
        <f t="shared" si="27"/>
        <v>5.0962513208731838E-2</v>
      </c>
      <c r="AN35" s="3">
        <f t="shared" si="28"/>
        <v>19.622266192097086</v>
      </c>
      <c r="AP35" s="3">
        <v>1.27063E-2</v>
      </c>
      <c r="AQ35" s="3">
        <v>-1.6655800000000001E-6</v>
      </c>
      <c r="AR35" s="31">
        <f>(AR$2-3+(6.5144*LN(AP35*1000)))/AR$2</f>
        <v>1.0225627999629274</v>
      </c>
      <c r="AS35" s="3">
        <f t="shared" ref="AS35:AS66" si="57">-(AQ35-0.000000000014)*AR$2*AS$2</f>
        <v>6.5066429610000011E-4</v>
      </c>
      <c r="AT35" s="3">
        <f t="shared" si="30"/>
        <v>5.1208006744685716E-2</v>
      </c>
      <c r="AU35" s="24">
        <f t="shared" si="31"/>
        <v>6.6534510445592342E-4</v>
      </c>
      <c r="AV35" s="24">
        <f t="shared" si="32"/>
        <v>2.579428433695968E-2</v>
      </c>
      <c r="AW35" s="24">
        <f t="shared" si="33"/>
        <v>5.2363402757366298E-2</v>
      </c>
      <c r="AX35" s="3">
        <f t="shared" si="34"/>
        <v>19.097307419719272</v>
      </c>
      <c r="AZ35" s="3">
        <v>1.27063E-2</v>
      </c>
      <c r="BA35" s="3">
        <v>-1.6234500000000001E-6</v>
      </c>
      <c r="BB35" s="31">
        <f>(BB$2-3+(6.5144*LN(AZ35*1000)))/BB$2</f>
        <v>1.0224136244259825</v>
      </c>
      <c r="BC35" s="3">
        <f t="shared" ref="BC35:BC58" si="58">-(BA35-0.000000000014)*BB$2*BC$2</f>
        <v>6.5807113240000012E-4</v>
      </c>
      <c r="BD35" s="3">
        <f t="shared" si="36"/>
        <v>5.1790933033219751E-2</v>
      </c>
      <c r="BE35" s="24">
        <f t="shared" si="37"/>
        <v>6.7282089160719473E-4</v>
      </c>
      <c r="BF35" s="24">
        <f t="shared" si="38"/>
        <v>2.5938791251852788E-2</v>
      </c>
      <c r="BG35" s="24">
        <f t="shared" si="39"/>
        <v>5.2951755554897548E-2</v>
      </c>
      <c r="BH35" s="3">
        <f t="shared" si="40"/>
        <v>18.885115130191547</v>
      </c>
    </row>
    <row r="36" spans="2:60" ht="12" x14ac:dyDescent="0.2">
      <c r="B36" s="3">
        <v>1.6145E-2</v>
      </c>
      <c r="C36" s="3">
        <v>-2.1298100000000002E-6</v>
      </c>
      <c r="D36" s="32">
        <f t="shared" ref="D36:D47" si="59">(D$2-3+(6.5144*LN(B36*1000)))/D$2</f>
        <v>1.02499259969783</v>
      </c>
      <c r="E36" s="3">
        <f t="shared" si="53"/>
        <v>8.1178241760000009E-4</v>
      </c>
      <c r="F36" s="3">
        <f t="shared" si="7"/>
        <v>5.0280731966553117E-2</v>
      </c>
      <c r="G36" s="24">
        <f t="shared" si="8"/>
        <v>8.320709706048135E-4</v>
      </c>
      <c r="H36" s="24">
        <f t="shared" si="9"/>
        <v>2.8845640408990982E-2</v>
      </c>
      <c r="I36" s="24">
        <f t="shared" si="10"/>
        <v>5.1537378173107065E-2</v>
      </c>
      <c r="J36" s="3">
        <f t="shared" si="11"/>
        <v>19.403392944071303</v>
      </c>
      <c r="K36" s="3"/>
      <c r="L36" s="3">
        <v>1.6145E-2</v>
      </c>
      <c r="M36" s="3">
        <v>-2.1872800000000001E-6</v>
      </c>
      <c r="N36" s="32">
        <f t="shared" ref="N36:N47" si="60">(N$2-3+(6.5144*LN(L36*1000)))/N$2</f>
        <v>1.02499259969783</v>
      </c>
      <c r="O36" s="3">
        <f t="shared" si="54"/>
        <v>8.6015336550000006E-4</v>
      </c>
      <c r="P36" s="3">
        <f t="shared" si="13"/>
        <v>5.3276764663982665E-2</v>
      </c>
      <c r="Q36" s="24">
        <f t="shared" si="14"/>
        <v>8.8165083424268274E-4</v>
      </c>
      <c r="R36" s="24">
        <f t="shared" si="15"/>
        <v>2.9692605716620472E-2</v>
      </c>
      <c r="S36" s="24">
        <f t="shared" si="16"/>
        <v>5.4608289516425067E-2</v>
      </c>
      <c r="T36" s="24"/>
      <c r="U36" s="3"/>
      <c r="V36" s="3">
        <v>1.6145E-2</v>
      </c>
      <c r="W36" s="3">
        <v>-2.0936300000000001E-6</v>
      </c>
      <c r="X36" s="32">
        <f t="shared" ref="X36:X47" si="61">(X$2-3+(6.5144*LN(V36*1000)))/X$2</f>
        <v>1.0251589397956526</v>
      </c>
      <c r="Y36" s="3">
        <f t="shared" si="55"/>
        <v>8.3046482904000011E-4</v>
      </c>
      <c r="Z36" s="3">
        <f t="shared" si="18"/>
        <v>5.1437895883555289E-2</v>
      </c>
      <c r="AA36" s="24">
        <f t="shared" si="19"/>
        <v>8.5135844367622442E-4</v>
      </c>
      <c r="AB36" s="24">
        <f t="shared" si="20"/>
        <v>2.9178047290321269E-2</v>
      </c>
      <c r="AC36" s="24">
        <f t="shared" si="21"/>
        <v>5.2732018809304705E-2</v>
      </c>
      <c r="AD36" s="3">
        <f t="shared" si="22"/>
        <v>18.963810272773916</v>
      </c>
      <c r="AE36" s="3"/>
      <c r="AF36" s="3">
        <v>1.6145E-2</v>
      </c>
      <c r="AG36" s="3">
        <v>-2.0638399999999999E-6</v>
      </c>
      <c r="AH36" s="32">
        <f t="shared" ref="AH36:AH47" si="62">(AH$2-3+(6.5144*LN(AF36*1000)))/AH$2</f>
        <v>1.0251589397956526</v>
      </c>
      <c r="AI36" s="3">
        <f t="shared" si="56"/>
        <v>8.0624456510000001E-4</v>
      </c>
      <c r="AJ36" s="3">
        <f t="shared" si="24"/>
        <v>4.993772468875813E-2</v>
      </c>
      <c r="AK36" s="24">
        <f t="shared" si="25"/>
        <v>8.2652882357392302E-4</v>
      </c>
      <c r="AL36" s="24">
        <f t="shared" si="26"/>
        <v>2.8749414317059106E-2</v>
      </c>
      <c r="AM36" s="24">
        <f t="shared" si="27"/>
        <v>5.1194104897734474E-2</v>
      </c>
      <c r="AN36" s="3">
        <f t="shared" si="28"/>
        <v>19.533499062003401</v>
      </c>
      <c r="AP36" s="3">
        <v>1.6145E-2</v>
      </c>
      <c r="AQ36" s="3">
        <v>-2.1206999999999999E-6</v>
      </c>
      <c r="AR36" s="32">
        <f t="shared" ref="AR36:AR47" si="63">(AR$2-3+(6.5144*LN(AP36*1000)))/AR$2</f>
        <v>1.0251589397956526</v>
      </c>
      <c r="AS36" s="3">
        <f t="shared" si="57"/>
        <v>8.2845692409999985E-4</v>
      </c>
      <c r="AT36" s="3">
        <f t="shared" si="30"/>
        <v>5.1313528900588407E-2</v>
      </c>
      <c r="AU36" s="24">
        <f t="shared" si="31"/>
        <v>8.4930002197672327E-4</v>
      </c>
      <c r="AV36" s="24">
        <f t="shared" si="32"/>
        <v>2.9142752477704013E-2</v>
      </c>
      <c r="AW36" s="24">
        <f t="shared" si="33"/>
        <v>5.2604522884900792E-2</v>
      </c>
      <c r="AX36" s="3">
        <f t="shared" si="34"/>
        <v>19.009772262130571</v>
      </c>
      <c r="AZ36" s="3">
        <v>1.6145E-2</v>
      </c>
      <c r="BA36" s="3">
        <v>-2.06584E-6</v>
      </c>
      <c r="BB36" s="32">
        <f t="shared" ref="BB36:BB47" si="64">(BB$2-3+(6.5144*LN(AZ36*1000)))/BB$2</f>
        <v>1.02499259969783</v>
      </c>
      <c r="BC36" s="3">
        <f t="shared" si="58"/>
        <v>8.3739391890000001E-4</v>
      </c>
      <c r="BD36" s="3">
        <f t="shared" si="36"/>
        <v>5.1867074567977706E-2</v>
      </c>
      <c r="BE36" s="24">
        <f t="shared" si="37"/>
        <v>8.5832256990446478E-4</v>
      </c>
      <c r="BF36" s="24">
        <f t="shared" si="38"/>
        <v>2.929714269181322E-2</v>
      </c>
      <c r="BG36" s="24">
        <f t="shared" si="39"/>
        <v>5.3163367600152667E-2</v>
      </c>
      <c r="BH36" s="3">
        <f t="shared" si="40"/>
        <v>18.809944613010714</v>
      </c>
    </row>
    <row r="37" spans="2:60" ht="12" x14ac:dyDescent="0.2">
      <c r="B37" s="3">
        <v>2.0514299999999999E-2</v>
      </c>
      <c r="C37" s="3">
        <v>-2.7089099999999999E-6</v>
      </c>
      <c r="D37" s="32">
        <f t="shared" si="59"/>
        <v>1.0275715677443467</v>
      </c>
      <c r="E37" s="3">
        <f t="shared" si="53"/>
        <v>1.0325063826E-3</v>
      </c>
      <c r="F37" s="3">
        <f t="shared" si="7"/>
        <v>5.0331056024334242E-2</v>
      </c>
      <c r="G37" s="3">
        <f t="shared" si="8"/>
        <v>1.0609742022743261E-3</v>
      </c>
      <c r="H37" s="3">
        <f t="shared" si="9"/>
        <v>3.2572598948722623E-2</v>
      </c>
      <c r="I37" s="3">
        <f t="shared" si="10"/>
        <v>5.1718762145153682E-2</v>
      </c>
      <c r="J37" s="3">
        <f t="shared" si="11"/>
        <v>19.335342891490786</v>
      </c>
      <c r="K37" s="3"/>
      <c r="L37" s="3">
        <v>2.0514299999999999E-2</v>
      </c>
      <c r="M37" s="3">
        <v>-2.7832599999999998E-6</v>
      </c>
      <c r="N37" s="32">
        <f t="shared" si="60"/>
        <v>1.0275715677443467</v>
      </c>
      <c r="O37" s="3">
        <f t="shared" si="54"/>
        <v>1.0945225005000001E-3</v>
      </c>
      <c r="P37" s="3">
        <f t="shared" si="13"/>
        <v>5.3354123733200746E-2</v>
      </c>
      <c r="Q37" s="3">
        <f t="shared" si="14"/>
        <v>1.1247002017702476E-3</v>
      </c>
      <c r="R37" s="3">
        <f t="shared" si="15"/>
        <v>3.3536550236573939E-2</v>
      </c>
      <c r="S37" s="3">
        <f t="shared" si="16"/>
        <v>5.4825180570150948E-2</v>
      </c>
      <c r="T37" s="3"/>
      <c r="U37" s="3"/>
      <c r="V37" s="3">
        <v>2.0514299999999999E-2</v>
      </c>
      <c r="W37" s="3">
        <v>-2.6613100000000001E-6</v>
      </c>
      <c r="X37" s="32">
        <f t="shared" si="61"/>
        <v>1.027755072354958</v>
      </c>
      <c r="Y37" s="3">
        <f t="shared" si="55"/>
        <v>1.0556407778400001E-3</v>
      </c>
      <c r="Z37" s="3">
        <f t="shared" si="18"/>
        <v>5.1458776455448163E-2</v>
      </c>
      <c r="AA37" s="3">
        <f t="shared" si="19"/>
        <v>1.0849401640097935E-3</v>
      </c>
      <c r="AB37" s="3">
        <f t="shared" si="20"/>
        <v>3.2938429895940598E-2</v>
      </c>
      <c r="AC37" s="3">
        <f t="shared" si="21"/>
        <v>5.2887018519266735E-2</v>
      </c>
      <c r="AD37" s="3">
        <f t="shared" si="22"/>
        <v>18.908231698402513</v>
      </c>
      <c r="AE37" s="3"/>
      <c r="AF37" s="3">
        <v>2.0514299999999999E-2</v>
      </c>
      <c r="AG37" s="3">
        <v>-2.62005E-6</v>
      </c>
      <c r="AH37" s="32">
        <f t="shared" si="62"/>
        <v>1.027755072354958</v>
      </c>
      <c r="AI37" s="3">
        <f t="shared" si="56"/>
        <v>1.0235280016E-3</v>
      </c>
      <c r="AJ37" s="3">
        <f t="shared" si="24"/>
        <v>4.9893391517136829E-2</v>
      </c>
      <c r="AK37" s="3">
        <f t="shared" si="25"/>
        <v>1.0519360953417335E-3</v>
      </c>
      <c r="AL37" s="3">
        <f t="shared" si="26"/>
        <v>3.2433564332982792E-2</v>
      </c>
      <c r="AM37" s="3">
        <f t="shared" si="27"/>
        <v>5.1278186208729204E-2</v>
      </c>
      <c r="AN37" s="3">
        <f t="shared" si="28"/>
        <v>19.501469804908343</v>
      </c>
      <c r="AP37" s="3">
        <v>2.0514299999999999E-2</v>
      </c>
      <c r="AQ37" s="3">
        <v>-2.6914199999999999E-6</v>
      </c>
      <c r="AR37" s="32">
        <f t="shared" si="63"/>
        <v>1.027755072354958</v>
      </c>
      <c r="AS37" s="3">
        <f t="shared" si="57"/>
        <v>1.0514086921000001E-3</v>
      </c>
      <c r="AT37" s="3">
        <f t="shared" si="30"/>
        <v>5.1252477154960209E-2</v>
      </c>
      <c r="AU37" s="3">
        <f t="shared" si="31"/>
        <v>1.0805906164238674E-3</v>
      </c>
      <c r="AV37" s="3">
        <f t="shared" si="32"/>
        <v>3.2872338164844125E-2</v>
      </c>
      <c r="AW37" s="3">
        <f t="shared" si="33"/>
        <v>5.267499336676696E-2</v>
      </c>
      <c r="AX37" s="3">
        <f t="shared" si="34"/>
        <v>18.984340311866223</v>
      </c>
      <c r="AZ37" s="3">
        <v>2.0514299999999999E-2</v>
      </c>
      <c r="BA37" s="3">
        <v>-2.6221899999999998E-6</v>
      </c>
      <c r="BB37" s="32">
        <f t="shared" si="64"/>
        <v>1.0275715677443467</v>
      </c>
      <c r="BC37" s="3">
        <f t="shared" si="58"/>
        <v>1.0629103913999999E-3</v>
      </c>
      <c r="BD37" s="3">
        <f t="shared" si="36"/>
        <v>5.1813144557698775E-2</v>
      </c>
      <c r="BE37" s="3">
        <f t="shared" si="37"/>
        <v>1.0922164972626551E-3</v>
      </c>
      <c r="BF37" s="3">
        <f t="shared" si="38"/>
        <v>3.3048698873974679E-2</v>
      </c>
      <c r="BG37" s="3">
        <f t="shared" si="39"/>
        <v>5.3241714182918995E-2</v>
      </c>
      <c r="BH37" s="3">
        <f t="shared" si="40"/>
        <v>18.782265284779655</v>
      </c>
    </row>
    <row r="38" spans="2:60" ht="12" x14ac:dyDescent="0.2">
      <c r="B38" s="3">
        <v>2.6065999999999999E-2</v>
      </c>
      <c r="C38" s="3">
        <v>-3.4358000000000002E-6</v>
      </c>
      <c r="D38" s="32">
        <f t="shared" si="59"/>
        <v>1.030150511880797</v>
      </c>
      <c r="E38" s="3">
        <f t="shared" si="53"/>
        <v>1.3095605061E-3</v>
      </c>
      <c r="F38" s="3">
        <f t="shared" si="7"/>
        <v>5.024017901097215E-2</v>
      </c>
      <c r="G38" s="3">
        <f t="shared" si="8"/>
        <v>1.3490444256977906E-3</v>
      </c>
      <c r="H38" s="3">
        <f t="shared" si="9"/>
        <v>3.6729340120641843E-2</v>
      </c>
      <c r="I38" s="3">
        <f t="shared" si="10"/>
        <v>5.1754946125135835E-2</v>
      </c>
      <c r="J38" s="3">
        <f t="shared" si="11"/>
        <v>19.321824769793931</v>
      </c>
      <c r="K38" s="3"/>
      <c r="L38" s="3">
        <v>2.6065999999999999E-2</v>
      </c>
      <c r="M38" s="3">
        <v>-3.5342800000000001E-6</v>
      </c>
      <c r="N38" s="32">
        <f t="shared" si="60"/>
        <v>1.030150511880797</v>
      </c>
      <c r="O38" s="3">
        <f t="shared" si="54"/>
        <v>1.3898611155000002E-3</v>
      </c>
      <c r="P38" s="3">
        <f t="shared" si="13"/>
        <v>5.3320843838717116E-2</v>
      </c>
      <c r="Q38" s="3">
        <f t="shared" si="14"/>
        <v>1.4317661395755407E-3</v>
      </c>
      <c r="R38" s="3">
        <f t="shared" si="15"/>
        <v>3.7838685753809428E-2</v>
      </c>
      <c r="S38" s="3">
        <f t="shared" si="16"/>
        <v>5.4928494574370476E-2</v>
      </c>
      <c r="T38" s="3"/>
      <c r="U38" s="3"/>
      <c r="V38" s="3">
        <v>2.6065999999999999E-2</v>
      </c>
      <c r="W38" s="3">
        <v>-3.3740499999999999E-6</v>
      </c>
      <c r="X38" s="32">
        <f t="shared" si="61"/>
        <v>1.0303511808450618</v>
      </c>
      <c r="Y38" s="3">
        <f t="shared" si="55"/>
        <v>1.33835622624E-3</v>
      </c>
      <c r="Z38" s="3">
        <f t="shared" si="18"/>
        <v>5.1344902410803347E-2</v>
      </c>
      <c r="AA38" s="3">
        <f t="shared" si="19"/>
        <v>1.3789769180977247E-3</v>
      </c>
      <c r="AB38" s="3">
        <f t="shared" si="20"/>
        <v>3.713457846936901E-2</v>
      </c>
      <c r="AC38" s="3">
        <f t="shared" si="21"/>
        <v>5.2903280829345686E-2</v>
      </c>
      <c r="AD38" s="3">
        <f t="shared" si="22"/>
        <v>18.902419364609528</v>
      </c>
      <c r="AE38" s="3"/>
      <c r="AF38" s="3">
        <v>2.6065999999999999E-2</v>
      </c>
      <c r="AG38" s="3">
        <v>-3.3245199999999998E-6</v>
      </c>
      <c r="AH38" s="32">
        <f t="shared" si="62"/>
        <v>1.0303511808450618</v>
      </c>
      <c r="AI38" s="3">
        <f t="shared" si="56"/>
        <v>1.2987292070999999E-3</v>
      </c>
      <c r="AJ38" s="3">
        <f t="shared" si="24"/>
        <v>4.9824645403974521E-2</v>
      </c>
      <c r="AK38" s="3">
        <f t="shared" si="25"/>
        <v>1.3381471721334557E-3</v>
      </c>
      <c r="AL38" s="3">
        <f t="shared" si="26"/>
        <v>3.6580693981025779E-2</v>
      </c>
      <c r="AM38" s="3">
        <f t="shared" si="27"/>
        <v>5.1336882227171636E-2</v>
      </c>
      <c r="AN38" s="3">
        <f t="shared" si="28"/>
        <v>19.479172801629918</v>
      </c>
      <c r="AP38" s="3">
        <v>2.6065999999999999E-2</v>
      </c>
      <c r="AQ38" s="3">
        <v>-3.4149000000000001E-6</v>
      </c>
      <c r="AR38" s="32">
        <f t="shared" si="63"/>
        <v>1.0303511808450618</v>
      </c>
      <c r="AS38" s="3">
        <f t="shared" si="57"/>
        <v>1.3340361541000002E-3</v>
      </c>
      <c r="AT38" s="3">
        <f t="shared" si="30"/>
        <v>5.1179166504258432E-2</v>
      </c>
      <c r="AU38" s="3">
        <f t="shared" si="31"/>
        <v>1.3745257266669401E-3</v>
      </c>
      <c r="AV38" s="3">
        <f t="shared" si="32"/>
        <v>3.7074596783605619E-2</v>
      </c>
      <c r="AW38" s="3">
        <f t="shared" si="33"/>
        <v>5.2732514642328712E-2</v>
      </c>
      <c r="AX38" s="3">
        <f t="shared" si="34"/>
        <v>18.963631959953865</v>
      </c>
      <c r="AZ38" s="3">
        <v>2.6065999999999999E-2</v>
      </c>
      <c r="BA38" s="3">
        <v>-3.3286900000000001E-6</v>
      </c>
      <c r="BB38" s="32">
        <f t="shared" si="64"/>
        <v>1.030150511880797</v>
      </c>
      <c r="BC38" s="3">
        <f t="shared" si="58"/>
        <v>1.3492901664000001E-3</v>
      </c>
      <c r="BD38" s="3">
        <f t="shared" si="36"/>
        <v>5.1764373758919673E-2</v>
      </c>
      <c r="BE38" s="3">
        <f t="shared" si="37"/>
        <v>1.3899719555926858E-3</v>
      </c>
      <c r="BF38" s="3">
        <f t="shared" si="38"/>
        <v>3.7282327657922401E-2</v>
      </c>
      <c r="BG38" s="3">
        <f t="shared" si="39"/>
        <v>5.3325096124939991E-2</v>
      </c>
      <c r="BH38" s="3">
        <f t="shared" si="40"/>
        <v>18.752896340908851</v>
      </c>
    </row>
    <row r="39" spans="2:60" ht="12" x14ac:dyDescent="0.2">
      <c r="B39" s="3">
        <v>3.05788E-2</v>
      </c>
      <c r="C39" s="3">
        <v>-4.0191899999999997E-6</v>
      </c>
      <c r="D39" s="32">
        <f t="shared" si="59"/>
        <v>1.0318698308260823</v>
      </c>
      <c r="E39" s="3">
        <f t="shared" si="53"/>
        <v>1.5319196045999997E-3</v>
      </c>
      <c r="F39" s="3">
        <f t="shared" si="7"/>
        <v>5.0097440206940749E-2</v>
      </c>
      <c r="G39" s="3">
        <f t="shared" si="8"/>
        <v>1.5807416232377605E-3</v>
      </c>
      <c r="H39" s="3">
        <f t="shared" si="9"/>
        <v>3.9758541512959961E-2</v>
      </c>
      <c r="I39" s="3">
        <f t="shared" si="10"/>
        <v>5.1694037151155718E-2</v>
      </c>
      <c r="J39" s="3">
        <f t="shared" si="11"/>
        <v>19.344590887261415</v>
      </c>
      <c r="L39" s="3">
        <v>3.05788E-2</v>
      </c>
      <c r="M39" s="3">
        <v>-4.1388899999999996E-6</v>
      </c>
      <c r="N39" s="32">
        <f t="shared" si="60"/>
        <v>1.0318698308260823</v>
      </c>
      <c r="O39" s="3">
        <f t="shared" si="54"/>
        <v>1.6276239979999998E-3</v>
      </c>
      <c r="P39" s="3">
        <f t="shared" si="13"/>
        <v>5.322720309495467E-2</v>
      </c>
      <c r="Q39" s="3">
        <f t="shared" si="14"/>
        <v>1.6794960994647315E-3</v>
      </c>
      <c r="R39" s="3">
        <f t="shared" si="15"/>
        <v>4.0981655645724362E-2</v>
      </c>
      <c r="S39" s="3">
        <f t="shared" si="16"/>
        <v>5.4923545052936396E-2</v>
      </c>
      <c r="T39" s="3"/>
      <c r="V39" s="3">
        <v>3.05788E-2</v>
      </c>
      <c r="W39" s="3">
        <v>-3.9467300000000002E-6</v>
      </c>
      <c r="X39" s="32">
        <f t="shared" si="61"/>
        <v>1.0320819428448915</v>
      </c>
      <c r="Y39" s="3">
        <f t="shared" si="55"/>
        <v>1.5655154750400001E-3</v>
      </c>
      <c r="Z39" s="3">
        <f t="shared" si="18"/>
        <v>5.1196105636584825E-2</v>
      </c>
      <c r="AA39" s="3">
        <f t="shared" si="19"/>
        <v>1.6157402530330267E-3</v>
      </c>
      <c r="AB39" s="3">
        <f t="shared" si="20"/>
        <v>4.0196271630998648E-2</v>
      </c>
      <c r="AC39" s="3">
        <f t="shared" si="21"/>
        <v>5.2838576171498772E-2</v>
      </c>
      <c r="AD39" s="3">
        <f t="shared" si="22"/>
        <v>18.925566744158445</v>
      </c>
      <c r="AF39" s="3">
        <v>3.05788E-2</v>
      </c>
      <c r="AG39" s="3">
        <v>-3.8919E-6</v>
      </c>
      <c r="AH39" s="32">
        <f t="shared" si="62"/>
        <v>1.0320819428448915</v>
      </c>
      <c r="AI39" s="3">
        <f t="shared" si="56"/>
        <v>1.5203762040999999E-3</v>
      </c>
      <c r="AJ39" s="3">
        <f t="shared" si="24"/>
        <v>4.9719943362721883E-2</v>
      </c>
      <c r="AK39" s="3">
        <f t="shared" si="25"/>
        <v>1.5691528265826692E-3</v>
      </c>
      <c r="AL39" s="3">
        <f t="shared" si="26"/>
        <v>3.9612533705667821E-2</v>
      </c>
      <c r="AM39" s="3">
        <f t="shared" si="27"/>
        <v>5.1315055743935967E-2</v>
      </c>
      <c r="AN39" s="3">
        <f t="shared" si="28"/>
        <v>19.487458125156039</v>
      </c>
      <c r="AP39" s="3">
        <v>3.05788E-2</v>
      </c>
      <c r="AQ39" s="3">
        <v>-3.9956100000000002E-6</v>
      </c>
      <c r="AR39" s="32">
        <f t="shared" si="63"/>
        <v>1.0320819428448915</v>
      </c>
      <c r="AS39" s="3">
        <f t="shared" si="57"/>
        <v>1.5608905156000003E-3</v>
      </c>
      <c r="AT39" s="3">
        <f t="shared" si="30"/>
        <v>5.1044858385548168E-2</v>
      </c>
      <c r="AU39" s="3">
        <f t="shared" si="31"/>
        <v>1.6109669159086128E-3</v>
      </c>
      <c r="AV39" s="3">
        <f t="shared" si="32"/>
        <v>4.0136852341814411E-2</v>
      </c>
      <c r="AW39" s="3">
        <f t="shared" si="33"/>
        <v>5.2682476614798905E-2</v>
      </c>
      <c r="AX39" s="3">
        <f t="shared" si="34"/>
        <v>18.981643693627959</v>
      </c>
      <c r="AZ39" s="3">
        <v>3.05788E-2</v>
      </c>
      <c r="BA39" s="3">
        <v>-3.89517E-6</v>
      </c>
      <c r="BB39" s="32">
        <f t="shared" si="64"/>
        <v>1.0318698308260823</v>
      </c>
      <c r="BC39" s="3">
        <f t="shared" si="58"/>
        <v>1.5789128344000001E-3</v>
      </c>
      <c r="BD39" s="3">
        <f t="shared" si="36"/>
        <v>5.1634231375985981E-2</v>
      </c>
      <c r="BE39" s="3">
        <f t="shared" si="37"/>
        <v>1.6292325193214582E-3</v>
      </c>
      <c r="BF39" s="3">
        <f t="shared" si="38"/>
        <v>4.036375254261499E-2</v>
      </c>
      <c r="BG39" s="3">
        <f t="shared" si="39"/>
        <v>5.3279805594773445E-2</v>
      </c>
      <c r="BH39" s="3">
        <f t="shared" si="40"/>
        <v>18.768837251502593</v>
      </c>
    </row>
    <row r="40" spans="2:60" ht="12" x14ac:dyDescent="0.2">
      <c r="B40" s="3">
        <v>3.5872800000000003E-2</v>
      </c>
      <c r="C40" s="3">
        <v>-4.6981500000000001E-6</v>
      </c>
      <c r="D40" s="32">
        <f t="shared" si="59"/>
        <v>1.0335891197779137</v>
      </c>
      <c r="E40" s="3">
        <f t="shared" si="53"/>
        <v>1.7907052086E-3</v>
      </c>
      <c r="F40" s="3">
        <f t="shared" si="7"/>
        <v>4.9918188950960056E-2</v>
      </c>
      <c r="G40" s="3">
        <f t="shared" si="8"/>
        <v>1.8508534203385992E-3</v>
      </c>
      <c r="H40" s="3">
        <f t="shared" si="9"/>
        <v>4.3021546001260798E-2</v>
      </c>
      <c r="I40" s="3">
        <f t="shared" si="10"/>
        <v>5.1594896978730376E-2</v>
      </c>
      <c r="J40" s="3">
        <f t="shared" si="11"/>
        <v>19.381761735317404</v>
      </c>
      <c r="L40" s="3">
        <v>3.5872800000000003E-2</v>
      </c>
      <c r="M40" s="3">
        <v>-4.8389399999999998E-6</v>
      </c>
      <c r="N40" s="32">
        <f t="shared" si="60"/>
        <v>1.0335891197779137</v>
      </c>
      <c r="O40" s="3">
        <f t="shared" si="54"/>
        <v>1.9029186605000002E-3</v>
      </c>
      <c r="P40" s="3">
        <f t="shared" si="13"/>
        <v>5.3046281876519254E-2</v>
      </c>
      <c r="Q40" s="3">
        <f t="shared" si="14"/>
        <v>1.9668360233151619E-3</v>
      </c>
      <c r="R40" s="3">
        <f t="shared" si="15"/>
        <v>4.4349025054843789E-2</v>
      </c>
      <c r="S40" s="3">
        <f t="shared" si="16"/>
        <v>5.4828059792242638E-2</v>
      </c>
      <c r="T40" s="3"/>
      <c r="V40" s="3">
        <v>3.5872800000000003E-2</v>
      </c>
      <c r="W40" s="3">
        <v>-4.61172E-6</v>
      </c>
      <c r="X40" s="32">
        <f t="shared" si="61"/>
        <v>1.0338126746516436</v>
      </c>
      <c r="Y40" s="3">
        <f t="shared" si="55"/>
        <v>1.82929040844E-3</v>
      </c>
      <c r="Z40" s="3">
        <f t="shared" si="18"/>
        <v>5.099380055195022E-2</v>
      </c>
      <c r="AA40" s="3">
        <f t="shared" si="19"/>
        <v>1.8911436098639541E-3</v>
      </c>
      <c r="AB40" s="3">
        <f t="shared" si="20"/>
        <v>4.3487281012543816E-2</v>
      </c>
      <c r="AC40" s="3">
        <f t="shared" si="21"/>
        <v>5.2718037339264119E-2</v>
      </c>
      <c r="AD40" s="3">
        <f t="shared" si="22"/>
        <v>18.96883970783194</v>
      </c>
      <c r="AF40" s="3">
        <v>3.5872800000000003E-2</v>
      </c>
      <c r="AG40" s="3">
        <v>-4.5479299999999997E-6</v>
      </c>
      <c r="AH40" s="32">
        <f t="shared" si="62"/>
        <v>1.0338126746516436</v>
      </c>
      <c r="AI40" s="3">
        <f t="shared" si="56"/>
        <v>1.7766543235999998E-3</v>
      </c>
      <c r="AJ40" s="3">
        <f t="shared" si="24"/>
        <v>4.9526502631520253E-2</v>
      </c>
      <c r="AK40" s="3">
        <f t="shared" si="25"/>
        <v>1.8367277582123226E-3</v>
      </c>
      <c r="AL40" s="3">
        <f t="shared" si="26"/>
        <v>4.2857061940972135E-2</v>
      </c>
      <c r="AM40" s="3">
        <f t="shared" si="27"/>
        <v>5.1201126151633615E-2</v>
      </c>
      <c r="AN40" s="3">
        <f t="shared" si="28"/>
        <v>19.530820416693008</v>
      </c>
      <c r="AP40" s="3">
        <v>3.5872800000000003E-2</v>
      </c>
      <c r="AQ40" s="3">
        <v>-4.6699900000000003E-6</v>
      </c>
      <c r="AR40" s="32">
        <f t="shared" si="63"/>
        <v>1.0338126746516436</v>
      </c>
      <c r="AS40" s="3">
        <f t="shared" si="57"/>
        <v>1.8243370626000001E-3</v>
      </c>
      <c r="AT40" s="3">
        <f t="shared" si="30"/>
        <v>5.0855719726366495E-2</v>
      </c>
      <c r="AU40" s="3">
        <f t="shared" si="31"/>
        <v>1.8860227781526291E-3</v>
      </c>
      <c r="AV40" s="3">
        <f t="shared" si="32"/>
        <v>4.3428363751730613E-2</v>
      </c>
      <c r="AW40" s="3">
        <f t="shared" si="33"/>
        <v>5.2575287631649301E-2</v>
      </c>
      <c r="AX40" s="3">
        <f t="shared" si="34"/>
        <v>19.020342922442129</v>
      </c>
      <c r="AZ40" s="3">
        <v>3.5872800000000003E-2</v>
      </c>
      <c r="BA40" s="3">
        <v>-4.5541000000000002E-6</v>
      </c>
      <c r="BB40" s="32">
        <f t="shared" si="64"/>
        <v>1.0335891197779137</v>
      </c>
      <c r="BC40" s="3">
        <f t="shared" si="58"/>
        <v>1.8460101099000003E-3</v>
      </c>
      <c r="BD40" s="3">
        <f t="shared" si="36"/>
        <v>5.1459883530139833E-2</v>
      </c>
      <c r="BE40" s="3">
        <f t="shared" si="37"/>
        <v>1.908015964592671E-3</v>
      </c>
      <c r="BF40" s="3">
        <f t="shared" si="38"/>
        <v>4.3680842077421893E-2</v>
      </c>
      <c r="BG40" s="3">
        <f t="shared" si="39"/>
        <v>5.3188375721791185E-2</v>
      </c>
      <c r="BH40" s="3">
        <f t="shared" si="40"/>
        <v>18.801100549312352</v>
      </c>
    </row>
    <row r="41" spans="2:60" ht="12" x14ac:dyDescent="0.2">
      <c r="B41" s="3">
        <v>4.2083500000000003E-2</v>
      </c>
      <c r="C41" s="3">
        <v>-5.4768900000000002E-6</v>
      </c>
      <c r="D41" s="32">
        <f t="shared" si="59"/>
        <v>1.0353084518212319</v>
      </c>
      <c r="E41" s="3">
        <f t="shared" si="53"/>
        <v>2.0875219595999999E-3</v>
      </c>
      <c r="F41" s="3">
        <f t="shared" si="7"/>
        <v>4.9604285755699973E-2</v>
      </c>
      <c r="G41" s="3">
        <f t="shared" si="8"/>
        <v>2.1612291281362999E-3</v>
      </c>
      <c r="H41" s="3">
        <f t="shared" si="9"/>
        <v>4.6489021587212395E-2</v>
      </c>
      <c r="I41" s="3">
        <f t="shared" si="10"/>
        <v>5.1355736289431721E-2</v>
      </c>
      <c r="J41" s="3">
        <f t="shared" si="11"/>
        <v>19.472021477098085</v>
      </c>
      <c r="L41" s="3">
        <v>4.2083500000000003E-2</v>
      </c>
      <c r="M41" s="3">
        <v>-5.6454399999999996E-6</v>
      </c>
      <c r="N41" s="32">
        <f t="shared" si="60"/>
        <v>1.0353084518212319</v>
      </c>
      <c r="O41" s="3">
        <f t="shared" si="54"/>
        <v>2.2200747854999999E-3</v>
      </c>
      <c r="P41" s="3">
        <f t="shared" si="13"/>
        <v>5.2754043401808302E-2</v>
      </c>
      <c r="Q41" s="3">
        <f t="shared" si="14"/>
        <v>2.2984621891033582E-3</v>
      </c>
      <c r="R41" s="3">
        <f t="shared" si="15"/>
        <v>4.7942279765394537E-2</v>
      </c>
      <c r="S41" s="3">
        <f t="shared" si="16"/>
        <v>5.4616707001636226E-2</v>
      </c>
      <c r="T41" s="3"/>
      <c r="V41" s="3">
        <v>4.2083500000000003E-2</v>
      </c>
      <c r="W41" s="3">
        <v>-5.3778399999999998E-6</v>
      </c>
      <c r="X41" s="32">
        <f t="shared" si="61"/>
        <v>1.0355434498366811</v>
      </c>
      <c r="Y41" s="3">
        <f t="shared" si="55"/>
        <v>2.1331795676399999E-3</v>
      </c>
      <c r="Z41" s="3">
        <f t="shared" si="18"/>
        <v>5.068921471930804E-2</v>
      </c>
      <c r="AA41" s="3">
        <f t="shared" si="19"/>
        <v>2.2090001285950452E-3</v>
      </c>
      <c r="AB41" s="3">
        <f t="shared" si="20"/>
        <v>4.7000001368032375E-2</v>
      </c>
      <c r="AC41" s="3">
        <f t="shared" si="21"/>
        <v>5.2490884279944514E-2</v>
      </c>
      <c r="AD41" s="3">
        <f t="shared" si="22"/>
        <v>19.050926912695878</v>
      </c>
      <c r="AF41" s="3">
        <v>4.2083500000000003E-2</v>
      </c>
      <c r="AG41" s="3">
        <v>-5.3061400000000002E-6</v>
      </c>
      <c r="AH41" s="32">
        <f t="shared" si="62"/>
        <v>1.0355434498366811</v>
      </c>
      <c r="AI41" s="3">
        <f t="shared" si="56"/>
        <v>2.0728490601000004E-3</v>
      </c>
      <c r="AJ41" s="3">
        <f t="shared" si="24"/>
        <v>4.9255624178122071E-2</v>
      </c>
      <c r="AK41" s="3">
        <f t="shared" si="25"/>
        <v>2.1465252666866765E-3</v>
      </c>
      <c r="AL41" s="3">
        <f t="shared" si="26"/>
        <v>4.6330608313367487E-2</v>
      </c>
      <c r="AM41" s="3">
        <f t="shared" si="27"/>
        <v>5.1006338985271578E-2</v>
      </c>
      <c r="AN41" s="3">
        <f t="shared" si="28"/>
        <v>19.605406306238851</v>
      </c>
      <c r="AP41" s="3">
        <v>4.2083500000000003E-2</v>
      </c>
      <c r="AQ41" s="3">
        <v>-5.4446700000000002E-6</v>
      </c>
      <c r="AR41" s="32">
        <f t="shared" si="63"/>
        <v>1.0355434498366811</v>
      </c>
      <c r="AS41" s="3">
        <f t="shared" si="57"/>
        <v>2.1269658046000001E-3</v>
      </c>
      <c r="AT41" s="3">
        <f t="shared" si="30"/>
        <v>5.0541561528865228E-2</v>
      </c>
      <c r="AU41" s="3">
        <f t="shared" si="31"/>
        <v>2.2025655069801363E-3</v>
      </c>
      <c r="AV41" s="3">
        <f t="shared" si="32"/>
        <v>4.6931498026167202E-2</v>
      </c>
      <c r="AW41" s="3">
        <f t="shared" si="33"/>
        <v>5.2337982985733986E-2</v>
      </c>
      <c r="AX41" s="3">
        <f t="shared" si="34"/>
        <v>19.106582694877154</v>
      </c>
      <c r="AZ41" s="3">
        <v>4.2083500000000003E-2</v>
      </c>
      <c r="BA41" s="3">
        <v>-5.3124500000000003E-6</v>
      </c>
      <c r="BB41" s="32">
        <f t="shared" si="64"/>
        <v>1.0353084518212319</v>
      </c>
      <c r="BC41" s="3">
        <f t="shared" si="58"/>
        <v>2.1534072824000001E-3</v>
      </c>
      <c r="BD41" s="3">
        <f t="shared" si="36"/>
        <v>5.1169871384271745E-2</v>
      </c>
      <c r="BE41" s="3">
        <f t="shared" si="37"/>
        <v>2.2294407596821103E-3</v>
      </c>
      <c r="BF41" s="3">
        <f t="shared" si="38"/>
        <v>4.7216954155071357E-2</v>
      </c>
      <c r="BG41" s="3">
        <f t="shared" si="39"/>
        <v>5.2976600322741929E-2</v>
      </c>
      <c r="BH41" s="3">
        <f t="shared" si="40"/>
        <v>18.876258459543269</v>
      </c>
    </row>
    <row r="42" spans="2:60" ht="12.75" customHeight="1" x14ac:dyDescent="0.2">
      <c r="B42" s="3">
        <v>4.9369299999999998E-2</v>
      </c>
      <c r="C42" s="3">
        <v>-6.3736000000000003E-6</v>
      </c>
      <c r="D42" s="32">
        <f t="shared" si="59"/>
        <v>1.0370277477061385</v>
      </c>
      <c r="E42" s="3">
        <f t="shared" si="53"/>
        <v>2.4293029761000002E-3</v>
      </c>
      <c r="F42" s="3">
        <f t="shared" si="7"/>
        <v>4.9206753510785052E-2</v>
      </c>
      <c r="G42" s="3">
        <f t="shared" si="8"/>
        <v>2.5192545938008022E-3</v>
      </c>
      <c r="H42" s="3">
        <f t="shared" si="9"/>
        <v>5.0192176619477287E-2</v>
      </c>
      <c r="I42" s="3">
        <f t="shared" si="10"/>
        <v>5.1028768765220535E-2</v>
      </c>
      <c r="J42" s="3">
        <f t="shared" si="11"/>
        <v>19.596788717378693</v>
      </c>
      <c r="L42" s="3">
        <v>4.9369299999999998E-2</v>
      </c>
      <c r="M42" s="3">
        <v>-6.5762900000000002E-6</v>
      </c>
      <c r="N42" s="32">
        <f t="shared" si="60"/>
        <v>1.0370277477061385</v>
      </c>
      <c r="O42" s="3">
        <f t="shared" si="54"/>
        <v>2.5861315480000002E-3</v>
      </c>
      <c r="P42" s="3">
        <f t="shared" si="13"/>
        <v>5.2383395105865392E-2</v>
      </c>
      <c r="Q42" s="3">
        <f t="shared" si="14"/>
        <v>2.6818901744942295E-3</v>
      </c>
      <c r="R42" s="3">
        <f t="shared" si="15"/>
        <v>5.1786969157252574E-2</v>
      </c>
      <c r="S42" s="3">
        <f t="shared" si="16"/>
        <v>5.4323034243836346E-2</v>
      </c>
      <c r="T42" s="3"/>
      <c r="V42" s="3">
        <v>4.9369299999999998E-2</v>
      </c>
      <c r="W42" s="3">
        <v>-6.2617700000000004E-6</v>
      </c>
      <c r="X42" s="32">
        <f t="shared" si="61"/>
        <v>1.037274188622652</v>
      </c>
      <c r="Y42" s="3">
        <f t="shared" si="55"/>
        <v>2.48379924144E-3</v>
      </c>
      <c r="Z42" s="3">
        <f t="shared" si="18"/>
        <v>5.0310602772168131E-2</v>
      </c>
      <c r="AA42" s="3">
        <f t="shared" si="19"/>
        <v>2.5763808428662343E-3</v>
      </c>
      <c r="AB42" s="3">
        <f t="shared" si="20"/>
        <v>5.075806185096348E-2</v>
      </c>
      <c r="AC42" s="3">
        <f t="shared" si="21"/>
        <v>5.2185889669617243E-2</v>
      </c>
      <c r="AD42" s="3">
        <f t="shared" si="22"/>
        <v>19.162267929719757</v>
      </c>
      <c r="AF42" s="3">
        <v>4.9369299999999998E-2</v>
      </c>
      <c r="AG42" s="3">
        <v>-6.17668E-6</v>
      </c>
      <c r="AH42" s="32">
        <f t="shared" si="62"/>
        <v>1.037274188622652</v>
      </c>
      <c r="AI42" s="3">
        <f t="shared" si="56"/>
        <v>2.4129255111000002E-3</v>
      </c>
      <c r="AJ42" s="3">
        <f t="shared" si="24"/>
        <v>4.8875019720757647E-2</v>
      </c>
      <c r="AK42" s="3">
        <f t="shared" si="25"/>
        <v>2.5028653517331504E-3</v>
      </c>
      <c r="AL42" s="3">
        <f t="shared" si="26"/>
        <v>5.002864531179263E-2</v>
      </c>
      <c r="AM42" s="3">
        <f t="shared" si="27"/>
        <v>5.0696796424764996E-2</v>
      </c>
      <c r="AN42" s="3">
        <f t="shared" si="28"/>
        <v>19.725112246175534</v>
      </c>
      <c r="AP42" s="3">
        <v>4.9369299999999998E-2</v>
      </c>
      <c r="AQ42" s="3">
        <v>-6.3391300000000004E-6</v>
      </c>
      <c r="AR42" s="32">
        <f t="shared" si="63"/>
        <v>1.037274188622652</v>
      </c>
      <c r="AS42" s="3">
        <f t="shared" si="57"/>
        <v>2.4763866036000004E-3</v>
      </c>
      <c r="AT42" s="3">
        <f t="shared" si="30"/>
        <v>5.0160456064801413E-2</v>
      </c>
      <c r="AU42" s="3">
        <f t="shared" si="31"/>
        <v>2.5686919049651953E-3</v>
      </c>
      <c r="AV42" s="3">
        <f t="shared" si="32"/>
        <v>5.0682264205195046E-2</v>
      </c>
      <c r="AW42" s="3">
        <f t="shared" si="33"/>
        <v>5.2030146365559068E-2</v>
      </c>
      <c r="AX42" s="3">
        <f t="shared" si="34"/>
        <v>19.219626886576314</v>
      </c>
      <c r="AZ42" s="3">
        <v>4.9369299999999998E-2</v>
      </c>
      <c r="BA42" s="3">
        <v>-6.1854299999999997E-6</v>
      </c>
      <c r="BB42" s="32">
        <f t="shared" si="64"/>
        <v>1.0370277477061385</v>
      </c>
      <c r="BC42" s="3">
        <f t="shared" si="58"/>
        <v>2.5072697254E-3</v>
      </c>
      <c r="BD42" s="3">
        <f t="shared" si="36"/>
        <v>5.0786009228407127E-2</v>
      </c>
      <c r="BE42" s="3">
        <f t="shared" si="37"/>
        <v>2.6001082762233505E-3</v>
      </c>
      <c r="BF42" s="3">
        <f t="shared" si="38"/>
        <v>5.0991256860596704E-2</v>
      </c>
      <c r="BG42" s="3">
        <f t="shared" si="39"/>
        <v>5.266650076511821E-2</v>
      </c>
      <c r="BH42" s="3">
        <f t="shared" si="40"/>
        <v>18.987401583025136</v>
      </c>
    </row>
    <row r="43" spans="2:60" ht="12" x14ac:dyDescent="0.2">
      <c r="B43" s="3">
        <v>5.7916599999999999E-2</v>
      </c>
      <c r="C43" s="3">
        <v>-7.3988199999999999E-6</v>
      </c>
      <c r="D43" s="32">
        <f t="shared" si="59"/>
        <v>1.0387470676839241</v>
      </c>
      <c r="E43" s="3">
        <f t="shared" si="53"/>
        <v>2.8200655790999998E-3</v>
      </c>
      <c r="F43" s="3">
        <f t="shared" si="7"/>
        <v>4.8691835831177935E-2</v>
      </c>
      <c r="G43" s="3">
        <f t="shared" si="8"/>
        <v>2.9293348509664922E-3</v>
      </c>
      <c r="H43" s="3">
        <f t="shared" si="9"/>
        <v>5.4123330006259705E-2</v>
      </c>
      <c r="I43" s="3">
        <f t="shared" si="10"/>
        <v>5.0578501689783104E-2</v>
      </c>
      <c r="J43" s="3">
        <f t="shared" si="11"/>
        <v>19.771246015419251</v>
      </c>
      <c r="L43" s="3">
        <v>5.7916599999999999E-2</v>
      </c>
      <c r="M43" s="3">
        <v>-7.6417100000000007E-6</v>
      </c>
      <c r="N43" s="32">
        <f t="shared" si="60"/>
        <v>1.0387470676839241</v>
      </c>
      <c r="O43" s="3">
        <f t="shared" si="54"/>
        <v>3.0051079630000004E-3</v>
      </c>
      <c r="P43" s="3">
        <f t="shared" si="13"/>
        <v>5.1886815921514735E-2</v>
      </c>
      <c r="Q43" s="3">
        <f t="shared" si="14"/>
        <v>3.1215470846398608E-3</v>
      </c>
      <c r="R43" s="3">
        <f t="shared" si="15"/>
        <v>5.5870807087779396E-2</v>
      </c>
      <c r="S43" s="3">
        <f t="shared" si="16"/>
        <v>5.3897277889928985E-2</v>
      </c>
      <c r="T43" s="3"/>
      <c r="V43" s="3">
        <v>5.7916599999999999E-2</v>
      </c>
      <c r="W43" s="3">
        <v>-7.2722999999999998E-6</v>
      </c>
      <c r="X43" s="32">
        <f t="shared" si="61"/>
        <v>1.0390049516618538</v>
      </c>
      <c r="Y43" s="3">
        <f t="shared" si="55"/>
        <v>2.8846360712399999E-3</v>
      </c>
      <c r="Z43" s="3">
        <f t="shared" si="18"/>
        <v>4.9806723309724674E-2</v>
      </c>
      <c r="AA43" s="3">
        <f t="shared" si="19"/>
        <v>2.9971511617607558E-3</v>
      </c>
      <c r="AB43" s="3">
        <f t="shared" si="20"/>
        <v>5.4746243357519569E-2</v>
      </c>
      <c r="AC43" s="3">
        <f t="shared" si="21"/>
        <v>5.1749432144855806E-2</v>
      </c>
      <c r="AD43" s="3">
        <f t="shared" si="22"/>
        <v>19.32388353945263</v>
      </c>
      <c r="AF43" s="3">
        <v>5.7916599999999999E-2</v>
      </c>
      <c r="AG43" s="3">
        <v>-7.1784700000000004E-6</v>
      </c>
      <c r="AH43" s="32">
        <f t="shared" si="62"/>
        <v>1.0390049516618538</v>
      </c>
      <c r="AI43" s="3">
        <f t="shared" si="56"/>
        <v>2.8042747746000003E-3</v>
      </c>
      <c r="AJ43" s="3">
        <f t="shared" si="24"/>
        <v>4.8419188533166665E-2</v>
      </c>
      <c r="AK43" s="3">
        <f t="shared" si="25"/>
        <v>2.9136553766298291E-3</v>
      </c>
      <c r="AL43" s="3">
        <f t="shared" si="26"/>
        <v>5.3978286158693746E-2</v>
      </c>
      <c r="AM43" s="3">
        <f t="shared" si="27"/>
        <v>5.0307776641409015E-2</v>
      </c>
      <c r="AN43" s="3">
        <f t="shared" si="28"/>
        <v>19.877642518927907</v>
      </c>
      <c r="AP43" s="3">
        <v>5.7916599999999999E-2</v>
      </c>
      <c r="AQ43" s="3">
        <v>-7.3613400000000004E-6</v>
      </c>
      <c r="AR43" s="32">
        <f t="shared" si="63"/>
        <v>1.0390049516618538</v>
      </c>
      <c r="AS43" s="3">
        <f t="shared" si="57"/>
        <v>2.8757129401000003E-3</v>
      </c>
      <c r="AT43" s="3">
        <f t="shared" si="30"/>
        <v>4.9652654681041367E-2</v>
      </c>
      <c r="AU43" s="3">
        <f t="shared" si="31"/>
        <v>2.9878799843219683E-3</v>
      </c>
      <c r="AV43" s="3">
        <f t="shared" si="32"/>
        <v>5.466150367783499E-2</v>
      </c>
      <c r="AW43" s="3">
        <f t="shared" si="33"/>
        <v>5.1589354076758104E-2</v>
      </c>
      <c r="AX43" s="3">
        <f t="shared" si="34"/>
        <v>19.383844165060349</v>
      </c>
      <c r="AZ43" s="3">
        <v>5.7916599999999999E-2</v>
      </c>
      <c r="BA43" s="3">
        <v>-7.1877200000000004E-6</v>
      </c>
      <c r="BB43" s="32">
        <f t="shared" si="64"/>
        <v>1.0387470676839241</v>
      </c>
      <c r="BC43" s="3">
        <f t="shared" si="58"/>
        <v>2.9135479769000004E-3</v>
      </c>
      <c r="BD43" s="3">
        <f t="shared" si="36"/>
        <v>5.0305922255450088E-2</v>
      </c>
      <c r="BE43" s="3">
        <f t="shared" si="37"/>
        <v>3.0264394175613047E-3</v>
      </c>
      <c r="BF43" s="3">
        <f t="shared" si="38"/>
        <v>5.5013084057897579E-2</v>
      </c>
      <c r="BG43" s="3">
        <f t="shared" si="39"/>
        <v>5.225512922998423E-2</v>
      </c>
      <c r="BH43" s="3">
        <f t="shared" si="40"/>
        <v>19.136877369469701</v>
      </c>
    </row>
    <row r="44" spans="2:60" ht="16.5" customHeight="1" x14ac:dyDescent="0.2">
      <c r="B44" s="3">
        <v>6.7943600000000007E-2</v>
      </c>
      <c r="C44" s="3">
        <v>-8.5708999999999995E-6</v>
      </c>
      <c r="D44" s="32">
        <f t="shared" si="59"/>
        <v>1.0404663729465353</v>
      </c>
      <c r="E44" s="3">
        <f t="shared" si="53"/>
        <v>3.2668038710999998E-3</v>
      </c>
      <c r="F44" s="3">
        <f t="shared" si="7"/>
        <v>4.808111243884633E-2</v>
      </c>
      <c r="G44" s="3">
        <f t="shared" si="8"/>
        <v>3.3989995748911176E-3</v>
      </c>
      <c r="H44" s="3">
        <f t="shared" si="9"/>
        <v>5.8300939742778737E-2</v>
      </c>
      <c r="I44" s="3">
        <f t="shared" si="10"/>
        <v>5.0026780666480981E-2</v>
      </c>
      <c r="J44" s="3">
        <f t="shared" si="11"/>
        <v>19.989293467968878</v>
      </c>
      <c r="L44" s="3">
        <v>6.7943600000000007E-2</v>
      </c>
      <c r="M44" s="3">
        <v>-8.8604499999999992E-6</v>
      </c>
      <c r="N44" s="32">
        <f t="shared" si="60"/>
        <v>1.0404663729465353</v>
      </c>
      <c r="O44" s="3">
        <f t="shared" si="54"/>
        <v>3.4843774679999993E-3</v>
      </c>
      <c r="P44" s="3">
        <f t="shared" si="13"/>
        <v>5.1283380156482712E-2</v>
      </c>
      <c r="Q44" s="3">
        <f t="shared" si="14"/>
        <v>3.6253775861065916E-3</v>
      </c>
      <c r="R44" s="3">
        <f t="shared" si="15"/>
        <v>6.0211108494252055E-2</v>
      </c>
      <c r="S44" s="3">
        <f t="shared" si="16"/>
        <v>5.3358632543853889E-2</v>
      </c>
      <c r="T44" s="3"/>
      <c r="V44" s="3">
        <v>6.7943600000000007E-2</v>
      </c>
      <c r="W44" s="3">
        <v>-8.4297100000000006E-6</v>
      </c>
      <c r="X44" s="32">
        <f t="shared" si="61"/>
        <v>1.0407356998879431</v>
      </c>
      <c r="Y44" s="3">
        <f t="shared" si="55"/>
        <v>3.3437343218400005E-3</v>
      </c>
      <c r="Z44" s="3">
        <f t="shared" si="18"/>
        <v>4.9213381714245344E-2</v>
      </c>
      <c r="AA44" s="3">
        <f t="shared" si="19"/>
        <v>3.4799436796794899E-3</v>
      </c>
      <c r="AB44" s="3">
        <f t="shared" si="20"/>
        <v>5.8991047453655965E-2</v>
      </c>
      <c r="AC44" s="3">
        <f t="shared" si="21"/>
        <v>5.1218123262227633E-2</v>
      </c>
      <c r="AD44" s="3">
        <f t="shared" si="22"/>
        <v>19.524338970410508</v>
      </c>
      <c r="AF44" s="3">
        <v>6.7943600000000007E-2</v>
      </c>
      <c r="AG44" s="3">
        <v>-8.3236499999999995E-6</v>
      </c>
      <c r="AH44" s="32">
        <f t="shared" si="62"/>
        <v>1.0407356998879431</v>
      </c>
      <c r="AI44" s="3">
        <f t="shared" si="56"/>
        <v>3.2516393415999998E-3</v>
      </c>
      <c r="AJ44" s="3">
        <f t="shared" si="24"/>
        <v>4.7857919533259928E-2</v>
      </c>
      <c r="AK44" s="3">
        <f t="shared" si="25"/>
        <v>3.3840971459632462E-3</v>
      </c>
      <c r="AL44" s="3">
        <f t="shared" si="26"/>
        <v>5.8172993269757459E-2</v>
      </c>
      <c r="AM44" s="3">
        <f t="shared" si="27"/>
        <v>4.9807445380628139E-2</v>
      </c>
      <c r="AN44" s="3">
        <f t="shared" si="28"/>
        <v>20.077319612720693</v>
      </c>
      <c r="AP44" s="3">
        <v>6.7943600000000007E-2</v>
      </c>
      <c r="AQ44" s="3">
        <v>-8.5330900000000007E-6</v>
      </c>
      <c r="AR44" s="32">
        <f t="shared" si="63"/>
        <v>1.0407356998879431</v>
      </c>
      <c r="AS44" s="3">
        <f t="shared" si="57"/>
        <v>3.3334570776000004E-3</v>
      </c>
      <c r="AT44" s="3">
        <f t="shared" si="30"/>
        <v>4.9062120311552521E-2</v>
      </c>
      <c r="AU44" s="3">
        <f t="shared" si="31"/>
        <v>3.469247784702454E-3</v>
      </c>
      <c r="AV44" s="3">
        <f t="shared" si="32"/>
        <v>5.890032075211861E-2</v>
      </c>
      <c r="AW44" s="3">
        <f t="shared" si="33"/>
        <v>5.106070012043009E-2</v>
      </c>
      <c r="AX44" s="3">
        <f t="shared" si="34"/>
        <v>19.584533655853384</v>
      </c>
      <c r="AZ44" s="3">
        <v>6.7943600000000007E-2</v>
      </c>
      <c r="BA44" s="3">
        <v>-8.3331600000000007E-6</v>
      </c>
      <c r="BB44" s="32">
        <f t="shared" si="64"/>
        <v>1.0404663729465353</v>
      </c>
      <c r="BC44" s="3">
        <f t="shared" si="58"/>
        <v>3.3778520809000004E-3</v>
      </c>
      <c r="BD44" s="3">
        <f t="shared" si="36"/>
        <v>4.9715529952784367E-2</v>
      </c>
      <c r="BE44" s="3">
        <f t="shared" si="37"/>
        <v>3.5145415029639304E-3</v>
      </c>
      <c r="BF44" s="3">
        <f t="shared" si="38"/>
        <v>5.9283568574807731E-2</v>
      </c>
      <c r="BG44" s="3">
        <f t="shared" si="39"/>
        <v>5.1727337129088391E-2</v>
      </c>
      <c r="BH44" s="3">
        <f t="shared" si="40"/>
        <v>19.332137618150448</v>
      </c>
    </row>
    <row r="45" spans="2:60" ht="12" x14ac:dyDescent="0.2">
      <c r="B45" s="3">
        <v>7.9706600000000002E-2</v>
      </c>
      <c r="C45" s="3">
        <v>-9.9044999999999998E-6</v>
      </c>
      <c r="D45" s="32">
        <f t="shared" si="59"/>
        <v>1.0421856840138082</v>
      </c>
      <c r="E45" s="3">
        <f t="shared" si="53"/>
        <v>3.7751055110999999E-3</v>
      </c>
      <c r="F45" s="3">
        <f t="shared" si="7"/>
        <v>4.736252093427646E-2</v>
      </c>
      <c r="G45" s="3">
        <f t="shared" si="8"/>
        <v>3.9343609193100504E-3</v>
      </c>
      <c r="H45" s="3">
        <f t="shared" si="9"/>
        <v>6.2724484209198961E-2</v>
      </c>
      <c r="I45" s="3">
        <f t="shared" si="10"/>
        <v>4.9360541276507221E-2</v>
      </c>
      <c r="J45" s="3">
        <f t="shared" si="11"/>
        <v>20.259097127768786</v>
      </c>
      <c r="L45" s="3">
        <v>7.9706600000000002E-2</v>
      </c>
      <c r="M45" s="3">
        <v>-1.0118100000000001E-5</v>
      </c>
      <c r="N45" s="32">
        <f t="shared" si="60"/>
        <v>1.0421856840138082</v>
      </c>
      <c r="O45" s="3">
        <f t="shared" si="54"/>
        <v>3.9789483305000001E-3</v>
      </c>
      <c r="P45" s="3">
        <f t="shared" si="13"/>
        <v>4.9919935494676729E-2</v>
      </c>
      <c r="Q45" s="3">
        <f t="shared" si="14"/>
        <v>4.1468029874777426E-3</v>
      </c>
      <c r="R45" s="3">
        <f t="shared" si="15"/>
        <v>6.4395675223401005E-2</v>
      </c>
      <c r="S45" s="3">
        <f t="shared" si="16"/>
        <v>5.2025842119444846E-2</v>
      </c>
      <c r="T45" s="3"/>
      <c r="V45" s="3">
        <v>7.9706600000000002E-2</v>
      </c>
      <c r="W45" s="3">
        <v>-9.7452900000000007E-6</v>
      </c>
      <c r="X45" s="32">
        <f t="shared" si="61"/>
        <v>1.0424664539573276</v>
      </c>
      <c r="Y45" s="3">
        <f t="shared" si="55"/>
        <v>3.8655722846400002E-3</v>
      </c>
      <c r="Z45" s="3">
        <f t="shared" si="18"/>
        <v>4.8497518206020579E-2</v>
      </c>
      <c r="AA45" s="3">
        <f t="shared" si="19"/>
        <v>4.0297294320843866E-3</v>
      </c>
      <c r="AB45" s="3">
        <f t="shared" si="20"/>
        <v>6.3480149905969716E-2</v>
      </c>
      <c r="AC45" s="3">
        <f t="shared" si="21"/>
        <v>5.0557035829961211E-2</v>
      </c>
      <c r="AD45" s="3">
        <f t="shared" si="22"/>
        <v>19.779640629314308</v>
      </c>
      <c r="AF45" s="3">
        <v>7.9706600000000002E-2</v>
      </c>
      <c r="AG45" s="3">
        <v>-9.6256600000000006E-6</v>
      </c>
      <c r="AH45" s="32">
        <f t="shared" si="62"/>
        <v>1.0424664539573276</v>
      </c>
      <c r="AI45" s="3">
        <f t="shared" si="56"/>
        <v>3.7602695481000004E-3</v>
      </c>
      <c r="AJ45" s="3">
        <f t="shared" si="24"/>
        <v>4.7176388757016359E-2</v>
      </c>
      <c r="AK45" s="3">
        <f t="shared" si="25"/>
        <v>3.9199548617315306E-3</v>
      </c>
      <c r="AL45" s="3">
        <f t="shared" si="26"/>
        <v>6.2609542896682538E-2</v>
      </c>
      <c r="AM45" s="3">
        <f t="shared" si="27"/>
        <v>4.9179802698039191E-2</v>
      </c>
      <c r="AN45" s="3">
        <f t="shared" si="28"/>
        <v>20.333550464607093</v>
      </c>
      <c r="AP45" s="3">
        <v>7.9706600000000002E-2</v>
      </c>
      <c r="AQ45" s="3">
        <v>-9.8664400000000004E-6</v>
      </c>
      <c r="AR45" s="32">
        <f t="shared" si="63"/>
        <v>1.0424664539573276</v>
      </c>
      <c r="AS45" s="3">
        <f t="shared" si="57"/>
        <v>3.8543302551000006E-3</v>
      </c>
      <c r="AT45" s="3">
        <f t="shared" si="30"/>
        <v>4.8356475562876859E-2</v>
      </c>
      <c r="AU45" s="3">
        <f t="shared" si="31"/>
        <v>4.0180099934145393E-3</v>
      </c>
      <c r="AV45" s="3">
        <f t="shared" si="32"/>
        <v>6.3387774794628496E-2</v>
      </c>
      <c r="AW45" s="3">
        <f t="shared" si="33"/>
        <v>5.0410003605906403E-2</v>
      </c>
      <c r="AX45" s="3">
        <f t="shared" si="34"/>
        <v>19.837332443333384</v>
      </c>
      <c r="AZ45" s="3">
        <v>7.9706600000000002E-2</v>
      </c>
      <c r="BA45" s="3">
        <v>-9.6400999999999994E-6</v>
      </c>
      <c r="BB45" s="32">
        <f t="shared" si="64"/>
        <v>1.0421856840138082</v>
      </c>
      <c r="BC45" s="3">
        <f t="shared" si="58"/>
        <v>3.9076202098999998E-3</v>
      </c>
      <c r="BD45" s="3">
        <f t="shared" si="36"/>
        <v>4.9025052001967211E-2</v>
      </c>
      <c r="BE45" s="3">
        <f t="shared" si="37"/>
        <v>4.0724658413208124E-3</v>
      </c>
      <c r="BF45" s="3">
        <f t="shared" si="38"/>
        <v>6.3815874524453656E-2</v>
      </c>
      <c r="BG45" s="3">
        <f t="shared" si="39"/>
        <v>5.1093207354482723E-2</v>
      </c>
      <c r="BH45" s="3">
        <f t="shared" si="40"/>
        <v>19.572073310294225</v>
      </c>
    </row>
    <row r="46" spans="2:60" ht="12" x14ac:dyDescent="0.2">
      <c r="B46" s="3">
        <v>8.6331099999999994E-2</v>
      </c>
      <c r="C46" s="3">
        <v>-1.05287E-5</v>
      </c>
      <c r="D46" s="32">
        <f t="shared" si="59"/>
        <v>1.0430453426618651</v>
      </c>
      <c r="E46" s="3">
        <f t="shared" si="53"/>
        <v>4.0130193410999994E-3</v>
      </c>
      <c r="F46" s="3">
        <f t="shared" si="7"/>
        <v>4.648405199400911E-2</v>
      </c>
      <c r="G46" s="3">
        <f t="shared" si="8"/>
        <v>4.1857611337463409E-3</v>
      </c>
      <c r="H46" s="3">
        <f t="shared" si="9"/>
        <v>6.469745847980693E-2</v>
      </c>
      <c r="I46" s="3">
        <f t="shared" si="10"/>
        <v>4.848497394040318E-2</v>
      </c>
      <c r="J46" s="3">
        <f t="shared" si="11"/>
        <v>20.624946632521269</v>
      </c>
      <c r="L46" s="3">
        <v>8.6331099999999994E-2</v>
      </c>
      <c r="M46" s="3">
        <v>-1.09879E-5</v>
      </c>
      <c r="N46" s="32">
        <f t="shared" si="60"/>
        <v>1.0430453426618651</v>
      </c>
      <c r="O46" s="3">
        <f t="shared" si="54"/>
        <v>4.3209971805000004E-3</v>
      </c>
      <c r="P46" s="3">
        <f t="shared" si="13"/>
        <v>5.0051455159264749E-2</v>
      </c>
      <c r="Q46" s="3">
        <f t="shared" si="14"/>
        <v>4.5069959847755759E-3</v>
      </c>
      <c r="R46" s="3">
        <f t="shared" si="15"/>
        <v>6.7134164065515672E-2</v>
      </c>
      <c r="S46" s="3">
        <f t="shared" si="16"/>
        <v>5.2205937197320272E-2</v>
      </c>
      <c r="T46" s="3"/>
      <c r="V46" s="3">
        <v>8.6331099999999994E-2</v>
      </c>
      <c r="W46" s="3">
        <v>-1.0338400000000001E-5</v>
      </c>
      <c r="X46" s="32">
        <f t="shared" si="61"/>
        <v>1.0433318341271687</v>
      </c>
      <c r="Y46" s="3">
        <f t="shared" si="55"/>
        <v>4.1008352972400006E-3</v>
      </c>
      <c r="Z46" s="3">
        <f t="shared" si="18"/>
        <v>4.7501251544808311E-2</v>
      </c>
      <c r="AA46" s="3">
        <f t="shared" si="19"/>
        <v>4.2785320121228425E-3</v>
      </c>
      <c r="AB46" s="3">
        <f t="shared" si="20"/>
        <v>6.5410488548266033E-2</v>
      </c>
      <c r="AC46" s="3">
        <f t="shared" si="21"/>
        <v>4.9559567897580856E-2</v>
      </c>
      <c r="AD46" s="3">
        <f t="shared" si="22"/>
        <v>20.177738475577243</v>
      </c>
      <c r="AF46" s="3">
        <v>8.6331099999999994E-2</v>
      </c>
      <c r="AG46" s="3">
        <v>-1.02455E-5</v>
      </c>
      <c r="AH46" s="32">
        <f t="shared" si="62"/>
        <v>1.0433318341271687</v>
      </c>
      <c r="AI46" s="3">
        <f t="shared" si="56"/>
        <v>4.0024100441000002E-3</v>
      </c>
      <c r="AJ46" s="3">
        <f t="shared" si="24"/>
        <v>4.6361161204942374E-2</v>
      </c>
      <c r="AK46" s="3">
        <f t="shared" si="25"/>
        <v>4.1758418122398557E-3</v>
      </c>
      <c r="AL46" s="3">
        <f t="shared" si="26"/>
        <v>6.4620753726955679E-2</v>
      </c>
      <c r="AM46" s="3">
        <f t="shared" si="27"/>
        <v>4.8370075352217864E-2</v>
      </c>
      <c r="AN46" s="3">
        <f t="shared" si="28"/>
        <v>20.67393926344479</v>
      </c>
      <c r="AP46" s="3">
        <v>8.6331099999999994E-2</v>
      </c>
      <c r="AQ46" s="3">
        <v>-1.0486700000000001E-5</v>
      </c>
      <c r="AR46" s="32">
        <f t="shared" si="63"/>
        <v>1.0433318341271687</v>
      </c>
      <c r="AS46" s="3">
        <f t="shared" si="57"/>
        <v>4.0966348241000001E-3</v>
      </c>
      <c r="AT46" s="3">
        <f t="shared" si="30"/>
        <v>4.745259615712067E-2</v>
      </c>
      <c r="AU46" s="3">
        <f t="shared" si="31"/>
        <v>4.2741495247774841E-3</v>
      </c>
      <c r="AV46" s="3">
        <f t="shared" si="32"/>
        <v>6.5376980083034456E-2</v>
      </c>
      <c r="AW46" s="3">
        <f t="shared" si="33"/>
        <v>4.9508804182704549E-2</v>
      </c>
      <c r="AX46" s="3">
        <f t="shared" si="34"/>
        <v>20.198427663686957</v>
      </c>
      <c r="AZ46" s="3">
        <v>8.6331099999999994E-2</v>
      </c>
      <c r="BA46" s="3">
        <v>-1.0266E-5</v>
      </c>
      <c r="BB46" s="32">
        <f t="shared" si="64"/>
        <v>1.0430453426618651</v>
      </c>
      <c r="BC46" s="3">
        <f t="shared" si="58"/>
        <v>4.1613287748999998E-3</v>
      </c>
      <c r="BD46" s="3">
        <f t="shared" si="36"/>
        <v>4.8201966323839267E-2</v>
      </c>
      <c r="BE46" s="3">
        <f t="shared" si="37"/>
        <v>4.3404545979442493E-3</v>
      </c>
      <c r="BF46" s="3">
        <f t="shared" si="38"/>
        <v>6.5882126543883271E-2</v>
      </c>
      <c r="BG46" s="3">
        <f t="shared" si="39"/>
        <v>5.0276836481224607E-2</v>
      </c>
      <c r="BH46" s="3">
        <f t="shared" si="40"/>
        <v>19.889875139089952</v>
      </c>
    </row>
    <row r="47" spans="2:60" ht="12" x14ac:dyDescent="0.2">
      <c r="B47" s="3">
        <v>9.3506099999999995E-2</v>
      </c>
      <c r="C47" s="3">
        <v>-1.1399199999999999E-5</v>
      </c>
      <c r="D47" s="32">
        <f t="shared" si="59"/>
        <v>1.0439049933394562</v>
      </c>
      <c r="E47" s="3">
        <f t="shared" si="53"/>
        <v>4.3448104160999992E-3</v>
      </c>
      <c r="F47" s="3">
        <f t="shared" si="7"/>
        <v>4.6465529159060208E-2</v>
      </c>
      <c r="G47" s="24">
        <f t="shared" si="8"/>
        <v>4.5355692884800694E-3</v>
      </c>
      <c r="H47" s="24">
        <f t="shared" si="9"/>
        <v>6.7346635316696185E-2</v>
      </c>
      <c r="I47" s="24">
        <f t="shared" si="10"/>
        <v>4.850559790730305E-2</v>
      </c>
      <c r="J47" s="3">
        <f t="shared" si="11"/>
        <v>20.616177166005802</v>
      </c>
      <c r="L47" s="3">
        <v>9.3506099999999995E-2</v>
      </c>
      <c r="M47" s="3">
        <v>-1.18034E-5</v>
      </c>
      <c r="N47" s="32">
        <f t="shared" si="60"/>
        <v>1.0439049933394562</v>
      </c>
      <c r="O47" s="3">
        <f t="shared" si="54"/>
        <v>4.6416925554999995E-3</v>
      </c>
      <c r="P47" s="3">
        <f t="shared" si="13"/>
        <v>4.9640532066891889E-2</v>
      </c>
      <c r="Q47" s="24">
        <f t="shared" si="14"/>
        <v>4.84548603623303E-3</v>
      </c>
      <c r="R47" s="24">
        <f t="shared" si="15"/>
        <v>6.9609525470534783E-2</v>
      </c>
      <c r="S47" s="24">
        <f t="shared" si="16"/>
        <v>5.1819999296655837E-2</v>
      </c>
      <c r="T47" s="24"/>
      <c r="V47" s="3">
        <v>9.3506099999999995E-2</v>
      </c>
      <c r="W47" s="3">
        <v>-1.12287E-5</v>
      </c>
      <c r="X47" s="32">
        <f t="shared" si="61"/>
        <v>1.0441972062734959</v>
      </c>
      <c r="Y47" s="3">
        <f t="shared" si="55"/>
        <v>4.4539816952400002E-3</v>
      </c>
      <c r="Z47" s="3">
        <f t="shared" si="18"/>
        <v>4.7633060252111899E-2</v>
      </c>
      <c r="AA47" s="24">
        <f t="shared" si="19"/>
        <v>4.6508352429628971E-3</v>
      </c>
      <c r="AB47" s="24">
        <f t="shared" si="20"/>
        <v>6.8197032508481609E-2</v>
      </c>
      <c r="AC47" s="24">
        <f t="shared" si="21"/>
        <v>4.9738308441512342E-2</v>
      </c>
      <c r="AD47" s="3">
        <f t="shared" si="22"/>
        <v>20.105227365661374</v>
      </c>
      <c r="AF47" s="3">
        <v>9.3506099999999995E-2</v>
      </c>
      <c r="AG47" s="3">
        <v>-1.1085400000000001E-5</v>
      </c>
      <c r="AH47" s="32">
        <f t="shared" si="62"/>
        <v>1.0441972062734959</v>
      </c>
      <c r="AI47" s="3">
        <f t="shared" si="56"/>
        <v>4.3305169791000003E-3</v>
      </c>
      <c r="AJ47" s="3">
        <f t="shared" si="24"/>
        <v>4.631266814785346E-2</v>
      </c>
      <c r="AK47" s="24">
        <f t="shared" si="25"/>
        <v>4.5219137312961588E-3</v>
      </c>
      <c r="AL47" s="24">
        <f t="shared" si="26"/>
        <v>6.7245176267864443E-2</v>
      </c>
      <c r="AM47" s="24">
        <f t="shared" si="27"/>
        <v>4.8359558695060097E-2</v>
      </c>
      <c r="AN47" s="3">
        <f t="shared" si="28"/>
        <v>20.678435183945329</v>
      </c>
      <c r="AP47" s="3">
        <v>9.3506099999999995E-2</v>
      </c>
      <c r="AQ47" s="3">
        <v>-1.1371E-5</v>
      </c>
      <c r="AR47" s="32">
        <f t="shared" si="63"/>
        <v>1.0441972062734959</v>
      </c>
      <c r="AS47" s="3">
        <f t="shared" si="57"/>
        <v>4.4420866191E-3</v>
      </c>
      <c r="AT47" s="3">
        <f t="shared" si="30"/>
        <v>4.7505848485820713E-2</v>
      </c>
      <c r="AU47" s="24">
        <f t="shared" si="31"/>
        <v>4.6384144376890989E-3</v>
      </c>
      <c r="AV47" s="24">
        <f t="shared" si="32"/>
        <v>6.81059060411731E-2</v>
      </c>
      <c r="AW47" s="24">
        <f t="shared" si="33"/>
        <v>4.9605474270545978E-2</v>
      </c>
      <c r="AX47" s="3">
        <f t="shared" si="34"/>
        <v>20.15906539963807</v>
      </c>
      <c r="AZ47" s="3">
        <v>9.3506099999999995E-2</v>
      </c>
      <c r="BA47" s="3">
        <v>-1.10772E-5</v>
      </c>
      <c r="BB47" s="32">
        <f t="shared" si="64"/>
        <v>1.0439049933394562</v>
      </c>
      <c r="BC47" s="3">
        <f t="shared" si="58"/>
        <v>4.4901486949000006E-3</v>
      </c>
      <c r="BD47" s="3">
        <f t="shared" si="36"/>
        <v>4.8019847848429151E-2</v>
      </c>
      <c r="BE47" s="24">
        <f t="shared" si="37"/>
        <v>4.6872886434427535E-3</v>
      </c>
      <c r="BF47" s="24">
        <f t="shared" si="38"/>
        <v>6.8463776140691754E-2</v>
      </c>
      <c r="BG47" s="24">
        <f t="shared" si="39"/>
        <v>5.0128158948376134E-2</v>
      </c>
      <c r="BH47" s="3">
        <f t="shared" si="40"/>
        <v>19.948867482443106</v>
      </c>
    </row>
    <row r="48" spans="2:60" s="23" customFormat="1" ht="12" x14ac:dyDescent="0.2">
      <c r="B48" s="4">
        <v>0.10127700000000001</v>
      </c>
      <c r="C48" s="4">
        <v>-1.20971E-5</v>
      </c>
      <c r="D48" s="30">
        <f>(D$2-13+(8.7*LN(B48*1000)))/D$2</f>
        <v>1.0449179772443065</v>
      </c>
      <c r="E48" s="4">
        <f t="shared" si="53"/>
        <v>4.6108150010999993E-3</v>
      </c>
      <c r="F48" s="4">
        <f t="shared" si="7"/>
        <v>4.5526773118279559E-2</v>
      </c>
      <c r="G48" s="4">
        <f t="shared" si="8"/>
        <v>4.8179234843971162E-3</v>
      </c>
      <c r="H48" s="4">
        <f t="shared" si="9"/>
        <v>6.9411263382804927E-2</v>
      </c>
      <c r="I48" s="4">
        <f t="shared" si="10"/>
        <v>4.7571743677213146E-2</v>
      </c>
      <c r="J48" s="3">
        <f t="shared" si="11"/>
        <v>21.020881781951577</v>
      </c>
      <c r="L48" s="4">
        <v>0.10127700000000001</v>
      </c>
      <c r="M48" s="4">
        <v>-1.2501699999999999E-5</v>
      </c>
      <c r="N48" s="30">
        <f>(N$2-13+(8.7*LN(L48*1000)))/N$2</f>
        <v>1.0449179772443065</v>
      </c>
      <c r="O48" s="4">
        <f t="shared" si="54"/>
        <v>4.9162990304999999E-3</v>
      </c>
      <c r="P48" s="4">
        <f t="shared" si="13"/>
        <v>4.8543094982078851E-2</v>
      </c>
      <c r="Q48" s="4">
        <f t="shared" si="14"/>
        <v>5.1371292384782049E-3</v>
      </c>
      <c r="R48" s="4">
        <f t="shared" si="15"/>
        <v>7.1673769528874401E-2</v>
      </c>
      <c r="S48" s="4">
        <f t="shared" si="16"/>
        <v>5.0723552617852073E-2</v>
      </c>
      <c r="T48" s="4"/>
      <c r="V48" s="4">
        <v>0.10127700000000001</v>
      </c>
      <c r="W48" s="4">
        <v>-1.19118E-5</v>
      </c>
      <c r="X48" s="30">
        <f>(X$2-13+(8.7*LN(V48*1000)))/X$2</f>
        <v>1.0452169321677296</v>
      </c>
      <c r="Y48" s="4">
        <f t="shared" si="55"/>
        <v>4.7249401412400001E-3</v>
      </c>
      <c r="Z48" s="4">
        <f t="shared" si="18"/>
        <v>4.6653634499837081E-2</v>
      </c>
      <c r="AA48" s="4">
        <f t="shared" si="19"/>
        <v>4.9385874391030321E-3</v>
      </c>
      <c r="AB48" s="4">
        <f t="shared" si="20"/>
        <v>7.0275084056179063E-2</v>
      </c>
      <c r="AC48" s="4">
        <f t="shared" si="21"/>
        <v>4.876316872639426E-2</v>
      </c>
      <c r="AD48" s="3">
        <f t="shared" si="22"/>
        <v>20.507280927761478</v>
      </c>
      <c r="AF48" s="4">
        <v>0.10127700000000001</v>
      </c>
      <c r="AG48" s="4">
        <v>-1.17211E-5</v>
      </c>
      <c r="AH48" s="30">
        <f>(AH$2-13+(8.7*LN(AF48*1000)))/AH$2</f>
        <v>1.0452169321677296</v>
      </c>
      <c r="AI48" s="4">
        <f t="shared" si="56"/>
        <v>4.5788531841000008E-3</v>
      </c>
      <c r="AJ48" s="4">
        <f t="shared" si="24"/>
        <v>4.5211185008442199E-2</v>
      </c>
      <c r="AK48" s="4">
        <f t="shared" si="25"/>
        <v>4.7858948779314434E-3</v>
      </c>
      <c r="AL48" s="4">
        <f t="shared" si="26"/>
        <v>6.9180162459562378E-2</v>
      </c>
      <c r="AM48" s="4">
        <f t="shared" si="27"/>
        <v>4.7255496094191607E-2</v>
      </c>
      <c r="AN48" s="3">
        <f t="shared" si="28"/>
        <v>21.16155966295981</v>
      </c>
      <c r="AP48" s="4">
        <v>0.10127700000000001</v>
      </c>
      <c r="AQ48" s="4">
        <v>-1.2007100000000001E-5</v>
      </c>
      <c r="AR48" s="30">
        <f>(AR$2-13+(8.7*LN(AP48*1000)))/AR$2</f>
        <v>1.0452169321677296</v>
      </c>
      <c r="AS48" s="4">
        <f t="shared" si="57"/>
        <v>4.6905790840999998E-3</v>
      </c>
      <c r="AT48" s="4">
        <f t="shared" si="30"/>
        <v>4.6314356508387881E-2</v>
      </c>
      <c r="AU48" s="4">
        <f t="shared" si="31"/>
        <v>4.902672680373121E-3</v>
      </c>
      <c r="AV48" s="4">
        <f t="shared" si="32"/>
        <v>7.0019087971589011E-2</v>
      </c>
      <c r="AW48" s="4">
        <f t="shared" si="33"/>
        <v>4.8408549625019705E-2</v>
      </c>
      <c r="AX48" s="3">
        <f t="shared" si="34"/>
        <v>20.657507976300849</v>
      </c>
      <c r="AZ48" s="4">
        <v>0.10127700000000001</v>
      </c>
      <c r="BA48" s="4">
        <v>-1.1763099999999999E-5</v>
      </c>
      <c r="BB48" s="30">
        <f>(BB$2-13+(8.7*LN(AZ48*1000)))/BB$2</f>
        <v>1.0449179772443065</v>
      </c>
      <c r="BC48" s="4">
        <f t="shared" si="58"/>
        <v>4.7681782598999996E-3</v>
      </c>
      <c r="BD48" s="4">
        <f t="shared" si="36"/>
        <v>4.7080563799283145E-2</v>
      </c>
      <c r="BE48" s="4">
        <f t="shared" si="37"/>
        <v>4.9823551824749847E-3</v>
      </c>
      <c r="BF48" s="4">
        <f t="shared" si="38"/>
        <v>7.0585800147586239E-2</v>
      </c>
      <c r="BG48" s="4">
        <f t="shared" si="39"/>
        <v>4.9195327492668466E-2</v>
      </c>
      <c r="BH48" s="3">
        <f t="shared" si="40"/>
        <v>20.32713371303462</v>
      </c>
    </row>
    <row r="49" spans="2:60" ht="12" x14ac:dyDescent="0.2">
      <c r="B49" s="3">
        <v>0.109695</v>
      </c>
      <c r="C49" s="3">
        <v>-1.29849E-5</v>
      </c>
      <c r="D49" s="32">
        <f t="shared" ref="D49:D59" si="65">(D$2-13+(8.7*LN(B49*1000)))/D$2</f>
        <v>1.0460661536368625</v>
      </c>
      <c r="E49" s="3">
        <f t="shared" si="53"/>
        <v>4.9491999711000004E-3</v>
      </c>
      <c r="F49" s="3">
        <f t="shared" si="7"/>
        <v>4.5117826437850408E-2</v>
      </c>
      <c r="G49" s="3">
        <f t="shared" si="8"/>
        <v>5.1771905773482481E-3</v>
      </c>
      <c r="H49" s="3">
        <f t="shared" si="9"/>
        <v>7.1952696803860294E-2</v>
      </c>
      <c r="I49" s="3">
        <f t="shared" si="10"/>
        <v>4.7196231162297715E-2</v>
      </c>
      <c r="J49" s="3">
        <f t="shared" si="11"/>
        <v>21.188132513403762</v>
      </c>
      <c r="L49" s="3">
        <v>0.109695</v>
      </c>
      <c r="M49" s="3">
        <v>-1.3457300000000001E-5</v>
      </c>
      <c r="N49" s="32">
        <f t="shared" ref="N49:N68" si="66">(N$2-13+(8.7*LN(L49*1000)))/N$2</f>
        <v>1.0460661536368625</v>
      </c>
      <c r="O49" s="3">
        <f t="shared" si="54"/>
        <v>5.2920887305000002E-3</v>
      </c>
      <c r="P49" s="3">
        <f t="shared" si="13"/>
        <v>4.8243664073111814E-2</v>
      </c>
      <c r="Q49" s="3">
        <f t="shared" si="14"/>
        <v>5.5358749030191218E-3</v>
      </c>
      <c r="R49" s="3">
        <f t="shared" si="15"/>
        <v>7.4403460289284407E-2</v>
      </c>
      <c r="S49" s="3">
        <f t="shared" si="16"/>
        <v>5.0466064114308963E-2</v>
      </c>
      <c r="T49" s="3"/>
      <c r="V49" s="3">
        <v>0.109695</v>
      </c>
      <c r="W49" s="3">
        <v>-1.2762899999999999E-5</v>
      </c>
      <c r="X49" s="32">
        <f t="shared" ref="X49:X51" si="67">(X$2-13+(8.7*LN(V49*1000)))/X$2</f>
        <v>1.0463727503332809</v>
      </c>
      <c r="Y49" s="3">
        <f t="shared" si="55"/>
        <v>5.0625374672399999E-3</v>
      </c>
      <c r="Z49" s="3">
        <f t="shared" si="18"/>
        <v>4.6151032109394231E-2</v>
      </c>
      <c r="AA49" s="3">
        <f t="shared" si="19"/>
        <v>5.297301253261201E-3</v>
      </c>
      <c r="AB49" s="3">
        <f t="shared" si="20"/>
        <v>7.2782561464001805E-2</v>
      </c>
      <c r="AC49" s="3">
        <f t="shared" si="21"/>
        <v>4.8291182399026397E-2</v>
      </c>
      <c r="AD49" s="3">
        <f t="shared" si="22"/>
        <v>20.70771412754145</v>
      </c>
      <c r="AF49" s="3">
        <v>0.109695</v>
      </c>
      <c r="AG49" s="3">
        <v>-1.2620600000000001E-5</v>
      </c>
      <c r="AH49" s="32">
        <f t="shared" ref="AH49:AH68" si="68">(AH$2-13+(8.7*LN(AF49*1000)))/AH$2</f>
        <v>1.0463727503332809</v>
      </c>
      <c r="AI49" s="3">
        <f t="shared" si="56"/>
        <v>4.9302428591E-3</v>
      </c>
      <c r="AJ49" s="3">
        <f t="shared" si="24"/>
        <v>4.4945009882857011E-2</v>
      </c>
      <c r="AK49" s="3">
        <f t="shared" si="25"/>
        <v>5.1588717802874854E-3</v>
      </c>
      <c r="AL49" s="3">
        <f t="shared" si="26"/>
        <v>7.1825286496382909E-2</v>
      </c>
      <c r="AM49" s="3">
        <f t="shared" si="27"/>
        <v>4.7029233604881586E-2</v>
      </c>
      <c r="AN49" s="3">
        <f t="shared" si="28"/>
        <v>21.263370107230518</v>
      </c>
      <c r="AP49" s="3">
        <v>0.109695</v>
      </c>
      <c r="AQ49" s="3">
        <v>-1.2895600000000001E-5</v>
      </c>
      <c r="AR49" s="32">
        <f t="shared" ref="AR49:AR68" si="69">(AR$2-13+(8.7*LN(AP49*1000)))/AR$2</f>
        <v>1.0463727503332809</v>
      </c>
      <c r="AS49" s="3">
        <f t="shared" si="57"/>
        <v>5.0376716091000001E-3</v>
      </c>
      <c r="AT49" s="3">
        <f t="shared" si="30"/>
        <v>4.5924350326815258E-2</v>
      </c>
      <c r="AU49" s="3">
        <f t="shared" si="31"/>
        <v>5.2712822968898516E-3</v>
      </c>
      <c r="AV49" s="3">
        <f t="shared" si="32"/>
        <v>7.2603596996910921E-2</v>
      </c>
      <c r="AW49" s="3">
        <f t="shared" si="33"/>
        <v>4.8053988758738793E-2</v>
      </c>
      <c r="AX49" s="3">
        <f t="shared" si="34"/>
        <v>20.809927038952544</v>
      </c>
      <c r="AZ49" s="3">
        <v>0.109695</v>
      </c>
      <c r="BA49" s="3">
        <v>-1.2639299999999999E-5</v>
      </c>
      <c r="BB49" s="32">
        <f t="shared" ref="BB49:BB58" si="70">(BB$2-13+(8.7*LN(AZ49*1000)))/BB$2</f>
        <v>1.0460661536368625</v>
      </c>
      <c r="BC49" s="3">
        <f t="shared" si="58"/>
        <v>5.1233459299000004E-3</v>
      </c>
      <c r="BD49" s="3">
        <f t="shared" si="36"/>
        <v>4.6705373352477327E-2</v>
      </c>
      <c r="BE49" s="3">
        <f t="shared" si="37"/>
        <v>5.3593587706415678E-3</v>
      </c>
      <c r="BF49" s="3">
        <f t="shared" si="38"/>
        <v>7.3207641477113353E-2</v>
      </c>
      <c r="BG49" s="3">
        <f t="shared" si="39"/>
        <v>4.8856910256999571E-2</v>
      </c>
      <c r="BH49" s="3">
        <f t="shared" si="40"/>
        <v>20.467933701491759</v>
      </c>
    </row>
    <row r="50" spans="2:60" ht="12" x14ac:dyDescent="0.2">
      <c r="B50" s="3">
        <v>0.118812</v>
      </c>
      <c r="C50" s="3">
        <v>-1.39359E-5</v>
      </c>
      <c r="D50" s="32">
        <f t="shared" si="65"/>
        <v>1.0472142462541767</v>
      </c>
      <c r="E50" s="3">
        <f t="shared" si="53"/>
        <v>5.3116736210999998E-3</v>
      </c>
      <c r="F50" s="3">
        <f t="shared" si="7"/>
        <v>4.4706541604383393E-2</v>
      </c>
      <c r="G50" s="3">
        <f t="shared" si="8"/>
        <v>5.5624602874684292E-3</v>
      </c>
      <c r="H50" s="3">
        <f t="shared" si="9"/>
        <v>7.4581903216989778E-2</v>
      </c>
      <c r="I50" s="3">
        <f t="shared" si="10"/>
        <v>4.6817327268865346E-2</v>
      </c>
      <c r="J50" s="3">
        <f t="shared" si="11"/>
        <v>21.359613167516809</v>
      </c>
      <c r="L50" s="3">
        <v>0.118812</v>
      </c>
      <c r="M50" s="3">
        <v>-1.4403700000000001E-5</v>
      </c>
      <c r="N50" s="32">
        <f t="shared" si="66"/>
        <v>1.0472142462541767</v>
      </c>
      <c r="O50" s="3">
        <f t="shared" si="54"/>
        <v>5.6642605305000007E-3</v>
      </c>
      <c r="P50" s="3">
        <f t="shared" si="13"/>
        <v>4.7674145124229877E-2</v>
      </c>
      <c r="Q50" s="3">
        <f t="shared" si="14"/>
        <v>5.931694322034841E-3</v>
      </c>
      <c r="R50" s="3">
        <f t="shared" si="15"/>
        <v>7.7017493610444382E-2</v>
      </c>
      <c r="S50" s="3">
        <f t="shared" si="16"/>
        <v>4.9925043952082623E-2</v>
      </c>
      <c r="T50" s="3"/>
      <c r="V50" s="3">
        <v>0.118812</v>
      </c>
      <c r="W50" s="3">
        <v>-1.36733E-5</v>
      </c>
      <c r="X50" s="32">
        <f t="shared" si="67"/>
        <v>1.0475284841660182</v>
      </c>
      <c r="Y50" s="3">
        <f t="shared" si="55"/>
        <v>5.4236567312400006E-3</v>
      </c>
      <c r="Z50" s="3">
        <f t="shared" si="18"/>
        <v>4.5649065172204829E-2</v>
      </c>
      <c r="AA50" s="3">
        <f t="shared" si="19"/>
        <v>5.6814349143126585E-3</v>
      </c>
      <c r="AB50" s="3">
        <f t="shared" si="20"/>
        <v>7.5375293792546233E-2</v>
      </c>
      <c r="AC50" s="3">
        <f t="shared" si="21"/>
        <v>4.7818696043435499E-2</v>
      </c>
      <c r="AD50" s="3">
        <f t="shared" si="22"/>
        <v>20.912322642417159</v>
      </c>
      <c r="AF50" s="3">
        <v>0.118812</v>
      </c>
      <c r="AG50" s="3">
        <v>-1.3536000000000001E-5</v>
      </c>
      <c r="AH50" s="32">
        <f t="shared" si="68"/>
        <v>1.0475284841660182</v>
      </c>
      <c r="AI50" s="3">
        <f t="shared" si="56"/>
        <v>5.2878438690999998E-3</v>
      </c>
      <c r="AJ50" s="3">
        <f t="shared" si="24"/>
        <v>4.4505974725616938E-2</v>
      </c>
      <c r="AK50" s="3">
        <f t="shared" si="25"/>
        <v>5.5391670727048953E-3</v>
      </c>
      <c r="AL50" s="3">
        <f t="shared" si="26"/>
        <v>7.4425580768341312E-2</v>
      </c>
      <c r="AM50" s="3">
        <f t="shared" si="27"/>
        <v>4.662127624065663E-2</v>
      </c>
      <c r="AN50" s="3">
        <f t="shared" si="28"/>
        <v>21.44943426340479</v>
      </c>
      <c r="AP50" s="3">
        <v>0.118812</v>
      </c>
      <c r="AQ50" s="3">
        <v>-1.3883700000000001E-5</v>
      </c>
      <c r="AR50" s="32">
        <f t="shared" si="69"/>
        <v>1.0475284841660182</v>
      </c>
      <c r="AS50" s="3">
        <f t="shared" si="57"/>
        <v>5.4236728741000008E-3</v>
      </c>
      <c r="AT50" s="3">
        <f t="shared" si="30"/>
        <v>4.5649201041140633E-2</v>
      </c>
      <c r="AU50" s="3">
        <f t="shared" si="31"/>
        <v>5.681451824418325E-3</v>
      </c>
      <c r="AV50" s="3">
        <f t="shared" si="32"/>
        <v>7.5375405965197456E-2</v>
      </c>
      <c r="AW50" s="3">
        <f t="shared" si="33"/>
        <v>4.7818838370015868E-2</v>
      </c>
      <c r="AX50" s="3">
        <f t="shared" si="34"/>
        <v>20.91226039959674</v>
      </c>
      <c r="AZ50" s="3">
        <v>0.118812</v>
      </c>
      <c r="BA50" s="3">
        <v>-1.3557899999999999E-5</v>
      </c>
      <c r="BB50" s="32">
        <f t="shared" si="70"/>
        <v>1.0472142462541767</v>
      </c>
      <c r="BC50" s="3">
        <f t="shared" si="58"/>
        <v>5.4957004399000002E-3</v>
      </c>
      <c r="BD50" s="3">
        <f t="shared" si="36"/>
        <v>4.6255432447059222E-2</v>
      </c>
      <c r="BE50" s="3">
        <f t="shared" si="37"/>
        <v>5.755175793808626E-3</v>
      </c>
      <c r="BF50" s="3">
        <f t="shared" si="38"/>
        <v>7.5862874937670438E-2</v>
      </c>
      <c r="BG50" s="3">
        <f t="shared" si="39"/>
        <v>4.8439347825208111E-2</v>
      </c>
      <c r="BH50" s="3">
        <f t="shared" si="40"/>
        <v>20.644373735345674</v>
      </c>
    </row>
    <row r="51" spans="2:60" ht="12" x14ac:dyDescent="0.2">
      <c r="B51" s="3">
        <v>0.12868599999999999</v>
      </c>
      <c r="C51" s="3">
        <v>-1.4922999999999999E-5</v>
      </c>
      <c r="D51" s="32">
        <f t="shared" si="65"/>
        <v>1.0483622567910973</v>
      </c>
      <c r="E51" s="3">
        <f t="shared" si="53"/>
        <v>5.6879067860999997E-3</v>
      </c>
      <c r="F51" s="3">
        <f t="shared" si="7"/>
        <v>4.4199887991700729E-2</v>
      </c>
      <c r="G51" s="3">
        <f t="shared" si="8"/>
        <v>5.9629867946931932E-3</v>
      </c>
      <c r="H51" s="3">
        <f t="shared" si="9"/>
        <v>7.7220378105090845E-2</v>
      </c>
      <c r="I51" s="3">
        <f t="shared" si="10"/>
        <v>4.6337494324893098E-2</v>
      </c>
      <c r="J51" s="3">
        <f t="shared" si="11"/>
        <v>21.580795737217649</v>
      </c>
      <c r="L51" s="3">
        <v>0.12868599999999999</v>
      </c>
      <c r="M51" s="3">
        <v>-1.5476800000000001E-5</v>
      </c>
      <c r="N51" s="32">
        <f t="shared" si="66"/>
        <v>1.0483622567910973</v>
      </c>
      <c r="O51" s="3">
        <f t="shared" si="54"/>
        <v>6.0862571055000014E-3</v>
      </c>
      <c r="P51" s="3">
        <f t="shared" si="13"/>
        <v>4.7295409799822836E-2</v>
      </c>
      <c r="Q51" s="3">
        <f t="shared" si="14"/>
        <v>6.3806022345328332E-3</v>
      </c>
      <c r="R51" s="3">
        <f t="shared" si="15"/>
        <v>7.9878671962751321E-2</v>
      </c>
      <c r="S51" s="3">
        <f t="shared" si="16"/>
        <v>4.9582722553602049E-2</v>
      </c>
      <c r="T51" s="3"/>
      <c r="V51" s="3">
        <v>0.12868599999999999</v>
      </c>
      <c r="W51" s="3">
        <v>-1.47122E-5</v>
      </c>
      <c r="X51" s="32">
        <f t="shared" si="67"/>
        <v>1.0486841353720697</v>
      </c>
      <c r="Y51" s="3">
        <f t="shared" si="55"/>
        <v>5.8357468052399998E-3</v>
      </c>
      <c r="Z51" s="3">
        <f t="shared" si="18"/>
        <v>4.534873106041061E-2</v>
      </c>
      <c r="AA51" s="3">
        <f t="shared" si="19"/>
        <v>6.1198550927034278E-3</v>
      </c>
      <c r="AB51" s="3">
        <f t="shared" si="20"/>
        <v>7.8229502700090256E-2</v>
      </c>
      <c r="AC51" s="3">
        <f t="shared" si="21"/>
        <v>4.7556494822307227E-2</v>
      </c>
      <c r="AD51" s="3">
        <f t="shared" si="22"/>
        <v>21.027622067952159</v>
      </c>
      <c r="AF51" s="3">
        <v>0.12868599999999999</v>
      </c>
      <c r="AG51" s="3">
        <v>-1.4509600000000001E-5</v>
      </c>
      <c r="AH51" s="32">
        <f t="shared" si="68"/>
        <v>1.0486841353720697</v>
      </c>
      <c r="AI51" s="3">
        <f t="shared" si="56"/>
        <v>5.6681807091000002E-3</v>
      </c>
      <c r="AJ51" s="3">
        <f t="shared" si="24"/>
        <v>4.4046599545405095E-2</v>
      </c>
      <c r="AK51" s="3">
        <f t="shared" si="25"/>
        <v>5.9441311860551791E-3</v>
      </c>
      <c r="AL51" s="3">
        <f t="shared" si="26"/>
        <v>7.7098191846859676E-2</v>
      </c>
      <c r="AM51" s="3">
        <f t="shared" si="27"/>
        <v>4.6190970160352944E-2</v>
      </c>
      <c r="AN51" s="3">
        <f t="shared" si="28"/>
        <v>21.649253014787924</v>
      </c>
      <c r="AP51" s="3">
        <v>0.12868599999999999</v>
      </c>
      <c r="AQ51" s="3">
        <v>-1.4856599999999999E-5</v>
      </c>
      <c r="AR51" s="32">
        <f t="shared" si="69"/>
        <v>1.0486841353720697</v>
      </c>
      <c r="AS51" s="3">
        <f t="shared" si="57"/>
        <v>5.8037362591000004E-3</v>
      </c>
      <c r="AT51" s="3">
        <f t="shared" si="30"/>
        <v>4.5099981809210023E-2</v>
      </c>
      <c r="AU51" s="3">
        <f t="shared" si="31"/>
        <v>6.0862861408018144E-3</v>
      </c>
      <c r="AV51" s="3">
        <f t="shared" si="32"/>
        <v>7.8014653372310866E-2</v>
      </c>
      <c r="AW51" s="3">
        <f t="shared" si="33"/>
        <v>4.7295635428887484E-2</v>
      </c>
      <c r="AX51" s="3">
        <f t="shared" si="34"/>
        <v>21.143600058055561</v>
      </c>
      <c r="AZ51" s="3">
        <v>0.12868599999999999</v>
      </c>
      <c r="BA51" s="3">
        <v>-1.45315E-5</v>
      </c>
      <c r="BB51" s="32">
        <f t="shared" si="70"/>
        <v>1.0483622567910973</v>
      </c>
      <c r="BC51" s="3">
        <f t="shared" si="58"/>
        <v>5.8903491999000007E-3</v>
      </c>
      <c r="BD51" s="3">
        <f t="shared" si="36"/>
        <v>4.57730382473618E-2</v>
      </c>
      <c r="BE51" s="3">
        <f t="shared" si="37"/>
        <v>6.175219780494799E-3</v>
      </c>
      <c r="BF51" s="3">
        <f t="shared" si="38"/>
        <v>7.8582566644865959E-2</v>
      </c>
      <c r="BG51" s="3">
        <f t="shared" si="39"/>
        <v>4.798672567718943E-2</v>
      </c>
      <c r="BH51" s="3">
        <f t="shared" si="40"/>
        <v>20.839096351917831</v>
      </c>
    </row>
    <row r="52" spans="2:60" ht="12" x14ac:dyDescent="0.2">
      <c r="B52" s="3">
        <v>0.139381</v>
      </c>
      <c r="C52" s="3">
        <v>-1.5959799999999999E-5</v>
      </c>
      <c r="D52" s="32">
        <f t="shared" si="65"/>
        <v>1.0495103096832261</v>
      </c>
      <c r="E52" s="3">
        <f t="shared" si="53"/>
        <v>6.0830831060999999E-3</v>
      </c>
      <c r="F52" s="3">
        <f t="shared" si="7"/>
        <v>4.3643560500355137E-2</v>
      </c>
      <c r="G52" s="3">
        <f t="shared" si="8"/>
        <v>6.3842584345118122E-3</v>
      </c>
      <c r="H52" s="3">
        <f t="shared" si="9"/>
        <v>7.9901554643897962E-2</v>
      </c>
      <c r="I52" s="3">
        <f t="shared" si="10"/>
        <v>4.5804366696406341E-2</v>
      </c>
      <c r="J52" s="3">
        <f t="shared" si="11"/>
        <v>21.83197961513256</v>
      </c>
      <c r="L52" s="3">
        <v>0.139381</v>
      </c>
      <c r="M52" s="3">
        <v>-1.65768E-5</v>
      </c>
      <c r="N52" s="32">
        <f t="shared" si="66"/>
        <v>1.0495103096832261</v>
      </c>
      <c r="O52" s="3">
        <f t="shared" si="54"/>
        <v>6.5188321055000007E-3</v>
      </c>
      <c r="P52" s="3">
        <f t="shared" si="13"/>
        <v>4.6769876134480311E-2</v>
      </c>
      <c r="Q52" s="3">
        <f t="shared" si="14"/>
        <v>6.8415815018162624E-3</v>
      </c>
      <c r="R52" s="3">
        <f t="shared" si="15"/>
        <v>8.2713853143329394E-2</v>
      </c>
      <c r="S52" s="3">
        <f t="shared" si="16"/>
        <v>4.9085467185744559E-2</v>
      </c>
      <c r="T52" s="3"/>
      <c r="V52" s="23"/>
      <c r="W52" s="23"/>
      <c r="X52" s="30"/>
      <c r="Y52" s="23">
        <v>7.02</v>
      </c>
      <c r="Z52" s="4"/>
      <c r="AA52" s="4"/>
      <c r="AB52" s="4"/>
      <c r="AC52" s="4"/>
      <c r="AD52" s="3"/>
      <c r="AF52" s="3">
        <v>0.139381</v>
      </c>
      <c r="AG52" s="3">
        <v>-1.5542499999999999E-5</v>
      </c>
      <c r="AH52" s="32">
        <f t="shared" si="68"/>
        <v>1.0498398292152276</v>
      </c>
      <c r="AI52" s="3">
        <f t="shared" si="56"/>
        <v>6.0716830941000008E-3</v>
      </c>
      <c r="AJ52" s="3">
        <f t="shared" si="24"/>
        <v>4.3561770213300238E-2</v>
      </c>
      <c r="AK52" s="3">
        <f t="shared" si="25"/>
        <v>6.3742947425589292E-3</v>
      </c>
      <c r="AL52" s="3">
        <f t="shared" si="26"/>
        <v>7.9839180497791498E-2</v>
      </c>
      <c r="AM52" s="3">
        <f t="shared" si="27"/>
        <v>4.5732881401044111E-2</v>
      </c>
      <c r="AN52" s="3">
        <f t="shared" si="28"/>
        <v>21.866105291523777</v>
      </c>
      <c r="AP52" s="3">
        <v>0.139381</v>
      </c>
      <c r="AQ52" s="3">
        <v>-1.5942100000000001E-5</v>
      </c>
      <c r="AR52" s="32">
        <f t="shared" si="69"/>
        <v>1.0498398292152276</v>
      </c>
      <c r="AS52" s="3">
        <f t="shared" si="57"/>
        <v>6.2277868341000017E-3</v>
      </c>
      <c r="AT52" s="3">
        <f t="shared" si="30"/>
        <v>4.468174883305473E-2</v>
      </c>
      <c r="AU52" s="3">
        <f t="shared" si="31"/>
        <v>6.5381786663003885E-3</v>
      </c>
      <c r="AV52" s="3">
        <f t="shared" si="32"/>
        <v>8.0859004855986127E-2</v>
      </c>
      <c r="AW52" s="3">
        <f t="shared" si="33"/>
        <v>4.6908679563931875E-2</v>
      </c>
      <c r="AX52" s="3">
        <f t="shared" si="34"/>
        <v>21.318016394750554</v>
      </c>
      <c r="AZ52" s="3">
        <v>0.139381</v>
      </c>
      <c r="BA52" s="3">
        <v>-1.5574300000000001E-5</v>
      </c>
      <c r="BB52" s="32">
        <f t="shared" si="70"/>
        <v>1.0495103096832261</v>
      </c>
      <c r="BC52" s="3">
        <f t="shared" si="58"/>
        <v>6.3130481799000011E-3</v>
      </c>
      <c r="BD52" s="3">
        <f t="shared" si="36"/>
        <v>4.5293463096835296E-2</v>
      </c>
      <c r="BE52" s="3">
        <f t="shared" si="37"/>
        <v>6.6256091503319771E-3</v>
      </c>
      <c r="BF52" s="3">
        <f t="shared" si="38"/>
        <v>8.1397844875229816E-2</v>
      </c>
      <c r="BG52" s="3">
        <f t="shared" si="39"/>
        <v>4.7535956481385387E-2</v>
      </c>
      <c r="BH52" s="3">
        <f t="shared" si="40"/>
        <v>21.036707242686706</v>
      </c>
    </row>
    <row r="53" spans="2:60" ht="12" x14ac:dyDescent="0.2">
      <c r="B53" s="3">
        <v>0.15096499999999999</v>
      </c>
      <c r="C53" s="3">
        <v>-1.7072099999999999E-5</v>
      </c>
      <c r="D53" s="32">
        <f t="shared" si="65"/>
        <v>1.050658376512819</v>
      </c>
      <c r="E53" s="3">
        <f t="shared" si="53"/>
        <v>6.5070362511000001E-3</v>
      </c>
      <c r="F53" s="3">
        <f t="shared" si="7"/>
        <v>4.3102946054383473E-2</v>
      </c>
      <c r="G53" s="3">
        <f t="shared" si="8"/>
        <v>6.8366721434907863E-3</v>
      </c>
      <c r="H53" s="3">
        <f t="shared" si="9"/>
        <v>8.2684171057650371E-2</v>
      </c>
      <c r="I53" s="3">
        <f t="shared" si="10"/>
        <v>4.5286471324418154E-2</v>
      </c>
      <c r="J53" s="3">
        <f t="shared" si="11"/>
        <v>22.081649789764185</v>
      </c>
      <c r="L53" s="3">
        <v>0.15096499999999999</v>
      </c>
      <c r="M53" s="3">
        <v>-1.7750599999999999E-5</v>
      </c>
      <c r="N53" s="32">
        <f t="shared" si="66"/>
        <v>1.050658376512819</v>
      </c>
      <c r="O53" s="3">
        <f t="shared" si="54"/>
        <v>6.9804289554999998E-3</v>
      </c>
      <c r="P53" s="3">
        <f t="shared" si="13"/>
        <v>4.6238723912827476E-2</v>
      </c>
      <c r="Q53" s="3">
        <f t="shared" si="14"/>
        <v>7.3340461537487025E-3</v>
      </c>
      <c r="R53" s="3">
        <f t="shared" si="15"/>
        <v>8.563904573118912E-2</v>
      </c>
      <c r="S53" s="3">
        <f t="shared" si="16"/>
        <v>4.8581102598275777E-2</v>
      </c>
      <c r="T53" s="3"/>
      <c r="V53" s="3">
        <v>0.13</v>
      </c>
      <c r="W53" s="3">
        <v>8.4091000000000005E-4</v>
      </c>
      <c r="X53" s="32">
        <f t="shared" ref="X53:X72" si="71">(X$2-13+(8.7*LN(V53*1000)))/X$2</f>
        <v>1.0488311975357132</v>
      </c>
      <c r="Y53" s="3">
        <f t="shared" ref="Y53:Y76" si="72">W53*Y$52</f>
        <v>5.9031882000000003E-3</v>
      </c>
      <c r="Z53" s="3">
        <f t="shared" ref="Z53:Z66" si="73">Y53/V53</f>
        <v>4.5409140000000001E-2</v>
      </c>
      <c r="AA53" s="3">
        <f t="shared" ref="AA53:AA66" si="74">X53*Y53</f>
        <v>6.1914479490846911E-3</v>
      </c>
      <c r="AB53" s="3">
        <f t="shared" ref="AB53:AB66" si="75">SQRT(AA53)</f>
        <v>7.8685754422796836E-2</v>
      </c>
      <c r="AC53" s="3">
        <f t="shared" ref="AC53:AC66" si="76">AA53/V53</f>
        <v>4.7626522685266855E-2</v>
      </c>
      <c r="AD53" s="3">
        <f t="shared" si="22"/>
        <v>20.996704013189429</v>
      </c>
      <c r="AF53" s="3">
        <v>0.15096499999999999</v>
      </c>
      <c r="AG53" s="3">
        <v>-1.6648500000000002E-5</v>
      </c>
      <c r="AH53" s="32">
        <f t="shared" si="68"/>
        <v>1.0509955370886115</v>
      </c>
      <c r="AI53" s="3">
        <f t="shared" si="56"/>
        <v>6.5037419941000015E-3</v>
      </c>
      <c r="AJ53" s="3">
        <f t="shared" si="24"/>
        <v>4.3081124724936255E-2</v>
      </c>
      <c r="AK53" s="3">
        <f t="shared" si="25"/>
        <v>6.8354038101748884E-3</v>
      </c>
      <c r="AL53" s="3">
        <f t="shared" si="26"/>
        <v>8.267650095507724E-2</v>
      </c>
      <c r="AM53" s="3">
        <f t="shared" si="27"/>
        <v>4.5278069818665841E-2</v>
      </c>
      <c r="AN53" s="3">
        <f t="shared" si="28"/>
        <v>22.085747117863026</v>
      </c>
      <c r="AP53" s="3">
        <v>0.15096499999999999</v>
      </c>
      <c r="AQ53" s="3">
        <v>-1.7050200000000002E-5</v>
      </c>
      <c r="AR53" s="32">
        <f t="shared" si="69"/>
        <v>1.0509955370886115</v>
      </c>
      <c r="AS53" s="3">
        <f t="shared" si="57"/>
        <v>6.6606660991000016E-3</v>
      </c>
      <c r="AT53" s="3">
        <f t="shared" si="30"/>
        <v>4.4120598145927878E-2</v>
      </c>
      <c r="AU53" s="3">
        <f t="shared" si="31"/>
        <v>7.0003303441915129E-3</v>
      </c>
      <c r="AV53" s="3">
        <f t="shared" si="32"/>
        <v>8.366797681425979E-2</v>
      </c>
      <c r="AW53" s="3">
        <f t="shared" si="33"/>
        <v>4.6370551745050267E-2</v>
      </c>
      <c r="AX53" s="3">
        <f t="shared" si="34"/>
        <v>21.565410855969446</v>
      </c>
      <c r="AZ53" s="3">
        <v>0.15096499999999999</v>
      </c>
      <c r="BA53" s="3">
        <v>-1.67036E-5</v>
      </c>
      <c r="BB53" s="32">
        <f t="shared" si="70"/>
        <v>1.050658376512819</v>
      </c>
      <c r="BC53" s="3">
        <f t="shared" si="58"/>
        <v>6.7708099349000012E-3</v>
      </c>
      <c r="BD53" s="3">
        <f t="shared" si="36"/>
        <v>4.4850196634319224E-2</v>
      </c>
      <c r="BE53" s="3">
        <f t="shared" si="37"/>
        <v>7.113808173878901E-3</v>
      </c>
      <c r="BF53" s="3">
        <f t="shared" si="38"/>
        <v>8.4343394370151481E-2</v>
      </c>
      <c r="BG53" s="3">
        <f t="shared" si="39"/>
        <v>4.7122234782094534E-2</v>
      </c>
      <c r="BH53" s="3">
        <f t="shared" si="40"/>
        <v>21.221404388485819</v>
      </c>
    </row>
    <row r="54" spans="2:60" ht="12" x14ac:dyDescent="0.2">
      <c r="B54" s="3">
        <v>0.16351199999999999</v>
      </c>
      <c r="C54" s="3">
        <v>-1.83013E-5</v>
      </c>
      <c r="D54" s="32">
        <f t="shared" si="65"/>
        <v>1.0518064653299395</v>
      </c>
      <c r="E54" s="3">
        <f t="shared" si="53"/>
        <v>6.975545831100001E-3</v>
      </c>
      <c r="F54" s="3">
        <f t="shared" si="7"/>
        <v>4.2660757810435941E-2</v>
      </c>
      <c r="G54" s="3">
        <f t="shared" si="8"/>
        <v>7.336924204356287E-3</v>
      </c>
      <c r="H54" s="3">
        <f t="shared" si="9"/>
        <v>8.5655847461549792E-2</v>
      </c>
      <c r="I54" s="3">
        <f t="shared" si="10"/>
        <v>4.4870860880891233E-2</v>
      </c>
      <c r="J54" s="3">
        <f t="shared" si="11"/>
        <v>22.286178164811215</v>
      </c>
      <c r="L54" s="3">
        <v>0.16351199999999999</v>
      </c>
      <c r="M54" s="3">
        <v>-1.89812E-5</v>
      </c>
      <c r="N54" s="32">
        <f t="shared" si="66"/>
        <v>1.0518064653299395</v>
      </c>
      <c r="O54" s="3">
        <f t="shared" si="54"/>
        <v>7.4643624055000012E-3</v>
      </c>
      <c r="P54" s="3">
        <f t="shared" si="13"/>
        <v>4.565024221769657E-2</v>
      </c>
      <c r="Q54" s="3">
        <f t="shared" si="14"/>
        <v>7.8510646376706399E-3</v>
      </c>
      <c r="R54" s="3">
        <f t="shared" si="15"/>
        <v>8.8606233627610193E-2</v>
      </c>
      <c r="S54" s="3">
        <f t="shared" si="16"/>
        <v>4.8015219908451E-2</v>
      </c>
      <c r="T54" s="3"/>
      <c r="V54" s="3">
        <v>0.14499999999999999</v>
      </c>
      <c r="W54" s="3">
        <v>9.2588000000000002E-4</v>
      </c>
      <c r="X54" s="32">
        <f t="shared" si="71"/>
        <v>1.0504119526773028</v>
      </c>
      <c r="Y54" s="3">
        <f t="shared" si="72"/>
        <v>6.4996775999999999E-3</v>
      </c>
      <c r="Z54" s="3">
        <f t="shared" si="73"/>
        <v>4.4825362758620695E-2</v>
      </c>
      <c r="AA54" s="3">
        <f t="shared" si="74"/>
        <v>6.827339039588925E-3</v>
      </c>
      <c r="AB54" s="3">
        <f t="shared" si="75"/>
        <v>8.2627713508174272E-2</v>
      </c>
      <c r="AC54" s="3">
        <f t="shared" si="76"/>
        <v>4.7085096824751212E-2</v>
      </c>
      <c r="AD54" s="3">
        <f t="shared" si="22"/>
        <v>21.238142585157227</v>
      </c>
      <c r="AF54" s="3">
        <v>0.16351199999999999</v>
      </c>
      <c r="AG54" s="3">
        <v>-1.7818699999999999E-5</v>
      </c>
      <c r="AH54" s="32">
        <f t="shared" si="68"/>
        <v>1.0521512670958626</v>
      </c>
      <c r="AI54" s="3">
        <f t="shared" si="56"/>
        <v>6.9608806241E-3</v>
      </c>
      <c r="AJ54" s="3">
        <f t="shared" si="24"/>
        <v>4.2571068937448019E-2</v>
      </c>
      <c r="AK54" s="3">
        <f t="shared" si="25"/>
        <v>7.3238993687498536E-3</v>
      </c>
      <c r="AL54" s="3">
        <f t="shared" si="26"/>
        <v>8.5579783645145152E-2</v>
      </c>
      <c r="AM54" s="3">
        <f t="shared" si="27"/>
        <v>4.4791204124161245E-2</v>
      </c>
      <c r="AN54" s="3">
        <f t="shared" si="28"/>
        <v>22.32581194352354</v>
      </c>
      <c r="AP54" s="3">
        <v>0.16351199999999999</v>
      </c>
      <c r="AQ54" s="3">
        <v>-1.8255400000000001E-5</v>
      </c>
      <c r="AR54" s="32">
        <f t="shared" si="69"/>
        <v>1.0521512670958626</v>
      </c>
      <c r="AS54" s="3">
        <f t="shared" si="57"/>
        <v>7.1314774791000016E-3</v>
      </c>
      <c r="AT54" s="3">
        <f t="shared" si="30"/>
        <v>4.3614398203801572E-2</v>
      </c>
      <c r="AU54" s="3">
        <f t="shared" si="31"/>
        <v>7.5033930659006744E-3</v>
      </c>
      <c r="AV54" s="3">
        <f t="shared" si="32"/>
        <v>8.6622128038398333E-2</v>
      </c>
      <c r="AW54" s="3">
        <f t="shared" si="33"/>
        <v>4.5888944333753331E-2</v>
      </c>
      <c r="AX54" s="3">
        <f t="shared" si="34"/>
        <v>21.791741224791178</v>
      </c>
      <c r="AZ54" s="3">
        <v>0.16351199999999999</v>
      </c>
      <c r="BA54" s="3">
        <v>-1.7898500000000002E-5</v>
      </c>
      <c r="BB54" s="32">
        <f t="shared" si="70"/>
        <v>1.0518064653299395</v>
      </c>
      <c r="BC54" s="3">
        <f t="shared" si="58"/>
        <v>7.2551626499000009E-3</v>
      </c>
      <c r="BD54" s="3">
        <f t="shared" si="36"/>
        <v>4.4370826911174721E-2</v>
      </c>
      <c r="BE54" s="3">
        <f t="shared" si="37"/>
        <v>7.631026982185117E-3</v>
      </c>
      <c r="BF54" s="3">
        <f t="shared" si="38"/>
        <v>8.7355749565698984E-2</v>
      </c>
      <c r="BG54" s="3">
        <f t="shared" si="39"/>
        <v>4.666952261720924E-2</v>
      </c>
      <c r="BH54" s="3">
        <f t="shared" si="40"/>
        <v>21.427260102961782</v>
      </c>
    </row>
    <row r="55" spans="2:60" ht="12" x14ac:dyDescent="0.2">
      <c r="B55" s="3">
        <v>0.17710200000000001</v>
      </c>
      <c r="C55" s="3">
        <v>-1.9505100000000001E-5</v>
      </c>
      <c r="D55" s="32">
        <f t="shared" si="65"/>
        <v>1.0529545698986515</v>
      </c>
      <c r="E55" s="3">
        <f t="shared" si="53"/>
        <v>7.4343742011000018E-3</v>
      </c>
      <c r="F55" s="3">
        <f t="shared" si="7"/>
        <v>4.197792346275029E-2</v>
      </c>
      <c r="G55" s="3">
        <f t="shared" si="8"/>
        <v>7.828058289384883E-3</v>
      </c>
      <c r="H55" s="3">
        <f t="shared" si="9"/>
        <v>8.8476314849709262E-2</v>
      </c>
      <c r="I55" s="3">
        <f t="shared" si="10"/>
        <v>4.4200846344958737E-2</v>
      </c>
      <c r="J55" s="3">
        <f t="shared" si="11"/>
        <v>22.624001183046431</v>
      </c>
      <c r="L55" s="3">
        <v>0.17710200000000001</v>
      </c>
      <c r="M55" s="3">
        <v>-2.0307799999999999E-5</v>
      </c>
      <c r="N55" s="32">
        <f t="shared" si="66"/>
        <v>1.0529545698986515</v>
      </c>
      <c r="O55" s="3">
        <f t="shared" si="54"/>
        <v>7.9860478555000003E-3</v>
      </c>
      <c r="P55" s="3">
        <f t="shared" si="13"/>
        <v>4.509292868234125E-2</v>
      </c>
      <c r="Q55" s="3">
        <f t="shared" si="14"/>
        <v>8.4089455848780515E-3</v>
      </c>
      <c r="R55" s="3">
        <f t="shared" si="15"/>
        <v>9.1700303079532142E-2</v>
      </c>
      <c r="S55" s="3">
        <f t="shared" si="16"/>
        <v>4.7480805326185198E-2</v>
      </c>
      <c r="T55" s="3"/>
      <c r="V55" s="3">
        <v>0.16</v>
      </c>
      <c r="W55" s="3">
        <v>1.0093999999999999E-3</v>
      </c>
      <c r="X55" s="32">
        <f t="shared" si="71"/>
        <v>1.0518369587230187</v>
      </c>
      <c r="Y55" s="3">
        <f t="shared" si="72"/>
        <v>7.0859879999999988E-3</v>
      </c>
      <c r="Z55" s="3">
        <f t="shared" si="73"/>
        <v>4.4287424999999991E-2</v>
      </c>
      <c r="AA55" s="3">
        <f t="shared" si="74"/>
        <v>7.4533040674678048E-3</v>
      </c>
      <c r="AB55" s="3">
        <f t="shared" si="75"/>
        <v>8.633252033543215E-2</v>
      </c>
      <c r="AC55" s="3">
        <f t="shared" si="76"/>
        <v>4.6583150421673776E-2</v>
      </c>
      <c r="AD55" s="3">
        <f t="shared" si="22"/>
        <v>21.466989478984001</v>
      </c>
      <c r="AF55" s="3">
        <v>0.17710200000000001</v>
      </c>
      <c r="AG55" s="3">
        <v>-1.90472E-5</v>
      </c>
      <c r="AH55" s="32">
        <f t="shared" si="68"/>
        <v>1.0533070129595412</v>
      </c>
      <c r="AI55" s="3">
        <f t="shared" si="56"/>
        <v>7.4407941491000011E-3</v>
      </c>
      <c r="AJ55" s="3">
        <f t="shared" si="24"/>
        <v>4.2014173465573512E-2</v>
      </c>
      <c r="AK55" s="3">
        <f t="shared" si="25"/>
        <v>7.8374406592353531E-3</v>
      </c>
      <c r="AL55" s="3">
        <f t="shared" si="26"/>
        <v>8.8529320901243519E-2</v>
      </c>
      <c r="AM55" s="3">
        <f t="shared" si="27"/>
        <v>4.4253823554987255E-2</v>
      </c>
      <c r="AN55" s="3">
        <f t="shared" si="28"/>
        <v>22.596917501545544</v>
      </c>
      <c r="AP55" s="3">
        <v>0.17710200000000001</v>
      </c>
      <c r="AQ55" s="3">
        <v>-1.9541399999999999E-5</v>
      </c>
      <c r="AR55" s="32">
        <f t="shared" si="69"/>
        <v>1.0533070129595412</v>
      </c>
      <c r="AS55" s="3">
        <f t="shared" si="57"/>
        <v>7.6338533791000009E-3</v>
      </c>
      <c r="AT55" s="3">
        <f t="shared" si="30"/>
        <v>4.3104275384241851E-2</v>
      </c>
      <c r="AU55" s="3">
        <f t="shared" si="31"/>
        <v>8.0407913001109225E-3</v>
      </c>
      <c r="AV55" s="3">
        <f t="shared" si="32"/>
        <v>8.9670459461914889E-2</v>
      </c>
      <c r="AW55" s="3">
        <f t="shared" si="33"/>
        <v>4.540203555076127E-2</v>
      </c>
      <c r="AX55" s="3">
        <f t="shared" si="34"/>
        <v>22.025444187011406</v>
      </c>
      <c r="AZ55" s="3">
        <v>0.17710200000000001</v>
      </c>
      <c r="BA55" s="3">
        <v>-1.9113199999999999E-5</v>
      </c>
      <c r="BB55" s="32">
        <f t="shared" si="70"/>
        <v>1.0529545698986515</v>
      </c>
      <c r="BC55" s="3">
        <f t="shared" si="58"/>
        <v>7.7475412949000004E-3</v>
      </c>
      <c r="BD55" s="3">
        <f t="shared" si="36"/>
        <v>4.3746210064821399E-2</v>
      </c>
      <c r="BE55" s="3">
        <f t="shared" si="37"/>
        <v>8.1578090119434725E-3</v>
      </c>
      <c r="BF55" s="3">
        <f t="shared" si="38"/>
        <v>9.0320590188192815E-2</v>
      </c>
      <c r="BG55" s="3">
        <f t="shared" si="39"/>
        <v>4.6062771803500088E-2</v>
      </c>
      <c r="BH55" s="3">
        <f t="shared" si="40"/>
        <v>21.709505547471522</v>
      </c>
    </row>
    <row r="56" spans="2:60" ht="12" x14ac:dyDescent="0.2">
      <c r="B56" s="3">
        <v>0.19182099999999999</v>
      </c>
      <c r="C56" s="3">
        <v>-2.0866600000000001E-5</v>
      </c>
      <c r="D56" s="32">
        <f t="shared" si="65"/>
        <v>1.0541026363899346</v>
      </c>
      <c r="E56" s="3">
        <f t="shared" si="53"/>
        <v>7.9533099261000009E-3</v>
      </c>
      <c r="F56" s="3">
        <f t="shared" si="7"/>
        <v>4.1462144009779961E-2</v>
      </c>
      <c r="G56" s="3">
        <f t="shared" si="8"/>
        <v>8.3836049611282475E-3</v>
      </c>
      <c r="H56" s="3">
        <f t="shared" si="9"/>
        <v>9.1562027943510774E-2</v>
      </c>
      <c r="I56" s="3">
        <f t="shared" si="10"/>
        <v>4.3705355311088191E-2</v>
      </c>
      <c r="J56" s="3">
        <f t="shared" si="11"/>
        <v>22.880491255182559</v>
      </c>
      <c r="L56" s="3">
        <v>0.19182099999999999</v>
      </c>
      <c r="M56" s="3">
        <v>-2.17019E-5</v>
      </c>
      <c r="N56" s="32">
        <f t="shared" si="66"/>
        <v>1.0541026363899346</v>
      </c>
      <c r="O56" s="3">
        <f t="shared" si="54"/>
        <v>8.5342776805000017E-3</v>
      </c>
      <c r="P56" s="3">
        <f t="shared" si="13"/>
        <v>4.4490841359913678E-2</v>
      </c>
      <c r="Q56" s="3">
        <f t="shared" si="14"/>
        <v>8.9960046026988285E-3</v>
      </c>
      <c r="R56" s="3">
        <f t="shared" si="15"/>
        <v>9.4847269874777249E-2</v>
      </c>
      <c r="S56" s="3">
        <f t="shared" si="16"/>
        <v>4.6897913172691361E-2</v>
      </c>
      <c r="T56" s="3"/>
      <c r="V56" s="3">
        <v>0.17499999999999999</v>
      </c>
      <c r="W56" s="3">
        <v>1.0919E-3</v>
      </c>
      <c r="X56" s="32">
        <f t="shared" si="71"/>
        <v>1.0531341730002239</v>
      </c>
      <c r="Y56" s="3">
        <f t="shared" si="72"/>
        <v>7.6651380000000002E-3</v>
      </c>
      <c r="Z56" s="3">
        <f t="shared" si="73"/>
        <v>4.3800788571428578E-2</v>
      </c>
      <c r="AA56" s="3">
        <f t="shared" si="74"/>
        <v>8.0724187685625899E-3</v>
      </c>
      <c r="AB56" s="3">
        <f t="shared" si="75"/>
        <v>8.984664027420608E-2</v>
      </c>
      <c r="AC56" s="3">
        <f t="shared" si="76"/>
        <v>4.6128107248929087E-2</v>
      </c>
      <c r="AD56" s="3">
        <f t="shared" si="22"/>
        <v>21.678756394740564</v>
      </c>
      <c r="AF56" s="3">
        <v>0.19182099999999999</v>
      </c>
      <c r="AG56" s="3">
        <v>-2.03671E-5</v>
      </c>
      <c r="AH56" s="32">
        <f t="shared" si="68"/>
        <v>1.0544627204923633</v>
      </c>
      <c r="AI56" s="3">
        <f t="shared" si="56"/>
        <v>7.9564130841000003E-3</v>
      </c>
      <c r="AJ56" s="3">
        <f t="shared" si="24"/>
        <v>4.1478321373050922E-2</v>
      </c>
      <c r="AK56" s="3">
        <f t="shared" si="25"/>
        <v>8.3897409860211204E-3</v>
      </c>
      <c r="AL56" s="3">
        <f t="shared" si="26"/>
        <v>9.1595529290577932E-2</v>
      </c>
      <c r="AM56" s="3">
        <f t="shared" si="27"/>
        <v>4.3737343596483812E-2</v>
      </c>
      <c r="AN56" s="3">
        <f t="shared" si="28"/>
        <v>22.863757095673119</v>
      </c>
      <c r="AP56" s="3">
        <v>0.19182099999999999</v>
      </c>
      <c r="AQ56" s="3">
        <v>-2.0864900000000001E-5</v>
      </c>
      <c r="AR56" s="32">
        <f t="shared" si="69"/>
        <v>1.0544627204923633</v>
      </c>
      <c r="AS56" s="3">
        <f t="shared" si="57"/>
        <v>8.1508786541000019E-3</v>
      </c>
      <c r="AT56" s="3">
        <f t="shared" si="30"/>
        <v>4.2492108028318078E-2</v>
      </c>
      <c r="AU56" s="3">
        <f t="shared" si="31"/>
        <v>8.5947976800054213E-3</v>
      </c>
      <c r="AV56" s="3">
        <f t="shared" si="32"/>
        <v>9.2708131682206929E-2</v>
      </c>
      <c r="AW56" s="3">
        <f t="shared" si="33"/>
        <v>4.4806343830995674E-2</v>
      </c>
      <c r="AX56" s="3">
        <f t="shared" si="34"/>
        <v>22.31826822942492</v>
      </c>
      <c r="AZ56" s="3">
        <v>0.19182099999999999</v>
      </c>
      <c r="BA56" s="3">
        <v>-2.04056E-5</v>
      </c>
      <c r="BB56" s="32">
        <f t="shared" si="70"/>
        <v>1.0541026363899346</v>
      </c>
      <c r="BC56" s="3">
        <f t="shared" si="58"/>
        <v>8.2714156349000013E-3</v>
      </c>
      <c r="BD56" s="3">
        <f t="shared" si="36"/>
        <v>4.3120490639189671E-2</v>
      </c>
      <c r="BE56" s="3">
        <f t="shared" si="37"/>
        <v>8.7189210274250164E-3</v>
      </c>
      <c r="BF56" s="3">
        <f t="shared" si="38"/>
        <v>9.337516279731467E-2</v>
      </c>
      <c r="BG56" s="3">
        <f t="shared" si="39"/>
        <v>4.5453422865197331E-2</v>
      </c>
      <c r="BH56" s="3">
        <f t="shared" si="40"/>
        <v>22.000543346663505</v>
      </c>
    </row>
    <row r="57" spans="2:60" ht="12" x14ac:dyDescent="0.2">
      <c r="B57" s="3">
        <v>0.207763</v>
      </c>
      <c r="C57" s="3">
        <v>-2.2236299999999999E-5</v>
      </c>
      <c r="D57" s="32">
        <f t="shared" si="65"/>
        <v>1.0552506820839653</v>
      </c>
      <c r="E57" s="3">
        <f t="shared" si="53"/>
        <v>8.4753710811000006E-3</v>
      </c>
      <c r="F57" s="3">
        <f t="shared" si="7"/>
        <v>4.0793457358143659E-2</v>
      </c>
      <c r="G57" s="3">
        <f t="shared" si="8"/>
        <v>8.9436411142454902E-3</v>
      </c>
      <c r="H57" s="3">
        <f t="shared" si="9"/>
        <v>9.457082591500135E-2</v>
      </c>
      <c r="I57" s="3">
        <f t="shared" si="10"/>
        <v>4.3047323701744244E-2</v>
      </c>
      <c r="J57" s="3">
        <f t="shared" si="11"/>
        <v>23.23024787623396</v>
      </c>
      <c r="L57" s="3">
        <v>0.207763</v>
      </c>
      <c r="M57" s="3">
        <v>-2.3184200000000001E-5</v>
      </c>
      <c r="N57" s="32">
        <f t="shared" si="66"/>
        <v>1.0552506820839653</v>
      </c>
      <c r="O57" s="3">
        <f t="shared" si="54"/>
        <v>9.1171921555000014E-3</v>
      </c>
      <c r="P57" s="3">
        <f t="shared" si="13"/>
        <v>4.3882655504108053E-2</v>
      </c>
      <c r="Q57" s="3">
        <f t="shared" si="14"/>
        <v>9.6209232407819551E-3</v>
      </c>
      <c r="R57" s="3">
        <f t="shared" si="15"/>
        <v>9.8086305062337606E-2</v>
      </c>
      <c r="S57" s="3">
        <f t="shared" si="16"/>
        <v>4.6307202152365702E-2</v>
      </c>
      <c r="T57" s="3"/>
      <c r="V57" s="3">
        <v>0.19</v>
      </c>
      <c r="W57" s="3">
        <v>1.1716999999999999E-3</v>
      </c>
      <c r="X57" s="32">
        <f t="shared" si="71"/>
        <v>1.0543246413108092</v>
      </c>
      <c r="Y57" s="3">
        <f t="shared" si="72"/>
        <v>8.2253339999999991E-3</v>
      </c>
      <c r="Z57" s="3">
        <f t="shared" si="73"/>
        <v>4.3291231578947362E-2</v>
      </c>
      <c r="AA57" s="3">
        <f t="shared" si="74"/>
        <v>8.6721723192116022E-3</v>
      </c>
      <c r="AB57" s="3">
        <f t="shared" si="75"/>
        <v>9.3124499027976537E-2</v>
      </c>
      <c r="AC57" s="3">
        <f t="shared" si="76"/>
        <v>4.564301220637685E-2</v>
      </c>
      <c r="AD57" s="3">
        <f t="shared" si="22"/>
        <v>21.909158744354048</v>
      </c>
      <c r="AF57" s="3">
        <v>0.207763</v>
      </c>
      <c r="AG57" s="3">
        <v>-2.1756600000000001E-5</v>
      </c>
      <c r="AH57" s="32">
        <f t="shared" si="68"/>
        <v>1.0556184070895158</v>
      </c>
      <c r="AI57" s="3">
        <f t="shared" si="56"/>
        <v>8.4992212591000014E-3</v>
      </c>
      <c r="AJ57" s="3">
        <f t="shared" si="24"/>
        <v>4.0908252475657367E-2</v>
      </c>
      <c r="AK57" s="3">
        <f t="shared" si="25"/>
        <v>8.9719344070324919E-3</v>
      </c>
      <c r="AL57" s="3">
        <f t="shared" si="26"/>
        <v>9.4720295644769248E-2</v>
      </c>
      <c r="AM57" s="3">
        <f t="shared" si="27"/>
        <v>4.3183504315169166E-2</v>
      </c>
      <c r="AN57" s="3">
        <f t="shared" si="28"/>
        <v>23.156990518917375</v>
      </c>
      <c r="AP57" s="3">
        <v>0.207763</v>
      </c>
      <c r="AQ57" s="3">
        <v>-2.2273099999999999E-5</v>
      </c>
      <c r="AR57" s="32">
        <f t="shared" si="69"/>
        <v>1.0556184070895158</v>
      </c>
      <c r="AS57" s="3">
        <f t="shared" si="57"/>
        <v>8.7009919840999993E-3</v>
      </c>
      <c r="AT57" s="3">
        <f t="shared" si="30"/>
        <v>4.1879410598133444E-2</v>
      </c>
      <c r="AU57" s="3">
        <f t="shared" si="31"/>
        <v>9.1849272983542864E-3</v>
      </c>
      <c r="AV57" s="3">
        <f t="shared" si="32"/>
        <v>9.583802636925641E-2</v>
      </c>
      <c r="AW57" s="3">
        <f t="shared" si="33"/>
        <v>4.420867670544941E-2</v>
      </c>
      <c r="AX57" s="3">
        <f t="shared" si="34"/>
        <v>22.619993958713863</v>
      </c>
      <c r="AZ57" s="3">
        <v>0.207763</v>
      </c>
      <c r="BA57" s="3">
        <v>-2.18057E-5</v>
      </c>
      <c r="BB57" s="32">
        <f t="shared" si="70"/>
        <v>1.0552506820839653</v>
      </c>
      <c r="BC57" s="3">
        <f t="shared" si="58"/>
        <v>8.8389461699000006E-3</v>
      </c>
      <c r="BD57" s="3">
        <f t="shared" si="36"/>
        <v>4.2543408450494077E-2</v>
      </c>
      <c r="BE57" s="3">
        <f t="shared" si="37"/>
        <v>9.3273039746904294E-3</v>
      </c>
      <c r="BF57" s="3">
        <f t="shared" si="38"/>
        <v>9.657796837110641E-2</v>
      </c>
      <c r="BG57" s="3">
        <f t="shared" si="39"/>
        <v>4.4893960785560613E-2</v>
      </c>
      <c r="BH57" s="3">
        <f t="shared" si="40"/>
        <v>22.274710952249798</v>
      </c>
    </row>
    <row r="58" spans="2:60" ht="12" x14ac:dyDescent="0.2">
      <c r="B58" s="3">
        <v>0.22503100000000001</v>
      </c>
      <c r="C58" s="3">
        <v>-2.3677699999999999E-5</v>
      </c>
      <c r="D58" s="32">
        <f t="shared" si="65"/>
        <v>1.0563987968318642</v>
      </c>
      <c r="E58" s="3">
        <f t="shared" si="53"/>
        <v>9.0247606910999999E-3</v>
      </c>
      <c r="F58" s="3">
        <f t="shared" si="7"/>
        <v>4.0104522004079435E-2</v>
      </c>
      <c r="G58" s="3">
        <f t="shared" si="8"/>
        <v>9.5337463357735436E-3</v>
      </c>
      <c r="H58" s="3">
        <f t="shared" si="9"/>
        <v>9.7640905033564415E-2</v>
      </c>
      <c r="I58" s="3">
        <f t="shared" si="10"/>
        <v>4.2366368792626542E-2</v>
      </c>
      <c r="J58" s="3">
        <f t="shared" si="11"/>
        <v>23.603627794838069</v>
      </c>
      <c r="L58" s="3">
        <v>0.22503100000000001</v>
      </c>
      <c r="M58" s="3">
        <v>-2.4739199999999999E-5</v>
      </c>
      <c r="N58" s="32">
        <f t="shared" si="66"/>
        <v>1.0563987968318642</v>
      </c>
      <c r="O58" s="3">
        <f t="shared" si="54"/>
        <v>9.7286959055000004E-3</v>
      </c>
      <c r="P58" s="3">
        <f t="shared" si="13"/>
        <v>4.3232691964662645E-2</v>
      </c>
      <c r="Q58" s="3">
        <f t="shared" si="14"/>
        <v>1.0277382649313284E-2</v>
      </c>
      <c r="R58" s="3">
        <f t="shared" si="15"/>
        <v>0.10137742672465741</v>
      </c>
      <c r="S58" s="3">
        <f t="shared" si="16"/>
        <v>4.5670963775272223E-2</v>
      </c>
      <c r="T58" s="3"/>
      <c r="V58" s="3">
        <v>0.20499999999999999</v>
      </c>
      <c r="W58" s="3">
        <v>1.2496E-3</v>
      </c>
      <c r="X58" s="32">
        <f t="shared" si="71"/>
        <v>1.0554246036913546</v>
      </c>
      <c r="Y58" s="3">
        <f t="shared" si="72"/>
        <v>8.7721919999999998E-3</v>
      </c>
      <c r="Z58" s="3">
        <f t="shared" si="73"/>
        <v>4.2791180487804878E-2</v>
      </c>
      <c r="AA58" s="3">
        <f t="shared" si="74"/>
        <v>9.2583872651044712E-3</v>
      </c>
      <c r="AB58" s="3">
        <f t="shared" si="75"/>
        <v>9.6220513743715125E-2</v>
      </c>
      <c r="AC58" s="3">
        <f t="shared" si="76"/>
        <v>4.516286470782669E-2</v>
      </c>
      <c r="AD58" s="3">
        <f t="shared" si="22"/>
        <v>22.142085239041553</v>
      </c>
      <c r="AF58" s="3">
        <v>0.22503100000000001</v>
      </c>
      <c r="AG58" s="3">
        <v>-2.3198999999999999E-5</v>
      </c>
      <c r="AH58" s="32">
        <f t="shared" si="68"/>
        <v>1.0567741632001295</v>
      </c>
      <c r="AI58" s="3">
        <f t="shared" si="56"/>
        <v>9.062694819100001E-3</v>
      </c>
      <c r="AJ58" s="3">
        <f t="shared" si="24"/>
        <v>4.0273094902924488E-2</v>
      </c>
      <c r="AK58" s="3">
        <f t="shared" si="25"/>
        <v>9.5772217337925531E-3</v>
      </c>
      <c r="AL58" s="3">
        <f t="shared" si="26"/>
        <v>9.7863280824794313E-2</v>
      </c>
      <c r="AM58" s="3">
        <f t="shared" si="27"/>
        <v>4.2559566165517433E-2</v>
      </c>
      <c r="AN58" s="3">
        <f t="shared" si="28"/>
        <v>23.496480112389374</v>
      </c>
      <c r="AP58" s="3">
        <v>0.22503100000000001</v>
      </c>
      <c r="AQ58" s="3">
        <v>-2.3768400000000001E-5</v>
      </c>
      <c r="AR58" s="32">
        <f t="shared" si="69"/>
        <v>1.0567741632001295</v>
      </c>
      <c r="AS58" s="3">
        <f t="shared" si="57"/>
        <v>9.2851309291000009E-3</v>
      </c>
      <c r="AT58" s="3">
        <f t="shared" si="30"/>
        <v>4.1261563647230826E-2</v>
      </c>
      <c r="AU58" s="3">
        <f t="shared" si="31"/>
        <v>9.8122864678032943E-3</v>
      </c>
      <c r="AV58" s="3">
        <f t="shared" si="32"/>
        <v>9.905698596163369E-2</v>
      </c>
      <c r="AW58" s="3">
        <f t="shared" si="33"/>
        <v>4.3604154395631242E-2</v>
      </c>
      <c r="AX58" s="3">
        <f t="shared" si="34"/>
        <v>22.933594604925794</v>
      </c>
      <c r="AZ58" s="3">
        <v>0.22503100000000001</v>
      </c>
      <c r="BA58" s="3">
        <v>-2.3275999999999999E-5</v>
      </c>
      <c r="BB58" s="32">
        <f t="shared" si="70"/>
        <v>1.0563987968318642</v>
      </c>
      <c r="BC58" s="3">
        <f t="shared" si="58"/>
        <v>9.4349322749000004E-3</v>
      </c>
      <c r="BD58" s="3">
        <f t="shared" si="36"/>
        <v>4.1927255688771772E-2</v>
      </c>
      <c r="BE58" s="3">
        <f t="shared" si="37"/>
        <v>9.9670511033944833E-3</v>
      </c>
      <c r="BF58" s="3">
        <f t="shared" si="38"/>
        <v>9.9835119589223129E-2</v>
      </c>
      <c r="BG58" s="3">
        <f t="shared" si="39"/>
        <v>4.4291902464080428E-2</v>
      </c>
      <c r="BH58" s="3">
        <f t="shared" si="40"/>
        <v>22.577490339480761</v>
      </c>
    </row>
    <row r="59" spans="2:60" ht="12" x14ac:dyDescent="0.2">
      <c r="B59" s="3">
        <v>0.24373300000000001</v>
      </c>
      <c r="C59" s="3">
        <v>-2.51974E-5</v>
      </c>
      <c r="D59" s="32">
        <f t="shared" si="65"/>
        <v>1.0575468401083428</v>
      </c>
      <c r="E59" s="3">
        <f t="shared" si="53"/>
        <v>9.6039943461000005E-3</v>
      </c>
      <c r="F59" s="3">
        <f t="shared" si="7"/>
        <v>3.9403750604554984E-2</v>
      </c>
      <c r="G59" s="3">
        <f t="shared" si="8"/>
        <v>1.0156673873136445E-2</v>
      </c>
      <c r="H59" s="3">
        <f t="shared" si="9"/>
        <v>0.10078032483146919</v>
      </c>
      <c r="I59" s="3">
        <f t="shared" si="10"/>
        <v>4.1671311940264327E-2</v>
      </c>
      <c r="J59" s="3">
        <f t="shared" si="11"/>
        <v>23.997324620676601</v>
      </c>
      <c r="L59" s="3">
        <v>0.24373300000000001</v>
      </c>
      <c r="M59" s="3">
        <v>-2.63316E-5</v>
      </c>
      <c r="N59" s="32">
        <f t="shared" si="66"/>
        <v>1.0575468401083428</v>
      </c>
      <c r="O59" s="3">
        <f t="shared" si="54"/>
        <v>1.0354907205500001E-2</v>
      </c>
      <c r="P59" s="3">
        <f t="shared" si="13"/>
        <v>4.2484633617524095E-2</v>
      </c>
      <c r="Q59" s="3">
        <f t="shared" si="14"/>
        <v>1.0950799394791636E-2</v>
      </c>
      <c r="R59" s="3">
        <f t="shared" si="15"/>
        <v>0.10464606726863478</v>
      </c>
      <c r="S59" s="3">
        <f t="shared" si="16"/>
        <v>4.4929490035373276E-2</v>
      </c>
      <c r="T59" s="3"/>
      <c r="V59" s="3">
        <v>0.22</v>
      </c>
      <c r="W59" s="3">
        <v>1.3258E-3</v>
      </c>
      <c r="X59" s="32">
        <f t="shared" si="71"/>
        <v>1.0564468546643353</v>
      </c>
      <c r="Y59" s="3">
        <f t="shared" si="72"/>
        <v>9.307115999999999E-3</v>
      </c>
      <c r="Z59" s="3">
        <f t="shared" si="73"/>
        <v>4.230507272727272E-2</v>
      </c>
      <c r="AA59" s="3">
        <f t="shared" si="74"/>
        <v>9.8324734241961084E-3</v>
      </c>
      <c r="AB59" s="3">
        <f t="shared" si="75"/>
        <v>9.9158829280080296E-2</v>
      </c>
      <c r="AC59" s="3">
        <f t="shared" si="76"/>
        <v>4.4693061019073221E-2</v>
      </c>
      <c r="AD59" s="3">
        <f t="shared" si="22"/>
        <v>22.374837999420979</v>
      </c>
      <c r="AF59" s="3">
        <v>0.24373300000000001</v>
      </c>
      <c r="AG59" s="3">
        <v>-2.47212E-5</v>
      </c>
      <c r="AH59" s="32">
        <f t="shared" si="68"/>
        <v>1.0579298473636394</v>
      </c>
      <c r="AI59" s="3">
        <f t="shared" si="56"/>
        <v>9.6573422491000004E-3</v>
      </c>
      <c r="AJ59" s="3">
        <f t="shared" si="24"/>
        <v>3.9622629061719178E-2</v>
      </c>
      <c r="AK59" s="3">
        <f t="shared" si="25"/>
        <v>1.0216790611528789E-2</v>
      </c>
      <c r="AL59" s="3">
        <f t="shared" si="26"/>
        <v>0.10107814111631055</v>
      </c>
      <c r="AM59" s="3">
        <f t="shared" si="27"/>
        <v>4.1917961915410674E-2</v>
      </c>
      <c r="AN59" s="3">
        <f t="shared" si="28"/>
        <v>23.856121679245124</v>
      </c>
      <c r="AP59" s="3">
        <v>0.24373300000000001</v>
      </c>
      <c r="AQ59" s="3">
        <v>-2.53238E-5</v>
      </c>
      <c r="AR59" s="32">
        <f t="shared" si="69"/>
        <v>1.0579298473636394</v>
      </c>
      <c r="AS59" s="3">
        <f t="shared" si="57"/>
        <v>9.8927479391000012E-3</v>
      </c>
      <c r="AT59" s="3">
        <f t="shared" si="30"/>
        <v>4.0588463355803281E-2</v>
      </c>
      <c r="AU59" s="3">
        <f t="shared" si="31"/>
        <v>1.0465833317219023E-2</v>
      </c>
      <c r="AV59" s="3">
        <f t="shared" si="32"/>
        <v>0.10230265547491435</v>
      </c>
      <c r="AW59" s="3">
        <f t="shared" si="33"/>
        <v>4.2939746842729637E-2</v>
      </c>
      <c r="AX59" s="3">
        <f t="shared" si="34"/>
        <v>23.288446568224597</v>
      </c>
      <c r="AZ59" s="23"/>
      <c r="BA59" s="23"/>
      <c r="BB59" s="30"/>
      <c r="BC59" s="23">
        <v>7.09</v>
      </c>
      <c r="BD59" s="4"/>
      <c r="BE59" s="4"/>
      <c r="BF59" s="4"/>
      <c r="BG59" s="4"/>
      <c r="BH59" s="3"/>
    </row>
    <row r="60" spans="2:60" ht="12" x14ac:dyDescent="0.2">
      <c r="B60" s="23"/>
      <c r="C60" s="23"/>
      <c r="D60" s="30"/>
      <c r="E60" s="23">
        <v>7.09</v>
      </c>
      <c r="F60" s="4"/>
      <c r="G60" s="4"/>
      <c r="H60" s="4"/>
      <c r="I60" s="4"/>
      <c r="J60" s="3" t="e">
        <f t="shared" si="11"/>
        <v>#DIV/0!</v>
      </c>
      <c r="L60" s="3">
        <v>0.26399</v>
      </c>
      <c r="M60" s="3">
        <v>-2.8018299999999999E-5</v>
      </c>
      <c r="N60" s="32">
        <f t="shared" si="66"/>
        <v>1.0586949217283914</v>
      </c>
      <c r="O60" s="3">
        <f t="shared" si="54"/>
        <v>1.1018201980500001E-2</v>
      </c>
      <c r="P60" s="3">
        <f t="shared" si="13"/>
        <v>4.1737194516837758E-2</v>
      </c>
      <c r="Q60" s="3">
        <f t="shared" si="14"/>
        <v>1.1664914483333056E-2</v>
      </c>
      <c r="R60" s="3">
        <f t="shared" si="15"/>
        <v>0.10800423363615454</v>
      </c>
      <c r="S60" s="3">
        <f t="shared" si="16"/>
        <v>4.4186955882166201E-2</v>
      </c>
      <c r="T60" s="3"/>
      <c r="V60" s="3">
        <v>0.23499999999999999</v>
      </c>
      <c r="W60" s="3">
        <v>1.4023E-3</v>
      </c>
      <c r="X60" s="32">
        <f t="shared" si="71"/>
        <v>1.0574016538653146</v>
      </c>
      <c r="Y60" s="3">
        <f t="shared" si="72"/>
        <v>9.8441459999999998E-3</v>
      </c>
      <c r="Z60" s="3">
        <f t="shared" si="73"/>
        <v>4.1889982978723407E-2</v>
      </c>
      <c r="AA60" s="3">
        <f t="shared" si="74"/>
        <v>1.0409216261291621E-2</v>
      </c>
      <c r="AB60" s="3">
        <f t="shared" si="75"/>
        <v>0.10202556670409442</v>
      </c>
      <c r="AC60" s="3">
        <f t="shared" si="76"/>
        <v>4.4294537282092004E-2</v>
      </c>
      <c r="AD60" s="3">
        <f t="shared" si="22"/>
        <v>22.57614733915041</v>
      </c>
      <c r="AF60" s="3">
        <v>0.26399</v>
      </c>
      <c r="AG60" s="3">
        <v>-2.63239E-5</v>
      </c>
      <c r="AH60" s="32">
        <f t="shared" si="68"/>
        <v>1.0590855701259181</v>
      </c>
      <c r="AI60" s="3">
        <f t="shared" si="56"/>
        <v>1.0283437004100001E-2</v>
      </c>
      <c r="AJ60" s="3">
        <f t="shared" si="24"/>
        <v>3.8953888420394718E-2</v>
      </c>
      <c r="AK60" s="3">
        <f t="shared" si="25"/>
        <v>1.0891039742341213E-2</v>
      </c>
      <c r="AL60" s="3">
        <f t="shared" si="26"/>
        <v>0.10436014441510329</v>
      </c>
      <c r="AM60" s="3">
        <f t="shared" si="27"/>
        <v>4.1255501126335137E-2</v>
      </c>
      <c r="AN60" s="3">
        <f t="shared" si="28"/>
        <v>24.239191688345716</v>
      </c>
      <c r="AP60" s="3">
        <v>0.26399</v>
      </c>
      <c r="AQ60" s="3">
        <v>-2.6966700000000001E-5</v>
      </c>
      <c r="AR60" s="32">
        <f t="shared" si="69"/>
        <v>1.0590855701259181</v>
      </c>
      <c r="AS60" s="3">
        <f t="shared" si="57"/>
        <v>1.0534546824100002E-2</v>
      </c>
      <c r="AT60" s="3">
        <f t="shared" si="30"/>
        <v>3.9905098011667119E-2</v>
      </c>
      <c r="AU60" s="3">
        <f t="shared" si="31"/>
        <v>1.115698652922013E-2</v>
      </c>
      <c r="AV60" s="3">
        <f t="shared" si="32"/>
        <v>0.1056266374037351</v>
      </c>
      <c r="AW60" s="3">
        <f t="shared" si="33"/>
        <v>4.226291347861711E-2</v>
      </c>
      <c r="AX60" s="3">
        <f t="shared" si="34"/>
        <v>23.661407075164121</v>
      </c>
      <c r="AZ60" s="3">
        <v>0.245</v>
      </c>
      <c r="BA60" s="3">
        <v>1.4159999999999999E-3</v>
      </c>
      <c r="BB60" s="32">
        <f t="shared" ref="BB60:BB76" si="77">(BB$2-13+(8.7*LN(AZ60*1000)))/BB$2</f>
        <v>1.0576213990607257</v>
      </c>
      <c r="BC60" s="3">
        <f t="shared" ref="BC60:BC76" si="78">BA60*BC$59</f>
        <v>1.003944E-2</v>
      </c>
      <c r="BD60" s="3">
        <f t="shared" ref="BD60:BD76" si="79">BC60/AZ60</f>
        <v>4.097730612244898E-2</v>
      </c>
      <c r="BE60" s="3">
        <f t="shared" ref="BE60:BE76" si="80">BB60*BC60</f>
        <v>1.0617926578586212E-2</v>
      </c>
      <c r="BF60" s="3">
        <f t="shared" ref="BF60:BF76" si="81">SQRT(BE60)</f>
        <v>0.10304332379434493</v>
      </c>
      <c r="BG60" s="3">
        <f t="shared" ref="BG60:BG76" si="82">BE60/AZ60</f>
        <v>4.3338475830964132E-2</v>
      </c>
      <c r="BH60" s="3">
        <f t="shared" si="40"/>
        <v>23.074184793677674</v>
      </c>
    </row>
    <row r="61" spans="2:60" ht="12" x14ac:dyDescent="0.2">
      <c r="B61" s="3">
        <v>0.26500000000000001</v>
      </c>
      <c r="C61" s="3">
        <v>1.4472E-3</v>
      </c>
      <c r="D61" s="32">
        <f t="shared" ref="D61:D67" si="83">(D$2-13+(8.7*LN(B61*1000)))/D$2</f>
        <v>1.0587498338612893</v>
      </c>
      <c r="E61" s="3">
        <f t="shared" ref="E61:E67" si="84">C61*E$60</f>
        <v>1.0260648000000001E-2</v>
      </c>
      <c r="F61" s="3">
        <f t="shared" ref="F61:F64" si="85">E61/B61</f>
        <v>3.8719426415094342E-2</v>
      </c>
      <c r="G61" s="3">
        <f t="shared" ref="G61:G64" si="86">D61*E61</f>
        <v>1.0863459365309171E-2</v>
      </c>
      <c r="H61" s="3">
        <f t="shared" ref="H61:H64" si="87">SQRT(G61)</f>
        <v>0.1042279202771943</v>
      </c>
      <c r="I61" s="3">
        <f t="shared" ref="I61:I64" si="88">G61/B61</f>
        <v>4.0994186284185545E-2</v>
      </c>
      <c r="J61" s="3">
        <f t="shared" si="11"/>
        <v>24.393702879419589</v>
      </c>
      <c r="L61" s="3">
        <v>0.28593000000000002</v>
      </c>
      <c r="M61" s="3">
        <v>-2.9788E-5</v>
      </c>
      <c r="N61" s="32">
        <f t="shared" si="66"/>
        <v>1.0598429737568156</v>
      </c>
      <c r="O61" s="3">
        <f t="shared" si="54"/>
        <v>1.1714136505500001E-2</v>
      </c>
      <c r="P61" s="3">
        <f t="shared" si="13"/>
        <v>4.0968546516629949E-2</v>
      </c>
      <c r="Q61" s="3">
        <f t="shared" si="14"/>
        <v>1.2415145268982393E-2</v>
      </c>
      <c r="R61" s="3">
        <f t="shared" si="15"/>
        <v>0.11142327076954074</v>
      </c>
      <c r="S61" s="3">
        <f t="shared" si="16"/>
        <v>4.3420226170679511E-2</v>
      </c>
      <c r="T61" s="3"/>
      <c r="V61" s="3">
        <v>0.25</v>
      </c>
      <c r="W61" s="3">
        <v>1.4762E-3</v>
      </c>
      <c r="X61" s="32">
        <f t="shared" si="71"/>
        <v>1.0582973543850276</v>
      </c>
      <c r="Y61" s="3">
        <f t="shared" si="72"/>
        <v>1.0362923999999999E-2</v>
      </c>
      <c r="Z61" s="3">
        <f t="shared" si="73"/>
        <v>4.1451695999999996E-2</v>
      </c>
      <c r="AA61" s="3">
        <f t="shared" si="74"/>
        <v>1.0967055052893106E-2</v>
      </c>
      <c r="AB61" s="3">
        <f t="shared" si="75"/>
        <v>0.1047237081700849</v>
      </c>
      <c r="AC61" s="3">
        <f t="shared" si="76"/>
        <v>4.3868220211572426E-2</v>
      </c>
      <c r="AD61" s="3">
        <f t="shared" si="22"/>
        <v>22.79554527576207</v>
      </c>
      <c r="AF61" s="3">
        <v>0.28593000000000002</v>
      </c>
      <c r="AG61" s="3">
        <v>-2.7991200000000001E-5</v>
      </c>
      <c r="AH61" s="32">
        <f t="shared" si="68"/>
        <v>1.060241263099623</v>
      </c>
      <c r="AI61" s="3">
        <f t="shared" si="56"/>
        <v>1.0934767749100001E-2</v>
      </c>
      <c r="AJ61" s="3">
        <f t="shared" si="24"/>
        <v>3.824281379743294E-2</v>
      </c>
      <c r="AK61" s="3">
        <f t="shared" si="25"/>
        <v>1.1593491970006805E-2</v>
      </c>
      <c r="AL61" s="3">
        <f t="shared" si="26"/>
        <v>0.10767307913311853</v>
      </c>
      <c r="AM61" s="3">
        <f t="shared" si="27"/>
        <v>4.0546609205073983E-2</v>
      </c>
      <c r="AN61" s="3">
        <f t="shared" si="28"/>
        <v>24.662974774099247</v>
      </c>
      <c r="AP61" s="3">
        <v>0.28593000000000002</v>
      </c>
      <c r="AQ61" s="3">
        <v>-2.8674600000000002E-5</v>
      </c>
      <c r="AR61" s="32">
        <f t="shared" si="69"/>
        <v>1.060241263099623</v>
      </c>
      <c r="AS61" s="3">
        <f t="shared" si="57"/>
        <v>1.1201737959100002E-2</v>
      </c>
      <c r="AT61" s="3">
        <f t="shared" si="30"/>
        <v>3.9176504595880117E-2</v>
      </c>
      <c r="AU61" s="3">
        <f t="shared" si="31"/>
        <v>1.1876544802667179E-2</v>
      </c>
      <c r="AV61" s="3">
        <f t="shared" si="32"/>
        <v>0.10897956139876494</v>
      </c>
      <c r="AW61" s="3">
        <f t="shared" si="33"/>
        <v>4.1536546716564114E-2</v>
      </c>
      <c r="AX61" s="3">
        <f t="shared" si="34"/>
        <v>24.075183881408609</v>
      </c>
      <c r="AZ61" s="3">
        <v>0.27</v>
      </c>
      <c r="BA61" s="3">
        <v>1.5361000000000001E-3</v>
      </c>
      <c r="BB61" s="32">
        <f t="shared" si="77"/>
        <v>1.0590186298236128</v>
      </c>
      <c r="BC61" s="3">
        <f t="shared" si="78"/>
        <v>1.0890949E-2</v>
      </c>
      <c r="BD61" s="3">
        <f t="shared" si="79"/>
        <v>4.0336848148148148E-2</v>
      </c>
      <c r="BE61" s="3">
        <f t="shared" si="80"/>
        <v>1.1533717887458847E-2</v>
      </c>
      <c r="BF61" s="3">
        <f t="shared" si="81"/>
        <v>0.10739514834227311</v>
      </c>
      <c r="BG61" s="3">
        <f t="shared" si="82"/>
        <v>4.2717473657254985E-2</v>
      </c>
      <c r="BH61" s="3">
        <f t="shared" si="40"/>
        <v>23.409624080851128</v>
      </c>
    </row>
    <row r="62" spans="2:60" ht="12" x14ac:dyDescent="0.2">
      <c r="B62" s="3">
        <v>0.28499999999999998</v>
      </c>
      <c r="C62" s="3">
        <v>1.5345000000000001E-3</v>
      </c>
      <c r="D62" s="32">
        <f t="shared" si="83"/>
        <v>1.0597961254022104</v>
      </c>
      <c r="E62" s="3">
        <f t="shared" si="84"/>
        <v>1.0879605000000001E-2</v>
      </c>
      <c r="F62" s="3">
        <f t="shared" si="85"/>
        <v>3.8174052631578956E-2</v>
      </c>
      <c r="G62" s="3">
        <f t="shared" si="86"/>
        <v>1.1530163224906515E-2</v>
      </c>
      <c r="H62" s="3">
        <f t="shared" si="87"/>
        <v>0.10737859761100679</v>
      </c>
      <c r="I62" s="3">
        <f t="shared" si="88"/>
        <v>4.0456713069847425E-2</v>
      </c>
      <c r="J62" s="3">
        <f t="shared" si="11"/>
        <v>24.717776707997185</v>
      </c>
      <c r="L62" s="3">
        <v>0.30969400000000002</v>
      </c>
      <c r="M62" s="3">
        <v>-3.1625799999999998E-5</v>
      </c>
      <c r="N62" s="32">
        <f t="shared" si="66"/>
        <v>1.0609910529006215</v>
      </c>
      <c r="O62" s="3">
        <f t="shared" si="54"/>
        <v>1.24368513555E-2</v>
      </c>
      <c r="P62" s="3">
        <f t="shared" si="13"/>
        <v>4.0158515681608296E-2</v>
      </c>
      <c r="Q62" s="3">
        <f t="shared" si="14"/>
        <v>1.3195388014440465E-2</v>
      </c>
      <c r="R62" s="3">
        <f t="shared" si="15"/>
        <v>0.11487118008639272</v>
      </c>
      <c r="S62" s="3">
        <f t="shared" si="16"/>
        <v>4.2607825835955696E-2</v>
      </c>
      <c r="T62" s="3"/>
      <c r="V62" s="3">
        <v>0.26500000000000001</v>
      </c>
      <c r="W62" s="3">
        <v>1.5483000000000001E-3</v>
      </c>
      <c r="X62" s="32">
        <f t="shared" si="71"/>
        <v>1.0591408477305826</v>
      </c>
      <c r="Y62" s="3">
        <f t="shared" si="72"/>
        <v>1.0869066E-2</v>
      </c>
      <c r="Z62" s="3">
        <f t="shared" si="73"/>
        <v>4.1015343396226416E-2</v>
      </c>
      <c r="AA62" s="3">
        <f t="shared" si="74"/>
        <v>1.1511871777279652E-2</v>
      </c>
      <c r="AB62" s="3">
        <f t="shared" si="75"/>
        <v>0.10729339111650657</v>
      </c>
      <c r="AC62" s="3">
        <f t="shared" si="76"/>
        <v>4.3441025574640191E-2</v>
      </c>
      <c r="AD62" s="3">
        <f t="shared" si="22"/>
        <v>23.019714354620938</v>
      </c>
      <c r="AF62" s="3">
        <v>0.30969400000000002</v>
      </c>
      <c r="AG62" s="3">
        <v>-2.9762899999999999E-5</v>
      </c>
      <c r="AH62" s="32">
        <f t="shared" si="68"/>
        <v>1.0613969833691781</v>
      </c>
      <c r="AI62" s="3">
        <f t="shared" si="56"/>
        <v>1.1626882354100001E-2</v>
      </c>
      <c r="AJ62" s="3">
        <f t="shared" si="24"/>
        <v>3.7543130813318955E-2</v>
      </c>
      <c r="AK62" s="3">
        <f t="shared" si="25"/>
        <v>1.2340737856630068E-2</v>
      </c>
      <c r="AL62" s="3">
        <f t="shared" si="26"/>
        <v>0.11108887368512685</v>
      </c>
      <c r="AM62" s="3">
        <f t="shared" si="27"/>
        <v>3.9848165791491169E-2</v>
      </c>
      <c r="AN62" s="3">
        <f t="shared" si="28"/>
        <v>25.095257965763917</v>
      </c>
      <c r="AP62" s="3">
        <v>0.30969400000000002</v>
      </c>
      <c r="AQ62" s="3">
        <v>-3.0463600000000001E-5</v>
      </c>
      <c r="AR62" s="32">
        <f t="shared" si="69"/>
        <v>1.0613969833691781</v>
      </c>
      <c r="AS62" s="3">
        <f t="shared" si="57"/>
        <v>1.1900610809100001E-2</v>
      </c>
      <c r="AT62" s="3">
        <f t="shared" si="30"/>
        <v>3.842699829218519E-2</v>
      </c>
      <c r="AU62" s="3">
        <f t="shared" si="31"/>
        <v>1.2631272413029375E-2</v>
      </c>
      <c r="AV62" s="3">
        <f t="shared" si="32"/>
        <v>0.11238893367689443</v>
      </c>
      <c r="AW62" s="3">
        <f t="shared" si="33"/>
        <v>4.0786300067257919E-2</v>
      </c>
      <c r="AX62" s="3">
        <f t="shared" si="34"/>
        <v>24.518036653262687</v>
      </c>
      <c r="AZ62" s="3">
        <v>0.29499999999999998</v>
      </c>
      <c r="BA62" s="3">
        <v>1.6516E-3</v>
      </c>
      <c r="BB62" s="32">
        <f t="shared" si="77"/>
        <v>1.0602920423143081</v>
      </c>
      <c r="BC62" s="3">
        <f t="shared" si="78"/>
        <v>1.1709844000000001E-2</v>
      </c>
      <c r="BD62" s="3">
        <f t="shared" si="79"/>
        <v>3.9694386440677971E-2</v>
      </c>
      <c r="BE62" s="3">
        <f t="shared" si="80"/>
        <v>1.2415854409941947E-2</v>
      </c>
      <c r="BF62" s="3">
        <f t="shared" si="81"/>
        <v>0.11142645291824535</v>
      </c>
      <c r="BG62" s="3">
        <f t="shared" si="82"/>
        <v>4.2087642067599823E-2</v>
      </c>
      <c r="BH62" s="3">
        <f t="shared" si="40"/>
        <v>23.759943557632237</v>
      </c>
    </row>
    <row r="63" spans="2:60" ht="12" x14ac:dyDescent="0.2">
      <c r="B63" s="3">
        <v>0.3</v>
      </c>
      <c r="C63" s="3">
        <v>1.5995E-3</v>
      </c>
      <c r="D63" s="32">
        <f t="shared" si="83"/>
        <v>1.0605337314537338</v>
      </c>
      <c r="E63" s="3">
        <f t="shared" si="84"/>
        <v>1.1340454999999999E-2</v>
      </c>
      <c r="F63" s="3">
        <f t="shared" si="85"/>
        <v>3.7801516666666667E-2</v>
      </c>
      <c r="G63" s="3">
        <f t="shared" si="86"/>
        <v>1.2026935057533151E-2</v>
      </c>
      <c r="H63" s="3">
        <f t="shared" si="87"/>
        <v>0.10966738374527384</v>
      </c>
      <c r="I63" s="3">
        <f t="shared" si="88"/>
        <v>4.0089783525110508E-2</v>
      </c>
      <c r="J63" s="3">
        <f t="shared" si="11"/>
        <v>24.94401096911993</v>
      </c>
      <c r="L63" s="3">
        <v>0.33543299999999998</v>
      </c>
      <c r="M63" s="3">
        <v>-3.3499199999999999E-5</v>
      </c>
      <c r="N63" s="32">
        <f t="shared" si="66"/>
        <v>1.0621391296535898</v>
      </c>
      <c r="O63" s="3">
        <f t="shared" si="54"/>
        <v>1.31735659055E-2</v>
      </c>
      <c r="P63" s="3">
        <f t="shared" si="13"/>
        <v>3.9273315104655773E-2</v>
      </c>
      <c r="Q63" s="3">
        <f t="shared" si="14"/>
        <v>1.3992159825301975E-2</v>
      </c>
      <c r="R63" s="3">
        <f t="shared" si="15"/>
        <v>0.11828846023726057</v>
      </c>
      <c r="S63" s="3">
        <f t="shared" si="16"/>
        <v>4.171372472387027E-2</v>
      </c>
      <c r="T63" s="3"/>
      <c r="V63" s="3">
        <v>0.28000000000000003</v>
      </c>
      <c r="W63" s="3">
        <v>1.6216E-3</v>
      </c>
      <c r="X63" s="32">
        <f t="shared" si="71"/>
        <v>1.05993788610245</v>
      </c>
      <c r="Y63" s="3">
        <f t="shared" si="72"/>
        <v>1.1383631999999999E-2</v>
      </c>
      <c r="Z63" s="3">
        <f t="shared" si="73"/>
        <v>4.0655828571428562E-2</v>
      </c>
      <c r="AA63" s="3">
        <f t="shared" si="74"/>
        <v>1.2065942838248205E-2</v>
      </c>
      <c r="AB63" s="3">
        <f t="shared" si="75"/>
        <v>0.1098450856353993</v>
      </c>
      <c r="AC63" s="3">
        <f t="shared" si="76"/>
        <v>4.3092652993743583E-2</v>
      </c>
      <c r="AD63" s="3">
        <f t="shared" si="22"/>
        <v>23.205811908243042</v>
      </c>
      <c r="AF63" s="3">
        <v>0.33543299999999998</v>
      </c>
      <c r="AG63" s="3">
        <v>-3.1562900000000002E-5</v>
      </c>
      <c r="AH63" s="32">
        <f t="shared" si="68"/>
        <v>1.0625527012319831</v>
      </c>
      <c r="AI63" s="3">
        <f t="shared" si="56"/>
        <v>1.23300523541E-2</v>
      </c>
      <c r="AJ63" s="3">
        <f t="shared" si="24"/>
        <v>3.6758614549254248E-2</v>
      </c>
      <c r="AK63" s="3">
        <f t="shared" si="25"/>
        <v>1.3101330435180728E-2</v>
      </c>
      <c r="AL63" s="3">
        <f t="shared" si="26"/>
        <v>0.11446104330810866</v>
      </c>
      <c r="AM63" s="3">
        <f t="shared" si="27"/>
        <v>3.9057965182855377E-2</v>
      </c>
      <c r="AN63" s="3">
        <f t="shared" si="28"/>
        <v>25.602972282820133</v>
      </c>
      <c r="AP63" s="3">
        <v>0.33543299999999998</v>
      </c>
      <c r="AQ63" s="3">
        <v>-3.2327899999999999E-5</v>
      </c>
      <c r="AR63" s="32">
        <f t="shared" si="69"/>
        <v>1.0625527012319831</v>
      </c>
      <c r="AS63" s="3">
        <f t="shared" si="57"/>
        <v>1.26288996041E-2</v>
      </c>
      <c r="AT63" s="3">
        <f t="shared" si="30"/>
        <v>3.7649544332549273E-2</v>
      </c>
      <c r="AU63" s="3">
        <f t="shared" si="31"/>
        <v>1.3418871387923977E-2</v>
      </c>
      <c r="AV63" s="3">
        <f t="shared" si="32"/>
        <v>0.11583985233037884</v>
      </c>
      <c r="AW63" s="3">
        <f t="shared" si="33"/>
        <v>4.0004625030703532E-2</v>
      </c>
      <c r="AX63" s="3">
        <f t="shared" si="34"/>
        <v>24.997109690004603</v>
      </c>
      <c r="AZ63" s="3">
        <v>0.32</v>
      </c>
      <c r="BA63" s="3">
        <v>1.7653E-3</v>
      </c>
      <c r="BB63" s="32">
        <f t="shared" si="77"/>
        <v>1.0614618060552161</v>
      </c>
      <c r="BC63" s="3">
        <f t="shared" si="78"/>
        <v>1.2515976999999999E-2</v>
      </c>
      <c r="BD63" s="3">
        <f t="shared" si="79"/>
        <v>3.9112428124999994E-2</v>
      </c>
      <c r="BE63" s="3">
        <f t="shared" si="80"/>
        <v>1.3285231550965546E-2</v>
      </c>
      <c r="BF63" s="3">
        <f t="shared" si="81"/>
        <v>0.11526157881516956</v>
      </c>
      <c r="BG63" s="3">
        <f t="shared" si="82"/>
        <v>4.1516348596767332E-2</v>
      </c>
      <c r="BH63" s="3">
        <f t="shared" si="40"/>
        <v>24.086896699722406</v>
      </c>
    </row>
    <row r="64" spans="2:60" ht="12" x14ac:dyDescent="0.2">
      <c r="B64" s="3">
        <v>0.315</v>
      </c>
      <c r="C64" s="3">
        <v>1.6622E-3</v>
      </c>
      <c r="D64" s="32">
        <f t="shared" si="83"/>
        <v>1.0612353420789802</v>
      </c>
      <c r="E64" s="3">
        <f t="shared" si="84"/>
        <v>1.1784998E-2</v>
      </c>
      <c r="F64" s="3">
        <f t="shared" si="85"/>
        <v>3.7412692063492063E-2</v>
      </c>
      <c r="G64" s="3">
        <f t="shared" si="86"/>
        <v>1.2506656383930097E-2</v>
      </c>
      <c r="H64" s="3">
        <f t="shared" si="87"/>
        <v>0.11183316316696983</v>
      </c>
      <c r="I64" s="3">
        <f t="shared" si="88"/>
        <v>3.9703671060095549E-2</v>
      </c>
      <c r="J64" s="3">
        <f t="shared" si="11"/>
        <v>25.186587872098734</v>
      </c>
      <c r="L64" s="3">
        <v>0.363311</v>
      </c>
      <c r="M64" s="3">
        <v>-3.5467599999999999E-5</v>
      </c>
      <c r="N64" s="32">
        <f t="shared" si="66"/>
        <v>1.0632871986544639</v>
      </c>
      <c r="O64" s="3">
        <f t="shared" si="54"/>
        <v>1.39476392055E-2</v>
      </c>
      <c r="P64" s="3">
        <f t="shared" si="13"/>
        <v>3.8390357587576487E-2</v>
      </c>
      <c r="Q64" s="3">
        <f t="shared" si="14"/>
        <v>1.4830346218659267E-2</v>
      </c>
      <c r="R64" s="3">
        <f t="shared" si="15"/>
        <v>0.12177990892860475</v>
      </c>
      <c r="S64" s="3">
        <f t="shared" si="16"/>
        <v>4.0819975774637342E-2</v>
      </c>
      <c r="T64" s="3"/>
      <c r="V64" s="3">
        <v>0.29499999999999998</v>
      </c>
      <c r="W64" s="3">
        <v>1.6914E-3</v>
      </c>
      <c r="X64" s="32">
        <f t="shared" si="71"/>
        <v>1.0606933204661504</v>
      </c>
      <c r="Y64" s="3">
        <f t="shared" si="72"/>
        <v>1.1873627999999999E-2</v>
      </c>
      <c r="Z64" s="3">
        <f t="shared" si="73"/>
        <v>4.0249586440677963E-2</v>
      </c>
      <c r="AA64" s="3">
        <f t="shared" si="74"/>
        <v>1.2594277909299855E-2</v>
      </c>
      <c r="AB64" s="3">
        <f t="shared" si="75"/>
        <v>0.11222423049101229</v>
      </c>
      <c r="AC64" s="3">
        <f t="shared" si="76"/>
        <v>4.269246748915205E-2</v>
      </c>
      <c r="AD64" s="3">
        <f t="shared" si="22"/>
        <v>23.423335750131923</v>
      </c>
      <c r="AF64" s="3">
        <v>0.363311</v>
      </c>
      <c r="AG64" s="3">
        <v>-3.3451200000000003E-5</v>
      </c>
      <c r="AH64" s="32">
        <f t="shared" si="68"/>
        <v>1.0637084112910993</v>
      </c>
      <c r="AI64" s="3">
        <f t="shared" si="56"/>
        <v>1.3067716749100001E-2</v>
      </c>
      <c r="AJ64" s="3">
        <f t="shared" si="24"/>
        <v>3.5968403789315491E-2</v>
      </c>
      <c r="AK64" s="3">
        <f t="shared" si="25"/>
        <v>1.390024022238725E-2</v>
      </c>
      <c r="AL64" s="3">
        <f t="shared" si="26"/>
        <v>0.11789927999096199</v>
      </c>
      <c r="AM64" s="3">
        <f t="shared" si="27"/>
        <v>3.8259893651409541E-2</v>
      </c>
      <c r="AN64" s="3">
        <f t="shared" si="28"/>
        <v>26.137030309365713</v>
      </c>
      <c r="AP64" s="3">
        <v>0.363311</v>
      </c>
      <c r="AQ64" s="3">
        <v>-3.4311499999999998E-5</v>
      </c>
      <c r="AR64" s="32">
        <f t="shared" si="69"/>
        <v>1.0637084112910993</v>
      </c>
      <c r="AS64" s="3">
        <f t="shared" si="57"/>
        <v>1.3403792944099999E-2</v>
      </c>
      <c r="AT64" s="3">
        <f t="shared" si="30"/>
        <v>3.6893441002612083E-2</v>
      </c>
      <c r="AU64" s="3">
        <f t="shared" si="31"/>
        <v>1.4257727297843456E-2</v>
      </c>
      <c r="AV64" s="3">
        <f t="shared" si="32"/>
        <v>0.11940572556558356</v>
      </c>
      <c r="AW64" s="3">
        <f t="shared" si="33"/>
        <v>3.9243863515950404E-2</v>
      </c>
      <c r="AX64" s="3">
        <f t="shared" si="34"/>
        <v>25.48169090419848</v>
      </c>
      <c r="AZ64" s="3">
        <v>0.34499999999999997</v>
      </c>
      <c r="BA64" s="3">
        <v>1.8753999999999999E-3</v>
      </c>
      <c r="BB64" s="32">
        <f t="shared" si="77"/>
        <v>1.0625435312862361</v>
      </c>
      <c r="BC64" s="3">
        <f t="shared" si="78"/>
        <v>1.3296585999999999E-2</v>
      </c>
      <c r="BD64" s="3">
        <f t="shared" si="79"/>
        <v>3.8540828985507244E-2</v>
      </c>
      <c r="BE64" s="3">
        <f t="shared" si="80"/>
        <v>1.4128201442491129E-2</v>
      </c>
      <c r="BF64" s="3">
        <f t="shared" si="81"/>
        <v>0.11886211104675505</v>
      </c>
      <c r="BG64" s="3">
        <f t="shared" si="82"/>
        <v>4.0951308528959798E-2</v>
      </c>
      <c r="BH64" s="3">
        <f t="shared" si="40"/>
        <v>24.419244119948537</v>
      </c>
    </row>
    <row r="65" spans="2:60" ht="12" x14ac:dyDescent="0.2">
      <c r="B65" s="3">
        <v>0.33</v>
      </c>
      <c r="C65" s="3">
        <v>1.7256999999999999E-3</v>
      </c>
      <c r="D65" s="32">
        <f t="shared" si="83"/>
        <v>1.0619043075930688</v>
      </c>
      <c r="E65" s="3">
        <f t="shared" si="84"/>
        <v>1.2235213E-2</v>
      </c>
      <c r="F65" s="3">
        <f t="shared" ref="F65:F67" si="89">E65/B65</f>
        <v>3.7076403030303032E-2</v>
      </c>
      <c r="G65" s="3">
        <f t="shared" ref="G65:G67" si="90">D65*E65</f>
        <v>1.2992625389018714E-2</v>
      </c>
      <c r="H65" s="3">
        <f t="shared" ref="H65:H67" si="91">SQRT(G65)</f>
        <v>0.11398519811369683</v>
      </c>
      <c r="I65" s="3">
        <f t="shared" ref="I65:I67" si="92">G65/B65</f>
        <v>3.9371592087935496E-2</v>
      </c>
      <c r="J65" s="3">
        <f t="shared" si="11"/>
        <v>25.399023686076099</v>
      </c>
      <c r="L65" s="3">
        <v>0.39350600000000002</v>
      </c>
      <c r="M65" s="3">
        <v>-3.7509799999999998E-5</v>
      </c>
      <c r="N65" s="32">
        <f t="shared" si="66"/>
        <v>1.0644352693305834</v>
      </c>
      <c r="O65" s="3">
        <f t="shared" si="54"/>
        <v>1.4750734355499999E-2</v>
      </c>
      <c r="P65" s="3">
        <f t="shared" si="13"/>
        <v>3.7485411545186094E-2</v>
      </c>
      <c r="Q65" s="3">
        <f t="shared" si="14"/>
        <v>1.5701201896520529E-2</v>
      </c>
      <c r="R65" s="3">
        <f t="shared" si="15"/>
        <v>0.12530443685887793</v>
      </c>
      <c r="S65" s="3">
        <f t="shared" si="16"/>
        <v>3.9900794134067913E-2</v>
      </c>
      <c r="T65" s="3"/>
      <c r="V65" s="3">
        <v>0.31</v>
      </c>
      <c r="W65" s="3">
        <v>1.7593000000000001E-3</v>
      </c>
      <c r="X65" s="32">
        <f t="shared" si="71"/>
        <v>1.0614112795142578</v>
      </c>
      <c r="Y65" s="3">
        <f t="shared" si="72"/>
        <v>1.2350286E-2</v>
      </c>
      <c r="Z65" s="3">
        <f t="shared" si="73"/>
        <v>3.9839632258064514E-2</v>
      </c>
      <c r="AA65" s="3">
        <f t="shared" si="74"/>
        <v>1.3108732865627026E-2</v>
      </c>
      <c r="AB65" s="3">
        <f t="shared" si="75"/>
        <v>0.11449337476739441</v>
      </c>
      <c r="AC65" s="3">
        <f t="shared" si="76"/>
        <v>4.2286235050409765E-2</v>
      </c>
      <c r="AD65" s="3">
        <f t="shared" si="22"/>
        <v>23.648357410109739</v>
      </c>
      <c r="AF65" s="3">
        <v>0.39350600000000002</v>
      </c>
      <c r="AG65" s="3">
        <v>-3.5438000000000002E-5</v>
      </c>
      <c r="AH65" s="32">
        <f t="shared" si="68"/>
        <v>1.0648641230366107</v>
      </c>
      <c r="AI65" s="3">
        <f t="shared" si="56"/>
        <v>1.3843860169100001E-2</v>
      </c>
      <c r="AJ65" s="3">
        <f t="shared" si="24"/>
        <v>3.5180810887508705E-2</v>
      </c>
      <c r="AK65" s="3">
        <f t="shared" si="25"/>
        <v>1.4741830018410137E-2</v>
      </c>
      <c r="AL65" s="3">
        <f t="shared" si="26"/>
        <v>0.12141593807408539</v>
      </c>
      <c r="AM65" s="3">
        <f t="shared" si="27"/>
        <v>3.74627833334438E-2</v>
      </c>
      <c r="AN65" s="3">
        <f t="shared" si="28"/>
        <v>26.693158143091821</v>
      </c>
      <c r="AP65" s="3">
        <v>0.39350600000000002</v>
      </c>
      <c r="AQ65" s="3">
        <v>-3.6318700000000002E-5</v>
      </c>
      <c r="AR65" s="32">
        <f t="shared" si="69"/>
        <v>1.0648641230366107</v>
      </c>
      <c r="AS65" s="3">
        <f t="shared" si="57"/>
        <v>1.41879056241E-2</v>
      </c>
      <c r="AT65" s="3">
        <f t="shared" si="30"/>
        <v>3.6055118915848804E-2</v>
      </c>
      <c r="AU65" s="3">
        <f t="shared" si="31"/>
        <v>1.5108191680133443E-2</v>
      </c>
      <c r="AV65" s="3">
        <f t="shared" si="32"/>
        <v>0.12291538422888097</v>
      </c>
      <c r="AW65" s="3">
        <f t="shared" si="33"/>
        <v>3.8393802585306051E-2</v>
      </c>
      <c r="AX65" s="3">
        <f t="shared" si="34"/>
        <v>26.045870235909288</v>
      </c>
      <c r="AZ65" s="3">
        <v>0.37</v>
      </c>
      <c r="BA65" s="3">
        <v>1.9864000000000001E-3</v>
      </c>
      <c r="BB65" s="32">
        <f t="shared" si="77"/>
        <v>1.0635495473538066</v>
      </c>
      <c r="BC65" s="3">
        <f t="shared" si="78"/>
        <v>1.4083576E-2</v>
      </c>
      <c r="BD65" s="3">
        <f t="shared" si="79"/>
        <v>3.8063718918918923E-2</v>
      </c>
      <c r="BE65" s="3">
        <f t="shared" si="80"/>
        <v>1.4978580879922935E-2</v>
      </c>
      <c r="BF65" s="3">
        <f t="shared" si="81"/>
        <v>0.12238701270936772</v>
      </c>
      <c r="BG65" s="3">
        <f t="shared" si="82"/>
        <v>4.0482651026818743E-2</v>
      </c>
      <c r="BH65" s="3">
        <f t="shared" si="40"/>
        <v>24.701939587343848</v>
      </c>
    </row>
    <row r="66" spans="2:60" ht="12" x14ac:dyDescent="0.2">
      <c r="B66" s="3">
        <v>0.34499999999999997</v>
      </c>
      <c r="C66" s="3">
        <v>1.7798E-3</v>
      </c>
      <c r="D66" s="32">
        <f t="shared" si="83"/>
        <v>1.0625435312862361</v>
      </c>
      <c r="E66" s="3">
        <f t="shared" si="84"/>
        <v>1.2618782E-2</v>
      </c>
      <c r="F66" s="3">
        <f t="shared" si="89"/>
        <v>3.6576179710144929E-2</v>
      </c>
      <c r="G66" s="3">
        <f t="shared" si="90"/>
        <v>1.3408005186811194E-2</v>
      </c>
      <c r="H66" s="3">
        <f t="shared" si="91"/>
        <v>0.11579294100596631</v>
      </c>
      <c r="I66" s="3">
        <f t="shared" si="92"/>
        <v>3.8863783150177376E-2</v>
      </c>
      <c r="J66" s="3">
        <f t="shared" si="11"/>
        <v>25.730896967384812</v>
      </c>
      <c r="L66" s="3">
        <v>0.42621100000000001</v>
      </c>
      <c r="M66" s="3">
        <v>-3.9619000000000001E-5</v>
      </c>
      <c r="N66" s="32">
        <f t="shared" si="66"/>
        <v>1.0655833560341357</v>
      </c>
      <c r="O66" s="3">
        <f t="shared" si="54"/>
        <v>1.55801772555E-2</v>
      </c>
      <c r="P66" s="3">
        <f t="shared" si="13"/>
        <v>3.655508012580623E-2</v>
      </c>
      <c r="Q66" s="3">
        <f t="shared" si="14"/>
        <v>1.6601977567522401E-2</v>
      </c>
      <c r="R66" s="3">
        <f t="shared" si="15"/>
        <v>0.1288486614890601</v>
      </c>
      <c r="S66" s="3">
        <f t="shared" si="16"/>
        <v>3.8952484960553341E-2</v>
      </c>
      <c r="T66" s="3"/>
      <c r="V66" s="3">
        <v>0.32500000000000001</v>
      </c>
      <c r="W66" s="3">
        <v>1.8319E-3</v>
      </c>
      <c r="X66" s="32">
        <f t="shared" si="71"/>
        <v>1.0620953062999479</v>
      </c>
      <c r="Y66" s="3">
        <f t="shared" si="72"/>
        <v>1.2859938E-2</v>
      </c>
      <c r="Z66" s="3">
        <f t="shared" si="73"/>
        <v>3.956904E-2</v>
      </c>
      <c r="AA66" s="3">
        <f t="shared" si="74"/>
        <v>1.3658479789108339E-2</v>
      </c>
      <c r="AB66" s="3">
        <f t="shared" si="75"/>
        <v>0.11686949896832936</v>
      </c>
      <c r="AC66" s="3">
        <f t="shared" si="76"/>
        <v>4.2026091658794888E-2</v>
      </c>
      <c r="AD66" s="3">
        <f t="shared" si="22"/>
        <v>23.79474180275643</v>
      </c>
      <c r="AF66" s="3">
        <v>0.42621100000000001</v>
      </c>
      <c r="AG66" s="3">
        <v>-3.74766E-5</v>
      </c>
      <c r="AH66" s="32">
        <f t="shared" si="68"/>
        <v>1.0660198509162264</v>
      </c>
      <c r="AI66" s="3">
        <f t="shared" si="56"/>
        <v>1.4640239259099999E-2</v>
      </c>
      <c r="AJ66" s="3">
        <f t="shared" si="24"/>
        <v>3.4349745217978886E-2</v>
      </c>
      <c r="AK66" s="3">
        <f t="shared" si="25"/>
        <v>1.5606785672363666E-2</v>
      </c>
      <c r="AL66" s="3">
        <f t="shared" si="26"/>
        <v>0.12492712144431915</v>
      </c>
      <c r="AM66" s="3">
        <f t="shared" si="27"/>
        <v>3.6617510276280213E-2</v>
      </c>
      <c r="AN66" s="3">
        <f t="shared" si="28"/>
        <v>27.309338959830146</v>
      </c>
      <c r="AP66" s="3">
        <v>0.42621100000000001</v>
      </c>
      <c r="AQ66" s="3">
        <v>-3.8332299999999999E-5</v>
      </c>
      <c r="AR66" s="32">
        <f t="shared" si="69"/>
        <v>1.0660198509162264</v>
      </c>
      <c r="AS66" s="3">
        <f t="shared" si="57"/>
        <v>1.4974518464100001E-2</v>
      </c>
      <c r="AT66" s="3">
        <f t="shared" si="30"/>
        <v>3.5134049717393499E-2</v>
      </c>
      <c r="AU66" s="3">
        <f t="shared" si="31"/>
        <v>1.5963133940642162E-2</v>
      </c>
      <c r="AV66" s="3">
        <f t="shared" si="32"/>
        <v>0.12634529647217646</v>
      </c>
      <c r="AW66" s="3">
        <f t="shared" si="33"/>
        <v>3.7453594441819102E-2</v>
      </c>
      <c r="AX66" s="3">
        <f t="shared" si="34"/>
        <v>26.699707061585581</v>
      </c>
      <c r="AZ66" s="3">
        <v>0.39500000000000002</v>
      </c>
      <c r="BA66" s="3">
        <v>2.0877000000000001E-3</v>
      </c>
      <c r="BB66" s="32">
        <f t="shared" si="77"/>
        <v>1.0644897622390741</v>
      </c>
      <c r="BC66" s="3">
        <f t="shared" si="78"/>
        <v>1.4801793000000001E-2</v>
      </c>
      <c r="BD66" s="3">
        <f t="shared" si="79"/>
        <v>3.7472893670886076E-2</v>
      </c>
      <c r="BE66" s="3">
        <f t="shared" si="80"/>
        <v>1.5756357111281993E-2</v>
      </c>
      <c r="BF66" s="3">
        <f t="shared" si="81"/>
        <v>0.12552432876252315</v>
      </c>
      <c r="BG66" s="3">
        <f t="shared" si="82"/>
        <v>3.9889511674131628E-2</v>
      </c>
      <c r="BH66" s="3">
        <f t="shared" si="40"/>
        <v>25.069246476850218</v>
      </c>
    </row>
    <row r="67" spans="2:60" ht="12" x14ac:dyDescent="0.2">
      <c r="B67" s="3">
        <v>0.36</v>
      </c>
      <c r="C67" s="3">
        <v>1.841E-3</v>
      </c>
      <c r="D67" s="32">
        <f t="shared" si="83"/>
        <v>1.0631555455762254</v>
      </c>
      <c r="E67" s="3">
        <f t="shared" si="84"/>
        <v>1.3052689999999999E-2</v>
      </c>
      <c r="F67" s="3">
        <f t="shared" si="89"/>
        <v>3.6257472222222219E-2</v>
      </c>
      <c r="G67" s="3">
        <f t="shared" si="90"/>
        <v>1.387703975818734E-2</v>
      </c>
      <c r="H67" s="3">
        <f t="shared" si="91"/>
        <v>0.11780084786701385</v>
      </c>
      <c r="I67" s="3">
        <f t="shared" si="92"/>
        <v>3.8547332661631503E-2</v>
      </c>
      <c r="J67" s="3">
        <f t="shared" si="11"/>
        <v>25.942132203491234</v>
      </c>
      <c r="L67" s="3">
        <v>0.46163300000000002</v>
      </c>
      <c r="M67" s="3">
        <v>-4.17015E-5</v>
      </c>
      <c r="N67" s="32">
        <f t="shared" si="66"/>
        <v>1.0667314062264903</v>
      </c>
      <c r="O67" s="3">
        <f t="shared" ref="O67:O68" si="93">-(M67-0.000000000014)*N$2*O$2</f>
        <v>1.6399120380499999E-2</v>
      </c>
      <c r="P67" s="3">
        <f t="shared" si="13"/>
        <v>3.5524150960828185E-2</v>
      </c>
      <c r="Q67" s="3">
        <f t="shared" si="14"/>
        <v>1.7493456744368262E-2</v>
      </c>
      <c r="R67" s="3">
        <f t="shared" si="15"/>
        <v>0.13226283205938191</v>
      </c>
      <c r="S67" s="3">
        <f t="shared" si="16"/>
        <v>3.7894727509446384E-2</v>
      </c>
      <c r="T67" s="3"/>
      <c r="V67" s="3">
        <v>0.34</v>
      </c>
      <c r="W67" s="3">
        <v>1.8990000000000001E-3</v>
      </c>
      <c r="X67" s="32">
        <f t="shared" si="71"/>
        <v>1.0627484640153224</v>
      </c>
      <c r="Y67" s="3">
        <f t="shared" si="72"/>
        <v>1.3330979999999999E-2</v>
      </c>
      <c r="Z67" s="3">
        <f t="shared" ref="Z67:Z76" si="94">Y67/V67</f>
        <v>3.9208764705882346E-2</v>
      </c>
      <c r="AA67" s="3">
        <f t="shared" ref="AA67:AA76" si="95">X67*Y67</f>
        <v>1.4167478518818982E-2</v>
      </c>
      <c r="AB67" s="3">
        <f t="shared" ref="AB67:AB76" si="96">SQRT(AA67)</f>
        <v>0.11902721755472141</v>
      </c>
      <c r="AC67" s="3">
        <f t="shared" ref="AC67:AC76" si="97">AA67/V67</f>
        <v>4.166905446711465E-2</v>
      </c>
      <c r="AD67" s="3">
        <f t="shared" si="22"/>
        <v>23.998624705756239</v>
      </c>
      <c r="AF67" s="3">
        <v>0.46163300000000002</v>
      </c>
      <c r="AG67" s="3">
        <v>-3.95131E-5</v>
      </c>
      <c r="AH67" s="32">
        <f t="shared" si="68"/>
        <v>1.0671755420416416</v>
      </c>
      <c r="AI67" s="3">
        <f t="shared" ref="AI67:AI68" si="98">-(AG67-0.000000000014)*AH$2*AI$2</f>
        <v>1.5435797984100001E-2</v>
      </c>
      <c r="AJ67" s="3">
        <f t="shared" si="24"/>
        <v>3.3437379875572153E-2</v>
      </c>
      <c r="AK67" s="3">
        <f t="shared" si="25"/>
        <v>1.6472706080527196E-2</v>
      </c>
      <c r="AL67" s="3">
        <f t="shared" si="26"/>
        <v>0.12834604037728314</v>
      </c>
      <c r="AM67" s="3">
        <f t="shared" si="27"/>
        <v>3.5683553993165994E-2</v>
      </c>
      <c r="AN67" s="3">
        <f t="shared" si="28"/>
        <v>28.024114419531109</v>
      </c>
      <c r="AP67" s="3">
        <v>0.46163300000000002</v>
      </c>
      <c r="AQ67" s="3">
        <v>-4.0556999999999998E-5</v>
      </c>
      <c r="AR67" s="32">
        <f t="shared" si="69"/>
        <v>1.0671755420416416</v>
      </c>
      <c r="AS67" s="3">
        <f t="shared" ref="AS67:AS68" si="99">-(AQ67-0.000000000014)*AR$2*AS$2</f>
        <v>1.58435975191E-2</v>
      </c>
      <c r="AT67" s="3">
        <f t="shared" si="30"/>
        <v>3.4320764588103535E-2</v>
      </c>
      <c r="AU67" s="3">
        <f t="shared" si="31"/>
        <v>1.690789977033515E-2</v>
      </c>
      <c r="AV67" s="3">
        <f t="shared" si="32"/>
        <v>0.13003038018222954</v>
      </c>
      <c r="AW67" s="3">
        <f t="shared" si="33"/>
        <v>3.6626280552592969E-2</v>
      </c>
      <c r="AX67" s="3">
        <f t="shared" si="34"/>
        <v>27.30279965403707</v>
      </c>
      <c r="AZ67" s="3">
        <v>0.42</v>
      </c>
      <c r="BA67" s="3">
        <v>2.1911000000000001E-3</v>
      </c>
      <c r="BB67" s="32">
        <f t="shared" si="77"/>
        <v>1.0653722578315925</v>
      </c>
      <c r="BC67" s="3">
        <f t="shared" si="78"/>
        <v>1.5534899E-2</v>
      </c>
      <c r="BD67" s="3">
        <f t="shared" si="79"/>
        <v>3.6987854761904762E-2</v>
      </c>
      <c r="BE67" s="3">
        <f t="shared" si="80"/>
        <v>1.6550450422815749E-2</v>
      </c>
      <c r="BF67" s="3">
        <f t="shared" si="81"/>
        <v>0.12864855390876243</v>
      </c>
      <c r="BG67" s="3">
        <f t="shared" si="82"/>
        <v>3.9405834340037499E-2</v>
      </c>
      <c r="BH67" s="3">
        <f t="shared" si="40"/>
        <v>25.37695284842555</v>
      </c>
    </row>
    <row r="68" spans="2:60" ht="12" x14ac:dyDescent="0.2">
      <c r="B68" s="3"/>
      <c r="C68" s="3"/>
      <c r="D68" s="32"/>
      <c r="E68" s="3"/>
      <c r="F68" s="3"/>
      <c r="G68" s="3"/>
      <c r="H68" s="3"/>
      <c r="I68" s="3"/>
      <c r="J68" s="3"/>
      <c r="L68" s="3">
        <v>0.5</v>
      </c>
      <c r="M68" s="3">
        <v>-4.3879599999999999E-5</v>
      </c>
      <c r="N68" s="32">
        <f t="shared" si="66"/>
        <v>1.067879488357476</v>
      </c>
      <c r="O68" s="3">
        <f t="shared" si="93"/>
        <v>1.7255658205499999E-2</v>
      </c>
      <c r="P68" s="3">
        <f t="shared" ref="P68" si="100">O68/L68</f>
        <v>3.4511316410999998E-2</v>
      </c>
      <c r="Q68" s="3">
        <f t="shared" ref="Q68" si="101">N68*O68</f>
        <v>1.8426963455760823E-2</v>
      </c>
      <c r="R68" s="3">
        <f t="shared" ref="R68" si="102">SQRT(Q68)</f>
        <v>0.13574595189456229</v>
      </c>
      <c r="S68" s="3">
        <f t="shared" ref="S68" si="103">Q68/L68</f>
        <v>3.6853926911521645E-2</v>
      </c>
      <c r="T68" s="3"/>
      <c r="V68" s="3">
        <v>0.35499999999999998</v>
      </c>
      <c r="W68" s="3">
        <v>1.9647000000000002E-3</v>
      </c>
      <c r="X68" s="32">
        <f t="shared" si="71"/>
        <v>1.063373418915867</v>
      </c>
      <c r="Y68" s="3">
        <f t="shared" si="72"/>
        <v>1.3792194000000001E-2</v>
      </c>
      <c r="Z68" s="3">
        <f t="shared" si="94"/>
        <v>3.8851250704225355E-2</v>
      </c>
      <c r="AA68" s="3">
        <f t="shared" si="95"/>
        <v>1.4666252488130908E-2</v>
      </c>
      <c r="AB68" s="3">
        <f t="shared" si="96"/>
        <v>0.12110430416847665</v>
      </c>
      <c r="AC68" s="3">
        <f t="shared" si="97"/>
        <v>4.1313387290509603E-2</v>
      </c>
      <c r="AD68" s="3">
        <f t="shared" ref="AD68:AD76" si="104">1/AC68</f>
        <v>24.205228996793426</v>
      </c>
      <c r="AF68" s="3">
        <v>0.5</v>
      </c>
      <c r="AG68" s="3">
        <v>-4.1673199999999999E-5</v>
      </c>
      <c r="AH68" s="32">
        <f t="shared" si="68"/>
        <v>1.0683312653182579</v>
      </c>
      <c r="AI68" s="3">
        <f t="shared" si="98"/>
        <v>1.6279641049099999E-2</v>
      </c>
      <c r="AJ68" s="3">
        <f t="shared" ref="AJ68" si="105">AI68/AF68</f>
        <v>3.2559282098199999E-2</v>
      </c>
      <c r="AK68" s="3">
        <f t="shared" ref="AK68" si="106">AH68*AI68</f>
        <v>1.7392049520912056E-2</v>
      </c>
      <c r="AL68" s="3">
        <f t="shared" ref="AL68" si="107">SQRT(AK68)</f>
        <v>0.13187891992624165</v>
      </c>
      <c r="AM68" s="3">
        <f t="shared" ref="AM68" si="108">AK68/AF68</f>
        <v>3.4784099041824112E-2</v>
      </c>
      <c r="AN68" s="3">
        <f t="shared" ref="AN68" si="109">1/AM68</f>
        <v>28.748768188522241</v>
      </c>
      <c r="AP68" s="3">
        <v>0.5</v>
      </c>
      <c r="AQ68" s="3">
        <v>-4.2729099999999997E-5</v>
      </c>
      <c r="AR68" s="32">
        <f t="shared" si="69"/>
        <v>1.0683312653182579</v>
      </c>
      <c r="AS68" s="3">
        <f t="shared" si="99"/>
        <v>1.6692128384099999E-2</v>
      </c>
      <c r="AT68" s="3">
        <f t="shared" ref="AT68" si="110">AS68/AP68</f>
        <v>3.3384256768199998E-2</v>
      </c>
      <c r="AU68" s="3">
        <f t="shared" ref="AU68" si="111">AR68*AS68</f>
        <v>1.783272263744036E-2</v>
      </c>
      <c r="AV68" s="3">
        <f t="shared" ref="AV68" si="112">SQRT(AU68)</f>
        <v>0.13353921760082452</v>
      </c>
      <c r="AW68" s="3">
        <f t="shared" ref="AW68" si="113">AU68/AP68</f>
        <v>3.5665445274880719E-2</v>
      </c>
      <c r="AX68" s="3">
        <f t="shared" ref="AX68" si="114">1/AW68</f>
        <v>28.038343340249927</v>
      </c>
      <c r="AZ68" s="3">
        <v>0.44500000000000001</v>
      </c>
      <c r="BA68" s="3">
        <v>2.2959E-3</v>
      </c>
      <c r="BB68" s="32">
        <f t="shared" si="77"/>
        <v>1.0662037128179278</v>
      </c>
      <c r="BC68" s="3">
        <f t="shared" si="78"/>
        <v>1.6277930999999999E-2</v>
      </c>
      <c r="BD68" s="3">
        <f t="shared" si="79"/>
        <v>3.6579620224719098E-2</v>
      </c>
      <c r="BE68" s="3">
        <f t="shared" si="80"/>
        <v>1.7355590469194042E-2</v>
      </c>
      <c r="BF68" s="3">
        <f t="shared" si="81"/>
        <v>0.13174061814487603</v>
      </c>
      <c r="BG68" s="3">
        <f t="shared" si="82"/>
        <v>3.9001326897065265E-2</v>
      </c>
      <c r="BH68" s="3">
        <f t="shared" ref="BH68:BH76" si="115">1/BG68</f>
        <v>25.640153286047482</v>
      </c>
    </row>
    <row r="69" spans="2:60" s="23" customFormat="1" ht="12" x14ac:dyDescent="0.2">
      <c r="B69" s="3"/>
      <c r="C69" s="3"/>
      <c r="D69" s="32"/>
      <c r="E69" s="3"/>
      <c r="F69" s="3"/>
      <c r="G69" s="3"/>
      <c r="H69" s="3"/>
      <c r="I69" s="3"/>
      <c r="J69" s="3"/>
      <c r="N69" s="30"/>
      <c r="Q69" s="4"/>
      <c r="R69" s="4"/>
      <c r="S69" s="4"/>
      <c r="T69" s="4"/>
      <c r="V69" s="3">
        <v>0.37</v>
      </c>
      <c r="W69" s="3">
        <v>2.0306999999999999E-3</v>
      </c>
      <c r="X69" s="32">
        <f t="shared" si="71"/>
        <v>1.0639725060716354</v>
      </c>
      <c r="Y69" s="3">
        <f t="shared" si="72"/>
        <v>1.4255513999999999E-2</v>
      </c>
      <c r="Z69" s="3">
        <f t="shared" si="94"/>
        <v>3.8528416216216214E-2</v>
      </c>
      <c r="AA69" s="3">
        <f t="shared" si="95"/>
        <v>1.5167474955919281E-2</v>
      </c>
      <c r="AB69" s="3">
        <f t="shared" si="96"/>
        <v>0.12315630294840488</v>
      </c>
      <c r="AC69" s="3">
        <f t="shared" si="97"/>
        <v>4.09931755565386E-2</v>
      </c>
      <c r="AD69" s="3">
        <f t="shared" si="104"/>
        <v>24.394304330504482</v>
      </c>
      <c r="AH69" s="30"/>
      <c r="AK69" s="4"/>
      <c r="AL69" s="4"/>
      <c r="AM69" s="4"/>
      <c r="AN69" s="4"/>
      <c r="AR69" s="30"/>
      <c r="AU69" s="4"/>
      <c r="AV69" s="4"/>
      <c r="AW69" s="4"/>
      <c r="AX69" s="4"/>
      <c r="AZ69" s="3">
        <v>0.48499999999999999</v>
      </c>
      <c r="BA69" s="3">
        <v>2.4529E-3</v>
      </c>
      <c r="BB69" s="32">
        <f t="shared" si="77"/>
        <v>1.0674414799192664</v>
      </c>
      <c r="BC69" s="3">
        <f t="shared" si="78"/>
        <v>1.7391060999999999E-2</v>
      </c>
      <c r="BD69" s="3">
        <f t="shared" si="79"/>
        <v>3.5857857731958764E-2</v>
      </c>
      <c r="BE69" s="3">
        <f t="shared" si="80"/>
        <v>1.8563939891206235E-2</v>
      </c>
      <c r="BF69" s="3">
        <f t="shared" si="81"/>
        <v>0.13624955005872949</v>
      </c>
      <c r="BG69" s="3">
        <f t="shared" si="82"/>
        <v>3.8276164724136572E-2</v>
      </c>
      <c r="BH69" s="3">
        <f t="shared" si="115"/>
        <v>26.125919543067749</v>
      </c>
    </row>
    <row r="70" spans="2:60" ht="12" x14ac:dyDescent="0.2">
      <c r="B70" s="3"/>
      <c r="C70" s="3"/>
      <c r="D70" s="32"/>
      <c r="E70" s="3"/>
      <c r="F70" s="3"/>
      <c r="G70" s="3"/>
      <c r="H70" s="3"/>
      <c r="I70" s="3"/>
      <c r="J70" s="3"/>
      <c r="N70" s="32"/>
      <c r="P70" s="2"/>
      <c r="Q70" s="3"/>
      <c r="R70" s="3"/>
      <c r="S70" s="3"/>
      <c r="T70" s="3"/>
      <c r="V70" s="3">
        <v>0.38500000000000001</v>
      </c>
      <c r="W70" s="3">
        <v>2.0915999999999999E-3</v>
      </c>
      <c r="X70" s="32">
        <f t="shared" si="71"/>
        <v>1.0645477820437665</v>
      </c>
      <c r="Y70" s="3">
        <f t="shared" si="72"/>
        <v>1.4683031999999999E-2</v>
      </c>
      <c r="Z70" s="3">
        <f t="shared" si="94"/>
        <v>3.8137745454545451E-2</v>
      </c>
      <c r="AA70" s="3">
        <f t="shared" si="95"/>
        <v>1.5630789149277648E-2</v>
      </c>
      <c r="AB70" s="3">
        <f t="shared" si="96"/>
        <v>0.1250231544525959</v>
      </c>
      <c r="AC70" s="3">
        <f t="shared" si="97"/>
        <v>4.0599452335786101E-2</v>
      </c>
      <c r="AD70" s="3">
        <f t="shared" si="104"/>
        <v>24.630874124342732</v>
      </c>
      <c r="AH70" s="32"/>
      <c r="AK70" s="3"/>
      <c r="AL70" s="3"/>
      <c r="AM70" s="3"/>
      <c r="AN70" s="3"/>
      <c r="AR70" s="32"/>
      <c r="AU70" s="3"/>
      <c r="AV70" s="3"/>
      <c r="AW70" s="3"/>
      <c r="AX70" s="3"/>
      <c r="AZ70" s="3">
        <v>0.5151</v>
      </c>
      <c r="BA70" s="3">
        <v>2.5896000000000001E-3</v>
      </c>
      <c r="BB70" s="32">
        <f t="shared" si="77"/>
        <v>1.0683073408135082</v>
      </c>
      <c r="BC70" s="3">
        <f t="shared" si="78"/>
        <v>1.8360264000000001E-2</v>
      </c>
      <c r="BD70" s="3">
        <f t="shared" si="79"/>
        <v>3.5644076878276067E-2</v>
      </c>
      <c r="BE70" s="4">
        <f t="shared" si="80"/>
        <v>1.9614404810473985E-2</v>
      </c>
      <c r="BF70" s="4">
        <f t="shared" si="81"/>
        <v>0.14005143630278835</v>
      </c>
      <c r="BG70" s="4">
        <f t="shared" si="82"/>
        <v>3.8078828985583353E-2</v>
      </c>
      <c r="BH70" s="3">
        <f t="shared" si="115"/>
        <v>26.26131177454538</v>
      </c>
    </row>
    <row r="71" spans="2:60" ht="12" x14ac:dyDescent="0.2">
      <c r="B71" s="3"/>
      <c r="C71" s="3"/>
      <c r="D71" s="32"/>
      <c r="E71" s="3"/>
      <c r="F71" s="3"/>
      <c r="G71" s="3"/>
      <c r="H71" s="3"/>
      <c r="I71" s="3"/>
      <c r="J71" s="3"/>
      <c r="N71" s="32"/>
      <c r="P71" s="2"/>
      <c r="Q71" s="3"/>
      <c r="R71" s="3"/>
      <c r="S71" s="3"/>
      <c r="T71" s="3"/>
      <c r="V71" s="3">
        <v>0.4</v>
      </c>
      <c r="W71" s="3">
        <v>2.1589000000000001E-3</v>
      </c>
      <c r="X71" s="32">
        <f t="shared" si="71"/>
        <v>1.0651010674872536</v>
      </c>
      <c r="Y71" s="3">
        <f t="shared" si="72"/>
        <v>1.5155478E-2</v>
      </c>
      <c r="Z71" s="3">
        <f t="shared" si="94"/>
        <v>3.7888695E-2</v>
      </c>
      <c r="AA71" s="3">
        <f t="shared" si="95"/>
        <v>1.6142115796079586E-2</v>
      </c>
      <c r="AB71" s="3">
        <f t="shared" si="96"/>
        <v>0.12705162649915028</v>
      </c>
      <c r="AC71" s="3">
        <f t="shared" si="97"/>
        <v>4.035528949019896E-2</v>
      </c>
      <c r="AD71" s="3">
        <f t="shared" si="104"/>
        <v>24.779899057417708</v>
      </c>
      <c r="AH71" s="32"/>
      <c r="AK71" s="3"/>
      <c r="AL71" s="3"/>
      <c r="AM71" s="3"/>
      <c r="AN71" s="3"/>
      <c r="AR71" s="32"/>
      <c r="AU71" s="3"/>
      <c r="AV71" s="3"/>
      <c r="AW71" s="3"/>
      <c r="AX71" s="3"/>
      <c r="AZ71" s="3">
        <v>0.5353</v>
      </c>
      <c r="BA71" s="3">
        <v>2.6711E-3</v>
      </c>
      <c r="BB71" s="32">
        <f t="shared" si="77"/>
        <v>1.0688604922898748</v>
      </c>
      <c r="BC71" s="3">
        <f t="shared" si="78"/>
        <v>1.8938099E-2</v>
      </c>
      <c r="BD71" s="3">
        <f t="shared" si="79"/>
        <v>3.5378477489258361E-2</v>
      </c>
      <c r="BE71" s="3">
        <f t="shared" si="80"/>
        <v>2.0242185820174386E-2</v>
      </c>
      <c r="BF71" s="3">
        <f t="shared" si="81"/>
        <v>0.14227503582910947</v>
      </c>
      <c r="BG71" s="3">
        <f t="shared" si="82"/>
        <v>3.7814656865634948E-2</v>
      </c>
      <c r="BH71" s="3">
        <f t="shared" si="115"/>
        <v>26.444772553490388</v>
      </c>
    </row>
    <row r="72" spans="2:60" ht="12" x14ac:dyDescent="0.2">
      <c r="B72" s="3"/>
      <c r="C72" s="3"/>
      <c r="D72" s="32"/>
      <c r="E72" s="3"/>
      <c r="F72" s="3"/>
      <c r="G72" s="3"/>
      <c r="H72" s="3"/>
      <c r="I72" s="3"/>
      <c r="J72" s="3"/>
      <c r="N72" s="32"/>
      <c r="P72" s="2"/>
      <c r="Q72" s="3"/>
      <c r="R72" s="3"/>
      <c r="S72" s="3"/>
      <c r="T72" s="3"/>
      <c r="V72" s="3">
        <v>0.41499999999999998</v>
      </c>
      <c r="W72" s="3">
        <v>2.2235000000000002E-3</v>
      </c>
      <c r="X72" s="32">
        <f t="shared" si="71"/>
        <v>1.0656339819068337</v>
      </c>
      <c r="Y72" s="3">
        <f t="shared" si="72"/>
        <v>1.560897E-2</v>
      </c>
      <c r="Z72" s="3">
        <f t="shared" si="94"/>
        <v>3.761197590361446E-2</v>
      </c>
      <c r="AA72" s="3">
        <f t="shared" si="95"/>
        <v>1.663344885456431E-2</v>
      </c>
      <c r="AB72" s="3">
        <f t="shared" si="96"/>
        <v>0.12897072867346415</v>
      </c>
      <c r="AC72" s="3">
        <f t="shared" si="97"/>
        <v>4.0080599649552559E-2</v>
      </c>
      <c r="AD72" s="3">
        <f t="shared" si="104"/>
        <v>24.949726519652096</v>
      </c>
      <c r="AH72" s="32"/>
      <c r="AK72" s="3"/>
      <c r="AL72" s="3"/>
      <c r="AM72" s="3"/>
      <c r="AN72" s="3"/>
      <c r="AR72" s="32"/>
      <c r="AU72" s="3"/>
      <c r="AV72" s="3"/>
      <c r="AW72" s="3"/>
      <c r="AX72" s="3"/>
      <c r="AZ72" s="3">
        <v>0.57569999999999999</v>
      </c>
      <c r="BA72" s="3">
        <v>2.8232999999999999E-3</v>
      </c>
      <c r="BB72" s="32">
        <f t="shared" si="77"/>
        <v>1.0699067838307956</v>
      </c>
      <c r="BC72" s="3">
        <f t="shared" si="78"/>
        <v>2.0017197E-2</v>
      </c>
      <c r="BD72" s="3">
        <f t="shared" si="79"/>
        <v>3.4770187597707142E-2</v>
      </c>
      <c r="BE72" s="3">
        <f t="shared" si="80"/>
        <v>2.141653486357745E-2</v>
      </c>
      <c r="BF72" s="3">
        <f t="shared" si="81"/>
        <v>0.14634389247104729</v>
      </c>
      <c r="BG72" s="3">
        <f t="shared" si="82"/>
        <v>3.7200859585856262E-2</v>
      </c>
      <c r="BH72" s="3">
        <f t="shared" si="115"/>
        <v>26.881099284603607</v>
      </c>
    </row>
    <row r="73" spans="2:60" ht="12" x14ac:dyDescent="0.2">
      <c r="B73" s="3"/>
      <c r="C73" s="3"/>
      <c r="D73" s="32"/>
      <c r="E73" s="3"/>
      <c r="F73" s="3"/>
      <c r="G73" s="3"/>
      <c r="H73" s="3"/>
      <c r="I73" s="3"/>
      <c r="J73" s="3"/>
      <c r="N73" s="32"/>
      <c r="P73" s="2"/>
      <c r="Q73" s="3"/>
      <c r="R73" s="3"/>
      <c r="S73" s="3"/>
      <c r="T73" s="3"/>
      <c r="V73" s="3">
        <v>0.43</v>
      </c>
      <c r="W73" s="3">
        <v>2.2867999999999999E-3</v>
      </c>
      <c r="X73" s="32">
        <f t="shared" ref="X73:X76" si="116">(X$2-13+(8.7*LN(V73*1000)))/X$2</f>
        <v>1.0661479722389056</v>
      </c>
      <c r="Y73" s="3">
        <f t="shared" si="72"/>
        <v>1.6053335999999998E-2</v>
      </c>
      <c r="Z73" s="3">
        <f t="shared" si="94"/>
        <v>3.7333339534883714E-2</v>
      </c>
      <c r="AA73" s="3">
        <f t="shared" si="95"/>
        <v>1.7115231624069822E-2</v>
      </c>
      <c r="AB73" s="3">
        <f t="shared" si="96"/>
        <v>0.13082519491317343</v>
      </c>
      <c r="AC73" s="3">
        <f t="shared" si="97"/>
        <v>3.980286424202284E-2</v>
      </c>
      <c r="AD73" s="3">
        <f t="shared" si="104"/>
        <v>25.123820082883025</v>
      </c>
      <c r="AH73" s="32"/>
      <c r="AK73" s="3"/>
      <c r="AL73" s="3"/>
      <c r="AM73" s="3"/>
      <c r="AN73" s="3"/>
      <c r="AR73" s="32"/>
      <c r="AU73" s="3"/>
      <c r="AV73" s="3"/>
      <c r="AW73" s="3"/>
      <c r="AX73" s="3"/>
      <c r="AZ73" s="3">
        <v>0.63629999999999998</v>
      </c>
      <c r="BA73" s="3">
        <v>3.0485999999999998E-3</v>
      </c>
      <c r="BB73" s="32">
        <f t="shared" si="77"/>
        <v>1.0713460005075655</v>
      </c>
      <c r="BC73" s="3">
        <f t="shared" si="78"/>
        <v>2.1614573999999998E-2</v>
      </c>
      <c r="BD73" s="3">
        <f t="shared" si="79"/>
        <v>3.3969156058462985E-2</v>
      </c>
      <c r="BE73" s="3">
        <f t="shared" si="80"/>
        <v>2.3156687407574809E-2</v>
      </c>
      <c r="BF73" s="3">
        <f t="shared" si="81"/>
        <v>0.15217321514502744</v>
      </c>
      <c r="BG73" s="3">
        <f t="shared" si="82"/>
        <v>3.6392719483851657E-2</v>
      </c>
      <c r="BH73" s="3">
        <f t="shared" si="115"/>
        <v>27.478023466856456</v>
      </c>
    </row>
    <row r="74" spans="2:60" ht="12" x14ac:dyDescent="0.2">
      <c r="B74" s="3"/>
      <c r="C74" s="3"/>
      <c r="D74" s="32"/>
      <c r="E74" s="3"/>
      <c r="F74" s="3"/>
      <c r="G74" s="3"/>
      <c r="H74" s="3"/>
      <c r="I74" s="3"/>
      <c r="J74" s="3"/>
      <c r="N74" s="32"/>
      <c r="P74" s="2"/>
      <c r="Q74" s="3"/>
      <c r="R74" s="3"/>
      <c r="S74" s="3"/>
      <c r="T74" s="3"/>
      <c r="V74" s="3">
        <v>0.44500000000000001</v>
      </c>
      <c r="W74" s="3">
        <v>2.3456000000000002E-3</v>
      </c>
      <c r="X74" s="32">
        <f t="shared" si="116"/>
        <v>1.0666443365305263</v>
      </c>
      <c r="Y74" s="3">
        <f t="shared" si="72"/>
        <v>1.6466112000000001E-2</v>
      </c>
      <c r="Z74" s="3">
        <f t="shared" si="94"/>
        <v>3.7002498876404499E-2</v>
      </c>
      <c r="AA74" s="3">
        <f t="shared" si="95"/>
        <v>1.7563485109477337E-2</v>
      </c>
      <c r="AB74" s="3">
        <f t="shared" si="96"/>
        <v>0.13252729948760494</v>
      </c>
      <c r="AC74" s="3">
        <f t="shared" si="97"/>
        <v>3.9468505863994016E-2</v>
      </c>
      <c r="AD74" s="3">
        <f t="shared" si="104"/>
        <v>25.336657117093232</v>
      </c>
      <c r="AH74" s="32"/>
      <c r="AK74" s="3"/>
      <c r="AL74" s="3"/>
      <c r="AM74" s="3"/>
      <c r="AN74" s="3"/>
      <c r="AR74" s="32"/>
      <c r="AU74" s="3"/>
      <c r="AV74" s="3"/>
      <c r="AW74" s="3"/>
      <c r="AX74" s="3"/>
      <c r="AZ74" s="3">
        <v>0.69689999999999996</v>
      </c>
      <c r="BA74" s="3">
        <v>3.2655000000000002E-3</v>
      </c>
      <c r="BB74" s="32">
        <f t="shared" si="77"/>
        <v>1.0726541897148212</v>
      </c>
      <c r="BC74" s="3">
        <f t="shared" si="78"/>
        <v>2.3152394999999999E-2</v>
      </c>
      <c r="BD74" s="3">
        <f t="shared" si="79"/>
        <v>3.3221975893241495E-2</v>
      </c>
      <c r="BE74" s="3">
        <f t="shared" si="80"/>
        <v>2.4834513498682476E-2</v>
      </c>
      <c r="BF74" s="3">
        <f t="shared" si="81"/>
        <v>0.1575896998495856</v>
      </c>
      <c r="BG74" s="3">
        <f t="shared" si="82"/>
        <v>3.5635691632490279E-2</v>
      </c>
      <c r="BH74" s="3">
        <f t="shared" si="115"/>
        <v>28.06175365734352</v>
      </c>
    </row>
    <row r="75" spans="2:60" ht="12" x14ac:dyDescent="0.2">
      <c r="B75" s="3"/>
      <c r="C75" s="3"/>
      <c r="D75" s="32"/>
      <c r="E75" s="3"/>
      <c r="F75" s="3"/>
      <c r="G75" s="3"/>
      <c r="H75" s="3"/>
      <c r="I75" s="3"/>
      <c r="J75" s="3"/>
      <c r="N75" s="32"/>
      <c r="P75" s="2"/>
      <c r="Q75" s="24"/>
      <c r="R75" s="24"/>
      <c r="S75" s="24"/>
      <c r="T75" s="24"/>
      <c r="V75" s="3">
        <v>0.47</v>
      </c>
      <c r="W75" s="3">
        <v>2.4455000000000002E-3</v>
      </c>
      <c r="X75" s="32">
        <f t="shared" si="116"/>
        <v>1.0674355647985454</v>
      </c>
      <c r="Y75" s="3">
        <f t="shared" si="72"/>
        <v>1.7167410000000001E-2</v>
      </c>
      <c r="Z75" s="3">
        <f t="shared" si="94"/>
        <v>3.6526404255319153E-2</v>
      </c>
      <c r="AA75" s="3">
        <f t="shared" si="95"/>
        <v>1.8325103989478196E-2</v>
      </c>
      <c r="AB75" s="3">
        <f t="shared" si="96"/>
        <v>0.13537024780016543</v>
      </c>
      <c r="AC75" s="3">
        <f t="shared" si="97"/>
        <v>3.8989582956336588E-2</v>
      </c>
      <c r="AD75" s="3">
        <f t="shared" si="104"/>
        <v>25.647876283259397</v>
      </c>
      <c r="AH75" s="32"/>
      <c r="AK75" s="24"/>
      <c r="AL75" s="24"/>
      <c r="AM75" s="24"/>
      <c r="AN75" s="24"/>
      <c r="AR75" s="32"/>
      <c r="AU75" s="24"/>
      <c r="AV75" s="24"/>
      <c r="AW75" s="24"/>
      <c r="AX75" s="24"/>
      <c r="AZ75" s="3">
        <v>0.75760000000000005</v>
      </c>
      <c r="BA75" s="3">
        <v>3.4726000000000002E-3</v>
      </c>
      <c r="BB75" s="32">
        <f t="shared" si="77"/>
        <v>1.0738551292798104</v>
      </c>
      <c r="BC75" s="3">
        <f t="shared" si="78"/>
        <v>2.4620734000000002E-2</v>
      </c>
      <c r="BD75" s="3">
        <f t="shared" si="79"/>
        <v>3.2498328933474131E-2</v>
      </c>
      <c r="BE75" s="3">
        <f t="shared" si="80"/>
        <v>2.6439101492533826E-2</v>
      </c>
      <c r="BF75" s="3">
        <f t="shared" si="81"/>
        <v>0.16260105009665166</v>
      </c>
      <c r="BG75" s="3">
        <f t="shared" si="82"/>
        <v>3.4898497218233661E-2</v>
      </c>
      <c r="BH75" s="3">
        <f t="shared" si="115"/>
        <v>28.654528982913426</v>
      </c>
    </row>
    <row r="76" spans="2:60" ht="12" x14ac:dyDescent="0.2">
      <c r="B76" s="3"/>
      <c r="C76" s="3"/>
      <c r="D76" s="32"/>
      <c r="E76" s="3"/>
      <c r="F76" s="3"/>
      <c r="G76" s="3"/>
      <c r="H76" s="3"/>
      <c r="I76" s="3"/>
      <c r="J76" s="3"/>
      <c r="N76" s="30"/>
      <c r="P76" s="2"/>
      <c r="Q76" s="3"/>
      <c r="R76" s="3"/>
      <c r="S76" s="3"/>
      <c r="T76" s="3"/>
      <c r="V76" s="3">
        <v>0.495</v>
      </c>
      <c r="W76" s="3">
        <v>2.5403000000000001E-3</v>
      </c>
      <c r="X76" s="32">
        <f t="shared" si="116"/>
        <v>1.0681857779273669</v>
      </c>
      <c r="Y76" s="3">
        <f t="shared" si="72"/>
        <v>1.7832905999999999E-2</v>
      </c>
      <c r="Z76" s="3">
        <f t="shared" si="94"/>
        <v>3.6026072727272727E-2</v>
      </c>
      <c r="AA76" s="24">
        <f t="shared" si="95"/>
        <v>1.9048856568315609E-2</v>
      </c>
      <c r="AB76" s="24">
        <f t="shared" si="96"/>
        <v>0.13801759514031395</v>
      </c>
      <c r="AC76" s="24">
        <f t="shared" si="97"/>
        <v>3.8482538521849713E-2</v>
      </c>
      <c r="AD76" s="3">
        <f t="shared" si="104"/>
        <v>25.985811706060332</v>
      </c>
      <c r="AH76" s="30"/>
      <c r="AK76" s="3"/>
      <c r="AL76" s="3"/>
      <c r="AM76" s="3"/>
      <c r="AN76" s="3"/>
      <c r="AR76" s="30"/>
      <c r="AU76" s="3"/>
      <c r="AV76" s="3"/>
      <c r="AW76" s="3"/>
      <c r="AX76" s="3"/>
      <c r="AZ76" s="3">
        <v>0.81820000000000004</v>
      </c>
      <c r="BA76" s="3">
        <v>3.6541999999999998E-3</v>
      </c>
      <c r="BB76" s="32">
        <f t="shared" si="77"/>
        <v>1.0749617011699324</v>
      </c>
      <c r="BC76" s="3">
        <f t="shared" si="78"/>
        <v>2.5908278E-2</v>
      </c>
      <c r="BD76" s="3">
        <f t="shared" si="79"/>
        <v>3.1664969445123439E-2</v>
      </c>
      <c r="BE76" s="3">
        <f t="shared" si="80"/>
        <v>2.7850406593263533E-2</v>
      </c>
      <c r="BF76" s="3">
        <f t="shared" si="81"/>
        <v>0.16688441087550249</v>
      </c>
      <c r="BG76" s="3">
        <f t="shared" si="82"/>
        <v>3.4038629422223826E-2</v>
      </c>
      <c r="BH76" s="3">
        <f t="shared" si="115"/>
        <v>29.378386174006756</v>
      </c>
    </row>
    <row r="77" spans="2:60" s="23" customFormat="1" ht="12" x14ac:dyDescent="0.2">
      <c r="B77" s="3"/>
      <c r="C77" s="3"/>
      <c r="D77" s="32"/>
      <c r="E77" s="3"/>
      <c r="F77" s="3"/>
      <c r="G77" s="3"/>
      <c r="H77" s="3"/>
      <c r="I77" s="3"/>
      <c r="J77" s="3"/>
      <c r="N77" s="30"/>
      <c r="Q77" s="4"/>
      <c r="R77" s="4"/>
      <c r="S77" s="4"/>
      <c r="T77" s="4"/>
      <c r="V77" s="3"/>
      <c r="W77" s="3"/>
      <c r="X77" s="32"/>
      <c r="Y77" s="3"/>
      <c r="Z77" s="3"/>
      <c r="AA77" s="4"/>
      <c r="AB77" s="4"/>
      <c r="AC77" s="4"/>
      <c r="AD77" s="4"/>
      <c r="AH77" s="30"/>
      <c r="AK77" s="4"/>
      <c r="AL77" s="4"/>
      <c r="AM77" s="4"/>
      <c r="AN77" s="4"/>
      <c r="AR77" s="30"/>
      <c r="AU77" s="4"/>
      <c r="AV77" s="4"/>
      <c r="AW77" s="4"/>
      <c r="AX77" s="4"/>
      <c r="AZ77" s="2"/>
      <c r="BA77" s="2"/>
      <c r="BB77" s="2"/>
      <c r="BC77" s="2"/>
      <c r="BD77" s="2"/>
      <c r="BE77" s="2"/>
      <c r="BF77" s="2"/>
      <c r="BG77" s="2"/>
    </row>
    <row r="78" spans="2:60" ht="12" x14ac:dyDescent="0.2">
      <c r="B78" s="3"/>
      <c r="C78" s="3"/>
      <c r="D78" s="32"/>
      <c r="E78" s="3"/>
      <c r="F78" s="3"/>
      <c r="G78" s="3"/>
      <c r="H78" s="3"/>
      <c r="I78" s="3"/>
      <c r="J78" s="3"/>
      <c r="N78" s="32"/>
      <c r="P78" s="2"/>
      <c r="Q78" s="3"/>
      <c r="R78" s="3"/>
      <c r="S78" s="3"/>
      <c r="T78" s="3"/>
      <c r="V78" s="3"/>
      <c r="W78" s="3"/>
      <c r="X78" s="32"/>
      <c r="Y78" s="3"/>
      <c r="Z78" s="3"/>
      <c r="AA78" s="3"/>
      <c r="AB78" s="3"/>
      <c r="AC78" s="3"/>
      <c r="AD78" s="3"/>
      <c r="AH78" s="32"/>
      <c r="AK78" s="3"/>
      <c r="AL78" s="3"/>
      <c r="AM78" s="3"/>
      <c r="AN78" s="3"/>
      <c r="AR78" s="32"/>
      <c r="AU78" s="3"/>
      <c r="AV78" s="3"/>
      <c r="AW78" s="3"/>
      <c r="AX78" s="3"/>
      <c r="BB78" s="2"/>
    </row>
    <row r="79" spans="2:60" ht="12" x14ac:dyDescent="0.2">
      <c r="B79" s="3"/>
      <c r="C79" s="3"/>
      <c r="D79" s="32"/>
      <c r="E79" s="3"/>
      <c r="F79" s="3"/>
      <c r="G79" s="3"/>
      <c r="H79" s="3"/>
      <c r="I79" s="3"/>
      <c r="J79" s="3"/>
      <c r="N79" s="32"/>
      <c r="P79" s="2"/>
      <c r="Q79" s="3"/>
      <c r="R79" s="3"/>
      <c r="S79" s="3"/>
      <c r="T79" s="3"/>
      <c r="V79" s="3"/>
      <c r="W79" s="3"/>
      <c r="X79" s="32"/>
      <c r="Y79" s="3"/>
      <c r="Z79" s="3"/>
      <c r="AA79" s="3"/>
      <c r="AB79" s="3"/>
      <c r="AC79" s="3"/>
      <c r="AD79" s="3"/>
      <c r="AH79" s="32"/>
      <c r="AK79" s="3"/>
      <c r="AL79" s="3"/>
      <c r="AM79" s="3"/>
      <c r="AN79" s="3"/>
      <c r="AR79" s="32"/>
      <c r="AU79" s="3"/>
      <c r="AV79" s="3"/>
      <c r="AW79" s="3"/>
      <c r="AX79" s="3"/>
      <c r="BB79" s="2"/>
    </row>
    <row r="80" spans="2:60" ht="12" x14ac:dyDescent="0.2">
      <c r="B80" s="3"/>
      <c r="C80" s="3"/>
      <c r="D80" s="32"/>
      <c r="E80" s="3"/>
      <c r="F80" s="3"/>
      <c r="G80" s="3"/>
      <c r="H80" s="3"/>
      <c r="I80" s="3"/>
      <c r="J80" s="3"/>
      <c r="N80" s="32"/>
      <c r="P80" s="2"/>
      <c r="Q80" s="3"/>
      <c r="R80" s="3"/>
      <c r="S80" s="3"/>
      <c r="T80" s="3"/>
      <c r="V80" s="3"/>
      <c r="W80" s="3"/>
      <c r="X80" s="32"/>
      <c r="Y80" s="3"/>
      <c r="Z80" s="3"/>
      <c r="AA80" s="3"/>
      <c r="AB80" s="3"/>
      <c r="AC80" s="3"/>
      <c r="AD80" s="3"/>
      <c r="AH80" s="32"/>
      <c r="AK80" s="3"/>
      <c r="AL80" s="3"/>
      <c r="AM80" s="3"/>
      <c r="AN80" s="3"/>
      <c r="AR80" s="32"/>
      <c r="AU80" s="3"/>
      <c r="AV80" s="3"/>
      <c r="AW80" s="3"/>
      <c r="AX80" s="3"/>
      <c r="BB80" s="2"/>
    </row>
    <row r="81" spans="2:54" ht="12" x14ac:dyDescent="0.2">
      <c r="B81" s="3"/>
      <c r="C81" s="3"/>
      <c r="D81" s="32"/>
      <c r="E81" s="3"/>
      <c r="F81" s="3"/>
      <c r="G81" s="3"/>
      <c r="H81" s="3"/>
      <c r="I81" s="3"/>
      <c r="J81" s="3"/>
      <c r="N81" s="32"/>
      <c r="P81" s="2"/>
      <c r="Q81" s="3"/>
      <c r="R81" s="3"/>
      <c r="S81" s="3"/>
      <c r="T81" s="3"/>
      <c r="V81" s="3"/>
      <c r="W81" s="3"/>
      <c r="X81" s="32"/>
      <c r="Y81" s="3"/>
      <c r="Z81" s="3"/>
      <c r="AA81" s="3"/>
      <c r="AB81" s="3"/>
      <c r="AC81" s="3"/>
      <c r="AD81" s="3"/>
      <c r="AH81" s="32"/>
      <c r="AK81" s="3"/>
      <c r="AL81" s="3"/>
      <c r="AM81" s="3"/>
      <c r="AN81" s="3"/>
      <c r="AR81" s="32"/>
      <c r="AU81" s="3"/>
      <c r="AV81" s="3"/>
      <c r="AW81" s="3"/>
      <c r="AX81" s="3"/>
      <c r="BB81" s="2"/>
    </row>
    <row r="82" spans="2:54" ht="12" x14ac:dyDescent="0.2">
      <c r="B82" s="3"/>
      <c r="C82" s="3"/>
      <c r="D82" s="32"/>
      <c r="E82" s="3"/>
      <c r="F82" s="3"/>
      <c r="G82" s="3"/>
      <c r="H82" s="3"/>
      <c r="I82" s="3"/>
      <c r="J82" s="3"/>
      <c r="N82" s="32"/>
      <c r="P82" s="2"/>
      <c r="Q82" s="3"/>
      <c r="R82" s="3"/>
      <c r="S82" s="3"/>
      <c r="T82" s="3"/>
      <c r="V82" s="3"/>
      <c r="W82" s="3"/>
      <c r="X82" s="32"/>
      <c r="Y82" s="3"/>
      <c r="Z82" s="3"/>
      <c r="AA82" s="3"/>
      <c r="AB82" s="3"/>
      <c r="AC82" s="3"/>
      <c r="AD82" s="3"/>
      <c r="AH82" s="32"/>
      <c r="AK82" s="3"/>
      <c r="AL82" s="3"/>
      <c r="AM82" s="3"/>
      <c r="AN82" s="3"/>
      <c r="AR82" s="32"/>
      <c r="AU82" s="3"/>
      <c r="AV82" s="3"/>
      <c r="AW82" s="3"/>
      <c r="AX82" s="3"/>
      <c r="BB82" s="2"/>
    </row>
    <row r="83" spans="2:54" ht="12" x14ac:dyDescent="0.2">
      <c r="B83" s="3"/>
      <c r="C83" s="3"/>
      <c r="D83" s="32"/>
      <c r="E83" s="3"/>
      <c r="F83" s="3"/>
      <c r="G83" s="3"/>
      <c r="H83" s="3"/>
      <c r="I83" s="3"/>
      <c r="J83" s="3"/>
      <c r="N83" s="32"/>
      <c r="P83" s="2"/>
      <c r="Q83" s="3"/>
      <c r="R83" s="3"/>
      <c r="S83" s="3"/>
      <c r="T83" s="3"/>
      <c r="V83" s="3"/>
      <c r="W83" s="3"/>
      <c r="X83" s="32"/>
      <c r="Y83" s="3"/>
      <c r="Z83" s="3"/>
      <c r="AA83" s="3"/>
      <c r="AB83" s="3"/>
      <c r="AC83" s="3"/>
      <c r="AD83" s="3"/>
      <c r="AH83" s="32"/>
      <c r="AK83" s="3"/>
      <c r="AL83" s="3"/>
      <c r="AM83" s="3"/>
      <c r="AN83" s="3"/>
      <c r="AR83" s="32"/>
      <c r="AU83" s="3"/>
      <c r="AV83" s="3"/>
      <c r="AW83" s="3"/>
      <c r="AX83" s="3"/>
      <c r="BB83" s="2"/>
    </row>
    <row r="84" spans="2:54" ht="12" x14ac:dyDescent="0.2">
      <c r="B84" s="3"/>
      <c r="C84" s="3"/>
      <c r="D84" s="32"/>
      <c r="E84" s="3"/>
      <c r="F84" s="3"/>
      <c r="G84" s="3"/>
      <c r="H84" s="3"/>
      <c r="I84" s="3"/>
      <c r="J84" s="3"/>
      <c r="N84" s="32"/>
      <c r="P84" s="2"/>
      <c r="Q84" s="3"/>
      <c r="R84" s="3"/>
      <c r="S84" s="3"/>
      <c r="T84" s="3"/>
      <c r="V84" s="3"/>
      <c r="W84" s="3"/>
      <c r="X84" s="32"/>
      <c r="Y84" s="3"/>
      <c r="Z84" s="3"/>
      <c r="AA84" s="3"/>
      <c r="AB84" s="3"/>
      <c r="AC84" s="3"/>
      <c r="AD84" s="3"/>
      <c r="AH84" s="32"/>
      <c r="AK84" s="3"/>
      <c r="AL84" s="3"/>
      <c r="AM84" s="3"/>
      <c r="AN84" s="3"/>
      <c r="AR84" s="32"/>
      <c r="AU84" s="3"/>
      <c r="AV84" s="3"/>
      <c r="AW84" s="3"/>
      <c r="AX84" s="3"/>
      <c r="BB84" s="2"/>
    </row>
    <row r="85" spans="2:54" ht="12" x14ac:dyDescent="0.2">
      <c r="B85" s="3"/>
      <c r="C85" s="3"/>
      <c r="D85" s="32"/>
      <c r="E85" s="3"/>
      <c r="F85" s="3"/>
      <c r="G85" s="3"/>
      <c r="H85" s="3"/>
      <c r="I85" s="3"/>
      <c r="J85" s="3"/>
      <c r="N85" s="32"/>
      <c r="P85" s="2"/>
      <c r="Q85" s="3"/>
      <c r="R85" s="3"/>
      <c r="S85" s="3"/>
      <c r="T85" s="3"/>
      <c r="V85" s="3"/>
      <c r="W85" s="3"/>
      <c r="X85" s="32"/>
      <c r="Y85" s="3"/>
      <c r="Z85" s="3"/>
      <c r="AA85" s="3"/>
      <c r="AB85" s="3"/>
      <c r="AC85" s="3"/>
      <c r="AD85" s="3"/>
      <c r="AH85" s="32"/>
      <c r="AK85" s="3"/>
      <c r="AL85" s="3"/>
      <c r="AM85" s="3"/>
      <c r="AN85" s="3"/>
      <c r="AR85" s="32"/>
      <c r="AU85" s="3"/>
      <c r="AV85" s="3"/>
      <c r="AW85" s="3"/>
      <c r="AX85" s="3"/>
      <c r="BB85" s="2"/>
    </row>
    <row r="86" spans="2:54" ht="12" x14ac:dyDescent="0.2">
      <c r="B86" s="3"/>
      <c r="C86" s="3"/>
      <c r="D86" s="32"/>
      <c r="E86" s="3"/>
      <c r="F86" s="3"/>
      <c r="G86" s="3"/>
      <c r="H86" s="3"/>
      <c r="I86" s="3"/>
      <c r="J86" s="3"/>
      <c r="N86" s="32"/>
      <c r="P86" s="2"/>
      <c r="Q86" s="3"/>
      <c r="R86" s="3"/>
      <c r="S86" s="3"/>
      <c r="T86" s="3"/>
      <c r="V86" s="3"/>
      <c r="W86" s="3"/>
      <c r="X86" s="32"/>
      <c r="Y86" s="3"/>
      <c r="Z86" s="3"/>
      <c r="AA86" s="3"/>
      <c r="AB86" s="3"/>
      <c r="AC86" s="3"/>
      <c r="AD86" s="3"/>
      <c r="AH86" s="32"/>
      <c r="AK86" s="3"/>
      <c r="AL86" s="3"/>
      <c r="AM86" s="3"/>
      <c r="AN86" s="3"/>
      <c r="AR86" s="32"/>
      <c r="AU86" s="3"/>
      <c r="AV86" s="3"/>
      <c r="AW86" s="3"/>
      <c r="AX86" s="3"/>
      <c r="BB86" s="2"/>
    </row>
    <row r="87" spans="2:54" ht="12" x14ac:dyDescent="0.2">
      <c r="B87" s="3"/>
      <c r="C87" s="3"/>
      <c r="D87" s="32"/>
      <c r="E87" s="3"/>
      <c r="F87" s="3"/>
      <c r="G87" s="3"/>
      <c r="H87" s="3"/>
      <c r="I87" s="3"/>
      <c r="J87" s="3"/>
      <c r="N87" s="32"/>
      <c r="P87" s="2"/>
      <c r="Q87" s="3"/>
      <c r="R87" s="3"/>
      <c r="S87" s="3"/>
      <c r="T87" s="3"/>
      <c r="V87" s="3"/>
      <c r="W87" s="3"/>
      <c r="X87" s="32"/>
      <c r="Y87" s="3"/>
      <c r="Z87" s="3"/>
      <c r="AA87" s="3"/>
      <c r="AB87" s="3"/>
      <c r="AC87" s="3"/>
      <c r="AD87" s="3"/>
      <c r="AH87" s="32"/>
      <c r="AK87" s="3"/>
      <c r="AL87" s="3"/>
      <c r="AM87" s="3"/>
      <c r="AN87" s="3"/>
      <c r="AR87" s="32"/>
      <c r="AU87" s="3"/>
      <c r="AV87" s="3"/>
      <c r="AW87" s="3"/>
      <c r="AX87" s="3"/>
      <c r="BB87" s="2"/>
    </row>
    <row r="88" spans="2:54" ht="12" x14ac:dyDescent="0.2">
      <c r="B88" s="3"/>
      <c r="C88" s="3"/>
      <c r="D88" s="32"/>
      <c r="E88" s="3"/>
      <c r="F88" s="3"/>
      <c r="G88" s="3"/>
      <c r="H88" s="3"/>
      <c r="I88" s="3"/>
      <c r="J88" s="3"/>
      <c r="N88" s="32"/>
      <c r="P88" s="2"/>
      <c r="Q88" s="3"/>
      <c r="R88" s="3"/>
      <c r="S88" s="3"/>
      <c r="T88" s="3"/>
      <c r="V88" s="3"/>
      <c r="W88" s="3"/>
      <c r="X88" s="32"/>
      <c r="Y88" s="3"/>
      <c r="Z88" s="3"/>
      <c r="AA88" s="3"/>
      <c r="AB88" s="3"/>
      <c r="AC88" s="3"/>
      <c r="AD88" s="3"/>
      <c r="AH88" s="32"/>
      <c r="AK88" s="3"/>
      <c r="AL88" s="3"/>
      <c r="AM88" s="3"/>
      <c r="AN88" s="3"/>
      <c r="AR88" s="32"/>
      <c r="AU88" s="3"/>
      <c r="AV88" s="3"/>
      <c r="AW88" s="3"/>
      <c r="AX88" s="3"/>
      <c r="BB88" s="2"/>
    </row>
    <row r="89" spans="2:54" ht="12" x14ac:dyDescent="0.2">
      <c r="B89" s="3"/>
      <c r="C89" s="3"/>
      <c r="D89" s="32"/>
      <c r="E89" s="3"/>
      <c r="F89" s="3"/>
      <c r="G89" s="3"/>
      <c r="H89" s="3"/>
      <c r="I89" s="3"/>
      <c r="J89" s="3"/>
      <c r="N89" s="32"/>
      <c r="P89" s="2"/>
      <c r="Q89" s="3"/>
      <c r="R89" s="3"/>
      <c r="S89" s="3"/>
      <c r="T89" s="3"/>
      <c r="V89" s="3"/>
      <c r="W89" s="3"/>
      <c r="X89" s="32"/>
      <c r="Y89" s="3"/>
      <c r="Z89" s="3"/>
      <c r="AA89" s="3"/>
      <c r="AB89" s="3"/>
      <c r="AC89" s="3"/>
      <c r="AD89" s="3"/>
      <c r="AH89" s="32"/>
      <c r="AK89" s="3"/>
      <c r="AL89" s="3"/>
      <c r="AM89" s="3"/>
      <c r="AN89" s="3"/>
      <c r="AR89" s="32"/>
      <c r="AU89" s="3"/>
      <c r="AV89" s="3"/>
      <c r="AW89" s="3"/>
      <c r="AX89" s="3"/>
      <c r="BB89" s="2"/>
    </row>
    <row r="90" spans="2:54" ht="12" x14ac:dyDescent="0.2">
      <c r="B90" s="3"/>
      <c r="C90" s="3"/>
      <c r="D90" s="32"/>
      <c r="E90" s="3"/>
      <c r="F90" s="3"/>
      <c r="G90" s="3"/>
      <c r="H90" s="3"/>
      <c r="I90" s="3"/>
      <c r="J90" s="3"/>
      <c r="N90" s="32"/>
      <c r="P90" s="2"/>
      <c r="Q90" s="3"/>
      <c r="R90" s="3"/>
      <c r="S90" s="3"/>
      <c r="T90" s="3"/>
      <c r="V90" s="3"/>
      <c r="W90" s="3"/>
      <c r="X90" s="32"/>
      <c r="Y90" s="3"/>
      <c r="Z90" s="3"/>
      <c r="AA90" s="3"/>
      <c r="AB90" s="3"/>
      <c r="AC90" s="3"/>
      <c r="AD90" s="3"/>
      <c r="AH90" s="32"/>
      <c r="AK90" s="3"/>
      <c r="AL90" s="3"/>
      <c r="AM90" s="3"/>
      <c r="AN90" s="3"/>
      <c r="AR90" s="32"/>
      <c r="AU90" s="3"/>
      <c r="AV90" s="3"/>
      <c r="AW90" s="3"/>
      <c r="AX90" s="3"/>
      <c r="BB90" s="2"/>
    </row>
    <row r="91" spans="2:54" ht="12" x14ac:dyDescent="0.2">
      <c r="B91" s="3"/>
      <c r="C91" s="3"/>
      <c r="D91" s="32"/>
      <c r="E91" s="3"/>
      <c r="F91" s="3"/>
      <c r="G91" s="3"/>
      <c r="H91" s="3"/>
      <c r="I91" s="3"/>
      <c r="J91" s="3"/>
      <c r="N91" s="32"/>
      <c r="P91" s="2"/>
      <c r="Q91" s="3"/>
      <c r="R91" s="3"/>
      <c r="S91" s="3"/>
      <c r="T91" s="3"/>
      <c r="V91" s="3"/>
      <c r="W91" s="3"/>
      <c r="X91" s="32"/>
      <c r="Y91" s="3"/>
      <c r="Z91" s="3"/>
      <c r="AA91" s="3"/>
      <c r="AB91" s="3"/>
      <c r="AC91" s="3"/>
      <c r="AD91" s="3"/>
      <c r="AH91" s="32"/>
      <c r="AK91" s="3"/>
      <c r="AL91" s="3"/>
      <c r="AM91" s="3"/>
      <c r="AN91" s="3"/>
      <c r="AR91" s="32"/>
      <c r="AU91" s="3"/>
      <c r="AV91" s="3"/>
      <c r="AW91" s="3"/>
      <c r="AX91" s="3"/>
      <c r="BB91" s="2"/>
    </row>
    <row r="92" spans="2:54" ht="12" x14ac:dyDescent="0.2">
      <c r="B92" s="3"/>
      <c r="C92" s="3"/>
      <c r="D92" s="32"/>
      <c r="E92" s="3"/>
      <c r="F92" s="3"/>
      <c r="G92" s="3"/>
      <c r="H92" s="3"/>
      <c r="I92" s="3"/>
      <c r="J92" s="3"/>
      <c r="N92" s="32"/>
      <c r="P92" s="2"/>
      <c r="Q92" s="3"/>
      <c r="R92" s="3"/>
      <c r="S92" s="3"/>
      <c r="T92" s="3"/>
      <c r="V92" s="3"/>
      <c r="W92" s="3"/>
      <c r="X92" s="32"/>
      <c r="Y92" s="3"/>
      <c r="Z92" s="3"/>
      <c r="AA92" s="3"/>
      <c r="AB92" s="3"/>
      <c r="AC92" s="3"/>
      <c r="AD92" s="3"/>
      <c r="AH92" s="32"/>
      <c r="AK92" s="3"/>
      <c r="AL92" s="3"/>
      <c r="AM92" s="3"/>
      <c r="AN92" s="3"/>
      <c r="AR92" s="32"/>
      <c r="AU92" s="3"/>
      <c r="AV92" s="3"/>
      <c r="AW92" s="3"/>
      <c r="AX92" s="3"/>
      <c r="BB92" s="2"/>
    </row>
    <row r="93" spans="2:54" ht="12" x14ac:dyDescent="0.2">
      <c r="B93" s="3"/>
      <c r="C93" s="3"/>
      <c r="D93" s="32"/>
      <c r="E93" s="3"/>
      <c r="F93" s="3"/>
      <c r="G93" s="24"/>
      <c r="H93" s="24"/>
      <c r="I93" s="24"/>
      <c r="J93" s="24"/>
      <c r="N93" s="32"/>
      <c r="P93" s="2"/>
      <c r="Q93" s="3"/>
      <c r="R93" s="3"/>
      <c r="S93" s="3"/>
      <c r="T93" s="3"/>
      <c r="V93" s="3"/>
      <c r="W93" s="3"/>
      <c r="X93" s="32"/>
      <c r="Y93" s="3"/>
      <c r="Z93" s="3"/>
      <c r="AA93" s="3"/>
      <c r="AB93" s="3"/>
      <c r="AC93" s="3"/>
      <c r="AD93" s="3"/>
      <c r="AH93" s="32"/>
      <c r="AK93" s="3"/>
      <c r="AL93" s="3"/>
      <c r="AM93" s="3"/>
      <c r="AN93" s="3"/>
      <c r="AR93" s="32"/>
      <c r="AU93" s="3"/>
      <c r="AV93" s="3"/>
      <c r="AW93" s="3"/>
      <c r="AX93" s="3"/>
      <c r="BB93" s="2"/>
    </row>
    <row r="94" spans="2:54" ht="12" x14ac:dyDescent="0.2">
      <c r="B94" s="3"/>
      <c r="C94" s="3"/>
      <c r="D94" s="32"/>
      <c r="E94" s="3"/>
      <c r="F94" s="3"/>
      <c r="G94" s="24"/>
      <c r="H94" s="24"/>
      <c r="I94" s="24"/>
      <c r="J94" s="24"/>
      <c r="N94" s="32"/>
      <c r="P94" s="2"/>
      <c r="Q94" s="3"/>
      <c r="R94" s="3"/>
      <c r="S94" s="3"/>
      <c r="T94" s="3"/>
      <c r="V94" s="3"/>
      <c r="W94" s="3"/>
      <c r="X94" s="32"/>
      <c r="Y94" s="3"/>
      <c r="Z94" s="3"/>
      <c r="AA94" s="3"/>
      <c r="AB94" s="3"/>
      <c r="AC94" s="3"/>
      <c r="AD94" s="3"/>
      <c r="AH94" s="32"/>
      <c r="AK94" s="3"/>
      <c r="AL94" s="3"/>
      <c r="AM94" s="3"/>
      <c r="AN94" s="3"/>
      <c r="AR94" s="32"/>
      <c r="AU94" s="3"/>
      <c r="AV94" s="3"/>
      <c r="AW94" s="3"/>
      <c r="AX94" s="3"/>
      <c r="BB94" s="2"/>
    </row>
    <row r="95" spans="2:54" ht="12" x14ac:dyDescent="0.2">
      <c r="D95" s="32"/>
      <c r="E95" s="3"/>
      <c r="F95" s="3"/>
      <c r="G95" s="3"/>
      <c r="H95" s="3"/>
      <c r="I95" s="3"/>
      <c r="J95" s="3"/>
      <c r="N95" s="32"/>
      <c r="P95" s="2"/>
      <c r="Q95" s="3"/>
      <c r="R95" s="3"/>
      <c r="S95" s="3"/>
      <c r="T95" s="3"/>
      <c r="V95" s="3"/>
      <c r="W95" s="3"/>
      <c r="X95" s="32"/>
      <c r="Y95" s="3"/>
      <c r="Z95" s="3"/>
      <c r="AA95" s="3"/>
      <c r="AB95" s="3"/>
      <c r="AC95" s="3"/>
      <c r="AD95" s="3"/>
      <c r="AH95" s="32"/>
      <c r="AK95" s="3"/>
      <c r="AL95" s="3"/>
      <c r="AM95" s="3"/>
      <c r="AN95" s="3"/>
      <c r="AR95" s="32"/>
      <c r="AU95" s="3"/>
      <c r="AV95" s="3"/>
      <c r="AW95" s="3"/>
      <c r="AX95" s="3"/>
      <c r="BB95" s="2"/>
    </row>
    <row r="96" spans="2:54" ht="12" x14ac:dyDescent="0.2">
      <c r="D96" s="32"/>
      <c r="E96" s="3"/>
      <c r="F96" s="3"/>
      <c r="G96" s="3"/>
      <c r="H96" s="3"/>
      <c r="I96" s="3"/>
      <c r="J96" s="3"/>
      <c r="N96" s="32"/>
      <c r="P96" s="2"/>
      <c r="Q96" s="3"/>
      <c r="R96" s="3"/>
      <c r="S96" s="3"/>
      <c r="T96" s="3"/>
      <c r="V96" s="3"/>
      <c r="W96" s="3"/>
      <c r="X96" s="32"/>
      <c r="Y96" s="3"/>
      <c r="Z96" s="3"/>
      <c r="AA96" s="3"/>
      <c r="AB96" s="3"/>
      <c r="AC96" s="3"/>
      <c r="AD96" s="3"/>
      <c r="AH96" s="32"/>
      <c r="AK96" s="3"/>
      <c r="AL96" s="3"/>
      <c r="AM96" s="3"/>
      <c r="AN96" s="3"/>
      <c r="AR96" s="32"/>
      <c r="AU96" s="3"/>
      <c r="AV96" s="3"/>
      <c r="AW96" s="3"/>
      <c r="AX96" s="3"/>
      <c r="BB96" s="2"/>
    </row>
    <row r="97" spans="4:54" ht="12" x14ac:dyDescent="0.2">
      <c r="D97" s="32"/>
      <c r="E97" s="3"/>
      <c r="F97" s="3"/>
      <c r="G97" s="3"/>
      <c r="H97" s="3"/>
      <c r="I97" s="3"/>
      <c r="J97" s="3"/>
      <c r="N97" s="32"/>
      <c r="P97" s="2"/>
      <c r="Q97" s="3"/>
      <c r="R97" s="3"/>
      <c r="S97" s="3"/>
      <c r="T97" s="3"/>
      <c r="V97" s="3"/>
      <c r="W97" s="3"/>
      <c r="X97" s="32"/>
      <c r="Y97" s="3"/>
      <c r="Z97" s="3"/>
      <c r="AA97" s="3"/>
      <c r="AB97" s="3"/>
      <c r="AC97" s="3"/>
      <c r="AD97" s="3"/>
      <c r="AH97" s="32"/>
      <c r="AK97" s="3"/>
      <c r="AL97" s="3"/>
      <c r="AM97" s="3"/>
      <c r="AN97" s="3"/>
      <c r="AR97" s="32"/>
      <c r="AU97" s="3"/>
      <c r="AV97" s="3"/>
      <c r="AW97" s="3"/>
      <c r="AX97" s="3"/>
      <c r="BB97" s="2"/>
    </row>
    <row r="98" spans="4:54" ht="12" x14ac:dyDescent="0.2">
      <c r="D98" s="32"/>
      <c r="E98" s="3"/>
      <c r="F98" s="3"/>
      <c r="G98" s="3"/>
      <c r="H98" s="3"/>
      <c r="I98" s="3"/>
      <c r="J98" s="3"/>
      <c r="N98" s="32"/>
      <c r="P98" s="2"/>
      <c r="Q98" s="3"/>
      <c r="R98" s="3"/>
      <c r="S98" s="3"/>
      <c r="T98" s="3"/>
      <c r="V98" s="3"/>
      <c r="W98" s="3"/>
      <c r="X98" s="32"/>
      <c r="Y98" s="3"/>
      <c r="Z98" s="3"/>
      <c r="AA98" s="3"/>
      <c r="AB98" s="3"/>
      <c r="AC98" s="3"/>
      <c r="AD98" s="3"/>
      <c r="AH98" s="32"/>
      <c r="AK98" s="3"/>
      <c r="AL98" s="3"/>
      <c r="AM98" s="3"/>
      <c r="AN98" s="3"/>
      <c r="AR98" s="32"/>
      <c r="AU98" s="3"/>
      <c r="AV98" s="3"/>
      <c r="AW98" s="3"/>
      <c r="AX98" s="3"/>
      <c r="BB98" s="2"/>
    </row>
    <row r="99" spans="4:54" ht="12" x14ac:dyDescent="0.2">
      <c r="D99" s="32"/>
      <c r="E99" s="3"/>
      <c r="F99" s="3"/>
      <c r="G99" s="3"/>
      <c r="H99" s="3"/>
      <c r="I99" s="3"/>
      <c r="J99" s="3"/>
      <c r="N99" s="32"/>
      <c r="P99" s="2"/>
      <c r="Q99" s="3"/>
      <c r="R99" s="3"/>
      <c r="S99" s="3"/>
      <c r="T99" s="3"/>
      <c r="V99" s="3"/>
      <c r="W99" s="3"/>
      <c r="X99" s="32"/>
      <c r="Y99" s="3"/>
      <c r="Z99" s="3"/>
      <c r="AA99" s="3"/>
      <c r="AB99" s="3"/>
      <c r="AC99" s="3"/>
      <c r="AD99" s="3"/>
      <c r="AH99" s="32"/>
      <c r="AK99" s="3"/>
      <c r="AL99" s="3"/>
      <c r="AM99" s="3"/>
      <c r="AN99" s="3"/>
      <c r="AR99" s="32"/>
      <c r="AU99" s="3"/>
      <c r="AV99" s="3"/>
      <c r="AW99" s="3"/>
      <c r="AX99" s="3"/>
      <c r="BB99" s="2"/>
    </row>
    <row r="100" spans="4:54" ht="12" x14ac:dyDescent="0.2">
      <c r="D100" s="32"/>
      <c r="E100" s="3"/>
      <c r="F100" s="3"/>
      <c r="G100" s="3"/>
      <c r="H100" s="3"/>
      <c r="I100" s="3"/>
      <c r="J100" s="3"/>
      <c r="N100" s="32"/>
      <c r="P100" s="2"/>
      <c r="Q100" s="3"/>
      <c r="R100" s="3"/>
      <c r="S100" s="3"/>
      <c r="T100" s="3"/>
      <c r="V100" s="3"/>
      <c r="W100" s="3"/>
      <c r="X100" s="32"/>
      <c r="Y100" s="3"/>
      <c r="Z100" s="3"/>
      <c r="AA100" s="3"/>
      <c r="AB100" s="3"/>
      <c r="AC100" s="3"/>
      <c r="AD100" s="3"/>
      <c r="AH100" s="32"/>
      <c r="AK100" s="3"/>
      <c r="AL100" s="3"/>
      <c r="AM100" s="3"/>
      <c r="AN100" s="3"/>
      <c r="AR100" s="32"/>
      <c r="AU100" s="3"/>
      <c r="AV100" s="3"/>
      <c r="AW100" s="3"/>
      <c r="AX100" s="3"/>
      <c r="BB100" s="2"/>
    </row>
    <row r="101" spans="4:54" ht="12" x14ac:dyDescent="0.2">
      <c r="D101" s="32"/>
      <c r="E101" s="3"/>
      <c r="F101" s="3"/>
      <c r="G101" s="3"/>
      <c r="H101" s="3"/>
      <c r="I101" s="3"/>
      <c r="J101" s="3"/>
      <c r="N101" s="32"/>
      <c r="P101" s="2"/>
      <c r="Q101" s="3"/>
      <c r="R101" s="3"/>
      <c r="S101" s="3"/>
      <c r="T101" s="3"/>
      <c r="V101" s="3"/>
      <c r="W101" s="3"/>
      <c r="X101" s="32"/>
      <c r="Y101" s="3"/>
      <c r="Z101" s="3"/>
      <c r="AA101" s="3"/>
      <c r="AB101" s="3"/>
      <c r="AC101" s="3"/>
      <c r="AD101" s="3"/>
      <c r="AH101" s="32"/>
      <c r="AK101" s="3"/>
      <c r="AL101" s="3"/>
      <c r="AM101" s="3"/>
      <c r="AN101" s="3"/>
      <c r="AR101" s="32"/>
      <c r="AU101" s="3"/>
      <c r="AV101" s="3"/>
      <c r="AW101" s="3"/>
      <c r="AX101" s="3"/>
      <c r="BB101" s="2"/>
    </row>
    <row r="102" spans="4:54" ht="12" x14ac:dyDescent="0.2">
      <c r="D102" s="32"/>
      <c r="E102" s="3"/>
      <c r="F102" s="3"/>
      <c r="G102" s="3"/>
      <c r="H102" s="3"/>
      <c r="I102" s="3"/>
      <c r="J102" s="3"/>
      <c r="N102" s="32"/>
      <c r="P102" s="2"/>
      <c r="Q102" s="3"/>
      <c r="R102" s="3"/>
      <c r="S102" s="3"/>
      <c r="T102" s="3"/>
      <c r="V102" s="3"/>
      <c r="W102" s="3"/>
      <c r="X102" s="32"/>
      <c r="Y102" s="3"/>
      <c r="Z102" s="3"/>
      <c r="AA102" s="3"/>
      <c r="AB102" s="3"/>
      <c r="AC102" s="3"/>
      <c r="AD102" s="3"/>
      <c r="AH102" s="32"/>
      <c r="AK102" s="3"/>
      <c r="AL102" s="3"/>
      <c r="AM102" s="3"/>
      <c r="AN102" s="3"/>
      <c r="AR102" s="32"/>
      <c r="AU102" s="3"/>
      <c r="AV102" s="3"/>
      <c r="AW102" s="3"/>
      <c r="AX102" s="3"/>
      <c r="BB102" s="2"/>
    </row>
    <row r="103" spans="4:54" ht="12" x14ac:dyDescent="0.2">
      <c r="D103" s="32"/>
      <c r="E103" s="3"/>
      <c r="F103" s="3"/>
      <c r="G103" s="3"/>
      <c r="H103" s="3"/>
      <c r="I103" s="3"/>
      <c r="J103" s="3"/>
      <c r="N103" s="32"/>
      <c r="P103" s="2"/>
      <c r="Q103" s="3"/>
      <c r="R103" s="3"/>
      <c r="S103" s="3"/>
      <c r="T103" s="3"/>
      <c r="V103" s="3"/>
      <c r="W103" s="3"/>
      <c r="X103" s="32"/>
      <c r="Y103" s="3"/>
      <c r="Z103" s="3"/>
      <c r="AA103" s="3"/>
      <c r="AB103" s="3"/>
      <c r="AC103" s="3"/>
      <c r="AD103" s="3"/>
      <c r="AH103" s="32"/>
      <c r="AK103" s="3"/>
      <c r="AL103" s="3"/>
      <c r="AM103" s="3"/>
      <c r="AN103" s="3"/>
      <c r="AR103" s="32"/>
      <c r="AU103" s="3"/>
      <c r="AV103" s="3"/>
      <c r="AW103" s="3"/>
      <c r="AX103" s="3"/>
      <c r="BB103" s="2"/>
    </row>
    <row r="104" spans="4:54" ht="12" x14ac:dyDescent="0.2">
      <c r="D104" s="32"/>
      <c r="E104" s="3"/>
      <c r="F104" s="3"/>
      <c r="G104" s="3"/>
      <c r="H104" s="3"/>
      <c r="I104" s="3"/>
      <c r="J104" s="3"/>
      <c r="N104" s="32"/>
      <c r="P104" s="2"/>
      <c r="Q104" s="3"/>
      <c r="R104" s="3"/>
      <c r="S104" s="3"/>
      <c r="T104" s="3"/>
      <c r="V104" s="3"/>
      <c r="W104" s="3"/>
      <c r="X104" s="32"/>
      <c r="Y104" s="3"/>
      <c r="Z104" s="3"/>
      <c r="AA104" s="3"/>
      <c r="AB104" s="3"/>
      <c r="AC104" s="3"/>
      <c r="AD104" s="3"/>
      <c r="AH104" s="32"/>
      <c r="AK104" s="3"/>
      <c r="AL104" s="3"/>
      <c r="AM104" s="3"/>
      <c r="AN104" s="3"/>
      <c r="AR104" s="32"/>
      <c r="AU104" s="3"/>
      <c r="AV104" s="3"/>
      <c r="AW104" s="3"/>
      <c r="AX104" s="3"/>
      <c r="BB104" s="2"/>
    </row>
    <row r="105" spans="4:54" ht="12" x14ac:dyDescent="0.2">
      <c r="D105" s="32"/>
      <c r="E105" s="3"/>
      <c r="F105" s="3"/>
      <c r="G105" s="3"/>
      <c r="H105" s="3"/>
      <c r="I105" s="3"/>
      <c r="J105" s="3"/>
      <c r="N105" s="32"/>
      <c r="P105" s="2"/>
      <c r="Q105" s="3"/>
      <c r="R105" s="3"/>
      <c r="S105" s="3"/>
      <c r="T105" s="3"/>
      <c r="V105" s="3"/>
      <c r="W105" s="3"/>
      <c r="X105" s="32"/>
      <c r="Y105" s="3"/>
      <c r="Z105" s="3"/>
      <c r="AA105" s="3"/>
      <c r="AB105" s="3"/>
      <c r="AC105" s="3"/>
      <c r="AD105" s="3"/>
      <c r="AH105" s="32"/>
      <c r="AK105" s="3"/>
      <c r="AL105" s="3"/>
      <c r="AM105" s="3"/>
      <c r="AN105" s="3"/>
      <c r="AR105" s="32"/>
      <c r="AU105" s="3"/>
      <c r="AV105" s="3"/>
      <c r="AW105" s="3"/>
      <c r="AX105" s="3"/>
      <c r="BB105" s="2"/>
    </row>
    <row r="106" spans="4:54" ht="12" x14ac:dyDescent="0.2">
      <c r="D106" s="32"/>
      <c r="E106" s="3"/>
      <c r="F106" s="3"/>
      <c r="G106" s="3"/>
      <c r="H106" s="3"/>
      <c r="I106" s="3"/>
      <c r="J106" s="3"/>
      <c r="N106" s="32"/>
      <c r="P106" s="2"/>
      <c r="Q106" s="3"/>
      <c r="R106" s="3"/>
      <c r="S106" s="3"/>
      <c r="T106" s="3"/>
      <c r="V106" s="3"/>
      <c r="W106" s="3"/>
      <c r="X106" s="32"/>
      <c r="Y106" s="3"/>
      <c r="Z106" s="3"/>
      <c r="AA106" s="3"/>
      <c r="AB106" s="3"/>
      <c r="AC106" s="3"/>
      <c r="AD106" s="3"/>
      <c r="AH106" s="32"/>
      <c r="AK106" s="3"/>
      <c r="AL106" s="3"/>
      <c r="AM106" s="3"/>
      <c r="AN106" s="3"/>
      <c r="AR106" s="32"/>
      <c r="AU106" s="3"/>
      <c r="AV106" s="3"/>
      <c r="AW106" s="3"/>
      <c r="AX106" s="3"/>
      <c r="BB106" s="2"/>
    </row>
    <row r="107" spans="4:54" ht="12" x14ac:dyDescent="0.2">
      <c r="D107" s="32"/>
      <c r="E107" s="3"/>
      <c r="F107" s="3"/>
      <c r="G107" s="3"/>
      <c r="H107" s="3"/>
      <c r="I107" s="3"/>
      <c r="J107" s="3"/>
      <c r="N107" s="32"/>
      <c r="P107" s="2"/>
      <c r="Q107" s="3"/>
      <c r="R107" s="3"/>
      <c r="S107" s="3"/>
      <c r="T107" s="3"/>
      <c r="V107" s="3"/>
      <c r="W107" s="3"/>
      <c r="X107" s="32"/>
      <c r="Y107" s="3"/>
      <c r="Z107" s="3"/>
      <c r="AA107" s="3"/>
      <c r="AB107" s="3"/>
      <c r="AC107" s="3"/>
      <c r="AD107" s="3"/>
      <c r="AH107" s="32"/>
      <c r="AK107" s="3"/>
      <c r="AL107" s="3"/>
      <c r="AM107" s="3"/>
      <c r="AN107" s="3"/>
      <c r="AR107" s="32"/>
      <c r="AU107" s="3"/>
      <c r="AV107" s="3"/>
      <c r="AW107" s="3"/>
      <c r="AX107" s="3"/>
      <c r="BB107" s="2"/>
    </row>
    <row r="108" spans="4:54" ht="12" x14ac:dyDescent="0.2">
      <c r="D108" s="32"/>
      <c r="E108" s="3"/>
      <c r="F108" s="3"/>
      <c r="G108" s="3"/>
      <c r="H108" s="3"/>
      <c r="I108" s="3"/>
      <c r="J108" s="3"/>
      <c r="N108" s="32"/>
      <c r="P108" s="2"/>
      <c r="Q108" s="3"/>
      <c r="R108" s="3"/>
      <c r="S108" s="3"/>
      <c r="T108" s="3"/>
      <c r="V108" s="3"/>
      <c r="W108" s="3"/>
      <c r="X108" s="32"/>
      <c r="Y108" s="3"/>
      <c r="Z108" s="3"/>
      <c r="AA108" s="3"/>
      <c r="AB108" s="3"/>
      <c r="AC108" s="3"/>
      <c r="AD108" s="3"/>
      <c r="AH108" s="32"/>
      <c r="AK108" s="3"/>
      <c r="AL108" s="3"/>
      <c r="AM108" s="3"/>
      <c r="AN108" s="3"/>
      <c r="AR108" s="32"/>
      <c r="AU108" s="3"/>
      <c r="AV108" s="3"/>
      <c r="AW108" s="3"/>
      <c r="AX108" s="3"/>
      <c r="BB108" s="2"/>
    </row>
    <row r="109" spans="4:54" ht="12" x14ac:dyDescent="0.2">
      <c r="D109" s="32"/>
      <c r="E109" s="3"/>
      <c r="F109" s="3"/>
      <c r="G109" s="3"/>
      <c r="H109" s="3"/>
      <c r="I109" s="3"/>
      <c r="J109" s="3"/>
      <c r="N109" s="32"/>
      <c r="P109" s="2"/>
      <c r="Q109" s="3"/>
      <c r="R109" s="3"/>
      <c r="S109" s="3"/>
      <c r="T109" s="3"/>
      <c r="V109" s="3"/>
      <c r="W109" s="3"/>
      <c r="X109" s="32"/>
      <c r="Y109" s="3"/>
      <c r="Z109" s="3"/>
      <c r="AA109" s="3"/>
      <c r="AB109" s="3"/>
      <c r="AC109" s="3"/>
      <c r="AD109" s="3"/>
      <c r="AH109" s="32"/>
      <c r="AK109" s="3"/>
      <c r="AL109" s="3"/>
      <c r="AM109" s="3"/>
      <c r="AN109" s="3"/>
      <c r="AR109" s="32"/>
      <c r="AU109" s="3"/>
      <c r="AV109" s="3"/>
      <c r="AW109" s="3"/>
      <c r="AX109" s="3"/>
      <c r="BB109" s="2"/>
    </row>
    <row r="110" spans="4:54" ht="12" x14ac:dyDescent="0.2">
      <c r="D110" s="32"/>
      <c r="E110" s="3"/>
      <c r="F110" s="3"/>
      <c r="G110" s="3"/>
      <c r="H110" s="3"/>
      <c r="I110" s="3"/>
      <c r="J110" s="3"/>
      <c r="N110" s="32"/>
      <c r="P110" s="2"/>
      <c r="Q110" s="3"/>
      <c r="R110" s="3"/>
      <c r="S110" s="3"/>
      <c r="T110" s="3"/>
      <c r="V110" s="3"/>
      <c r="W110" s="3"/>
      <c r="X110" s="32"/>
      <c r="Y110" s="3"/>
      <c r="Z110" s="3"/>
      <c r="AA110" s="3"/>
      <c r="AB110" s="3"/>
      <c r="AC110" s="3"/>
      <c r="AD110" s="3"/>
      <c r="AH110" s="32"/>
      <c r="AK110" s="3"/>
      <c r="AL110" s="3"/>
      <c r="AM110" s="3"/>
      <c r="AN110" s="3"/>
      <c r="AR110" s="32"/>
      <c r="AU110" s="3"/>
      <c r="AV110" s="3"/>
      <c r="AW110" s="3"/>
      <c r="AX110" s="3"/>
      <c r="BB110" s="2"/>
    </row>
    <row r="111" spans="4:54" ht="12" x14ac:dyDescent="0.2">
      <c r="D111" s="32"/>
      <c r="E111" s="3"/>
      <c r="F111" s="3"/>
      <c r="G111" s="3"/>
      <c r="H111" s="3"/>
      <c r="I111" s="3"/>
      <c r="J111" s="3"/>
      <c r="N111" s="32"/>
      <c r="P111" s="2"/>
      <c r="Q111" s="3"/>
      <c r="R111" s="3"/>
      <c r="S111" s="3"/>
      <c r="T111" s="3"/>
      <c r="V111" s="3"/>
      <c r="W111" s="3"/>
      <c r="X111" s="32"/>
      <c r="Y111" s="3"/>
      <c r="Z111" s="3"/>
      <c r="AA111" s="3"/>
      <c r="AB111" s="3"/>
      <c r="AC111" s="3"/>
      <c r="AD111" s="3"/>
      <c r="AH111" s="32"/>
      <c r="AK111" s="3"/>
      <c r="AL111" s="3"/>
      <c r="AM111" s="3"/>
      <c r="AN111" s="3"/>
      <c r="AR111" s="32"/>
      <c r="AU111" s="3"/>
      <c r="AV111" s="3"/>
      <c r="AW111" s="3"/>
      <c r="AX111" s="3"/>
      <c r="BB111" s="2"/>
    </row>
    <row r="112" spans="4:54" ht="12" x14ac:dyDescent="0.2">
      <c r="D112" s="32"/>
      <c r="E112" s="3"/>
      <c r="F112" s="3"/>
      <c r="G112" s="3"/>
      <c r="H112" s="3"/>
      <c r="I112" s="3"/>
      <c r="J112" s="3"/>
      <c r="N112" s="32"/>
      <c r="P112" s="2"/>
      <c r="Q112" s="3"/>
      <c r="R112" s="3"/>
      <c r="S112" s="3"/>
      <c r="T112" s="3"/>
      <c r="V112" s="3"/>
      <c r="W112" s="3"/>
      <c r="X112" s="32"/>
      <c r="Y112" s="3"/>
      <c r="Z112" s="3"/>
      <c r="AA112" s="3"/>
      <c r="AB112" s="3"/>
      <c r="AC112" s="3"/>
      <c r="AD112" s="3"/>
      <c r="AH112" s="32"/>
      <c r="AK112" s="3"/>
      <c r="AL112" s="3"/>
      <c r="AM112" s="3"/>
      <c r="AN112" s="3"/>
      <c r="AR112" s="32"/>
      <c r="AU112" s="3"/>
      <c r="AV112" s="3"/>
      <c r="AW112" s="3"/>
      <c r="AX112" s="3"/>
      <c r="BB112" s="2"/>
    </row>
    <row r="113" spans="4:54" ht="12" x14ac:dyDescent="0.2">
      <c r="D113" s="32"/>
      <c r="E113" s="3"/>
      <c r="F113" s="3"/>
      <c r="G113" s="3"/>
      <c r="H113" s="3"/>
      <c r="I113" s="3"/>
      <c r="J113" s="3"/>
      <c r="N113" s="32"/>
      <c r="P113" s="2"/>
      <c r="Q113" s="3"/>
      <c r="R113" s="3"/>
      <c r="S113" s="3"/>
      <c r="T113" s="3"/>
      <c r="V113" s="3"/>
      <c r="W113" s="3"/>
      <c r="X113" s="32"/>
      <c r="Y113" s="3"/>
      <c r="Z113" s="3"/>
      <c r="AA113" s="3"/>
      <c r="AB113" s="3"/>
      <c r="AC113" s="3"/>
      <c r="AD113" s="3"/>
      <c r="AH113" s="32"/>
      <c r="AK113" s="3"/>
      <c r="AL113" s="3"/>
      <c r="AM113" s="3"/>
      <c r="AN113" s="3"/>
      <c r="AR113" s="32"/>
      <c r="AU113" s="3"/>
      <c r="AV113" s="3"/>
      <c r="AW113" s="3"/>
      <c r="AX113" s="3"/>
      <c r="BB113" s="2"/>
    </row>
    <row r="114" spans="4:54" ht="12" x14ac:dyDescent="0.2">
      <c r="D114" s="32"/>
      <c r="E114" s="3"/>
      <c r="F114" s="3"/>
      <c r="G114" s="3"/>
      <c r="H114" s="3"/>
      <c r="I114" s="3"/>
      <c r="J114" s="3"/>
      <c r="N114" s="32"/>
      <c r="P114" s="2"/>
      <c r="Q114" s="3"/>
      <c r="R114" s="3"/>
      <c r="S114" s="3"/>
      <c r="T114" s="3"/>
      <c r="V114" s="3"/>
      <c r="W114" s="3"/>
      <c r="X114" s="32"/>
      <c r="Y114" s="3"/>
      <c r="Z114" s="3"/>
      <c r="AA114" s="3"/>
      <c r="AB114" s="3"/>
      <c r="AC114" s="3"/>
      <c r="AD114" s="3"/>
      <c r="AH114" s="32"/>
      <c r="AK114" s="3"/>
      <c r="AL114" s="3"/>
      <c r="AM114" s="3"/>
      <c r="AN114" s="3"/>
      <c r="AR114" s="32"/>
      <c r="AU114" s="3"/>
      <c r="AV114" s="3"/>
      <c r="AW114" s="3"/>
      <c r="AX114" s="3"/>
      <c r="BB114" s="2"/>
    </row>
    <row r="115" spans="4:54" ht="12" x14ac:dyDescent="0.2">
      <c r="D115" s="32"/>
      <c r="E115" s="3"/>
      <c r="F115" s="3"/>
      <c r="G115" s="3"/>
      <c r="H115" s="3"/>
      <c r="I115" s="3"/>
      <c r="J115" s="3"/>
      <c r="N115" s="32"/>
      <c r="P115" s="2"/>
      <c r="Q115" s="3"/>
      <c r="R115" s="3"/>
      <c r="S115" s="3"/>
      <c r="T115" s="3"/>
      <c r="V115" s="3"/>
      <c r="W115" s="3"/>
      <c r="X115" s="32"/>
      <c r="Y115" s="3"/>
      <c r="Z115" s="3"/>
      <c r="AA115" s="3"/>
      <c r="AB115" s="3"/>
      <c r="AC115" s="3"/>
      <c r="AD115" s="3"/>
      <c r="AH115" s="32"/>
      <c r="AK115" s="3"/>
      <c r="AL115" s="3"/>
      <c r="AM115" s="3"/>
      <c r="AN115" s="3"/>
      <c r="AR115" s="32"/>
      <c r="AU115" s="3"/>
      <c r="AV115" s="3"/>
      <c r="AW115" s="3"/>
      <c r="AX115" s="3"/>
      <c r="BB115" s="2"/>
    </row>
    <row r="116" spans="4:54" ht="12" x14ac:dyDescent="0.2">
      <c r="D116" s="32"/>
      <c r="E116" s="3"/>
      <c r="F116" s="3"/>
      <c r="G116" s="3"/>
      <c r="H116" s="3"/>
      <c r="I116" s="3"/>
      <c r="J116" s="3"/>
      <c r="N116" s="32"/>
      <c r="P116" s="2"/>
      <c r="Q116" s="3"/>
      <c r="R116" s="3"/>
      <c r="S116" s="3"/>
      <c r="T116" s="3"/>
      <c r="V116" s="3"/>
      <c r="W116" s="3"/>
      <c r="X116" s="32"/>
      <c r="Y116" s="3"/>
      <c r="Z116" s="3"/>
      <c r="AA116" s="3"/>
      <c r="AB116" s="3"/>
      <c r="AC116" s="3"/>
      <c r="AD116" s="3"/>
      <c r="AH116" s="32"/>
      <c r="AK116" s="3"/>
      <c r="AL116" s="3"/>
      <c r="AM116" s="3"/>
      <c r="AN116" s="3"/>
      <c r="AR116" s="32"/>
      <c r="AU116" s="3"/>
      <c r="AV116" s="3"/>
      <c r="AW116" s="3"/>
      <c r="AX116" s="3"/>
      <c r="BB116" s="2"/>
    </row>
    <row r="117" spans="4:54" ht="12" x14ac:dyDescent="0.2">
      <c r="D117" s="32"/>
      <c r="E117" s="3"/>
      <c r="F117" s="3"/>
      <c r="G117" s="3"/>
      <c r="H117" s="3"/>
      <c r="I117" s="3"/>
      <c r="J117" s="3"/>
      <c r="N117" s="32"/>
      <c r="P117" s="2"/>
      <c r="Q117" s="3"/>
      <c r="R117" s="3"/>
      <c r="S117" s="3"/>
      <c r="T117" s="3"/>
      <c r="V117" s="3"/>
      <c r="W117" s="3"/>
      <c r="X117" s="32"/>
      <c r="Y117" s="3"/>
      <c r="Z117" s="3"/>
      <c r="AA117" s="3"/>
      <c r="AB117" s="3"/>
      <c r="AC117" s="3"/>
      <c r="AD117" s="3"/>
      <c r="AH117" s="32"/>
      <c r="AK117" s="3"/>
      <c r="AL117" s="3"/>
      <c r="AM117" s="3"/>
      <c r="AN117" s="3"/>
      <c r="AR117" s="32"/>
      <c r="AU117" s="3"/>
      <c r="AV117" s="3"/>
      <c r="AW117" s="3"/>
      <c r="AX117" s="3"/>
      <c r="BB117" s="2"/>
    </row>
    <row r="118" spans="4:54" ht="12" x14ac:dyDescent="0.2">
      <c r="D118" s="32"/>
      <c r="E118" s="3"/>
      <c r="F118" s="3"/>
      <c r="G118" s="3"/>
      <c r="H118" s="3"/>
      <c r="I118" s="3"/>
      <c r="J118" s="3"/>
      <c r="N118" s="32"/>
      <c r="P118" s="2"/>
      <c r="Q118" s="3"/>
      <c r="R118" s="3"/>
      <c r="S118" s="3"/>
      <c r="T118" s="3"/>
      <c r="V118" s="3"/>
      <c r="W118" s="3"/>
      <c r="X118" s="32"/>
      <c r="Y118" s="3"/>
      <c r="Z118" s="3"/>
      <c r="AA118" s="3"/>
      <c r="AB118" s="3"/>
      <c r="AC118" s="3"/>
      <c r="AD118" s="3"/>
      <c r="AH118" s="32"/>
      <c r="AK118" s="3"/>
      <c r="AL118" s="3"/>
      <c r="AM118" s="3"/>
      <c r="AN118" s="3"/>
      <c r="AR118" s="32"/>
      <c r="AU118" s="3"/>
      <c r="AV118" s="3"/>
      <c r="AW118" s="3"/>
      <c r="AX118" s="3"/>
      <c r="BB118" s="2"/>
    </row>
    <row r="119" spans="4:54" ht="12" x14ac:dyDescent="0.2">
      <c r="D119" s="32"/>
      <c r="E119" s="3"/>
      <c r="F119" s="3"/>
      <c r="G119" s="3"/>
      <c r="H119" s="3"/>
      <c r="I119" s="3"/>
      <c r="J119" s="3"/>
      <c r="N119" s="32"/>
      <c r="P119" s="2"/>
      <c r="Q119" s="3"/>
      <c r="R119" s="3"/>
      <c r="S119" s="3"/>
      <c r="T119" s="3"/>
      <c r="V119" s="3"/>
      <c r="W119" s="3"/>
      <c r="X119" s="32"/>
      <c r="Y119" s="3"/>
      <c r="Z119" s="3"/>
      <c r="AA119" s="3"/>
      <c r="AB119" s="3"/>
      <c r="AC119" s="3"/>
      <c r="AD119" s="3"/>
      <c r="AH119" s="32"/>
      <c r="AK119" s="3"/>
      <c r="AL119" s="3"/>
      <c r="AM119" s="3"/>
      <c r="AN119" s="3"/>
      <c r="AR119" s="32"/>
      <c r="AU119" s="3"/>
      <c r="AV119" s="3"/>
      <c r="AW119" s="3"/>
      <c r="AX119" s="3"/>
      <c r="BB119" s="2"/>
    </row>
    <row r="120" spans="4:54" ht="12" x14ac:dyDescent="0.2">
      <c r="D120" s="32"/>
      <c r="E120" s="3"/>
      <c r="F120" s="3"/>
      <c r="G120" s="3"/>
      <c r="H120" s="3"/>
      <c r="I120" s="3"/>
      <c r="J120" s="3"/>
      <c r="N120" s="32"/>
      <c r="P120" s="2"/>
      <c r="Q120" s="3"/>
      <c r="R120" s="3"/>
      <c r="S120" s="3"/>
      <c r="T120" s="3"/>
      <c r="V120" s="3"/>
      <c r="W120" s="3"/>
      <c r="X120" s="32"/>
      <c r="Y120" s="3"/>
      <c r="Z120" s="3"/>
      <c r="AA120" s="3"/>
      <c r="AB120" s="3"/>
      <c r="AC120" s="3"/>
      <c r="AD120" s="3"/>
      <c r="AH120" s="32"/>
      <c r="AK120" s="3"/>
      <c r="AL120" s="3"/>
      <c r="AM120" s="3"/>
      <c r="AN120" s="3"/>
      <c r="AR120" s="32"/>
      <c r="AU120" s="3"/>
      <c r="AV120" s="3"/>
      <c r="AW120" s="3"/>
      <c r="AX120" s="3"/>
      <c r="BB120" s="2"/>
    </row>
    <row r="121" spans="4:54" ht="12" x14ac:dyDescent="0.2">
      <c r="D121" s="32"/>
      <c r="E121" s="3"/>
      <c r="F121" s="3"/>
      <c r="G121" s="3"/>
      <c r="H121" s="3"/>
      <c r="I121" s="3"/>
      <c r="J121" s="3"/>
      <c r="N121" s="32"/>
      <c r="P121" s="2"/>
      <c r="Q121" s="3"/>
      <c r="R121" s="3"/>
      <c r="S121" s="3"/>
      <c r="T121" s="3"/>
      <c r="V121" s="3"/>
      <c r="W121" s="3"/>
      <c r="X121" s="32"/>
      <c r="Y121" s="3"/>
      <c r="Z121" s="3"/>
      <c r="AA121" s="3"/>
      <c r="AB121" s="3"/>
      <c r="AC121" s="3"/>
      <c r="AD121" s="3"/>
      <c r="AH121" s="32"/>
      <c r="AK121" s="3"/>
      <c r="AL121" s="3"/>
      <c r="AM121" s="3"/>
      <c r="AN121" s="3"/>
      <c r="AR121" s="32"/>
      <c r="AU121" s="3"/>
      <c r="AV121" s="3"/>
      <c r="AW121" s="3"/>
      <c r="AX121" s="3"/>
      <c r="BB121" s="2"/>
    </row>
    <row r="122" spans="4:54" ht="12" x14ac:dyDescent="0.2">
      <c r="D122" s="32"/>
      <c r="E122" s="3"/>
      <c r="F122" s="3"/>
      <c r="G122" s="3"/>
      <c r="H122" s="3"/>
      <c r="I122" s="3"/>
      <c r="J122" s="3"/>
      <c r="N122" s="32"/>
      <c r="P122" s="2"/>
      <c r="Q122" s="3"/>
      <c r="R122" s="3"/>
      <c r="S122" s="3"/>
      <c r="T122" s="3"/>
      <c r="V122" s="3"/>
      <c r="W122" s="3"/>
      <c r="X122" s="32"/>
      <c r="Y122" s="3"/>
      <c r="Z122" s="3"/>
      <c r="AA122" s="3"/>
      <c r="AB122" s="3"/>
      <c r="AC122" s="3"/>
      <c r="AD122" s="3"/>
      <c r="AH122" s="32"/>
      <c r="AK122" s="3"/>
      <c r="AL122" s="3"/>
      <c r="AM122" s="3"/>
      <c r="AN122" s="3"/>
      <c r="AR122" s="32"/>
      <c r="AU122" s="3"/>
      <c r="AV122" s="3"/>
      <c r="AW122" s="3"/>
      <c r="AX122" s="3"/>
      <c r="BB122" s="2"/>
    </row>
    <row r="123" spans="4:54" ht="12" x14ac:dyDescent="0.2">
      <c r="D123" s="32"/>
      <c r="E123" s="3"/>
      <c r="F123" s="3"/>
      <c r="G123" s="3"/>
      <c r="H123" s="3"/>
      <c r="I123" s="3"/>
      <c r="J123" s="3"/>
      <c r="N123" s="32"/>
      <c r="P123" s="2"/>
      <c r="Q123" s="3"/>
      <c r="R123" s="3"/>
      <c r="S123" s="3"/>
      <c r="T123" s="3"/>
      <c r="V123" s="3"/>
      <c r="W123" s="3"/>
      <c r="X123" s="32"/>
      <c r="Y123" s="3"/>
      <c r="Z123" s="3"/>
      <c r="AA123" s="3"/>
      <c r="AB123" s="3"/>
      <c r="AC123" s="3"/>
      <c r="AD123" s="3"/>
      <c r="AH123" s="32"/>
      <c r="AK123" s="3"/>
      <c r="AL123" s="3"/>
      <c r="AM123" s="3"/>
      <c r="AN123" s="3"/>
      <c r="AR123" s="32"/>
      <c r="AU123" s="3"/>
      <c r="AV123" s="3"/>
      <c r="AW123" s="3"/>
      <c r="AX123" s="3"/>
      <c r="BB123" s="2"/>
    </row>
    <row r="124" spans="4:54" ht="12" x14ac:dyDescent="0.2">
      <c r="D124" s="32"/>
      <c r="E124" s="3"/>
      <c r="F124" s="3"/>
      <c r="G124" s="3"/>
      <c r="H124" s="3"/>
      <c r="I124" s="3"/>
      <c r="J124" s="3"/>
      <c r="N124" s="32"/>
      <c r="P124" s="2"/>
      <c r="Q124" s="3"/>
      <c r="R124" s="3"/>
      <c r="S124" s="3"/>
      <c r="T124" s="3"/>
      <c r="V124" s="3"/>
      <c r="W124" s="3"/>
      <c r="X124" s="32"/>
      <c r="Y124" s="3"/>
      <c r="Z124" s="3"/>
      <c r="AA124" s="3"/>
      <c r="AB124" s="3"/>
      <c r="AC124" s="3"/>
      <c r="AD124" s="3"/>
      <c r="AH124" s="32"/>
      <c r="AK124" s="3"/>
      <c r="AL124" s="3"/>
      <c r="AM124" s="3"/>
      <c r="AN124" s="3"/>
      <c r="AR124" s="32"/>
      <c r="AU124" s="3"/>
      <c r="AV124" s="3"/>
      <c r="AW124" s="3"/>
      <c r="AX124" s="3"/>
      <c r="BB124" s="2"/>
    </row>
    <row r="125" spans="4:54" ht="12" x14ac:dyDescent="0.2">
      <c r="D125" s="32"/>
      <c r="E125" s="3"/>
      <c r="F125" s="3"/>
      <c r="G125" s="3"/>
      <c r="H125" s="3"/>
      <c r="I125" s="3"/>
      <c r="J125" s="3"/>
      <c r="N125" s="32"/>
      <c r="P125" s="2"/>
      <c r="Q125" s="3"/>
      <c r="R125" s="3"/>
      <c r="S125" s="3"/>
      <c r="T125" s="3"/>
      <c r="V125" s="3"/>
      <c r="W125" s="3"/>
      <c r="X125" s="32"/>
      <c r="Y125" s="3"/>
      <c r="Z125" s="3"/>
      <c r="AA125" s="3"/>
      <c r="AB125" s="3"/>
      <c r="AC125" s="3"/>
      <c r="AD125" s="3"/>
      <c r="AH125" s="32"/>
      <c r="AK125" s="3"/>
      <c r="AL125" s="3"/>
      <c r="AM125" s="3"/>
      <c r="AN125" s="3"/>
      <c r="AR125" s="32"/>
      <c r="AU125" s="3"/>
      <c r="AV125" s="3"/>
      <c r="AW125" s="3"/>
      <c r="AX125" s="3"/>
      <c r="BB125" s="2"/>
    </row>
    <row r="126" spans="4:54" ht="12" x14ac:dyDescent="0.2">
      <c r="D126" s="32"/>
      <c r="E126" s="3"/>
      <c r="F126" s="3"/>
      <c r="G126" s="3"/>
      <c r="H126" s="3"/>
      <c r="I126" s="3"/>
      <c r="J126" s="3"/>
      <c r="N126" s="32"/>
      <c r="P126" s="2"/>
      <c r="Q126" s="3"/>
      <c r="R126" s="3"/>
      <c r="S126" s="3"/>
      <c r="T126" s="3"/>
      <c r="Y126" s="3"/>
      <c r="Z126" s="3"/>
      <c r="AH126" s="32"/>
      <c r="AK126" s="3"/>
      <c r="AL126" s="3"/>
      <c r="AM126" s="3"/>
      <c r="AN126" s="3"/>
      <c r="AR126" s="32"/>
      <c r="AU126" s="3"/>
      <c r="AV126" s="3"/>
      <c r="AW126" s="3"/>
      <c r="AX126" s="3"/>
      <c r="BB126" s="2"/>
    </row>
    <row r="127" spans="4:54" ht="12" x14ac:dyDescent="0.2">
      <c r="D127" s="32"/>
      <c r="E127" s="3"/>
      <c r="F127" s="3"/>
      <c r="G127" s="3"/>
      <c r="H127" s="3"/>
      <c r="I127" s="3"/>
      <c r="J127" s="3"/>
      <c r="N127" s="32"/>
      <c r="P127" s="2"/>
      <c r="Q127" s="3"/>
      <c r="R127" s="3"/>
      <c r="S127" s="3"/>
      <c r="T127" s="3"/>
      <c r="Y127" s="3"/>
      <c r="Z127" s="3"/>
      <c r="AH127" s="32"/>
      <c r="AK127" s="3"/>
      <c r="AL127" s="3"/>
      <c r="AM127" s="3"/>
      <c r="AN127" s="3"/>
      <c r="AR127" s="32"/>
      <c r="AU127" s="3"/>
      <c r="AV127" s="3"/>
      <c r="AW127" s="3"/>
      <c r="AX127" s="3"/>
      <c r="BB127" s="2"/>
    </row>
    <row r="128" spans="4:54" ht="12" x14ac:dyDescent="0.2">
      <c r="D128" s="32"/>
      <c r="E128" s="3"/>
      <c r="F128" s="3"/>
      <c r="G128" s="3"/>
      <c r="H128" s="3"/>
      <c r="I128" s="3"/>
      <c r="J128" s="3"/>
      <c r="N128" s="32"/>
      <c r="P128" s="2"/>
      <c r="Q128" s="3"/>
      <c r="R128" s="3"/>
      <c r="S128" s="3"/>
      <c r="T128" s="3"/>
      <c r="Y128" s="3"/>
      <c r="Z128" s="3"/>
      <c r="AH128" s="32"/>
      <c r="AK128" s="3"/>
      <c r="AL128" s="3"/>
      <c r="AM128" s="3"/>
      <c r="AN128" s="3"/>
      <c r="AR128" s="32"/>
      <c r="AU128" s="3"/>
      <c r="AV128" s="3"/>
      <c r="AW128" s="3"/>
      <c r="AX128" s="3"/>
      <c r="BB128" s="2"/>
    </row>
    <row r="129" spans="4:54" ht="12" x14ac:dyDescent="0.2">
      <c r="D129" s="32"/>
      <c r="E129" s="3"/>
      <c r="F129" s="3"/>
      <c r="G129" s="3"/>
      <c r="H129" s="3"/>
      <c r="I129" s="3"/>
      <c r="J129" s="3"/>
      <c r="N129" s="32"/>
      <c r="P129" s="2"/>
      <c r="Q129" s="3"/>
      <c r="R129" s="3"/>
      <c r="S129" s="3"/>
      <c r="T129" s="3"/>
      <c r="Y129" s="3"/>
      <c r="Z129" s="3"/>
      <c r="AH129" s="32"/>
      <c r="AK129" s="3"/>
      <c r="AL129" s="3"/>
      <c r="AM129" s="3"/>
      <c r="AN129" s="3"/>
      <c r="AR129" s="32"/>
      <c r="AU129" s="3"/>
      <c r="AV129" s="3"/>
      <c r="AW129" s="3"/>
      <c r="AX129" s="3"/>
      <c r="BB129" s="2"/>
    </row>
    <row r="130" spans="4:54" ht="12" x14ac:dyDescent="0.2">
      <c r="D130" s="32"/>
      <c r="E130" s="3"/>
      <c r="F130" s="3"/>
      <c r="G130" s="3"/>
      <c r="H130" s="3"/>
      <c r="I130" s="3"/>
      <c r="J130" s="3"/>
      <c r="N130" s="32"/>
      <c r="P130" s="2"/>
      <c r="Q130" s="3"/>
      <c r="R130" s="3"/>
      <c r="S130" s="3"/>
      <c r="T130" s="3"/>
      <c r="Y130" s="3"/>
      <c r="Z130" s="3"/>
      <c r="AH130" s="32"/>
      <c r="AK130" s="3"/>
      <c r="AL130" s="3"/>
      <c r="AM130" s="3"/>
      <c r="AN130" s="3"/>
      <c r="AR130" s="32"/>
      <c r="AU130" s="3"/>
      <c r="AV130" s="3"/>
      <c r="AW130" s="3"/>
      <c r="AX130" s="3"/>
      <c r="BB130" s="2"/>
    </row>
    <row r="131" spans="4:54" ht="12" x14ac:dyDescent="0.2">
      <c r="D131" s="32"/>
      <c r="E131" s="3"/>
      <c r="F131" s="3"/>
      <c r="G131" s="3"/>
      <c r="H131" s="3"/>
      <c r="I131" s="3"/>
      <c r="J131" s="3"/>
      <c r="N131" s="32"/>
      <c r="P131" s="2"/>
      <c r="Q131" s="3"/>
      <c r="R131" s="3"/>
      <c r="S131" s="3"/>
      <c r="T131" s="3"/>
      <c r="Y131" s="3"/>
      <c r="Z131" s="3"/>
      <c r="AH131" s="32"/>
      <c r="AK131" s="3"/>
      <c r="AL131" s="3"/>
      <c r="AM131" s="3"/>
      <c r="AN131" s="3"/>
      <c r="AR131" s="32"/>
      <c r="AU131" s="3"/>
      <c r="AV131" s="3"/>
      <c r="AW131" s="3"/>
      <c r="AX131" s="3"/>
      <c r="BB131" s="2"/>
    </row>
    <row r="132" spans="4:54" ht="12" x14ac:dyDescent="0.2">
      <c r="D132" s="32"/>
      <c r="E132" s="3"/>
      <c r="F132" s="3"/>
      <c r="G132" s="3"/>
      <c r="H132" s="3"/>
      <c r="I132" s="3"/>
      <c r="J132" s="3"/>
      <c r="N132" s="32"/>
      <c r="P132" s="2"/>
      <c r="Q132" s="3"/>
      <c r="R132" s="3"/>
      <c r="S132" s="3"/>
      <c r="T132" s="3"/>
      <c r="Y132" s="3"/>
      <c r="Z132" s="3"/>
      <c r="AH132" s="32"/>
      <c r="AK132" s="3"/>
      <c r="AL132" s="3"/>
      <c r="AM132" s="3"/>
      <c r="AN132" s="3"/>
      <c r="AR132" s="32"/>
      <c r="AU132" s="3"/>
      <c r="AV132" s="3"/>
      <c r="AW132" s="3"/>
      <c r="AX132" s="3"/>
      <c r="BB132" s="2"/>
    </row>
    <row r="133" spans="4:54" ht="12" x14ac:dyDescent="0.2">
      <c r="D133" s="32"/>
      <c r="E133" s="3"/>
      <c r="F133" s="3"/>
      <c r="G133" s="3"/>
      <c r="H133" s="3"/>
      <c r="I133" s="3"/>
      <c r="J133" s="3"/>
      <c r="N133" s="32"/>
      <c r="P133" s="2"/>
      <c r="Q133" s="3"/>
      <c r="R133" s="3"/>
      <c r="S133" s="3"/>
      <c r="T133" s="3"/>
      <c r="Y133" s="3"/>
      <c r="Z133" s="3"/>
      <c r="AH133" s="32"/>
      <c r="AK133" s="3"/>
      <c r="AL133" s="3"/>
      <c r="AM133" s="3"/>
      <c r="AN133" s="3"/>
      <c r="AR133" s="32"/>
      <c r="AU133" s="3"/>
      <c r="AV133" s="3"/>
      <c r="AW133" s="3"/>
      <c r="AX133" s="3"/>
      <c r="BB133" s="2"/>
    </row>
    <row r="134" spans="4:54" ht="12" x14ac:dyDescent="0.2">
      <c r="D134" s="32"/>
      <c r="E134" s="3"/>
      <c r="F134" s="3"/>
      <c r="G134" s="3"/>
      <c r="H134" s="3"/>
      <c r="I134" s="3"/>
      <c r="J134" s="3"/>
      <c r="N134" s="32"/>
      <c r="P134" s="2"/>
      <c r="Q134" s="3"/>
      <c r="R134" s="3"/>
      <c r="S134" s="3"/>
      <c r="T134" s="3"/>
      <c r="Y134" s="3"/>
      <c r="Z134" s="3"/>
      <c r="AH134" s="32"/>
      <c r="AK134" s="3"/>
      <c r="AL134" s="3"/>
      <c r="AM134" s="3"/>
      <c r="AN134" s="3"/>
      <c r="AR134" s="32"/>
      <c r="AU134" s="3"/>
      <c r="AV134" s="3"/>
      <c r="AW134" s="3"/>
      <c r="AX134" s="3"/>
      <c r="BB134" s="2"/>
    </row>
    <row r="135" spans="4:54" ht="12" x14ac:dyDescent="0.2">
      <c r="D135" s="32"/>
      <c r="E135" s="3"/>
      <c r="F135" s="3"/>
      <c r="G135" s="3"/>
      <c r="H135" s="3"/>
      <c r="I135" s="3"/>
      <c r="J135" s="3"/>
      <c r="N135" s="32"/>
      <c r="P135" s="2"/>
      <c r="Q135" s="3"/>
      <c r="R135" s="3"/>
      <c r="S135" s="3"/>
      <c r="T135" s="3"/>
      <c r="Y135" s="3"/>
      <c r="Z135" s="3"/>
      <c r="AH135" s="32"/>
      <c r="AK135" s="3"/>
      <c r="AL135" s="3"/>
      <c r="AM135" s="3"/>
      <c r="AN135" s="3"/>
      <c r="AR135" s="32"/>
      <c r="AU135" s="3"/>
      <c r="AV135" s="3"/>
      <c r="AW135" s="3"/>
      <c r="AX135" s="3"/>
      <c r="BB135" s="2"/>
    </row>
    <row r="136" spans="4:54" ht="12" x14ac:dyDescent="0.2">
      <c r="D136" s="32"/>
      <c r="E136" s="3"/>
      <c r="F136" s="3"/>
      <c r="G136" s="3"/>
      <c r="H136" s="3"/>
      <c r="I136" s="3"/>
      <c r="J136" s="3"/>
      <c r="N136" s="32"/>
      <c r="P136" s="2"/>
      <c r="Q136" s="3"/>
      <c r="R136" s="3"/>
      <c r="S136" s="3"/>
      <c r="T136" s="3"/>
      <c r="Y136" s="3"/>
      <c r="Z136" s="3"/>
      <c r="AH136" s="32"/>
      <c r="AK136" s="3"/>
      <c r="AL136" s="3"/>
      <c r="AM136" s="3"/>
      <c r="AN136" s="3"/>
      <c r="AR136" s="32"/>
      <c r="AU136" s="3"/>
      <c r="AV136" s="3"/>
      <c r="AW136" s="3"/>
      <c r="AX136" s="3"/>
      <c r="BB136" s="2"/>
    </row>
    <row r="137" spans="4:54" ht="12" x14ac:dyDescent="0.2">
      <c r="D137" s="32"/>
      <c r="E137" s="3"/>
      <c r="F137" s="3"/>
      <c r="G137" s="3"/>
      <c r="H137" s="3"/>
      <c r="I137" s="3"/>
      <c r="J137" s="3"/>
      <c r="N137" s="32"/>
      <c r="P137" s="2"/>
      <c r="Q137" s="3"/>
      <c r="R137" s="3"/>
      <c r="S137" s="3"/>
      <c r="T137" s="3"/>
      <c r="Y137" s="3"/>
      <c r="Z137" s="3"/>
      <c r="AH137" s="32"/>
      <c r="AK137" s="3"/>
      <c r="AL137" s="3"/>
      <c r="AM137" s="3"/>
      <c r="AN137" s="3"/>
      <c r="AR137" s="32"/>
      <c r="AU137" s="3"/>
      <c r="AV137" s="3"/>
      <c r="AW137" s="3"/>
      <c r="AX137" s="3"/>
      <c r="BB137" s="2"/>
    </row>
    <row r="138" spans="4:54" ht="12" x14ac:dyDescent="0.2">
      <c r="D138" s="32"/>
      <c r="E138" s="3"/>
      <c r="F138" s="3"/>
      <c r="G138" s="3"/>
      <c r="H138" s="3"/>
      <c r="I138" s="3"/>
      <c r="J138" s="3"/>
      <c r="N138" s="32"/>
      <c r="P138" s="2"/>
      <c r="Q138" s="3"/>
      <c r="R138" s="3"/>
      <c r="S138" s="3"/>
      <c r="T138" s="3"/>
      <c r="Y138" s="3"/>
      <c r="Z138" s="3"/>
      <c r="AH138" s="32"/>
      <c r="AK138" s="3"/>
      <c r="AL138" s="3"/>
      <c r="AM138" s="3"/>
      <c r="AN138" s="3"/>
      <c r="AR138" s="32"/>
      <c r="AU138" s="3"/>
      <c r="AV138" s="3"/>
      <c r="AW138" s="3"/>
      <c r="AX138" s="3"/>
      <c r="BB138" s="2"/>
    </row>
    <row r="139" spans="4:54" ht="12" x14ac:dyDescent="0.2">
      <c r="D139" s="32"/>
      <c r="E139" s="3"/>
      <c r="F139" s="3"/>
      <c r="G139" s="3"/>
      <c r="H139" s="3"/>
      <c r="I139" s="3"/>
      <c r="J139" s="3"/>
      <c r="N139" s="32"/>
      <c r="P139" s="2"/>
      <c r="Q139" s="3"/>
      <c r="R139" s="3"/>
      <c r="S139" s="3"/>
      <c r="T139" s="3"/>
      <c r="Y139" s="3"/>
      <c r="Z139" s="3"/>
      <c r="AH139" s="32"/>
      <c r="AK139" s="3"/>
      <c r="AL139" s="3"/>
      <c r="AM139" s="3"/>
      <c r="AN139" s="3"/>
      <c r="AR139" s="32"/>
      <c r="AU139" s="3"/>
      <c r="AV139" s="3"/>
      <c r="AW139" s="3"/>
      <c r="AX139" s="3"/>
      <c r="BB139" s="2"/>
    </row>
    <row r="140" spans="4:54" ht="12" x14ac:dyDescent="0.2">
      <c r="D140" s="32"/>
      <c r="E140" s="3"/>
      <c r="F140" s="3"/>
      <c r="G140" s="3"/>
      <c r="H140" s="3"/>
      <c r="I140" s="3"/>
      <c r="J140" s="3"/>
      <c r="N140" s="32"/>
      <c r="P140" s="2"/>
      <c r="Q140" s="3"/>
      <c r="R140" s="3"/>
      <c r="S140" s="3"/>
      <c r="T140" s="3"/>
      <c r="Y140" s="3"/>
      <c r="Z140" s="3"/>
      <c r="AH140" s="32"/>
      <c r="AK140" s="3"/>
      <c r="AL140" s="3"/>
      <c r="AM140" s="3"/>
      <c r="AN140" s="3"/>
      <c r="AR140" s="32"/>
      <c r="AU140" s="3"/>
      <c r="AV140" s="3"/>
      <c r="AW140" s="3"/>
      <c r="AX140" s="3"/>
      <c r="BB140" s="2"/>
    </row>
    <row r="141" spans="4:54" ht="12" x14ac:dyDescent="0.2">
      <c r="D141" s="32"/>
      <c r="E141" s="3"/>
      <c r="F141" s="3"/>
      <c r="G141" s="3"/>
      <c r="H141" s="3"/>
      <c r="I141" s="3"/>
      <c r="J141" s="3"/>
      <c r="N141" s="32"/>
      <c r="P141" s="2"/>
      <c r="Q141" s="3"/>
      <c r="R141" s="3"/>
      <c r="S141" s="3"/>
      <c r="T141" s="3"/>
      <c r="Y141" s="3"/>
      <c r="Z141" s="3"/>
      <c r="AH141" s="32"/>
      <c r="AK141" s="3"/>
      <c r="AL141" s="3"/>
      <c r="AM141" s="3"/>
      <c r="AN141" s="3"/>
      <c r="AR141" s="32"/>
      <c r="AU141" s="3"/>
      <c r="AV141" s="3"/>
      <c r="AW141" s="3"/>
      <c r="AX141" s="3"/>
      <c r="BB141" s="2"/>
    </row>
    <row r="142" spans="4:54" ht="12" x14ac:dyDescent="0.2">
      <c r="D142" s="32"/>
      <c r="E142" s="3"/>
      <c r="F142" s="3"/>
      <c r="G142" s="3"/>
      <c r="H142" s="3"/>
      <c r="I142" s="3"/>
      <c r="J142" s="3"/>
      <c r="N142" s="32"/>
      <c r="P142" s="2"/>
      <c r="Q142" s="3"/>
      <c r="R142" s="3"/>
      <c r="S142" s="3"/>
      <c r="T142" s="3"/>
      <c r="Y142" s="3"/>
      <c r="Z142" s="3"/>
      <c r="AH142" s="32"/>
      <c r="AK142" s="3"/>
      <c r="AL142" s="3"/>
      <c r="AM142" s="3"/>
      <c r="AN142" s="3"/>
      <c r="AR142" s="32"/>
      <c r="AU142" s="3"/>
      <c r="AV142" s="3"/>
      <c r="AW142" s="3"/>
      <c r="AX142" s="3"/>
      <c r="BB142" s="2"/>
    </row>
    <row r="143" spans="4:54" ht="12" x14ac:dyDescent="0.2">
      <c r="E143" s="3"/>
      <c r="F143" s="3"/>
      <c r="N143" s="32"/>
      <c r="P143" s="2"/>
      <c r="Q143" s="3"/>
      <c r="R143" s="3"/>
      <c r="S143" s="3"/>
      <c r="T143" s="3"/>
      <c r="Y143" s="3"/>
      <c r="Z143" s="3"/>
      <c r="AH143" s="32"/>
      <c r="AK143" s="3"/>
      <c r="AL143" s="3"/>
      <c r="AM143" s="3"/>
      <c r="AN143" s="3"/>
      <c r="AR143" s="32"/>
      <c r="AU143" s="3"/>
      <c r="AV143" s="3"/>
      <c r="AW143" s="3"/>
      <c r="AX143" s="3"/>
      <c r="BB143" s="2"/>
    </row>
    <row r="144" spans="4:54" ht="12" x14ac:dyDescent="0.2">
      <c r="E144" s="3"/>
      <c r="F144" s="3"/>
      <c r="N144" s="32"/>
      <c r="P144" s="2"/>
      <c r="Q144" s="3"/>
      <c r="R144" s="3"/>
      <c r="S144" s="3"/>
      <c r="T144" s="3"/>
      <c r="Y144" s="3"/>
      <c r="Z144" s="3"/>
      <c r="AH144" s="32"/>
      <c r="AK144" s="3"/>
      <c r="AL144" s="3"/>
      <c r="AM144" s="3"/>
      <c r="AN144" s="3"/>
      <c r="AR144" s="32"/>
      <c r="AU144" s="3"/>
      <c r="AV144" s="3"/>
      <c r="AW144" s="3"/>
      <c r="AX144" s="3"/>
      <c r="BB144" s="2"/>
    </row>
    <row r="145" spans="5:59" ht="12" x14ac:dyDescent="0.2">
      <c r="E145" s="3"/>
      <c r="F145" s="3"/>
      <c r="N145" s="32"/>
      <c r="P145" s="2"/>
      <c r="Q145" s="3"/>
      <c r="R145" s="3"/>
      <c r="S145" s="3"/>
      <c r="T145" s="3"/>
      <c r="Y145" s="3"/>
      <c r="Z145" s="3"/>
      <c r="AH145" s="32"/>
      <c r="AK145" s="3"/>
      <c r="AL145" s="3"/>
      <c r="AM145" s="3"/>
      <c r="AN145" s="3"/>
      <c r="AR145" s="32"/>
      <c r="AU145" s="3"/>
      <c r="AV145" s="3"/>
      <c r="AW145" s="3"/>
      <c r="AX145" s="3"/>
      <c r="BB145" s="2"/>
    </row>
    <row r="146" spans="5:59" ht="12" x14ac:dyDescent="0.2">
      <c r="E146" s="3"/>
      <c r="F146" s="3"/>
      <c r="N146" s="32"/>
      <c r="P146" s="2"/>
      <c r="Q146" s="3"/>
      <c r="R146" s="3"/>
      <c r="S146" s="3"/>
      <c r="T146" s="3"/>
      <c r="Y146" s="3"/>
      <c r="Z146" s="3"/>
      <c r="AH146" s="32"/>
      <c r="AK146" s="3"/>
      <c r="AL146" s="3"/>
      <c r="AM146" s="3"/>
      <c r="AN146" s="3"/>
      <c r="AR146" s="32"/>
      <c r="AU146" s="3"/>
      <c r="AV146" s="3"/>
      <c r="AW146" s="3"/>
      <c r="AX146" s="3"/>
      <c r="BB146" s="2"/>
    </row>
    <row r="147" spans="5:59" ht="12" x14ac:dyDescent="0.2">
      <c r="E147" s="3"/>
      <c r="F147" s="3"/>
      <c r="N147" s="32"/>
      <c r="P147" s="2"/>
      <c r="Q147" s="3"/>
      <c r="R147" s="3"/>
      <c r="S147" s="3"/>
      <c r="T147" s="3"/>
      <c r="Y147" s="3"/>
      <c r="Z147" s="3"/>
      <c r="AH147" s="32"/>
      <c r="AK147" s="3"/>
      <c r="AL147" s="3"/>
      <c r="AM147" s="3"/>
      <c r="AN147" s="3"/>
      <c r="AR147" s="32"/>
      <c r="AU147" s="3"/>
      <c r="AV147" s="3"/>
      <c r="AW147" s="3"/>
      <c r="AX147" s="3"/>
      <c r="BB147" s="2"/>
    </row>
    <row r="148" spans="5:59" ht="12" x14ac:dyDescent="0.2">
      <c r="E148" s="3"/>
      <c r="F148" s="3"/>
      <c r="N148" s="32"/>
      <c r="P148" s="2"/>
      <c r="Q148" s="3"/>
      <c r="R148" s="3"/>
      <c r="S148" s="3"/>
      <c r="T148" s="3"/>
      <c r="Y148" s="3"/>
      <c r="Z148" s="3"/>
      <c r="AH148" s="32"/>
      <c r="AK148" s="3"/>
      <c r="AL148" s="3"/>
      <c r="AM148" s="3"/>
      <c r="AN148" s="3"/>
      <c r="AR148" s="32"/>
      <c r="AU148" s="3"/>
      <c r="AV148" s="3"/>
      <c r="AW148" s="3"/>
      <c r="AX148" s="3"/>
      <c r="BB148" s="2"/>
    </row>
    <row r="149" spans="5:59" ht="12" x14ac:dyDescent="0.2">
      <c r="E149" s="3"/>
      <c r="F149" s="3"/>
      <c r="N149" s="32"/>
      <c r="P149" s="2"/>
      <c r="Q149" s="3"/>
      <c r="R149" s="3"/>
      <c r="S149" s="3"/>
      <c r="T149" s="3"/>
      <c r="AH149" s="32"/>
      <c r="AK149" s="3"/>
      <c r="AL149" s="3"/>
      <c r="AM149" s="3"/>
      <c r="AN149" s="3"/>
      <c r="AR149" s="32"/>
      <c r="AU149" s="3"/>
      <c r="AV149" s="3"/>
      <c r="AW149" s="3"/>
      <c r="AX149" s="3"/>
      <c r="BB149" s="2"/>
    </row>
    <row r="150" spans="5:59" ht="12" x14ac:dyDescent="0.2">
      <c r="E150" s="3"/>
      <c r="F150" s="3"/>
      <c r="N150" s="32"/>
      <c r="P150" s="2"/>
      <c r="Q150" s="3"/>
      <c r="R150" s="3"/>
      <c r="S150" s="3"/>
      <c r="T150" s="3"/>
      <c r="AH150" s="32"/>
      <c r="AK150" s="3"/>
      <c r="AL150" s="3"/>
      <c r="AM150" s="3"/>
      <c r="AN150" s="3"/>
      <c r="AR150" s="32"/>
      <c r="AU150" s="3"/>
      <c r="AV150" s="3"/>
      <c r="AW150" s="3"/>
      <c r="AX150" s="3"/>
      <c r="BB150" s="2"/>
    </row>
    <row r="151" spans="5:59" ht="12" x14ac:dyDescent="0.2">
      <c r="E151" s="3"/>
      <c r="F151" s="3"/>
      <c r="N151" s="32"/>
      <c r="P151" s="2"/>
      <c r="Q151" s="3"/>
      <c r="R151" s="3"/>
      <c r="S151" s="3"/>
      <c r="T151" s="3"/>
      <c r="AH151" s="32"/>
      <c r="AK151" s="3"/>
      <c r="AL151" s="3"/>
      <c r="AM151" s="3"/>
      <c r="AN151" s="3"/>
      <c r="AR151" s="32"/>
      <c r="AU151" s="3"/>
      <c r="AV151" s="3"/>
      <c r="AW151" s="3"/>
      <c r="AX151" s="3"/>
      <c r="BB151" s="2"/>
    </row>
    <row r="152" spans="5:59" ht="12" x14ac:dyDescent="0.2">
      <c r="E152" s="3"/>
      <c r="F152" s="3"/>
      <c r="N152" s="32"/>
      <c r="P152" s="2"/>
      <c r="Q152" s="3"/>
      <c r="R152" s="3"/>
      <c r="S152" s="3"/>
      <c r="T152" s="3"/>
      <c r="AH152" s="32"/>
      <c r="AK152" s="3"/>
      <c r="AL152" s="3"/>
      <c r="AM152" s="3"/>
      <c r="AN152" s="3"/>
      <c r="AR152" s="32"/>
      <c r="AU152" s="3"/>
      <c r="AV152" s="3"/>
      <c r="AW152" s="3"/>
      <c r="AX152" s="3"/>
      <c r="BB152" s="2"/>
    </row>
    <row r="153" spans="5:59" ht="12" x14ac:dyDescent="0.2">
      <c r="E153" s="3"/>
      <c r="F153" s="3"/>
      <c r="N153" s="32"/>
      <c r="P153" s="2"/>
      <c r="Q153" s="3"/>
      <c r="R153" s="3"/>
      <c r="S153" s="3"/>
      <c r="T153" s="3"/>
      <c r="AH153" s="32"/>
      <c r="AK153" s="3"/>
      <c r="AL153" s="3"/>
      <c r="AM153" s="3"/>
      <c r="AN153" s="3"/>
      <c r="AR153" s="32"/>
      <c r="AU153" s="3"/>
      <c r="AV153" s="3"/>
      <c r="AW153" s="3"/>
      <c r="AX153" s="3"/>
      <c r="AZ153" s="3"/>
      <c r="BA153" s="3"/>
      <c r="BB153" s="32"/>
      <c r="BC153" s="3"/>
      <c r="BD153" s="3"/>
      <c r="BE153" s="3"/>
      <c r="BF153" s="3"/>
      <c r="BG153" s="3"/>
    </row>
    <row r="154" spans="5:59" ht="12" x14ac:dyDescent="0.2">
      <c r="E154" s="3"/>
      <c r="F154" s="3"/>
      <c r="N154" s="32"/>
      <c r="P154" s="2"/>
      <c r="Q154" s="3"/>
      <c r="R154" s="3"/>
      <c r="S154" s="3"/>
      <c r="T154" s="3"/>
      <c r="AH154" s="32"/>
      <c r="AK154" s="3"/>
      <c r="AL154" s="3"/>
      <c r="AM154" s="3"/>
      <c r="AN154" s="3"/>
      <c r="AR154" s="32"/>
      <c r="AU154" s="3"/>
      <c r="AV154" s="3"/>
      <c r="AW154" s="3"/>
      <c r="AX154" s="3"/>
      <c r="BB154" s="2"/>
    </row>
    <row r="155" spans="5:59" ht="12" x14ac:dyDescent="0.2">
      <c r="E155" s="3"/>
      <c r="F155" s="3"/>
      <c r="N155" s="32"/>
      <c r="P155" s="2"/>
      <c r="Q155" s="24"/>
      <c r="R155" s="24"/>
      <c r="S155" s="24"/>
      <c r="T155" s="24"/>
      <c r="AH155" s="32"/>
      <c r="AK155" s="24"/>
      <c r="AL155" s="24"/>
      <c r="AM155" s="24"/>
      <c r="AN155" s="24"/>
      <c r="AR155" s="32"/>
      <c r="AU155" s="24"/>
      <c r="AV155" s="24"/>
      <c r="AW155" s="24"/>
      <c r="AX155" s="24"/>
      <c r="AZ155" s="3"/>
      <c r="BA155" s="3"/>
      <c r="BB155" s="32"/>
      <c r="BC155" s="3"/>
      <c r="BD155" s="3"/>
      <c r="BE155" s="3"/>
      <c r="BF155" s="3"/>
      <c r="BG155" s="3"/>
    </row>
    <row r="156" spans="5:59" ht="12" x14ac:dyDescent="0.2">
      <c r="E156" s="3"/>
      <c r="F156" s="3"/>
      <c r="N156" s="32"/>
      <c r="P156" s="2"/>
      <c r="Q156" s="24"/>
      <c r="R156" s="24"/>
      <c r="S156" s="24"/>
      <c r="T156" s="24"/>
      <c r="AH156" s="32"/>
      <c r="AK156" s="24"/>
      <c r="AL156" s="24"/>
      <c r="AM156" s="24"/>
      <c r="AN156" s="24"/>
      <c r="AR156" s="32"/>
      <c r="AU156" s="24"/>
      <c r="AV156" s="24"/>
      <c r="AW156" s="24"/>
      <c r="AX156" s="24"/>
      <c r="AZ156" s="3"/>
      <c r="BA156" s="3"/>
      <c r="BB156" s="32"/>
      <c r="BC156" s="3"/>
      <c r="BD156" s="3"/>
      <c r="BE156" s="3"/>
      <c r="BF156" s="3"/>
      <c r="BG156" s="3"/>
    </row>
    <row r="157" spans="5:59" ht="12" x14ac:dyDescent="0.2">
      <c r="E157" s="3"/>
      <c r="F157" s="3"/>
      <c r="N157" s="32"/>
      <c r="P157" s="2"/>
      <c r="AH157" s="32"/>
      <c r="AR157" s="32"/>
      <c r="AZ157" s="3"/>
      <c r="BA157" s="3"/>
      <c r="BB157" s="32"/>
      <c r="BC157" s="3"/>
      <c r="BD157" s="3"/>
      <c r="BE157" s="3"/>
      <c r="BF157" s="3"/>
      <c r="BG157" s="3"/>
    </row>
    <row r="158" spans="5:59" ht="12" x14ac:dyDescent="0.2">
      <c r="E158" s="3"/>
      <c r="F158" s="3"/>
      <c r="N158" s="32"/>
      <c r="P158" s="2"/>
      <c r="AH158" s="32"/>
      <c r="AR158" s="32"/>
      <c r="AZ158" s="3"/>
      <c r="BA158" s="3"/>
      <c r="BB158" s="32"/>
      <c r="BC158" s="3"/>
      <c r="BD158" s="3"/>
      <c r="BE158" s="3"/>
      <c r="BF158" s="3"/>
      <c r="BG158" s="3"/>
    </row>
    <row r="159" spans="5:59" ht="12" x14ac:dyDescent="0.2">
      <c r="E159" s="3"/>
      <c r="F159" s="3"/>
      <c r="N159" s="32"/>
      <c r="P159" s="2"/>
      <c r="AH159" s="32"/>
      <c r="AR159" s="32"/>
      <c r="AZ159" s="3"/>
      <c r="BA159" s="3"/>
      <c r="BB159" s="32"/>
      <c r="BC159" s="3"/>
      <c r="BD159" s="3"/>
      <c r="BE159" s="3"/>
      <c r="BF159" s="3"/>
      <c r="BG159" s="3"/>
    </row>
    <row r="160" spans="5:59" ht="12" x14ac:dyDescent="0.2">
      <c r="E160" s="3"/>
      <c r="F160" s="3"/>
      <c r="N160" s="32"/>
      <c r="P160" s="2"/>
      <c r="AH160" s="32"/>
      <c r="AR160" s="32"/>
      <c r="AZ160" s="3"/>
      <c r="BA160" s="3"/>
      <c r="BB160" s="32"/>
      <c r="BC160" s="3"/>
      <c r="BD160" s="3"/>
      <c r="BE160" s="3"/>
      <c r="BF160" s="3"/>
      <c r="BG160" s="3"/>
    </row>
    <row r="161" spans="5:59" ht="12" x14ac:dyDescent="0.2">
      <c r="E161" s="3"/>
      <c r="F161" s="3"/>
      <c r="N161" s="32"/>
      <c r="P161" s="2"/>
      <c r="AH161" s="32"/>
      <c r="AR161" s="32"/>
      <c r="AZ161" s="3"/>
      <c r="BA161" s="3"/>
      <c r="BB161" s="32"/>
      <c r="BC161" s="3"/>
      <c r="BD161" s="3"/>
      <c r="BE161" s="3"/>
      <c r="BF161" s="3"/>
      <c r="BG161" s="3"/>
    </row>
    <row r="162" spans="5:59" ht="12" x14ac:dyDescent="0.2">
      <c r="E162" s="3"/>
      <c r="F162" s="3"/>
      <c r="N162" s="32"/>
      <c r="P162" s="2"/>
      <c r="AH162" s="32"/>
      <c r="AR162" s="32"/>
      <c r="AZ162" s="3"/>
      <c r="BA162" s="3"/>
      <c r="BB162" s="32"/>
      <c r="BC162" s="3"/>
      <c r="BD162" s="3"/>
      <c r="BE162" s="3"/>
      <c r="BF162" s="3"/>
      <c r="BG162" s="3"/>
    </row>
    <row r="163" spans="5:59" ht="12" x14ac:dyDescent="0.2">
      <c r="E163" s="3"/>
      <c r="F163" s="3"/>
      <c r="N163" s="32"/>
      <c r="P163" s="2"/>
      <c r="AH163" s="32"/>
      <c r="AR163" s="32"/>
      <c r="BB163" s="32"/>
      <c r="BC163" s="3"/>
      <c r="BD163" s="3"/>
      <c r="BE163" s="3"/>
      <c r="BF163" s="3"/>
      <c r="BG163" s="3"/>
    </row>
    <row r="164" spans="5:59" ht="12" x14ac:dyDescent="0.2">
      <c r="E164" s="3"/>
      <c r="F164" s="3"/>
      <c r="N164" s="32"/>
      <c r="P164" s="2"/>
      <c r="AH164" s="32"/>
      <c r="AR164" s="32"/>
      <c r="BB164" s="32"/>
      <c r="BC164" s="3"/>
      <c r="BD164" s="3"/>
      <c r="BE164" s="3"/>
      <c r="BF164" s="3"/>
      <c r="BG164" s="3"/>
    </row>
    <row r="165" spans="5:59" ht="12" x14ac:dyDescent="0.2">
      <c r="E165" s="3"/>
      <c r="F165" s="3"/>
      <c r="N165" s="32"/>
      <c r="P165" s="2"/>
      <c r="AH165" s="32"/>
      <c r="AR165" s="32"/>
      <c r="BB165" s="32"/>
      <c r="BC165" s="3"/>
      <c r="BD165" s="3"/>
      <c r="BE165" s="3"/>
      <c r="BF165" s="3"/>
      <c r="BG165" s="3"/>
    </row>
    <row r="166" spans="5:59" ht="12" x14ac:dyDescent="0.2">
      <c r="E166" s="3"/>
      <c r="F166" s="3"/>
      <c r="N166" s="32"/>
      <c r="P166" s="2"/>
      <c r="AH166" s="32"/>
      <c r="AR166" s="32"/>
      <c r="BB166" s="32"/>
      <c r="BC166" s="3"/>
      <c r="BD166" s="3"/>
      <c r="BE166" s="3"/>
      <c r="BF166" s="3"/>
      <c r="BG166" s="3"/>
    </row>
    <row r="167" spans="5:59" ht="12" x14ac:dyDescent="0.2">
      <c r="N167" s="32"/>
      <c r="P167" s="2"/>
      <c r="AH167" s="32"/>
      <c r="AR167" s="32"/>
      <c r="BB167" s="32"/>
      <c r="BC167" s="3"/>
      <c r="BD167" s="3"/>
      <c r="BE167" s="3"/>
      <c r="BF167" s="3"/>
      <c r="BG167" s="3"/>
    </row>
    <row r="168" spans="5:59" ht="12" x14ac:dyDescent="0.2">
      <c r="N168" s="32"/>
      <c r="P168" s="2"/>
      <c r="AH168" s="32"/>
      <c r="AR168" s="32"/>
      <c r="BB168" s="32"/>
      <c r="BC168" s="3"/>
      <c r="BD168" s="3"/>
      <c r="BE168" s="3"/>
      <c r="BF168" s="3"/>
      <c r="BG168" s="3"/>
    </row>
    <row r="169" spans="5:59" ht="12" x14ac:dyDescent="0.2">
      <c r="N169" s="32"/>
      <c r="P169" s="2"/>
      <c r="AH169" s="32"/>
      <c r="AR169" s="32"/>
      <c r="BB169" s="32"/>
      <c r="BC169" s="3"/>
      <c r="BD169" s="3"/>
      <c r="BE169" s="3"/>
      <c r="BF169" s="3"/>
      <c r="BG169" s="3"/>
    </row>
    <row r="170" spans="5:59" ht="12" x14ac:dyDescent="0.2">
      <c r="N170" s="32"/>
      <c r="P170" s="2"/>
      <c r="AH170" s="32"/>
      <c r="AR170" s="32"/>
      <c r="BB170" s="32"/>
      <c r="BC170" s="3"/>
      <c r="BD170" s="3"/>
      <c r="BE170" s="3"/>
      <c r="BF170" s="3"/>
      <c r="BG170" s="3"/>
    </row>
    <row r="171" spans="5:59" ht="12" x14ac:dyDescent="0.2">
      <c r="N171" s="32"/>
      <c r="P171" s="2"/>
      <c r="AH171" s="32"/>
      <c r="AR171" s="32"/>
      <c r="BB171" s="32"/>
      <c r="BC171" s="3"/>
      <c r="BD171" s="3"/>
      <c r="BE171" s="3"/>
      <c r="BF171" s="3"/>
      <c r="BG171" s="3"/>
    </row>
    <row r="172" spans="5:59" ht="12" x14ac:dyDescent="0.2">
      <c r="N172" s="32"/>
      <c r="P172" s="2"/>
      <c r="AH172" s="32"/>
      <c r="AR172" s="32"/>
      <c r="BB172" s="32"/>
      <c r="BC172" s="3"/>
      <c r="BD172" s="3"/>
      <c r="BE172" s="3"/>
      <c r="BF172" s="3"/>
      <c r="BG172" s="3"/>
    </row>
    <row r="173" spans="5:59" ht="12" x14ac:dyDescent="0.2">
      <c r="N173" s="32"/>
      <c r="P173" s="2"/>
      <c r="AH173" s="32"/>
      <c r="AR173" s="32"/>
      <c r="BB173" s="32"/>
      <c r="BC173" s="3"/>
      <c r="BD173" s="3"/>
      <c r="BE173" s="3"/>
      <c r="BF173" s="3"/>
      <c r="BG173" s="3"/>
    </row>
    <row r="174" spans="5:59" ht="12" x14ac:dyDescent="0.2">
      <c r="N174" s="32"/>
      <c r="P174" s="2"/>
      <c r="AH174" s="32"/>
      <c r="AR174" s="32"/>
      <c r="BB174" s="32"/>
      <c r="BC174" s="3"/>
      <c r="BD174" s="3"/>
      <c r="BE174" s="3"/>
      <c r="BF174" s="3"/>
      <c r="BG174" s="3"/>
    </row>
    <row r="175" spans="5:59" ht="12" x14ac:dyDescent="0.2">
      <c r="N175" s="32"/>
      <c r="P175" s="2"/>
      <c r="AH175" s="32"/>
      <c r="AR175" s="32"/>
      <c r="BB175" s="32"/>
      <c r="BC175" s="3"/>
      <c r="BD175" s="3"/>
      <c r="BE175" s="3"/>
      <c r="BF175" s="3"/>
      <c r="BG175" s="3"/>
    </row>
    <row r="176" spans="5:59" ht="12" x14ac:dyDescent="0.2">
      <c r="N176" s="32"/>
      <c r="P176" s="2"/>
      <c r="AH176" s="32"/>
      <c r="AR176" s="32"/>
      <c r="BB176" s="32"/>
      <c r="BC176" s="3"/>
      <c r="BD176" s="3"/>
      <c r="BE176" s="3"/>
      <c r="BF176" s="3"/>
      <c r="BG176" s="3"/>
    </row>
    <row r="177" spans="14:59" ht="12" x14ac:dyDescent="0.2">
      <c r="N177" s="32"/>
      <c r="P177" s="2"/>
      <c r="AH177" s="32"/>
      <c r="AR177" s="32"/>
      <c r="BB177" s="32"/>
      <c r="BC177" s="3"/>
      <c r="BD177" s="3"/>
      <c r="BE177" s="3"/>
      <c r="BF177" s="3"/>
      <c r="BG177" s="3"/>
    </row>
    <row r="178" spans="14:59" ht="12" x14ac:dyDescent="0.2">
      <c r="N178" s="32"/>
      <c r="P178" s="2"/>
      <c r="AH178" s="32"/>
      <c r="AR178" s="32"/>
      <c r="BB178" s="32"/>
      <c r="BC178" s="3"/>
      <c r="BD178" s="3"/>
      <c r="BE178" s="3"/>
      <c r="BF178" s="3"/>
      <c r="BG178" s="3"/>
    </row>
    <row r="179" spans="14:59" ht="12" x14ac:dyDescent="0.2">
      <c r="N179" s="32"/>
      <c r="P179" s="2"/>
      <c r="AH179" s="32"/>
      <c r="AR179" s="32"/>
      <c r="BB179" s="32"/>
      <c r="BC179" s="3"/>
      <c r="BD179" s="3"/>
      <c r="BE179" s="3"/>
      <c r="BF179" s="3"/>
      <c r="BG179" s="3"/>
    </row>
    <row r="180" spans="14:59" ht="12" x14ac:dyDescent="0.2">
      <c r="N180" s="32"/>
      <c r="P180" s="2"/>
      <c r="AH180" s="32"/>
      <c r="AR180" s="32"/>
      <c r="BB180" s="32"/>
      <c r="BC180" s="3"/>
      <c r="BD180" s="3"/>
      <c r="BE180" s="3"/>
      <c r="BF180" s="3"/>
      <c r="BG180" s="3"/>
    </row>
    <row r="181" spans="14:59" ht="12" x14ac:dyDescent="0.2">
      <c r="N181" s="32"/>
      <c r="P181" s="2"/>
      <c r="AH181" s="32"/>
      <c r="AR181" s="32"/>
      <c r="BB181" s="32"/>
      <c r="BC181" s="3"/>
      <c r="BD181" s="3"/>
      <c r="BE181" s="3"/>
      <c r="BF181" s="3"/>
      <c r="BG181" s="3"/>
    </row>
    <row r="182" spans="14:59" ht="12" x14ac:dyDescent="0.2">
      <c r="N182" s="32"/>
      <c r="P182" s="2"/>
      <c r="AH182" s="32"/>
      <c r="AR182" s="32"/>
      <c r="BB182" s="32"/>
      <c r="BC182" s="3"/>
      <c r="BD182" s="3"/>
      <c r="BE182" s="3"/>
      <c r="BF182" s="3"/>
      <c r="BG182" s="3"/>
    </row>
    <row r="183" spans="14:59" ht="12" x14ac:dyDescent="0.2">
      <c r="N183" s="32"/>
      <c r="P183" s="2"/>
      <c r="AH183" s="32"/>
      <c r="AR183" s="32"/>
      <c r="BB183" s="32"/>
      <c r="BC183" s="3"/>
      <c r="BD183" s="3"/>
      <c r="BE183" s="3"/>
      <c r="BF183" s="3"/>
      <c r="BG183" s="3"/>
    </row>
    <row r="184" spans="14:59" ht="12" x14ac:dyDescent="0.2">
      <c r="N184" s="32"/>
      <c r="P184" s="2"/>
      <c r="AH184" s="32"/>
      <c r="AR184" s="32"/>
      <c r="BB184" s="32"/>
      <c r="BC184" s="3"/>
      <c r="BD184" s="3"/>
      <c r="BE184" s="3"/>
      <c r="BF184" s="3"/>
      <c r="BG184" s="3"/>
    </row>
    <row r="185" spans="14:59" ht="12" x14ac:dyDescent="0.2">
      <c r="N185" s="32"/>
      <c r="P185" s="2"/>
      <c r="AH185" s="32"/>
      <c r="AR185" s="32"/>
      <c r="BB185" s="32"/>
      <c r="BC185" s="3"/>
      <c r="BD185" s="3"/>
      <c r="BE185" s="3"/>
      <c r="BF185" s="3"/>
      <c r="BG185" s="3"/>
    </row>
    <row r="186" spans="14:59" ht="12" x14ac:dyDescent="0.2">
      <c r="N186" s="32"/>
      <c r="P186" s="2"/>
      <c r="AH186" s="32"/>
      <c r="AR186" s="32"/>
      <c r="BB186" s="32"/>
      <c r="BC186" s="3"/>
      <c r="BD186" s="3"/>
      <c r="BE186" s="3"/>
      <c r="BF186" s="3"/>
      <c r="BG186" s="3"/>
    </row>
    <row r="187" spans="14:59" ht="12" x14ac:dyDescent="0.2">
      <c r="N187" s="32"/>
      <c r="P187" s="2"/>
      <c r="AH187" s="32"/>
      <c r="AR187" s="32"/>
      <c r="BC187" s="3"/>
      <c r="BD187" s="3"/>
      <c r="BE187" s="3"/>
      <c r="BF187" s="3"/>
      <c r="BG187" s="3"/>
    </row>
    <row r="188" spans="14:59" ht="12" x14ac:dyDescent="0.2">
      <c r="N188" s="32"/>
      <c r="P188" s="2"/>
      <c r="AH188" s="32"/>
      <c r="AR188" s="32"/>
      <c r="BC188" s="3"/>
      <c r="BD188" s="3"/>
    </row>
    <row r="189" spans="14:59" ht="12" x14ac:dyDescent="0.2">
      <c r="N189" s="32"/>
      <c r="P189" s="2"/>
      <c r="AH189" s="32"/>
      <c r="AR189" s="32"/>
      <c r="BC189" s="3"/>
      <c r="BD189" s="3"/>
    </row>
    <row r="190" spans="14:59" ht="12" x14ac:dyDescent="0.2">
      <c r="N190" s="32"/>
      <c r="P190" s="2"/>
      <c r="AH190" s="32"/>
      <c r="AR190" s="32"/>
      <c r="BC190" s="3"/>
      <c r="BD190" s="3"/>
    </row>
    <row r="191" spans="14:59" ht="12" x14ac:dyDescent="0.2">
      <c r="N191" s="32"/>
      <c r="P191" s="2"/>
      <c r="AH191" s="32"/>
      <c r="AR191" s="32"/>
      <c r="BC191" s="3"/>
      <c r="BD191" s="3"/>
    </row>
    <row r="192" spans="14:59" ht="12" x14ac:dyDescent="0.2">
      <c r="N192" s="32"/>
      <c r="P192" s="2"/>
      <c r="AH192" s="32"/>
      <c r="AR192" s="32"/>
      <c r="BC192" s="3"/>
      <c r="BD192" s="3"/>
    </row>
    <row r="193" spans="14:56" ht="12" x14ac:dyDescent="0.2">
      <c r="N193" s="32"/>
      <c r="P193" s="2"/>
      <c r="AH193" s="32"/>
      <c r="AR193" s="32"/>
      <c r="BC193" s="3"/>
      <c r="BD193" s="3"/>
    </row>
    <row r="194" spans="14:56" ht="12" x14ac:dyDescent="0.2">
      <c r="N194" s="32"/>
      <c r="P194" s="2"/>
      <c r="AH194" s="32"/>
      <c r="AR194" s="32"/>
      <c r="BC194" s="3"/>
      <c r="BD194" s="3"/>
    </row>
    <row r="195" spans="14:56" ht="12" x14ac:dyDescent="0.2">
      <c r="N195" s="32"/>
      <c r="P195" s="2"/>
      <c r="AH195" s="32"/>
      <c r="AR195" s="32"/>
      <c r="BC195" s="3"/>
      <c r="BD195" s="3"/>
    </row>
    <row r="196" spans="14:56" ht="12" x14ac:dyDescent="0.2">
      <c r="N196" s="32"/>
      <c r="P196" s="2"/>
      <c r="AH196" s="32"/>
      <c r="AR196" s="32"/>
      <c r="BC196" s="3"/>
      <c r="BD196" s="3"/>
    </row>
    <row r="197" spans="14:56" ht="12" x14ac:dyDescent="0.2">
      <c r="N197" s="32"/>
      <c r="P197" s="2"/>
      <c r="AH197" s="32"/>
      <c r="AR197" s="32"/>
      <c r="BC197" s="3"/>
      <c r="BD197" s="3"/>
    </row>
    <row r="198" spans="14:56" ht="12" x14ac:dyDescent="0.2">
      <c r="N198" s="32"/>
      <c r="P198" s="2"/>
      <c r="AH198" s="32"/>
      <c r="AR198" s="32"/>
      <c r="BC198" s="3"/>
      <c r="BD198" s="3"/>
    </row>
    <row r="199" spans="14:56" ht="12" x14ac:dyDescent="0.2">
      <c r="N199" s="32"/>
      <c r="P199" s="2"/>
      <c r="AH199" s="32"/>
      <c r="AR199" s="32"/>
      <c r="BC199" s="3"/>
      <c r="BD199" s="3"/>
    </row>
    <row r="200" spans="14:56" ht="12" x14ac:dyDescent="0.2">
      <c r="N200" s="32"/>
      <c r="P200" s="2"/>
      <c r="AH200" s="32"/>
      <c r="AR200" s="32"/>
      <c r="BC200" s="3"/>
      <c r="BD200" s="3"/>
    </row>
    <row r="201" spans="14:56" ht="12" x14ac:dyDescent="0.2">
      <c r="N201" s="32"/>
      <c r="P201" s="2"/>
      <c r="AH201" s="32"/>
      <c r="AR201" s="32"/>
      <c r="BC201" s="3"/>
      <c r="BD201" s="3"/>
    </row>
    <row r="202" spans="14:56" ht="12" x14ac:dyDescent="0.2">
      <c r="N202" s="32"/>
      <c r="P202" s="2"/>
      <c r="AH202" s="32"/>
      <c r="AR202" s="32"/>
      <c r="BC202" s="3"/>
      <c r="BD202" s="3"/>
    </row>
    <row r="203" spans="14:56" ht="12" x14ac:dyDescent="0.2">
      <c r="N203" s="32"/>
      <c r="P203" s="2"/>
      <c r="AH203" s="32"/>
      <c r="AR203" s="32"/>
      <c r="BC203" s="3"/>
      <c r="BD203" s="3"/>
    </row>
    <row r="204" spans="14:56" ht="12" x14ac:dyDescent="0.2">
      <c r="N204" s="32"/>
      <c r="P204" s="2"/>
      <c r="AH204" s="32"/>
      <c r="AR204" s="32"/>
      <c r="BC204" s="3"/>
      <c r="BD204" s="3"/>
    </row>
    <row r="205" spans="14:56" ht="12" x14ac:dyDescent="0.2">
      <c r="P205" s="2"/>
      <c r="BC205" s="3"/>
      <c r="BD205" s="3"/>
    </row>
    <row r="206" spans="14:56" x14ac:dyDescent="0.25">
      <c r="BC206" s="3"/>
      <c r="BD206" s="3"/>
    </row>
    <row r="207" spans="14:56" x14ac:dyDescent="0.25">
      <c r="BC207" s="3"/>
      <c r="BD207" s="3"/>
    </row>
    <row r="208" spans="14:56" x14ac:dyDescent="0.25">
      <c r="BC208" s="3"/>
      <c r="BD208" s="3"/>
    </row>
    <row r="209" spans="55:56" x14ac:dyDescent="0.25">
      <c r="BC209" s="3"/>
      <c r="BD209" s="3"/>
    </row>
    <row r="210" spans="55:56" x14ac:dyDescent="0.25">
      <c r="BC210" s="3"/>
      <c r="BD210" s="3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227"/>
  <sheetViews>
    <sheetView zoomScale="70" zoomScaleNormal="70" workbookViewId="0">
      <selection activeCell="AG143" sqref="A2:AG143"/>
    </sheetView>
  </sheetViews>
  <sheetFormatPr defaultColWidth="9.140625" defaultRowHeight="12" x14ac:dyDescent="0.2"/>
  <cols>
    <col min="1" max="15" width="9.140625" style="2"/>
    <col min="16" max="16" width="9.140625" style="25"/>
    <col min="17" max="26" width="9.140625" style="2"/>
    <col min="27" max="27" width="9.140625" style="25"/>
    <col min="28" max="16384" width="9.140625" style="2"/>
  </cols>
  <sheetData>
    <row r="1" spans="1:33" ht="13.5" x14ac:dyDescent="0.25">
      <c r="F1" s="29" t="s">
        <v>103</v>
      </c>
      <c r="G1" s="29" t="s">
        <v>105</v>
      </c>
      <c r="Q1" s="29" t="s">
        <v>103</v>
      </c>
      <c r="R1" s="29" t="s">
        <v>105</v>
      </c>
      <c r="AB1" s="29" t="s">
        <v>103</v>
      </c>
      <c r="AC1" s="29" t="s">
        <v>105</v>
      </c>
    </row>
    <row r="2" spans="1:33" ht="13.5" x14ac:dyDescent="0.25">
      <c r="B2" s="2" t="s">
        <v>12</v>
      </c>
      <c r="C2" s="2" t="s">
        <v>107</v>
      </c>
      <c r="D2" s="2" t="s">
        <v>13</v>
      </c>
      <c r="E2" s="2">
        <v>605</v>
      </c>
      <c r="F2" s="25">
        <v>0.63</v>
      </c>
      <c r="H2" s="29" t="s">
        <v>104</v>
      </c>
      <c r="I2" s="29" t="s">
        <v>102</v>
      </c>
      <c r="J2" s="2" t="s">
        <v>54</v>
      </c>
      <c r="K2" s="2" t="s">
        <v>54</v>
      </c>
      <c r="M2" s="2" t="s">
        <v>12</v>
      </c>
      <c r="N2" s="2" t="s">
        <v>107</v>
      </c>
      <c r="O2" s="2" t="s">
        <v>13</v>
      </c>
      <c r="P2" s="2">
        <v>601</v>
      </c>
      <c r="Q2" s="25">
        <v>0.66</v>
      </c>
      <c r="S2" s="29" t="s">
        <v>104</v>
      </c>
      <c r="T2" s="29" t="s">
        <v>102</v>
      </c>
      <c r="U2" s="2" t="s">
        <v>56</v>
      </c>
      <c r="V2" s="2" t="s">
        <v>56</v>
      </c>
      <c r="X2" s="2" t="s">
        <v>12</v>
      </c>
      <c r="Y2" s="2" t="s">
        <v>107</v>
      </c>
      <c r="Z2" s="2" t="s">
        <v>13</v>
      </c>
      <c r="AA2" s="2">
        <v>605</v>
      </c>
      <c r="AB2" s="25">
        <v>0.66500000000000004</v>
      </c>
      <c r="AD2" s="29" t="s">
        <v>104</v>
      </c>
      <c r="AE2" s="29" t="s">
        <v>102</v>
      </c>
      <c r="AF2" s="2" t="s">
        <v>59</v>
      </c>
      <c r="AG2" s="2" t="s">
        <v>59</v>
      </c>
    </row>
    <row r="3" spans="1:33" s="23" customFormat="1" x14ac:dyDescent="0.2">
      <c r="B3" s="4">
        <v>1.0000000000000001E-5</v>
      </c>
      <c r="C3" s="30">
        <f>B3/$A$11</f>
        <v>8.333333333333335E-3</v>
      </c>
      <c r="D3" s="4">
        <v>-1.34015E-10</v>
      </c>
      <c r="E3" s="30">
        <f>E$12</f>
        <v>0.9887472477587923</v>
      </c>
      <c r="F3" s="3">
        <f t="shared" ref="F3:F43" si="0">-(D3-0.000000000014)*E$2*F$2</f>
        <v>5.6415917249999998E-8</v>
      </c>
      <c r="G3" s="3">
        <f>F3/B3</f>
        <v>5.6415917249999998E-3</v>
      </c>
      <c r="H3" s="3">
        <f>E3*F3</f>
        <v>5.5781082910725273E-8</v>
      </c>
      <c r="I3" s="3">
        <f>SQRT(H3)</f>
        <v>2.3618019161378729E-4</v>
      </c>
      <c r="J3" s="3">
        <f>H3/B3</f>
        <v>5.5781082910725272E-3</v>
      </c>
      <c r="K3" s="3">
        <f>1/J3</f>
        <v>179.27224568236656</v>
      </c>
      <c r="M3" s="4">
        <v>1.0000000000000001E-5</v>
      </c>
      <c r="N3" s="4">
        <f>M3/$A$11</f>
        <v>8.333333333333335E-3</v>
      </c>
      <c r="O3" s="4">
        <v>-2.2985900000000001E-10</v>
      </c>
      <c r="P3" s="30">
        <f>P$12</f>
        <v>0.98867235423306044</v>
      </c>
      <c r="Q3" s="3">
        <f t="shared" ref="Q3:Q45" si="1">-(O3-0.000000000014)*P$2*Q$2</f>
        <v>9.6729110940000022E-8</v>
      </c>
      <c r="R3" s="3">
        <f>Q3/M3</f>
        <v>9.6729110940000015E-3</v>
      </c>
      <c r="S3" s="3">
        <f>P3*Q3</f>
        <v>9.56333978359207E-8</v>
      </c>
      <c r="T3" s="3">
        <f>SQRT(S3)</f>
        <v>3.0924650011911322E-4</v>
      </c>
      <c r="U3" s="3">
        <f>S3/M3</f>
        <v>9.5633397835920685E-3</v>
      </c>
      <c r="V3" s="3">
        <f>1/U3</f>
        <v>104.56598036134943</v>
      </c>
      <c r="X3" s="4">
        <v>1.0000000000000001E-5</v>
      </c>
      <c r="Y3" s="4">
        <f>X3/$A$11</f>
        <v>8.333333333333335E-3</v>
      </c>
      <c r="Z3" s="4">
        <v>-5.4287899999999997E-11</v>
      </c>
      <c r="AA3" s="30">
        <f>AA$12</f>
        <v>0.9887472477587923</v>
      </c>
      <c r="AB3" s="3">
        <f t="shared" ref="AB3:AB47" si="2">-(Z3-0.000000000014)*AA$2*AB$2</f>
        <v>2.74739293675E-8</v>
      </c>
      <c r="AC3" s="3">
        <f>AB3/X3</f>
        <v>2.7473929367499996E-3</v>
      </c>
      <c r="AD3" s="3">
        <f>AA3*AB3</f>
        <v>2.7164772047235082E-8</v>
      </c>
      <c r="AE3" s="3">
        <f>SQRT(AD3)</f>
        <v>1.6481739000249665E-4</v>
      </c>
      <c r="AF3" s="3">
        <f>AD3/X3</f>
        <v>2.7164772047235078E-3</v>
      </c>
      <c r="AG3" s="3">
        <f>1/AF3</f>
        <v>368.12383268343433</v>
      </c>
    </row>
    <row r="4" spans="1:33" x14ac:dyDescent="0.2">
      <c r="B4" s="3">
        <v>1.20679E-5</v>
      </c>
      <c r="C4" s="30">
        <f t="shared" ref="C4:C43" si="3">B4/$A$11</f>
        <v>1.0056583333333334E-2</v>
      </c>
      <c r="D4" s="3">
        <v>-1.91689E-10</v>
      </c>
      <c r="E4" s="31">
        <f t="shared" ref="E4:E11" si="4">E$12</f>
        <v>0.9887472477587923</v>
      </c>
      <c r="F4" s="3">
        <f t="shared" si="0"/>
        <v>7.839836235000001E-8</v>
      </c>
      <c r="G4" s="3">
        <f t="shared" ref="G4:G43" si="5">F4/B4</f>
        <v>6.4964378516560468E-3</v>
      </c>
      <c r="H4" s="3">
        <f t="shared" ref="H4:H43" si="6">E4*F4</f>
        <v>7.7516165002359033E-8</v>
      </c>
      <c r="I4" s="3">
        <f t="shared" ref="I4:I43" si="7">SQRT(H4)</f>
        <v>2.7841724982902735E-4</v>
      </c>
      <c r="J4" s="3">
        <f t="shared" ref="J4:J43" si="8">H4/B4</f>
        <v>6.4233350460609576E-3</v>
      </c>
      <c r="K4" s="3">
        <f t="shared" ref="K4:K43" si="9">1/J4</f>
        <v>155.68236637651952</v>
      </c>
      <c r="M4" s="3">
        <v>1.20679E-5</v>
      </c>
      <c r="N4" s="4">
        <f t="shared" ref="N4:N45" si="10">M4/$A$11</f>
        <v>1.0056583333333334E-2</v>
      </c>
      <c r="O4" s="3">
        <v>-2.0822300000000001E-10</v>
      </c>
      <c r="P4" s="31">
        <f t="shared" ref="P4:P11" si="11">P$12</f>
        <v>0.98867235423306044</v>
      </c>
      <c r="Q4" s="3">
        <f t="shared" si="1"/>
        <v>8.8146975180000011E-8</v>
      </c>
      <c r="R4" s="3">
        <f t="shared" ref="R4:R45" si="12">Q4/M4</f>
        <v>7.3042513759643364E-3</v>
      </c>
      <c r="S4" s="3">
        <f t="shared" ref="S4:S45" si="13">P4*Q4</f>
        <v>8.7148477469733758E-8</v>
      </c>
      <c r="T4" s="3">
        <f t="shared" ref="T4:T45" si="14">SQRT(S4)</f>
        <v>2.9520920966279786E-4</v>
      </c>
      <c r="U4" s="3">
        <f t="shared" ref="U4:U45" si="15">S4/M4</f>
        <v>7.2215114037847312E-3</v>
      </c>
      <c r="V4" s="3">
        <f t="shared" ref="V4:V45" si="16">1/U4</f>
        <v>138.47516732797911</v>
      </c>
      <c r="X4" s="3">
        <v>1.20679E-5</v>
      </c>
      <c r="Y4" s="4">
        <f t="shared" ref="Y4:Y47" si="17">X4/$A$11</f>
        <v>1.0056583333333334E-2</v>
      </c>
      <c r="Z4" s="3">
        <v>-6.15001E-11</v>
      </c>
      <c r="AA4" s="31">
        <f t="shared" ref="AA4:AA11" si="18">AA$12</f>
        <v>0.9887472477587923</v>
      </c>
      <c r="AB4" s="3">
        <f t="shared" si="2"/>
        <v>3.0375577732500005E-8</v>
      </c>
      <c r="AC4" s="3">
        <f t="shared" ref="AC4:AC47" si="19">AB4/X4</f>
        <v>2.5170558036195201E-3</v>
      </c>
      <c r="AD4" s="3">
        <f t="shared" ref="AD4:AD47" si="20">AA4*AB4</f>
        <v>3.0033768882092635E-8</v>
      </c>
      <c r="AE4" s="3">
        <f t="shared" ref="AE4:AE47" si="21">SQRT(AD4)</f>
        <v>1.7330253570589391E-4</v>
      </c>
      <c r="AF4" s="3">
        <f t="shared" ref="AF4:AF47" si="22">AD4/X4</f>
        <v>2.4887319982840952E-3</v>
      </c>
      <c r="AG4" s="3">
        <f t="shared" ref="AG4:AG47" si="23">1/AF4</f>
        <v>401.8110430088372</v>
      </c>
    </row>
    <row r="5" spans="1:33" x14ac:dyDescent="0.2">
      <c r="A5" s="2">
        <v>605</v>
      </c>
      <c r="B5" s="3">
        <v>1.45635E-5</v>
      </c>
      <c r="C5" s="30">
        <f t="shared" si="3"/>
        <v>1.2136250000000001E-2</v>
      </c>
      <c r="D5" s="3">
        <v>-3.1594E-10</v>
      </c>
      <c r="E5" s="31">
        <f t="shared" si="4"/>
        <v>0.9887472477587923</v>
      </c>
      <c r="F5" s="3">
        <f t="shared" si="0"/>
        <v>1.2575663099999999E-7</v>
      </c>
      <c r="G5" s="3">
        <f t="shared" si="5"/>
        <v>8.6350555155010802E-3</v>
      </c>
      <c r="H5" s="3">
        <f t="shared" si="6"/>
        <v>1.2434152278866801E-7</v>
      </c>
      <c r="I5" s="3">
        <f t="shared" si="7"/>
        <v>3.5262093356558968E-4</v>
      </c>
      <c r="J5" s="3">
        <f t="shared" si="8"/>
        <v>8.5378873751960731E-3</v>
      </c>
      <c r="K5" s="3">
        <f t="shared" si="9"/>
        <v>117.12499311072663</v>
      </c>
      <c r="L5" s="2">
        <v>601</v>
      </c>
      <c r="M5" s="3">
        <v>1.45635E-5</v>
      </c>
      <c r="N5" s="4">
        <f t="shared" si="10"/>
        <v>1.2136250000000001E-2</v>
      </c>
      <c r="O5" s="3">
        <v>-3.73614E-10</v>
      </c>
      <c r="P5" s="31">
        <f t="shared" si="11"/>
        <v>0.98867235423306044</v>
      </c>
      <c r="Q5" s="3">
        <f t="shared" si="1"/>
        <v>1.5375096924000001E-7</v>
      </c>
      <c r="R5" s="3">
        <f t="shared" si="12"/>
        <v>1.0557281507879287E-2</v>
      </c>
      <c r="S5" s="3">
        <f t="shared" si="13"/>
        <v>1.5200933272412567E-7</v>
      </c>
      <c r="T5" s="3">
        <f t="shared" si="14"/>
        <v>3.8988374257479071E-4</v>
      </c>
      <c r="U5" s="3">
        <f t="shared" si="15"/>
        <v>1.043769236269617E-2</v>
      </c>
      <c r="V5" s="3">
        <f t="shared" si="16"/>
        <v>95.806617521508272</v>
      </c>
      <c r="X5" s="3">
        <v>1.45635E-5</v>
      </c>
      <c r="Y5" s="4">
        <f t="shared" si="17"/>
        <v>1.2136250000000001E-2</v>
      </c>
      <c r="Z5" s="3">
        <v>-1.0729999999999999E-10</v>
      </c>
      <c r="AA5" s="31">
        <f t="shared" si="18"/>
        <v>0.9887472477587923</v>
      </c>
      <c r="AB5" s="3">
        <f t="shared" si="2"/>
        <v>4.8802022499999998E-8</v>
      </c>
      <c r="AC5" s="3">
        <f t="shared" si="19"/>
        <v>3.350981735159817E-3</v>
      </c>
      <c r="AD5" s="3">
        <f t="shared" si="20"/>
        <v>4.8252865431937657E-8</v>
      </c>
      <c r="AE5" s="3">
        <f t="shared" si="21"/>
        <v>2.1966534872832732E-4</v>
      </c>
      <c r="AF5" s="3">
        <f t="shared" si="22"/>
        <v>3.3132739679292518E-3</v>
      </c>
      <c r="AG5" s="3">
        <f t="shared" si="23"/>
        <v>301.81627287072354</v>
      </c>
    </row>
    <row r="6" spans="1:33" x14ac:dyDescent="0.2">
      <c r="B6" s="3">
        <v>1.7575100000000001E-5</v>
      </c>
      <c r="C6" s="30">
        <f t="shared" si="3"/>
        <v>1.4645916666666668E-2</v>
      </c>
      <c r="D6" s="3">
        <v>-4.7665799999999997E-10</v>
      </c>
      <c r="E6" s="31">
        <f t="shared" si="4"/>
        <v>0.9887472477587923</v>
      </c>
      <c r="F6" s="3">
        <f t="shared" si="0"/>
        <v>1.8701429669999999E-7</v>
      </c>
      <c r="G6" s="3">
        <f t="shared" si="5"/>
        <v>1.064086672053075E-2</v>
      </c>
      <c r="H6" s="3">
        <f t="shared" si="6"/>
        <v>1.8490987115367119E-7</v>
      </c>
      <c r="I6" s="3">
        <f t="shared" si="7"/>
        <v>4.3001147793247474E-4</v>
      </c>
      <c r="J6" s="3">
        <f t="shared" si="8"/>
        <v>1.0521127683692906E-2</v>
      </c>
      <c r="K6" s="3">
        <f t="shared" si="9"/>
        <v>95.046845743535442</v>
      </c>
      <c r="L6" s="3"/>
      <c r="M6" s="3">
        <v>1.7575100000000001E-5</v>
      </c>
      <c r="N6" s="4">
        <f t="shared" si="10"/>
        <v>1.4645916666666668E-2</v>
      </c>
      <c r="O6" s="3">
        <v>-4.7793399999999995E-10</v>
      </c>
      <c r="P6" s="31">
        <f t="shared" si="11"/>
        <v>0.98867235423306044</v>
      </c>
      <c r="Q6" s="3">
        <f t="shared" si="1"/>
        <v>1.9513054043999995E-7</v>
      </c>
      <c r="R6" s="3">
        <f t="shared" si="12"/>
        <v>1.1102670280112201E-2</v>
      </c>
      <c r="S6" s="3">
        <f t="shared" si="13"/>
        <v>1.9292017079958416E-7</v>
      </c>
      <c r="T6" s="3">
        <f t="shared" si="14"/>
        <v>4.3922678743399081E-4</v>
      </c>
      <c r="U6" s="3">
        <f t="shared" si="15"/>
        <v>1.0976903164111963E-2</v>
      </c>
      <c r="V6" s="3">
        <f t="shared" si="16"/>
        <v>91.100375492918047</v>
      </c>
      <c r="X6" s="3">
        <v>1.7575100000000001E-5</v>
      </c>
      <c r="Y6" s="4">
        <f t="shared" si="17"/>
        <v>1.4645916666666668E-2</v>
      </c>
      <c r="Z6" s="3">
        <v>-2.3918200000000001E-10</v>
      </c>
      <c r="AA6" s="31">
        <f t="shared" si="18"/>
        <v>0.9887472477587923</v>
      </c>
      <c r="AB6" s="3">
        <f t="shared" si="2"/>
        <v>1.0186144815000002E-7</v>
      </c>
      <c r="AC6" s="3">
        <f t="shared" si="19"/>
        <v>5.7957819955505238E-3</v>
      </c>
      <c r="AD6" s="3">
        <f t="shared" si="20"/>
        <v>1.0071522651103745E-7</v>
      </c>
      <c r="AE6" s="3">
        <f t="shared" si="21"/>
        <v>3.173566235499701E-4</v>
      </c>
      <c r="AF6" s="3">
        <f t="shared" si="22"/>
        <v>5.7305634967105418E-3</v>
      </c>
      <c r="AG6" s="3">
        <f t="shared" si="23"/>
        <v>174.50290893278122</v>
      </c>
    </row>
    <row r="7" spans="1:33" x14ac:dyDescent="0.2">
      <c r="B7" s="3">
        <v>2.1209500000000001E-5</v>
      </c>
      <c r="C7" s="30">
        <f t="shared" si="3"/>
        <v>1.7674583333333337E-2</v>
      </c>
      <c r="D7" s="3">
        <v>-6.4077399999999998E-10</v>
      </c>
      <c r="E7" s="31">
        <f t="shared" si="4"/>
        <v>0.9887472477587923</v>
      </c>
      <c r="F7" s="3">
        <f t="shared" si="0"/>
        <v>2.495671101E-7</v>
      </c>
      <c r="G7" s="3">
        <f t="shared" si="5"/>
        <v>1.1766760654423725E-2</v>
      </c>
      <c r="H7" s="3">
        <f t="shared" si="6"/>
        <v>2.4675879324249048E-7</v>
      </c>
      <c r="I7" s="3">
        <f t="shared" si="7"/>
        <v>4.967482191638844E-4</v>
      </c>
      <c r="J7" s="3">
        <f t="shared" si="8"/>
        <v>1.1634352212097902E-2</v>
      </c>
      <c r="K7" s="3">
        <f t="shared" si="9"/>
        <v>85.952357447126005</v>
      </c>
      <c r="L7" s="3"/>
      <c r="M7" s="3">
        <v>2.1209500000000001E-5</v>
      </c>
      <c r="N7" s="4">
        <f t="shared" si="10"/>
        <v>1.7674583333333337E-2</v>
      </c>
      <c r="O7" s="3">
        <v>-6.1661E-10</v>
      </c>
      <c r="P7" s="31">
        <f t="shared" si="11"/>
        <v>0.98867235423306044</v>
      </c>
      <c r="Q7" s="3">
        <f t="shared" si="1"/>
        <v>2.5013776259999999E-7</v>
      </c>
      <c r="R7" s="3">
        <f t="shared" si="12"/>
        <v>1.1793666168462245E-2</v>
      </c>
      <c r="S7" s="3">
        <f t="shared" si="13"/>
        <v>2.4730429063233238E-7</v>
      </c>
      <c r="T7" s="3">
        <f t="shared" si="14"/>
        <v>4.9729698433866694E-4</v>
      </c>
      <c r="U7" s="3">
        <f t="shared" si="15"/>
        <v>1.1660071695812365E-2</v>
      </c>
      <c r="V7" s="3">
        <f t="shared" si="16"/>
        <v>85.762765966451397</v>
      </c>
      <c r="X7" s="3">
        <v>2.1209500000000001E-5</v>
      </c>
      <c r="Y7" s="4">
        <f t="shared" si="17"/>
        <v>1.7674583333333337E-2</v>
      </c>
      <c r="Z7" s="3">
        <v>-3.77429E-10</v>
      </c>
      <c r="AA7" s="31">
        <f t="shared" si="18"/>
        <v>0.9887472477587923</v>
      </c>
      <c r="AB7" s="3">
        <f t="shared" si="2"/>
        <v>1.5748167242500001E-7</v>
      </c>
      <c r="AC7" s="3">
        <f t="shared" si="19"/>
        <v>7.4250535102194769E-3</v>
      </c>
      <c r="AD7" s="3">
        <f t="shared" si="20"/>
        <v>1.5570957018267045E-7</v>
      </c>
      <c r="AE7" s="3">
        <f t="shared" si="21"/>
        <v>3.9460051974455186E-4</v>
      </c>
      <c r="AF7" s="3">
        <f t="shared" si="22"/>
        <v>7.3415012226912676E-3</v>
      </c>
      <c r="AG7" s="3">
        <f t="shared" si="23"/>
        <v>136.21192310220951</v>
      </c>
    </row>
    <row r="8" spans="1:33" x14ac:dyDescent="0.2">
      <c r="B8" s="3">
        <v>2.5595499999999999E-5</v>
      </c>
      <c r="C8" s="30">
        <f t="shared" si="3"/>
        <v>2.1329583333333336E-2</v>
      </c>
      <c r="D8" s="3">
        <v>-8.8121899999999997E-10</v>
      </c>
      <c r="E8" s="31">
        <f t="shared" si="4"/>
        <v>0.9887472477587923</v>
      </c>
      <c r="F8" s="3">
        <f t="shared" si="0"/>
        <v>3.4121272184999994E-7</v>
      </c>
      <c r="G8" s="3">
        <f t="shared" si="5"/>
        <v>1.3330965281006425E-2</v>
      </c>
      <c r="H8" s="3">
        <f t="shared" si="6"/>
        <v>3.3737313962947377E-7</v>
      </c>
      <c r="I8" s="3">
        <f t="shared" si="7"/>
        <v>5.8083830764634815E-4</v>
      </c>
      <c r="J8" s="3">
        <f t="shared" si="8"/>
        <v>1.3180955231563117E-2</v>
      </c>
      <c r="K8" s="3">
        <f t="shared" si="9"/>
        <v>75.867035615552339</v>
      </c>
      <c r="L8" s="3"/>
      <c r="M8" s="3">
        <v>2.5595499999999999E-5</v>
      </c>
      <c r="N8" s="4">
        <f t="shared" si="10"/>
        <v>2.1329583333333336E-2</v>
      </c>
      <c r="O8" s="3">
        <v>-9.0751699999999996E-10</v>
      </c>
      <c r="P8" s="31">
        <f t="shared" si="11"/>
        <v>0.98867235423306044</v>
      </c>
      <c r="Q8" s="3">
        <f t="shared" si="1"/>
        <v>3.6552893321999999E-7</v>
      </c>
      <c r="R8" s="3">
        <f t="shared" si="12"/>
        <v>1.4280984283174777E-2</v>
      </c>
      <c r="S8" s="3">
        <f t="shared" si="13"/>
        <v>3.6138835094691653E-7</v>
      </c>
      <c r="T8" s="3">
        <f t="shared" si="14"/>
        <v>6.0115584580615745E-4</v>
      </c>
      <c r="U8" s="3">
        <f t="shared" si="15"/>
        <v>1.4119214352011742E-2</v>
      </c>
      <c r="V8" s="3">
        <f t="shared" si="16"/>
        <v>70.825470530342741</v>
      </c>
      <c r="X8" s="3">
        <v>2.5595499999999999E-5</v>
      </c>
      <c r="Y8" s="4">
        <f t="shared" si="17"/>
        <v>2.1329583333333336E-2</v>
      </c>
      <c r="Z8" s="3">
        <v>-5.0167999999999997E-10</v>
      </c>
      <c r="AA8" s="31">
        <f t="shared" si="18"/>
        <v>0.9887472477587923</v>
      </c>
      <c r="AB8" s="3">
        <f t="shared" si="2"/>
        <v>2.0747095599999996E-7</v>
      </c>
      <c r="AC8" s="3">
        <f t="shared" si="19"/>
        <v>8.1057590592096256E-3</v>
      </c>
      <c r="AD8" s="3">
        <f t="shared" si="20"/>
        <v>2.0513633673488546E-7</v>
      </c>
      <c r="AE8" s="3">
        <f t="shared" si="21"/>
        <v>4.5291979061958139E-4</v>
      </c>
      <c r="AF8" s="3">
        <f t="shared" si="22"/>
        <v>8.0145469607894142E-3</v>
      </c>
      <c r="AG8" s="3">
        <f t="shared" si="23"/>
        <v>124.77311629620826</v>
      </c>
    </row>
    <row r="9" spans="1:33" x14ac:dyDescent="0.2">
      <c r="B9" s="3">
        <v>3.0888400000000001E-5</v>
      </c>
      <c r="C9" s="30">
        <f t="shared" si="3"/>
        <v>2.5740333333333337E-2</v>
      </c>
      <c r="D9" s="3">
        <v>-1.1352399999999999E-9</v>
      </c>
      <c r="E9" s="31">
        <f t="shared" si="4"/>
        <v>0.9887472477587923</v>
      </c>
      <c r="F9" s="3">
        <f t="shared" si="0"/>
        <v>4.3803282599999999E-7</v>
      </c>
      <c r="G9" s="3">
        <f t="shared" si="5"/>
        <v>1.4181143277087839E-2</v>
      </c>
      <c r="H9" s="3">
        <f t="shared" si="6"/>
        <v>4.3310375113550593E-7</v>
      </c>
      <c r="I9" s="3">
        <f t="shared" si="7"/>
        <v>6.5810618530409357E-4</v>
      </c>
      <c r="J9" s="3">
        <f t="shared" si="8"/>
        <v>1.4021566385293701E-2</v>
      </c>
      <c r="K9" s="3">
        <f t="shared" si="9"/>
        <v>71.318708090191279</v>
      </c>
      <c r="L9" s="3"/>
      <c r="M9" s="3">
        <v>3.0888400000000001E-5</v>
      </c>
      <c r="N9" s="4">
        <f t="shared" si="10"/>
        <v>2.5740333333333337E-2</v>
      </c>
      <c r="O9" s="3">
        <v>-1.1114999999999999E-9</v>
      </c>
      <c r="P9" s="31">
        <f t="shared" si="11"/>
        <v>0.98867235423306044</v>
      </c>
      <c r="Q9" s="3">
        <f t="shared" si="1"/>
        <v>4.4644083000000001E-7</v>
      </c>
      <c r="R9" s="3">
        <f t="shared" si="12"/>
        <v>1.4453349153727613E-2</v>
      </c>
      <c r="S9" s="3">
        <f t="shared" si="13"/>
        <v>4.4138370642186153E-7</v>
      </c>
      <c r="T9" s="3">
        <f t="shared" si="14"/>
        <v>6.64367147307768E-4</v>
      </c>
      <c r="U9" s="3">
        <f t="shared" si="15"/>
        <v>1.4289626734368292E-2</v>
      </c>
      <c r="V9" s="3">
        <f t="shared" si="16"/>
        <v>69.980834250546124</v>
      </c>
      <c r="X9" s="3">
        <v>3.0888400000000001E-5</v>
      </c>
      <c r="Y9" s="4">
        <f t="shared" si="17"/>
        <v>2.5740333333333337E-2</v>
      </c>
      <c r="Z9" s="3">
        <v>-6.9760099999999996E-10</v>
      </c>
      <c r="AA9" s="31">
        <f t="shared" si="18"/>
        <v>0.9887472477587923</v>
      </c>
      <c r="AB9" s="3">
        <f t="shared" si="2"/>
        <v>2.8629487232499997E-7</v>
      </c>
      <c r="AC9" s="3">
        <f t="shared" si="19"/>
        <v>9.2686857307273923E-3</v>
      </c>
      <c r="AD9" s="3">
        <f t="shared" si="20"/>
        <v>2.8307326705879854E-7</v>
      </c>
      <c r="AE9" s="3">
        <f t="shared" si="21"/>
        <v>5.3204630161180389E-4</v>
      </c>
      <c r="AF9" s="3">
        <f t="shared" si="22"/>
        <v>9.1643875065978986E-3</v>
      </c>
      <c r="AG9" s="3">
        <f t="shared" si="23"/>
        <v>109.11803972497346</v>
      </c>
    </row>
    <row r="10" spans="1:33" x14ac:dyDescent="0.2">
      <c r="A10" s="2" t="s">
        <v>63</v>
      </c>
      <c r="B10" s="3">
        <v>3.72759E-5</v>
      </c>
      <c r="C10" s="30">
        <f t="shared" si="3"/>
        <v>3.1063250000000004E-2</v>
      </c>
      <c r="D10" s="3">
        <v>-1.4685599999999999E-9</v>
      </c>
      <c r="E10" s="31">
        <f t="shared" si="4"/>
        <v>0.9887472477587923</v>
      </c>
      <c r="F10" s="3">
        <f t="shared" si="0"/>
        <v>5.6507774399999994E-7</v>
      </c>
      <c r="G10" s="3">
        <f t="shared" si="5"/>
        <v>1.5159332008080286E-2</v>
      </c>
      <c r="H10" s="3">
        <f t="shared" si="6"/>
        <v>5.5871906414974733E-7</v>
      </c>
      <c r="I10" s="3">
        <f t="shared" si="7"/>
        <v>7.4747512610771698E-4</v>
      </c>
      <c r="J10" s="3">
        <f t="shared" si="8"/>
        <v>1.4988747800851149E-2</v>
      </c>
      <c r="K10" s="3">
        <f t="shared" si="9"/>
        <v>66.716713983486599</v>
      </c>
      <c r="L10" s="3"/>
      <c r="M10" s="3">
        <v>3.72759E-5</v>
      </c>
      <c r="N10" s="4">
        <f t="shared" si="10"/>
        <v>3.1063250000000004E-2</v>
      </c>
      <c r="O10" s="3">
        <v>-1.5894200000000001E-9</v>
      </c>
      <c r="P10" s="31">
        <f t="shared" si="11"/>
        <v>0.98867235423306044</v>
      </c>
      <c r="Q10" s="3">
        <f t="shared" si="1"/>
        <v>6.3601257720000006E-7</v>
      </c>
      <c r="R10" s="3">
        <f t="shared" si="12"/>
        <v>1.7062299694977186E-2</v>
      </c>
      <c r="S10" s="3">
        <f t="shared" si="13"/>
        <v>6.2880805202216019E-7</v>
      </c>
      <c r="T10" s="3">
        <f t="shared" si="14"/>
        <v>7.9297418118256548E-4</v>
      </c>
      <c r="U10" s="3">
        <f t="shared" si="15"/>
        <v>1.6869024008063123E-2</v>
      </c>
      <c r="V10" s="3">
        <f t="shared" si="16"/>
        <v>59.280252344297814</v>
      </c>
      <c r="X10" s="3">
        <v>3.72759E-5</v>
      </c>
      <c r="Y10" s="4">
        <f t="shared" si="17"/>
        <v>3.1063250000000004E-2</v>
      </c>
      <c r="Z10" s="3">
        <v>-1.0572099999999999E-9</v>
      </c>
      <c r="AA10" s="31">
        <f t="shared" si="18"/>
        <v>0.9887472477587923</v>
      </c>
      <c r="AB10" s="3">
        <f t="shared" si="2"/>
        <v>4.3097456324999996E-7</v>
      </c>
      <c r="AC10" s="3">
        <f t="shared" si="19"/>
        <v>1.1561748026204598E-2</v>
      </c>
      <c r="AD10" s="3">
        <f t="shared" si="20"/>
        <v>4.26124913267485E-7</v>
      </c>
      <c r="AE10" s="3">
        <f t="shared" si="21"/>
        <v>6.5278243946010445E-4</v>
      </c>
      <c r="AF10" s="3">
        <f t="shared" si="22"/>
        <v>1.1431646540190445E-2</v>
      </c>
      <c r="AG10" s="3">
        <f t="shared" si="23"/>
        <v>87.476462509952711</v>
      </c>
    </row>
    <row r="11" spans="1:33" x14ac:dyDescent="0.2">
      <c r="A11" s="3">
        <v>1.1999999999999999E-3</v>
      </c>
      <c r="B11" s="3">
        <v>4.4984300000000002E-5</v>
      </c>
      <c r="C11" s="30">
        <f t="shared" si="3"/>
        <v>3.7486916666666675E-2</v>
      </c>
      <c r="D11" s="3">
        <v>-1.9138300000000002E-9</v>
      </c>
      <c r="E11" s="31">
        <f t="shared" si="4"/>
        <v>0.9887472477587923</v>
      </c>
      <c r="F11" s="3">
        <f t="shared" si="0"/>
        <v>7.3479240450000018E-7</v>
      </c>
      <c r="G11" s="3">
        <f t="shared" si="5"/>
        <v>1.6334418997294615E-2</v>
      </c>
      <c r="H11" s="3">
        <f t="shared" si="6"/>
        <v>7.2652396762344046E-7</v>
      </c>
      <c r="I11" s="3">
        <f t="shared" si="7"/>
        <v>8.5236375311450248E-4</v>
      </c>
      <c r="J11" s="3">
        <f t="shared" si="8"/>
        <v>1.6150611827313983E-2</v>
      </c>
      <c r="K11" s="3">
        <f t="shared" si="9"/>
        <v>61.917158971575041</v>
      </c>
      <c r="L11" s="3"/>
      <c r="M11" s="3">
        <v>4.4984300000000002E-5</v>
      </c>
      <c r="N11" s="4">
        <f t="shared" si="10"/>
        <v>3.7486916666666675E-2</v>
      </c>
      <c r="O11" s="3">
        <v>-2.0491100000000002E-9</v>
      </c>
      <c r="P11" s="31">
        <f t="shared" si="11"/>
        <v>0.98867235423306044</v>
      </c>
      <c r="Q11" s="3">
        <f t="shared" si="1"/>
        <v>8.183532126000001E-7</v>
      </c>
      <c r="R11" s="3">
        <f t="shared" si="12"/>
        <v>1.8191973924235789E-2</v>
      </c>
      <c r="S11" s="3">
        <f t="shared" si="13"/>
        <v>8.0908319729543031E-7</v>
      </c>
      <c r="T11" s="3">
        <f t="shared" si="14"/>
        <v>8.9949052095918743E-4</v>
      </c>
      <c r="U11" s="3">
        <f t="shared" si="15"/>
        <v>1.7985901687820646E-2</v>
      </c>
      <c r="V11" s="3">
        <f t="shared" si="16"/>
        <v>55.599102972811259</v>
      </c>
      <c r="X11" s="3">
        <v>4.4984300000000002E-5</v>
      </c>
      <c r="Y11" s="4">
        <f t="shared" si="17"/>
        <v>3.7486916666666675E-2</v>
      </c>
      <c r="Z11" s="3">
        <v>-1.53768E-9</v>
      </c>
      <c r="AA11" s="31">
        <f t="shared" si="18"/>
        <v>0.9887472477587923</v>
      </c>
      <c r="AB11" s="3">
        <f t="shared" si="2"/>
        <v>6.24279656E-7</v>
      </c>
      <c r="AC11" s="3">
        <f t="shared" si="19"/>
        <v>1.3877723027811924E-2</v>
      </c>
      <c r="AD11" s="3">
        <f t="shared" si="20"/>
        <v>6.1725479170180567E-7</v>
      </c>
      <c r="AE11" s="3">
        <f t="shared" si="21"/>
        <v>7.8565564447905911E-4</v>
      </c>
      <c r="AF11" s="3">
        <f t="shared" si="22"/>
        <v>1.3721560448907856E-2</v>
      </c>
      <c r="AG11" s="3">
        <f t="shared" si="23"/>
        <v>72.878008570781262</v>
      </c>
    </row>
    <row r="12" spans="1:33" s="23" customFormat="1" x14ac:dyDescent="0.2">
      <c r="B12" s="4">
        <v>5.4286799999999997E-5</v>
      </c>
      <c r="C12" s="30">
        <f t="shared" si="3"/>
        <v>4.5239000000000001E-2</v>
      </c>
      <c r="D12" s="4">
        <v>-2.5240699999999999E-9</v>
      </c>
      <c r="E12" s="30">
        <f>(E$2+(2.3367*LN(B12*1000)))/E$2</f>
        <v>0.9887472477587923</v>
      </c>
      <c r="F12" s="3">
        <f t="shared" si="0"/>
        <v>9.673853804999999E-7</v>
      </c>
      <c r="G12" s="3">
        <f t="shared" si="5"/>
        <v>1.78199006111983E-2</v>
      </c>
      <c r="H12" s="4">
        <f t="shared" si="6"/>
        <v>9.5649963249146695E-7</v>
      </c>
      <c r="I12" s="4">
        <f t="shared" si="7"/>
        <v>9.7800799203864733E-4</v>
      </c>
      <c r="J12" s="4">
        <f t="shared" si="8"/>
        <v>1.7619377684657541E-2</v>
      </c>
      <c r="K12" s="3">
        <f t="shared" si="9"/>
        <v>56.755693526609164</v>
      </c>
      <c r="L12" s="4"/>
      <c r="M12" s="4">
        <v>5.4286799999999997E-5</v>
      </c>
      <c r="N12" s="4">
        <f t="shared" si="10"/>
        <v>4.5239000000000001E-2</v>
      </c>
      <c r="O12" s="4">
        <v>-2.6852100000000001E-9</v>
      </c>
      <c r="P12" s="30">
        <f>(P$2+(2.3367*LN(M12*1000)))/P$2</f>
        <v>0.98867235423306044</v>
      </c>
      <c r="Q12" s="3">
        <f t="shared" si="1"/>
        <v>1.0706686386000002E-6</v>
      </c>
      <c r="R12" s="3">
        <f t="shared" si="12"/>
        <v>1.972244889365371E-2</v>
      </c>
      <c r="S12" s="4">
        <f t="shared" si="13"/>
        <v>1.0585404835281679E-6</v>
      </c>
      <c r="T12" s="4">
        <f t="shared" si="14"/>
        <v>1.0288539660846762E-3</v>
      </c>
      <c r="U12" s="4">
        <f t="shared" si="15"/>
        <v>1.9499039978929832E-2</v>
      </c>
      <c r="V12" s="3">
        <f t="shared" si="16"/>
        <v>51.284576116597258</v>
      </c>
      <c r="X12" s="4">
        <v>5.4286799999999997E-5</v>
      </c>
      <c r="Y12" s="4">
        <f t="shared" si="17"/>
        <v>4.5239000000000001E-2</v>
      </c>
      <c r="Z12" s="4">
        <v>-2.0648000000000001E-9</v>
      </c>
      <c r="AA12" s="30">
        <f>(AA$2+(2.3367*LN(X12*1000)))/AA$2</f>
        <v>0.9887472477587923</v>
      </c>
      <c r="AB12" s="3">
        <f t="shared" si="2"/>
        <v>8.3635321000000015E-7</v>
      </c>
      <c r="AC12" s="3">
        <f t="shared" si="19"/>
        <v>1.5406198376032482E-2</v>
      </c>
      <c r="AD12" s="4">
        <f t="shared" si="20"/>
        <v>8.269419345417314E-7</v>
      </c>
      <c r="AE12" s="4">
        <f t="shared" si="21"/>
        <v>9.0936347768190656E-4</v>
      </c>
      <c r="AF12" s="4">
        <f t="shared" si="22"/>
        <v>1.5232836242728092E-2</v>
      </c>
      <c r="AG12" s="3">
        <f t="shared" si="23"/>
        <v>65.647656422314896</v>
      </c>
    </row>
    <row r="13" spans="1:33" x14ac:dyDescent="0.2">
      <c r="B13" s="3">
        <v>6.5512900000000001E-5</v>
      </c>
      <c r="C13" s="30">
        <f t="shared" si="3"/>
        <v>5.4594083333333342E-2</v>
      </c>
      <c r="D13" s="3">
        <v>-3.3404000000000002E-9</v>
      </c>
      <c r="E13" s="32">
        <f t="shared" ref="E13:E26" si="24">(E$2+(2.3367*LN(B13*1000)))/E$2</f>
        <v>0.98947323135146836</v>
      </c>
      <c r="F13" s="3">
        <f t="shared" si="0"/>
        <v>1.2785295600000002E-6</v>
      </c>
      <c r="G13" s="3">
        <f t="shared" si="5"/>
        <v>1.9515691718730206E-2</v>
      </c>
      <c r="H13" s="3">
        <f t="shared" si="6"/>
        <v>1.2650707751115713E-6</v>
      </c>
      <c r="I13" s="3">
        <f t="shared" si="7"/>
        <v>1.1247536508549646E-3</v>
      </c>
      <c r="J13" s="3">
        <f t="shared" si="8"/>
        <v>1.9310254546991069E-2</v>
      </c>
      <c r="K13" s="3">
        <f t="shared" si="9"/>
        <v>51.785956397753459</v>
      </c>
      <c r="L13" s="3"/>
      <c r="M13" s="3">
        <v>6.5512900000000001E-5</v>
      </c>
      <c r="N13" s="4">
        <f t="shared" si="10"/>
        <v>5.4594083333333342E-2</v>
      </c>
      <c r="O13" s="3">
        <v>-3.63513E-9</v>
      </c>
      <c r="P13" s="32">
        <f t="shared" ref="P13:P26" si="25">(P$2+(2.3367*LN(M13*1000)))/P$2</f>
        <v>0.98940316966329178</v>
      </c>
      <c r="Q13" s="3">
        <f t="shared" si="1"/>
        <v>1.4474639058000001E-6</v>
      </c>
      <c r="R13" s="3">
        <f t="shared" si="12"/>
        <v>2.2094334181512344E-2</v>
      </c>
      <c r="S13" s="3">
        <f t="shared" si="13"/>
        <v>1.4321253763717284E-6</v>
      </c>
      <c r="T13" s="3">
        <f t="shared" si="14"/>
        <v>1.1967144088594105E-3</v>
      </c>
      <c r="U13" s="3">
        <f t="shared" si="15"/>
        <v>2.1860204270788323E-2</v>
      </c>
      <c r="V13" s="3">
        <f t="shared" si="16"/>
        <v>45.745226696545316</v>
      </c>
      <c r="X13" s="3">
        <v>6.5512900000000001E-5</v>
      </c>
      <c r="Y13" s="4">
        <f t="shared" si="17"/>
        <v>5.4594083333333342E-2</v>
      </c>
      <c r="Z13" s="3">
        <v>-2.7081100000000001E-9</v>
      </c>
      <c r="AA13" s="32">
        <f t="shared" ref="AA13:AA26" si="26">(AA$2+(2.3367*LN(X13*1000)))/AA$2</f>
        <v>0.98947323135146836</v>
      </c>
      <c r="AB13" s="3">
        <f t="shared" si="2"/>
        <v>1.0951729057500002E-6</v>
      </c>
      <c r="AC13" s="3">
        <f t="shared" si="19"/>
        <v>1.6716904697395479E-2</v>
      </c>
      <c r="AD13" s="3">
        <f t="shared" si="20"/>
        <v>1.0836442739410298E-6</v>
      </c>
      <c r="AE13" s="3">
        <f t="shared" si="21"/>
        <v>1.0409823600527675E-3</v>
      </c>
      <c r="AF13" s="3">
        <f t="shared" si="22"/>
        <v>1.6540929709126444E-2</v>
      </c>
      <c r="AG13" s="3">
        <f t="shared" si="23"/>
        <v>60.456093918847309</v>
      </c>
    </row>
    <row r="14" spans="1:33" x14ac:dyDescent="0.2">
      <c r="B14" s="3">
        <v>7.9060400000000006E-5</v>
      </c>
      <c r="C14" s="30">
        <f t="shared" si="3"/>
        <v>6.5883666666666674E-2</v>
      </c>
      <c r="D14" s="3">
        <v>-4.4514699999999997E-9</v>
      </c>
      <c r="E14" s="32">
        <f t="shared" si="24"/>
        <v>0.9901992113952186</v>
      </c>
      <c r="F14" s="3">
        <f t="shared" si="0"/>
        <v>1.7020138904999999E-6</v>
      </c>
      <c r="G14" s="3">
        <f t="shared" si="5"/>
        <v>2.1528020228837697E-2</v>
      </c>
      <c r="H14" s="3">
        <f t="shared" si="6"/>
        <v>1.6853328121568078E-6</v>
      </c>
      <c r="I14" s="3">
        <f t="shared" si="7"/>
        <v>1.2982036866982037E-3</v>
      </c>
      <c r="J14" s="3">
        <f t="shared" si="8"/>
        <v>2.1317028653495398E-2</v>
      </c>
      <c r="K14" s="3">
        <f t="shared" si="9"/>
        <v>46.910853114419766</v>
      </c>
      <c r="L14" s="3"/>
      <c r="M14" s="3">
        <v>7.9060400000000006E-5</v>
      </c>
      <c r="N14" s="4">
        <f t="shared" si="10"/>
        <v>6.5883666666666674E-2</v>
      </c>
      <c r="O14" s="3">
        <v>-4.6024300000000002E-9</v>
      </c>
      <c r="P14" s="32">
        <f t="shared" si="25"/>
        <v>0.9901339815209772</v>
      </c>
      <c r="Q14" s="3">
        <f t="shared" si="1"/>
        <v>1.8311531238000002E-6</v>
      </c>
      <c r="R14" s="3">
        <f t="shared" si="12"/>
        <v>2.3161445221628021E-2</v>
      </c>
      <c r="S14" s="3">
        <f t="shared" si="13"/>
        <v>1.813086933242669E-6</v>
      </c>
      <c r="T14" s="3">
        <f t="shared" si="14"/>
        <v>1.3465091656734718E-3</v>
      </c>
      <c r="U14" s="3">
        <f t="shared" si="15"/>
        <v>2.2932933975070565E-2</v>
      </c>
      <c r="V14" s="3">
        <f t="shared" si="16"/>
        <v>43.605410502077852</v>
      </c>
      <c r="X14" s="3">
        <v>7.9060400000000006E-5</v>
      </c>
      <c r="Y14" s="4">
        <f t="shared" si="17"/>
        <v>6.5883666666666674E-2</v>
      </c>
      <c r="Z14" s="3">
        <v>-3.69959E-9</v>
      </c>
      <c r="AA14" s="32">
        <f t="shared" si="26"/>
        <v>0.9901992113952186</v>
      </c>
      <c r="AB14" s="3">
        <f t="shared" si="2"/>
        <v>1.4940700967500002E-6</v>
      </c>
      <c r="AC14" s="3">
        <f t="shared" si="19"/>
        <v>1.8897831237256579E-2</v>
      </c>
      <c r="AD14" s="3">
        <f t="shared" si="20"/>
        <v>1.4794270315710282E-6</v>
      </c>
      <c r="AE14" s="3">
        <f t="shared" si="21"/>
        <v>1.2163169946897182E-3</v>
      </c>
      <c r="AF14" s="3">
        <f t="shared" si="22"/>
        <v>1.8712617588211394E-2</v>
      </c>
      <c r="AG14" s="3">
        <f t="shared" si="23"/>
        <v>53.439877947913693</v>
      </c>
    </row>
    <row r="15" spans="1:33" x14ac:dyDescent="0.2">
      <c r="B15" s="3">
        <v>9.5409500000000002E-5</v>
      </c>
      <c r="C15" s="30">
        <f t="shared" si="3"/>
        <v>7.9507916666666678E-2</v>
      </c>
      <c r="D15" s="3">
        <v>-5.92043E-9</v>
      </c>
      <c r="E15" s="32">
        <f t="shared" si="24"/>
        <v>0.9909251952604019</v>
      </c>
      <c r="F15" s="3">
        <f t="shared" si="0"/>
        <v>2.2619079945E-6</v>
      </c>
      <c r="G15" s="3">
        <f t="shared" si="5"/>
        <v>2.3707366609195101E-2</v>
      </c>
      <c r="H15" s="3">
        <f t="shared" si="6"/>
        <v>2.2413816211109765E-6</v>
      </c>
      <c r="I15" s="3">
        <f t="shared" si="7"/>
        <v>1.4971244507758787E-3</v>
      </c>
      <c r="J15" s="3">
        <f t="shared" si="8"/>
        <v>2.3492226886326587E-2</v>
      </c>
      <c r="K15" s="3">
        <f t="shared" si="9"/>
        <v>42.567271499580137</v>
      </c>
      <c r="L15" s="3"/>
      <c r="M15" s="3">
        <v>9.5409500000000002E-5</v>
      </c>
      <c r="N15" s="4">
        <f t="shared" si="10"/>
        <v>7.9507916666666678E-2</v>
      </c>
      <c r="O15" s="3">
        <v>-6.1812399999999996E-9</v>
      </c>
      <c r="P15" s="32">
        <f t="shared" si="25"/>
        <v>0.99086479722552934</v>
      </c>
      <c r="Q15" s="3">
        <f t="shared" si="1"/>
        <v>2.4574038984000002E-6</v>
      </c>
      <c r="R15" s="3">
        <f t="shared" si="12"/>
        <v>2.575638587771658E-2</v>
      </c>
      <c r="S15" s="3">
        <f t="shared" si="13"/>
        <v>2.4349550154893415E-6</v>
      </c>
      <c r="T15" s="3">
        <f t="shared" si="14"/>
        <v>1.5604342393991941E-3</v>
      </c>
      <c r="U15" s="3">
        <f t="shared" si="15"/>
        <v>2.5521096069986128E-2</v>
      </c>
      <c r="V15" s="3">
        <f t="shared" si="16"/>
        <v>39.183270078123392</v>
      </c>
      <c r="X15" s="3">
        <v>9.5409500000000002E-5</v>
      </c>
      <c r="Y15" s="4">
        <f t="shared" si="17"/>
        <v>7.9507916666666678E-2</v>
      </c>
      <c r="Z15" s="3">
        <v>-5.0727200000000002E-9</v>
      </c>
      <c r="AA15" s="32">
        <f t="shared" si="26"/>
        <v>0.9909251952604019</v>
      </c>
      <c r="AB15" s="3">
        <f t="shared" si="2"/>
        <v>2.0465146240000003E-6</v>
      </c>
      <c r="AC15" s="3">
        <f t="shared" si="19"/>
        <v>2.1449799275753467E-2</v>
      </c>
      <c r="AD15" s="3">
        <f t="shared" si="20"/>
        <v>2.0279429033904682E-6</v>
      </c>
      <c r="AE15" s="3">
        <f t="shared" si="21"/>
        <v>1.4240586025127155E-3</v>
      </c>
      <c r="AF15" s="3">
        <f t="shared" si="22"/>
        <v>2.1255146535622427E-2</v>
      </c>
      <c r="AG15" s="3">
        <f t="shared" si="23"/>
        <v>47.04742911671093</v>
      </c>
    </row>
    <row r="16" spans="1:33" x14ac:dyDescent="0.2">
      <c r="B16" s="3">
        <v>1.1514E-4</v>
      </c>
      <c r="C16" s="30">
        <f t="shared" si="3"/>
        <v>9.5950000000000008E-2</v>
      </c>
      <c r="D16" s="3">
        <v>-7.7117000000000002E-9</v>
      </c>
      <c r="E16" s="32">
        <f t="shared" si="24"/>
        <v>0.99165119684639746</v>
      </c>
      <c r="F16" s="3">
        <f t="shared" si="0"/>
        <v>2.9446505549999998E-6</v>
      </c>
      <c r="G16" s="3">
        <f t="shared" si="5"/>
        <v>2.5574522798332465E-2</v>
      </c>
      <c r="H16" s="3">
        <f t="shared" si="6"/>
        <v>2.9200662471601585E-6</v>
      </c>
      <c r="I16" s="3">
        <f t="shared" si="7"/>
        <v>1.7088201330626223E-3</v>
      </c>
      <c r="J16" s="3">
        <f t="shared" si="8"/>
        <v>2.5361006141741867E-2</v>
      </c>
      <c r="K16" s="3">
        <f t="shared" si="9"/>
        <v>39.430612271888243</v>
      </c>
      <c r="L16" s="3"/>
      <c r="M16" s="3">
        <v>1.1514E-4</v>
      </c>
      <c r="N16" s="4">
        <f t="shared" si="10"/>
        <v>9.5950000000000008E-2</v>
      </c>
      <c r="O16" s="3">
        <v>-7.8838699999999996E-9</v>
      </c>
      <c r="P16" s="32">
        <f t="shared" si="25"/>
        <v>0.99159563076883606</v>
      </c>
      <c r="Q16" s="3">
        <f t="shared" si="1"/>
        <v>3.1327691141999996E-6</v>
      </c>
      <c r="R16" s="3">
        <f t="shared" si="12"/>
        <v>2.7208347352787907E-2</v>
      </c>
      <c r="S16" s="3">
        <f t="shared" si="13"/>
        <v>3.1064401658482763E-6</v>
      </c>
      <c r="T16" s="3">
        <f t="shared" si="14"/>
        <v>1.7625096214909796E-3</v>
      </c>
      <c r="U16" s="3">
        <f t="shared" si="15"/>
        <v>2.6979678355465313E-2</v>
      </c>
      <c r="V16" s="3">
        <f t="shared" si="16"/>
        <v>37.064934089454354</v>
      </c>
      <c r="X16" s="3">
        <v>1.1514E-4</v>
      </c>
      <c r="Y16" s="4">
        <f t="shared" si="17"/>
        <v>9.5950000000000008E-2</v>
      </c>
      <c r="Z16" s="3">
        <v>-6.7308299999999996E-9</v>
      </c>
      <c r="AA16" s="32">
        <f t="shared" si="26"/>
        <v>0.99165119684639746</v>
      </c>
      <c r="AB16" s="3">
        <f t="shared" si="2"/>
        <v>2.7136137297499997E-6</v>
      </c>
      <c r="AC16" s="3">
        <f t="shared" si="19"/>
        <v>2.3567949711221121E-2</v>
      </c>
      <c r="AD16" s="3">
        <f t="shared" si="20"/>
        <v>2.6909583028854038E-6</v>
      </c>
      <c r="AE16" s="3">
        <f t="shared" si="21"/>
        <v>1.6404140644622027E-3</v>
      </c>
      <c r="AF16" s="3">
        <f t="shared" si="22"/>
        <v>2.3371185538348133E-2</v>
      </c>
      <c r="AG16" s="3">
        <f t="shared" si="23"/>
        <v>42.787731001457772</v>
      </c>
    </row>
    <row r="17" spans="2:33" x14ac:dyDescent="0.2">
      <c r="B17" s="3">
        <v>1.3894999999999999E-4</v>
      </c>
      <c r="C17" s="30">
        <f t="shared" si="3"/>
        <v>0.11579166666666667</v>
      </c>
      <c r="D17" s="3">
        <v>-9.9914900000000006E-9</v>
      </c>
      <c r="E17" s="32">
        <f t="shared" si="24"/>
        <v>0.99237717816259186</v>
      </c>
      <c r="F17" s="3">
        <f t="shared" si="0"/>
        <v>3.8135925134999998E-6</v>
      </c>
      <c r="G17" s="3">
        <f t="shared" si="5"/>
        <v>2.7445789949622167E-2</v>
      </c>
      <c r="H17" s="3">
        <f t="shared" si="6"/>
        <v>3.7845221772091157E-6</v>
      </c>
      <c r="I17" s="3">
        <f t="shared" si="7"/>
        <v>1.9453848403874015E-3</v>
      </c>
      <c r="J17" s="3">
        <f t="shared" si="8"/>
        <v>2.7236575582649268E-2</v>
      </c>
      <c r="K17" s="3">
        <f t="shared" si="9"/>
        <v>36.715335118598311</v>
      </c>
      <c r="L17" s="3"/>
      <c r="M17" s="3">
        <v>1.3894999999999999E-4</v>
      </c>
      <c r="N17" s="4">
        <f t="shared" si="10"/>
        <v>0.11579166666666667</v>
      </c>
      <c r="O17" s="3">
        <v>-1.0181899999999999E-8</v>
      </c>
      <c r="P17" s="32">
        <f t="shared" si="25"/>
        <v>0.99232644390743441</v>
      </c>
      <c r="Q17" s="3">
        <f t="shared" si="1"/>
        <v>4.0443056939999992E-6</v>
      </c>
      <c r="R17" s="3">
        <f t="shared" si="12"/>
        <v>2.9106194271320617E-2</v>
      </c>
      <c r="S17" s="3">
        <f t="shared" si="13"/>
        <v>4.0132714874016077E-6</v>
      </c>
      <c r="T17" s="3">
        <f t="shared" si="14"/>
        <v>2.0033151243380579E-3</v>
      </c>
      <c r="U17" s="3">
        <f t="shared" si="15"/>
        <v>2.8882846256938526E-2</v>
      </c>
      <c r="V17" s="3">
        <f t="shared" si="16"/>
        <v>34.622626561943143</v>
      </c>
      <c r="X17" s="3">
        <v>1.3894999999999999E-4</v>
      </c>
      <c r="Y17" s="4">
        <f t="shared" si="17"/>
        <v>0.11579166666666667</v>
      </c>
      <c r="Z17" s="3">
        <v>-8.7370999999999995E-9</v>
      </c>
      <c r="AA17" s="32">
        <f t="shared" si="26"/>
        <v>0.99237717816259186</v>
      </c>
      <c r="AB17" s="3">
        <f t="shared" si="2"/>
        <v>3.5207863075E-6</v>
      </c>
      <c r="AC17" s="3">
        <f t="shared" si="19"/>
        <v>2.5338512468513857E-2</v>
      </c>
      <c r="AD17" s="3">
        <f t="shared" si="20"/>
        <v>3.4939479807503413E-6</v>
      </c>
      <c r="AE17" s="3">
        <f t="shared" si="21"/>
        <v>1.8692105233895783E-3</v>
      </c>
      <c r="AF17" s="3">
        <f t="shared" si="22"/>
        <v>2.514536150234143E-2</v>
      </c>
      <c r="AG17" s="3">
        <f t="shared" si="23"/>
        <v>39.768766096557577</v>
      </c>
    </row>
    <row r="18" spans="2:33" s="25" customFormat="1" x14ac:dyDescent="0.2">
      <c r="B18" s="24">
        <v>1.6768299999999999E-4</v>
      </c>
      <c r="C18" s="30">
        <f t="shared" si="3"/>
        <v>0.13973583333333334</v>
      </c>
      <c r="D18" s="24">
        <v>-1.28968E-8</v>
      </c>
      <c r="E18" s="32">
        <f t="shared" si="24"/>
        <v>0.9931031430989623</v>
      </c>
      <c r="F18" s="3">
        <f t="shared" si="0"/>
        <v>4.9209514200000004E-6</v>
      </c>
      <c r="G18" s="3">
        <f t="shared" si="5"/>
        <v>2.9346752026144576E-2</v>
      </c>
      <c r="H18" s="3">
        <f t="shared" si="6"/>
        <v>4.8870123222393025E-6</v>
      </c>
      <c r="I18" s="3">
        <f t="shared" si="7"/>
        <v>2.2106587982407646E-3</v>
      </c>
      <c r="J18" s="3">
        <f t="shared" si="8"/>
        <v>2.914435167691002E-2</v>
      </c>
      <c r="K18" s="3">
        <f t="shared" si="9"/>
        <v>34.311965868579009</v>
      </c>
      <c r="L18" s="24"/>
      <c r="M18" s="24">
        <v>1.6768299999999999E-4</v>
      </c>
      <c r="N18" s="4">
        <f t="shared" si="10"/>
        <v>0.13973583333333334</v>
      </c>
      <c r="O18" s="24">
        <v>-1.32717E-8</v>
      </c>
      <c r="P18" s="32">
        <f t="shared" si="25"/>
        <v>0.99305724055719158</v>
      </c>
      <c r="Q18" s="3">
        <f t="shared" si="1"/>
        <v>5.2699057620000005E-6</v>
      </c>
      <c r="R18" s="3">
        <f t="shared" si="12"/>
        <v>3.1427787921256188E-2</v>
      </c>
      <c r="S18" s="3">
        <f t="shared" si="13"/>
        <v>5.2333180740081642E-6</v>
      </c>
      <c r="T18" s="3">
        <f t="shared" si="14"/>
        <v>2.2876446564115164E-3</v>
      </c>
      <c r="U18" s="3">
        <f t="shared" si="15"/>
        <v>3.1209592349899302E-2</v>
      </c>
      <c r="V18" s="3">
        <f t="shared" si="16"/>
        <v>32.041431005849923</v>
      </c>
      <c r="X18" s="24">
        <v>1.6768299999999999E-4</v>
      </c>
      <c r="Y18" s="4">
        <f t="shared" si="17"/>
        <v>0.13973583333333334</v>
      </c>
      <c r="Z18" s="24">
        <v>-1.14164E-8</v>
      </c>
      <c r="AA18" s="32">
        <f t="shared" si="26"/>
        <v>0.9931031430989623</v>
      </c>
      <c r="AB18" s="3">
        <f t="shared" si="2"/>
        <v>4.5987356800000004E-6</v>
      </c>
      <c r="AC18" s="3">
        <f t="shared" si="19"/>
        <v>2.7425175360650755E-2</v>
      </c>
      <c r="AD18" s="3">
        <f t="shared" si="20"/>
        <v>4.5670188580893443E-6</v>
      </c>
      <c r="AE18" s="3">
        <f t="shared" si="21"/>
        <v>2.1370584592119478E-3</v>
      </c>
      <c r="AF18" s="3">
        <f t="shared" si="22"/>
        <v>2.7236027850702484E-2</v>
      </c>
      <c r="AG18" s="3">
        <f t="shared" si="23"/>
        <v>36.716073484783415</v>
      </c>
    </row>
    <row r="19" spans="2:33" x14ac:dyDescent="0.2">
      <c r="B19" s="3">
        <v>2.0235899999999999E-4</v>
      </c>
      <c r="C19" s="30">
        <f t="shared" si="3"/>
        <v>0.16863250000000002</v>
      </c>
      <c r="D19" s="3">
        <v>-1.65374E-8</v>
      </c>
      <c r="E19" s="32">
        <f t="shared" si="24"/>
        <v>0.993829134760707</v>
      </c>
      <c r="F19" s="3">
        <f t="shared" si="0"/>
        <v>6.3085661099999993E-6</v>
      </c>
      <c r="G19" s="3">
        <f t="shared" si="5"/>
        <v>3.1175120009488085E-2</v>
      </c>
      <c r="H19" s="3">
        <f t="shared" si="6"/>
        <v>6.2696367986820182E-6</v>
      </c>
      <c r="I19" s="3">
        <f t="shared" si="7"/>
        <v>2.5039242797421047E-3</v>
      </c>
      <c r="J19" s="3">
        <f t="shared" si="8"/>
        <v>3.0982742545090747E-2</v>
      </c>
      <c r="K19" s="3">
        <f t="shared" si="9"/>
        <v>32.276032328146854</v>
      </c>
      <c r="L19" s="3"/>
      <c r="M19" s="3">
        <v>2.0235899999999999E-4</v>
      </c>
      <c r="N19" s="4">
        <f t="shared" si="10"/>
        <v>0.16863250000000002</v>
      </c>
      <c r="O19" s="3">
        <v>-1.6824900000000001E-8</v>
      </c>
      <c r="P19" s="32">
        <f t="shared" si="25"/>
        <v>0.99378806411019593</v>
      </c>
      <c r="Q19" s="3">
        <f t="shared" si="1"/>
        <v>6.6793180740000007E-6</v>
      </c>
      <c r="R19" s="3">
        <f t="shared" si="12"/>
        <v>3.3007269624775772E-2</v>
      </c>
      <c r="S19" s="3">
        <f t="shared" si="13"/>
        <v>6.6378265783367031E-6</v>
      </c>
      <c r="T19" s="3">
        <f t="shared" si="14"/>
        <v>2.5763979852376656E-3</v>
      </c>
      <c r="U19" s="3">
        <f t="shared" si="15"/>
        <v>3.280223058196919E-2</v>
      </c>
      <c r="V19" s="3">
        <f t="shared" si="16"/>
        <v>30.485731679164601</v>
      </c>
      <c r="X19" s="3">
        <v>2.0235899999999999E-4</v>
      </c>
      <c r="Y19" s="4">
        <f t="shared" si="17"/>
        <v>0.16863250000000002</v>
      </c>
      <c r="Z19" s="3">
        <v>-1.4954400000000001E-8</v>
      </c>
      <c r="AA19" s="32">
        <f t="shared" si="26"/>
        <v>0.993829134760707</v>
      </c>
      <c r="AB19" s="3">
        <f t="shared" si="2"/>
        <v>6.0221615300000005E-6</v>
      </c>
      <c r="AC19" s="3">
        <f t="shared" si="19"/>
        <v>2.9759790916144085E-2</v>
      </c>
      <c r="AD19" s="3">
        <f t="shared" si="20"/>
        <v>5.9849995827491158E-6</v>
      </c>
      <c r="AE19" s="3">
        <f t="shared" si="21"/>
        <v>2.446425879267368E-3</v>
      </c>
      <c r="AF19" s="3">
        <f t="shared" si="22"/>
        <v>2.9576147256851024E-2</v>
      </c>
      <c r="AG19" s="3">
        <f t="shared" si="23"/>
        <v>33.811029926095593</v>
      </c>
    </row>
    <row r="20" spans="2:33" x14ac:dyDescent="0.2">
      <c r="B20" s="3">
        <v>2.44205E-4</v>
      </c>
      <c r="C20" s="30">
        <f t="shared" si="3"/>
        <v>0.20350416666666668</v>
      </c>
      <c r="D20" s="3">
        <v>-2.1125400000000001E-8</v>
      </c>
      <c r="E20" s="32">
        <f t="shared" si="24"/>
        <v>0.99455511341894665</v>
      </c>
      <c r="F20" s="3">
        <f t="shared" si="0"/>
        <v>8.0572823100000003E-6</v>
      </c>
      <c r="G20" s="3">
        <f t="shared" si="5"/>
        <v>3.2993928502692414E-2</v>
      </c>
      <c r="H20" s="3">
        <f t="shared" si="6"/>
        <v>8.0134113216705232E-6</v>
      </c>
      <c r="I20" s="3">
        <f t="shared" si="7"/>
        <v>2.8307969410875313E-3</v>
      </c>
      <c r="J20" s="3">
        <f t="shared" si="8"/>
        <v>3.2814280304131867E-2</v>
      </c>
      <c r="K20" s="3">
        <f t="shared" si="9"/>
        <v>30.474537022653617</v>
      </c>
      <c r="L20" s="3"/>
      <c r="M20" s="3">
        <v>2.44205E-4</v>
      </c>
      <c r="N20" s="4">
        <f t="shared" si="10"/>
        <v>0.20350416666666668</v>
      </c>
      <c r="O20" s="3">
        <v>-2.15482E-8</v>
      </c>
      <c r="P20" s="32">
        <f t="shared" si="25"/>
        <v>0.99451887457314925</v>
      </c>
      <c r="Q20" s="3">
        <f t="shared" si="1"/>
        <v>8.5528622519999997E-6</v>
      </c>
      <c r="R20" s="3">
        <f t="shared" si="12"/>
        <v>3.5023288843389774E-2</v>
      </c>
      <c r="S20" s="3">
        <f t="shared" si="13"/>
        <v>8.5059829412382105E-6</v>
      </c>
      <c r="T20" s="3">
        <f t="shared" si="14"/>
        <v>2.9165018328878539E-3</v>
      </c>
      <c r="U20" s="3">
        <f t="shared" si="15"/>
        <v>3.4831321804378333E-2</v>
      </c>
      <c r="V20" s="3">
        <f t="shared" si="16"/>
        <v>28.709791882612361</v>
      </c>
      <c r="X20" s="3">
        <v>2.44205E-4</v>
      </c>
      <c r="Y20" s="4">
        <f t="shared" si="17"/>
        <v>0.20350416666666668</v>
      </c>
      <c r="Z20" s="3">
        <v>-1.94406E-8</v>
      </c>
      <c r="AA20" s="32">
        <f t="shared" si="26"/>
        <v>0.99455511341894665</v>
      </c>
      <c r="AB20" s="3">
        <f t="shared" si="2"/>
        <v>7.8270719449999993E-6</v>
      </c>
      <c r="AC20" s="3">
        <f t="shared" si="19"/>
        <v>3.2051235416965251E-2</v>
      </c>
      <c r="AD20" s="3">
        <f t="shared" si="20"/>
        <v>7.7844544259977302E-6</v>
      </c>
      <c r="AE20" s="3">
        <f t="shared" si="21"/>
        <v>2.7900635164808938E-3</v>
      </c>
      <c r="AF20" s="3">
        <f t="shared" si="22"/>
        <v>3.1876720075337241E-2</v>
      </c>
      <c r="AG20" s="3">
        <f t="shared" si="23"/>
        <v>31.37085614945974</v>
      </c>
    </row>
    <row r="21" spans="2:33" x14ac:dyDescent="0.2">
      <c r="B21" s="3">
        <v>2.9470499999999998E-4</v>
      </c>
      <c r="C21" s="30">
        <f t="shared" si="3"/>
        <v>0.24558750000000001</v>
      </c>
      <c r="D21" s="3">
        <v>-2.6873300000000001E-8</v>
      </c>
      <c r="E21" s="32">
        <f t="shared" si="24"/>
        <v>0.99528110030683004</v>
      </c>
      <c r="F21" s="3">
        <f t="shared" si="0"/>
        <v>1.0248094394999999E-5</v>
      </c>
      <c r="G21" s="3">
        <f t="shared" si="5"/>
        <v>3.4774077111009313E-2</v>
      </c>
      <c r="H21" s="3">
        <f t="shared" si="6"/>
        <v>1.0199734665503857E-5</v>
      </c>
      <c r="I21" s="3">
        <f t="shared" si="7"/>
        <v>3.1937023445374269E-3</v>
      </c>
      <c r="J21" s="3">
        <f t="shared" si="8"/>
        <v>3.4609981729199907E-2</v>
      </c>
      <c r="K21" s="3">
        <f t="shared" si="9"/>
        <v>28.893398668174257</v>
      </c>
      <c r="L21" s="3"/>
      <c r="M21" s="3">
        <v>2.9470499999999998E-4</v>
      </c>
      <c r="N21" s="4">
        <f t="shared" si="10"/>
        <v>0.24558750000000001</v>
      </c>
      <c r="O21" s="3">
        <v>-2.7479200000000002E-8</v>
      </c>
      <c r="P21" s="32">
        <f t="shared" si="25"/>
        <v>0.99524969332051938</v>
      </c>
      <c r="Q21" s="3">
        <f t="shared" si="1"/>
        <v>1.0905452712000001E-5</v>
      </c>
      <c r="R21" s="3">
        <f t="shared" si="12"/>
        <v>3.7004640952817233E-2</v>
      </c>
      <c r="S21" s="3">
        <f t="shared" si="13"/>
        <v>1.0853648467139428E-5</v>
      </c>
      <c r="T21" s="3">
        <f t="shared" si="14"/>
        <v>3.2944875879473926E-3</v>
      </c>
      <c r="U21" s="3">
        <f t="shared" si="15"/>
        <v>3.6828857559727285E-2</v>
      </c>
      <c r="V21" s="3">
        <f t="shared" si="16"/>
        <v>27.152620696372342</v>
      </c>
      <c r="X21" s="3">
        <v>2.9470499999999998E-4</v>
      </c>
      <c r="Y21" s="4">
        <f t="shared" si="17"/>
        <v>0.24558750000000001</v>
      </c>
      <c r="Z21" s="3">
        <v>-2.49179E-8</v>
      </c>
      <c r="AA21" s="32">
        <f t="shared" si="26"/>
        <v>0.99528110030683004</v>
      </c>
      <c r="AB21" s="3">
        <f t="shared" si="2"/>
        <v>1.0030726667500001E-5</v>
      </c>
      <c r="AC21" s="3">
        <f t="shared" si="19"/>
        <v>3.4036499779440461E-2</v>
      </c>
      <c r="AD21" s="3">
        <f t="shared" si="20"/>
        <v>9.9833926745064625E-6</v>
      </c>
      <c r="AE21" s="3">
        <f t="shared" si="21"/>
        <v>3.1596507203338889E-3</v>
      </c>
      <c r="AF21" s="3">
        <f t="shared" si="22"/>
        <v>3.3875884951074679E-2</v>
      </c>
      <c r="AG21" s="3">
        <f t="shared" si="23"/>
        <v>29.519524034405364</v>
      </c>
    </row>
    <row r="22" spans="2:33" x14ac:dyDescent="0.2">
      <c r="B22" s="3">
        <v>3.5564800000000002E-4</v>
      </c>
      <c r="C22" s="30">
        <f t="shared" si="3"/>
        <v>0.29637333333333338</v>
      </c>
      <c r="D22" s="3">
        <v>-3.40498E-8</v>
      </c>
      <c r="E22" s="32">
        <f t="shared" si="24"/>
        <v>0.99600708643048708</v>
      </c>
      <c r="F22" s="3">
        <f t="shared" si="0"/>
        <v>1.2983417370000002E-5</v>
      </c>
      <c r="G22" s="3">
        <f t="shared" si="5"/>
        <v>3.6506369697003785E-2</v>
      </c>
      <c r="H22" s="3">
        <f t="shared" si="6"/>
        <v>1.293157570660468E-5</v>
      </c>
      <c r="I22" s="3">
        <f t="shared" si="7"/>
        <v>3.5960500144748653E-3</v>
      </c>
      <c r="J22" s="3">
        <f t="shared" si="8"/>
        <v>3.6360602918066962E-2</v>
      </c>
      <c r="K22" s="3">
        <f t="shared" si="9"/>
        <v>27.502294234596345</v>
      </c>
      <c r="L22" s="3"/>
      <c r="M22" s="3">
        <v>3.5564800000000002E-4</v>
      </c>
      <c r="N22" s="4">
        <f t="shared" si="10"/>
        <v>0.29637333333333338</v>
      </c>
      <c r="O22" s="3">
        <v>-3.4592999999999997E-8</v>
      </c>
      <c r="P22" s="32">
        <f t="shared" si="25"/>
        <v>0.99598051129857679</v>
      </c>
      <c r="Q22" s="3">
        <f t="shared" si="1"/>
        <v>1.3727212620000002E-5</v>
      </c>
      <c r="R22" s="3">
        <f t="shared" si="12"/>
        <v>3.859775007872953E-2</v>
      </c>
      <c r="S22" s="3">
        <f t="shared" si="13"/>
        <v>1.3672036243971878E-5</v>
      </c>
      <c r="T22" s="3">
        <f t="shared" si="14"/>
        <v>3.6975716685375927E-3</v>
      </c>
      <c r="U22" s="3">
        <f t="shared" si="15"/>
        <v>3.8442606858387726E-2</v>
      </c>
      <c r="V22" s="3">
        <f t="shared" si="16"/>
        <v>26.012804066168883</v>
      </c>
      <c r="X22" s="3">
        <v>3.5564800000000002E-4</v>
      </c>
      <c r="Y22" s="4">
        <f t="shared" si="17"/>
        <v>0.29637333333333338</v>
      </c>
      <c r="Z22" s="3">
        <v>-3.1729300000000002E-8</v>
      </c>
      <c r="AA22" s="32">
        <f t="shared" si="26"/>
        <v>0.99600708643048708</v>
      </c>
      <c r="AB22" s="3">
        <f t="shared" si="2"/>
        <v>1.2771123172500003E-5</v>
      </c>
      <c r="AC22" s="3">
        <f t="shared" si="19"/>
        <v>3.5909447466315011E-2</v>
      </c>
      <c r="AD22" s="3">
        <f t="shared" si="20"/>
        <v>1.2720129181486607E-5</v>
      </c>
      <c r="AE22" s="3">
        <f t="shared" si="21"/>
        <v>3.5665290103245491E-3</v>
      </c>
      <c r="AF22" s="3">
        <f t="shared" si="22"/>
        <v>3.5766064146253052E-2</v>
      </c>
      <c r="AG22" s="3">
        <f t="shared" si="23"/>
        <v>27.959464477579726</v>
      </c>
    </row>
    <row r="23" spans="2:33" x14ac:dyDescent="0.2">
      <c r="B23" s="3">
        <v>4.2919300000000002E-4</v>
      </c>
      <c r="C23" s="30">
        <f t="shared" si="3"/>
        <v>0.35766083333333337</v>
      </c>
      <c r="D23" s="3">
        <v>-4.2980700000000003E-8</v>
      </c>
      <c r="E23" s="32">
        <f t="shared" si="24"/>
        <v>0.99673306715425036</v>
      </c>
      <c r="F23" s="3">
        <f t="shared" si="0"/>
        <v>1.6387429905E-5</v>
      </c>
      <c r="G23" s="3">
        <f t="shared" si="5"/>
        <v>3.8181959875860046E-2</v>
      </c>
      <c r="H23" s="3">
        <f t="shared" si="6"/>
        <v>1.6333893271985936E-5</v>
      </c>
      <c r="I23" s="3">
        <f t="shared" si="7"/>
        <v>4.0415211581762049E-3</v>
      </c>
      <c r="J23" s="3">
        <f t="shared" si="8"/>
        <v>3.8057221977026504E-2</v>
      </c>
      <c r="K23" s="3">
        <f t="shared" si="9"/>
        <v>26.276221648644157</v>
      </c>
      <c r="L23" s="3"/>
      <c r="M23" s="3">
        <v>4.2919300000000002E-4</v>
      </c>
      <c r="N23" s="4">
        <f t="shared" si="10"/>
        <v>0.35766083333333337</v>
      </c>
      <c r="O23" s="3">
        <v>-4.37274E-8</v>
      </c>
      <c r="P23" s="32">
        <f t="shared" si="25"/>
        <v>0.99671132384080108</v>
      </c>
      <c r="Q23" s="3">
        <f t="shared" si="1"/>
        <v>1.7350463724000004E-5</v>
      </c>
      <c r="R23" s="3">
        <f t="shared" si="12"/>
        <v>4.0425784493223337E-2</v>
      </c>
      <c r="S23" s="3">
        <f t="shared" si="13"/>
        <v>1.729340366759984E-5</v>
      </c>
      <c r="T23" s="3">
        <f t="shared" si="14"/>
        <v>4.1585338362937294E-3</v>
      </c>
      <c r="U23" s="3">
        <f t="shared" si="15"/>
        <v>4.0292837179543559E-2</v>
      </c>
      <c r="V23" s="3">
        <f t="shared" si="16"/>
        <v>24.818306924976092</v>
      </c>
      <c r="X23" s="3">
        <v>4.2919300000000002E-4</v>
      </c>
      <c r="Y23" s="4">
        <f t="shared" si="17"/>
        <v>0.35766083333333337</v>
      </c>
      <c r="Z23" s="3">
        <v>-4.0332400000000002E-8</v>
      </c>
      <c r="AA23" s="32">
        <f t="shared" si="26"/>
        <v>0.99673306715425036</v>
      </c>
      <c r="AB23" s="3">
        <f t="shared" si="2"/>
        <v>1.6232365380000005E-5</v>
      </c>
      <c r="AC23" s="3">
        <f t="shared" si="19"/>
        <v>3.7820666646473738E-2</v>
      </c>
      <c r="AD23" s="3">
        <f t="shared" si="20"/>
        <v>1.6179335332375873E-5</v>
      </c>
      <c r="AE23" s="3">
        <f t="shared" si="21"/>
        <v>4.0223544513600332E-3</v>
      </c>
      <c r="AF23" s="3">
        <f t="shared" si="22"/>
        <v>3.7697109068358228E-2</v>
      </c>
      <c r="AG23" s="3">
        <f t="shared" si="23"/>
        <v>26.527233114524652</v>
      </c>
    </row>
    <row r="24" spans="2:33" x14ac:dyDescent="0.2">
      <c r="B24" s="3">
        <v>5.1794700000000005E-4</v>
      </c>
      <c r="C24" s="30">
        <f t="shared" si="3"/>
        <v>0.43162250000000008</v>
      </c>
      <c r="D24" s="3">
        <v>-5.4038700000000002E-8</v>
      </c>
      <c r="E24" s="32">
        <f t="shared" si="24"/>
        <v>0.99745905172355964</v>
      </c>
      <c r="F24" s="3">
        <f t="shared" si="0"/>
        <v>2.0602186605000004E-5</v>
      </c>
      <c r="G24" s="3">
        <f t="shared" si="5"/>
        <v>3.9776630823230949E-2</v>
      </c>
      <c r="H24" s="3">
        <f t="shared" si="6"/>
        <v>2.0549837514455126E-5</v>
      </c>
      <c r="I24" s="3">
        <f t="shared" si="7"/>
        <v>4.5331928609375453E-3</v>
      </c>
      <c r="J24" s="3">
        <f t="shared" si="8"/>
        <v>3.967556046169806E-2</v>
      </c>
      <c r="K24" s="3">
        <f t="shared" si="9"/>
        <v>25.20443286403928</v>
      </c>
      <c r="L24" s="3"/>
      <c r="M24" s="3">
        <v>5.1794700000000005E-4</v>
      </c>
      <c r="N24" s="4">
        <f t="shared" si="10"/>
        <v>0.43162250000000008</v>
      </c>
      <c r="O24" s="3">
        <v>-5.4810900000000001E-8</v>
      </c>
      <c r="P24" s="32">
        <f t="shared" si="25"/>
        <v>0.99744214025416567</v>
      </c>
      <c r="Q24" s="3">
        <f t="shared" si="1"/>
        <v>2.1746844834000001E-5</v>
      </c>
      <c r="R24" s="3">
        <f t="shared" si="12"/>
        <v>4.1986621862854692E-2</v>
      </c>
      <c r="S24" s="3">
        <f t="shared" si="13"/>
        <v>2.1691219455000206E-5</v>
      </c>
      <c r="T24" s="3">
        <f t="shared" si="14"/>
        <v>4.6573833270410767E-3</v>
      </c>
      <c r="U24" s="3">
        <f t="shared" si="15"/>
        <v>4.1879225972928126E-2</v>
      </c>
      <c r="V24" s="3">
        <f t="shared" si="16"/>
        <v>23.878187257960004</v>
      </c>
      <c r="X24" s="3">
        <v>5.1794700000000005E-4</v>
      </c>
      <c r="Y24" s="4">
        <f t="shared" si="17"/>
        <v>0.43162250000000008</v>
      </c>
      <c r="Z24" s="3">
        <v>-5.1137600000000003E-8</v>
      </c>
      <c r="AA24" s="32">
        <f t="shared" si="26"/>
        <v>0.99745905172355964</v>
      </c>
      <c r="AB24" s="3">
        <f t="shared" si="2"/>
        <v>2.0579567470000004E-5</v>
      </c>
      <c r="AC24" s="3">
        <f t="shared" si="19"/>
        <v>3.97329600712042E-2</v>
      </c>
      <c r="AD24" s="3">
        <f t="shared" si="20"/>
        <v>2.0527275853507221E-5</v>
      </c>
      <c r="AE24" s="3">
        <f t="shared" si="21"/>
        <v>4.5307036819358668E-3</v>
      </c>
      <c r="AF24" s="3">
        <f t="shared" si="22"/>
        <v>3.9632000674793402E-2</v>
      </c>
      <c r="AG24" s="3">
        <f t="shared" si="23"/>
        <v>25.23213521834683</v>
      </c>
    </row>
    <row r="25" spans="2:33" x14ac:dyDescent="0.2">
      <c r="B25" s="3">
        <v>6.2505500000000001E-4</v>
      </c>
      <c r="C25" s="30">
        <f t="shared" si="3"/>
        <v>0.52087916666666667</v>
      </c>
      <c r="D25" s="3">
        <v>-6.7632200000000004E-8</v>
      </c>
      <c r="E25" s="32">
        <f t="shared" si="24"/>
        <v>0.9981850382480898</v>
      </c>
      <c r="F25" s="3">
        <f t="shared" si="0"/>
        <v>2.5783349130000006E-5</v>
      </c>
      <c r="G25" s="3">
        <f t="shared" si="5"/>
        <v>4.1249728631880402E-2</v>
      </c>
      <c r="H25" s="3">
        <f t="shared" si="6"/>
        <v>2.573655333749291E-5</v>
      </c>
      <c r="I25" s="3">
        <f t="shared" si="7"/>
        <v>5.0731206705037987E-3</v>
      </c>
      <c r="J25" s="3">
        <f t="shared" si="8"/>
        <v>4.1174861952136869E-2</v>
      </c>
      <c r="K25" s="3">
        <f t="shared" si="9"/>
        <v>24.286663089786085</v>
      </c>
      <c r="L25" s="3"/>
      <c r="M25" s="3">
        <v>6.2505500000000001E-4</v>
      </c>
      <c r="N25" s="4">
        <f t="shared" si="10"/>
        <v>0.52087916666666667</v>
      </c>
      <c r="O25" s="3">
        <v>-6.8365799999999994E-8</v>
      </c>
      <c r="P25" s="32">
        <f t="shared" si="25"/>
        <v>0.99817295863576427</v>
      </c>
      <c r="Q25" s="3">
        <f t="shared" si="1"/>
        <v>2.7123531467999998E-5</v>
      </c>
      <c r="R25" s="3">
        <f t="shared" si="12"/>
        <v>4.3393831691611137E-2</v>
      </c>
      <c r="S25" s="3">
        <f t="shared" si="13"/>
        <v>2.7073975654063812E-5</v>
      </c>
      <c r="T25" s="3">
        <f t="shared" si="14"/>
        <v>5.2032658642494727E-3</v>
      </c>
      <c r="U25" s="3">
        <f t="shared" si="15"/>
        <v>4.3314549366157876E-2</v>
      </c>
      <c r="V25" s="3">
        <f t="shared" si="16"/>
        <v>23.086930711122918</v>
      </c>
      <c r="X25" s="3">
        <v>6.2505500000000001E-4</v>
      </c>
      <c r="Y25" s="4">
        <f t="shared" si="17"/>
        <v>0.52087916666666667</v>
      </c>
      <c r="Z25" s="3">
        <v>-6.4421200000000002E-8</v>
      </c>
      <c r="AA25" s="32">
        <f t="shared" si="26"/>
        <v>0.9981850382480898</v>
      </c>
      <c r="AB25" s="3">
        <f t="shared" si="2"/>
        <v>2.5923891840000005E-5</v>
      </c>
      <c r="AC25" s="3">
        <f t="shared" si="19"/>
        <v>4.1474577181208061E-2</v>
      </c>
      <c r="AD25" s="3">
        <f t="shared" si="20"/>
        <v>2.5876840967849748E-5</v>
      </c>
      <c r="AE25" s="3">
        <f t="shared" si="21"/>
        <v>5.0869284413926786E-3</v>
      </c>
      <c r="AF25" s="3">
        <f t="shared" si="22"/>
        <v>4.1399302409947519E-2</v>
      </c>
      <c r="AG25" s="3">
        <f t="shared" si="23"/>
        <v>24.154996383700361</v>
      </c>
    </row>
    <row r="26" spans="2:33" ht="14.25" customHeight="1" x14ac:dyDescent="0.2">
      <c r="B26" s="3">
        <v>7.5431200000000004E-4</v>
      </c>
      <c r="C26" s="30">
        <f t="shared" si="3"/>
        <v>0.62859333333333345</v>
      </c>
      <c r="D26" s="3">
        <v>-8.4297299999999993E-8</v>
      </c>
      <c r="E26" s="32">
        <f t="shared" si="24"/>
        <v>0.99891102363020867</v>
      </c>
      <c r="F26" s="3">
        <f t="shared" si="0"/>
        <v>3.2135251994999998E-5</v>
      </c>
      <c r="G26" s="3">
        <f t="shared" si="5"/>
        <v>4.2602069163688229E-2</v>
      </c>
      <c r="H26" s="3">
        <f t="shared" si="6"/>
        <v>3.210025746494015E-5</v>
      </c>
      <c r="I26" s="3">
        <f t="shared" si="7"/>
        <v>5.6657089110666589E-3</v>
      </c>
      <c r="J26" s="3">
        <f t="shared" si="8"/>
        <v>4.2555676517064753E-2</v>
      </c>
      <c r="K26" s="3">
        <f t="shared" si="9"/>
        <v>23.498627723589394</v>
      </c>
      <c r="L26" s="3"/>
      <c r="M26" s="3">
        <v>7.5431200000000004E-4</v>
      </c>
      <c r="N26" s="4">
        <f t="shared" si="10"/>
        <v>0.62859333333333345</v>
      </c>
      <c r="O26" s="3">
        <v>-8.5225999999999998E-8</v>
      </c>
      <c r="P26" s="32">
        <f t="shared" si="25"/>
        <v>0.99890377586734813</v>
      </c>
      <c r="Q26" s="3">
        <f t="shared" si="1"/>
        <v>3.3811298400000007E-5</v>
      </c>
      <c r="R26" s="3">
        <f t="shared" si="12"/>
        <v>4.4824022950715359E-2</v>
      </c>
      <c r="S26" s="3">
        <f t="shared" si="13"/>
        <v>3.3774233638737635E-5</v>
      </c>
      <c r="T26" s="3">
        <f t="shared" si="14"/>
        <v>5.8115603445836848E-3</v>
      </c>
      <c r="U26" s="3">
        <f t="shared" si="15"/>
        <v>4.4774885775034245E-2</v>
      </c>
      <c r="V26" s="3">
        <f t="shared" si="16"/>
        <v>22.333948656494037</v>
      </c>
      <c r="X26" s="3">
        <v>7.5431200000000004E-4</v>
      </c>
      <c r="Y26" s="4">
        <f t="shared" si="17"/>
        <v>0.62859333333333345</v>
      </c>
      <c r="Z26" s="3">
        <v>-8.0538700000000001E-8</v>
      </c>
      <c r="AA26" s="32">
        <f t="shared" si="26"/>
        <v>0.99891102363020867</v>
      </c>
      <c r="AB26" s="3">
        <f t="shared" si="2"/>
        <v>3.2408365027500006E-5</v>
      </c>
      <c r="AC26" s="3">
        <f t="shared" si="19"/>
        <v>4.2964138218005286E-2</v>
      </c>
      <c r="AD26" s="3">
        <f t="shared" si="20"/>
        <v>3.2373073083801485E-5</v>
      </c>
      <c r="AE26" s="3">
        <f t="shared" si="21"/>
        <v>5.6897340081766114E-3</v>
      </c>
      <c r="AF26" s="3">
        <f t="shared" si="22"/>
        <v>4.2917351286737432E-2</v>
      </c>
      <c r="AG26" s="3">
        <f t="shared" si="23"/>
        <v>23.300599175350921</v>
      </c>
    </row>
    <row r="27" spans="2:33" s="23" customFormat="1" x14ac:dyDescent="0.2">
      <c r="B27" s="4">
        <v>1.0985400000000001E-3</v>
      </c>
      <c r="C27" s="30">
        <f t="shared" si="3"/>
        <v>0.9154500000000001</v>
      </c>
      <c r="D27" s="4">
        <v>-1.30745E-7</v>
      </c>
      <c r="E27" s="30">
        <f>(E$2+(5.2115*LN(B27*1000)))/E$2</f>
        <v>1.0008095658276681</v>
      </c>
      <c r="F27" s="3">
        <f t="shared" si="0"/>
        <v>4.9838792850000001E-5</v>
      </c>
      <c r="G27" s="3">
        <f t="shared" si="5"/>
        <v>4.5368209487137469E-2</v>
      </c>
      <c r="H27" s="4">
        <f t="shared" si="6"/>
        <v>4.987914063358359E-5</v>
      </c>
      <c r="I27" s="4">
        <f t="shared" si="7"/>
        <v>7.0625165935085483E-3</v>
      </c>
      <c r="J27" s="4">
        <f t="shared" si="8"/>
        <v>4.5404938039200746E-2</v>
      </c>
      <c r="K27" s="3">
        <f t="shared" si="9"/>
        <v>22.024036221272702</v>
      </c>
      <c r="L27" s="4"/>
      <c r="M27" s="4">
        <v>1.0985400000000001E-3</v>
      </c>
      <c r="N27" s="4">
        <f t="shared" si="10"/>
        <v>0.9154500000000001</v>
      </c>
      <c r="O27" s="4">
        <v>-1.3008799999999999E-7</v>
      </c>
      <c r="P27" s="30">
        <f>(P$2+(5.2115*LN(M27*1000)))/P$2</f>
        <v>1.0008149539529769</v>
      </c>
      <c r="Q27" s="3">
        <f t="shared" si="1"/>
        <v>5.160625931999999E-5</v>
      </c>
      <c r="R27" s="3">
        <f t="shared" si="12"/>
        <v>4.697713266699436E-2</v>
      </c>
      <c r="S27" s="4">
        <f t="shared" si="13"/>
        <v>5.1648316045031174E-5</v>
      </c>
      <c r="T27" s="4">
        <f t="shared" si="14"/>
        <v>7.1866762863670971E-3</v>
      </c>
      <c r="U27" s="4">
        <f t="shared" si="15"/>
        <v>4.7015416866960848E-2</v>
      </c>
      <c r="V27" s="3">
        <f t="shared" si="16"/>
        <v>21.269618917337095</v>
      </c>
      <c r="X27" s="4">
        <v>1.0985400000000001E-3</v>
      </c>
      <c r="Y27" s="4">
        <f t="shared" si="17"/>
        <v>0.9154500000000001</v>
      </c>
      <c r="Z27" s="4">
        <v>-1.2463E-7</v>
      </c>
      <c r="AA27" s="30">
        <f>(AA$2+(5.2115*LN(X27*1000)))/AA$2</f>
        <v>1.0008095658276681</v>
      </c>
      <c r="AB27" s="3">
        <f t="shared" si="2"/>
        <v>5.01473973E-5</v>
      </c>
      <c r="AC27" s="3">
        <f t="shared" si="19"/>
        <v>4.5649131847725163E-2</v>
      </c>
      <c r="AD27" s="4">
        <f t="shared" si="20"/>
        <v>5.0187994919200579E-5</v>
      </c>
      <c r="AE27" s="4">
        <f t="shared" si="21"/>
        <v>7.0843485882048874E-3</v>
      </c>
      <c r="AF27" s="4">
        <f t="shared" si="22"/>
        <v>4.5686087824931797E-2</v>
      </c>
      <c r="AG27" s="3">
        <f t="shared" si="23"/>
        <v>21.888501458736862</v>
      </c>
    </row>
    <row r="28" spans="2:33" s="25" customFormat="1" x14ac:dyDescent="0.2">
      <c r="B28" s="24">
        <v>1.3257099999999999E-3</v>
      </c>
      <c r="C28" s="30">
        <f t="shared" si="3"/>
        <v>1.1047583333333333</v>
      </c>
      <c r="D28" s="24">
        <v>-1.5970799999999999E-7</v>
      </c>
      <c r="E28" s="31">
        <f t="shared" ref="E28:E33" si="27">(E$2+(5.2115*LN(B28*1000)))/E$2</f>
        <v>1.0024287154740292</v>
      </c>
      <c r="F28" s="3">
        <f t="shared" si="0"/>
        <v>6.0878040299999993E-5</v>
      </c>
      <c r="G28" s="3">
        <f t="shared" si="5"/>
        <v>4.5921084022900932E-2</v>
      </c>
      <c r="H28" s="3">
        <f t="shared" si="6"/>
        <v>6.1025895738505178E-5</v>
      </c>
      <c r="I28" s="3">
        <f t="shared" si="7"/>
        <v>7.8119073047819235E-3</v>
      </c>
      <c r="J28" s="3">
        <f t="shared" si="8"/>
        <v>4.603261327025155E-2</v>
      </c>
      <c r="K28" s="3">
        <f t="shared" si="9"/>
        <v>21.723728655792986</v>
      </c>
      <c r="L28" s="24"/>
      <c r="M28" s="24">
        <v>1.3257099999999999E-3</v>
      </c>
      <c r="N28" s="4">
        <f t="shared" si="10"/>
        <v>1.1047583333333333</v>
      </c>
      <c r="O28" s="24">
        <v>-1.59857E-7</v>
      </c>
      <c r="P28" s="31">
        <f t="shared" ref="P28:P33" si="28">(P$2+(5.2115*LN(M28*1000)))/P$2</f>
        <v>1.0024448799696968</v>
      </c>
      <c r="Q28" s="3">
        <f t="shared" si="1"/>
        <v>6.3414430859999994E-5</v>
      </c>
      <c r="R28" s="3">
        <f t="shared" si="12"/>
        <v>4.7834315845848636E-2</v>
      </c>
      <c r="S28" s="3">
        <f t="shared" si="13"/>
        <v>6.3569471531799325E-5</v>
      </c>
      <c r="T28" s="3">
        <f t="shared" si="14"/>
        <v>7.973046565259689E-3</v>
      </c>
      <c r="U28" s="3">
        <f t="shared" si="15"/>
        <v>4.7951265006524302E-2</v>
      </c>
      <c r="V28" s="3">
        <f t="shared" si="16"/>
        <v>20.854507172312115</v>
      </c>
      <c r="X28" s="24">
        <v>1.3257099999999999E-3</v>
      </c>
      <c r="Y28" s="4">
        <f t="shared" si="17"/>
        <v>1.1047583333333333</v>
      </c>
      <c r="Z28" s="24">
        <v>-1.5340699999999999E-7</v>
      </c>
      <c r="AA28" s="31">
        <f t="shared" ref="AA28:AA33" si="29">(AA$2+(5.2115*LN(X28*1000)))/AA$2</f>
        <v>1.0024287154740292</v>
      </c>
      <c r="AB28" s="3">
        <f t="shared" si="2"/>
        <v>6.1725103824999999E-5</v>
      </c>
      <c r="AC28" s="3">
        <f t="shared" si="19"/>
        <v>4.6560034868108412E-2</v>
      </c>
      <c r="AD28" s="3">
        <f t="shared" si="20"/>
        <v>6.1875016539795832E-5</v>
      </c>
      <c r="AE28" s="3">
        <f t="shared" si="21"/>
        <v>7.8660674126145042E-3</v>
      </c>
      <c r="AF28" s="3">
        <f t="shared" si="22"/>
        <v>4.6673115945263924E-2</v>
      </c>
      <c r="AG28" s="3">
        <f t="shared" si="23"/>
        <v>21.425610434339841</v>
      </c>
    </row>
    <row r="29" spans="2:33" x14ac:dyDescent="0.2">
      <c r="B29" s="3">
        <v>1.59986E-3</v>
      </c>
      <c r="C29" s="30">
        <f t="shared" si="3"/>
        <v>1.3332166666666667</v>
      </c>
      <c r="D29" s="3">
        <v>-1.9474999999999999E-7</v>
      </c>
      <c r="E29" s="31">
        <f t="shared" si="27"/>
        <v>1.0040478808059714</v>
      </c>
      <c r="F29" s="3">
        <f t="shared" si="0"/>
        <v>7.4234298599999999E-5</v>
      </c>
      <c r="G29" s="3">
        <f t="shared" si="5"/>
        <v>4.6400496668458489E-2</v>
      </c>
      <c r="H29" s="3">
        <f t="shared" si="6"/>
        <v>7.4534790192447691E-5</v>
      </c>
      <c r="I29" s="3">
        <f t="shared" si="7"/>
        <v>8.6333533573257435E-3</v>
      </c>
      <c r="J29" s="3">
        <f t="shared" si="8"/>
        <v>4.6588320348310286E-2</v>
      </c>
      <c r="K29" s="3">
        <f t="shared" si="9"/>
        <v>21.464607277610707</v>
      </c>
      <c r="L29" s="3"/>
      <c r="M29" s="3">
        <v>1.59986E-3</v>
      </c>
      <c r="N29" s="4">
        <f t="shared" si="10"/>
        <v>1.3332166666666667</v>
      </c>
      <c r="O29" s="3">
        <v>-1.96227E-7</v>
      </c>
      <c r="P29" s="31">
        <f t="shared" si="28"/>
        <v>1.004074821776394</v>
      </c>
      <c r="Q29" s="3">
        <f t="shared" si="1"/>
        <v>7.7840955059999998E-5</v>
      </c>
      <c r="R29" s="3">
        <f t="shared" si="12"/>
        <v>4.8654854212243567E-2</v>
      </c>
      <c r="S29" s="3">
        <f t="shared" si="13"/>
        <v>7.8158143078773784E-5</v>
      </c>
      <c r="T29" s="3">
        <f t="shared" si="14"/>
        <v>8.8407094216908736E-3</v>
      </c>
      <c r="U29" s="3">
        <f t="shared" si="15"/>
        <v>4.8853114071714887E-2</v>
      </c>
      <c r="V29" s="3">
        <f t="shared" si="16"/>
        <v>20.469524184927707</v>
      </c>
      <c r="X29" s="3">
        <v>1.59986E-3</v>
      </c>
      <c r="Y29" s="4">
        <f t="shared" si="17"/>
        <v>1.3332166666666667</v>
      </c>
      <c r="Z29" s="3">
        <v>-1.8855799999999999E-7</v>
      </c>
      <c r="AA29" s="31">
        <f t="shared" si="29"/>
        <v>1.0040478808059714</v>
      </c>
      <c r="AB29" s="3">
        <f t="shared" si="2"/>
        <v>7.5867229899999995E-5</v>
      </c>
      <c r="AC29" s="3">
        <f t="shared" si="19"/>
        <v>4.7421168039703469E-2</v>
      </c>
      <c r="AD29" s="3">
        <f t="shared" si="20"/>
        <v>7.6174331403714427E-5</v>
      </c>
      <c r="AE29" s="3">
        <f t="shared" si="21"/>
        <v>8.7277907515999967E-3</v>
      </c>
      <c r="AF29" s="3">
        <f t="shared" si="22"/>
        <v>4.7613123275608134E-2</v>
      </c>
      <c r="AG29" s="3">
        <f t="shared" si="23"/>
        <v>21.0026129605384</v>
      </c>
    </row>
    <row r="30" spans="2:33" s="25" customFormat="1" x14ac:dyDescent="0.2">
      <c r="B30" s="24">
        <v>2.3299499999999999E-3</v>
      </c>
      <c r="C30" s="30">
        <f t="shared" si="3"/>
        <v>1.9416250000000002</v>
      </c>
      <c r="D30" s="24">
        <v>-2.9159700000000001E-7</v>
      </c>
      <c r="E30" s="31">
        <f t="shared" si="27"/>
        <v>1.0072861663479615</v>
      </c>
      <c r="F30" s="3">
        <f t="shared" si="0"/>
        <v>1.1114753265000001E-4</v>
      </c>
      <c r="G30" s="3">
        <f t="shared" si="5"/>
        <v>4.7703827399729615E-2</v>
      </c>
      <c r="H30" s="3">
        <f t="shared" si="6"/>
        <v>1.1195737206205339E-4</v>
      </c>
      <c r="I30" s="3">
        <f t="shared" si="7"/>
        <v>1.0580991071825616E-2</v>
      </c>
      <c r="J30" s="3">
        <f t="shared" si="8"/>
        <v>4.8051405421598491E-2</v>
      </c>
      <c r="K30" s="3">
        <f t="shared" si="9"/>
        <v>20.811045821159539</v>
      </c>
      <c r="L30" s="24"/>
      <c r="M30" s="24">
        <v>2.3299499999999999E-3</v>
      </c>
      <c r="N30" s="4">
        <f t="shared" si="10"/>
        <v>1.9416250000000002</v>
      </c>
      <c r="O30" s="24">
        <v>-2.91002E-7</v>
      </c>
      <c r="P30" s="31">
        <f t="shared" si="28"/>
        <v>1.0073346599675821</v>
      </c>
      <c r="Q30" s="3">
        <f t="shared" si="1"/>
        <v>1.1543440656E-4</v>
      </c>
      <c r="R30" s="3">
        <f t="shared" si="12"/>
        <v>4.9543726929762444E-2</v>
      </c>
      <c r="S30" s="3">
        <f t="shared" si="13"/>
        <v>1.1628107868067723E-4</v>
      </c>
      <c r="T30" s="3">
        <f t="shared" si="14"/>
        <v>1.0783370469416194E-2</v>
      </c>
      <c r="U30" s="3">
        <f t="shared" si="15"/>
        <v>4.990711332031899E-2</v>
      </c>
      <c r="V30" s="3">
        <f t="shared" si="16"/>
        <v>20.037223823820398</v>
      </c>
      <c r="X30" s="24">
        <v>2.3299499999999999E-3</v>
      </c>
      <c r="Y30" s="4">
        <f t="shared" si="17"/>
        <v>1.9416250000000002</v>
      </c>
      <c r="Z30" s="24">
        <v>-2.82502E-7</v>
      </c>
      <c r="AA30" s="31">
        <f t="shared" si="29"/>
        <v>1.0072861663479615</v>
      </c>
      <c r="AB30" s="3">
        <f t="shared" si="2"/>
        <v>1.1366324970000002E-4</v>
      </c>
      <c r="AC30" s="3">
        <f t="shared" si="19"/>
        <v>4.8783557458314565E-2</v>
      </c>
      <c r="AD30" s="3">
        <f t="shared" si="20"/>
        <v>1.1449141904496411E-4</v>
      </c>
      <c r="AE30" s="3">
        <f t="shared" si="21"/>
        <v>1.0700066310306872E-2</v>
      </c>
      <c r="AF30" s="3">
        <f t="shared" si="22"/>
        <v>4.9139002573001182E-2</v>
      </c>
      <c r="AG30" s="3">
        <f t="shared" si="23"/>
        <v>20.350433416193059</v>
      </c>
    </row>
    <row r="31" spans="2:33" x14ac:dyDescent="0.2">
      <c r="B31" s="3">
        <v>3.3932200000000002E-3</v>
      </c>
      <c r="C31" s="30">
        <f t="shared" si="3"/>
        <v>2.8276833333333338</v>
      </c>
      <c r="D31" s="3">
        <v>-4.3046200000000001E-7</v>
      </c>
      <c r="E31" s="31">
        <f t="shared" si="27"/>
        <v>1.0105244676730694</v>
      </c>
      <c r="F31" s="3">
        <f t="shared" si="0"/>
        <v>1.6407592740000002E-4</v>
      </c>
      <c r="G31" s="3">
        <f t="shared" si="5"/>
        <v>4.8354049369035902E-2</v>
      </c>
      <c r="H31" s="3">
        <f t="shared" si="6"/>
        <v>1.658027391938502E-4</v>
      </c>
      <c r="I31" s="3">
        <f t="shared" si="7"/>
        <v>1.2876441247248798E-2</v>
      </c>
      <c r="J31" s="3">
        <f t="shared" si="8"/>
        <v>4.886294999848232E-2</v>
      </c>
      <c r="K31" s="3">
        <f t="shared" si="9"/>
        <v>20.465403747237119</v>
      </c>
      <c r="L31" s="3"/>
      <c r="M31" s="3">
        <v>3.3932200000000002E-3</v>
      </c>
      <c r="N31" s="4">
        <f t="shared" si="10"/>
        <v>2.8276833333333338</v>
      </c>
      <c r="O31" s="3">
        <v>-4.2878899999999999E-7</v>
      </c>
      <c r="P31" s="31">
        <f t="shared" si="28"/>
        <v>1.0105945140469335</v>
      </c>
      <c r="Q31" s="3">
        <f t="shared" si="1"/>
        <v>1.7008899798000001E-4</v>
      </c>
      <c r="R31" s="3">
        <f t="shared" si="12"/>
        <v>5.0126133283429901E-2</v>
      </c>
      <c r="S31" s="3">
        <f t="shared" si="13"/>
        <v>1.7189100825832794E-4</v>
      </c>
      <c r="T31" s="3">
        <f t="shared" si="14"/>
        <v>1.3110721118928888E-2</v>
      </c>
      <c r="U31" s="3">
        <f t="shared" si="15"/>
        <v>5.0657195306619648E-2</v>
      </c>
      <c r="V31" s="3">
        <f t="shared" si="16"/>
        <v>19.740532296491445</v>
      </c>
      <c r="X31" s="3">
        <v>3.3932200000000002E-3</v>
      </c>
      <c r="Y31" s="4">
        <f t="shared" si="17"/>
        <v>2.8276833333333338</v>
      </c>
      <c r="Z31" s="3">
        <v>-4.18761E-7</v>
      </c>
      <c r="AA31" s="31">
        <f t="shared" si="29"/>
        <v>1.0105244676730694</v>
      </c>
      <c r="AB31" s="3">
        <f t="shared" si="2"/>
        <v>1.68483651875E-4</v>
      </c>
      <c r="AC31" s="3">
        <f t="shared" si="19"/>
        <v>4.9653029239188733E-2</v>
      </c>
      <c r="AD31" s="3">
        <f t="shared" si="20"/>
        <v>1.702568526225991E-4</v>
      </c>
      <c r="AE31" s="3">
        <f t="shared" si="21"/>
        <v>1.3048250941126136E-2</v>
      </c>
      <c r="AF31" s="3">
        <f t="shared" si="22"/>
        <v>5.0175600940286537E-2</v>
      </c>
      <c r="AG31" s="3">
        <f t="shared" si="23"/>
        <v>19.930005446075068</v>
      </c>
    </row>
    <row r="32" spans="2:33" ht="11.25" customHeight="1" x14ac:dyDescent="0.2">
      <c r="B32" s="3">
        <v>4.9417100000000002E-3</v>
      </c>
      <c r="C32" s="30">
        <f t="shared" si="3"/>
        <v>4.1180916666666674</v>
      </c>
      <c r="D32" s="3">
        <v>-6.3369800000000001E-7</v>
      </c>
      <c r="E32" s="31">
        <f t="shared" si="27"/>
        <v>1.0137627654415897</v>
      </c>
      <c r="F32" s="3">
        <f t="shared" si="0"/>
        <v>2.4153932879999998E-4</v>
      </c>
      <c r="G32" s="3">
        <f t="shared" si="5"/>
        <v>4.8877681774122717E-2</v>
      </c>
      <c r="H32" s="3">
        <f t="shared" si="6"/>
        <v>2.4486357792719341E-4</v>
      </c>
      <c r="I32" s="3">
        <f t="shared" si="7"/>
        <v>1.5648117392427545E-2</v>
      </c>
      <c r="J32" s="3">
        <f t="shared" si="8"/>
        <v>4.9550373843708632E-2</v>
      </c>
      <c r="K32" s="3">
        <f t="shared" si="9"/>
        <v>20.181482447623736</v>
      </c>
      <c r="L32" s="3"/>
      <c r="M32" s="3">
        <v>4.9417100000000002E-3</v>
      </c>
      <c r="N32" s="4">
        <f t="shared" si="10"/>
        <v>4.1180916666666674</v>
      </c>
      <c r="O32" s="3">
        <v>-6.2896900000000003E-7</v>
      </c>
      <c r="P32" s="31">
        <f t="shared" si="28"/>
        <v>1.0138543645460263</v>
      </c>
      <c r="Q32" s="3">
        <f t="shared" si="1"/>
        <v>2.4949239678E-4</v>
      </c>
      <c r="R32" s="3">
        <f t="shared" si="12"/>
        <v>5.0487057472008677E-2</v>
      </c>
      <c r="S32" s="3">
        <f t="shared" si="13"/>
        <v>2.5294895539645197E-4</v>
      </c>
      <c r="T32" s="3">
        <f t="shared" si="14"/>
        <v>1.5904369066280247E-2</v>
      </c>
      <c r="U32" s="3">
        <f t="shared" si="15"/>
        <v>5.1186523571082068E-2</v>
      </c>
      <c r="V32" s="3">
        <f t="shared" si="16"/>
        <v>19.536392203141375</v>
      </c>
      <c r="X32" s="3">
        <v>4.9417100000000002E-3</v>
      </c>
      <c r="Y32" s="4">
        <f t="shared" si="17"/>
        <v>4.1180916666666674</v>
      </c>
      <c r="Z32" s="3">
        <v>-6.1559100000000005E-7</v>
      </c>
      <c r="AA32" s="31">
        <f t="shared" si="29"/>
        <v>1.0137627654415897</v>
      </c>
      <c r="AB32" s="3">
        <f t="shared" si="2"/>
        <v>2.4767328162500003E-4</v>
      </c>
      <c r="AC32" s="3">
        <f t="shared" si="19"/>
        <v>5.0118942962051598E-2</v>
      </c>
      <c r="AD32" s="3">
        <f t="shared" si="20"/>
        <v>2.5108195090615368E-4</v>
      </c>
      <c r="AE32" s="3">
        <f t="shared" si="21"/>
        <v>1.5845565654344869E-2</v>
      </c>
      <c r="AF32" s="3">
        <f t="shared" si="22"/>
        <v>5.0808718218218731E-2</v>
      </c>
      <c r="AG32" s="3">
        <f t="shared" si="23"/>
        <v>19.681661633444339</v>
      </c>
    </row>
    <row r="33" spans="1:33" x14ac:dyDescent="0.2">
      <c r="B33" s="3">
        <v>7.1968600000000002E-3</v>
      </c>
      <c r="C33" s="30">
        <f t="shared" si="3"/>
        <v>5.9973833333333344</v>
      </c>
      <c r="D33" s="3">
        <v>-9.2706000000000004E-7</v>
      </c>
      <c r="E33" s="31">
        <f t="shared" si="27"/>
        <v>1.0170010743443285</v>
      </c>
      <c r="F33" s="3">
        <f t="shared" si="0"/>
        <v>3.5335425509999999E-4</v>
      </c>
      <c r="G33" s="3">
        <f t="shared" si="5"/>
        <v>4.9098392229388922E-2</v>
      </c>
      <c r="H33" s="3">
        <f t="shared" si="6"/>
        <v>3.5936165706083992E-4</v>
      </c>
      <c r="I33" s="3">
        <f t="shared" si="7"/>
        <v>1.8956836683920657E-2</v>
      </c>
      <c r="J33" s="3">
        <f t="shared" si="8"/>
        <v>4.9933117645867768E-2</v>
      </c>
      <c r="K33" s="3">
        <f t="shared" si="9"/>
        <v>20.026788775580396</v>
      </c>
      <c r="L33" s="3"/>
      <c r="M33" s="3">
        <v>7.1968600000000002E-3</v>
      </c>
      <c r="N33" s="4">
        <f t="shared" si="10"/>
        <v>5.9973833333333344</v>
      </c>
      <c r="O33" s="3">
        <v>-9.1762400000000004E-7</v>
      </c>
      <c r="P33" s="31">
        <f t="shared" si="28"/>
        <v>1.0171142262534423</v>
      </c>
      <c r="Q33" s="3">
        <f t="shared" si="1"/>
        <v>3.6399028908000003E-4</v>
      </c>
      <c r="R33" s="3">
        <f t="shared" si="12"/>
        <v>5.0576263687219153E-2</v>
      </c>
      <c r="S33" s="3">
        <f t="shared" si="13"/>
        <v>3.7021970124137099E-4</v>
      </c>
      <c r="T33" s="3">
        <f t="shared" si="14"/>
        <v>1.9241094075997108E-2</v>
      </c>
      <c r="U33" s="3">
        <f t="shared" si="15"/>
        <v>5.1441837307015972E-2</v>
      </c>
      <c r="V33" s="3">
        <f t="shared" si="16"/>
        <v>19.439430089399501</v>
      </c>
      <c r="X33" s="3">
        <v>7.1968600000000002E-3</v>
      </c>
      <c r="Y33" s="4">
        <f t="shared" si="17"/>
        <v>5.9973833333333344</v>
      </c>
      <c r="Z33" s="3">
        <v>-9.0312100000000003E-7</v>
      </c>
      <c r="AA33" s="31">
        <f t="shared" si="29"/>
        <v>1.0170010743443285</v>
      </c>
      <c r="AB33" s="3">
        <f t="shared" si="2"/>
        <v>3.6335378887500001E-4</v>
      </c>
      <c r="AC33" s="3">
        <f t="shared" si="19"/>
        <v>5.0487822310702167E-2</v>
      </c>
      <c r="AD33" s="3">
        <f t="shared" si="20"/>
        <v>3.6953119365295731E-4</v>
      </c>
      <c r="AE33" s="3">
        <f t="shared" si="21"/>
        <v>1.9223194158436763E-2</v>
      </c>
      <c r="AF33" s="3">
        <f t="shared" si="22"/>
        <v>5.1346169531289662E-2</v>
      </c>
      <c r="AG33" s="3">
        <f t="shared" si="23"/>
        <v>19.475649481323305</v>
      </c>
    </row>
    <row r="34" spans="1:33" s="23" customFormat="1" x14ac:dyDescent="0.2">
      <c r="B34" s="4">
        <v>0.01</v>
      </c>
      <c r="C34" s="30">
        <f t="shared" si="3"/>
        <v>8.3333333333333339</v>
      </c>
      <c r="D34" s="4">
        <v>-1.3124600000000001E-6</v>
      </c>
      <c r="E34" s="30">
        <f>(E$2-3+(6.5144*LN(B34*1000)))/E$2</f>
        <v>1.0198346451732239</v>
      </c>
      <c r="F34" s="4">
        <f t="shared" si="0"/>
        <v>5.0024946509999999E-4</v>
      </c>
      <c r="G34" s="4">
        <f t="shared" si="5"/>
        <v>5.0024946510000001E-2</v>
      </c>
      <c r="H34" s="4">
        <f t="shared" si="6"/>
        <v>5.1017173573835351E-4</v>
      </c>
      <c r="I34" s="4">
        <f t="shared" si="7"/>
        <v>2.2586981554389988E-2</v>
      </c>
      <c r="J34" s="4">
        <f t="shared" si="8"/>
        <v>5.1017173573835346E-2</v>
      </c>
      <c r="K34" s="3">
        <f t="shared" si="9"/>
        <v>19.601242678658696</v>
      </c>
      <c r="L34" s="4"/>
      <c r="M34" s="4">
        <v>0.01</v>
      </c>
      <c r="N34" s="4">
        <f t="shared" si="10"/>
        <v>8.3333333333333339</v>
      </c>
      <c r="O34" s="4">
        <v>-1.2945700000000001E-6</v>
      </c>
      <c r="P34" s="30">
        <f>(P$2-3+(6.5144*LN(M34*1000)))/P$2</f>
        <v>1.019966656122796</v>
      </c>
      <c r="Q34" s="4">
        <f t="shared" si="1"/>
        <v>5.1350968944000009E-4</v>
      </c>
      <c r="R34" s="4">
        <f t="shared" si="12"/>
        <v>5.1350968944000007E-2</v>
      </c>
      <c r="S34" s="4">
        <f t="shared" si="13"/>
        <v>5.2376276082477231E-4</v>
      </c>
      <c r="T34" s="4">
        <f t="shared" si="14"/>
        <v>2.2885863777117356E-2</v>
      </c>
      <c r="U34" s="4">
        <f t="shared" si="15"/>
        <v>5.2376276082477233E-2</v>
      </c>
      <c r="V34" s="3">
        <f t="shared" si="16"/>
        <v>19.092613579959256</v>
      </c>
      <c r="X34" s="4">
        <v>0.01</v>
      </c>
      <c r="Y34" s="4">
        <f t="shared" si="17"/>
        <v>8.3333333333333339</v>
      </c>
      <c r="Z34" s="4">
        <v>-1.2741800000000001E-6</v>
      </c>
      <c r="AA34" s="30">
        <f>(AA$2-3+(6.5144*LN(X34*1000)))/AA$2</f>
        <v>1.0198346451732239</v>
      </c>
      <c r="AB34" s="4">
        <f t="shared" si="2"/>
        <v>5.1264010105000004E-4</v>
      </c>
      <c r="AC34" s="4">
        <f t="shared" si="19"/>
        <v>5.1264010105E-2</v>
      </c>
      <c r="AD34" s="4">
        <f t="shared" si="20"/>
        <v>5.228081355558924E-4</v>
      </c>
      <c r="AE34" s="4">
        <f t="shared" si="21"/>
        <v>2.2864998044082409E-2</v>
      </c>
      <c r="AF34" s="4">
        <f t="shared" si="22"/>
        <v>5.2280813555589237E-2</v>
      </c>
      <c r="AG34" s="3">
        <f t="shared" si="23"/>
        <v>19.127475874810521</v>
      </c>
    </row>
    <row r="35" spans="1:33" x14ac:dyDescent="0.2">
      <c r="B35" s="3">
        <v>1.27063E-2</v>
      </c>
      <c r="C35" s="30">
        <f t="shared" si="3"/>
        <v>10.588583333333334</v>
      </c>
      <c r="D35" s="3">
        <v>-1.67229E-6</v>
      </c>
      <c r="E35" s="31">
        <f>(E$2-3+(6.5144*LN(B35*1000)))/E$2</f>
        <v>1.0224136244259825</v>
      </c>
      <c r="F35" s="3">
        <f t="shared" si="0"/>
        <v>6.3739866960000008E-4</v>
      </c>
      <c r="G35" s="3">
        <f t="shared" si="5"/>
        <v>5.0163987124497302E-2</v>
      </c>
      <c r="H35" s="24">
        <f t="shared" si="6"/>
        <v>6.5168508399003535E-4</v>
      </c>
      <c r="I35" s="24">
        <f t="shared" si="7"/>
        <v>2.552812339342701E-2</v>
      </c>
      <c r="J35" s="24">
        <f t="shared" si="8"/>
        <v>5.1288343891615601E-2</v>
      </c>
      <c r="K35" s="3">
        <f t="shared" si="9"/>
        <v>19.497607528783469</v>
      </c>
      <c r="L35" s="3"/>
      <c r="M35" s="3">
        <v>1.27063E-2</v>
      </c>
      <c r="N35" s="4">
        <f t="shared" si="10"/>
        <v>10.588583333333334</v>
      </c>
      <c r="O35" s="3">
        <v>-1.64726E-6</v>
      </c>
      <c r="P35" s="31">
        <f>(P$2-3+(6.5144*LN(M35*1000)))/P$2</f>
        <v>1.0225627999629274</v>
      </c>
      <c r="Q35" s="3">
        <f t="shared" si="1"/>
        <v>6.5340770484000001E-4</v>
      </c>
      <c r="R35" s="3">
        <f t="shared" si="12"/>
        <v>5.1423916076277124E-2</v>
      </c>
      <c r="S35" s="24">
        <f t="shared" si="13"/>
        <v>6.6815041217854049E-4</v>
      </c>
      <c r="T35" s="24">
        <f t="shared" si="14"/>
        <v>2.584860561381485E-2</v>
      </c>
      <c r="U35" s="24">
        <f t="shared" si="15"/>
        <v>5.2584183608016533E-2</v>
      </c>
      <c r="V35" s="3">
        <f t="shared" si="16"/>
        <v>19.017125138889647</v>
      </c>
      <c r="X35" s="3">
        <v>1.27063E-2</v>
      </c>
      <c r="Y35" s="4">
        <f t="shared" si="17"/>
        <v>10.588583333333334</v>
      </c>
      <c r="Z35" s="3">
        <v>-1.6234500000000001E-6</v>
      </c>
      <c r="AA35" s="31">
        <f>(AA$2-3+(6.5144*LN(X35*1000)))/AA$2</f>
        <v>1.0224136244259825</v>
      </c>
      <c r="AB35" s="3">
        <f t="shared" si="2"/>
        <v>6.5316015380000015E-4</v>
      </c>
      <c r="AC35" s="3">
        <f t="shared" si="19"/>
        <v>5.1404433532971847E-2</v>
      </c>
      <c r="AD35" s="24">
        <f t="shared" si="20"/>
        <v>6.6779984017729032E-4</v>
      </c>
      <c r="AE35" s="24">
        <f t="shared" si="21"/>
        <v>2.5841823468503347E-2</v>
      </c>
      <c r="AF35" s="24">
        <f t="shared" si="22"/>
        <v>5.2556593200010257E-2</v>
      </c>
      <c r="AG35" s="3">
        <f t="shared" si="23"/>
        <v>19.027108477035092</v>
      </c>
    </row>
    <row r="36" spans="1:33" x14ac:dyDescent="0.2">
      <c r="B36" s="3">
        <v>1.6145E-2</v>
      </c>
      <c r="C36" s="30">
        <f t="shared" si="3"/>
        <v>13.454166666666667</v>
      </c>
      <c r="D36" s="3">
        <v>-2.1298100000000002E-6</v>
      </c>
      <c r="E36" s="32">
        <f t="shared" ref="E36:E43" si="30">(E$2-3+(6.5144*LN(B36*1000)))/E$2</f>
        <v>1.02499259969783</v>
      </c>
      <c r="F36" s="3">
        <f t="shared" si="0"/>
        <v>8.1178241760000009E-4</v>
      </c>
      <c r="G36" s="3">
        <f t="shared" si="5"/>
        <v>5.0280731966553117E-2</v>
      </c>
      <c r="H36" s="24">
        <f t="shared" si="6"/>
        <v>8.320709706048135E-4</v>
      </c>
      <c r="I36" s="24">
        <f t="shared" si="7"/>
        <v>2.8845640408990982E-2</v>
      </c>
      <c r="J36" s="24">
        <f t="shared" si="8"/>
        <v>5.1537378173107065E-2</v>
      </c>
      <c r="K36" s="3">
        <f t="shared" si="9"/>
        <v>19.403392944071303</v>
      </c>
      <c r="L36" s="3"/>
      <c r="M36" s="3">
        <v>1.6145E-2</v>
      </c>
      <c r="N36" s="4">
        <f t="shared" si="10"/>
        <v>13.454166666666667</v>
      </c>
      <c r="O36" s="3">
        <v>-2.0936300000000001E-6</v>
      </c>
      <c r="P36" s="32">
        <f t="shared" ref="P36:P45" si="31">(P$2-3+(6.5144*LN(M36*1000)))/P$2</f>
        <v>1.0251589397956526</v>
      </c>
      <c r="Q36" s="3">
        <f t="shared" si="1"/>
        <v>8.3046482904000011E-4</v>
      </c>
      <c r="R36" s="3">
        <f t="shared" si="12"/>
        <v>5.1437895883555289E-2</v>
      </c>
      <c r="S36" s="24">
        <f t="shared" si="13"/>
        <v>8.5135844367622442E-4</v>
      </c>
      <c r="T36" s="24">
        <f t="shared" si="14"/>
        <v>2.9178047290321269E-2</v>
      </c>
      <c r="U36" s="24">
        <f t="shared" si="15"/>
        <v>5.2732018809304705E-2</v>
      </c>
      <c r="V36" s="3">
        <f t="shared" si="16"/>
        <v>18.963810272773916</v>
      </c>
      <c r="X36" s="3">
        <v>1.6145E-2</v>
      </c>
      <c r="Y36" s="4">
        <f t="shared" si="17"/>
        <v>13.454166666666667</v>
      </c>
      <c r="Z36" s="3">
        <v>-2.06584E-6</v>
      </c>
      <c r="AA36" s="32">
        <f t="shared" ref="AA36:AA47" si="32">(AA$2-3+(6.5144*LN(X36*1000)))/AA$2</f>
        <v>1.02499259969783</v>
      </c>
      <c r="AB36" s="3">
        <f t="shared" si="2"/>
        <v>8.3114471055000005E-4</v>
      </c>
      <c r="AC36" s="3">
        <f t="shared" si="19"/>
        <v>5.1480006847321159E-2</v>
      </c>
      <c r="AD36" s="24">
        <f t="shared" si="20"/>
        <v>8.5191717759174491E-4</v>
      </c>
      <c r="AE36" s="24">
        <f t="shared" si="21"/>
        <v>2.9187620279696406E-2</v>
      </c>
      <c r="AF36" s="24">
        <f t="shared" si="22"/>
        <v>5.2766626050897797E-2</v>
      </c>
      <c r="AG36" s="3">
        <f t="shared" si="23"/>
        <v>18.951372767995757</v>
      </c>
    </row>
    <row r="37" spans="1:33" x14ac:dyDescent="0.2">
      <c r="B37" s="3">
        <v>2.0514299999999999E-2</v>
      </c>
      <c r="C37" s="30">
        <f t="shared" si="3"/>
        <v>17.09525</v>
      </c>
      <c r="D37" s="3">
        <v>-2.7089099999999999E-6</v>
      </c>
      <c r="E37" s="32">
        <f t="shared" si="30"/>
        <v>1.0275715677443467</v>
      </c>
      <c r="F37" s="3">
        <f t="shared" si="0"/>
        <v>1.0325063826E-3</v>
      </c>
      <c r="G37" s="3">
        <f t="shared" si="5"/>
        <v>5.0331056024334242E-2</v>
      </c>
      <c r="H37" s="3">
        <f t="shared" si="6"/>
        <v>1.0609742022743261E-3</v>
      </c>
      <c r="I37" s="3">
        <f t="shared" si="7"/>
        <v>3.2572598948722623E-2</v>
      </c>
      <c r="J37" s="3">
        <f t="shared" si="8"/>
        <v>5.1718762145153682E-2</v>
      </c>
      <c r="K37" s="3">
        <f t="shared" si="9"/>
        <v>19.335342891490786</v>
      </c>
      <c r="L37" s="3"/>
      <c r="M37" s="3">
        <v>2.0514299999999999E-2</v>
      </c>
      <c r="N37" s="4">
        <f t="shared" si="10"/>
        <v>17.09525</v>
      </c>
      <c r="O37" s="3">
        <v>-2.6613100000000001E-6</v>
      </c>
      <c r="P37" s="32">
        <f t="shared" si="31"/>
        <v>1.027755072354958</v>
      </c>
      <c r="Q37" s="3">
        <f t="shared" si="1"/>
        <v>1.0556407778400001E-3</v>
      </c>
      <c r="R37" s="3">
        <f t="shared" si="12"/>
        <v>5.1458776455448163E-2</v>
      </c>
      <c r="S37" s="3">
        <f t="shared" si="13"/>
        <v>1.0849401640097935E-3</v>
      </c>
      <c r="T37" s="3">
        <f t="shared" si="14"/>
        <v>3.2938429895940598E-2</v>
      </c>
      <c r="U37" s="3">
        <f t="shared" si="15"/>
        <v>5.2887018519266735E-2</v>
      </c>
      <c r="V37" s="3">
        <f t="shared" si="16"/>
        <v>18.908231698402513</v>
      </c>
      <c r="X37" s="3">
        <v>2.0514299999999999E-2</v>
      </c>
      <c r="Y37" s="4">
        <f t="shared" si="17"/>
        <v>17.09525</v>
      </c>
      <c r="Z37" s="3">
        <v>-2.6221899999999998E-6</v>
      </c>
      <c r="AA37" s="32">
        <f t="shared" si="32"/>
        <v>1.0275715677443467</v>
      </c>
      <c r="AB37" s="3">
        <f t="shared" si="2"/>
        <v>1.0549782242999998E-3</v>
      </c>
      <c r="AC37" s="3">
        <f t="shared" si="19"/>
        <v>5.1426479299805497E-2</v>
      </c>
      <c r="AD37" s="3">
        <f t="shared" si="20"/>
        <v>1.0840656278800979E-3</v>
      </c>
      <c r="AE37" s="3">
        <f t="shared" si="21"/>
        <v>3.292515190367537E-2</v>
      </c>
      <c r="AF37" s="3">
        <f t="shared" si="22"/>
        <v>5.2844387957673329E-2</v>
      </c>
      <c r="AG37" s="3">
        <f t="shared" si="23"/>
        <v>18.923485324514839</v>
      </c>
    </row>
    <row r="38" spans="1:33" x14ac:dyDescent="0.2">
      <c r="B38" s="3">
        <v>2.6065999999999999E-2</v>
      </c>
      <c r="C38" s="30">
        <f t="shared" si="3"/>
        <v>21.721666666666668</v>
      </c>
      <c r="D38" s="3">
        <v>-3.4358000000000002E-6</v>
      </c>
      <c r="E38" s="32">
        <f t="shared" si="30"/>
        <v>1.030150511880797</v>
      </c>
      <c r="F38" s="3">
        <f t="shared" si="0"/>
        <v>1.3095605061E-3</v>
      </c>
      <c r="G38" s="3">
        <f t="shared" si="5"/>
        <v>5.024017901097215E-2</v>
      </c>
      <c r="H38" s="3">
        <f t="shared" si="6"/>
        <v>1.3490444256977906E-3</v>
      </c>
      <c r="I38" s="3">
        <f t="shared" si="7"/>
        <v>3.6729340120641843E-2</v>
      </c>
      <c r="J38" s="3">
        <f t="shared" si="8"/>
        <v>5.1754946125135835E-2</v>
      </c>
      <c r="K38" s="3">
        <f t="shared" si="9"/>
        <v>19.321824769793931</v>
      </c>
      <c r="L38" s="3"/>
      <c r="M38" s="3">
        <v>2.6065999999999999E-2</v>
      </c>
      <c r="N38" s="4">
        <f t="shared" si="10"/>
        <v>21.721666666666668</v>
      </c>
      <c r="O38" s="3">
        <v>-3.3740499999999999E-6</v>
      </c>
      <c r="P38" s="32">
        <f t="shared" si="31"/>
        <v>1.0303511808450618</v>
      </c>
      <c r="Q38" s="3">
        <f t="shared" si="1"/>
        <v>1.33835622624E-3</v>
      </c>
      <c r="R38" s="3">
        <f t="shared" si="12"/>
        <v>5.1344902410803347E-2</v>
      </c>
      <c r="S38" s="3">
        <f t="shared" si="13"/>
        <v>1.3789769180977247E-3</v>
      </c>
      <c r="T38" s="3">
        <f t="shared" si="14"/>
        <v>3.713457846936901E-2</v>
      </c>
      <c r="U38" s="3">
        <f t="shared" si="15"/>
        <v>5.2903280829345686E-2</v>
      </c>
      <c r="V38" s="3">
        <f t="shared" si="16"/>
        <v>18.902419364609528</v>
      </c>
      <c r="X38" s="3">
        <v>2.6065999999999999E-2</v>
      </c>
      <c r="Y38" s="4">
        <f t="shared" si="17"/>
        <v>21.721666666666668</v>
      </c>
      <c r="Z38" s="3">
        <v>-3.3286900000000001E-6</v>
      </c>
      <c r="AA38" s="32">
        <f t="shared" si="32"/>
        <v>1.030150511880797</v>
      </c>
      <c r="AB38" s="3">
        <f t="shared" si="2"/>
        <v>1.3392208368000001E-3</v>
      </c>
      <c r="AC38" s="3">
        <f t="shared" si="19"/>
        <v>5.1378072462211315E-2</v>
      </c>
      <c r="AD38" s="3">
        <f t="shared" si="20"/>
        <v>1.3795990305509494E-3</v>
      </c>
      <c r="AE38" s="3">
        <f t="shared" si="21"/>
        <v>3.7142953982565112E-2</v>
      </c>
      <c r="AF38" s="3">
        <f t="shared" si="22"/>
        <v>5.2927147646395667E-2</v>
      </c>
      <c r="AG38" s="3">
        <f t="shared" si="23"/>
        <v>18.893895561517187</v>
      </c>
    </row>
    <row r="39" spans="1:33" x14ac:dyDescent="0.2">
      <c r="B39" s="3">
        <v>3.05788E-2</v>
      </c>
      <c r="C39" s="30">
        <f t="shared" si="3"/>
        <v>25.482333333333337</v>
      </c>
      <c r="D39" s="3">
        <v>-4.0191899999999997E-6</v>
      </c>
      <c r="E39" s="32">
        <f t="shared" si="30"/>
        <v>1.0318698308260823</v>
      </c>
      <c r="F39" s="3">
        <f t="shared" si="0"/>
        <v>1.5319196045999997E-3</v>
      </c>
      <c r="G39" s="3">
        <f t="shared" si="5"/>
        <v>5.0097440206940749E-2</v>
      </c>
      <c r="H39" s="3">
        <f t="shared" si="6"/>
        <v>1.5807416232377605E-3</v>
      </c>
      <c r="I39" s="3">
        <f t="shared" si="7"/>
        <v>3.9758541512959961E-2</v>
      </c>
      <c r="J39" s="3">
        <f t="shared" si="8"/>
        <v>5.1694037151155718E-2</v>
      </c>
      <c r="K39" s="3">
        <f t="shared" si="9"/>
        <v>19.344590887261415</v>
      </c>
      <c r="M39" s="3">
        <v>3.05788E-2</v>
      </c>
      <c r="N39" s="4">
        <f t="shared" si="10"/>
        <v>25.482333333333337</v>
      </c>
      <c r="O39" s="3">
        <v>-3.9467300000000002E-6</v>
      </c>
      <c r="P39" s="32">
        <f t="shared" si="31"/>
        <v>1.0320819428448915</v>
      </c>
      <c r="Q39" s="3">
        <f t="shared" si="1"/>
        <v>1.5655154750400001E-3</v>
      </c>
      <c r="R39" s="3">
        <f t="shared" si="12"/>
        <v>5.1196105636584825E-2</v>
      </c>
      <c r="S39" s="3">
        <f t="shared" si="13"/>
        <v>1.6157402530330267E-3</v>
      </c>
      <c r="T39" s="3">
        <f t="shared" si="14"/>
        <v>4.0196271630998648E-2</v>
      </c>
      <c r="U39" s="3">
        <f t="shared" si="15"/>
        <v>5.2838576171498772E-2</v>
      </c>
      <c r="V39" s="3">
        <f t="shared" si="16"/>
        <v>18.925566744158445</v>
      </c>
      <c r="X39" s="3">
        <v>3.05788E-2</v>
      </c>
      <c r="Y39" s="4">
        <f t="shared" si="17"/>
        <v>25.482333333333337</v>
      </c>
      <c r="Z39" s="3">
        <v>-3.89517E-6</v>
      </c>
      <c r="AA39" s="32">
        <f t="shared" si="32"/>
        <v>1.0318698308260823</v>
      </c>
      <c r="AB39" s="3">
        <f t="shared" si="2"/>
        <v>1.5671299028000001E-3</v>
      </c>
      <c r="AC39" s="3">
        <f t="shared" si="19"/>
        <v>5.1248901291090561E-2</v>
      </c>
      <c r="AD39" s="3">
        <f t="shared" si="20"/>
        <v>1.6170740676847309E-3</v>
      </c>
      <c r="AE39" s="3">
        <f t="shared" si="21"/>
        <v>4.0212859481572945E-2</v>
      </c>
      <c r="AF39" s="3">
        <f t="shared" si="22"/>
        <v>5.288219510526021E-2</v>
      </c>
      <c r="AG39" s="3">
        <f t="shared" si="23"/>
        <v>18.909956328581558</v>
      </c>
    </row>
    <row r="40" spans="1:33" x14ac:dyDescent="0.2">
      <c r="B40" s="3">
        <v>3.5872800000000003E-2</v>
      </c>
      <c r="C40" s="30">
        <f t="shared" si="3"/>
        <v>29.894000000000005</v>
      </c>
      <c r="D40" s="3">
        <v>-4.6981500000000001E-6</v>
      </c>
      <c r="E40" s="32">
        <f t="shared" si="30"/>
        <v>1.0335891197779137</v>
      </c>
      <c r="F40" s="3">
        <f t="shared" si="0"/>
        <v>1.7907052086E-3</v>
      </c>
      <c r="G40" s="3">
        <f t="shared" si="5"/>
        <v>4.9918188950960056E-2</v>
      </c>
      <c r="H40" s="3">
        <f t="shared" si="6"/>
        <v>1.8508534203385992E-3</v>
      </c>
      <c r="I40" s="3">
        <f t="shared" si="7"/>
        <v>4.3021546001260798E-2</v>
      </c>
      <c r="J40" s="3">
        <f t="shared" si="8"/>
        <v>5.1594896978730376E-2</v>
      </c>
      <c r="K40" s="3">
        <f t="shared" si="9"/>
        <v>19.381761735317404</v>
      </c>
      <c r="M40" s="3">
        <v>3.5872800000000003E-2</v>
      </c>
      <c r="N40" s="4">
        <f t="shared" si="10"/>
        <v>29.894000000000005</v>
      </c>
      <c r="O40" s="3">
        <v>-4.61172E-6</v>
      </c>
      <c r="P40" s="32">
        <f t="shared" si="31"/>
        <v>1.0338126746516436</v>
      </c>
      <c r="Q40" s="3">
        <f t="shared" si="1"/>
        <v>1.82929040844E-3</v>
      </c>
      <c r="R40" s="3">
        <f t="shared" si="12"/>
        <v>5.099380055195022E-2</v>
      </c>
      <c r="S40" s="3">
        <f t="shared" si="13"/>
        <v>1.8911436098639541E-3</v>
      </c>
      <c r="T40" s="3">
        <f t="shared" si="14"/>
        <v>4.3487281012543816E-2</v>
      </c>
      <c r="U40" s="3">
        <f t="shared" si="15"/>
        <v>5.2718037339264119E-2</v>
      </c>
      <c r="V40" s="3">
        <f t="shared" si="16"/>
        <v>18.96883970783194</v>
      </c>
      <c r="X40" s="3">
        <v>3.5872800000000003E-2</v>
      </c>
      <c r="Y40" s="4">
        <f t="shared" si="17"/>
        <v>29.894000000000005</v>
      </c>
      <c r="Z40" s="3">
        <v>-4.5541000000000002E-6</v>
      </c>
      <c r="AA40" s="32">
        <f t="shared" si="32"/>
        <v>1.0335891197779137</v>
      </c>
      <c r="AB40" s="3">
        <f t="shared" si="2"/>
        <v>1.8322339150500001E-3</v>
      </c>
      <c r="AC40" s="3">
        <f t="shared" si="19"/>
        <v>5.1075854548571616E-2</v>
      </c>
      <c r="AD40" s="3">
        <f t="shared" si="20"/>
        <v>1.8937770394837703E-3</v>
      </c>
      <c r="AE40" s="3">
        <f t="shared" si="21"/>
        <v>4.3517548638265117E-2</v>
      </c>
      <c r="AF40" s="3">
        <f t="shared" si="22"/>
        <v>5.2791447544762886E-2</v>
      </c>
      <c r="AG40" s="3">
        <f t="shared" si="23"/>
        <v>18.942462207577861</v>
      </c>
    </row>
    <row r="41" spans="1:33" x14ac:dyDescent="0.2">
      <c r="B41" s="3">
        <v>4.2083500000000003E-2</v>
      </c>
      <c r="C41" s="30">
        <f t="shared" si="3"/>
        <v>35.069583333333341</v>
      </c>
      <c r="D41" s="3">
        <v>-5.4768900000000002E-6</v>
      </c>
      <c r="E41" s="32">
        <f t="shared" si="30"/>
        <v>1.0353084518212319</v>
      </c>
      <c r="F41" s="3">
        <f t="shared" si="0"/>
        <v>2.0875219595999999E-3</v>
      </c>
      <c r="G41" s="3">
        <f t="shared" si="5"/>
        <v>4.9604285755699973E-2</v>
      </c>
      <c r="H41" s="3">
        <f t="shared" si="6"/>
        <v>2.1612291281362999E-3</v>
      </c>
      <c r="I41" s="3">
        <f t="shared" si="7"/>
        <v>4.6489021587212395E-2</v>
      </c>
      <c r="J41" s="3">
        <f t="shared" si="8"/>
        <v>5.1355736289431721E-2</v>
      </c>
      <c r="K41" s="3">
        <f t="shared" si="9"/>
        <v>19.472021477098085</v>
      </c>
      <c r="M41" s="3">
        <v>4.2083500000000003E-2</v>
      </c>
      <c r="N41" s="4">
        <f t="shared" si="10"/>
        <v>35.069583333333341</v>
      </c>
      <c r="O41" s="3">
        <v>-5.3778399999999998E-6</v>
      </c>
      <c r="P41" s="32">
        <f t="shared" si="31"/>
        <v>1.0355434498366811</v>
      </c>
      <c r="Q41" s="3">
        <f t="shared" si="1"/>
        <v>2.1331795676399999E-3</v>
      </c>
      <c r="R41" s="3">
        <f t="shared" si="12"/>
        <v>5.068921471930804E-2</v>
      </c>
      <c r="S41" s="3">
        <f t="shared" si="13"/>
        <v>2.2090001285950452E-3</v>
      </c>
      <c r="T41" s="3">
        <f t="shared" si="14"/>
        <v>4.7000001368032375E-2</v>
      </c>
      <c r="U41" s="3">
        <f t="shared" si="15"/>
        <v>5.2490884279944514E-2</v>
      </c>
      <c r="V41" s="3">
        <f t="shared" si="16"/>
        <v>19.050926912695878</v>
      </c>
      <c r="X41" s="3">
        <v>4.2083500000000003E-2</v>
      </c>
      <c r="Y41" s="4">
        <f t="shared" si="17"/>
        <v>35.069583333333341</v>
      </c>
      <c r="Z41" s="3">
        <v>-5.3124500000000003E-6</v>
      </c>
      <c r="AA41" s="32">
        <f t="shared" si="32"/>
        <v>1.0353084518212319</v>
      </c>
      <c r="AB41" s="3">
        <f t="shared" si="2"/>
        <v>2.1373370788000004E-3</v>
      </c>
      <c r="AC41" s="3">
        <f t="shared" si="19"/>
        <v>5.0788006672448829E-2</v>
      </c>
      <c r="AD41" s="3">
        <f t="shared" si="20"/>
        <v>2.2128031420725427E-3</v>
      </c>
      <c r="AE41" s="3">
        <f t="shared" si="21"/>
        <v>4.704044155907279E-2</v>
      </c>
      <c r="AF41" s="3">
        <f t="shared" si="22"/>
        <v>5.258125255913939E-2</v>
      </c>
      <c r="AG41" s="3">
        <f t="shared" si="23"/>
        <v>19.018185214878176</v>
      </c>
    </row>
    <row r="42" spans="1:33" ht="12.75" customHeight="1" x14ac:dyDescent="0.2">
      <c r="B42" s="3">
        <v>4.9369299999999998E-2</v>
      </c>
      <c r="C42" s="30">
        <f t="shared" si="3"/>
        <v>41.141083333333334</v>
      </c>
      <c r="D42" s="3">
        <v>-6.3736000000000003E-6</v>
      </c>
      <c r="E42" s="32">
        <f t="shared" si="30"/>
        <v>1.0370277477061385</v>
      </c>
      <c r="F42" s="3">
        <f t="shared" si="0"/>
        <v>2.4293029761000002E-3</v>
      </c>
      <c r="G42" s="3">
        <f t="shared" si="5"/>
        <v>4.9206753510785052E-2</v>
      </c>
      <c r="H42" s="3">
        <f t="shared" si="6"/>
        <v>2.5192545938008022E-3</v>
      </c>
      <c r="I42" s="3">
        <f t="shared" si="7"/>
        <v>5.0192176619477287E-2</v>
      </c>
      <c r="J42" s="3">
        <f t="shared" si="8"/>
        <v>5.1028768765220535E-2</v>
      </c>
      <c r="K42" s="3">
        <f t="shared" si="9"/>
        <v>19.596788717378693</v>
      </c>
      <c r="M42" s="3">
        <v>4.9369299999999998E-2</v>
      </c>
      <c r="N42" s="4">
        <f t="shared" si="10"/>
        <v>41.141083333333334</v>
      </c>
      <c r="O42" s="3">
        <v>-6.2617700000000004E-6</v>
      </c>
      <c r="P42" s="32">
        <f t="shared" si="31"/>
        <v>1.037274188622652</v>
      </c>
      <c r="Q42" s="3">
        <f t="shared" si="1"/>
        <v>2.48379924144E-3</v>
      </c>
      <c r="R42" s="3">
        <f t="shared" si="12"/>
        <v>5.0310602772168131E-2</v>
      </c>
      <c r="S42" s="3">
        <f t="shared" si="13"/>
        <v>2.5763808428662343E-3</v>
      </c>
      <c r="T42" s="3">
        <f t="shared" si="14"/>
        <v>5.075806185096348E-2</v>
      </c>
      <c r="U42" s="3">
        <f t="shared" si="15"/>
        <v>5.2185889669617243E-2</v>
      </c>
      <c r="V42" s="3">
        <f t="shared" si="16"/>
        <v>19.162267929719757</v>
      </c>
      <c r="X42" s="3">
        <v>4.9369299999999998E-2</v>
      </c>
      <c r="Y42" s="4">
        <f t="shared" si="17"/>
        <v>41.141083333333334</v>
      </c>
      <c r="Z42" s="3">
        <v>-6.1854299999999997E-6</v>
      </c>
      <c r="AA42" s="32">
        <f t="shared" si="32"/>
        <v>1.0370277477061385</v>
      </c>
      <c r="AB42" s="3">
        <f t="shared" si="2"/>
        <v>2.4885587572999997E-3</v>
      </c>
      <c r="AC42" s="3">
        <f t="shared" si="19"/>
        <v>5.0407009159538413E-2</v>
      </c>
      <c r="AD42" s="3">
        <f t="shared" si="20"/>
        <v>2.5807044831172056E-3</v>
      </c>
      <c r="AE42" s="3">
        <f t="shared" si="21"/>
        <v>5.080063467238579E-2</v>
      </c>
      <c r="AF42" s="3">
        <f t="shared" si="22"/>
        <v>5.2273467177318816E-2</v>
      </c>
      <c r="AG42" s="3">
        <f t="shared" si="23"/>
        <v>19.130164000942617</v>
      </c>
    </row>
    <row r="43" spans="1:33" x14ac:dyDescent="0.2">
      <c r="B43" s="3">
        <v>5.7916599999999999E-2</v>
      </c>
      <c r="C43" s="30">
        <f t="shared" si="3"/>
        <v>48.263833333333338</v>
      </c>
      <c r="D43" s="3">
        <v>-7.3988199999999999E-6</v>
      </c>
      <c r="E43" s="32">
        <f t="shared" si="30"/>
        <v>1.0387470676839241</v>
      </c>
      <c r="F43" s="3">
        <f t="shared" si="0"/>
        <v>2.8200655790999998E-3</v>
      </c>
      <c r="G43" s="3">
        <f t="shared" si="5"/>
        <v>4.8691835831177935E-2</v>
      </c>
      <c r="H43" s="3">
        <f t="shared" si="6"/>
        <v>2.9293348509664922E-3</v>
      </c>
      <c r="I43" s="3">
        <f t="shared" si="7"/>
        <v>5.4123330006259705E-2</v>
      </c>
      <c r="J43" s="3">
        <f t="shared" si="8"/>
        <v>5.0578501689783104E-2</v>
      </c>
      <c r="K43" s="3">
        <f t="shared" si="9"/>
        <v>19.771246015419251</v>
      </c>
      <c r="M43" s="3">
        <v>5.7916599999999999E-2</v>
      </c>
      <c r="N43" s="4">
        <f t="shared" si="10"/>
        <v>48.263833333333338</v>
      </c>
      <c r="O43" s="3">
        <v>-7.2722999999999998E-6</v>
      </c>
      <c r="P43" s="32">
        <f t="shared" si="31"/>
        <v>1.0390049516618538</v>
      </c>
      <c r="Q43" s="3">
        <f t="shared" si="1"/>
        <v>2.8846360712399999E-3</v>
      </c>
      <c r="R43" s="3">
        <f t="shared" si="12"/>
        <v>4.9806723309724674E-2</v>
      </c>
      <c r="S43" s="3">
        <f t="shared" si="13"/>
        <v>2.9971511617607558E-3</v>
      </c>
      <c r="T43" s="3">
        <f t="shared" si="14"/>
        <v>5.4746243357519569E-2</v>
      </c>
      <c r="U43" s="3">
        <f t="shared" si="15"/>
        <v>5.1749432144855806E-2</v>
      </c>
      <c r="V43" s="3">
        <f t="shared" si="16"/>
        <v>19.32388353945263</v>
      </c>
      <c r="X43" s="3">
        <v>5.7916599999999999E-2</v>
      </c>
      <c r="Y43" s="4">
        <f t="shared" si="17"/>
        <v>48.263833333333338</v>
      </c>
      <c r="Z43" s="3">
        <v>-7.1877200000000004E-6</v>
      </c>
      <c r="AA43" s="32">
        <f t="shared" si="32"/>
        <v>1.0387470676839241</v>
      </c>
      <c r="AB43" s="3">
        <f t="shared" si="2"/>
        <v>2.8918050815500006E-3</v>
      </c>
      <c r="AC43" s="3">
        <f t="shared" si="19"/>
        <v>4.993050492518554E-2</v>
      </c>
      <c r="AD43" s="3">
        <f t="shared" si="20"/>
        <v>3.0038540487735341E-3</v>
      </c>
      <c r="AE43" s="3">
        <f t="shared" si="21"/>
        <v>5.4807426949032498E-2</v>
      </c>
      <c r="AF43" s="3">
        <f t="shared" si="22"/>
        <v>5.1865165579014202E-2</v>
      </c>
      <c r="AG43" s="3">
        <f t="shared" si="23"/>
        <v>19.280763665480752</v>
      </c>
    </row>
    <row r="44" spans="1:33" ht="16.5" customHeight="1" x14ac:dyDescent="0.2">
      <c r="A44" s="23">
        <v>7.45</v>
      </c>
      <c r="B44" s="3">
        <v>6.5000000000000002E-2</v>
      </c>
      <c r="C44" s="30">
        <f t="shared" ref="C44:C75" si="33">B44/$A$11</f>
        <v>54.166666666666671</v>
      </c>
      <c r="D44" s="3">
        <v>4.1868E-4</v>
      </c>
      <c r="E44" s="32">
        <f t="shared" ref="E44:E49" si="34">(E$2-3+(6.5144*LN(B44*1000)))/E$2</f>
        <v>1.0399894684810052</v>
      </c>
      <c r="F44" s="3">
        <f>D44*$A$44</f>
        <v>3.119166E-3</v>
      </c>
      <c r="G44" s="3">
        <f t="shared" ref="G44:G103" si="35">F44/B44</f>
        <v>4.7987169230769226E-2</v>
      </c>
      <c r="H44" s="3">
        <f t="shared" ref="H44:H103" si="36">E44*F44</f>
        <v>3.2438997904440229E-3</v>
      </c>
      <c r="I44" s="3">
        <f t="shared" ref="I44:I103" si="37">SQRT(H44)</f>
        <v>5.6955243748438328E-2</v>
      </c>
      <c r="J44" s="3">
        <f t="shared" ref="J44:J103" si="38">H44/B44</f>
        <v>4.9906150622215734E-2</v>
      </c>
      <c r="K44" s="3">
        <f t="shared" ref="K44:K75" si="39">1/J44</f>
        <v>20.037610345263733</v>
      </c>
      <c r="M44" s="3">
        <v>6.7943600000000007E-2</v>
      </c>
      <c r="N44" s="4">
        <f t="shared" si="10"/>
        <v>56.619666666666674</v>
      </c>
      <c r="O44" s="3">
        <v>-8.4297100000000006E-6</v>
      </c>
      <c r="P44" s="32">
        <f t="shared" si="31"/>
        <v>1.0407356998879431</v>
      </c>
      <c r="Q44" s="3">
        <f t="shared" si="1"/>
        <v>3.3437343218400005E-3</v>
      </c>
      <c r="R44" s="3">
        <f t="shared" si="12"/>
        <v>4.9213381714245344E-2</v>
      </c>
      <c r="S44" s="3">
        <f t="shared" si="13"/>
        <v>3.4799436796794899E-3</v>
      </c>
      <c r="T44" s="3">
        <f t="shared" si="14"/>
        <v>5.8991047453655965E-2</v>
      </c>
      <c r="U44" s="3">
        <f t="shared" si="15"/>
        <v>5.1218123262227633E-2</v>
      </c>
      <c r="V44" s="3">
        <f t="shared" si="16"/>
        <v>19.524338970410508</v>
      </c>
      <c r="X44" s="3">
        <v>6.7943600000000007E-2</v>
      </c>
      <c r="Y44" s="4">
        <f t="shared" si="17"/>
        <v>56.619666666666674</v>
      </c>
      <c r="Z44" s="3">
        <v>-8.3331600000000007E-6</v>
      </c>
      <c r="AA44" s="32">
        <f t="shared" si="32"/>
        <v>1.0404663729465353</v>
      </c>
      <c r="AB44" s="3">
        <f t="shared" si="2"/>
        <v>3.3526442295500002E-3</v>
      </c>
      <c r="AC44" s="3">
        <f t="shared" si="19"/>
        <v>4.9344518535226277E-2</v>
      </c>
      <c r="AD44" s="3">
        <f t="shared" si="20"/>
        <v>3.4883135813000201E-3</v>
      </c>
      <c r="AE44" s="3">
        <f t="shared" si="21"/>
        <v>5.9061946981961405E-2</v>
      </c>
      <c r="AF44" s="3">
        <f t="shared" si="22"/>
        <v>5.1341312225139962E-2</v>
      </c>
      <c r="AG44" s="3">
        <f t="shared" si="23"/>
        <v>19.477492036332031</v>
      </c>
    </row>
    <row r="45" spans="1:33" x14ac:dyDescent="0.2">
      <c r="B45" s="3">
        <v>7.0000000000000007E-2</v>
      </c>
      <c r="C45" s="30">
        <f t="shared" si="33"/>
        <v>58.333333333333343</v>
      </c>
      <c r="D45" s="3">
        <v>4.5178999999999998E-4</v>
      </c>
      <c r="E45" s="32">
        <f t="shared" si="34"/>
        <v>1.0407874337269527</v>
      </c>
      <c r="F45" s="3">
        <f t="shared" ref="F45:F103" si="40">D45*$A$44</f>
        <v>3.3658354999999999E-3</v>
      </c>
      <c r="G45" s="3">
        <f t="shared" si="35"/>
        <v>4.8083364285714282E-2</v>
      </c>
      <c r="H45" s="3">
        <f t="shared" si="36"/>
        <v>3.5031192923920748E-3</v>
      </c>
      <c r="I45" s="3">
        <f t="shared" si="37"/>
        <v>5.9187154792168163E-2</v>
      </c>
      <c r="J45" s="3">
        <f t="shared" si="38"/>
        <v>5.0044561319886778E-2</v>
      </c>
      <c r="K45" s="3">
        <f t="shared" si="39"/>
        <v>19.982191343589989</v>
      </c>
      <c r="M45" s="3">
        <v>7.9706600000000002E-2</v>
      </c>
      <c r="N45" s="4">
        <f t="shared" si="10"/>
        <v>66.422166666666669</v>
      </c>
      <c r="O45" s="3">
        <v>-9.7452900000000007E-6</v>
      </c>
      <c r="P45" s="32">
        <f t="shared" si="31"/>
        <v>1.0424664539573276</v>
      </c>
      <c r="Q45" s="3">
        <f t="shared" si="1"/>
        <v>3.8655722846400002E-3</v>
      </c>
      <c r="R45" s="3">
        <f t="shared" si="12"/>
        <v>4.8497518206020579E-2</v>
      </c>
      <c r="S45" s="3">
        <f t="shared" si="13"/>
        <v>4.0297294320843866E-3</v>
      </c>
      <c r="T45" s="3">
        <f t="shared" si="14"/>
        <v>6.3480149905969716E-2</v>
      </c>
      <c r="U45" s="3">
        <f t="shared" si="15"/>
        <v>5.0557035829961211E-2</v>
      </c>
      <c r="V45" s="3">
        <f t="shared" si="16"/>
        <v>19.779640629314308</v>
      </c>
      <c r="X45" s="3">
        <v>7.9706600000000002E-2</v>
      </c>
      <c r="Y45" s="4">
        <f t="shared" si="17"/>
        <v>66.422166666666669</v>
      </c>
      <c r="Z45" s="3">
        <v>-9.6400999999999994E-6</v>
      </c>
      <c r="AA45" s="32">
        <f t="shared" si="32"/>
        <v>1.0421856840138082</v>
      </c>
      <c r="AB45" s="3">
        <f t="shared" si="2"/>
        <v>3.8784588650499999E-3</v>
      </c>
      <c r="AC45" s="3">
        <f t="shared" si="19"/>
        <v>4.8659193404937608E-2</v>
      </c>
      <c r="AD45" s="3">
        <f t="shared" si="20"/>
        <v>4.0420743051915523E-3</v>
      </c>
      <c r="AE45" s="3">
        <f t="shared" si="21"/>
        <v>6.357730967248891E-2</v>
      </c>
      <c r="AF45" s="3">
        <f t="shared" si="22"/>
        <v>5.0711914762285079E-2</v>
      </c>
      <c r="AG45" s="3">
        <f t="shared" si="23"/>
        <v>19.719231756236294</v>
      </c>
    </row>
    <row r="46" spans="1:33" x14ac:dyDescent="0.2">
      <c r="B46" s="3">
        <v>7.4999999999999997E-2</v>
      </c>
      <c r="C46" s="30">
        <f t="shared" si="33"/>
        <v>62.5</v>
      </c>
      <c r="D46" s="3">
        <v>4.8221000000000001E-4</v>
      </c>
      <c r="E46" s="32">
        <f t="shared" si="34"/>
        <v>1.0415303215980511</v>
      </c>
      <c r="F46" s="3">
        <f t="shared" si="40"/>
        <v>3.5924645000000002E-3</v>
      </c>
      <c r="G46" s="3">
        <f t="shared" si="35"/>
        <v>4.7899526666666671E-2</v>
      </c>
      <c r="H46" s="3">
        <f t="shared" si="36"/>
        <v>3.7416607060145823E-3</v>
      </c>
      <c r="I46" s="3">
        <f t="shared" si="37"/>
        <v>6.1169115622302261E-2</v>
      </c>
      <c r="J46" s="3">
        <f t="shared" si="38"/>
        <v>4.9888809413527767E-2</v>
      </c>
      <c r="K46" s="3">
        <f t="shared" si="39"/>
        <v>20.044575361801311</v>
      </c>
      <c r="L46" s="23">
        <v>7.15</v>
      </c>
      <c r="M46" s="3">
        <v>8.5000000000000006E-2</v>
      </c>
      <c r="N46" s="4">
        <f t="shared" ref="N46:N77" si="41">M46/$A$11</f>
        <v>70.833333333333343</v>
      </c>
      <c r="O46" s="3">
        <v>5.7122E-4</v>
      </c>
      <c r="P46" s="32">
        <f>(P$2-3+(6.5144*LN(M46*1000)))/P$2</f>
        <v>1.0431634065645268</v>
      </c>
      <c r="Q46" s="3">
        <f>O46*$L$46</f>
        <v>4.0842230000000005E-3</v>
      </c>
      <c r="R46" s="3">
        <f t="shared" ref="R46:R105" si="42">Q46/M46</f>
        <v>4.804968235294118E-2</v>
      </c>
      <c r="S46" s="3">
        <f t="shared" ref="S46:S105" si="43">P46*Q46</f>
        <v>4.2605119778491921E-3</v>
      </c>
      <c r="T46" s="3">
        <f t="shared" ref="T46:T105" si="44">SQRT(S46)</f>
        <v>6.5272597449842554E-2</v>
      </c>
      <c r="U46" s="3">
        <f t="shared" ref="U46:U105" si="45">S46/M46</f>
        <v>5.0123670327637551E-2</v>
      </c>
      <c r="V46" s="3">
        <f t="shared" ref="V46:V77" si="46">1/U46</f>
        <v>19.950653921858009</v>
      </c>
      <c r="X46" s="3">
        <v>8.6331099999999994E-2</v>
      </c>
      <c r="Y46" s="4">
        <f t="shared" si="17"/>
        <v>71.942583333333332</v>
      </c>
      <c r="Z46" s="3">
        <v>-1.0266E-5</v>
      </c>
      <c r="AA46" s="32">
        <f t="shared" si="32"/>
        <v>1.0430453426618651</v>
      </c>
      <c r="AB46" s="3">
        <f t="shared" si="2"/>
        <v>4.1302740825500004E-3</v>
      </c>
      <c r="AC46" s="3">
        <f t="shared" si="19"/>
        <v>4.7842250157243457E-2</v>
      </c>
      <c r="AD46" s="3">
        <f t="shared" si="20"/>
        <v>4.3080631457207861E-3</v>
      </c>
      <c r="AE46" s="3">
        <f t="shared" si="21"/>
        <v>6.5635837358266294E-2</v>
      </c>
      <c r="AF46" s="3">
        <f t="shared" si="22"/>
        <v>4.9901636208976675E-2</v>
      </c>
      <c r="AG46" s="3">
        <f t="shared" si="23"/>
        <v>20.039423072466562</v>
      </c>
    </row>
    <row r="47" spans="1:33" x14ac:dyDescent="0.2">
      <c r="B47" s="3">
        <v>0.08</v>
      </c>
      <c r="C47" s="30">
        <f t="shared" si="33"/>
        <v>66.666666666666671</v>
      </c>
      <c r="D47" s="3">
        <v>5.0825000000000002E-4</v>
      </c>
      <c r="E47" s="32">
        <f t="shared" si="34"/>
        <v>1.0422252467916027</v>
      </c>
      <c r="F47" s="3">
        <f t="shared" si="40"/>
        <v>3.7864625000000002E-3</v>
      </c>
      <c r="G47" s="3">
        <f t="shared" si="35"/>
        <v>4.7330781250000002E-2</v>
      </c>
      <c r="H47" s="3">
        <f t="shared" si="36"/>
        <v>3.9463468135296489E-3</v>
      </c>
      <c r="I47" s="3">
        <f t="shared" si="37"/>
        <v>6.2819955535877686E-2</v>
      </c>
      <c r="J47" s="3">
        <f t="shared" si="38"/>
        <v>4.9329335169120608E-2</v>
      </c>
      <c r="K47" s="3">
        <f t="shared" si="39"/>
        <v>20.271913184550364</v>
      </c>
      <c r="M47" s="3">
        <v>0.09</v>
      </c>
      <c r="N47" s="4">
        <f t="shared" si="41"/>
        <v>75</v>
      </c>
      <c r="O47" s="3">
        <v>6.0304E-4</v>
      </c>
      <c r="P47" s="32">
        <f>(P$2-3+(6.5144*LN(M47*1000)))/P$2</f>
        <v>1.0437829619241255</v>
      </c>
      <c r="Q47" s="3">
        <f t="shared" ref="Q47:Q110" si="47">O47*$L$46</f>
        <v>4.311736E-3</v>
      </c>
      <c r="R47" s="3">
        <f t="shared" si="42"/>
        <v>4.7908177777777783E-2</v>
      </c>
      <c r="S47" s="24">
        <f t="shared" si="43"/>
        <v>4.5005165731148806E-3</v>
      </c>
      <c r="T47" s="24">
        <f t="shared" si="44"/>
        <v>6.7085889523169337E-2</v>
      </c>
      <c r="U47" s="24">
        <f t="shared" si="45"/>
        <v>5.0005739701276454E-2</v>
      </c>
      <c r="V47" s="3">
        <f t="shared" si="46"/>
        <v>19.997704383012533</v>
      </c>
      <c r="X47" s="3">
        <v>9.3506099999999995E-2</v>
      </c>
      <c r="Y47" s="4">
        <f t="shared" si="17"/>
        <v>77.921750000000003</v>
      </c>
      <c r="Z47" s="3">
        <v>-1.10772E-5</v>
      </c>
      <c r="AA47" s="32">
        <f t="shared" si="32"/>
        <v>1.0439049933394562</v>
      </c>
      <c r="AB47" s="3">
        <f t="shared" si="2"/>
        <v>4.4566401225500001E-3</v>
      </c>
      <c r="AC47" s="3">
        <f t="shared" si="19"/>
        <v>4.7661490774933403E-2</v>
      </c>
      <c r="AD47" s="24">
        <f t="shared" si="20"/>
        <v>4.6523088774469111E-3</v>
      </c>
      <c r="AE47" s="24">
        <f t="shared" si="21"/>
        <v>6.8207835894762939E-2</v>
      </c>
      <c r="AF47" s="24">
        <f t="shared" si="22"/>
        <v>4.9754068209955406E-2</v>
      </c>
      <c r="AG47" s="3">
        <f t="shared" si="23"/>
        <v>20.098858967273507</v>
      </c>
    </row>
    <row r="48" spans="1:33" s="23" customFormat="1" x14ac:dyDescent="0.2">
      <c r="B48" s="3">
        <v>8.5000000000000006E-2</v>
      </c>
      <c r="C48" s="30">
        <f t="shared" si="33"/>
        <v>70.833333333333343</v>
      </c>
      <c r="D48" s="3">
        <v>5.3994999999999998E-4</v>
      </c>
      <c r="E48" s="32">
        <f t="shared" si="34"/>
        <v>1.0428780286698851</v>
      </c>
      <c r="F48" s="3">
        <f t="shared" si="40"/>
        <v>4.0226274999999997E-3</v>
      </c>
      <c r="G48" s="3">
        <f t="shared" si="35"/>
        <v>4.7325029411764696E-2</v>
      </c>
      <c r="H48" s="3">
        <f t="shared" si="36"/>
        <v>4.1951098372732679E-3</v>
      </c>
      <c r="I48" s="3">
        <f t="shared" si="37"/>
        <v>6.476966757111903E-2</v>
      </c>
      <c r="J48" s="3">
        <f t="shared" si="38"/>
        <v>4.9354233379685503E-2</v>
      </c>
      <c r="K48" s="3">
        <f t="shared" si="39"/>
        <v>20.261686415163851</v>
      </c>
      <c r="M48" s="3">
        <v>9.5000000000000001E-2</v>
      </c>
      <c r="N48" s="4">
        <f t="shared" si="41"/>
        <v>79.166666666666671</v>
      </c>
      <c r="O48" s="3">
        <v>6.3506000000000001E-4</v>
      </c>
      <c r="P48" s="30">
        <f t="shared" ref="P48:P79" si="48">(P$2-13+(8.7*LN(M48*1000)))/P$2</f>
        <v>1.0442907303775784</v>
      </c>
      <c r="Q48" s="3">
        <f t="shared" si="47"/>
        <v>4.5406790000000006E-3</v>
      </c>
      <c r="R48" s="3">
        <f t="shared" si="42"/>
        <v>4.7796621052631584E-2</v>
      </c>
      <c r="S48" s="3">
        <f t="shared" si="43"/>
        <v>4.741788989320133E-3</v>
      </c>
      <c r="T48" s="3">
        <f t="shared" si="44"/>
        <v>6.8860649062582421E-2</v>
      </c>
      <c r="U48" s="3">
        <f t="shared" si="45"/>
        <v>4.9913568308632979E-2</v>
      </c>
      <c r="V48" s="3">
        <f t="shared" si="46"/>
        <v>20.034632543533085</v>
      </c>
      <c r="W48" s="23">
        <v>7.3</v>
      </c>
      <c r="X48" s="4">
        <v>0.1</v>
      </c>
      <c r="Y48" s="4">
        <f t="shared" ref="Y48:Y102" si="49">X48/$A$11</f>
        <v>83.333333333333343</v>
      </c>
      <c r="Z48" s="4">
        <v>6.4614000000000002E-4</v>
      </c>
      <c r="AA48" s="30">
        <f>(AA$2-13+(8.7*LN(X48*1000)))/AA$2</f>
        <v>1.0447355051538783</v>
      </c>
      <c r="AB48" s="3">
        <f>Z48*$W$48</f>
        <v>4.7168219999999999E-3</v>
      </c>
      <c r="AC48" s="4">
        <f t="shared" ref="AC48:AC104" si="50">AB48/X48</f>
        <v>4.7168219999999997E-2</v>
      </c>
      <c r="AD48" s="4">
        <f t="shared" ref="AD48:AD104" si="51">AA48*AB48</f>
        <v>4.927831414890926E-3</v>
      </c>
      <c r="AE48" s="4">
        <f t="shared" ref="AE48:AE104" si="52">SQRT(AD48)</f>
        <v>7.0198514335354179E-2</v>
      </c>
      <c r="AF48" s="4">
        <f t="shared" ref="AF48:AF104" si="53">AD48/X48</f>
        <v>4.9278314148909257E-2</v>
      </c>
      <c r="AG48" s="3">
        <f t="shared" ref="AG48:AG102" si="54">1/AF48</f>
        <v>20.29290200509293</v>
      </c>
    </row>
    <row r="49" spans="2:33" x14ac:dyDescent="0.2">
      <c r="B49" s="3">
        <v>0.09</v>
      </c>
      <c r="C49" s="30">
        <f t="shared" si="33"/>
        <v>75</v>
      </c>
      <c r="D49" s="3">
        <v>5.6689000000000002E-4</v>
      </c>
      <c r="E49" s="32">
        <f t="shared" si="34"/>
        <v>1.0434934877957016</v>
      </c>
      <c r="F49" s="3">
        <f t="shared" si="40"/>
        <v>4.2233305000000006E-3</v>
      </c>
      <c r="G49" s="3">
        <f t="shared" si="35"/>
        <v>4.6925894444444449E-2</v>
      </c>
      <c r="H49" s="24">
        <f t="shared" si="36"/>
        <v>4.4070178735589648E-3</v>
      </c>
      <c r="I49" s="24">
        <f t="shared" si="37"/>
        <v>6.6385373943052883E-2</v>
      </c>
      <c r="J49" s="24">
        <f t="shared" si="38"/>
        <v>4.8966865261766281E-2</v>
      </c>
      <c r="K49" s="3">
        <f t="shared" si="39"/>
        <v>20.421972994477308</v>
      </c>
      <c r="M49" s="4">
        <v>0.1</v>
      </c>
      <c r="N49" s="4">
        <f t="shared" si="41"/>
        <v>83.333333333333343</v>
      </c>
      <c r="O49" s="4">
        <v>6.6244999999999997E-4</v>
      </c>
      <c r="P49" s="30">
        <f t="shared" si="48"/>
        <v>1.0450332456207925</v>
      </c>
      <c r="Q49" s="3">
        <f t="shared" si="47"/>
        <v>4.7365174999999997E-3</v>
      </c>
      <c r="R49" s="4">
        <f t="shared" si="42"/>
        <v>4.7365174999999995E-2</v>
      </c>
      <c r="S49" s="4">
        <f t="shared" si="43"/>
        <v>4.9498182559646817E-3</v>
      </c>
      <c r="T49" s="4">
        <f t="shared" si="44"/>
        <v>7.0354944786878218E-2</v>
      </c>
      <c r="U49" s="4">
        <f t="shared" si="45"/>
        <v>4.9498182559646817E-2</v>
      </c>
      <c r="V49" s="3">
        <f t="shared" si="46"/>
        <v>20.202761965956419</v>
      </c>
      <c r="X49" s="3">
        <v>0.105</v>
      </c>
      <c r="Y49" s="4">
        <f t="shared" si="49"/>
        <v>87.5</v>
      </c>
      <c r="Z49" s="3">
        <v>6.7354000000000003E-4</v>
      </c>
      <c r="AA49" s="32">
        <f t="shared" ref="AA49:AA112" si="55">(AA$2-13+(8.7*LN(X49*1000)))/AA$2</f>
        <v>1.0454371157791247</v>
      </c>
      <c r="AB49" s="3">
        <f t="shared" ref="AB49:AB112" si="56">Z49*$W$48</f>
        <v>4.9168420000000003E-3</v>
      </c>
      <c r="AC49" s="3">
        <f t="shared" si="50"/>
        <v>4.6827066666666674E-2</v>
      </c>
      <c r="AD49" s="3">
        <f t="shared" si="51"/>
        <v>5.1402491192216633E-3</v>
      </c>
      <c r="AE49" s="3">
        <f t="shared" si="52"/>
        <v>7.1695530678150807E-2</v>
      </c>
      <c r="AF49" s="3">
        <f t="shared" si="53"/>
        <v>4.8954753516396797E-2</v>
      </c>
      <c r="AG49" s="3">
        <f t="shared" si="54"/>
        <v>20.427025532159245</v>
      </c>
    </row>
    <row r="50" spans="2:33" x14ac:dyDescent="0.2">
      <c r="B50" s="3">
        <v>9.5000000000000001E-2</v>
      </c>
      <c r="C50" s="30">
        <f t="shared" si="33"/>
        <v>79.166666666666671</v>
      </c>
      <c r="D50" s="3">
        <v>5.9608999999999997E-4</v>
      </c>
      <c r="E50" s="30">
        <f t="shared" ref="E50:E81" si="57">(E$2-13+(8.7*LN(B50*1000)))/E$2</f>
        <v>1.0439978991023549</v>
      </c>
      <c r="F50" s="3">
        <f t="shared" si="40"/>
        <v>4.4408705000000001E-3</v>
      </c>
      <c r="G50" s="3">
        <f t="shared" si="35"/>
        <v>4.6746005263157898E-2</v>
      </c>
      <c r="H50" s="3">
        <f t="shared" si="36"/>
        <v>4.6362594721856241E-3</v>
      </c>
      <c r="I50" s="3">
        <f t="shared" si="37"/>
        <v>6.809008350843479E-2</v>
      </c>
      <c r="J50" s="3">
        <f t="shared" si="38"/>
        <v>4.8802731286164462E-2</v>
      </c>
      <c r="K50" s="3">
        <f t="shared" si="39"/>
        <v>20.490656437573183</v>
      </c>
      <c r="M50" s="3">
        <v>0.105</v>
      </c>
      <c r="N50" s="4">
        <f t="shared" si="41"/>
        <v>87.5</v>
      </c>
      <c r="O50" s="3">
        <v>6.9687000000000004E-4</v>
      </c>
      <c r="P50" s="32">
        <f t="shared" si="48"/>
        <v>1.0457395258675051</v>
      </c>
      <c r="Q50" s="3">
        <f t="shared" si="47"/>
        <v>4.9826205000000007E-3</v>
      </c>
      <c r="R50" s="3">
        <f t="shared" si="42"/>
        <v>4.745352857142858E-2</v>
      </c>
      <c r="S50" s="3">
        <f t="shared" si="43"/>
        <v>5.210523199247712E-3</v>
      </c>
      <c r="T50" s="3">
        <f t="shared" si="44"/>
        <v>7.2183953890374505E-2</v>
      </c>
      <c r="U50" s="3">
        <f t="shared" si="45"/>
        <v>4.9624030469025832E-2</v>
      </c>
      <c r="V50" s="3">
        <f t="shared" si="46"/>
        <v>20.151527204630764</v>
      </c>
      <c r="X50" s="3">
        <v>0.11</v>
      </c>
      <c r="Y50" s="4">
        <f t="shared" si="49"/>
        <v>91.666666666666671</v>
      </c>
      <c r="Z50" s="3">
        <v>7.0527999999999997E-4</v>
      </c>
      <c r="AA50" s="32">
        <f t="shared" si="55"/>
        <v>1.0461060812932133</v>
      </c>
      <c r="AB50" s="3">
        <f t="shared" si="56"/>
        <v>5.1485439999999997E-3</v>
      </c>
      <c r="AC50" s="3">
        <f t="shared" si="50"/>
        <v>4.680494545454545E-2</v>
      </c>
      <c r="AD50" s="3">
        <f t="shared" si="51"/>
        <v>5.3859231882056853E-3</v>
      </c>
      <c r="AE50" s="3">
        <f t="shared" si="52"/>
        <v>7.3388849208893339E-2</v>
      </c>
      <c r="AF50" s="3">
        <f t="shared" si="53"/>
        <v>4.8962938074597138E-2</v>
      </c>
      <c r="AG50" s="3">
        <f t="shared" si="54"/>
        <v>20.423610986670308</v>
      </c>
    </row>
    <row r="51" spans="2:33" x14ac:dyDescent="0.2">
      <c r="B51" s="4">
        <v>0.1</v>
      </c>
      <c r="C51" s="30">
        <f t="shared" si="33"/>
        <v>83.333333333333343</v>
      </c>
      <c r="D51" s="4">
        <v>6.2494999999999998E-4</v>
      </c>
      <c r="E51" s="30">
        <f t="shared" si="57"/>
        <v>1.0447355051538783</v>
      </c>
      <c r="F51" s="3">
        <f t="shared" si="40"/>
        <v>4.6558774999999998E-3</v>
      </c>
      <c r="G51" s="3">
        <f t="shared" si="35"/>
        <v>4.6558774999999997E-2</v>
      </c>
      <c r="H51" s="4">
        <f t="shared" si="36"/>
        <v>4.864160531897076E-3</v>
      </c>
      <c r="I51" s="4">
        <f t="shared" si="37"/>
        <v>6.9743533979122946E-2</v>
      </c>
      <c r="J51" s="4">
        <f t="shared" si="38"/>
        <v>4.8641605318970757E-2</v>
      </c>
      <c r="K51" s="3">
        <f t="shared" si="39"/>
        <v>20.558532010661029</v>
      </c>
      <c r="M51" s="3">
        <v>0.11</v>
      </c>
      <c r="N51" s="4">
        <f t="shared" si="41"/>
        <v>91.666666666666671</v>
      </c>
      <c r="O51" s="3">
        <v>7.2376000000000005E-4</v>
      </c>
      <c r="P51" s="32">
        <f t="shared" si="48"/>
        <v>1.0464129437311049</v>
      </c>
      <c r="Q51" s="3">
        <f t="shared" si="47"/>
        <v>5.1748840000000003E-3</v>
      </c>
      <c r="R51" s="3">
        <f t="shared" si="42"/>
        <v>4.70444E-2</v>
      </c>
      <c r="S51" s="3">
        <f t="shared" si="43"/>
        <v>5.4150655999069958E-3</v>
      </c>
      <c r="T51" s="3">
        <f t="shared" si="44"/>
        <v>7.3587129308779239E-2</v>
      </c>
      <c r="U51" s="3">
        <f t="shared" si="45"/>
        <v>4.9227869090063596E-2</v>
      </c>
      <c r="V51" s="3">
        <f t="shared" si="46"/>
        <v>20.313696661752218</v>
      </c>
      <c r="X51" s="3">
        <v>0.115</v>
      </c>
      <c r="Y51" s="4">
        <f t="shared" si="49"/>
        <v>95.833333333333343</v>
      </c>
      <c r="Z51" s="3">
        <v>7.3264000000000001E-4</v>
      </c>
      <c r="AA51" s="32">
        <f t="shared" si="55"/>
        <v>1.0467453049863806</v>
      </c>
      <c r="AB51" s="3">
        <f t="shared" si="56"/>
        <v>5.3482720000000003E-3</v>
      </c>
      <c r="AC51" s="3">
        <f t="shared" si="50"/>
        <v>4.6506713043478261E-2</v>
      </c>
      <c r="AD51" s="3">
        <f t="shared" si="51"/>
        <v>5.5982786057901203E-3</v>
      </c>
      <c r="AE51" s="3">
        <f t="shared" si="52"/>
        <v>7.4821645302613607E-2</v>
      </c>
      <c r="AF51" s="3">
        <f t="shared" si="53"/>
        <v>4.8680683528609742E-2</v>
      </c>
      <c r="AG51" s="3">
        <f t="shared" si="54"/>
        <v>20.542028737379948</v>
      </c>
    </row>
    <row r="52" spans="2:33" x14ac:dyDescent="0.2">
      <c r="B52" s="3">
        <v>0.105</v>
      </c>
      <c r="C52" s="30">
        <f t="shared" si="33"/>
        <v>87.5</v>
      </c>
      <c r="D52" s="3">
        <v>6.5056999999999995E-4</v>
      </c>
      <c r="E52" s="32">
        <f t="shared" si="57"/>
        <v>1.0454371157791247</v>
      </c>
      <c r="F52" s="3">
        <f t="shared" si="40"/>
        <v>4.8467464999999996E-3</v>
      </c>
      <c r="G52" s="3">
        <f t="shared" si="35"/>
        <v>4.6159490476190473E-2</v>
      </c>
      <c r="H52" s="3">
        <f t="shared" si="36"/>
        <v>5.0669686818725669E-3</v>
      </c>
      <c r="I52" s="3">
        <f t="shared" si="37"/>
        <v>7.1182643122270808E-2</v>
      </c>
      <c r="J52" s="3">
        <f t="shared" si="38"/>
        <v>4.8256844589262542E-2</v>
      </c>
      <c r="K52" s="3">
        <f t="shared" si="39"/>
        <v>20.722448981310031</v>
      </c>
      <c r="M52" s="3">
        <v>0.115</v>
      </c>
      <c r="N52" s="4">
        <f t="shared" si="41"/>
        <v>95.833333333333343</v>
      </c>
      <c r="O52" s="3">
        <v>7.5533999999999996E-4</v>
      </c>
      <c r="P52" s="32">
        <f t="shared" si="48"/>
        <v>1.0470564218248923</v>
      </c>
      <c r="Q52" s="3">
        <f t="shared" si="47"/>
        <v>5.4006810000000001E-3</v>
      </c>
      <c r="R52" s="3">
        <f t="shared" si="42"/>
        <v>4.6962443478260868E-2</v>
      </c>
      <c r="S52" s="3">
        <f t="shared" si="43"/>
        <v>5.6548177232776812E-3</v>
      </c>
      <c r="T52" s="3">
        <f t="shared" si="44"/>
        <v>7.5198522081738287E-2</v>
      </c>
      <c r="U52" s="3">
        <f t="shared" si="45"/>
        <v>4.917232802850157E-2</v>
      </c>
      <c r="V52" s="3">
        <f t="shared" si="46"/>
        <v>20.336641360977943</v>
      </c>
      <c r="X52" s="3">
        <v>0.12</v>
      </c>
      <c r="Y52" s="4">
        <f t="shared" si="49"/>
        <v>100</v>
      </c>
      <c r="Z52" s="3">
        <v>7.6086999999999997E-4</v>
      </c>
      <c r="AA52" s="32">
        <f t="shared" si="55"/>
        <v>1.0473573192763699</v>
      </c>
      <c r="AB52" s="3">
        <f t="shared" si="56"/>
        <v>5.5543509999999999E-3</v>
      </c>
      <c r="AC52" s="3">
        <f t="shared" si="50"/>
        <v>4.6286258333333337E-2</v>
      </c>
      <c r="AD52" s="3">
        <f t="shared" si="51"/>
        <v>5.8173901736800239E-3</v>
      </c>
      <c r="AE52" s="3">
        <f t="shared" si="52"/>
        <v>7.6271817689629137E-2</v>
      </c>
      <c r="AF52" s="3">
        <f t="shared" si="53"/>
        <v>4.8478251447333531E-2</v>
      </c>
      <c r="AG52" s="3">
        <f t="shared" si="54"/>
        <v>20.627806699802154</v>
      </c>
    </row>
    <row r="53" spans="2:33" x14ac:dyDescent="0.2">
      <c r="B53" s="3">
        <v>0.11</v>
      </c>
      <c r="C53" s="30">
        <f t="shared" si="33"/>
        <v>91.666666666666671</v>
      </c>
      <c r="D53" s="3">
        <v>6.7792000000000004E-4</v>
      </c>
      <c r="E53" s="32">
        <f t="shared" si="57"/>
        <v>1.0461060812932133</v>
      </c>
      <c r="F53" s="3">
        <f t="shared" si="40"/>
        <v>5.0505040000000008E-3</v>
      </c>
      <c r="G53" s="3">
        <f t="shared" si="35"/>
        <v>4.5913672727272738E-2</v>
      </c>
      <c r="H53" s="3">
        <f t="shared" si="36"/>
        <v>5.2833629479957E-3</v>
      </c>
      <c r="I53" s="3">
        <f t="shared" si="37"/>
        <v>7.2686745339131123E-2</v>
      </c>
      <c r="J53" s="3">
        <f t="shared" si="38"/>
        <v>4.8030572254506361E-2</v>
      </c>
      <c r="K53" s="3">
        <f t="shared" si="39"/>
        <v>20.820072571718676</v>
      </c>
      <c r="M53" s="3">
        <v>0.12</v>
      </c>
      <c r="N53" s="4">
        <f t="shared" si="41"/>
        <v>100</v>
      </c>
      <c r="O53" s="3">
        <v>7.8498999999999995E-4</v>
      </c>
      <c r="P53" s="32">
        <f t="shared" si="48"/>
        <v>1.0476725094213042</v>
      </c>
      <c r="Q53" s="3">
        <f t="shared" si="47"/>
        <v>5.6126785E-3</v>
      </c>
      <c r="R53" s="3">
        <f t="shared" si="42"/>
        <v>4.6772320833333332E-2</v>
      </c>
      <c r="S53" s="3">
        <f t="shared" si="43"/>
        <v>5.8802489686700012E-3</v>
      </c>
      <c r="T53" s="3">
        <f t="shared" si="44"/>
        <v>7.6682781435404399E-2</v>
      </c>
      <c r="U53" s="3">
        <f t="shared" si="45"/>
        <v>4.9002074738916677E-2</v>
      </c>
      <c r="V53" s="3">
        <f t="shared" si="46"/>
        <v>20.407299187391665</v>
      </c>
      <c r="X53" s="3">
        <v>0.125</v>
      </c>
      <c r="Y53" s="4">
        <f t="shared" si="49"/>
        <v>104.16666666666667</v>
      </c>
      <c r="Z53" s="3">
        <v>7.9213000000000005E-4</v>
      </c>
      <c r="AA53" s="32">
        <f t="shared" si="55"/>
        <v>1.0479443463050084</v>
      </c>
      <c r="AB53" s="3">
        <f t="shared" si="56"/>
        <v>5.7825490000000005E-3</v>
      </c>
      <c r="AC53" s="3">
        <f t="shared" si="50"/>
        <v>4.6260392000000004E-2</v>
      </c>
      <c r="AD53" s="3">
        <f t="shared" si="51"/>
        <v>6.0597895317816806E-3</v>
      </c>
      <c r="AE53" s="3">
        <f t="shared" si="52"/>
        <v>7.784464998817632E-2</v>
      </c>
      <c r="AF53" s="3">
        <f t="shared" si="53"/>
        <v>4.8478316254253445E-2</v>
      </c>
      <c r="AG53" s="3">
        <f t="shared" si="54"/>
        <v>20.627779124079229</v>
      </c>
    </row>
    <row r="54" spans="2:33" x14ac:dyDescent="0.2">
      <c r="B54" s="3">
        <v>0.115</v>
      </c>
      <c r="C54" s="30">
        <f t="shared" si="33"/>
        <v>95.833333333333343</v>
      </c>
      <c r="D54" s="3">
        <v>7.1009000000000003E-4</v>
      </c>
      <c r="E54" s="32">
        <f t="shared" si="57"/>
        <v>1.0467453049863806</v>
      </c>
      <c r="F54" s="3">
        <f t="shared" si="40"/>
        <v>5.2901705E-3</v>
      </c>
      <c r="G54" s="3">
        <f t="shared" si="35"/>
        <v>4.6001482608695653E-2</v>
      </c>
      <c r="H54" s="3">
        <f t="shared" si="36"/>
        <v>5.5374611334524535E-3</v>
      </c>
      <c r="I54" s="3">
        <f t="shared" si="37"/>
        <v>7.4414119180787552E-2</v>
      </c>
      <c r="J54" s="3">
        <f t="shared" si="38"/>
        <v>4.8151835943064811E-2</v>
      </c>
      <c r="K54" s="3">
        <f t="shared" si="39"/>
        <v>20.767640120356148</v>
      </c>
      <c r="M54" s="3">
        <v>0.125</v>
      </c>
      <c r="N54" s="4">
        <f t="shared" si="41"/>
        <v>104.16666666666667</v>
      </c>
      <c r="O54" s="3">
        <v>8.1114999999999996E-4</v>
      </c>
      <c r="P54" s="32">
        <f t="shared" si="48"/>
        <v>1.0482634434517972</v>
      </c>
      <c r="Q54" s="3">
        <f t="shared" si="47"/>
        <v>5.7997224999999999E-3</v>
      </c>
      <c r="R54" s="3">
        <f t="shared" si="42"/>
        <v>4.639778E-2</v>
      </c>
      <c r="S54" s="3">
        <f t="shared" si="43"/>
        <v>6.0796370789148657E-3</v>
      </c>
      <c r="T54" s="3">
        <f t="shared" si="44"/>
        <v>7.7972027541387337E-2</v>
      </c>
      <c r="U54" s="3">
        <f t="shared" si="45"/>
        <v>4.8637096631318925E-2</v>
      </c>
      <c r="V54" s="3">
        <f t="shared" si="46"/>
        <v>20.560437798749469</v>
      </c>
      <c r="X54" s="3">
        <v>0.13</v>
      </c>
      <c r="Y54" s="4">
        <f t="shared" si="49"/>
        <v>108.33333333333334</v>
      </c>
      <c r="Z54" s="3">
        <v>8.1587999999999995E-4</v>
      </c>
      <c r="AA54" s="32">
        <f t="shared" si="55"/>
        <v>1.048508346642915</v>
      </c>
      <c r="AB54" s="3">
        <f t="shared" si="56"/>
        <v>5.9559239999999996E-3</v>
      </c>
      <c r="AC54" s="3">
        <f t="shared" si="50"/>
        <v>4.5814799999999996E-2</v>
      </c>
      <c r="AD54" s="3">
        <f t="shared" si="51"/>
        <v>6.2448360259708567E-3</v>
      </c>
      <c r="AE54" s="3">
        <f t="shared" si="52"/>
        <v>7.9024274915818468E-2</v>
      </c>
      <c r="AF54" s="3">
        <f t="shared" si="53"/>
        <v>4.8037200199775816E-2</v>
      </c>
      <c r="AG54" s="3">
        <f t="shared" si="54"/>
        <v>20.817199916756742</v>
      </c>
    </row>
    <row r="55" spans="2:33" x14ac:dyDescent="0.2">
      <c r="B55" s="3">
        <v>0.12</v>
      </c>
      <c r="C55" s="30">
        <f t="shared" si="33"/>
        <v>100</v>
      </c>
      <c r="D55" s="3">
        <v>7.3755000000000001E-4</v>
      </c>
      <c r="E55" s="32">
        <f t="shared" si="57"/>
        <v>1.0473573192763699</v>
      </c>
      <c r="F55" s="3">
        <f t="shared" si="40"/>
        <v>5.4947475000000001E-3</v>
      </c>
      <c r="G55" s="3">
        <f t="shared" si="35"/>
        <v>4.5789562500000006E-2</v>
      </c>
      <c r="H55" s="3">
        <f t="shared" si="36"/>
        <v>5.7549640117005351E-3</v>
      </c>
      <c r="I55" s="3">
        <f t="shared" si="37"/>
        <v>7.5861479103037102E-2</v>
      </c>
      <c r="J55" s="3">
        <f t="shared" si="38"/>
        <v>4.7958033430837793E-2</v>
      </c>
      <c r="K55" s="3">
        <f t="shared" si="39"/>
        <v>20.851563929161944</v>
      </c>
      <c r="M55" s="3">
        <v>0.13</v>
      </c>
      <c r="N55" s="4">
        <f t="shared" si="41"/>
        <v>108.33333333333334</v>
      </c>
      <c r="O55" s="3">
        <v>8.4091000000000005E-4</v>
      </c>
      <c r="P55" s="32">
        <f t="shared" si="48"/>
        <v>1.0488311975357132</v>
      </c>
      <c r="Q55" s="3">
        <f t="shared" si="47"/>
        <v>6.0125065000000005E-3</v>
      </c>
      <c r="R55" s="3">
        <f t="shared" si="42"/>
        <v>4.6250050000000001E-2</v>
      </c>
      <c r="S55" s="3">
        <f t="shared" si="43"/>
        <v>6.3061043925862603E-3</v>
      </c>
      <c r="T55" s="3">
        <f t="shared" si="44"/>
        <v>7.9410984080203043E-2</v>
      </c>
      <c r="U55" s="3">
        <f t="shared" si="45"/>
        <v>4.8508495327586616E-2</v>
      </c>
      <c r="V55" s="3">
        <f t="shared" si="46"/>
        <v>20.614945758404165</v>
      </c>
      <c r="X55" s="3">
        <v>0.13500000000000001</v>
      </c>
      <c r="Y55" s="4">
        <f t="shared" si="49"/>
        <v>112.50000000000001</v>
      </c>
      <c r="Z55" s="3">
        <v>8.4670000000000004E-4</v>
      </c>
      <c r="AA55" s="32">
        <f t="shared" si="55"/>
        <v>1.0490510587973791</v>
      </c>
      <c r="AB55" s="3">
        <f t="shared" si="56"/>
        <v>6.1809100000000004E-3</v>
      </c>
      <c r="AC55" s="3">
        <f t="shared" si="50"/>
        <v>4.5784518518518516E-2</v>
      </c>
      <c r="AD55" s="3">
        <f t="shared" si="51"/>
        <v>6.4840901798313092E-3</v>
      </c>
      <c r="AE55" s="3">
        <f t="shared" si="52"/>
        <v>8.0523848516022317E-2</v>
      </c>
      <c r="AF55" s="3">
        <f t="shared" si="53"/>
        <v>4.8030297628380063E-2</v>
      </c>
      <c r="AG55" s="3">
        <f t="shared" si="54"/>
        <v>20.820191616075302</v>
      </c>
    </row>
    <row r="56" spans="2:33" x14ac:dyDescent="0.2">
      <c r="B56" s="3">
        <v>0.125</v>
      </c>
      <c r="C56" s="30">
        <f t="shared" si="33"/>
        <v>104.16666666666667</v>
      </c>
      <c r="D56" s="3">
        <v>7.6466000000000001E-4</v>
      </c>
      <c r="E56" s="32">
        <f t="shared" si="57"/>
        <v>1.0479443463050084</v>
      </c>
      <c r="F56" s="3">
        <f t="shared" si="40"/>
        <v>5.6967170000000004E-3</v>
      </c>
      <c r="G56" s="3">
        <f t="shared" si="35"/>
        <v>4.5573736000000004E-2</v>
      </c>
      <c r="H56" s="3">
        <f t="shared" si="36"/>
        <v>5.9698423726496294E-3</v>
      </c>
      <c r="I56" s="3">
        <f t="shared" si="37"/>
        <v>7.7264755048143577E-2</v>
      </c>
      <c r="J56" s="3">
        <f t="shared" si="38"/>
        <v>4.7758738981197035E-2</v>
      </c>
      <c r="K56" s="3">
        <f t="shared" si="39"/>
        <v>20.938576296868042</v>
      </c>
      <c r="M56" s="3">
        <v>0.13500000000000001</v>
      </c>
      <c r="N56" s="4">
        <f t="shared" si="41"/>
        <v>112.50000000000001</v>
      </c>
      <c r="O56" s="3">
        <v>8.6813000000000005E-4</v>
      </c>
      <c r="P56" s="32">
        <f t="shared" si="48"/>
        <v>1.0493775217511054</v>
      </c>
      <c r="Q56" s="3">
        <f t="shared" si="47"/>
        <v>6.2071295000000011E-3</v>
      </c>
      <c r="R56" s="3">
        <f t="shared" si="42"/>
        <v>4.5978737037037039E-2</v>
      </c>
      <c r="S56" s="3">
        <f t="shared" si="43"/>
        <v>6.513622171898179E-3</v>
      </c>
      <c r="T56" s="3">
        <f t="shared" si="44"/>
        <v>8.0707014390932461E-2</v>
      </c>
      <c r="U56" s="3">
        <f t="shared" si="45"/>
        <v>4.8249053125171693E-2</v>
      </c>
      <c r="V56" s="3">
        <f t="shared" si="46"/>
        <v>20.725795331272451</v>
      </c>
      <c r="X56" s="3">
        <v>0.14000000000000001</v>
      </c>
      <c r="Y56" s="4">
        <f t="shared" si="49"/>
        <v>116.66666666666669</v>
      </c>
      <c r="Z56" s="3">
        <v>8.7308000000000004E-4</v>
      </c>
      <c r="AA56" s="32">
        <f t="shared" si="55"/>
        <v>1.049574031531737</v>
      </c>
      <c r="AB56" s="3">
        <f t="shared" si="56"/>
        <v>6.3734840000000004E-3</v>
      </c>
      <c r="AC56" s="3">
        <f t="shared" si="50"/>
        <v>4.5524885714285715E-2</v>
      </c>
      <c r="AD56" s="3">
        <f t="shared" si="51"/>
        <v>6.6894432967830215E-3</v>
      </c>
      <c r="AE56" s="3">
        <f t="shared" si="52"/>
        <v>8.1789016969169043E-2</v>
      </c>
      <c r="AF56" s="3">
        <f t="shared" si="53"/>
        <v>4.7781737834164437E-2</v>
      </c>
      <c r="AG56" s="3">
        <f t="shared" si="54"/>
        <v>20.928497901660446</v>
      </c>
    </row>
    <row r="57" spans="2:33" x14ac:dyDescent="0.2">
      <c r="B57" s="3">
        <v>0.13</v>
      </c>
      <c r="C57" s="30">
        <f t="shared" si="33"/>
        <v>108.33333333333334</v>
      </c>
      <c r="D57" s="3">
        <v>7.9208999999999996E-4</v>
      </c>
      <c r="E57" s="32">
        <f t="shared" si="57"/>
        <v>1.048508346642915</v>
      </c>
      <c r="F57" s="3">
        <f t="shared" si="40"/>
        <v>5.9010705000000002E-3</v>
      </c>
      <c r="G57" s="3">
        <f t="shared" si="35"/>
        <v>4.5392849999999998E-2</v>
      </c>
      <c r="H57" s="3">
        <f t="shared" si="36"/>
        <v>6.1873216733782802E-3</v>
      </c>
      <c r="I57" s="3">
        <f t="shared" si="37"/>
        <v>7.8659530086177612E-2</v>
      </c>
      <c r="J57" s="3">
        <f t="shared" si="38"/>
        <v>4.7594782102909843E-2</v>
      </c>
      <c r="K57" s="3">
        <f t="shared" si="39"/>
        <v>21.010706548415151</v>
      </c>
      <c r="M57" s="3">
        <v>0.14000000000000001</v>
      </c>
      <c r="N57" s="4">
        <f t="shared" si="41"/>
        <v>116.66666666666669</v>
      </c>
      <c r="O57" s="3">
        <v>8.9884999999999997E-4</v>
      </c>
      <c r="P57" s="32">
        <f t="shared" si="48"/>
        <v>1.0499039751692194</v>
      </c>
      <c r="Q57" s="3">
        <f t="shared" si="47"/>
        <v>6.4267775000000004E-3</v>
      </c>
      <c r="R57" s="3">
        <f t="shared" si="42"/>
        <v>4.5905553571428573E-2</v>
      </c>
      <c r="S57" s="3">
        <f t="shared" si="43"/>
        <v>6.7474992447780985E-3</v>
      </c>
      <c r="T57" s="3">
        <f t="shared" si="44"/>
        <v>8.2143163104290665E-2</v>
      </c>
      <c r="U57" s="3">
        <f t="shared" si="45"/>
        <v>4.8196423176986414E-2</v>
      </c>
      <c r="V57" s="3">
        <f t="shared" si="46"/>
        <v>20.748427665011782</v>
      </c>
      <c r="X57" s="3">
        <v>0.14499999999999999</v>
      </c>
      <c r="Y57" s="4">
        <f t="shared" si="49"/>
        <v>120.83333333333333</v>
      </c>
      <c r="Z57" s="3">
        <v>9.0171000000000001E-4</v>
      </c>
      <c r="AA57" s="32">
        <f t="shared" si="55"/>
        <v>1.0500786505108415</v>
      </c>
      <c r="AB57" s="3">
        <f t="shared" si="56"/>
        <v>6.5824830000000001E-3</v>
      </c>
      <c r="AC57" s="3">
        <f t="shared" si="50"/>
        <v>4.5396434482758624E-2</v>
      </c>
      <c r="AD57" s="3">
        <f t="shared" si="51"/>
        <v>6.9121248656505551E-3</v>
      </c>
      <c r="AE57" s="3">
        <f t="shared" si="52"/>
        <v>8.3139189710091321E-2</v>
      </c>
      <c r="AF57" s="3">
        <f t="shared" si="53"/>
        <v>4.7669826659659006E-2</v>
      </c>
      <c r="AG57" s="3">
        <f t="shared" si="54"/>
        <v>20.977630297243319</v>
      </c>
    </row>
    <row r="58" spans="2:33" x14ac:dyDescent="0.2">
      <c r="B58" s="3">
        <v>0.13500000000000001</v>
      </c>
      <c r="C58" s="30">
        <f t="shared" si="33"/>
        <v>112.50000000000001</v>
      </c>
      <c r="D58" s="3">
        <v>8.1510000000000003E-4</v>
      </c>
      <c r="E58" s="32">
        <f t="shared" si="57"/>
        <v>1.0490510587973791</v>
      </c>
      <c r="F58" s="3">
        <f t="shared" si="40"/>
        <v>6.0724950000000007E-3</v>
      </c>
      <c r="G58" s="3">
        <f t="shared" si="35"/>
        <v>4.4981444444444449E-2</v>
      </c>
      <c r="H58" s="3">
        <f t="shared" si="36"/>
        <v>6.3703573092917919E-3</v>
      </c>
      <c r="I58" s="3">
        <f t="shared" si="37"/>
        <v>7.9814518161120229E-2</v>
      </c>
      <c r="J58" s="3">
        <f t="shared" si="38"/>
        <v>4.7187831920679935E-2</v>
      </c>
      <c r="K58" s="3">
        <f t="shared" si="39"/>
        <v>21.191903914571519</v>
      </c>
      <c r="M58" s="3">
        <v>0.14499999999999999</v>
      </c>
      <c r="N58" s="4">
        <f t="shared" si="41"/>
        <v>120.83333333333333</v>
      </c>
      <c r="O58" s="3">
        <v>9.2588000000000002E-4</v>
      </c>
      <c r="P58" s="32">
        <f t="shared" si="48"/>
        <v>1.0504119526773028</v>
      </c>
      <c r="Q58" s="3">
        <f t="shared" si="47"/>
        <v>6.6200420000000005E-3</v>
      </c>
      <c r="R58" s="3">
        <f t="shared" si="42"/>
        <v>4.5655462068965522E-2</v>
      </c>
      <c r="S58" s="3">
        <f t="shared" si="43"/>
        <v>6.9537712440257572E-3</v>
      </c>
      <c r="T58" s="3">
        <f t="shared" si="44"/>
        <v>8.3389275353763309E-2</v>
      </c>
      <c r="U58" s="3">
        <f t="shared" si="45"/>
        <v>4.7957043062246602E-2</v>
      </c>
      <c r="V58" s="3">
        <f t="shared" si="46"/>
        <v>20.851994538154369</v>
      </c>
      <c r="X58" s="3">
        <v>0.15</v>
      </c>
      <c r="Y58" s="4">
        <f t="shared" si="49"/>
        <v>125</v>
      </c>
      <c r="Z58" s="3">
        <v>9.3150999999999998E-4</v>
      </c>
      <c r="AA58" s="32">
        <f t="shared" si="55"/>
        <v>1.0505661604274998</v>
      </c>
      <c r="AB58" s="3">
        <f t="shared" si="56"/>
        <v>6.8000229999999997E-3</v>
      </c>
      <c r="AC58" s="3">
        <f t="shared" si="50"/>
        <v>4.5333486666666666E-2</v>
      </c>
      <c r="AD58" s="3">
        <f t="shared" si="51"/>
        <v>7.1438740539286885E-3</v>
      </c>
      <c r="AE58" s="3">
        <f t="shared" si="52"/>
        <v>8.4521441385773166E-2</v>
      </c>
      <c r="AF58" s="3">
        <f t="shared" si="53"/>
        <v>4.762582702619126E-2</v>
      </c>
      <c r="AG58" s="3">
        <f t="shared" si="54"/>
        <v>20.997010707027972</v>
      </c>
    </row>
    <row r="59" spans="2:33" x14ac:dyDescent="0.2">
      <c r="B59" s="3">
        <v>0.14000000000000001</v>
      </c>
      <c r="C59" s="30">
        <f t="shared" si="33"/>
        <v>116.66666666666669</v>
      </c>
      <c r="D59" s="3">
        <v>8.4303000000000004E-4</v>
      </c>
      <c r="E59" s="32">
        <f t="shared" si="57"/>
        <v>1.049574031531737</v>
      </c>
      <c r="F59" s="3">
        <f t="shared" si="40"/>
        <v>6.2805735000000008E-3</v>
      </c>
      <c r="G59" s="3">
        <f t="shared" si="35"/>
        <v>4.486123928571429E-2</v>
      </c>
      <c r="H59" s="3">
        <f t="shared" si="36"/>
        <v>6.5919268487263927E-3</v>
      </c>
      <c r="I59" s="3">
        <f t="shared" si="37"/>
        <v>8.1190682031415357E-2</v>
      </c>
      <c r="J59" s="3">
        <f t="shared" si="38"/>
        <v>4.7085191776617089E-2</v>
      </c>
      <c r="K59" s="3">
        <f t="shared" si="39"/>
        <v>21.238099756378364</v>
      </c>
      <c r="M59" s="3">
        <v>0.15</v>
      </c>
      <c r="N59" s="4">
        <f t="shared" si="41"/>
        <v>125</v>
      </c>
      <c r="O59" s="3">
        <v>9.544E-4</v>
      </c>
      <c r="P59" s="32">
        <f t="shared" si="48"/>
        <v>1.0509027072523085</v>
      </c>
      <c r="Q59" s="3">
        <f t="shared" si="47"/>
        <v>6.8239600000000004E-3</v>
      </c>
      <c r="R59" s="3">
        <f t="shared" si="42"/>
        <v>4.5493066666666672E-2</v>
      </c>
      <c r="S59" s="3">
        <f t="shared" si="43"/>
        <v>7.1713180381814635E-3</v>
      </c>
      <c r="T59" s="3">
        <f t="shared" si="44"/>
        <v>8.4683635008078531E-2</v>
      </c>
      <c r="U59" s="3">
        <f t="shared" si="45"/>
        <v>4.780878692120976E-2</v>
      </c>
      <c r="V59" s="3">
        <f t="shared" si="46"/>
        <v>20.916657049843753</v>
      </c>
      <c r="X59" s="3">
        <v>0.155</v>
      </c>
      <c r="Y59" s="4">
        <f t="shared" si="49"/>
        <v>129.16666666666669</v>
      </c>
      <c r="Z59" s="3">
        <v>9.5522999999999995E-4</v>
      </c>
      <c r="AA59" s="32">
        <f t="shared" si="55"/>
        <v>1.0510376834994999</v>
      </c>
      <c r="AB59" s="3">
        <f t="shared" si="56"/>
        <v>6.9731789999999995E-3</v>
      </c>
      <c r="AC59" s="3">
        <f t="shared" si="50"/>
        <v>4.4988251612903221E-2</v>
      </c>
      <c r="AD59" s="3">
        <f t="shared" si="51"/>
        <v>7.3290739027873589E-3</v>
      </c>
      <c r="AE59" s="3">
        <f t="shared" si="52"/>
        <v>8.5610010529069316E-2</v>
      </c>
      <c r="AF59" s="3">
        <f t="shared" si="53"/>
        <v>4.7284347759918445E-2</v>
      </c>
      <c r="AG59" s="3">
        <f t="shared" si="54"/>
        <v>21.1486474356673</v>
      </c>
    </row>
    <row r="60" spans="2:33" x14ac:dyDescent="0.2">
      <c r="B60" s="3">
        <v>0.14499999999999999</v>
      </c>
      <c r="C60" s="30">
        <f t="shared" si="33"/>
        <v>120.83333333333333</v>
      </c>
      <c r="D60" s="3">
        <v>8.7000000000000001E-4</v>
      </c>
      <c r="E60" s="32">
        <f t="shared" si="57"/>
        <v>1.0500786505108415</v>
      </c>
      <c r="F60" s="3">
        <f t="shared" si="40"/>
        <v>6.4815000000000003E-3</v>
      </c>
      <c r="G60" s="3">
        <f t="shared" si="35"/>
        <v>4.4700000000000004E-2</v>
      </c>
      <c r="H60" s="3">
        <f t="shared" si="36"/>
        <v>6.806084773286019E-3</v>
      </c>
      <c r="I60" s="3">
        <f t="shared" si="37"/>
        <v>8.2498998619898525E-2</v>
      </c>
      <c r="J60" s="3">
        <f t="shared" si="38"/>
        <v>4.6938515677834615E-2</v>
      </c>
      <c r="K60" s="3">
        <f t="shared" si="39"/>
        <v>21.304465758217866</v>
      </c>
      <c r="M60" s="3">
        <v>0.155</v>
      </c>
      <c r="N60" s="4">
        <f t="shared" si="41"/>
        <v>129.16666666666669</v>
      </c>
      <c r="O60" s="3">
        <v>9.8157999999999991E-4</v>
      </c>
      <c r="P60" s="32">
        <f t="shared" si="48"/>
        <v>1.0513773685810273</v>
      </c>
      <c r="Q60" s="3">
        <f t="shared" si="47"/>
        <v>7.0182969999999997E-3</v>
      </c>
      <c r="R60" s="3">
        <f t="shared" si="42"/>
        <v>4.5279335483870968E-2</v>
      </c>
      <c r="S60" s="3">
        <f t="shared" si="43"/>
        <v>7.378878631780118E-3</v>
      </c>
      <c r="T60" s="3">
        <f t="shared" si="44"/>
        <v>8.5900399485567686E-2</v>
      </c>
      <c r="U60" s="3">
        <f t="shared" si="45"/>
        <v>4.7605668592129793E-2</v>
      </c>
      <c r="V60" s="3">
        <f t="shared" si="46"/>
        <v>21.005901809040463</v>
      </c>
      <c r="X60" s="3">
        <v>0.16</v>
      </c>
      <c r="Y60" s="4">
        <f t="shared" si="49"/>
        <v>133.33333333333334</v>
      </c>
      <c r="Z60" s="3">
        <v>9.8365999999999992E-4</v>
      </c>
      <c r="AA60" s="32">
        <f t="shared" si="55"/>
        <v>1.0514942350289824</v>
      </c>
      <c r="AB60" s="3">
        <f t="shared" si="56"/>
        <v>7.1807179999999991E-3</v>
      </c>
      <c r="AC60" s="3">
        <f t="shared" si="50"/>
        <v>4.4879487499999995E-2</v>
      </c>
      <c r="AD60" s="3">
        <f t="shared" si="51"/>
        <v>7.5504835803688435E-3</v>
      </c>
      <c r="AE60" s="3">
        <f t="shared" si="52"/>
        <v>8.6893518632685393E-2</v>
      </c>
      <c r="AF60" s="3">
        <f t="shared" si="53"/>
        <v>4.7190522377305269E-2</v>
      </c>
      <c r="AG60" s="3">
        <f t="shared" si="54"/>
        <v>21.190695708020328</v>
      </c>
    </row>
    <row r="61" spans="2:33" x14ac:dyDescent="0.2">
      <c r="B61" s="3">
        <v>0.15</v>
      </c>
      <c r="C61" s="30">
        <f t="shared" si="33"/>
        <v>125</v>
      </c>
      <c r="D61" s="3">
        <v>8.9665000000000003E-4</v>
      </c>
      <c r="E61" s="32">
        <f t="shared" si="57"/>
        <v>1.0505661604274998</v>
      </c>
      <c r="F61" s="3">
        <f t="shared" si="40"/>
        <v>6.6800425000000004E-3</v>
      </c>
      <c r="G61" s="3">
        <f t="shared" si="35"/>
        <v>4.4533616666666671E-2</v>
      </c>
      <c r="H61" s="3">
        <f t="shared" si="36"/>
        <v>7.0178266007175178E-3</v>
      </c>
      <c r="I61" s="3">
        <f t="shared" si="37"/>
        <v>8.3772469228962795E-2</v>
      </c>
      <c r="J61" s="3">
        <f t="shared" si="38"/>
        <v>4.678551067145012E-2</v>
      </c>
      <c r="K61" s="3">
        <f t="shared" si="39"/>
        <v>21.374138823074322</v>
      </c>
      <c r="M61" s="3">
        <v>0.16</v>
      </c>
      <c r="N61" s="4">
        <f t="shared" si="41"/>
        <v>133.33333333333334</v>
      </c>
      <c r="O61" s="3">
        <v>1.0093999999999999E-3</v>
      </c>
      <c r="P61" s="32">
        <f t="shared" si="48"/>
        <v>1.0518369587230187</v>
      </c>
      <c r="Q61" s="3">
        <f t="shared" si="47"/>
        <v>7.2172099999999999E-3</v>
      </c>
      <c r="R61" s="3">
        <f t="shared" si="42"/>
        <v>4.5107562499999997E-2</v>
      </c>
      <c r="S61" s="3">
        <f t="shared" si="43"/>
        <v>7.5913282168653578E-3</v>
      </c>
      <c r="T61" s="3">
        <f t="shared" si="44"/>
        <v>8.7128228587900022E-2</v>
      </c>
      <c r="U61" s="3">
        <f t="shared" si="45"/>
        <v>4.7445801355408483E-2</v>
      </c>
      <c r="V61" s="3">
        <f t="shared" si="46"/>
        <v>21.076680579366105</v>
      </c>
      <c r="X61" s="3">
        <v>0.16500000000000001</v>
      </c>
      <c r="Y61" s="4">
        <f t="shared" si="49"/>
        <v>137.50000000000003</v>
      </c>
      <c r="Z61" s="3">
        <v>1.0083E-3</v>
      </c>
      <c r="AA61" s="32">
        <f t="shared" si="55"/>
        <v>1.0519367365668348</v>
      </c>
      <c r="AB61" s="3">
        <f t="shared" si="56"/>
        <v>7.3605899999999993E-3</v>
      </c>
      <c r="AC61" s="3">
        <f t="shared" si="50"/>
        <v>4.4609636363636358E-2</v>
      </c>
      <c r="AD61" s="3">
        <f t="shared" si="51"/>
        <v>7.7428750238064782E-3</v>
      </c>
      <c r="AE61" s="3">
        <f t="shared" si="52"/>
        <v>8.799360785765338E-2</v>
      </c>
      <c r="AF61" s="3">
        <f t="shared" si="53"/>
        <v>4.6926515295796833E-2</v>
      </c>
      <c r="AG61" s="3">
        <f t="shared" si="54"/>
        <v>21.309913887630373</v>
      </c>
    </row>
    <row r="62" spans="2:33" x14ac:dyDescent="0.2">
      <c r="B62" s="3">
        <v>0.155</v>
      </c>
      <c r="C62" s="30">
        <f t="shared" si="33"/>
        <v>129.16666666666669</v>
      </c>
      <c r="D62" s="3">
        <v>9.2221000000000002E-4</v>
      </c>
      <c r="E62" s="32">
        <f t="shared" si="57"/>
        <v>1.0510376834994999</v>
      </c>
      <c r="F62" s="3">
        <f t="shared" si="40"/>
        <v>6.8704645000000003E-3</v>
      </c>
      <c r="G62" s="3">
        <f t="shared" si="35"/>
        <v>4.432557741935484E-2</v>
      </c>
      <c r="H62" s="3">
        <f t="shared" si="36"/>
        <v>7.2211170926455501E-3</v>
      </c>
      <c r="I62" s="3">
        <f t="shared" si="37"/>
        <v>8.4977156298887468E-2</v>
      </c>
      <c r="J62" s="3">
        <f t="shared" si="38"/>
        <v>4.6587852210616454E-2</v>
      </c>
      <c r="K62" s="3">
        <f t="shared" si="39"/>
        <v>21.4648229645607</v>
      </c>
      <c r="M62" s="3">
        <v>0.16500000000000001</v>
      </c>
      <c r="N62" s="4">
        <f t="shared" si="41"/>
        <v>137.50000000000003</v>
      </c>
      <c r="O62" s="3">
        <v>1.0363E-3</v>
      </c>
      <c r="P62" s="32">
        <f t="shared" si="48"/>
        <v>1.0522824053626207</v>
      </c>
      <c r="Q62" s="3">
        <f t="shared" si="47"/>
        <v>7.409545E-3</v>
      </c>
      <c r="R62" s="3">
        <f t="shared" si="42"/>
        <v>4.4906333333333333E-2</v>
      </c>
      <c r="S62" s="3">
        <f t="shared" si="43"/>
        <v>7.7969338352425798E-3</v>
      </c>
      <c r="T62" s="3">
        <f t="shared" si="44"/>
        <v>8.8300248217332775E-2</v>
      </c>
      <c r="U62" s="3">
        <f t="shared" si="45"/>
        <v>4.7254144456015633E-2</v>
      </c>
      <c r="V62" s="3">
        <f t="shared" si="46"/>
        <v>21.162164959537137</v>
      </c>
      <c r="X62" s="3">
        <v>0.17</v>
      </c>
      <c r="Y62" s="4">
        <f t="shared" si="49"/>
        <v>141.66666666666669</v>
      </c>
      <c r="Z62" s="3">
        <v>1.0348E-3</v>
      </c>
      <c r="AA62" s="32">
        <f t="shared" si="55"/>
        <v>1.0523660271113013</v>
      </c>
      <c r="AB62" s="3">
        <f t="shared" si="56"/>
        <v>7.5540399999999997E-3</v>
      </c>
      <c r="AC62" s="3">
        <f t="shared" si="50"/>
        <v>4.44355294117647E-2</v>
      </c>
      <c r="AD62" s="3">
        <f t="shared" si="51"/>
        <v>7.9496150634398542E-3</v>
      </c>
      <c r="AE62" s="3">
        <f t="shared" si="52"/>
        <v>8.9160613857464294E-2</v>
      </c>
      <c r="AF62" s="3">
        <f t="shared" si="53"/>
        <v>4.6762441549646198E-2</v>
      </c>
      <c r="AG62" s="3">
        <f t="shared" si="54"/>
        <v>21.384683238541594</v>
      </c>
    </row>
    <row r="63" spans="2:33" x14ac:dyDescent="0.2">
      <c r="B63" s="3">
        <v>0.16</v>
      </c>
      <c r="C63" s="30">
        <f t="shared" si="33"/>
        <v>133.33333333333334</v>
      </c>
      <c r="D63" s="3">
        <v>9.4631999999999995E-4</v>
      </c>
      <c r="E63" s="32">
        <f t="shared" si="57"/>
        <v>1.0514942350289824</v>
      </c>
      <c r="F63" s="3">
        <f t="shared" si="40"/>
        <v>7.0500839999999999E-3</v>
      </c>
      <c r="G63" s="3">
        <f t="shared" si="35"/>
        <v>4.4063024999999999E-2</v>
      </c>
      <c r="H63" s="3">
        <f t="shared" si="36"/>
        <v>7.4131226824700686E-3</v>
      </c>
      <c r="I63" s="3">
        <f t="shared" si="37"/>
        <v>8.6099492928065888E-2</v>
      </c>
      <c r="J63" s="3">
        <f t="shared" si="38"/>
        <v>4.6332016765437925E-2</v>
      </c>
      <c r="K63" s="3">
        <f t="shared" si="39"/>
        <v>21.583347106659197</v>
      </c>
      <c r="M63" s="3">
        <v>0.17</v>
      </c>
      <c r="N63" s="4">
        <f t="shared" si="41"/>
        <v>141.66666666666669</v>
      </c>
      <c r="O63" s="3">
        <v>1.0637000000000001E-3</v>
      </c>
      <c r="P63" s="32">
        <f t="shared" si="48"/>
        <v>1.0527145530820921</v>
      </c>
      <c r="Q63" s="3">
        <f t="shared" si="47"/>
        <v>7.6054550000000014E-3</v>
      </c>
      <c r="R63" s="3">
        <f t="shared" si="42"/>
        <v>4.4737970588235303E-2</v>
      </c>
      <c r="S63" s="3">
        <f t="shared" si="43"/>
        <v>8.0063731613109635E-3</v>
      </c>
      <c r="T63" s="3">
        <f t="shared" si="44"/>
        <v>8.9478339062093473E-2</v>
      </c>
      <c r="U63" s="3">
        <f t="shared" si="45"/>
        <v>4.7096312713593901E-2</v>
      </c>
      <c r="V63" s="3">
        <f t="shared" si="46"/>
        <v>21.23308476570735</v>
      </c>
      <c r="X63" s="3">
        <v>0.17499999999999999</v>
      </c>
      <c r="Y63" s="4">
        <f t="shared" si="49"/>
        <v>145.83333333333334</v>
      </c>
      <c r="Z63" s="3">
        <v>1.0614999999999999E-3</v>
      </c>
      <c r="AA63" s="32">
        <f t="shared" si="55"/>
        <v>1.052782872682867</v>
      </c>
      <c r="AB63" s="3">
        <f t="shared" si="56"/>
        <v>7.7489499999999992E-3</v>
      </c>
      <c r="AC63" s="3">
        <f t="shared" si="50"/>
        <v>4.4279714285714283E-2</v>
      </c>
      <c r="AD63" s="3">
        <f t="shared" si="51"/>
        <v>8.1579618412759014E-3</v>
      </c>
      <c r="AE63" s="3">
        <f t="shared" si="52"/>
        <v>9.0321436222393525E-2</v>
      </c>
      <c r="AF63" s="3">
        <f t="shared" si="53"/>
        <v>4.661692480729087E-2</v>
      </c>
      <c r="AG63" s="3">
        <f t="shared" si="54"/>
        <v>21.451436450042291</v>
      </c>
    </row>
    <row r="64" spans="2:33" x14ac:dyDescent="0.2">
      <c r="B64" s="3">
        <v>0.16500000000000001</v>
      </c>
      <c r="C64" s="30">
        <f t="shared" si="33"/>
        <v>137.50000000000003</v>
      </c>
      <c r="D64" s="3">
        <v>9.7181000000000003E-4</v>
      </c>
      <c r="E64" s="32">
        <f t="shared" si="57"/>
        <v>1.0519367365668348</v>
      </c>
      <c r="F64" s="3">
        <f t="shared" si="40"/>
        <v>7.2399845000000003E-3</v>
      </c>
      <c r="G64" s="3">
        <f t="shared" si="35"/>
        <v>4.3878693939393941E-2</v>
      </c>
      <c r="H64" s="3">
        <f t="shared" si="36"/>
        <v>7.6160056677244681E-3</v>
      </c>
      <c r="I64" s="3">
        <f t="shared" si="37"/>
        <v>8.7269729389545303E-2</v>
      </c>
      <c r="J64" s="3">
        <f t="shared" si="38"/>
        <v>4.6157610107421018E-2</v>
      </c>
      <c r="K64" s="3">
        <f t="shared" si="39"/>
        <v>21.664899843660329</v>
      </c>
      <c r="M64" s="3">
        <v>0.17499999999999999</v>
      </c>
      <c r="N64" s="4">
        <f t="shared" si="41"/>
        <v>145.83333333333334</v>
      </c>
      <c r="O64" s="3">
        <v>1.0919E-3</v>
      </c>
      <c r="P64" s="32">
        <f t="shared" si="48"/>
        <v>1.0531341730002239</v>
      </c>
      <c r="Q64" s="3">
        <f t="shared" si="47"/>
        <v>7.8070850000000009E-3</v>
      </c>
      <c r="R64" s="3">
        <f t="shared" si="42"/>
        <v>4.4611914285714295E-2</v>
      </c>
      <c r="S64" s="3">
        <f t="shared" si="43"/>
        <v>8.2219080050174535E-3</v>
      </c>
      <c r="T64" s="3">
        <f t="shared" si="44"/>
        <v>9.0674737413556666E-2</v>
      </c>
      <c r="U64" s="3">
        <f t="shared" si="45"/>
        <v>4.6982331457242593E-2</v>
      </c>
      <c r="V64" s="3">
        <f t="shared" si="46"/>
        <v>21.28459718756346</v>
      </c>
      <c r="X64" s="3">
        <v>0.18</v>
      </c>
      <c r="Y64" s="4">
        <f t="shared" si="49"/>
        <v>150</v>
      </c>
      <c r="Z64" s="3">
        <v>1.0870000000000001E-3</v>
      </c>
      <c r="AA64" s="32">
        <f t="shared" si="55"/>
        <v>1.0531879745499915</v>
      </c>
      <c r="AB64" s="3">
        <f t="shared" si="56"/>
        <v>7.9351000000000005E-3</v>
      </c>
      <c r="AC64" s="3">
        <f t="shared" si="50"/>
        <v>4.4083888888888895E-2</v>
      </c>
      <c r="AD64" s="3">
        <f t="shared" si="51"/>
        <v>8.3571518968516383E-3</v>
      </c>
      <c r="AE64" s="3">
        <f t="shared" si="52"/>
        <v>9.1417459474936402E-2</v>
      </c>
      <c r="AF64" s="3">
        <f t="shared" si="53"/>
        <v>4.6428621649175772E-2</v>
      </c>
      <c r="AG64" s="3">
        <f t="shared" si="54"/>
        <v>21.538438240880936</v>
      </c>
    </row>
    <row r="65" spans="1:33" x14ac:dyDescent="0.2">
      <c r="B65" s="3">
        <v>0.17</v>
      </c>
      <c r="C65" s="30">
        <f t="shared" si="33"/>
        <v>141.66666666666669</v>
      </c>
      <c r="D65" s="3">
        <v>9.9981000000000006E-4</v>
      </c>
      <c r="E65" s="32">
        <f t="shared" si="57"/>
        <v>1.0523660271113013</v>
      </c>
      <c r="F65" s="3">
        <f t="shared" si="40"/>
        <v>7.4485845000000009E-3</v>
      </c>
      <c r="G65" s="3">
        <f t="shared" si="35"/>
        <v>4.3815202941176475E-2</v>
      </c>
      <c r="H65" s="3">
        <f t="shared" si="36"/>
        <v>7.8386372778678198E-3</v>
      </c>
      <c r="I65" s="3">
        <f t="shared" si="37"/>
        <v>8.853607896144837E-2</v>
      </c>
      <c r="J65" s="3">
        <f t="shared" si="38"/>
        <v>4.6109631046281289E-2</v>
      </c>
      <c r="K65" s="3">
        <f t="shared" si="39"/>
        <v>21.687443106978609</v>
      </c>
      <c r="M65" s="3">
        <v>0.18</v>
      </c>
      <c r="N65" s="4">
        <f t="shared" si="41"/>
        <v>150</v>
      </c>
      <c r="O65" s="3">
        <v>1.1157999999999999E-3</v>
      </c>
      <c r="P65" s="32">
        <f t="shared" si="48"/>
        <v>1.05354197105282</v>
      </c>
      <c r="Q65" s="3">
        <f t="shared" si="47"/>
        <v>7.9779699999999992E-3</v>
      </c>
      <c r="R65" s="3">
        <f t="shared" si="42"/>
        <v>4.4322055555555552E-2</v>
      </c>
      <c r="S65" s="3">
        <f t="shared" si="43"/>
        <v>8.4051262388002649E-3</v>
      </c>
      <c r="T65" s="3">
        <f t="shared" si="44"/>
        <v>9.1679475559147183E-2</v>
      </c>
      <c r="U65" s="3">
        <f t="shared" si="45"/>
        <v>4.6695145771112584E-2</v>
      </c>
      <c r="V65" s="3">
        <f t="shared" si="46"/>
        <v>21.415502264448193</v>
      </c>
      <c r="X65" s="3">
        <v>0.185</v>
      </c>
      <c r="Y65" s="4">
        <f t="shared" si="49"/>
        <v>154.16666666666669</v>
      </c>
      <c r="Z65" s="3">
        <v>1.1144E-3</v>
      </c>
      <c r="AA65" s="32">
        <f t="shared" si="55"/>
        <v>1.0535819763275727</v>
      </c>
      <c r="AB65" s="3">
        <f t="shared" si="56"/>
        <v>8.1351199999999992E-3</v>
      </c>
      <c r="AC65" s="3">
        <f t="shared" si="50"/>
        <v>4.397362162162162E-2</v>
      </c>
      <c r="AD65" s="3">
        <f t="shared" si="51"/>
        <v>8.5710158072619617E-3</v>
      </c>
      <c r="AE65" s="3">
        <f t="shared" si="52"/>
        <v>9.2579780769139655E-2</v>
      </c>
      <c r="AF65" s="3">
        <f t="shared" si="53"/>
        <v>4.6329815174388986E-2</v>
      </c>
      <c r="AG65" s="3">
        <f t="shared" si="54"/>
        <v>21.58437274648999</v>
      </c>
    </row>
    <row r="66" spans="1:33" x14ac:dyDescent="0.2">
      <c r="B66" s="3">
        <v>0.17499999999999999</v>
      </c>
      <c r="C66" s="30">
        <f t="shared" si="33"/>
        <v>145.83333333333334</v>
      </c>
      <c r="D66" s="3">
        <v>1.0221E-3</v>
      </c>
      <c r="E66" s="32">
        <f t="shared" si="57"/>
        <v>1.052782872682867</v>
      </c>
      <c r="F66" s="3">
        <f t="shared" si="40"/>
        <v>7.6146449999999997E-3</v>
      </c>
      <c r="G66" s="3">
        <f t="shared" si="35"/>
        <v>4.3512257142857141E-2</v>
      </c>
      <c r="H66" s="3">
        <f t="shared" si="36"/>
        <v>8.01656783756023E-3</v>
      </c>
      <c r="I66" s="3">
        <f t="shared" si="37"/>
        <v>8.9535288225147461E-2</v>
      </c>
      <c r="J66" s="3">
        <f t="shared" si="38"/>
        <v>4.5808959071772744E-2</v>
      </c>
      <c r="K66" s="3">
        <f t="shared" si="39"/>
        <v>21.829790946203691</v>
      </c>
      <c r="M66" s="3">
        <v>0.185</v>
      </c>
      <c r="N66" s="4">
        <f t="shared" si="41"/>
        <v>154.16666666666669</v>
      </c>
      <c r="O66" s="3">
        <v>1.1448000000000001E-3</v>
      </c>
      <c r="P66" s="32">
        <f t="shared" si="48"/>
        <v>1.053938595138405</v>
      </c>
      <c r="Q66" s="3">
        <f t="shared" si="47"/>
        <v>8.1853200000000011E-3</v>
      </c>
      <c r="R66" s="3">
        <f t="shared" si="42"/>
        <v>4.424497297297298E-2</v>
      </c>
      <c r="S66" s="3">
        <f t="shared" si="43"/>
        <v>8.6268246615582907E-3</v>
      </c>
      <c r="T66" s="3">
        <f t="shared" si="44"/>
        <v>9.2880701233131802E-2</v>
      </c>
      <c r="U66" s="3">
        <f t="shared" si="45"/>
        <v>4.6631484657071842E-2</v>
      </c>
      <c r="V66" s="3">
        <f t="shared" si="46"/>
        <v>21.444738621427234</v>
      </c>
      <c r="X66" s="3">
        <v>0.19</v>
      </c>
      <c r="Y66" s="4">
        <f t="shared" si="49"/>
        <v>158.33333333333334</v>
      </c>
      <c r="Z66" s="3">
        <v>1.1406999999999999E-3</v>
      </c>
      <c r="AA66" s="32">
        <f t="shared" si="55"/>
        <v>1.0539654701285888</v>
      </c>
      <c r="AB66" s="3">
        <f t="shared" si="56"/>
        <v>8.3271099999999987E-3</v>
      </c>
      <c r="AC66" s="3">
        <f t="shared" si="50"/>
        <v>4.3826894736842099E-2</v>
      </c>
      <c r="AD66" s="3">
        <f t="shared" si="51"/>
        <v>8.776486405962472E-3</v>
      </c>
      <c r="AE66" s="3">
        <f t="shared" si="52"/>
        <v>9.3682903488109676E-2</v>
      </c>
      <c r="AF66" s="3">
        <f t="shared" si="53"/>
        <v>4.6192033715591954E-2</v>
      </c>
      <c r="AG66" s="3">
        <f t="shared" si="54"/>
        <v>21.648754548394209</v>
      </c>
    </row>
    <row r="67" spans="1:33" x14ac:dyDescent="0.2">
      <c r="B67" s="3">
        <v>0.18</v>
      </c>
      <c r="C67" s="30">
        <f t="shared" si="33"/>
        <v>150</v>
      </c>
      <c r="D67" s="3">
        <v>1.0460000000000001E-3</v>
      </c>
      <c r="E67" s="32">
        <f t="shared" si="57"/>
        <v>1.0531879745499915</v>
      </c>
      <c r="F67" s="3">
        <f t="shared" si="40"/>
        <v>7.7927000000000005E-3</v>
      </c>
      <c r="G67" s="3">
        <f t="shared" si="35"/>
        <v>4.3292777777777784E-2</v>
      </c>
      <c r="H67" s="3">
        <f t="shared" si="36"/>
        <v>8.2071779292757184E-3</v>
      </c>
      <c r="I67" s="3">
        <f t="shared" si="37"/>
        <v>9.0593476196002762E-2</v>
      </c>
      <c r="J67" s="3">
        <f t="shared" si="38"/>
        <v>4.5595432940420656E-2</v>
      </c>
      <c r="K67" s="3">
        <f t="shared" si="39"/>
        <v>21.932021158932638</v>
      </c>
      <c r="M67" s="3">
        <v>0.19</v>
      </c>
      <c r="N67" s="4">
        <f t="shared" si="41"/>
        <v>158.33333333333334</v>
      </c>
      <c r="O67" s="3">
        <v>1.1716999999999999E-3</v>
      </c>
      <c r="P67" s="32">
        <f t="shared" si="48"/>
        <v>1.0543246413108092</v>
      </c>
      <c r="Q67" s="3">
        <f t="shared" si="47"/>
        <v>8.3776549999999995E-3</v>
      </c>
      <c r="R67" s="3">
        <f t="shared" si="42"/>
        <v>4.4092921052631573E-2</v>
      </c>
      <c r="S67" s="3">
        <f t="shared" si="43"/>
        <v>8.8327681029007066E-3</v>
      </c>
      <c r="T67" s="3">
        <f t="shared" si="44"/>
        <v>9.3982807485734898E-2</v>
      </c>
      <c r="U67" s="3">
        <f t="shared" si="45"/>
        <v>4.648825317316161E-2</v>
      </c>
      <c r="V67" s="3">
        <f t="shared" si="46"/>
        <v>21.510810403547612</v>
      </c>
      <c r="X67" s="3">
        <v>0.19500000000000001</v>
      </c>
      <c r="Y67" s="4">
        <f t="shared" si="49"/>
        <v>162.50000000000003</v>
      </c>
      <c r="Z67" s="3">
        <v>1.1676E-3</v>
      </c>
      <c r="AA67" s="32">
        <f t="shared" si="55"/>
        <v>1.0543390019165364</v>
      </c>
      <c r="AB67" s="3">
        <f t="shared" si="56"/>
        <v>8.5234799999999999E-3</v>
      </c>
      <c r="AC67" s="3">
        <f t="shared" si="50"/>
        <v>4.3710153846153843E-2</v>
      </c>
      <c r="AD67" s="3">
        <f t="shared" si="51"/>
        <v>8.9866373960555603E-3</v>
      </c>
      <c r="AE67" s="3">
        <f t="shared" si="52"/>
        <v>9.4797876537692338E-2</v>
      </c>
      <c r="AF67" s="3">
        <f t="shared" si="53"/>
        <v>4.6085319979772103E-2</v>
      </c>
      <c r="AG67" s="3">
        <f t="shared" si="54"/>
        <v>21.698883732149909</v>
      </c>
    </row>
    <row r="68" spans="1:33" x14ac:dyDescent="0.2">
      <c r="A68" s="23"/>
      <c r="B68" s="3">
        <v>0.185</v>
      </c>
      <c r="C68" s="30">
        <f t="shared" si="33"/>
        <v>154.16666666666669</v>
      </c>
      <c r="D68" s="3">
        <v>1.0717000000000001E-3</v>
      </c>
      <c r="E68" s="32">
        <f t="shared" si="57"/>
        <v>1.0535819763275727</v>
      </c>
      <c r="F68" s="3">
        <f t="shared" si="40"/>
        <v>7.9841650000000014E-3</v>
      </c>
      <c r="G68" s="3">
        <f t="shared" si="35"/>
        <v>4.3157648648648655E-2</v>
      </c>
      <c r="H68" s="3">
        <f t="shared" si="36"/>
        <v>8.4119723400254351E-3</v>
      </c>
      <c r="I68" s="3">
        <f t="shared" si="37"/>
        <v>9.1716805112397118E-2</v>
      </c>
      <c r="J68" s="3">
        <f t="shared" si="38"/>
        <v>4.5470120756894244E-2</v>
      </c>
      <c r="K68" s="3">
        <f t="shared" si="39"/>
        <v>21.992464135877153</v>
      </c>
      <c r="L68" s="23"/>
      <c r="M68" s="3">
        <v>0.19500000000000001</v>
      </c>
      <c r="N68" s="4">
        <f t="shared" si="41"/>
        <v>162.50000000000003</v>
      </c>
      <c r="O68" s="3">
        <v>1.1977999999999999E-3</v>
      </c>
      <c r="P68" s="32">
        <f t="shared" si="48"/>
        <v>1.0547006591672288</v>
      </c>
      <c r="Q68" s="3">
        <f t="shared" si="47"/>
        <v>8.5642700000000006E-3</v>
      </c>
      <c r="R68" s="3">
        <f t="shared" si="42"/>
        <v>4.3919333333333338E-2</v>
      </c>
      <c r="S68" s="3">
        <f t="shared" si="43"/>
        <v>9.0327412142861222E-3</v>
      </c>
      <c r="T68" s="3">
        <f t="shared" si="44"/>
        <v>9.5040734499929669E-2</v>
      </c>
      <c r="U68" s="3">
        <f t="shared" si="45"/>
        <v>4.6321749816851908E-2</v>
      </c>
      <c r="V68" s="3">
        <f t="shared" si="46"/>
        <v>21.588130931016746</v>
      </c>
      <c r="W68" s="23"/>
      <c r="X68" s="3">
        <v>0.2</v>
      </c>
      <c r="Y68" s="4">
        <f t="shared" si="49"/>
        <v>166.66666666666669</v>
      </c>
      <c r="Z68" s="3">
        <v>1.1919000000000001E-3</v>
      </c>
      <c r="AA68" s="32">
        <f t="shared" si="55"/>
        <v>1.0547030761801124</v>
      </c>
      <c r="AB68" s="3">
        <f t="shared" si="56"/>
        <v>8.7008700000000012E-3</v>
      </c>
      <c r="AC68" s="3">
        <f t="shared" si="50"/>
        <v>4.3504350000000004E-2</v>
      </c>
      <c r="AD68" s="3">
        <f t="shared" si="51"/>
        <v>9.176834354443256E-3</v>
      </c>
      <c r="AE68" s="3">
        <f t="shared" si="52"/>
        <v>9.5795795077045304E-2</v>
      </c>
      <c r="AF68" s="3">
        <f t="shared" si="53"/>
        <v>4.5884171772216278E-2</v>
      </c>
      <c r="AG68" s="3">
        <f t="shared" si="54"/>
        <v>21.794007854480196</v>
      </c>
    </row>
    <row r="69" spans="1:33" x14ac:dyDescent="0.2">
      <c r="B69" s="3">
        <v>0.19</v>
      </c>
      <c r="C69" s="30">
        <f t="shared" si="33"/>
        <v>158.33333333333334</v>
      </c>
      <c r="D69" s="3">
        <v>1.0942E-3</v>
      </c>
      <c r="E69" s="32">
        <f t="shared" si="57"/>
        <v>1.0539654701285888</v>
      </c>
      <c r="F69" s="3">
        <f t="shared" si="40"/>
        <v>8.1517900000000008E-3</v>
      </c>
      <c r="G69" s="3">
        <f t="shared" si="35"/>
        <v>4.2904157894736845E-2</v>
      </c>
      <c r="H69" s="3">
        <f t="shared" si="36"/>
        <v>8.5917051797395286E-3</v>
      </c>
      <c r="I69" s="3">
        <f t="shared" si="37"/>
        <v>9.2691451492246724E-2</v>
      </c>
      <c r="J69" s="3">
        <f t="shared" si="38"/>
        <v>4.5219500945997519E-2</v>
      </c>
      <c r="K69" s="3">
        <f t="shared" si="39"/>
        <v>22.11435285838802</v>
      </c>
      <c r="M69" s="3">
        <v>0.2</v>
      </c>
      <c r="N69" s="4">
        <f t="shared" si="41"/>
        <v>166.66666666666669</v>
      </c>
      <c r="O69" s="3">
        <v>1.2233000000000001E-3</v>
      </c>
      <c r="P69" s="32">
        <f t="shared" si="48"/>
        <v>1.0550671565540233</v>
      </c>
      <c r="Q69" s="3">
        <f t="shared" si="47"/>
        <v>8.7465950000000011E-3</v>
      </c>
      <c r="R69" s="3">
        <f t="shared" si="42"/>
        <v>4.3732975E-2</v>
      </c>
      <c r="S69" s="3">
        <f t="shared" si="43"/>
        <v>9.2282451161796383E-3</v>
      </c>
      <c r="T69" s="3">
        <f t="shared" si="44"/>
        <v>9.60637554761401E-2</v>
      </c>
      <c r="U69" s="3">
        <f t="shared" si="45"/>
        <v>4.6141225580898192E-2</v>
      </c>
      <c r="V69" s="3">
        <f t="shared" si="46"/>
        <v>21.67259294503841</v>
      </c>
      <c r="X69" s="3">
        <v>0.20499999999999999</v>
      </c>
      <c r="Y69" s="4">
        <f t="shared" si="49"/>
        <v>170.83333333333334</v>
      </c>
      <c r="Z69" s="3">
        <v>1.2162E-3</v>
      </c>
      <c r="AA69" s="32">
        <f t="shared" si="55"/>
        <v>1.0550581600305853</v>
      </c>
      <c r="AB69" s="3">
        <f t="shared" si="56"/>
        <v>8.8782599999999989E-3</v>
      </c>
      <c r="AC69" s="3">
        <f t="shared" si="50"/>
        <v>4.3308585365853657E-2</v>
      </c>
      <c r="AD69" s="3">
        <f t="shared" si="51"/>
        <v>9.3670806598731421E-3</v>
      </c>
      <c r="AE69" s="3">
        <f t="shared" si="52"/>
        <v>9.6783679718603091E-2</v>
      </c>
      <c r="AF69" s="3">
        <f t="shared" si="53"/>
        <v>4.5693076389625088E-2</v>
      </c>
      <c r="AG69" s="3">
        <f t="shared" si="54"/>
        <v>21.885153704097203</v>
      </c>
    </row>
    <row r="70" spans="1:33" x14ac:dyDescent="0.2">
      <c r="B70" s="3">
        <v>0.19500000000000001</v>
      </c>
      <c r="C70" s="30">
        <f t="shared" si="33"/>
        <v>162.50000000000003</v>
      </c>
      <c r="D70" s="3">
        <v>1.1183E-3</v>
      </c>
      <c r="E70" s="32">
        <f t="shared" si="57"/>
        <v>1.0543390019165364</v>
      </c>
      <c r="F70" s="3">
        <f t="shared" si="40"/>
        <v>8.3313350000000005E-3</v>
      </c>
      <c r="G70" s="3">
        <f t="shared" si="35"/>
        <v>4.2724794871794876E-2</v>
      </c>
      <c r="H70" s="3">
        <f t="shared" si="36"/>
        <v>8.7840514285323079E-3</v>
      </c>
      <c r="I70" s="3">
        <f t="shared" si="37"/>
        <v>9.3723270475012277E-2</v>
      </c>
      <c r="J70" s="3">
        <f t="shared" si="38"/>
        <v>4.504641758221696E-2</v>
      </c>
      <c r="K70" s="3">
        <f t="shared" si="39"/>
        <v>22.199323579390949</v>
      </c>
      <c r="M70" s="3">
        <v>0.20499999999999999</v>
      </c>
      <c r="N70" s="4">
        <f t="shared" si="41"/>
        <v>170.83333333333334</v>
      </c>
      <c r="O70" s="3">
        <v>1.2496E-3</v>
      </c>
      <c r="P70" s="32">
        <f t="shared" si="48"/>
        <v>1.0554246036913546</v>
      </c>
      <c r="Q70" s="3">
        <f t="shared" si="47"/>
        <v>8.9346400000000006E-3</v>
      </c>
      <c r="R70" s="3">
        <f t="shared" si="42"/>
        <v>4.3583609756097569E-2</v>
      </c>
      <c r="S70" s="3">
        <f t="shared" si="43"/>
        <v>9.4298388811249259E-3</v>
      </c>
      <c r="T70" s="3">
        <f t="shared" si="44"/>
        <v>9.7107357502533895E-2</v>
      </c>
      <c r="U70" s="3">
        <f t="shared" si="45"/>
        <v>4.5999214054267934E-2</v>
      </c>
      <c r="V70" s="3">
        <f t="shared" si="46"/>
        <v>21.739501871058973</v>
      </c>
      <c r="X70" s="3">
        <v>0.21</v>
      </c>
      <c r="Y70" s="4">
        <f t="shared" si="49"/>
        <v>175</v>
      </c>
      <c r="Z70" s="3">
        <v>1.2435E-3</v>
      </c>
      <c r="AA70" s="32">
        <f t="shared" si="55"/>
        <v>1.0554046868053586</v>
      </c>
      <c r="AB70" s="3">
        <f t="shared" si="56"/>
        <v>9.0775500000000002E-3</v>
      </c>
      <c r="AC70" s="3">
        <f t="shared" si="50"/>
        <v>4.3226428571428575E-2</v>
      </c>
      <c r="AD70" s="3">
        <f t="shared" si="51"/>
        <v>9.5804888147099834E-3</v>
      </c>
      <c r="AE70" s="3">
        <f t="shared" si="52"/>
        <v>9.7879971468681909E-2</v>
      </c>
      <c r="AF70" s="3">
        <f t="shared" si="53"/>
        <v>4.5621375308142781E-2</v>
      </c>
      <c r="AG70" s="3">
        <f t="shared" si="54"/>
        <v>21.919549624395341</v>
      </c>
    </row>
    <row r="71" spans="1:33" x14ac:dyDescent="0.2">
      <c r="B71" s="3">
        <v>0.2</v>
      </c>
      <c r="C71" s="30">
        <f t="shared" si="33"/>
        <v>166.66666666666669</v>
      </c>
      <c r="D71" s="3">
        <v>1.1467000000000001E-3</v>
      </c>
      <c r="E71" s="32">
        <f t="shared" si="57"/>
        <v>1.0547030761801124</v>
      </c>
      <c r="F71" s="3">
        <f t="shared" si="40"/>
        <v>8.5429149999999999E-3</v>
      </c>
      <c r="G71" s="3">
        <f t="shared" si="35"/>
        <v>4.2714574999999998E-2</v>
      </c>
      <c r="H71" s="3">
        <f t="shared" si="36"/>
        <v>9.0102387300452242E-3</v>
      </c>
      <c r="I71" s="3">
        <f t="shared" si="37"/>
        <v>9.4922277311731335E-2</v>
      </c>
      <c r="J71" s="3">
        <f t="shared" si="38"/>
        <v>4.5051193650226119E-2</v>
      </c>
      <c r="K71" s="3">
        <f t="shared" si="39"/>
        <v>22.19697013499621</v>
      </c>
      <c r="M71" s="3">
        <v>0.21</v>
      </c>
      <c r="N71" s="4">
        <f t="shared" si="41"/>
        <v>175</v>
      </c>
      <c r="O71" s="3">
        <v>1.2746999999999999E-3</v>
      </c>
      <c r="P71" s="32">
        <f t="shared" si="48"/>
        <v>1.0557734368007354</v>
      </c>
      <c r="Q71" s="3">
        <f t="shared" si="47"/>
        <v>9.1141049999999991E-3</v>
      </c>
      <c r="R71" s="3">
        <f t="shared" si="42"/>
        <v>4.3400499999999995E-2</v>
      </c>
      <c r="S71" s="3">
        <f t="shared" si="43"/>
        <v>9.6224299592127666E-3</v>
      </c>
      <c r="T71" s="3">
        <f t="shared" si="44"/>
        <v>9.8093985336577927E-2</v>
      </c>
      <c r="U71" s="3">
        <f t="shared" si="45"/>
        <v>4.5821095043870316E-2</v>
      </c>
      <c r="V71" s="3">
        <f t="shared" si="46"/>
        <v>21.8240092045503</v>
      </c>
      <c r="X71" s="3">
        <v>0.215</v>
      </c>
      <c r="Y71" s="4">
        <f t="shared" si="49"/>
        <v>179.16666666666669</v>
      </c>
      <c r="Z71" s="3">
        <v>1.2657E-3</v>
      </c>
      <c r="AA71" s="32">
        <f t="shared" si="55"/>
        <v>1.0557430592474555</v>
      </c>
      <c r="AB71" s="3">
        <f t="shared" si="56"/>
        <v>9.2396100000000005E-3</v>
      </c>
      <c r="AC71" s="3">
        <f t="shared" si="50"/>
        <v>4.2974930232558141E-2</v>
      </c>
      <c r="AD71" s="3">
        <f t="shared" si="51"/>
        <v>9.7546541276533824E-3</v>
      </c>
      <c r="AE71" s="3">
        <f t="shared" si="52"/>
        <v>9.876565257038189E-2</v>
      </c>
      <c r="AF71" s="3">
        <f t="shared" si="53"/>
        <v>4.5370484314666892E-2</v>
      </c>
      <c r="AG71" s="3">
        <f t="shared" si="54"/>
        <v>22.040760972805629</v>
      </c>
    </row>
    <row r="72" spans="1:33" x14ac:dyDescent="0.2">
      <c r="B72" s="3">
        <v>0.20499999999999999</v>
      </c>
      <c r="C72" s="30">
        <f t="shared" si="33"/>
        <v>170.83333333333334</v>
      </c>
      <c r="D72" s="3">
        <v>1.1677E-3</v>
      </c>
      <c r="E72" s="32">
        <f t="shared" si="57"/>
        <v>1.0550581600305853</v>
      </c>
      <c r="F72" s="3">
        <f t="shared" si="40"/>
        <v>8.6993650000000006E-3</v>
      </c>
      <c r="G72" s="3">
        <f t="shared" si="35"/>
        <v>4.2435926829268299E-2</v>
      </c>
      <c r="H72" s="3">
        <f t="shared" si="36"/>
        <v>9.1783360303344733E-3</v>
      </c>
      <c r="I72" s="3">
        <f t="shared" si="37"/>
        <v>9.5803632657297882E-2</v>
      </c>
      <c r="J72" s="3">
        <f t="shared" si="38"/>
        <v>4.4772370879680362E-2</v>
      </c>
      <c r="K72" s="3">
        <f t="shared" si="39"/>
        <v>22.335203169994362</v>
      </c>
      <c r="M72" s="3">
        <v>0.215</v>
      </c>
      <c r="N72" s="4">
        <f t="shared" si="41"/>
        <v>179.16666666666669</v>
      </c>
      <c r="O72" s="3">
        <v>1.2999000000000001E-3</v>
      </c>
      <c r="P72" s="32">
        <f t="shared" si="48"/>
        <v>1.056114061305675</v>
      </c>
      <c r="Q72" s="3">
        <f t="shared" si="47"/>
        <v>9.2942850000000011E-3</v>
      </c>
      <c r="R72" s="3">
        <f t="shared" si="42"/>
        <v>4.3229232558139541E-2</v>
      </c>
      <c r="S72" s="3">
        <f t="shared" si="43"/>
        <v>9.8158250782824173E-3</v>
      </c>
      <c r="T72" s="3">
        <f t="shared" si="44"/>
        <v>9.9074845840316186E-2</v>
      </c>
      <c r="U72" s="3">
        <f t="shared" si="45"/>
        <v>4.5655000364104269E-2</v>
      </c>
      <c r="V72" s="3">
        <f t="shared" si="46"/>
        <v>21.903405804947464</v>
      </c>
      <c r="X72" s="3">
        <v>0.22</v>
      </c>
      <c r="Y72" s="4">
        <f t="shared" si="49"/>
        <v>183.33333333333334</v>
      </c>
      <c r="Z72" s="3">
        <v>1.2936E-3</v>
      </c>
      <c r="AA72" s="32">
        <f t="shared" si="55"/>
        <v>1.0560736523194472</v>
      </c>
      <c r="AB72" s="3">
        <f t="shared" si="56"/>
        <v>9.4432800000000001E-3</v>
      </c>
      <c r="AC72" s="3">
        <f t="shared" si="50"/>
        <v>4.2923999999999997E-2</v>
      </c>
      <c r="AD72" s="3">
        <f t="shared" si="51"/>
        <v>9.972799199475189E-3</v>
      </c>
      <c r="AE72" s="3">
        <f t="shared" si="52"/>
        <v>9.986390338593415E-2</v>
      </c>
      <c r="AF72" s="3">
        <f t="shared" si="53"/>
        <v>4.5330905452159953E-2</v>
      </c>
      <c r="AG72" s="3">
        <f t="shared" si="54"/>
        <v>22.060004979502377</v>
      </c>
    </row>
    <row r="73" spans="1:33" x14ac:dyDescent="0.2">
      <c r="B73" s="3">
        <v>0.21</v>
      </c>
      <c r="C73" s="30">
        <f t="shared" si="33"/>
        <v>175</v>
      </c>
      <c r="D73" s="3">
        <v>1.1911999999999999E-3</v>
      </c>
      <c r="E73" s="32">
        <f t="shared" si="57"/>
        <v>1.0554046868053586</v>
      </c>
      <c r="F73" s="3">
        <f t="shared" si="40"/>
        <v>8.8744399999999991E-3</v>
      </c>
      <c r="G73" s="3">
        <f t="shared" si="35"/>
        <v>4.2259238095238093E-2</v>
      </c>
      <c r="H73" s="3">
        <f t="shared" si="36"/>
        <v>9.3661255687729449E-3</v>
      </c>
      <c r="I73" s="3">
        <f t="shared" si="37"/>
        <v>9.6778745439135269E-2</v>
      </c>
      <c r="J73" s="3">
        <f t="shared" si="38"/>
        <v>4.4600597946537833E-2</v>
      </c>
      <c r="K73" s="3">
        <f t="shared" si="39"/>
        <v>22.421224065172563</v>
      </c>
      <c r="M73" s="3">
        <v>0.22</v>
      </c>
      <c r="N73" s="4">
        <f t="shared" si="41"/>
        <v>183.33333333333334</v>
      </c>
      <c r="O73" s="3">
        <v>1.3258E-3</v>
      </c>
      <c r="P73" s="32">
        <f t="shared" si="48"/>
        <v>1.0564468546643353</v>
      </c>
      <c r="Q73" s="3">
        <f t="shared" si="47"/>
        <v>9.4794700000000003E-3</v>
      </c>
      <c r="R73" s="3">
        <f t="shared" si="42"/>
        <v>4.3088500000000002E-2</v>
      </c>
      <c r="S73" s="3">
        <f t="shared" si="43"/>
        <v>1.0014556265384927E-2</v>
      </c>
      <c r="T73" s="3">
        <f t="shared" si="44"/>
        <v>0.10007275486057594</v>
      </c>
      <c r="U73" s="3">
        <f t="shared" si="45"/>
        <v>4.5520710297204212E-2</v>
      </c>
      <c r="V73" s="3">
        <f t="shared" si="46"/>
        <v>21.968022763067868</v>
      </c>
      <c r="X73" s="3">
        <v>0.22500000000000001</v>
      </c>
      <c r="Y73" s="4">
        <f t="shared" si="49"/>
        <v>187.50000000000003</v>
      </c>
      <c r="Z73" s="3">
        <v>1.3166E-3</v>
      </c>
      <c r="AA73" s="32">
        <f t="shared" si="55"/>
        <v>1.0563968157011214</v>
      </c>
      <c r="AB73" s="3">
        <f t="shared" si="56"/>
        <v>9.6111800000000004E-3</v>
      </c>
      <c r="AC73" s="3">
        <f t="shared" si="50"/>
        <v>4.2716355555555557E-2</v>
      </c>
      <c r="AD73" s="3">
        <f t="shared" si="51"/>
        <v>1.0153219947130305E-2</v>
      </c>
      <c r="AE73" s="3">
        <f t="shared" si="52"/>
        <v>0.10076318746015483</v>
      </c>
      <c r="AF73" s="3">
        <f t="shared" si="53"/>
        <v>4.5125421987245798E-2</v>
      </c>
      <c r="AG73" s="3">
        <f t="shared" si="54"/>
        <v>22.160457586028535</v>
      </c>
    </row>
    <row r="74" spans="1:33" x14ac:dyDescent="0.2">
      <c r="B74" s="3">
        <v>0.215</v>
      </c>
      <c r="C74" s="30">
        <f t="shared" si="33"/>
        <v>179.16666666666669</v>
      </c>
      <c r="D74" s="3">
        <v>1.2160000000000001E-3</v>
      </c>
      <c r="E74" s="32">
        <f t="shared" si="57"/>
        <v>1.0557430592474555</v>
      </c>
      <c r="F74" s="3">
        <f t="shared" si="40"/>
        <v>9.0591999999999999E-3</v>
      </c>
      <c r="G74" s="3">
        <f t="shared" si="35"/>
        <v>4.2135813953488373E-2</v>
      </c>
      <c r="H74" s="3">
        <f t="shared" si="36"/>
        <v>9.5641875223345489E-3</v>
      </c>
      <c r="I74" s="3">
        <f t="shared" si="37"/>
        <v>9.7796664167723785E-2</v>
      </c>
      <c r="J74" s="3">
        <f t="shared" si="38"/>
        <v>4.4484593127137435E-2</v>
      </c>
      <c r="K74" s="3">
        <f t="shared" si="39"/>
        <v>22.479693073554465</v>
      </c>
      <c r="M74" s="3">
        <v>0.22500000000000001</v>
      </c>
      <c r="N74" s="4">
        <f t="shared" si="41"/>
        <v>187.50000000000003</v>
      </c>
      <c r="O74" s="3">
        <v>1.3550000000000001E-3</v>
      </c>
      <c r="P74" s="32">
        <f t="shared" si="48"/>
        <v>1.0567721688838245</v>
      </c>
      <c r="Q74" s="3">
        <f t="shared" si="47"/>
        <v>9.6882500000000007E-3</v>
      </c>
      <c r="R74" s="3">
        <f t="shared" si="42"/>
        <v>4.305888888888889E-2</v>
      </c>
      <c r="S74" s="3">
        <f t="shared" si="43"/>
        <v>1.0238272965188713E-2</v>
      </c>
      <c r="T74" s="3">
        <f t="shared" si="44"/>
        <v>0.10118435138492865</v>
      </c>
      <c r="U74" s="3">
        <f t="shared" si="45"/>
        <v>4.5503435400838725E-2</v>
      </c>
      <c r="V74" s="3">
        <f t="shared" si="46"/>
        <v>21.976362689784249</v>
      </c>
      <c r="X74" s="3">
        <v>0.23</v>
      </c>
      <c r="Y74" s="4">
        <f t="shared" si="49"/>
        <v>191.66666666666669</v>
      </c>
      <c r="Z74" s="3">
        <v>1.3423E-3</v>
      </c>
      <c r="AA74" s="32">
        <f t="shared" si="55"/>
        <v>1.0567128760126145</v>
      </c>
      <c r="AB74" s="3">
        <f t="shared" si="56"/>
        <v>9.7987899999999999E-3</v>
      </c>
      <c r="AC74" s="3">
        <f t="shared" si="50"/>
        <v>4.2603434782608696E-2</v>
      </c>
      <c r="AD74" s="3">
        <f t="shared" si="51"/>
        <v>1.0354507562343648E-2</v>
      </c>
      <c r="AE74" s="3">
        <f t="shared" si="52"/>
        <v>0.10175710079568721</v>
      </c>
      <c r="AF74" s="3">
        <f t="shared" si="53"/>
        <v>4.5019598097146292E-2</v>
      </c>
      <c r="AG74" s="3">
        <f t="shared" si="54"/>
        <v>22.212548362651599</v>
      </c>
    </row>
    <row r="75" spans="1:33" x14ac:dyDescent="0.2">
      <c r="B75" s="3">
        <v>0.22</v>
      </c>
      <c r="C75" s="30">
        <f t="shared" si="33"/>
        <v>183.33333333333334</v>
      </c>
      <c r="D75" s="3">
        <v>1.2375000000000001E-3</v>
      </c>
      <c r="E75" s="32">
        <f t="shared" si="57"/>
        <v>1.0560736523194472</v>
      </c>
      <c r="F75" s="3">
        <f t="shared" si="40"/>
        <v>9.2193750000000001E-3</v>
      </c>
      <c r="G75" s="3">
        <f t="shared" si="35"/>
        <v>4.1906249999999999E-2</v>
      </c>
      <c r="H75" s="3">
        <f t="shared" si="36"/>
        <v>9.7363390283526034E-3</v>
      </c>
      <c r="I75" s="3">
        <f t="shared" si="37"/>
        <v>9.8672889024050595E-2</v>
      </c>
      <c r="J75" s="3">
        <f t="shared" si="38"/>
        <v>4.425608649251183E-2</v>
      </c>
      <c r="K75" s="3">
        <f t="shared" si="39"/>
        <v>22.595762057930742</v>
      </c>
      <c r="M75" s="3">
        <v>0.23</v>
      </c>
      <c r="N75" s="4">
        <f t="shared" si="41"/>
        <v>191.66666666666669</v>
      </c>
      <c r="O75" s="3">
        <v>1.3782E-3</v>
      </c>
      <c r="P75" s="32">
        <f t="shared" si="48"/>
        <v>1.0570903327581227</v>
      </c>
      <c r="Q75" s="3">
        <f t="shared" si="47"/>
        <v>9.8541300000000009E-3</v>
      </c>
      <c r="R75" s="3">
        <f t="shared" si="42"/>
        <v>4.2844043478260874E-2</v>
      </c>
      <c r="S75" s="3">
        <f t="shared" si="43"/>
        <v>1.04167055607418E-2</v>
      </c>
      <c r="T75" s="3">
        <f t="shared" si="44"/>
        <v>0.10206226315706408</v>
      </c>
      <c r="U75" s="3">
        <f t="shared" si="45"/>
        <v>4.5290024177138261E-2</v>
      </c>
      <c r="V75" s="3">
        <f t="shared" si="46"/>
        <v>22.079917557314648</v>
      </c>
      <c r="X75" s="3">
        <v>0.23499999999999999</v>
      </c>
      <c r="Y75" s="4">
        <f t="shared" si="49"/>
        <v>195.83333333333334</v>
      </c>
      <c r="Z75" s="3">
        <v>1.3675E-3</v>
      </c>
      <c r="AA75" s="32">
        <f t="shared" si="55"/>
        <v>1.0570221387984367</v>
      </c>
      <c r="AB75" s="3">
        <f t="shared" si="56"/>
        <v>9.9827500000000003E-3</v>
      </c>
      <c r="AC75" s="3">
        <f t="shared" si="50"/>
        <v>4.2479787234042554E-2</v>
      </c>
      <c r="AD75" s="3">
        <f t="shared" si="51"/>
        <v>1.0551987756090094E-2</v>
      </c>
      <c r="AE75" s="3">
        <f t="shared" si="52"/>
        <v>0.10272286871038062</v>
      </c>
      <c r="AF75" s="3">
        <f t="shared" si="53"/>
        <v>4.4902075557830191E-2</v>
      </c>
      <c r="AG75" s="3">
        <f t="shared" si="54"/>
        <v>22.270685432170769</v>
      </c>
    </row>
    <row r="76" spans="1:33" s="23" customFormat="1" x14ac:dyDescent="0.2">
      <c r="B76" s="3">
        <v>0.22500000000000001</v>
      </c>
      <c r="C76" s="30">
        <f t="shared" ref="C76:C103" si="58">B76/$A$11</f>
        <v>187.50000000000003</v>
      </c>
      <c r="D76" s="3">
        <v>1.2596E-3</v>
      </c>
      <c r="E76" s="32">
        <f t="shared" si="57"/>
        <v>1.0563968157011214</v>
      </c>
      <c r="F76" s="3">
        <f t="shared" si="40"/>
        <v>9.3840199999999999E-3</v>
      </c>
      <c r="G76" s="3">
        <f t="shared" si="35"/>
        <v>4.1706755555555551E-2</v>
      </c>
      <c r="H76" s="3">
        <f t="shared" si="36"/>
        <v>9.9132488464756374E-3</v>
      </c>
      <c r="I76" s="3">
        <f t="shared" si="37"/>
        <v>9.956529940936068E-2</v>
      </c>
      <c r="J76" s="3">
        <f t="shared" si="38"/>
        <v>4.4058883762113941E-2</v>
      </c>
      <c r="K76" s="3">
        <f t="shared" ref="K76:K103" si="59">1/J76</f>
        <v>22.696898210115254</v>
      </c>
      <c r="M76" s="3">
        <v>0.23499999999999999</v>
      </c>
      <c r="N76" s="4">
        <f t="shared" si="41"/>
        <v>195.83333333333334</v>
      </c>
      <c r="O76" s="3">
        <v>1.4023E-3</v>
      </c>
      <c r="P76" s="32">
        <f t="shared" si="48"/>
        <v>1.0574016538653146</v>
      </c>
      <c r="Q76" s="3">
        <f t="shared" si="47"/>
        <v>1.0026445E-2</v>
      </c>
      <c r="R76" s="3">
        <f t="shared" si="42"/>
        <v>4.2665723404255319E-2</v>
      </c>
      <c r="S76" s="3">
        <f t="shared" si="43"/>
        <v>1.0601979525389615E-2</v>
      </c>
      <c r="T76" s="3">
        <f t="shared" si="44"/>
        <v>0.10296591438621625</v>
      </c>
      <c r="U76" s="3">
        <f t="shared" si="45"/>
        <v>4.5114806491019642E-2</v>
      </c>
      <c r="V76" s="3">
        <f t="shared" si="46"/>
        <v>22.165671932984033</v>
      </c>
      <c r="X76" s="3">
        <v>0.24</v>
      </c>
      <c r="Y76" s="4">
        <f t="shared" si="49"/>
        <v>200</v>
      </c>
      <c r="Z76" s="3">
        <v>1.3914000000000001E-3</v>
      </c>
      <c r="AA76" s="32">
        <f t="shared" si="55"/>
        <v>1.0573248903026038</v>
      </c>
      <c r="AB76" s="3">
        <f t="shared" si="56"/>
        <v>1.015722E-2</v>
      </c>
      <c r="AC76" s="3">
        <f t="shared" si="50"/>
        <v>4.2321749999999998E-2</v>
      </c>
      <c r="AD76" s="3">
        <f t="shared" si="51"/>
        <v>1.0739481522279413E-2</v>
      </c>
      <c r="AE76" s="3">
        <f t="shared" si="52"/>
        <v>0.1036314697487178</v>
      </c>
      <c r="AF76" s="3">
        <f t="shared" si="53"/>
        <v>4.4747839676164219E-2</v>
      </c>
      <c r="AG76" s="3">
        <f t="shared" si="54"/>
        <v>22.347447546896188</v>
      </c>
    </row>
    <row r="77" spans="1:33" x14ac:dyDescent="0.2">
      <c r="B77" s="3">
        <v>0.23</v>
      </c>
      <c r="C77" s="30">
        <f t="shared" si="58"/>
        <v>191.66666666666669</v>
      </c>
      <c r="D77" s="3">
        <v>1.2846999999999999E-3</v>
      </c>
      <c r="E77" s="32">
        <f t="shared" si="57"/>
        <v>1.0567128760126145</v>
      </c>
      <c r="F77" s="3">
        <f t="shared" si="40"/>
        <v>9.5710150000000004E-3</v>
      </c>
      <c r="G77" s="3">
        <f t="shared" si="35"/>
        <v>4.1613108695652171E-2</v>
      </c>
      <c r="H77" s="3">
        <f t="shared" si="36"/>
        <v>1.0113814787009874E-2</v>
      </c>
      <c r="I77" s="3">
        <f t="shared" si="37"/>
        <v>0.10056746385889362</v>
      </c>
      <c r="J77" s="3">
        <f t="shared" si="38"/>
        <v>4.3973107769608145E-2</v>
      </c>
      <c r="K77" s="3">
        <f t="shared" si="59"/>
        <v>22.741171837100548</v>
      </c>
      <c r="M77" s="3">
        <v>0.24</v>
      </c>
      <c r="N77" s="4">
        <f t="shared" si="41"/>
        <v>200</v>
      </c>
      <c r="O77" s="3">
        <v>1.4270000000000001E-3</v>
      </c>
      <c r="P77" s="32">
        <f t="shared" si="48"/>
        <v>1.0577064203545345</v>
      </c>
      <c r="Q77" s="3">
        <f t="shared" si="47"/>
        <v>1.0203050000000002E-2</v>
      </c>
      <c r="R77" s="3">
        <f t="shared" si="42"/>
        <v>4.2512708333333343E-2</v>
      </c>
      <c r="S77" s="3">
        <f t="shared" si="43"/>
        <v>1.0791831492198336E-2</v>
      </c>
      <c r="T77" s="3">
        <f t="shared" si="44"/>
        <v>0.10388374026862113</v>
      </c>
      <c r="U77" s="3">
        <f t="shared" si="45"/>
        <v>4.4965964550826402E-2</v>
      </c>
      <c r="V77" s="3">
        <f t="shared" si="46"/>
        <v>22.239042573403925</v>
      </c>
      <c r="X77" s="3">
        <v>0.245</v>
      </c>
      <c r="Y77" s="4">
        <f t="shared" si="49"/>
        <v>204.16666666666669</v>
      </c>
      <c r="Z77" s="3">
        <v>1.4159999999999999E-3</v>
      </c>
      <c r="AA77" s="32">
        <f t="shared" si="55"/>
        <v>1.0576213990607257</v>
      </c>
      <c r="AB77" s="3">
        <f t="shared" si="56"/>
        <v>1.03368E-2</v>
      </c>
      <c r="AC77" s="3">
        <f t="shared" si="50"/>
        <v>4.219102040816327E-2</v>
      </c>
      <c r="AD77" s="3">
        <f t="shared" si="51"/>
        <v>1.0932420877810909E-2</v>
      </c>
      <c r="AE77" s="3">
        <f t="shared" si="52"/>
        <v>0.10455821764840346</v>
      </c>
      <c r="AF77" s="3">
        <f t="shared" si="53"/>
        <v>4.462212603188126E-2</v>
      </c>
      <c r="AG77" s="3">
        <f t="shared" si="54"/>
        <v>22.410406874955441</v>
      </c>
    </row>
    <row r="78" spans="1:33" x14ac:dyDescent="0.2">
      <c r="B78" s="3">
        <v>0.23499999999999999</v>
      </c>
      <c r="C78" s="30">
        <f t="shared" si="58"/>
        <v>195.83333333333334</v>
      </c>
      <c r="D78" s="3">
        <v>1.3078E-3</v>
      </c>
      <c r="E78" s="32">
        <f t="shared" si="57"/>
        <v>1.0570221387984367</v>
      </c>
      <c r="F78" s="3">
        <f t="shared" si="40"/>
        <v>9.743110000000001E-3</v>
      </c>
      <c r="G78" s="3">
        <f t="shared" si="35"/>
        <v>4.1460042553191495E-2</v>
      </c>
      <c r="H78" s="3">
        <f t="shared" si="36"/>
        <v>1.0298682970748436E-2</v>
      </c>
      <c r="I78" s="3">
        <f t="shared" si="37"/>
        <v>0.10148242690608279</v>
      </c>
      <c r="J78" s="3">
        <f t="shared" si="38"/>
        <v>4.3824182854248668E-2</v>
      </c>
      <c r="K78" s="3">
        <f t="shared" si="59"/>
        <v>22.818451705667158</v>
      </c>
      <c r="M78" s="3">
        <v>0.245</v>
      </c>
      <c r="N78" s="4">
        <f t="shared" ref="N78:N103" si="60">M78/$A$11</f>
        <v>204.16666666666669</v>
      </c>
      <c r="O78" s="3">
        <v>1.4515999999999999E-3</v>
      </c>
      <c r="P78" s="32">
        <f t="shared" si="48"/>
        <v>1.0580049025486506</v>
      </c>
      <c r="Q78" s="3">
        <f t="shared" si="47"/>
        <v>1.037894E-2</v>
      </c>
      <c r="R78" s="3">
        <f t="shared" si="42"/>
        <v>4.2363020408163261E-2</v>
      </c>
      <c r="S78" s="3">
        <f t="shared" si="43"/>
        <v>1.0980969403258291E-2</v>
      </c>
      <c r="T78" s="3">
        <f t="shared" si="44"/>
        <v>0.10479012073310294</v>
      </c>
      <c r="U78" s="3">
        <f t="shared" si="45"/>
        <v>4.4820283278605273E-2</v>
      </c>
      <c r="V78" s="3">
        <f t="shared" ref="V78:V103" si="61">1/U78</f>
        <v>22.311327078946526</v>
      </c>
      <c r="X78" s="3">
        <v>0.25</v>
      </c>
      <c r="Y78" s="4">
        <f t="shared" si="49"/>
        <v>208.33333333333334</v>
      </c>
      <c r="Z78" s="3">
        <v>1.4398E-3</v>
      </c>
      <c r="AA78" s="32">
        <f t="shared" si="55"/>
        <v>1.0579119173312423</v>
      </c>
      <c r="AB78" s="3">
        <f t="shared" si="56"/>
        <v>1.0510539999999999E-2</v>
      </c>
      <c r="AC78" s="3">
        <f t="shared" si="50"/>
        <v>4.2042159999999995E-2</v>
      </c>
      <c r="AD78" s="3">
        <f t="shared" si="51"/>
        <v>1.1119225523586714E-2</v>
      </c>
      <c r="AE78" s="3">
        <f t="shared" si="52"/>
        <v>0.10544773835216531</v>
      </c>
      <c r="AF78" s="3">
        <f t="shared" si="53"/>
        <v>4.4476902094346855E-2</v>
      </c>
      <c r="AG78" s="3">
        <f t="shared" si="54"/>
        <v>22.483580305992195</v>
      </c>
    </row>
    <row r="79" spans="1:33" x14ac:dyDescent="0.2">
      <c r="B79" s="3">
        <v>0.24</v>
      </c>
      <c r="C79" s="30">
        <f t="shared" si="58"/>
        <v>200</v>
      </c>
      <c r="D79" s="3">
        <v>1.3305999999999999E-3</v>
      </c>
      <c r="E79" s="32">
        <f t="shared" si="57"/>
        <v>1.0573248903026038</v>
      </c>
      <c r="F79" s="3">
        <f t="shared" si="40"/>
        <v>9.9129700000000001E-3</v>
      </c>
      <c r="G79" s="3">
        <f t="shared" si="35"/>
        <v>4.1304041666666666E-2</v>
      </c>
      <c r="H79" s="3">
        <f t="shared" si="36"/>
        <v>1.0481229917823003E-2</v>
      </c>
      <c r="I79" s="3">
        <f t="shared" si="37"/>
        <v>0.10237787806857009</v>
      </c>
      <c r="J79" s="3">
        <f t="shared" si="38"/>
        <v>4.3671791324262514E-2</v>
      </c>
      <c r="K79" s="3">
        <f t="shared" si="59"/>
        <v>22.898076073294366</v>
      </c>
      <c r="M79" s="3">
        <v>0.25</v>
      </c>
      <c r="N79" s="4">
        <f t="shared" si="60"/>
        <v>208.33333333333334</v>
      </c>
      <c r="O79" s="3">
        <v>1.4762E-3</v>
      </c>
      <c r="P79" s="32">
        <f t="shared" si="48"/>
        <v>1.0582973543850276</v>
      </c>
      <c r="Q79" s="3">
        <f t="shared" si="47"/>
        <v>1.0554830000000001E-2</v>
      </c>
      <c r="R79" s="3">
        <f t="shared" si="42"/>
        <v>4.2219320000000005E-2</v>
      </c>
      <c r="S79" s="3">
        <f t="shared" si="43"/>
        <v>1.1170148664983722E-2</v>
      </c>
      <c r="T79" s="3">
        <f t="shared" si="44"/>
        <v>0.10568892404118665</v>
      </c>
      <c r="U79" s="3">
        <f t="shared" si="45"/>
        <v>4.4680594659934889E-2</v>
      </c>
      <c r="V79" s="3">
        <f t="shared" si="61"/>
        <v>22.381080816202754</v>
      </c>
      <c r="X79" s="3">
        <v>0.255</v>
      </c>
      <c r="Y79" s="4">
        <f t="shared" si="49"/>
        <v>212.50000000000003</v>
      </c>
      <c r="Z79" s="3">
        <v>1.4641999999999999E-3</v>
      </c>
      <c r="AA79" s="32">
        <f t="shared" si="55"/>
        <v>1.0581966823849227</v>
      </c>
      <c r="AB79" s="3">
        <f t="shared" si="56"/>
        <v>1.0688659999999999E-2</v>
      </c>
      <c r="AC79" s="3">
        <f t="shared" si="50"/>
        <v>4.1916313725490192E-2</v>
      </c>
      <c r="AD79" s="3">
        <f t="shared" si="51"/>
        <v>1.1310704551140426E-2</v>
      </c>
      <c r="AE79" s="3">
        <f t="shared" si="52"/>
        <v>0.10635179618201296</v>
      </c>
      <c r="AF79" s="3">
        <f t="shared" si="53"/>
        <v>4.4355704122119317E-2</v>
      </c>
      <c r="AG79" s="3">
        <f t="shared" si="54"/>
        <v>22.545014667038497</v>
      </c>
    </row>
    <row r="80" spans="1:33" x14ac:dyDescent="0.2">
      <c r="B80" s="3">
        <v>0.245</v>
      </c>
      <c r="C80" s="30">
        <f t="shared" si="58"/>
        <v>204.16666666666669</v>
      </c>
      <c r="D80" s="3">
        <v>1.3563E-3</v>
      </c>
      <c r="E80" s="32">
        <f t="shared" si="57"/>
        <v>1.0576213990607257</v>
      </c>
      <c r="F80" s="3">
        <f t="shared" si="40"/>
        <v>1.0104435E-2</v>
      </c>
      <c r="G80" s="3">
        <f t="shared" si="35"/>
        <v>4.1242591836734697E-2</v>
      </c>
      <c r="H80" s="3">
        <f t="shared" si="36"/>
        <v>1.0686666681418164E-2</v>
      </c>
      <c r="I80" s="3">
        <f t="shared" si="37"/>
        <v>0.10337633520984464</v>
      </c>
      <c r="J80" s="3">
        <f t="shared" si="38"/>
        <v>4.3619047679257811E-2</v>
      </c>
      <c r="K80" s="3">
        <f t="shared" si="59"/>
        <v>22.925764160493824</v>
      </c>
      <c r="M80" s="3">
        <v>0.255</v>
      </c>
      <c r="N80" s="4">
        <f t="shared" si="60"/>
        <v>212.50000000000003</v>
      </c>
      <c r="O80" s="3">
        <v>1.4995E-3</v>
      </c>
      <c r="P80" s="32">
        <f t="shared" ref="P80:P111" si="62">(P$2-13+(8.7*LN(M80*1000)))/P$2</f>
        <v>1.0585840147136079</v>
      </c>
      <c r="Q80" s="3">
        <f t="shared" si="47"/>
        <v>1.0721425E-2</v>
      </c>
      <c r="R80" s="3">
        <f t="shared" si="42"/>
        <v>4.2044803921568626E-2</v>
      </c>
      <c r="S80" s="3">
        <f t="shared" si="43"/>
        <v>1.1349529119950843E-2</v>
      </c>
      <c r="T80" s="3">
        <f t="shared" si="44"/>
        <v>0.10653416879081962</v>
      </c>
      <c r="U80" s="3">
        <f t="shared" si="45"/>
        <v>4.4507957333140558E-2</v>
      </c>
      <c r="V80" s="3">
        <f t="shared" si="61"/>
        <v>22.467892483023512</v>
      </c>
      <c r="X80" s="3">
        <v>0.26</v>
      </c>
      <c r="Y80" s="4">
        <f t="shared" si="49"/>
        <v>216.66666666666669</v>
      </c>
      <c r="Z80" s="3">
        <v>1.4874000000000001E-3</v>
      </c>
      <c r="AA80" s="32">
        <f t="shared" si="55"/>
        <v>1.0584759176691489</v>
      </c>
      <c r="AB80" s="3">
        <f t="shared" si="56"/>
        <v>1.0858019999999999E-2</v>
      </c>
      <c r="AC80" s="3">
        <f t="shared" si="50"/>
        <v>4.1761615384615383E-2</v>
      </c>
      <c r="AD80" s="3">
        <f t="shared" si="51"/>
        <v>1.1492952683569972E-2</v>
      </c>
      <c r="AE80" s="3">
        <f t="shared" si="52"/>
        <v>0.10720518962984009</v>
      </c>
      <c r="AF80" s="3">
        <f t="shared" si="53"/>
        <v>4.4203664167576817E-2</v>
      </c>
      <c r="AG80" s="3">
        <f t="shared" si="54"/>
        <v>22.62255898535885</v>
      </c>
    </row>
    <row r="81" spans="2:33" x14ac:dyDescent="0.2">
      <c r="B81" s="3">
        <v>0.25</v>
      </c>
      <c r="C81" s="30">
        <f t="shared" si="58"/>
        <v>208.33333333333334</v>
      </c>
      <c r="D81" s="3">
        <v>1.3778E-3</v>
      </c>
      <c r="E81" s="32">
        <f t="shared" si="57"/>
        <v>1.0579119173312423</v>
      </c>
      <c r="F81" s="3">
        <f t="shared" si="40"/>
        <v>1.026461E-2</v>
      </c>
      <c r="G81" s="3">
        <f t="shared" si="35"/>
        <v>4.1058440000000002E-2</v>
      </c>
      <c r="H81" s="3">
        <f t="shared" si="36"/>
        <v>1.0859053245757444E-2</v>
      </c>
      <c r="I81" s="3">
        <f t="shared" si="37"/>
        <v>0.10420678118892956</v>
      </c>
      <c r="J81" s="3">
        <f t="shared" si="38"/>
        <v>4.3436212983029777E-2</v>
      </c>
      <c r="K81" s="3">
        <f t="shared" si="59"/>
        <v>23.022264864358522</v>
      </c>
      <c r="M81" s="3">
        <v>0.26</v>
      </c>
      <c r="N81" s="4">
        <f t="shared" si="60"/>
        <v>216.66666666666669</v>
      </c>
      <c r="O81" s="3">
        <v>1.526E-3</v>
      </c>
      <c r="P81" s="32">
        <f t="shared" si="62"/>
        <v>1.0588651084689435</v>
      </c>
      <c r="Q81" s="3">
        <f t="shared" si="47"/>
        <v>1.0910900000000001E-2</v>
      </c>
      <c r="R81" s="3">
        <f t="shared" si="42"/>
        <v>4.1965000000000002E-2</v>
      </c>
      <c r="S81" s="3">
        <f t="shared" si="43"/>
        <v>1.1553171311993798E-2</v>
      </c>
      <c r="T81" s="3">
        <f t="shared" si="44"/>
        <v>0.1074856795670651</v>
      </c>
      <c r="U81" s="3">
        <f t="shared" si="45"/>
        <v>4.4435274276899223E-2</v>
      </c>
      <c r="V81" s="3">
        <f t="shared" si="61"/>
        <v>22.504643355377571</v>
      </c>
      <c r="X81" s="3">
        <v>0.26500000000000001</v>
      </c>
      <c r="Y81" s="4">
        <f t="shared" si="49"/>
        <v>220.83333333333337</v>
      </c>
      <c r="Z81" s="3">
        <v>1.5119E-3</v>
      </c>
      <c r="AA81" s="32">
        <f t="shared" si="55"/>
        <v>1.0587498338612893</v>
      </c>
      <c r="AB81" s="3">
        <f t="shared" si="56"/>
        <v>1.1036870000000001E-2</v>
      </c>
      <c r="AC81" s="3">
        <f t="shared" si="50"/>
        <v>4.1648566037735847E-2</v>
      </c>
      <c r="AD81" s="3">
        <f t="shared" si="51"/>
        <v>1.1685284278848648E-2</v>
      </c>
      <c r="AE81" s="3">
        <f t="shared" si="52"/>
        <v>0.10809849341618341</v>
      </c>
      <c r="AF81" s="3">
        <f t="shared" si="53"/>
        <v>4.4095412373013766E-2</v>
      </c>
      <c r="AG81" s="3">
        <f t="shared" si="54"/>
        <v>22.678096114415666</v>
      </c>
    </row>
    <row r="82" spans="2:33" x14ac:dyDescent="0.2">
      <c r="B82" s="3">
        <v>0.255</v>
      </c>
      <c r="C82" s="30">
        <f t="shared" si="58"/>
        <v>212.50000000000003</v>
      </c>
      <c r="D82" s="3">
        <v>1.3994000000000001E-3</v>
      </c>
      <c r="E82" s="32">
        <f t="shared" ref="E82:E103" si="63">(E$2-13+(8.7*LN(B82*1000)))/E$2</f>
        <v>1.0581966823849227</v>
      </c>
      <c r="F82" s="3">
        <f t="shared" si="40"/>
        <v>1.0425530000000001E-2</v>
      </c>
      <c r="G82" s="3">
        <f t="shared" si="35"/>
        <v>4.0884431372549018E-2</v>
      </c>
      <c r="H82" s="3">
        <f t="shared" si="36"/>
        <v>1.1032261258104484E-2</v>
      </c>
      <c r="I82" s="3">
        <f t="shared" si="37"/>
        <v>0.10503457172809572</v>
      </c>
      <c r="J82" s="3">
        <f t="shared" si="38"/>
        <v>4.3263769639625423E-2</v>
      </c>
      <c r="K82" s="3">
        <f t="shared" si="59"/>
        <v>23.114028396732607</v>
      </c>
      <c r="M82" s="3">
        <v>0.26500000000000001</v>
      </c>
      <c r="N82" s="4">
        <f t="shared" si="60"/>
        <v>220.83333333333337</v>
      </c>
      <c r="O82" s="3">
        <v>1.5483000000000001E-3</v>
      </c>
      <c r="P82" s="32">
        <f t="shared" si="62"/>
        <v>1.0591408477305826</v>
      </c>
      <c r="Q82" s="3">
        <f t="shared" si="47"/>
        <v>1.1070345000000001E-2</v>
      </c>
      <c r="R82" s="3">
        <f t="shared" si="42"/>
        <v>4.177488679245283E-2</v>
      </c>
      <c r="S82" s="3">
        <f t="shared" si="43"/>
        <v>1.1725054587970017E-2</v>
      </c>
      <c r="T82" s="3">
        <f t="shared" si="44"/>
        <v>0.1082822912020706</v>
      </c>
      <c r="U82" s="3">
        <f t="shared" si="45"/>
        <v>4.424548901120761E-2</v>
      </c>
      <c r="V82" s="3">
        <f t="shared" si="61"/>
        <v>22.601174093627822</v>
      </c>
      <c r="X82" s="3">
        <v>0.27</v>
      </c>
      <c r="Y82" s="4">
        <f t="shared" si="49"/>
        <v>225.00000000000003</v>
      </c>
      <c r="Z82" s="3">
        <v>1.5361000000000001E-3</v>
      </c>
      <c r="AA82" s="32">
        <f t="shared" si="55"/>
        <v>1.0590186298236128</v>
      </c>
      <c r="AB82" s="3">
        <f t="shared" si="56"/>
        <v>1.1213530000000001E-2</v>
      </c>
      <c r="AC82" s="3">
        <f t="shared" si="50"/>
        <v>4.1531592592592592E-2</v>
      </c>
      <c r="AD82" s="3">
        <f t="shared" si="51"/>
        <v>1.1875337176085979E-2</v>
      </c>
      <c r="AE82" s="3">
        <f t="shared" si="52"/>
        <v>0.10897402064751938</v>
      </c>
      <c r="AF82" s="3">
        <f t="shared" si="53"/>
        <v>4.3982730281799921E-2</v>
      </c>
      <c r="AG82" s="3">
        <f t="shared" si="54"/>
        <v>22.736196538799241</v>
      </c>
    </row>
    <row r="83" spans="2:33" x14ac:dyDescent="0.2">
      <c r="B83" s="3">
        <v>0.26</v>
      </c>
      <c r="C83" s="30">
        <f t="shared" si="58"/>
        <v>216.66666666666669</v>
      </c>
      <c r="D83" s="3">
        <v>1.4224000000000001E-3</v>
      </c>
      <c r="E83" s="32">
        <f t="shared" si="63"/>
        <v>1.0584759176691489</v>
      </c>
      <c r="F83" s="3">
        <f t="shared" si="40"/>
        <v>1.0596880000000001E-2</v>
      </c>
      <c r="G83" s="3">
        <f t="shared" si="35"/>
        <v>4.0757230769230775E-2</v>
      </c>
      <c r="H83" s="3">
        <f t="shared" si="36"/>
        <v>1.1216542282429852E-2</v>
      </c>
      <c r="I83" s="3">
        <f t="shared" si="37"/>
        <v>0.10590817854363209</v>
      </c>
      <c r="J83" s="3">
        <f t="shared" si="38"/>
        <v>4.3140547240114811E-2</v>
      </c>
      <c r="K83" s="3">
        <f t="shared" si="59"/>
        <v>23.180049025204223</v>
      </c>
      <c r="M83" s="3">
        <v>0.27</v>
      </c>
      <c r="N83" s="4">
        <f t="shared" si="60"/>
        <v>225.00000000000003</v>
      </c>
      <c r="O83" s="3">
        <v>1.5751999999999999E-3</v>
      </c>
      <c r="P83" s="32">
        <f t="shared" si="62"/>
        <v>1.0594114326843358</v>
      </c>
      <c r="Q83" s="3">
        <f t="shared" si="47"/>
        <v>1.1262680000000001E-2</v>
      </c>
      <c r="R83" s="3">
        <f t="shared" si="42"/>
        <v>4.1713629629629628E-2</v>
      </c>
      <c r="S83" s="3">
        <f t="shared" si="43"/>
        <v>1.1931811954665215E-2</v>
      </c>
      <c r="T83" s="3">
        <f t="shared" si="44"/>
        <v>0.10923283368413188</v>
      </c>
      <c r="U83" s="3">
        <f t="shared" si="45"/>
        <v>4.4191896128389682E-2</v>
      </c>
      <c r="V83" s="3">
        <f t="shared" si="61"/>
        <v>22.628583238309652</v>
      </c>
      <c r="X83" s="3">
        <v>0.27500000000000002</v>
      </c>
      <c r="Y83" s="4">
        <f t="shared" si="49"/>
        <v>229.16666666666671</v>
      </c>
      <c r="Z83" s="3">
        <v>1.5579999999999999E-3</v>
      </c>
      <c r="AA83" s="32">
        <f t="shared" si="55"/>
        <v>1.0592824934705771</v>
      </c>
      <c r="AB83" s="3">
        <f t="shared" si="56"/>
        <v>1.1373399999999999E-2</v>
      </c>
      <c r="AC83" s="3">
        <f t="shared" si="50"/>
        <v>4.1357818181818176E-2</v>
      </c>
      <c r="AD83" s="3">
        <f t="shared" si="51"/>
        <v>1.204764351123826E-2</v>
      </c>
      <c r="AE83" s="3">
        <f t="shared" si="52"/>
        <v>0.10976175796350139</v>
      </c>
      <c r="AF83" s="3">
        <f t="shared" si="53"/>
        <v>4.3809612768139126E-2</v>
      </c>
      <c r="AG83" s="3">
        <f t="shared" si="54"/>
        <v>22.826040606486657</v>
      </c>
    </row>
    <row r="84" spans="2:33" x14ac:dyDescent="0.2">
      <c r="B84" s="3">
        <v>0.26500000000000001</v>
      </c>
      <c r="C84" s="30">
        <f t="shared" si="58"/>
        <v>220.83333333333337</v>
      </c>
      <c r="D84" s="3">
        <v>1.4472E-3</v>
      </c>
      <c r="E84" s="32">
        <f t="shared" si="63"/>
        <v>1.0587498338612893</v>
      </c>
      <c r="F84" s="3">
        <f t="shared" si="40"/>
        <v>1.078164E-2</v>
      </c>
      <c r="G84" s="3">
        <f t="shared" si="35"/>
        <v>4.068543396226415E-2</v>
      </c>
      <c r="H84" s="3">
        <f t="shared" si="36"/>
        <v>1.1415059558752232E-2</v>
      </c>
      <c r="I84" s="3">
        <f t="shared" si="37"/>
        <v>0.10684128209054884</v>
      </c>
      <c r="J84" s="3">
        <f t="shared" si="38"/>
        <v>4.3075696448121627E-2</v>
      </c>
      <c r="K84" s="3">
        <f t="shared" si="59"/>
        <v>23.214946767125486</v>
      </c>
      <c r="M84" s="3">
        <v>0.27500000000000002</v>
      </c>
      <c r="N84" s="4">
        <f t="shared" si="60"/>
        <v>229.16666666666671</v>
      </c>
      <c r="O84" s="3">
        <v>1.5973999999999999E-3</v>
      </c>
      <c r="P84" s="32">
        <f t="shared" si="62"/>
        <v>1.0596770524953396</v>
      </c>
      <c r="Q84" s="3">
        <f t="shared" si="47"/>
        <v>1.142141E-2</v>
      </c>
      <c r="R84" s="3">
        <f t="shared" si="42"/>
        <v>4.1532399999999997E-2</v>
      </c>
      <c r="S84" s="3">
        <f t="shared" si="43"/>
        <v>1.2103006084140796E-2</v>
      </c>
      <c r="T84" s="3">
        <f t="shared" si="44"/>
        <v>0.11001366317026624</v>
      </c>
      <c r="U84" s="3">
        <f t="shared" si="45"/>
        <v>4.401093121505744E-2</v>
      </c>
      <c r="V84" s="3">
        <f t="shared" si="61"/>
        <v>22.721627840900364</v>
      </c>
      <c r="X84" s="3">
        <v>0.28000000000000003</v>
      </c>
      <c r="Y84" s="4">
        <f t="shared" si="49"/>
        <v>233.33333333333337</v>
      </c>
      <c r="Z84" s="3">
        <v>1.5845E-3</v>
      </c>
      <c r="AA84" s="32">
        <f t="shared" si="55"/>
        <v>1.0595416025579711</v>
      </c>
      <c r="AB84" s="3">
        <f t="shared" si="56"/>
        <v>1.156685E-2</v>
      </c>
      <c r="AC84" s="3">
        <f t="shared" si="50"/>
        <v>4.1310178571428567E-2</v>
      </c>
      <c r="AD84" s="3">
        <f t="shared" si="51"/>
        <v>1.2255558785547668E-2</v>
      </c>
      <c r="AE84" s="3">
        <f t="shared" si="52"/>
        <v>0.11070482729107918</v>
      </c>
      <c r="AF84" s="3">
        <f t="shared" si="53"/>
        <v>4.3769852805527386E-2</v>
      </c>
      <c r="AG84" s="3">
        <f t="shared" si="54"/>
        <v>22.846775483643324</v>
      </c>
    </row>
    <row r="85" spans="2:33" x14ac:dyDescent="0.2">
      <c r="B85" s="3">
        <v>0.27</v>
      </c>
      <c r="C85" s="30">
        <f t="shared" si="58"/>
        <v>225.00000000000003</v>
      </c>
      <c r="D85" s="3">
        <v>1.4656000000000001E-3</v>
      </c>
      <c r="E85" s="32">
        <f t="shared" si="63"/>
        <v>1.0590186298236128</v>
      </c>
      <c r="F85" s="3">
        <f t="shared" si="40"/>
        <v>1.0918720000000002E-2</v>
      </c>
      <c r="G85" s="3">
        <f t="shared" si="35"/>
        <v>4.0439703703703707E-2</v>
      </c>
      <c r="H85" s="3">
        <f t="shared" si="36"/>
        <v>1.156312789382768E-2</v>
      </c>
      <c r="I85" s="3">
        <f t="shared" si="37"/>
        <v>0.10753198544539053</v>
      </c>
      <c r="J85" s="3">
        <f t="shared" si="38"/>
        <v>4.2826399606769185E-2</v>
      </c>
      <c r="K85" s="3">
        <f t="shared" si="59"/>
        <v>23.350083340695747</v>
      </c>
      <c r="M85" s="3">
        <v>0.28000000000000003</v>
      </c>
      <c r="N85" s="4">
        <f t="shared" si="60"/>
        <v>233.33333333333337</v>
      </c>
      <c r="O85" s="3">
        <v>1.6216E-3</v>
      </c>
      <c r="P85" s="32">
        <f t="shared" si="62"/>
        <v>1.05993788610245</v>
      </c>
      <c r="Q85" s="3">
        <f t="shared" si="47"/>
        <v>1.1594440000000001E-2</v>
      </c>
      <c r="R85" s="3">
        <f t="shared" si="42"/>
        <v>4.1408714285714285E-2</v>
      </c>
      <c r="S85" s="3">
        <f t="shared" si="43"/>
        <v>1.2289386224141691E-2</v>
      </c>
      <c r="T85" s="3">
        <f t="shared" si="44"/>
        <v>0.110857504139962</v>
      </c>
      <c r="U85" s="3">
        <f t="shared" si="45"/>
        <v>4.3890665086220318E-2</v>
      </c>
      <c r="V85" s="3">
        <f t="shared" si="61"/>
        <v>22.783888055365896</v>
      </c>
      <c r="X85" s="3">
        <v>0.28499999999999998</v>
      </c>
      <c r="Y85" s="4">
        <f t="shared" si="49"/>
        <v>237.5</v>
      </c>
      <c r="Z85" s="3">
        <v>1.606E-3</v>
      </c>
      <c r="AA85" s="32">
        <f t="shared" si="55"/>
        <v>1.0597961254022104</v>
      </c>
      <c r="AB85" s="3">
        <f t="shared" si="56"/>
        <v>1.1723799999999999E-2</v>
      </c>
      <c r="AC85" s="3">
        <f t="shared" si="50"/>
        <v>4.1136140350877197E-2</v>
      </c>
      <c r="AD85" s="3">
        <f t="shared" si="51"/>
        <v>1.2424837814990434E-2</v>
      </c>
      <c r="AE85" s="3">
        <f t="shared" si="52"/>
        <v>0.1114667565464719</v>
      </c>
      <c r="AF85" s="3">
        <f t="shared" si="53"/>
        <v>4.3595922157861178E-2</v>
      </c>
      <c r="AG85" s="3">
        <f t="shared" si="54"/>
        <v>22.937925166005027</v>
      </c>
    </row>
    <row r="86" spans="2:33" x14ac:dyDescent="0.2">
      <c r="B86" s="3">
        <v>0.27500000000000002</v>
      </c>
      <c r="C86" s="30">
        <f t="shared" si="58"/>
        <v>229.16666666666671</v>
      </c>
      <c r="D86" s="3">
        <v>1.4875000000000001E-3</v>
      </c>
      <c r="E86" s="32">
        <f t="shared" si="63"/>
        <v>1.0592824934705771</v>
      </c>
      <c r="F86" s="3">
        <f t="shared" si="40"/>
        <v>1.1081875000000001E-2</v>
      </c>
      <c r="G86" s="3">
        <f t="shared" si="35"/>
        <v>4.0297727272727277E-2</v>
      </c>
      <c r="H86" s="3">
        <f t="shared" si="36"/>
        <v>1.1738836182329253E-2</v>
      </c>
      <c r="I86" s="3">
        <f t="shared" si="37"/>
        <v>0.10834590985509907</v>
      </c>
      <c r="J86" s="3">
        <f t="shared" si="38"/>
        <v>4.2686677026651826E-2</v>
      </c>
      <c r="K86" s="3">
        <f t="shared" si="59"/>
        <v>23.426513133726495</v>
      </c>
      <c r="M86" s="3">
        <v>0.28499999999999998</v>
      </c>
      <c r="N86" s="4">
        <f t="shared" si="60"/>
        <v>237.5</v>
      </c>
      <c r="O86" s="3">
        <v>1.6459000000000001E-3</v>
      </c>
      <c r="P86" s="32">
        <f t="shared" si="62"/>
        <v>1.0601941029423247</v>
      </c>
      <c r="Q86" s="3">
        <f t="shared" si="47"/>
        <v>1.1768185E-2</v>
      </c>
      <c r="R86" s="3">
        <f t="shared" si="42"/>
        <v>4.1291877192982461E-2</v>
      </c>
      <c r="S86" s="3">
        <f t="shared" si="43"/>
        <v>1.2476560339334322E-2</v>
      </c>
      <c r="T86" s="3">
        <f t="shared" si="44"/>
        <v>0.11169852433821283</v>
      </c>
      <c r="U86" s="3">
        <f t="shared" si="45"/>
        <v>4.3777404699418675E-2</v>
      </c>
      <c r="V86" s="3">
        <f t="shared" si="61"/>
        <v>22.842834262700801</v>
      </c>
      <c r="X86" s="3">
        <v>0.28999999999999998</v>
      </c>
      <c r="Y86" s="4">
        <f t="shared" si="49"/>
        <v>241.66666666666666</v>
      </c>
      <c r="Z86" s="3">
        <v>1.6279000000000001E-3</v>
      </c>
      <c r="AA86" s="32">
        <f t="shared" si="55"/>
        <v>1.0600462215370752</v>
      </c>
      <c r="AB86" s="3">
        <f t="shared" si="56"/>
        <v>1.1883670000000001E-2</v>
      </c>
      <c r="AC86" s="3">
        <f t="shared" si="50"/>
        <v>4.0978172413793111E-2</v>
      </c>
      <c r="AD86" s="3">
        <f t="shared" si="51"/>
        <v>1.2597239481493494E-2</v>
      </c>
      <c r="AE86" s="3">
        <f t="shared" si="52"/>
        <v>0.11223742460290816</v>
      </c>
      <c r="AF86" s="3">
        <f t="shared" si="53"/>
        <v>4.3438756832736188E-2</v>
      </c>
      <c r="AG86" s="3">
        <f t="shared" si="54"/>
        <v>23.020916640192219</v>
      </c>
    </row>
    <row r="87" spans="2:33" x14ac:dyDescent="0.2">
      <c r="B87" s="3">
        <v>0.28000000000000003</v>
      </c>
      <c r="C87" s="30">
        <f t="shared" si="58"/>
        <v>233.33333333333337</v>
      </c>
      <c r="D87" s="3">
        <v>1.5126E-3</v>
      </c>
      <c r="E87" s="32">
        <f t="shared" si="63"/>
        <v>1.0595416025579711</v>
      </c>
      <c r="F87" s="3">
        <f t="shared" si="40"/>
        <v>1.126887E-2</v>
      </c>
      <c r="G87" s="3">
        <f t="shared" si="35"/>
        <v>4.0245964285714281E-2</v>
      </c>
      <c r="H87" s="3">
        <f t="shared" si="36"/>
        <v>1.1939836578817444E-2</v>
      </c>
      <c r="I87" s="3">
        <f t="shared" si="37"/>
        <v>0.10926955925058655</v>
      </c>
      <c r="J87" s="3">
        <f t="shared" si="38"/>
        <v>4.2642273495776581E-2</v>
      </c>
      <c r="K87" s="3">
        <f t="shared" si="59"/>
        <v>23.450907234086451</v>
      </c>
      <c r="M87" s="3">
        <v>0.28999999999999998</v>
      </c>
      <c r="N87" s="4">
        <f t="shared" si="60"/>
        <v>241.66666666666666</v>
      </c>
      <c r="O87" s="3">
        <v>1.6677E-3</v>
      </c>
      <c r="P87" s="32">
        <f t="shared" si="62"/>
        <v>1.0604458636105334</v>
      </c>
      <c r="Q87" s="3">
        <f t="shared" si="47"/>
        <v>1.1924055000000001E-2</v>
      </c>
      <c r="R87" s="3">
        <f t="shared" si="42"/>
        <v>4.1117431034482767E-2</v>
      </c>
      <c r="S87" s="3">
        <f t="shared" si="43"/>
        <v>1.26448148022145E-2</v>
      </c>
      <c r="T87" s="3">
        <f t="shared" si="44"/>
        <v>0.11244916541359701</v>
      </c>
      <c r="U87" s="3">
        <f t="shared" si="45"/>
        <v>4.3602809662808627E-2</v>
      </c>
      <c r="V87" s="3">
        <f t="shared" si="61"/>
        <v>22.93430188864545</v>
      </c>
      <c r="X87" s="3">
        <v>0.29499999999999998</v>
      </c>
      <c r="Y87" s="4">
        <f t="shared" si="49"/>
        <v>245.83333333333334</v>
      </c>
      <c r="Z87" s="3">
        <v>1.6516E-3</v>
      </c>
      <c r="AA87" s="32">
        <f t="shared" si="55"/>
        <v>1.0602920423143081</v>
      </c>
      <c r="AB87" s="3">
        <f t="shared" si="56"/>
        <v>1.205668E-2</v>
      </c>
      <c r="AC87" s="3">
        <f t="shared" si="50"/>
        <v>4.0870101694915256E-2</v>
      </c>
      <c r="AD87" s="3">
        <f t="shared" si="51"/>
        <v>1.2783601860730073E-2</v>
      </c>
      <c r="AE87" s="3">
        <f t="shared" si="52"/>
        <v>0.11306459154275521</v>
      </c>
      <c r="AF87" s="3">
        <f t="shared" si="53"/>
        <v>4.3334243595695161E-2</v>
      </c>
      <c r="AG87" s="3">
        <f t="shared" si="54"/>
        <v>23.076438332001722</v>
      </c>
    </row>
    <row r="88" spans="2:33" x14ac:dyDescent="0.2">
      <c r="B88" s="3">
        <v>0.28499999999999998</v>
      </c>
      <c r="C88" s="30">
        <f t="shared" si="58"/>
        <v>237.5</v>
      </c>
      <c r="D88" s="3">
        <v>1.5345000000000001E-3</v>
      </c>
      <c r="E88" s="32">
        <f t="shared" si="63"/>
        <v>1.0597961254022104</v>
      </c>
      <c r="F88" s="3">
        <f t="shared" si="40"/>
        <v>1.1432025E-2</v>
      </c>
      <c r="G88" s="3">
        <f t="shared" si="35"/>
        <v>4.0112368421052633E-2</v>
      </c>
      <c r="H88" s="3">
        <f t="shared" si="36"/>
        <v>1.2115615800501203E-2</v>
      </c>
      <c r="I88" s="3">
        <f t="shared" si="37"/>
        <v>0.11007095802481781</v>
      </c>
      <c r="J88" s="3">
        <f t="shared" si="38"/>
        <v>4.2510932633337557E-2</v>
      </c>
      <c r="K88" s="3">
        <f t="shared" si="59"/>
        <v>23.523360652308735</v>
      </c>
      <c r="M88" s="3">
        <v>0.29499999999999998</v>
      </c>
      <c r="N88" s="4">
        <f t="shared" si="60"/>
        <v>245.83333333333334</v>
      </c>
      <c r="O88" s="3">
        <v>1.6914E-3</v>
      </c>
      <c r="P88" s="32">
        <f t="shared" si="62"/>
        <v>1.0606933204661504</v>
      </c>
      <c r="Q88" s="3">
        <f t="shared" si="47"/>
        <v>1.209351E-2</v>
      </c>
      <c r="R88" s="3">
        <f t="shared" si="42"/>
        <v>4.0994949152542377E-2</v>
      </c>
      <c r="S88" s="3">
        <f t="shared" si="43"/>
        <v>1.2827505277990595E-2</v>
      </c>
      <c r="T88" s="3">
        <f t="shared" si="44"/>
        <v>0.11325857706147731</v>
      </c>
      <c r="U88" s="3">
        <f t="shared" si="45"/>
        <v>4.3483068738951171E-2</v>
      </c>
      <c r="V88" s="3">
        <f t="shared" si="61"/>
        <v>22.997456918311336</v>
      </c>
      <c r="X88" s="3">
        <v>0.3</v>
      </c>
      <c r="Y88" s="4">
        <f t="shared" si="49"/>
        <v>250</v>
      </c>
      <c r="Z88" s="3">
        <v>1.6742E-3</v>
      </c>
      <c r="AA88" s="32">
        <f t="shared" si="55"/>
        <v>1.0605337314537338</v>
      </c>
      <c r="AB88" s="3">
        <f t="shared" si="56"/>
        <v>1.2221660000000001E-2</v>
      </c>
      <c r="AC88" s="3">
        <f t="shared" si="50"/>
        <v>4.0738866666666672E-2</v>
      </c>
      <c r="AD88" s="3">
        <f t="shared" si="51"/>
        <v>1.296148268435884E-2</v>
      </c>
      <c r="AE88" s="3">
        <f t="shared" si="52"/>
        <v>0.11384850760707775</v>
      </c>
      <c r="AF88" s="3">
        <f t="shared" si="53"/>
        <v>4.3204942281196139E-2</v>
      </c>
      <c r="AG88" s="3">
        <f t="shared" si="54"/>
        <v>23.14550019512987</v>
      </c>
    </row>
    <row r="89" spans="2:33" x14ac:dyDescent="0.2">
      <c r="B89" s="3">
        <v>0.28999999999999998</v>
      </c>
      <c r="C89" s="30">
        <f t="shared" si="58"/>
        <v>241.66666666666666</v>
      </c>
      <c r="D89" s="3">
        <v>1.5555E-3</v>
      </c>
      <c r="E89" s="32">
        <f t="shared" si="63"/>
        <v>1.0600462215370752</v>
      </c>
      <c r="F89" s="3">
        <f t="shared" si="40"/>
        <v>1.1588475000000001E-2</v>
      </c>
      <c r="G89" s="3">
        <f t="shared" si="35"/>
        <v>3.9960258620689658E-2</v>
      </c>
      <c r="H89" s="3">
        <f t="shared" si="36"/>
        <v>1.2284319137126859E-2</v>
      </c>
      <c r="I89" s="3">
        <f t="shared" si="37"/>
        <v>0.11083464772861805</v>
      </c>
      <c r="J89" s="3">
        <f t="shared" si="38"/>
        <v>4.2359721162506414E-2</v>
      </c>
      <c r="K89" s="3">
        <f t="shared" si="59"/>
        <v>23.607331978500451</v>
      </c>
      <c r="M89" s="3">
        <v>0.3</v>
      </c>
      <c r="N89" s="4">
        <f t="shared" si="60"/>
        <v>250</v>
      </c>
      <c r="O89" s="3">
        <v>1.7145000000000001E-3</v>
      </c>
      <c r="P89" s="32">
        <f t="shared" si="62"/>
        <v>1.0609366181855389</v>
      </c>
      <c r="Q89" s="3">
        <f t="shared" si="47"/>
        <v>1.2258675000000002E-2</v>
      </c>
      <c r="R89" s="3">
        <f t="shared" si="42"/>
        <v>4.086225000000001E-2</v>
      </c>
      <c r="S89" s="3">
        <f t="shared" si="43"/>
        <v>1.3005677197935613E-2</v>
      </c>
      <c r="T89" s="3">
        <f t="shared" si="44"/>
        <v>0.11404243595230511</v>
      </c>
      <c r="U89" s="3">
        <f t="shared" si="45"/>
        <v>4.3352257326452044E-2</v>
      </c>
      <c r="V89" s="3">
        <f t="shared" si="61"/>
        <v>23.066849609924109</v>
      </c>
      <c r="X89" s="3">
        <v>0.30499999999999999</v>
      </c>
      <c r="Y89" s="4">
        <f t="shared" si="49"/>
        <v>254.16666666666669</v>
      </c>
      <c r="Z89" s="3">
        <v>1.6957000000000001E-3</v>
      </c>
      <c r="AA89" s="32">
        <f t="shared" si="55"/>
        <v>1.0607714255479082</v>
      </c>
      <c r="AB89" s="3">
        <f t="shared" si="56"/>
        <v>1.237861E-2</v>
      </c>
      <c r="AC89" s="3">
        <f t="shared" si="50"/>
        <v>4.0585606557377051E-2</v>
      </c>
      <c r="AD89" s="3">
        <f t="shared" si="51"/>
        <v>1.3130875776001591E-2</v>
      </c>
      <c r="AE89" s="3">
        <f t="shared" si="52"/>
        <v>0.11459003349332607</v>
      </c>
      <c r="AF89" s="3">
        <f t="shared" si="53"/>
        <v>4.3052051724595385E-2</v>
      </c>
      <c r="AG89" s="3">
        <f t="shared" si="54"/>
        <v>23.227696705304893</v>
      </c>
    </row>
    <row r="90" spans="2:33" x14ac:dyDescent="0.2">
      <c r="B90" s="3">
        <v>0.29499999999999998</v>
      </c>
      <c r="C90" s="30">
        <f t="shared" si="58"/>
        <v>245.83333333333334</v>
      </c>
      <c r="D90" s="3">
        <v>1.58E-3</v>
      </c>
      <c r="E90" s="32">
        <f t="shared" si="63"/>
        <v>1.0602920423143081</v>
      </c>
      <c r="F90" s="3">
        <f t="shared" si="40"/>
        <v>1.1771E-2</v>
      </c>
      <c r="G90" s="3">
        <f t="shared" si="35"/>
        <v>3.9901694915254242E-2</v>
      </c>
      <c r="H90" s="3">
        <f t="shared" si="36"/>
        <v>1.248069763008172E-2</v>
      </c>
      <c r="I90" s="3">
        <f t="shared" si="37"/>
        <v>0.1117170427020055</v>
      </c>
      <c r="J90" s="3">
        <f t="shared" si="38"/>
        <v>4.2307449593497359E-2</v>
      </c>
      <c r="K90" s="3">
        <f t="shared" si="59"/>
        <v>23.636499236146339</v>
      </c>
      <c r="M90" s="3">
        <v>0.30499999999999999</v>
      </c>
      <c r="N90" s="4">
        <f t="shared" si="60"/>
        <v>254.16666666666669</v>
      </c>
      <c r="O90" s="3">
        <v>1.7385E-3</v>
      </c>
      <c r="P90" s="32">
        <f t="shared" si="62"/>
        <v>1.0611758942703569</v>
      </c>
      <c r="Q90" s="3">
        <f t="shared" si="47"/>
        <v>1.2430275000000001E-2</v>
      </c>
      <c r="R90" s="3">
        <f t="shared" si="42"/>
        <v>4.0755000000000006E-2</v>
      </c>
      <c r="S90" s="3">
        <f t="shared" si="43"/>
        <v>1.3190708189151461E-2</v>
      </c>
      <c r="T90" s="3">
        <f t="shared" si="44"/>
        <v>0.11485080839572467</v>
      </c>
      <c r="U90" s="3">
        <f t="shared" si="45"/>
        <v>4.3248223570988398E-2</v>
      </c>
      <c r="V90" s="3">
        <f t="shared" si="61"/>
        <v>23.122336998618739</v>
      </c>
      <c r="X90" s="3">
        <v>0.31</v>
      </c>
      <c r="Y90" s="4">
        <f t="shared" si="49"/>
        <v>258.33333333333337</v>
      </c>
      <c r="Z90" s="3">
        <v>1.7193E-3</v>
      </c>
      <c r="AA90" s="32">
        <f t="shared" si="55"/>
        <v>1.0610052545257338</v>
      </c>
      <c r="AB90" s="3">
        <f t="shared" si="56"/>
        <v>1.255089E-2</v>
      </c>
      <c r="AC90" s="3">
        <f t="shared" si="50"/>
        <v>4.0486741935483871E-2</v>
      </c>
      <c r="AD90" s="3">
        <f t="shared" si="51"/>
        <v>1.3316560238974488E-2</v>
      </c>
      <c r="AE90" s="3">
        <f t="shared" si="52"/>
        <v>0.11539740135277955</v>
      </c>
      <c r="AF90" s="3">
        <f t="shared" si="53"/>
        <v>4.2956645932175769E-2</v>
      </c>
      <c r="AG90" s="3">
        <f t="shared" si="54"/>
        <v>23.279284923196741</v>
      </c>
    </row>
    <row r="91" spans="2:33" x14ac:dyDescent="0.2">
      <c r="B91" s="3">
        <v>0.3</v>
      </c>
      <c r="C91" s="30">
        <f t="shared" si="58"/>
        <v>250</v>
      </c>
      <c r="D91" s="3">
        <v>1.5995E-3</v>
      </c>
      <c r="E91" s="32">
        <f t="shared" si="63"/>
        <v>1.0605337314537338</v>
      </c>
      <c r="F91" s="3">
        <f t="shared" si="40"/>
        <v>1.1916275E-2</v>
      </c>
      <c r="G91" s="3">
        <f t="shared" si="35"/>
        <v>3.9720916666666668E-2</v>
      </c>
      <c r="H91" s="3">
        <f t="shared" si="36"/>
        <v>1.2637611590778842E-2</v>
      </c>
      <c r="I91" s="3">
        <f t="shared" si="37"/>
        <v>0.11241713210529275</v>
      </c>
      <c r="J91" s="3">
        <f t="shared" si="38"/>
        <v>4.2125371969262811E-2</v>
      </c>
      <c r="K91" s="3">
        <f t="shared" si="59"/>
        <v>23.738662788061784</v>
      </c>
      <c r="M91" s="3">
        <v>0.31</v>
      </c>
      <c r="N91" s="4">
        <f t="shared" si="60"/>
        <v>258.33333333333337</v>
      </c>
      <c r="O91" s="3">
        <v>1.7593000000000001E-3</v>
      </c>
      <c r="P91" s="32">
        <f t="shared" si="62"/>
        <v>1.0614112795142578</v>
      </c>
      <c r="Q91" s="3">
        <f t="shared" si="47"/>
        <v>1.2578995000000001E-2</v>
      </c>
      <c r="R91" s="3">
        <f t="shared" si="42"/>
        <v>4.0577403225806455E-2</v>
      </c>
      <c r="S91" s="3">
        <f t="shared" si="43"/>
        <v>1.3351487177953453E-2</v>
      </c>
      <c r="T91" s="3">
        <f t="shared" si="44"/>
        <v>0.11554863555210616</v>
      </c>
      <c r="U91" s="3">
        <f t="shared" si="45"/>
        <v>4.3069313477269201E-2</v>
      </c>
      <c r="V91" s="3">
        <f t="shared" si="61"/>
        <v>23.218387275380476</v>
      </c>
      <c r="X91" s="3">
        <v>0.315</v>
      </c>
      <c r="Y91" s="4">
        <f t="shared" si="49"/>
        <v>262.5</v>
      </c>
      <c r="Z91" s="3">
        <v>1.7413000000000001E-3</v>
      </c>
      <c r="AA91" s="32">
        <f t="shared" si="55"/>
        <v>1.0612353420789802</v>
      </c>
      <c r="AB91" s="3">
        <f t="shared" si="56"/>
        <v>1.2711490000000001E-2</v>
      </c>
      <c r="AC91" s="3">
        <f t="shared" si="50"/>
        <v>4.0353936507936512E-2</v>
      </c>
      <c r="AD91" s="3">
        <f t="shared" si="51"/>
        <v>1.3489882438483536E-2</v>
      </c>
      <c r="AE91" s="3">
        <f t="shared" si="52"/>
        <v>0.11614595317308105</v>
      </c>
      <c r="AF91" s="3">
        <f t="shared" si="53"/>
        <v>4.2825023614233446E-2</v>
      </c>
      <c r="AG91" s="3">
        <f t="shared" si="54"/>
        <v>23.350833592246687</v>
      </c>
    </row>
    <row r="92" spans="2:33" x14ac:dyDescent="0.2">
      <c r="B92" s="3">
        <v>0.30499999999999999</v>
      </c>
      <c r="C92" s="30">
        <f t="shared" si="58"/>
        <v>254.16666666666669</v>
      </c>
      <c r="D92" s="3">
        <v>1.6225E-3</v>
      </c>
      <c r="E92" s="32">
        <f t="shared" si="63"/>
        <v>1.0607714255479082</v>
      </c>
      <c r="F92" s="3">
        <f t="shared" si="40"/>
        <v>1.2087625000000001E-2</v>
      </c>
      <c r="G92" s="3">
        <f t="shared" si="35"/>
        <v>3.9631557377049188E-2</v>
      </c>
      <c r="H92" s="3">
        <f t="shared" si="36"/>
        <v>1.2822207202738535E-2</v>
      </c>
      <c r="I92" s="3">
        <f t="shared" si="37"/>
        <v>0.11323518535657781</v>
      </c>
      <c r="J92" s="3">
        <f t="shared" si="38"/>
        <v>4.204002361553618E-2</v>
      </c>
      <c r="K92" s="3">
        <f t="shared" si="59"/>
        <v>23.786856285933272</v>
      </c>
      <c r="M92" s="3">
        <v>0.315</v>
      </c>
      <c r="N92" s="4">
        <f t="shared" si="60"/>
        <v>262.5</v>
      </c>
      <c r="O92" s="3">
        <v>1.7871E-3</v>
      </c>
      <c r="P92" s="32">
        <f t="shared" si="62"/>
        <v>1.0616428984322512</v>
      </c>
      <c r="Q92" s="3">
        <f t="shared" si="47"/>
        <v>1.2777765E-2</v>
      </c>
      <c r="R92" s="3">
        <f t="shared" si="42"/>
        <v>4.0564333333333334E-2</v>
      </c>
      <c r="S92" s="3">
        <f t="shared" si="43"/>
        <v>1.3565423470086175E-2</v>
      </c>
      <c r="T92" s="3">
        <f t="shared" si="44"/>
        <v>0.1164706979033189</v>
      </c>
      <c r="U92" s="3">
        <f t="shared" si="45"/>
        <v>4.3064836412971985E-2</v>
      </c>
      <c r="V92" s="3">
        <f t="shared" si="61"/>
        <v>23.220801082592295</v>
      </c>
      <c r="X92" s="3">
        <v>0.32</v>
      </c>
      <c r="Y92" s="4">
        <f t="shared" si="49"/>
        <v>266.66666666666669</v>
      </c>
      <c r="Z92" s="3">
        <v>1.7653E-3</v>
      </c>
      <c r="AA92" s="32">
        <f t="shared" si="55"/>
        <v>1.0614618060552161</v>
      </c>
      <c r="AB92" s="3">
        <f t="shared" si="56"/>
        <v>1.2886689999999999E-2</v>
      </c>
      <c r="AC92" s="3">
        <f t="shared" si="50"/>
        <v>4.0270906249999995E-2</v>
      </c>
      <c r="AD92" s="3">
        <f t="shared" si="51"/>
        <v>1.3678729241473692E-2</v>
      </c>
      <c r="AE92" s="3">
        <f t="shared" si="52"/>
        <v>0.11695609963346799</v>
      </c>
      <c r="AF92" s="3">
        <f t="shared" si="53"/>
        <v>4.274602887960529E-2</v>
      </c>
      <c r="AG92" s="3">
        <f t="shared" si="54"/>
        <v>23.39398597274409</v>
      </c>
    </row>
    <row r="93" spans="2:33" x14ac:dyDescent="0.2">
      <c r="B93" s="3">
        <v>0.31</v>
      </c>
      <c r="C93" s="30">
        <f t="shared" si="58"/>
        <v>258.33333333333337</v>
      </c>
      <c r="D93" s="3">
        <v>1.6414999999999999E-3</v>
      </c>
      <c r="E93" s="32">
        <f t="shared" si="63"/>
        <v>1.0610052545257338</v>
      </c>
      <c r="F93" s="3">
        <f t="shared" si="40"/>
        <v>1.2229175E-2</v>
      </c>
      <c r="G93" s="3">
        <f t="shared" si="35"/>
        <v>3.9448951612903224E-2</v>
      </c>
      <c r="H93" s="3">
        <f t="shared" si="36"/>
        <v>1.2975218933514741E-2</v>
      </c>
      <c r="I93" s="3">
        <f t="shared" si="37"/>
        <v>0.11390881850635946</v>
      </c>
      <c r="J93" s="3">
        <f t="shared" si="38"/>
        <v>4.1855544946821747E-2</v>
      </c>
      <c r="K93" s="3">
        <f t="shared" si="59"/>
        <v>23.891697056400023</v>
      </c>
      <c r="M93" s="3">
        <v>0.32</v>
      </c>
      <c r="N93" s="4">
        <f t="shared" si="60"/>
        <v>266.66666666666669</v>
      </c>
      <c r="O93" s="3">
        <v>1.8089E-3</v>
      </c>
      <c r="P93" s="32">
        <f t="shared" si="62"/>
        <v>1.0618708696562493</v>
      </c>
      <c r="Q93" s="3">
        <f t="shared" si="47"/>
        <v>1.2933635000000001E-2</v>
      </c>
      <c r="R93" s="3">
        <f t="shared" si="42"/>
        <v>4.0417609375000003E-2</v>
      </c>
      <c r="S93" s="3">
        <f t="shared" si="43"/>
        <v>1.3733850245266506E-2</v>
      </c>
      <c r="T93" s="3">
        <f t="shared" si="44"/>
        <v>0.11719151097782854</v>
      </c>
      <c r="U93" s="3">
        <f t="shared" si="45"/>
        <v>4.291828201645783E-2</v>
      </c>
      <c r="V93" s="3">
        <f t="shared" si="61"/>
        <v>23.300093876463439</v>
      </c>
      <c r="X93" s="3">
        <v>0.32500000000000001</v>
      </c>
      <c r="Y93" s="4">
        <f t="shared" si="49"/>
        <v>270.83333333333337</v>
      </c>
      <c r="Z93" s="3">
        <v>1.789E-3</v>
      </c>
      <c r="AA93" s="32">
        <f t="shared" si="55"/>
        <v>1.0616847588202789</v>
      </c>
      <c r="AB93" s="3">
        <f t="shared" si="56"/>
        <v>1.30597E-2</v>
      </c>
      <c r="AC93" s="3">
        <f t="shared" si="50"/>
        <v>4.0183692307692309E-2</v>
      </c>
      <c r="AD93" s="3">
        <f t="shared" si="51"/>
        <v>1.3865284444765197E-2</v>
      </c>
      <c r="AE93" s="3">
        <f t="shared" si="52"/>
        <v>0.11775094243684506</v>
      </c>
      <c r="AF93" s="3">
        <f t="shared" si="53"/>
        <v>4.2662413676200606E-2</v>
      </c>
      <c r="AG93" s="3">
        <f t="shared" si="54"/>
        <v>23.439836470336743</v>
      </c>
    </row>
    <row r="94" spans="2:33" x14ac:dyDescent="0.2">
      <c r="B94" s="3">
        <v>0.315</v>
      </c>
      <c r="C94" s="30">
        <f t="shared" si="58"/>
        <v>262.5</v>
      </c>
      <c r="D94" s="3">
        <v>1.6622E-3</v>
      </c>
      <c r="E94" s="32">
        <f t="shared" si="63"/>
        <v>1.0612353420789802</v>
      </c>
      <c r="F94" s="3">
        <f t="shared" si="40"/>
        <v>1.2383389999999999E-2</v>
      </c>
      <c r="G94" s="3">
        <f t="shared" si="35"/>
        <v>3.9312349206349205E-2</v>
      </c>
      <c r="H94" s="3">
        <f t="shared" si="36"/>
        <v>1.3141691122747422E-2</v>
      </c>
      <c r="I94" s="3">
        <f t="shared" si="37"/>
        <v>0.11463721526078441</v>
      </c>
      <c r="J94" s="3">
        <f t="shared" si="38"/>
        <v>4.1719654357928321E-2</v>
      </c>
      <c r="K94" s="3">
        <f t="shared" si="59"/>
        <v>23.969517854118127</v>
      </c>
      <c r="M94" s="3">
        <v>0.32500000000000001</v>
      </c>
      <c r="N94" s="4">
        <f t="shared" si="60"/>
        <v>270.83333333333337</v>
      </c>
      <c r="O94" s="3">
        <v>1.8319E-3</v>
      </c>
      <c r="P94" s="32">
        <f t="shared" si="62"/>
        <v>1.0620953062999479</v>
      </c>
      <c r="Q94" s="3">
        <f t="shared" si="47"/>
        <v>1.3098085000000001E-2</v>
      </c>
      <c r="R94" s="3">
        <f t="shared" si="42"/>
        <v>4.0301799999999999E-2</v>
      </c>
      <c r="S94" s="3">
        <f t="shared" si="43"/>
        <v>1.3911414600017753E-2</v>
      </c>
      <c r="T94" s="3">
        <f t="shared" si="44"/>
        <v>0.11794665997821961</v>
      </c>
      <c r="U94" s="3">
        <f t="shared" si="45"/>
        <v>4.2804352615439238E-2</v>
      </c>
      <c r="V94" s="3">
        <f t="shared" si="61"/>
        <v>23.362110133615403</v>
      </c>
      <c r="X94" s="3">
        <v>0.33</v>
      </c>
      <c r="Y94" s="4">
        <f t="shared" si="49"/>
        <v>275.00000000000006</v>
      </c>
      <c r="Z94" s="3">
        <v>1.8128E-3</v>
      </c>
      <c r="AA94" s="32">
        <f t="shared" si="55"/>
        <v>1.0619043075930688</v>
      </c>
      <c r="AB94" s="3">
        <f t="shared" si="56"/>
        <v>1.3233440000000001E-2</v>
      </c>
      <c r="AC94" s="3">
        <f t="shared" si="50"/>
        <v>4.0101333333333336E-2</v>
      </c>
      <c r="AD94" s="3">
        <f t="shared" si="51"/>
        <v>1.4052646940274421E-2</v>
      </c>
      <c r="AE94" s="3">
        <f t="shared" si="52"/>
        <v>0.11854386082912274</v>
      </c>
      <c r="AF94" s="3">
        <f t="shared" si="53"/>
        <v>4.2583778606892185E-2</v>
      </c>
      <c r="AG94" s="3">
        <f t="shared" si="54"/>
        <v>23.483120397355954</v>
      </c>
    </row>
    <row r="95" spans="2:33" x14ac:dyDescent="0.2">
      <c r="B95" s="3">
        <v>0.32</v>
      </c>
      <c r="C95" s="30">
        <f t="shared" si="58"/>
        <v>266.66666666666669</v>
      </c>
      <c r="D95" s="3">
        <v>1.6849E-3</v>
      </c>
      <c r="E95" s="32">
        <f t="shared" si="63"/>
        <v>1.0614618060552161</v>
      </c>
      <c r="F95" s="3">
        <f t="shared" si="40"/>
        <v>1.2552505E-2</v>
      </c>
      <c r="G95" s="3">
        <f t="shared" si="35"/>
        <v>3.9226578125000001E-2</v>
      </c>
      <c r="H95" s="3">
        <f t="shared" si="36"/>
        <v>1.332400462781713E-2</v>
      </c>
      <c r="I95" s="3">
        <f t="shared" si="37"/>
        <v>0.1154296522901162</v>
      </c>
      <c r="J95" s="3">
        <f t="shared" si="38"/>
        <v>4.1637514461928531E-2</v>
      </c>
      <c r="K95" s="3">
        <f t="shared" si="59"/>
        <v>24.016803426495475</v>
      </c>
      <c r="M95" s="3">
        <v>0.33</v>
      </c>
      <c r="N95" s="4">
        <f t="shared" si="60"/>
        <v>275.00000000000006</v>
      </c>
      <c r="O95" s="3">
        <v>1.8536E-3</v>
      </c>
      <c r="P95" s="32">
        <f t="shared" si="62"/>
        <v>1.0623163162958513</v>
      </c>
      <c r="Q95" s="3">
        <f t="shared" si="47"/>
        <v>1.3253239999999999E-2</v>
      </c>
      <c r="R95" s="3">
        <f t="shared" si="42"/>
        <v>4.0161333333333327E-2</v>
      </c>
      <c r="S95" s="3">
        <f t="shared" si="43"/>
        <v>1.4079133095784829E-2</v>
      </c>
      <c r="T95" s="3">
        <f t="shared" si="44"/>
        <v>0.11865552282040996</v>
      </c>
      <c r="U95" s="3">
        <f t="shared" si="45"/>
        <v>4.266403968419645E-2</v>
      </c>
      <c r="V95" s="3">
        <f t="shared" si="61"/>
        <v>23.438943133423404</v>
      </c>
      <c r="X95" s="3">
        <v>0.33500000000000002</v>
      </c>
      <c r="Y95" s="4">
        <f t="shared" si="49"/>
        <v>279.16666666666669</v>
      </c>
      <c r="Z95" s="3">
        <v>1.8335999999999999E-3</v>
      </c>
      <c r="AA95" s="32">
        <f t="shared" si="55"/>
        <v>1.0621205547551704</v>
      </c>
      <c r="AB95" s="3">
        <f t="shared" si="56"/>
        <v>1.3385279999999999E-2</v>
      </c>
      <c r="AC95" s="3">
        <f t="shared" si="50"/>
        <v>3.9956059701492533E-2</v>
      </c>
      <c r="AD95" s="3">
        <f t="shared" si="51"/>
        <v>1.4216781019153286E-2</v>
      </c>
      <c r="AE95" s="3">
        <f t="shared" si="52"/>
        <v>0.11923414368021136</v>
      </c>
      <c r="AF95" s="3">
        <f t="shared" si="53"/>
        <v>4.2438152295979956E-2</v>
      </c>
      <c r="AG95" s="3">
        <f t="shared" si="54"/>
        <v>23.563702609520234</v>
      </c>
    </row>
    <row r="96" spans="2:33" x14ac:dyDescent="0.2">
      <c r="B96" s="3">
        <v>0.32500000000000001</v>
      </c>
      <c r="C96" s="30">
        <f t="shared" si="58"/>
        <v>270.83333333333337</v>
      </c>
      <c r="D96" s="3">
        <v>1.7015999999999999E-3</v>
      </c>
      <c r="E96" s="32">
        <f t="shared" si="63"/>
        <v>1.0616847588202789</v>
      </c>
      <c r="F96" s="3">
        <f t="shared" si="40"/>
        <v>1.267692E-2</v>
      </c>
      <c r="G96" s="3">
        <f t="shared" si="35"/>
        <v>3.900590769230769E-2</v>
      </c>
      <c r="H96" s="3">
        <f t="shared" si="36"/>
        <v>1.3458892752783969E-2</v>
      </c>
      <c r="I96" s="3">
        <f t="shared" si="37"/>
        <v>0.11601246809194246</v>
      </c>
      <c r="J96" s="3">
        <f t="shared" si="38"/>
        <v>4.1411977700873751E-2</v>
      </c>
      <c r="K96" s="3">
        <f t="shared" si="59"/>
        <v>24.147603073274645</v>
      </c>
      <c r="M96" s="3">
        <v>0.33500000000000002</v>
      </c>
      <c r="N96" s="4">
        <f t="shared" si="60"/>
        <v>279.16666666666669</v>
      </c>
      <c r="O96" s="3">
        <v>1.8760000000000001E-3</v>
      </c>
      <c r="P96" s="32">
        <f t="shared" si="62"/>
        <v>1.0625340027069519</v>
      </c>
      <c r="Q96" s="3">
        <f t="shared" si="47"/>
        <v>1.3413400000000001E-2</v>
      </c>
      <c r="R96" s="3">
        <f t="shared" si="42"/>
        <v>4.0039999999999999E-2</v>
      </c>
      <c r="S96" s="3">
        <f t="shared" si="43"/>
        <v>1.4252193591909429E-2</v>
      </c>
      <c r="T96" s="3">
        <f t="shared" si="44"/>
        <v>0.11938255145501553</v>
      </c>
      <c r="U96" s="3">
        <f t="shared" si="45"/>
        <v>4.2543861468386353E-2</v>
      </c>
      <c r="V96" s="3">
        <f t="shared" si="61"/>
        <v>23.505153634046209</v>
      </c>
      <c r="X96" s="3">
        <v>0.34</v>
      </c>
      <c r="Y96" s="4">
        <f t="shared" si="49"/>
        <v>283.33333333333337</v>
      </c>
      <c r="Z96" s="3">
        <v>1.8529E-3</v>
      </c>
      <c r="AA96" s="32">
        <f t="shared" si="55"/>
        <v>1.0623335981375353</v>
      </c>
      <c r="AB96" s="3">
        <f t="shared" si="56"/>
        <v>1.3526169999999999E-2</v>
      </c>
      <c r="AC96" s="3">
        <f t="shared" si="50"/>
        <v>3.9782852941176464E-2</v>
      </c>
      <c r="AD96" s="3">
        <f t="shared" si="51"/>
        <v>1.4369304845119984E-2</v>
      </c>
      <c r="AE96" s="3">
        <f t="shared" si="52"/>
        <v>0.11987203529230654</v>
      </c>
      <c r="AF96" s="3">
        <f t="shared" si="53"/>
        <v>4.2262661309176421E-2</v>
      </c>
      <c r="AG96" s="3">
        <f t="shared" si="54"/>
        <v>23.661548256140502</v>
      </c>
    </row>
    <row r="97" spans="2:33" x14ac:dyDescent="0.2">
      <c r="B97" s="3">
        <v>0.33</v>
      </c>
      <c r="C97" s="30">
        <f t="shared" si="58"/>
        <v>275.00000000000006</v>
      </c>
      <c r="D97" s="3">
        <v>1.7256999999999999E-3</v>
      </c>
      <c r="E97" s="32">
        <f t="shared" si="63"/>
        <v>1.0619043075930688</v>
      </c>
      <c r="F97" s="3">
        <f t="shared" si="40"/>
        <v>1.2856464999999999E-2</v>
      </c>
      <c r="G97" s="3">
        <f t="shared" si="35"/>
        <v>3.8958984848484847E-2</v>
      </c>
      <c r="H97" s="3">
        <f t="shared" si="36"/>
        <v>1.3652335563919522E-2</v>
      </c>
      <c r="I97" s="3">
        <f t="shared" si="37"/>
        <v>0.11684320931881118</v>
      </c>
      <c r="J97" s="3">
        <f t="shared" si="38"/>
        <v>4.1370713830059157E-2</v>
      </c>
      <c r="K97" s="3">
        <f t="shared" si="59"/>
        <v>24.171688313326115</v>
      </c>
      <c r="M97" s="3">
        <v>0.34</v>
      </c>
      <c r="N97" s="4">
        <f t="shared" si="60"/>
        <v>283.33333333333337</v>
      </c>
      <c r="O97" s="3">
        <v>1.8990000000000001E-3</v>
      </c>
      <c r="P97" s="32">
        <f t="shared" si="62"/>
        <v>1.0627484640153224</v>
      </c>
      <c r="Q97" s="3">
        <f t="shared" si="47"/>
        <v>1.3577850000000001E-2</v>
      </c>
      <c r="R97" s="3">
        <f t="shared" si="42"/>
        <v>3.993485294117647E-2</v>
      </c>
      <c r="S97" s="3">
        <f t="shared" si="43"/>
        <v>1.4429839232130447E-2</v>
      </c>
      <c r="T97" s="3">
        <f t="shared" si="44"/>
        <v>0.12012426579226383</v>
      </c>
      <c r="U97" s="3">
        <f t="shared" si="45"/>
        <v>4.2440703623913077E-2</v>
      </c>
      <c r="V97" s="3">
        <f t="shared" si="61"/>
        <v>23.562286074742484</v>
      </c>
      <c r="X97" s="3">
        <v>0.34499999999999997</v>
      </c>
      <c r="Y97" s="4">
        <f t="shared" si="49"/>
        <v>287.5</v>
      </c>
      <c r="Z97" s="3">
        <v>1.8753999999999999E-3</v>
      </c>
      <c r="AA97" s="32">
        <f t="shared" si="55"/>
        <v>1.0625435312862361</v>
      </c>
      <c r="AB97" s="3">
        <f t="shared" si="56"/>
        <v>1.369042E-2</v>
      </c>
      <c r="AC97" s="3">
        <f t="shared" si="50"/>
        <v>3.9682376811594207E-2</v>
      </c>
      <c r="AD97" s="3">
        <f t="shared" si="51"/>
        <v>1.4546667211591712E-2</v>
      </c>
      <c r="AE97" s="3">
        <f t="shared" si="52"/>
        <v>0.12060956517454041</v>
      </c>
      <c r="AF97" s="3">
        <f t="shared" si="53"/>
        <v>4.2164252787222356E-2</v>
      </c>
      <c r="AG97" s="3">
        <f t="shared" si="54"/>
        <v>23.716772713758239</v>
      </c>
    </row>
    <row r="98" spans="2:33" x14ac:dyDescent="0.2">
      <c r="B98" s="3">
        <v>0.33500000000000002</v>
      </c>
      <c r="C98" s="30">
        <f t="shared" si="58"/>
        <v>279.16666666666669</v>
      </c>
      <c r="D98" s="3">
        <v>1.7424999999999999E-3</v>
      </c>
      <c r="E98" s="32">
        <f t="shared" si="63"/>
        <v>1.0621205547551704</v>
      </c>
      <c r="F98" s="3">
        <f t="shared" si="40"/>
        <v>1.2981625E-2</v>
      </c>
      <c r="G98" s="3">
        <f t="shared" si="35"/>
        <v>3.8751119402985069E-2</v>
      </c>
      <c r="H98" s="3">
        <f t="shared" si="36"/>
        <v>1.3788050746623589E-2</v>
      </c>
      <c r="I98" s="3">
        <f t="shared" si="37"/>
        <v>0.1174225308304313</v>
      </c>
      <c r="J98" s="3">
        <f t="shared" si="38"/>
        <v>4.1158360437682354E-2</v>
      </c>
      <c r="K98" s="3">
        <f t="shared" si="59"/>
        <v>24.296400278482775</v>
      </c>
      <c r="M98" s="3">
        <v>0.34499999999999997</v>
      </c>
      <c r="N98" s="4">
        <f t="shared" si="60"/>
        <v>287.5</v>
      </c>
      <c r="O98" s="3">
        <v>1.9201999999999999E-3</v>
      </c>
      <c r="P98" s="32">
        <f t="shared" si="62"/>
        <v>1.0629597943896387</v>
      </c>
      <c r="Q98" s="3">
        <f t="shared" si="47"/>
        <v>1.3729430000000001E-2</v>
      </c>
      <c r="R98" s="3">
        <f t="shared" si="42"/>
        <v>3.9795449275362327E-2</v>
      </c>
      <c r="S98" s="3">
        <f t="shared" si="43"/>
        <v>1.4593832089886939E-2</v>
      </c>
      <c r="T98" s="3">
        <f t="shared" si="44"/>
        <v>0.12080493404611808</v>
      </c>
      <c r="U98" s="3">
        <f t="shared" si="45"/>
        <v>4.2300962579382435E-2</v>
      </c>
      <c r="V98" s="3">
        <f t="shared" si="61"/>
        <v>23.640123983547404</v>
      </c>
      <c r="X98" s="3">
        <v>0.35</v>
      </c>
      <c r="Y98" s="4">
        <f t="shared" si="49"/>
        <v>291.66666666666669</v>
      </c>
      <c r="Z98" s="3">
        <v>1.9012E-3</v>
      </c>
      <c r="AA98" s="32">
        <f t="shared" si="55"/>
        <v>1.0627504437091011</v>
      </c>
      <c r="AB98" s="3">
        <f t="shared" si="56"/>
        <v>1.387876E-2</v>
      </c>
      <c r="AC98" s="3">
        <f t="shared" si="50"/>
        <v>3.9653600000000004E-2</v>
      </c>
      <c r="AD98" s="3">
        <f t="shared" si="51"/>
        <v>1.4749658348132124E-2</v>
      </c>
      <c r="AE98" s="3">
        <f t="shared" si="52"/>
        <v>0.1214481714482854</v>
      </c>
      <c r="AF98" s="3">
        <f t="shared" si="53"/>
        <v>4.2141880994663213E-2</v>
      </c>
      <c r="AG98" s="3">
        <f t="shared" si="54"/>
        <v>23.729363198729516</v>
      </c>
    </row>
    <row r="99" spans="2:33" x14ac:dyDescent="0.2">
      <c r="B99" s="3">
        <v>0.34</v>
      </c>
      <c r="C99" s="30">
        <f t="shared" si="58"/>
        <v>283.33333333333337</v>
      </c>
      <c r="D99" s="3">
        <v>1.7671E-3</v>
      </c>
      <c r="E99" s="32">
        <f t="shared" si="63"/>
        <v>1.0623335981375353</v>
      </c>
      <c r="F99" s="3">
        <f t="shared" si="40"/>
        <v>1.3164894999999999E-2</v>
      </c>
      <c r="G99" s="3">
        <f t="shared" si="35"/>
        <v>3.8720279411764702E-2</v>
      </c>
      <c r="H99" s="3">
        <f t="shared" si="36"/>
        <v>1.3985510274452847E-2</v>
      </c>
      <c r="I99" s="3">
        <f t="shared" si="37"/>
        <v>0.11826034954477704</v>
      </c>
      <c r="J99" s="3">
        <f t="shared" si="38"/>
        <v>4.1133853748390722E-2</v>
      </c>
      <c r="K99" s="3">
        <f t="shared" si="59"/>
        <v>24.310875565339487</v>
      </c>
      <c r="M99" s="3">
        <v>0.35</v>
      </c>
      <c r="N99" s="4">
        <f t="shared" si="60"/>
        <v>291.66666666666669</v>
      </c>
      <c r="O99" s="3">
        <v>1.9433E-3</v>
      </c>
      <c r="P99" s="32">
        <f t="shared" si="62"/>
        <v>1.0631680839334545</v>
      </c>
      <c r="Q99" s="3">
        <f t="shared" si="47"/>
        <v>1.3894595000000001E-2</v>
      </c>
      <c r="R99" s="3">
        <f t="shared" si="42"/>
        <v>3.9698842857142862E-2</v>
      </c>
      <c r="S99" s="3">
        <f t="shared" si="43"/>
        <v>1.4772289943181359E-2</v>
      </c>
      <c r="T99" s="3">
        <f t="shared" si="44"/>
        <v>0.12154130961603696</v>
      </c>
      <c r="U99" s="3">
        <f t="shared" si="45"/>
        <v>4.2206542694803888E-2</v>
      </c>
      <c r="V99" s="3">
        <f t="shared" si="61"/>
        <v>23.693009096504639</v>
      </c>
      <c r="X99" s="3">
        <v>0.35499999999999998</v>
      </c>
      <c r="Y99" s="4">
        <f t="shared" si="49"/>
        <v>295.83333333333337</v>
      </c>
      <c r="Z99" s="3">
        <v>1.9189999999999999E-3</v>
      </c>
      <c r="AA99" s="32">
        <f t="shared" si="55"/>
        <v>1.0629544211048532</v>
      </c>
      <c r="AB99" s="3">
        <f t="shared" si="56"/>
        <v>1.4008699999999999E-2</v>
      </c>
      <c r="AC99" s="3">
        <f t="shared" si="50"/>
        <v>3.9461126760563382E-2</v>
      </c>
      <c r="AD99" s="3">
        <f t="shared" si="51"/>
        <v>1.4890609598931556E-2</v>
      </c>
      <c r="AE99" s="3">
        <f t="shared" si="52"/>
        <v>0.12202708551355128</v>
      </c>
      <c r="AF99" s="3">
        <f t="shared" si="53"/>
        <v>4.1945379151919877E-2</v>
      </c>
      <c r="AG99" s="3">
        <f t="shared" si="54"/>
        <v>23.840528330382945</v>
      </c>
    </row>
    <row r="100" spans="2:33" x14ac:dyDescent="0.2">
      <c r="B100" s="3">
        <v>0.34499999999999997</v>
      </c>
      <c r="C100" s="30">
        <f t="shared" si="58"/>
        <v>287.5</v>
      </c>
      <c r="D100" s="3">
        <v>1.7798E-3</v>
      </c>
      <c r="E100" s="32">
        <f t="shared" si="63"/>
        <v>1.0625435312862361</v>
      </c>
      <c r="F100" s="3">
        <f t="shared" si="40"/>
        <v>1.325951E-2</v>
      </c>
      <c r="G100" s="3">
        <f t="shared" si="35"/>
        <v>3.8433362318840585E-2</v>
      </c>
      <c r="H100" s="3">
        <f t="shared" si="36"/>
        <v>1.4088806578525161E-2</v>
      </c>
      <c r="I100" s="3">
        <f t="shared" si="37"/>
        <v>0.11869627870546388</v>
      </c>
      <c r="J100" s="3">
        <f t="shared" si="38"/>
        <v>4.0837120517464236E-2</v>
      </c>
      <c r="K100" s="3">
        <f t="shared" si="59"/>
        <v>24.487524764934005</v>
      </c>
      <c r="M100" s="3">
        <v>0.35499999999999998</v>
      </c>
      <c r="N100" s="4">
        <f t="shared" si="60"/>
        <v>295.83333333333337</v>
      </c>
      <c r="O100" s="3">
        <v>1.9647000000000002E-3</v>
      </c>
      <c r="P100" s="32">
        <f t="shared" si="62"/>
        <v>1.063373418915867</v>
      </c>
      <c r="Q100" s="3">
        <f t="shared" si="47"/>
        <v>1.4047605000000003E-2</v>
      </c>
      <c r="R100" s="3">
        <f t="shared" si="42"/>
        <v>3.9570718309859164E-2</v>
      </c>
      <c r="S100" s="3">
        <f t="shared" si="43"/>
        <v>1.493784975642963E-2</v>
      </c>
      <c r="T100" s="3">
        <f t="shared" si="44"/>
        <v>0.12222049646613956</v>
      </c>
      <c r="U100" s="3">
        <f t="shared" si="45"/>
        <v>4.2078450018111634E-2</v>
      </c>
      <c r="V100" s="3">
        <f t="shared" si="61"/>
        <v>23.765133924124452</v>
      </c>
      <c r="X100" s="3">
        <v>0.36</v>
      </c>
      <c r="Y100" s="4">
        <f t="shared" si="49"/>
        <v>300</v>
      </c>
      <c r="Z100" s="3">
        <v>1.9411999999999999E-3</v>
      </c>
      <c r="AA100" s="32">
        <f t="shared" si="55"/>
        <v>1.0631555455762254</v>
      </c>
      <c r="AB100" s="3">
        <f t="shared" si="56"/>
        <v>1.4170759999999999E-2</v>
      </c>
      <c r="AC100" s="3">
        <f t="shared" si="50"/>
        <v>3.9363222222222223E-2</v>
      </c>
      <c r="AD100" s="3">
        <f t="shared" si="51"/>
        <v>1.5065722079029752E-2</v>
      </c>
      <c r="AE100" s="3">
        <f t="shared" si="52"/>
        <v>0.12274250314797133</v>
      </c>
      <c r="AF100" s="3">
        <f t="shared" si="53"/>
        <v>4.1849227997304866E-2</v>
      </c>
      <c r="AG100" s="3">
        <f t="shared" si="54"/>
        <v>23.895303398772398</v>
      </c>
    </row>
    <row r="101" spans="2:33" x14ac:dyDescent="0.2">
      <c r="B101" s="3">
        <v>0.35</v>
      </c>
      <c r="C101" s="30">
        <f t="shared" si="58"/>
        <v>291.66666666666669</v>
      </c>
      <c r="D101" s="3">
        <v>1.8058E-3</v>
      </c>
      <c r="E101" s="32">
        <f t="shared" si="63"/>
        <v>1.0627504437091011</v>
      </c>
      <c r="F101" s="3">
        <f t="shared" si="40"/>
        <v>1.345321E-2</v>
      </c>
      <c r="G101" s="3">
        <f t="shared" si="35"/>
        <v>3.8437742857142861E-2</v>
      </c>
      <c r="H101" s="3">
        <f t="shared" si="36"/>
        <v>1.4297404896811717E-2</v>
      </c>
      <c r="I101" s="3">
        <f t="shared" si="37"/>
        <v>0.11957175626715415</v>
      </c>
      <c r="J101" s="3">
        <f t="shared" si="38"/>
        <v>4.0849728276604907E-2</v>
      </c>
      <c r="K101" s="3">
        <f t="shared" si="59"/>
        <v>24.479966995832164</v>
      </c>
      <c r="M101" s="3">
        <v>0.36</v>
      </c>
      <c r="N101" s="4">
        <f t="shared" si="60"/>
        <v>300</v>
      </c>
      <c r="O101" s="3">
        <v>1.9886999999999999E-3</v>
      </c>
      <c r="P101" s="32">
        <f t="shared" si="62"/>
        <v>1.0635758819860506</v>
      </c>
      <c r="Q101" s="3">
        <f t="shared" si="47"/>
        <v>1.4219205E-2</v>
      </c>
      <c r="R101" s="3">
        <f t="shared" si="42"/>
        <v>3.9497791666666671E-2</v>
      </c>
      <c r="S101" s="3">
        <f t="shared" si="43"/>
        <v>1.5123203499015461E-2</v>
      </c>
      <c r="T101" s="3">
        <f t="shared" si="44"/>
        <v>0.12297643473046152</v>
      </c>
      <c r="U101" s="3">
        <f t="shared" si="45"/>
        <v>4.2008898608376283E-2</v>
      </c>
      <c r="V101" s="3">
        <f t="shared" si="61"/>
        <v>23.804480315525506</v>
      </c>
      <c r="X101" s="3">
        <v>0.36499999999999999</v>
      </c>
      <c r="Y101" s="4">
        <f t="shared" si="49"/>
        <v>304.16666666666669</v>
      </c>
      <c r="Z101" s="3">
        <v>1.9612000000000002E-3</v>
      </c>
      <c r="AA101" s="32">
        <f t="shared" si="55"/>
        <v>1.0633538958283761</v>
      </c>
      <c r="AB101" s="3">
        <f t="shared" si="56"/>
        <v>1.4316760000000001E-2</v>
      </c>
      <c r="AC101" s="3">
        <f t="shared" si="50"/>
        <v>3.9224000000000002E-2</v>
      </c>
      <c r="AD101" s="3">
        <f t="shared" si="51"/>
        <v>1.5223782521639863E-2</v>
      </c>
      <c r="AE101" s="3">
        <f t="shared" si="52"/>
        <v>0.12338469322261925</v>
      </c>
      <c r="AF101" s="3">
        <f t="shared" si="53"/>
        <v>4.1708993209972227E-2</v>
      </c>
      <c r="AG101" s="3">
        <f t="shared" si="54"/>
        <v>23.975644652120479</v>
      </c>
    </row>
    <row r="102" spans="2:33" x14ac:dyDescent="0.2">
      <c r="B102" s="3">
        <v>0.35499999999999998</v>
      </c>
      <c r="C102" s="30">
        <f t="shared" si="58"/>
        <v>295.83333333333337</v>
      </c>
      <c r="D102" s="3">
        <v>1.8077E-3</v>
      </c>
      <c r="E102" s="32">
        <f t="shared" si="63"/>
        <v>1.0629544211048532</v>
      </c>
      <c r="F102" s="3">
        <f t="shared" si="40"/>
        <v>1.3467365E-2</v>
      </c>
      <c r="G102" s="3">
        <f t="shared" si="35"/>
        <v>3.7936239436619723E-2</v>
      </c>
      <c r="H102" s="3">
        <f t="shared" si="36"/>
        <v>1.4315195167382761E-2</v>
      </c>
      <c r="I102" s="3">
        <f t="shared" si="37"/>
        <v>0.11964612474870534</v>
      </c>
      <c r="J102" s="3">
        <f t="shared" si="38"/>
        <v>4.0324493429247217E-2</v>
      </c>
      <c r="K102" s="3">
        <f t="shared" si="59"/>
        <v>24.798823617079922</v>
      </c>
      <c r="M102" s="3">
        <v>0.36499999999999999</v>
      </c>
      <c r="N102" s="4">
        <f t="shared" si="60"/>
        <v>304.16666666666669</v>
      </c>
      <c r="O102" s="3">
        <v>2.0103999999999999E-3</v>
      </c>
      <c r="P102" s="32">
        <f t="shared" si="62"/>
        <v>1.063775552372991</v>
      </c>
      <c r="Q102" s="3">
        <f t="shared" si="47"/>
        <v>1.4374359999999999E-2</v>
      </c>
      <c r="R102" s="3">
        <f t="shared" si="42"/>
        <v>3.9381808219178083E-2</v>
      </c>
      <c r="S102" s="3">
        <f t="shared" si="43"/>
        <v>1.5291092749008226E-2</v>
      </c>
      <c r="T102" s="3">
        <f t="shared" si="44"/>
        <v>0.12365715809854368</v>
      </c>
      <c r="U102" s="3">
        <f t="shared" si="45"/>
        <v>4.1893404791803361E-2</v>
      </c>
      <c r="V102" s="3">
        <f t="shared" si="61"/>
        <v>23.870105687749081</v>
      </c>
      <c r="X102" s="3">
        <v>0.37</v>
      </c>
      <c r="Y102" s="4">
        <f t="shared" si="49"/>
        <v>308.33333333333337</v>
      </c>
      <c r="Z102" s="3">
        <v>1.9864000000000001E-3</v>
      </c>
      <c r="AA102" s="32">
        <f t="shared" si="55"/>
        <v>1.0635495473538066</v>
      </c>
      <c r="AB102" s="3">
        <f t="shared" si="56"/>
        <v>1.450072E-2</v>
      </c>
      <c r="AC102" s="3">
        <f t="shared" si="50"/>
        <v>3.9191135135135134E-2</v>
      </c>
      <c r="AD102" s="3">
        <f t="shared" si="51"/>
        <v>1.542223419230429E-2</v>
      </c>
      <c r="AE102" s="3">
        <f t="shared" si="52"/>
        <v>0.12418628826204724</v>
      </c>
      <c r="AF102" s="3">
        <f t="shared" si="53"/>
        <v>4.1681714033254838E-2</v>
      </c>
      <c r="AG102" s="3">
        <f t="shared" si="54"/>
        <v>23.991335845790122</v>
      </c>
    </row>
    <row r="103" spans="2:33" x14ac:dyDescent="0.2">
      <c r="B103" s="3">
        <v>0.36</v>
      </c>
      <c r="C103" s="30">
        <f t="shared" si="58"/>
        <v>300</v>
      </c>
      <c r="D103" s="3">
        <v>1.841E-3</v>
      </c>
      <c r="E103" s="32">
        <f t="shared" si="63"/>
        <v>1.0631555455762254</v>
      </c>
      <c r="F103" s="3">
        <f t="shared" si="40"/>
        <v>1.3715450000000001E-2</v>
      </c>
      <c r="G103" s="3">
        <f t="shared" si="35"/>
        <v>3.8098472222222228E-2</v>
      </c>
      <c r="H103" s="3">
        <f t="shared" si="36"/>
        <v>1.4581656727573441E-2</v>
      </c>
      <c r="I103" s="3">
        <f t="shared" si="37"/>
        <v>0.12075453087803141</v>
      </c>
      <c r="J103" s="3">
        <f t="shared" si="38"/>
        <v>4.0504602021037339E-2</v>
      </c>
      <c r="K103" s="3">
        <f t="shared" si="59"/>
        <v>24.688552660772189</v>
      </c>
      <c r="M103" s="3">
        <v>0.37</v>
      </c>
      <c r="N103" s="4">
        <f t="shared" si="60"/>
        <v>308.33333333333337</v>
      </c>
      <c r="O103" s="3">
        <v>2.0306999999999999E-3</v>
      </c>
      <c r="P103" s="32">
        <f t="shared" si="62"/>
        <v>1.0639725060716354</v>
      </c>
      <c r="Q103" s="3">
        <f t="shared" si="47"/>
        <v>1.4519505E-2</v>
      </c>
      <c r="R103" s="3">
        <f t="shared" si="42"/>
        <v>3.9241905405405404E-2</v>
      </c>
      <c r="S103" s="3">
        <f t="shared" si="43"/>
        <v>1.544835412176964E-2</v>
      </c>
      <c r="T103" s="3">
        <f t="shared" si="44"/>
        <v>0.12429140807702534</v>
      </c>
      <c r="U103" s="3">
        <f t="shared" si="45"/>
        <v>4.1752308437215245E-2</v>
      </c>
      <c r="V103" s="3">
        <f t="shared" si="61"/>
        <v>23.950771524495305</v>
      </c>
      <c r="X103" s="3">
        <v>0.375</v>
      </c>
      <c r="Y103" s="4">
        <f t="shared" ref="Y103:Y143" si="64">X103/$A$11</f>
        <v>312.5</v>
      </c>
      <c r="Z103" s="3">
        <v>2.0068E-3</v>
      </c>
      <c r="AA103" s="32">
        <f t="shared" si="55"/>
        <v>1.0637425726048637</v>
      </c>
      <c r="AB103" s="3">
        <f t="shared" si="56"/>
        <v>1.464964E-2</v>
      </c>
      <c r="AC103" s="3">
        <f t="shared" si="50"/>
        <v>3.9065706666666665E-2</v>
      </c>
      <c r="AD103" s="3">
        <f t="shared" si="51"/>
        <v>1.5583445741335116E-2</v>
      </c>
      <c r="AE103" s="3">
        <f t="shared" si="52"/>
        <v>0.12483367230573295</v>
      </c>
      <c r="AF103" s="3">
        <f t="shared" si="53"/>
        <v>4.1555855310226979E-2</v>
      </c>
      <c r="AG103" s="3">
        <f t="shared" ref="AG103:AG143" si="65">1/AF103</f>
        <v>24.063997541013144</v>
      </c>
    </row>
    <row r="104" spans="2:33" x14ac:dyDescent="0.2">
      <c r="M104" s="3">
        <v>0.375</v>
      </c>
      <c r="N104" s="4">
        <f t="shared" ref="N104:N129" si="66">M104/$A$11</f>
        <v>312.5</v>
      </c>
      <c r="O104" s="3">
        <v>2.0527000000000002E-3</v>
      </c>
      <c r="P104" s="32">
        <f t="shared" si="62"/>
        <v>1.0641668160165434</v>
      </c>
      <c r="Q104" s="3">
        <f t="shared" si="47"/>
        <v>1.4676805000000003E-2</v>
      </c>
      <c r="R104" s="3">
        <f t="shared" si="42"/>
        <v>3.9138146666666672E-2</v>
      </c>
      <c r="S104" s="3">
        <f t="shared" si="43"/>
        <v>1.5618568846145688E-2</v>
      </c>
      <c r="T104" s="3">
        <f t="shared" si="44"/>
        <v>0.1249742727370145</v>
      </c>
      <c r="U104" s="3">
        <f t="shared" si="45"/>
        <v>4.1649516923055165E-2</v>
      </c>
      <c r="V104" s="3">
        <f t="shared" ref="V104:V129" si="67">1/U104</f>
        <v>24.009882319822253</v>
      </c>
      <c r="X104" s="3">
        <v>0.38</v>
      </c>
      <c r="Y104" s="4">
        <f t="shared" si="64"/>
        <v>316.66666666666669</v>
      </c>
      <c r="Z104" s="3">
        <v>2.0251000000000002E-3</v>
      </c>
      <c r="AA104" s="32">
        <f t="shared" si="55"/>
        <v>1.0639330411548227</v>
      </c>
      <c r="AB104" s="3">
        <f t="shared" si="56"/>
        <v>1.4783230000000001E-2</v>
      </c>
      <c r="AC104" s="3">
        <f t="shared" si="50"/>
        <v>3.8903236842105268E-2</v>
      </c>
      <c r="AD104" s="3">
        <f t="shared" si="51"/>
        <v>1.5728366851991211E-2</v>
      </c>
      <c r="AE104" s="3">
        <f t="shared" si="52"/>
        <v>0.1254127858393681</v>
      </c>
      <c r="AF104" s="3">
        <f t="shared" si="53"/>
        <v>4.1390439084187394E-2</v>
      </c>
      <c r="AG104" s="3">
        <f t="shared" si="65"/>
        <v>24.160168921281997</v>
      </c>
    </row>
    <row r="105" spans="2:33" x14ac:dyDescent="0.2">
      <c r="M105" s="3">
        <v>0.38</v>
      </c>
      <c r="N105" s="4">
        <f t="shared" si="66"/>
        <v>316.66666666666669</v>
      </c>
      <c r="O105" s="3">
        <v>2.0726999999999998E-3</v>
      </c>
      <c r="P105" s="32">
        <f t="shared" si="62"/>
        <v>1.0643585522440395</v>
      </c>
      <c r="Q105" s="3">
        <f t="shared" si="47"/>
        <v>1.4819805E-2</v>
      </c>
      <c r="R105" s="3">
        <f t="shared" si="42"/>
        <v>3.899948684210526E-2</v>
      </c>
      <c r="S105" s="3">
        <f t="shared" si="43"/>
        <v>1.5773586194338978E-2</v>
      </c>
      <c r="T105" s="3">
        <f t="shared" si="44"/>
        <v>0.12559293847322381</v>
      </c>
      <c r="U105" s="3">
        <f t="shared" si="45"/>
        <v>4.1509437353523623E-2</v>
      </c>
      <c r="V105" s="3">
        <f t="shared" si="67"/>
        <v>24.090907122717546</v>
      </c>
      <c r="X105" s="3">
        <v>0.38500000000000001</v>
      </c>
      <c r="Y105" s="4">
        <f t="shared" si="64"/>
        <v>320.83333333333337</v>
      </c>
      <c r="Z105" s="3">
        <v>2.0487999999999999E-3</v>
      </c>
      <c r="AA105" s="32">
        <f t="shared" si="55"/>
        <v>1.0641210198484359</v>
      </c>
      <c r="AB105" s="3">
        <f t="shared" si="56"/>
        <v>1.4956239999999999E-2</v>
      </c>
      <c r="AC105" s="3">
        <f t="shared" ref="AC105:AC143" si="68">AB105/X105</f>
        <v>3.8847376623376617E-2</v>
      </c>
      <c r="AD105" s="3">
        <f t="shared" ref="AD105:AD143" si="69">AA105*AB105</f>
        <v>1.5915249361897969E-2</v>
      </c>
      <c r="AE105" s="3">
        <f t="shared" ref="AE105:AE143" si="70">SQRT(AD105)</f>
        <v>0.12615565529098555</v>
      </c>
      <c r="AF105" s="3">
        <f t="shared" ref="AF105:AF143" si="71">AD105/X105</f>
        <v>4.1338310030903817E-2</v>
      </c>
      <c r="AG105" s="3">
        <f t="shared" si="65"/>
        <v>24.190635738432874</v>
      </c>
    </row>
    <row r="106" spans="2:33" x14ac:dyDescent="0.2">
      <c r="M106" s="3">
        <v>0.38500000000000001</v>
      </c>
      <c r="N106" s="4">
        <f t="shared" si="66"/>
        <v>320.83333333333337</v>
      </c>
      <c r="O106" s="3">
        <v>2.0915999999999999E-3</v>
      </c>
      <c r="P106" s="32">
        <f t="shared" si="62"/>
        <v>1.0645477820437665</v>
      </c>
      <c r="Q106" s="3">
        <f t="shared" si="47"/>
        <v>1.495494E-2</v>
      </c>
      <c r="R106" s="3">
        <f t="shared" ref="R106:R129" si="72">Q106/M106</f>
        <v>3.8843999999999997E-2</v>
      </c>
      <c r="S106" s="3">
        <f t="shared" ref="S106:S129" si="73">P106*Q106</f>
        <v>1.5920248207597607E-2</v>
      </c>
      <c r="T106" s="3">
        <f t="shared" ref="T106:T129" si="74">SQRT(S106)</f>
        <v>0.12617546594959581</v>
      </c>
      <c r="U106" s="3">
        <f t="shared" ref="U106:U129" si="75">S106/M106</f>
        <v>4.1351294045708073E-2</v>
      </c>
      <c r="V106" s="3">
        <f t="shared" si="67"/>
        <v>24.18304004935468</v>
      </c>
      <c r="X106" s="3">
        <v>0.39</v>
      </c>
      <c r="Y106" s="4">
        <f t="shared" si="64"/>
        <v>325.00000000000006</v>
      </c>
      <c r="Z106" s="3">
        <v>2.0696E-3</v>
      </c>
      <c r="AA106" s="32">
        <f t="shared" si="55"/>
        <v>1.0643065729427705</v>
      </c>
      <c r="AB106" s="3">
        <f t="shared" si="56"/>
        <v>1.5108079999999999E-2</v>
      </c>
      <c r="AC106" s="3">
        <f t="shared" si="68"/>
        <v>3.8738666666666664E-2</v>
      </c>
      <c r="AD106" s="3">
        <f t="shared" si="69"/>
        <v>1.6079628848545212E-2</v>
      </c>
      <c r="AE106" s="3">
        <f t="shared" si="70"/>
        <v>0.12680547641385687</v>
      </c>
      <c r="AF106" s="3">
        <f t="shared" si="71"/>
        <v>4.1229817560372334E-2</v>
      </c>
      <c r="AG106" s="3">
        <f t="shared" si="65"/>
        <v>24.254291170115216</v>
      </c>
    </row>
    <row r="107" spans="2:33" x14ac:dyDescent="0.2">
      <c r="M107" s="3">
        <v>0.39</v>
      </c>
      <c r="N107" s="4">
        <f t="shared" si="66"/>
        <v>325.00000000000006</v>
      </c>
      <c r="O107" s="3">
        <v>2.1174000000000002E-3</v>
      </c>
      <c r="P107" s="32">
        <f t="shared" si="62"/>
        <v>1.0647345701004596</v>
      </c>
      <c r="Q107" s="3">
        <f t="shared" si="47"/>
        <v>1.5139410000000002E-2</v>
      </c>
      <c r="R107" s="3">
        <f t="shared" si="72"/>
        <v>3.8819000000000006E-2</v>
      </c>
      <c r="S107" s="3">
        <f t="shared" si="73"/>
        <v>1.6119453197924603E-2</v>
      </c>
      <c r="T107" s="3">
        <f t="shared" si="74"/>
        <v>0.12696240860161956</v>
      </c>
      <c r="U107" s="3">
        <f t="shared" si="75"/>
        <v>4.1331931276729746E-2</v>
      </c>
      <c r="V107" s="3">
        <f t="shared" si="67"/>
        <v>24.194369077619392</v>
      </c>
      <c r="X107" s="3">
        <v>0.39500000000000002</v>
      </c>
      <c r="Y107" s="4">
        <f t="shared" si="64"/>
        <v>329.16666666666669</v>
      </c>
      <c r="Z107" s="3">
        <v>2.0877000000000001E-3</v>
      </c>
      <c r="AA107" s="32">
        <f t="shared" si="55"/>
        <v>1.0644897622390741</v>
      </c>
      <c r="AB107" s="3">
        <f t="shared" si="56"/>
        <v>1.5240210000000001E-2</v>
      </c>
      <c r="AC107" s="3">
        <f t="shared" si="68"/>
        <v>3.8582810126582281E-2</v>
      </c>
      <c r="AD107" s="3">
        <f t="shared" si="69"/>
        <v>1.6223047519373559E-2</v>
      </c>
      <c r="AE107" s="3">
        <f t="shared" si="70"/>
        <v>0.12736972764112184</v>
      </c>
      <c r="AF107" s="3">
        <f t="shared" si="71"/>
        <v>4.1071006378160906E-2</v>
      </c>
      <c r="AG107" s="3">
        <f t="shared" si="65"/>
        <v>24.348076372721657</v>
      </c>
    </row>
    <row r="108" spans="2:33" x14ac:dyDescent="0.2">
      <c r="M108" s="3">
        <v>0.39500000000000002</v>
      </c>
      <c r="N108" s="4">
        <f t="shared" si="66"/>
        <v>329.16666666666669</v>
      </c>
      <c r="O108" s="3">
        <v>2.1391000000000001E-3</v>
      </c>
      <c r="P108" s="32">
        <f t="shared" si="62"/>
        <v>1.0649189786266884</v>
      </c>
      <c r="Q108" s="3">
        <f t="shared" si="47"/>
        <v>1.5294565000000001E-2</v>
      </c>
      <c r="R108" s="3">
        <f t="shared" si="72"/>
        <v>3.872041772151899E-2</v>
      </c>
      <c r="S108" s="3">
        <f t="shared" si="73"/>
        <v>1.6287472538339499E-2</v>
      </c>
      <c r="T108" s="3">
        <f t="shared" si="74"/>
        <v>0.1276223825915325</v>
      </c>
      <c r="U108" s="3">
        <f t="shared" si="75"/>
        <v>4.1234107691998728E-2</v>
      </c>
      <c r="V108" s="3">
        <f t="shared" si="67"/>
        <v>24.251767674217064</v>
      </c>
      <c r="X108" s="3">
        <v>0.4</v>
      </c>
      <c r="Y108" s="4">
        <f t="shared" si="64"/>
        <v>333.33333333333337</v>
      </c>
      <c r="Z108" s="3">
        <v>2.1124E-3</v>
      </c>
      <c r="AA108" s="32">
        <f t="shared" si="55"/>
        <v>1.0646706472063461</v>
      </c>
      <c r="AB108" s="3">
        <f t="shared" si="56"/>
        <v>1.542052E-2</v>
      </c>
      <c r="AC108" s="3">
        <f t="shared" si="68"/>
        <v>3.8551299999999997E-2</v>
      </c>
      <c r="AD108" s="3">
        <f t="shared" si="69"/>
        <v>1.6417775008658403E-2</v>
      </c>
      <c r="AE108" s="3">
        <f t="shared" si="70"/>
        <v>0.12813186570349472</v>
      </c>
      <c r="AF108" s="3">
        <f t="shared" si="71"/>
        <v>4.1044437521646007E-2</v>
      </c>
      <c r="AG108" s="3">
        <f t="shared" si="65"/>
        <v>24.363837352445632</v>
      </c>
    </row>
    <row r="109" spans="2:33" x14ac:dyDescent="0.2">
      <c r="M109" s="3">
        <v>0.4</v>
      </c>
      <c r="N109" s="4">
        <f t="shared" si="66"/>
        <v>333.33333333333337</v>
      </c>
      <c r="O109" s="3">
        <v>2.1589000000000001E-3</v>
      </c>
      <c r="P109" s="32">
        <f t="shared" si="62"/>
        <v>1.0651010674872536</v>
      </c>
      <c r="Q109" s="3">
        <f t="shared" si="47"/>
        <v>1.5436135000000002E-2</v>
      </c>
      <c r="R109" s="3">
        <f t="shared" si="72"/>
        <v>3.8590337500000002E-2</v>
      </c>
      <c r="S109" s="3">
        <f t="shared" si="73"/>
        <v>1.6441043866377361E-2</v>
      </c>
      <c r="T109" s="3">
        <f t="shared" si="74"/>
        <v>0.12822263398627157</v>
      </c>
      <c r="U109" s="3">
        <f t="shared" si="75"/>
        <v>4.1102609665943403E-2</v>
      </c>
      <c r="V109" s="3">
        <f t="shared" si="67"/>
        <v>24.329355438191921</v>
      </c>
      <c r="X109" s="3">
        <v>0.40500000000000003</v>
      </c>
      <c r="Y109" s="4">
        <f t="shared" si="64"/>
        <v>337.50000000000006</v>
      </c>
      <c r="Z109" s="3">
        <v>2.1297E-3</v>
      </c>
      <c r="AA109" s="32">
        <f t="shared" si="55"/>
        <v>1.0648492850972346</v>
      </c>
      <c r="AB109" s="3">
        <f t="shared" si="56"/>
        <v>1.5546809999999999E-2</v>
      </c>
      <c r="AC109" s="3">
        <f t="shared" si="68"/>
        <v>3.8387185185185184E-2</v>
      </c>
      <c r="AD109" s="3">
        <f t="shared" si="69"/>
        <v>1.6555009514042537E-2</v>
      </c>
      <c r="AE109" s="3">
        <f t="shared" si="70"/>
        <v>0.12866627185879964</v>
      </c>
      <c r="AF109" s="3">
        <f t="shared" si="71"/>
        <v>4.0876566701339594E-2</v>
      </c>
      <c r="AG109" s="3">
        <f t="shared" si="65"/>
        <v>24.46389412560983</v>
      </c>
    </row>
    <row r="110" spans="2:33" x14ac:dyDescent="0.2">
      <c r="M110" s="3">
        <v>0.40500000000000003</v>
      </c>
      <c r="N110" s="4">
        <f t="shared" si="66"/>
        <v>337.50000000000006</v>
      </c>
      <c r="O110" s="3">
        <v>2.1792999999999999E-3</v>
      </c>
      <c r="P110" s="32">
        <f t="shared" si="62"/>
        <v>1.0652808943158518</v>
      </c>
      <c r="Q110" s="3">
        <f t="shared" si="47"/>
        <v>1.5581995E-2</v>
      </c>
      <c r="R110" s="3">
        <f t="shared" si="72"/>
        <v>3.8474061728395056E-2</v>
      </c>
      <c r="S110" s="3">
        <f t="shared" si="73"/>
        <v>1.659920156882513E-2</v>
      </c>
      <c r="T110" s="3">
        <f t="shared" si="74"/>
        <v>0.12883788871611149</v>
      </c>
      <c r="U110" s="3">
        <f t="shared" si="75"/>
        <v>4.0985682885987973E-2</v>
      </c>
      <c r="V110" s="3">
        <f t="shared" si="67"/>
        <v>24.398763899622036</v>
      </c>
      <c r="X110" s="3">
        <v>0.41</v>
      </c>
      <c r="Y110" s="4">
        <f t="shared" si="64"/>
        <v>341.66666666666669</v>
      </c>
      <c r="Z110" s="3">
        <v>2.1494999999999999E-3</v>
      </c>
      <c r="AA110" s="32">
        <f t="shared" si="55"/>
        <v>1.0650257310568194</v>
      </c>
      <c r="AB110" s="3">
        <f t="shared" si="56"/>
        <v>1.569135E-2</v>
      </c>
      <c r="AC110" s="3">
        <f t="shared" si="68"/>
        <v>3.8271585365853657E-2</v>
      </c>
      <c r="AD110" s="3">
        <f t="shared" si="69"/>
        <v>1.6711691505018424E-2</v>
      </c>
      <c r="AE110" s="3">
        <f t="shared" si="70"/>
        <v>0.12927370770972119</v>
      </c>
      <c r="AF110" s="3">
        <f t="shared" si="71"/>
        <v>4.0760223182971768E-2</v>
      </c>
      <c r="AG110" s="3">
        <f t="shared" si="65"/>
        <v>24.533722386921717</v>
      </c>
    </row>
    <row r="111" spans="2:33" x14ac:dyDescent="0.2">
      <c r="M111" s="3">
        <v>0.41</v>
      </c>
      <c r="N111" s="4">
        <f t="shared" si="66"/>
        <v>341.66666666666669</v>
      </c>
      <c r="O111" s="3">
        <v>2.2049000000000001E-3</v>
      </c>
      <c r="P111" s="32">
        <f t="shared" si="62"/>
        <v>1.0654585146245852</v>
      </c>
      <c r="Q111" s="3">
        <f t="shared" ref="Q111:Q129" si="76">O111*$L$46</f>
        <v>1.5765035E-2</v>
      </c>
      <c r="R111" s="3">
        <f t="shared" si="72"/>
        <v>3.8451304878048785E-2</v>
      </c>
      <c r="S111" s="3">
        <f t="shared" si="73"/>
        <v>1.6796990774104598E-2</v>
      </c>
      <c r="T111" s="3">
        <f t="shared" si="74"/>
        <v>0.12960320510737611</v>
      </c>
      <c r="U111" s="3">
        <f t="shared" si="75"/>
        <v>4.0968270180742922E-2</v>
      </c>
      <c r="V111" s="3">
        <f t="shared" si="67"/>
        <v>24.409134083236168</v>
      </c>
      <c r="X111" s="3">
        <v>0.41499999999999998</v>
      </c>
      <c r="Y111" s="4">
        <f t="shared" si="64"/>
        <v>345.83333333333337</v>
      </c>
      <c r="Z111" s="3">
        <v>2.1678000000000001E-3</v>
      </c>
      <c r="AA111" s="32">
        <f t="shared" si="55"/>
        <v>1.065200038224805</v>
      </c>
      <c r="AB111" s="3">
        <f t="shared" si="56"/>
        <v>1.5824939999999999E-2</v>
      </c>
      <c r="AC111" s="3">
        <f t="shared" si="68"/>
        <v>3.8132385542168676E-2</v>
      </c>
      <c r="AD111" s="3">
        <f t="shared" si="69"/>
        <v>1.6856726692905246E-2</v>
      </c>
      <c r="AE111" s="3">
        <f t="shared" si="70"/>
        <v>0.12983345752503569</v>
      </c>
      <c r="AF111" s="3">
        <f t="shared" si="71"/>
        <v>4.0618618537121079E-2</v>
      </c>
      <c r="AG111" s="3">
        <f t="shared" si="65"/>
        <v>24.61925186072261</v>
      </c>
    </row>
    <row r="112" spans="2:33" x14ac:dyDescent="0.2">
      <c r="M112" s="3">
        <v>0.41499999999999998</v>
      </c>
      <c r="N112" s="4">
        <f t="shared" si="66"/>
        <v>345.83333333333337</v>
      </c>
      <c r="O112" s="3">
        <v>2.2235000000000002E-3</v>
      </c>
      <c r="P112" s="32">
        <f t="shared" ref="P112:P129" si="77">(P$2-13+(8.7*LN(M112*1000)))/P$2</f>
        <v>1.0656339819068337</v>
      </c>
      <c r="Q112" s="3">
        <f t="shared" si="76"/>
        <v>1.5898025000000003E-2</v>
      </c>
      <c r="R112" s="3">
        <f t="shared" si="72"/>
        <v>3.8308493975903621E-2</v>
      </c>
      <c r="S112" s="3">
        <f t="shared" si="73"/>
        <v>1.6941475685204394E-2</v>
      </c>
      <c r="T112" s="3">
        <f t="shared" si="74"/>
        <v>0.13015942411214176</v>
      </c>
      <c r="U112" s="3">
        <f t="shared" si="75"/>
        <v>4.0822832976396134E-2</v>
      </c>
      <c r="V112" s="3">
        <f t="shared" si="67"/>
        <v>24.49609512838569</v>
      </c>
      <c r="X112" s="3">
        <v>0.42</v>
      </c>
      <c r="Y112" s="4">
        <f t="shared" si="64"/>
        <v>350</v>
      </c>
      <c r="Z112" s="3">
        <v>2.1911000000000001E-3</v>
      </c>
      <c r="AA112" s="32">
        <f t="shared" si="55"/>
        <v>1.0653722578315925</v>
      </c>
      <c r="AB112" s="3">
        <f t="shared" si="56"/>
        <v>1.599503E-2</v>
      </c>
      <c r="AC112" s="3">
        <f t="shared" si="68"/>
        <v>3.8083404761904763E-2</v>
      </c>
      <c r="AD112" s="3">
        <f t="shared" si="69"/>
        <v>1.7040661225184058E-2</v>
      </c>
      <c r="AE112" s="3">
        <f t="shared" si="70"/>
        <v>0.1305398836570037</v>
      </c>
      <c r="AF112" s="3">
        <f t="shared" si="71"/>
        <v>4.0573002917104903E-2</v>
      </c>
      <c r="AG112" s="3">
        <f t="shared" si="65"/>
        <v>24.64693091716947</v>
      </c>
    </row>
    <row r="113" spans="13:33" x14ac:dyDescent="0.2">
      <c r="M113" s="3">
        <v>0.42</v>
      </c>
      <c r="N113" s="4">
        <f t="shared" si="66"/>
        <v>350</v>
      </c>
      <c r="O113" s="3">
        <v>2.2401999999999999E-3</v>
      </c>
      <c r="P113" s="32">
        <f t="shared" si="77"/>
        <v>1.0658073477339658</v>
      </c>
      <c r="Q113" s="3">
        <f t="shared" si="76"/>
        <v>1.6017429999999999E-2</v>
      </c>
      <c r="R113" s="3">
        <f t="shared" si="72"/>
        <v>3.8136738095238092E-2</v>
      </c>
      <c r="S113" s="3">
        <f t="shared" si="73"/>
        <v>1.7071494585814456E-2</v>
      </c>
      <c r="T113" s="3">
        <f t="shared" si="74"/>
        <v>0.13065792967062678</v>
      </c>
      <c r="U113" s="3">
        <f t="shared" si="75"/>
        <v>4.0646415680510611E-2</v>
      </c>
      <c r="V113" s="3">
        <f t="shared" si="67"/>
        <v>24.602415323904832</v>
      </c>
      <c r="X113" s="3">
        <v>0.42499999999999999</v>
      </c>
      <c r="Y113" s="4">
        <f t="shared" si="64"/>
        <v>354.16666666666669</v>
      </c>
      <c r="Z113" s="3">
        <v>2.2139E-3</v>
      </c>
      <c r="AA113" s="32">
        <f t="shared" ref="AA113:AA143" si="78">(AA$2-13+(8.7*LN(X113*1000)))/AA$2</f>
        <v>1.0655424392886652</v>
      </c>
      <c r="AB113" s="3">
        <f t="shared" ref="AB113:AB143" si="79">Z113*$W$48</f>
        <v>1.6161470000000001E-2</v>
      </c>
      <c r="AC113" s="3">
        <f t="shared" si="68"/>
        <v>3.8026988235294122E-2</v>
      </c>
      <c r="AD113" s="3">
        <f t="shared" si="69"/>
        <v>1.7220732166290584E-2</v>
      </c>
      <c r="AE113" s="3">
        <f t="shared" si="70"/>
        <v>0.13122778732528634</v>
      </c>
      <c r="AF113" s="3">
        <f t="shared" si="71"/>
        <v>4.0519369803036671E-2</v>
      </c>
      <c r="AG113" s="3">
        <f t="shared" si="65"/>
        <v>24.67955461452059</v>
      </c>
    </row>
    <row r="114" spans="13:33" x14ac:dyDescent="0.2">
      <c r="M114" s="3">
        <v>0.42499999999999999</v>
      </c>
      <c r="N114" s="4">
        <f t="shared" si="66"/>
        <v>354.16666666666669</v>
      </c>
      <c r="O114" s="3">
        <v>2.2644000000000002E-3</v>
      </c>
      <c r="P114" s="32">
        <f t="shared" si="77"/>
        <v>1.0659786618463267</v>
      </c>
      <c r="Q114" s="3">
        <f t="shared" si="76"/>
        <v>1.6190460000000004E-2</v>
      </c>
      <c r="R114" s="3">
        <f t="shared" si="72"/>
        <v>3.809520000000001E-2</v>
      </c>
      <c r="S114" s="3">
        <f t="shared" si="73"/>
        <v>1.7258684885476484E-2</v>
      </c>
      <c r="T114" s="3">
        <f t="shared" si="74"/>
        <v>0.13137231399909374</v>
      </c>
      <c r="U114" s="3">
        <f t="shared" si="75"/>
        <v>4.0608670318768199E-2</v>
      </c>
      <c r="V114" s="3">
        <f t="shared" si="67"/>
        <v>24.625283028236158</v>
      </c>
      <c r="X114" s="3">
        <v>0.43</v>
      </c>
      <c r="Y114" s="4">
        <f t="shared" si="64"/>
        <v>358.33333333333337</v>
      </c>
      <c r="Z114" s="3">
        <v>2.2336000000000001E-3</v>
      </c>
      <c r="AA114" s="32">
        <f t="shared" si="78"/>
        <v>1.0657106302736896</v>
      </c>
      <c r="AB114" s="3">
        <f t="shared" si="79"/>
        <v>1.6305280000000002E-2</v>
      </c>
      <c r="AC114" s="3">
        <f t="shared" si="68"/>
        <v>3.7919255813953494E-2</v>
      </c>
      <c r="AD114" s="3">
        <f t="shared" si="69"/>
        <v>1.7376710225588989E-2</v>
      </c>
      <c r="AE114" s="3">
        <f t="shared" si="70"/>
        <v>0.13182075036043828</v>
      </c>
      <c r="AF114" s="3">
        <f t="shared" si="71"/>
        <v>4.041095401299765E-2</v>
      </c>
      <c r="AG114" s="3">
        <f t="shared" si="65"/>
        <v>24.745765706950724</v>
      </c>
    </row>
    <row r="115" spans="13:33" x14ac:dyDescent="0.2">
      <c r="M115" s="3">
        <v>0.43</v>
      </c>
      <c r="N115" s="4">
        <f t="shared" si="66"/>
        <v>358.33333333333337</v>
      </c>
      <c r="O115" s="3">
        <v>2.2867999999999999E-3</v>
      </c>
      <c r="P115" s="32">
        <f t="shared" si="77"/>
        <v>1.0661479722389056</v>
      </c>
      <c r="Q115" s="3">
        <f t="shared" si="76"/>
        <v>1.635062E-2</v>
      </c>
      <c r="R115" s="3">
        <f t="shared" si="72"/>
        <v>3.8024697674418607E-2</v>
      </c>
      <c r="S115" s="3">
        <f t="shared" si="73"/>
        <v>1.7432180357848895E-2</v>
      </c>
      <c r="T115" s="3">
        <f t="shared" si="74"/>
        <v>0.13203098256791432</v>
      </c>
      <c r="U115" s="3">
        <f t="shared" si="75"/>
        <v>4.0539954320578823E-2</v>
      </c>
      <c r="V115" s="3">
        <f t="shared" si="67"/>
        <v>24.667023354103328</v>
      </c>
      <c r="X115" s="3">
        <v>0.435</v>
      </c>
      <c r="Y115" s="4">
        <f t="shared" si="64"/>
        <v>362.50000000000006</v>
      </c>
      <c r="Z115" s="3">
        <v>2.2555000000000001E-3</v>
      </c>
      <c r="AA115" s="32">
        <f t="shared" si="78"/>
        <v>1.0658768768106968</v>
      </c>
      <c r="AB115" s="3">
        <f t="shared" si="79"/>
        <v>1.6465150000000001E-2</v>
      </c>
      <c r="AC115" s="3">
        <f t="shared" si="68"/>
        <v>3.7850919540229885E-2</v>
      </c>
      <c r="AD115" s="3">
        <f t="shared" si="69"/>
        <v>1.7549822658219645E-2</v>
      </c>
      <c r="AE115" s="3">
        <f t="shared" si="70"/>
        <v>0.13247574365980982</v>
      </c>
      <c r="AF115" s="3">
        <f t="shared" si="71"/>
        <v>4.034441990395321E-2</v>
      </c>
      <c r="AG115" s="3">
        <f t="shared" si="65"/>
        <v>24.786575253298249</v>
      </c>
    </row>
    <row r="116" spans="13:33" x14ac:dyDescent="0.2">
      <c r="M116" s="3">
        <v>0.435</v>
      </c>
      <c r="N116" s="4">
        <f t="shared" si="66"/>
        <v>362.50000000000006</v>
      </c>
      <c r="O116" s="3">
        <v>2.3051999999999999E-3</v>
      </c>
      <c r="P116" s="32">
        <f t="shared" si="77"/>
        <v>1.0663153252420492</v>
      </c>
      <c r="Q116" s="3">
        <f t="shared" si="76"/>
        <v>1.6482179999999999E-2</v>
      </c>
      <c r="R116" s="3">
        <f t="shared" si="72"/>
        <v>3.7890068965517242E-2</v>
      </c>
      <c r="S116" s="3">
        <f t="shared" si="73"/>
        <v>1.7575201127397997E-2</v>
      </c>
      <c r="T116" s="3">
        <f t="shared" si="74"/>
        <v>0.13257149439980676</v>
      </c>
      <c r="U116" s="3">
        <f t="shared" si="75"/>
        <v>4.040276121240919E-2</v>
      </c>
      <c r="V116" s="3">
        <f t="shared" si="67"/>
        <v>24.75078360963267</v>
      </c>
      <c r="X116" s="3">
        <v>0.44</v>
      </c>
      <c r="Y116" s="4">
        <f t="shared" si="64"/>
        <v>366.66666666666669</v>
      </c>
      <c r="Z116" s="3">
        <v>2.2699999999999999E-3</v>
      </c>
      <c r="AA116" s="32">
        <f t="shared" si="78"/>
        <v>1.0660412233456811</v>
      </c>
      <c r="AB116" s="3">
        <f t="shared" si="79"/>
        <v>1.6570999999999999E-2</v>
      </c>
      <c r="AC116" s="3">
        <f t="shared" si="68"/>
        <v>3.7661363636363632E-2</v>
      </c>
      <c r="AD116" s="3">
        <f t="shared" si="69"/>
        <v>1.7665369112061281E-2</v>
      </c>
      <c r="AE116" s="3">
        <f t="shared" si="70"/>
        <v>0.13291113238574592</v>
      </c>
      <c r="AF116" s="3">
        <f t="shared" si="71"/>
        <v>4.0148566163775636E-2</v>
      </c>
      <c r="AG116" s="3">
        <f t="shared" si="65"/>
        <v>24.907489744982673</v>
      </c>
    </row>
    <row r="117" spans="13:33" x14ac:dyDescent="0.2">
      <c r="M117" s="3">
        <v>0.44</v>
      </c>
      <c r="N117" s="4">
        <f t="shared" si="66"/>
        <v>366.66666666666669</v>
      </c>
      <c r="O117" s="3">
        <v>2.3235E-3</v>
      </c>
      <c r="P117" s="32">
        <f t="shared" si="77"/>
        <v>1.0664807655975657</v>
      </c>
      <c r="Q117" s="3">
        <f t="shared" si="76"/>
        <v>1.6613025E-2</v>
      </c>
      <c r="R117" s="3">
        <f t="shared" si="72"/>
        <v>3.7756875000000002E-2</v>
      </c>
      <c r="S117" s="3">
        <f t="shared" si="73"/>
        <v>1.77174716208915E-2</v>
      </c>
      <c r="T117" s="3">
        <f t="shared" si="74"/>
        <v>0.13310699313293611</v>
      </c>
      <c r="U117" s="3">
        <f t="shared" si="75"/>
        <v>4.0266980956571594E-2</v>
      </c>
      <c r="V117" s="3">
        <f t="shared" si="67"/>
        <v>24.834243249537671</v>
      </c>
      <c r="X117" s="3">
        <v>0.44500000000000001</v>
      </c>
      <c r="Y117" s="4">
        <f t="shared" si="64"/>
        <v>370.83333333333337</v>
      </c>
      <c r="Z117" s="3">
        <v>2.2959E-3</v>
      </c>
      <c r="AA117" s="32">
        <f t="shared" si="78"/>
        <v>1.0662037128179278</v>
      </c>
      <c r="AB117" s="3">
        <f t="shared" si="79"/>
        <v>1.6760069999999998E-2</v>
      </c>
      <c r="AC117" s="3">
        <f t="shared" si="68"/>
        <v>3.7663078651685389E-2</v>
      </c>
      <c r="AD117" s="3">
        <f t="shared" si="69"/>
        <v>1.7869648861088366E-2</v>
      </c>
      <c r="AE117" s="3">
        <f t="shared" si="70"/>
        <v>0.13367740594838143</v>
      </c>
      <c r="AF117" s="3">
        <f t="shared" si="71"/>
        <v>4.0156514294580593E-2</v>
      </c>
      <c r="AG117" s="3">
        <f t="shared" si="65"/>
        <v>24.902559835352967</v>
      </c>
    </row>
    <row r="118" spans="13:33" x14ac:dyDescent="0.2">
      <c r="M118" s="3">
        <v>0.44500000000000001</v>
      </c>
      <c r="N118" s="4">
        <f t="shared" si="66"/>
        <v>370.83333333333337</v>
      </c>
      <c r="O118" s="3">
        <v>2.3456000000000002E-3</v>
      </c>
      <c r="P118" s="32">
        <f t="shared" si="77"/>
        <v>1.0666443365305263</v>
      </c>
      <c r="Q118" s="3">
        <f t="shared" si="76"/>
        <v>1.6771040000000001E-2</v>
      </c>
      <c r="R118" s="3">
        <f t="shared" si="72"/>
        <v>3.7687730337078652E-2</v>
      </c>
      <c r="S118" s="3">
        <f t="shared" si="73"/>
        <v>1.7888734833726917E-2</v>
      </c>
      <c r="T118" s="3">
        <f t="shared" si="74"/>
        <v>0.13374877507374383</v>
      </c>
      <c r="U118" s="3">
        <f t="shared" si="75"/>
        <v>4.0199404120734646E-2</v>
      </c>
      <c r="V118" s="3">
        <f t="shared" si="67"/>
        <v>24.875990624055174</v>
      </c>
      <c r="X118" s="3">
        <v>0.45</v>
      </c>
      <c r="Y118" s="4">
        <f t="shared" si="64"/>
        <v>375.00000000000006</v>
      </c>
      <c r="Z118" s="3">
        <v>2.3138999999999998E-3</v>
      </c>
      <c r="AA118" s="32">
        <f t="shared" si="78"/>
        <v>1.0663643867273553</v>
      </c>
      <c r="AB118" s="3">
        <f t="shared" si="79"/>
        <v>1.6891469999999999E-2</v>
      </c>
      <c r="AC118" s="3">
        <f t="shared" si="68"/>
        <v>3.7536599999999996E-2</v>
      </c>
      <c r="AD118" s="3">
        <f t="shared" si="69"/>
        <v>1.8012462047473518E-2</v>
      </c>
      <c r="AE118" s="3">
        <f t="shared" si="70"/>
        <v>0.13421051392299158</v>
      </c>
      <c r="AF118" s="3">
        <f t="shared" si="71"/>
        <v>4.0027693438830038E-2</v>
      </c>
      <c r="AG118" s="3">
        <f t="shared" si="65"/>
        <v>24.982703575667959</v>
      </c>
    </row>
    <row r="119" spans="13:33" x14ac:dyDescent="0.2">
      <c r="M119" s="3">
        <v>0.45</v>
      </c>
      <c r="N119" s="4">
        <f t="shared" si="66"/>
        <v>375.00000000000006</v>
      </c>
      <c r="O119" s="3">
        <v>2.3654000000000001E-3</v>
      </c>
      <c r="P119" s="32">
        <f t="shared" si="77"/>
        <v>1.0668060798170549</v>
      </c>
      <c r="Q119" s="3">
        <f t="shared" si="76"/>
        <v>1.6912610000000002E-2</v>
      </c>
      <c r="R119" s="3">
        <f t="shared" si="72"/>
        <v>3.758357777777778E-2</v>
      </c>
      <c r="S119" s="3">
        <f t="shared" si="73"/>
        <v>1.8042475173574723E-2</v>
      </c>
      <c r="T119" s="3">
        <f t="shared" si="74"/>
        <v>0.13432228100197943</v>
      </c>
      <c r="U119" s="3">
        <f t="shared" si="75"/>
        <v>4.0094389274610495E-2</v>
      </c>
      <c r="V119" s="3">
        <f t="shared" si="67"/>
        <v>24.941145584009266</v>
      </c>
      <c r="X119" s="3">
        <v>0.45500000000000002</v>
      </c>
      <c r="Y119" s="4">
        <f t="shared" si="64"/>
        <v>379.16666666666669</v>
      </c>
      <c r="Z119" s="3">
        <v>2.3278999999999999E-3</v>
      </c>
      <c r="AA119" s="32">
        <f t="shared" si="78"/>
        <v>1.0665232851981377</v>
      </c>
      <c r="AB119" s="3">
        <f t="shared" si="79"/>
        <v>1.6993669999999999E-2</v>
      </c>
      <c r="AC119" s="3">
        <f t="shared" si="68"/>
        <v>3.734872527472527E-2</v>
      </c>
      <c r="AD119" s="3">
        <f t="shared" si="69"/>
        <v>1.8124144755973036E-2</v>
      </c>
      <c r="AE119" s="3">
        <f t="shared" si="70"/>
        <v>0.13462594384431642</v>
      </c>
      <c r="AF119" s="3">
        <f t="shared" si="71"/>
        <v>3.9833285177962717E-2</v>
      </c>
      <c r="AG119" s="3">
        <f t="shared" si="65"/>
        <v>25.10463285998911</v>
      </c>
    </row>
    <row r="120" spans="13:33" x14ac:dyDescent="0.2">
      <c r="M120" s="3">
        <v>0.45500000000000002</v>
      </c>
      <c r="N120" s="4">
        <f t="shared" si="66"/>
        <v>379.16666666666669</v>
      </c>
      <c r="O120" s="3">
        <v>2.3842999999999998E-3</v>
      </c>
      <c r="P120" s="32">
        <f t="shared" si="77"/>
        <v>1.0669660358483748</v>
      </c>
      <c r="Q120" s="3">
        <f t="shared" si="76"/>
        <v>1.7047745E-2</v>
      </c>
      <c r="R120" s="3">
        <f t="shared" si="72"/>
        <v>3.7467571428571426E-2</v>
      </c>
      <c r="S120" s="3">
        <f t="shared" si="73"/>
        <v>1.8189364902803953E-2</v>
      </c>
      <c r="T120" s="3">
        <f t="shared" si="74"/>
        <v>0.13486795357980322</v>
      </c>
      <c r="U120" s="3">
        <f t="shared" si="75"/>
        <v>3.9976626160008688E-2</v>
      </c>
      <c r="V120" s="3">
        <f t="shared" si="67"/>
        <v>25.014617191491947</v>
      </c>
      <c r="X120" s="3">
        <v>0.46</v>
      </c>
      <c r="Y120" s="4">
        <f t="shared" si="64"/>
        <v>383.33333333333337</v>
      </c>
      <c r="Z120" s="3">
        <v>2.3497000000000001E-3</v>
      </c>
      <c r="AA120" s="32">
        <f t="shared" si="78"/>
        <v>1.0666804470388485</v>
      </c>
      <c r="AB120" s="3">
        <f t="shared" si="79"/>
        <v>1.7152810000000001E-2</v>
      </c>
      <c r="AC120" s="3">
        <f t="shared" si="68"/>
        <v>3.7288717391304349E-2</v>
      </c>
      <c r="AD120" s="3">
        <f t="shared" si="69"/>
        <v>1.8296567038772433E-2</v>
      </c>
      <c r="AE120" s="3">
        <f t="shared" si="70"/>
        <v>0.13526480339974783</v>
      </c>
      <c r="AF120" s="3">
        <f t="shared" si="71"/>
        <v>3.9775145736461806E-2</v>
      </c>
      <c r="AG120" s="3">
        <f t="shared" si="65"/>
        <v>25.141328371885805</v>
      </c>
    </row>
    <row r="121" spans="13:33" x14ac:dyDescent="0.2">
      <c r="M121" s="3">
        <v>0.46</v>
      </c>
      <c r="N121" s="4">
        <f t="shared" si="66"/>
        <v>383.33333333333337</v>
      </c>
      <c r="O121" s="3">
        <v>2.4084000000000002E-3</v>
      </c>
      <c r="P121" s="32">
        <f t="shared" si="77"/>
        <v>1.0671242436913533</v>
      </c>
      <c r="Q121" s="3">
        <f t="shared" si="76"/>
        <v>1.7220060000000002E-2</v>
      </c>
      <c r="R121" s="3">
        <f t="shared" si="72"/>
        <v>3.7434913043478263E-2</v>
      </c>
      <c r="S121" s="3">
        <f t="shared" si="73"/>
        <v>1.8375943503819728E-2</v>
      </c>
      <c r="T121" s="3">
        <f t="shared" si="74"/>
        <v>0.13555789723885409</v>
      </c>
      <c r="U121" s="3">
        <f t="shared" si="75"/>
        <v>3.9947703269173317E-2</v>
      </c>
      <c r="V121" s="3">
        <f t="shared" si="67"/>
        <v>25.032728246273823</v>
      </c>
      <c r="X121" s="3">
        <v>0.46500000000000002</v>
      </c>
      <c r="Y121" s="4">
        <f t="shared" si="64"/>
        <v>387.50000000000006</v>
      </c>
      <c r="Z121" s="3">
        <v>2.3655E-3</v>
      </c>
      <c r="AA121" s="32">
        <f t="shared" si="78"/>
        <v>1.0668359097993554</v>
      </c>
      <c r="AB121" s="3">
        <f t="shared" si="79"/>
        <v>1.7268149999999999E-2</v>
      </c>
      <c r="AC121" s="3">
        <f t="shared" si="68"/>
        <v>3.71358064516129E-2</v>
      </c>
      <c r="AD121" s="3">
        <f t="shared" si="69"/>
        <v>1.842228251580174E-2</v>
      </c>
      <c r="AE121" s="3">
        <f t="shared" si="70"/>
        <v>0.1357287092541653</v>
      </c>
      <c r="AF121" s="3">
        <f t="shared" si="71"/>
        <v>3.9617811861939224E-2</v>
      </c>
      <c r="AG121" s="3">
        <f t="shared" si="65"/>
        <v>25.241171912391724</v>
      </c>
    </row>
    <row r="122" spans="13:33" x14ac:dyDescent="0.2">
      <c r="M122" s="3">
        <v>0.46500000000000002</v>
      </c>
      <c r="N122" s="4">
        <f t="shared" si="66"/>
        <v>387.50000000000006</v>
      </c>
      <c r="O122" s="3">
        <v>2.4256999999999998E-3</v>
      </c>
      <c r="P122" s="32">
        <f t="shared" si="77"/>
        <v>1.0672807411457736</v>
      </c>
      <c r="Q122" s="3">
        <f t="shared" si="76"/>
        <v>1.7343754999999999E-2</v>
      </c>
      <c r="R122" s="3">
        <f t="shared" si="72"/>
        <v>3.7298397849462359E-2</v>
      </c>
      <c r="S122" s="3">
        <f t="shared" si="73"/>
        <v>1.8510655690650715E-2</v>
      </c>
      <c r="T122" s="3">
        <f t="shared" si="74"/>
        <v>0.13605387054637849</v>
      </c>
      <c r="U122" s="3">
        <f t="shared" si="75"/>
        <v>3.9807861700324118E-2</v>
      </c>
      <c r="V122" s="3">
        <f t="shared" si="67"/>
        <v>25.120666051546745</v>
      </c>
      <c r="X122" s="3">
        <v>0.47</v>
      </c>
      <c r="Y122" s="4">
        <f t="shared" si="64"/>
        <v>391.66666666666669</v>
      </c>
      <c r="Z122" s="3">
        <v>2.3885E-3</v>
      </c>
      <c r="AA122" s="32">
        <f t="shared" si="78"/>
        <v>1.0669897098246706</v>
      </c>
      <c r="AB122" s="3">
        <f t="shared" si="79"/>
        <v>1.7436049999999998E-2</v>
      </c>
      <c r="AC122" s="3">
        <f t="shared" si="68"/>
        <v>3.709797872340425E-2</v>
      </c>
      <c r="AD122" s="3">
        <f t="shared" si="69"/>
        <v>1.8604085929988447E-2</v>
      </c>
      <c r="AE122" s="3">
        <f t="shared" si="70"/>
        <v>0.13639679589340964</v>
      </c>
      <c r="AF122" s="3">
        <f t="shared" si="71"/>
        <v>3.9583161553166907E-2</v>
      </c>
      <c r="AG122" s="3">
        <f t="shared" si="65"/>
        <v>25.263267529978126</v>
      </c>
    </row>
    <row r="123" spans="13:33" x14ac:dyDescent="0.2">
      <c r="M123" s="3">
        <v>0.47</v>
      </c>
      <c r="N123" s="4">
        <f t="shared" si="66"/>
        <v>391.66666666666669</v>
      </c>
      <c r="O123" s="3">
        <v>2.4455000000000002E-3</v>
      </c>
      <c r="P123" s="32">
        <f t="shared" si="77"/>
        <v>1.0674355647985454</v>
      </c>
      <c r="Q123" s="3">
        <f t="shared" si="76"/>
        <v>1.7485325000000003E-2</v>
      </c>
      <c r="R123" s="3">
        <f t="shared" si="72"/>
        <v>3.7202819148936181E-2</v>
      </c>
      <c r="S123" s="3">
        <f t="shared" si="73"/>
        <v>1.8664457767061129E-2</v>
      </c>
      <c r="T123" s="3">
        <f t="shared" si="74"/>
        <v>0.13661792622881205</v>
      </c>
      <c r="U123" s="3">
        <f t="shared" si="75"/>
        <v>3.9711612270342832E-2</v>
      </c>
      <c r="V123" s="3">
        <f t="shared" si="67"/>
        <v>25.181551259927403</v>
      </c>
      <c r="X123" s="3">
        <v>0.47499999999999998</v>
      </c>
      <c r="Y123" s="4">
        <f t="shared" si="64"/>
        <v>395.83333333333337</v>
      </c>
      <c r="Z123" s="3">
        <v>2.4103000000000002E-3</v>
      </c>
      <c r="AA123" s="32">
        <f t="shared" si="78"/>
        <v>1.0671418823059526</v>
      </c>
      <c r="AB123" s="3">
        <f t="shared" si="79"/>
        <v>1.759519E-2</v>
      </c>
      <c r="AC123" s="3">
        <f t="shared" si="68"/>
        <v>3.7042505263157895E-2</v>
      </c>
      <c r="AD123" s="3">
        <f t="shared" si="69"/>
        <v>1.8776564176130876E-2</v>
      </c>
      <c r="AE123" s="3">
        <f t="shared" si="70"/>
        <v>0.13702760370133776</v>
      </c>
      <c r="AF123" s="3">
        <f t="shared" si="71"/>
        <v>3.9529608791854479E-2</v>
      </c>
      <c r="AG123" s="3">
        <f t="shared" si="65"/>
        <v>25.297492956875942</v>
      </c>
    </row>
    <row r="124" spans="13:33" x14ac:dyDescent="0.2">
      <c r="M124" s="3">
        <v>0.47499999999999998</v>
      </c>
      <c r="N124" s="4">
        <f t="shared" si="66"/>
        <v>395.83333333333337</v>
      </c>
      <c r="O124" s="3">
        <v>2.4632999999999999E-3</v>
      </c>
      <c r="P124" s="32">
        <f t="shared" si="77"/>
        <v>1.0675887500750438</v>
      </c>
      <c r="Q124" s="3">
        <f t="shared" si="76"/>
        <v>1.7612594999999998E-2</v>
      </c>
      <c r="R124" s="3">
        <f t="shared" si="72"/>
        <v>3.707914736842105E-2</v>
      </c>
      <c r="S124" s="3">
        <f t="shared" si="73"/>
        <v>1.8803008281627964E-2</v>
      </c>
      <c r="T124" s="3">
        <f t="shared" si="74"/>
        <v>0.13712406164356408</v>
      </c>
      <c r="U124" s="3">
        <f t="shared" si="75"/>
        <v>3.9585280592900979E-2</v>
      </c>
      <c r="V124" s="3">
        <f t="shared" si="67"/>
        <v>25.26191516195378</v>
      </c>
      <c r="X124" s="3">
        <v>0.48</v>
      </c>
      <c r="Y124" s="4">
        <f t="shared" si="64"/>
        <v>400</v>
      </c>
      <c r="Z124" s="3">
        <v>2.4361000000000001E-3</v>
      </c>
      <c r="AA124" s="32">
        <f t="shared" si="78"/>
        <v>1.0672924613288377</v>
      </c>
      <c r="AB124" s="3">
        <f t="shared" si="79"/>
        <v>1.7783529999999999E-2</v>
      </c>
      <c r="AC124" s="3">
        <f t="shared" si="68"/>
        <v>3.7049020833333335E-2</v>
      </c>
      <c r="AD124" s="3">
        <f t="shared" si="69"/>
        <v>1.8980227504815223E-2</v>
      </c>
      <c r="AE124" s="3">
        <f t="shared" si="70"/>
        <v>0.13776874647326665</v>
      </c>
      <c r="AF124" s="3">
        <f t="shared" si="71"/>
        <v>3.9542140635031718E-2</v>
      </c>
      <c r="AG124" s="3">
        <f t="shared" si="65"/>
        <v>25.289475580744515</v>
      </c>
    </row>
    <row r="125" spans="13:33" x14ac:dyDescent="0.2">
      <c r="M125" s="3">
        <v>0.48</v>
      </c>
      <c r="N125" s="4">
        <f t="shared" si="66"/>
        <v>400</v>
      </c>
      <c r="O125" s="3">
        <v>2.4827999999999999E-3</v>
      </c>
      <c r="P125" s="32">
        <f t="shared" si="77"/>
        <v>1.0677403312877651</v>
      </c>
      <c r="Q125" s="3">
        <f t="shared" si="76"/>
        <v>1.775202E-2</v>
      </c>
      <c r="R125" s="3">
        <f t="shared" si="72"/>
        <v>3.6983374999999999E-2</v>
      </c>
      <c r="S125" s="3">
        <f t="shared" si="73"/>
        <v>1.8954547715827032E-2</v>
      </c>
      <c r="T125" s="3">
        <f t="shared" si="74"/>
        <v>0.13767551603617484</v>
      </c>
      <c r="U125" s="3">
        <f t="shared" si="75"/>
        <v>3.9488641074639654E-2</v>
      </c>
      <c r="V125" s="3">
        <f t="shared" si="67"/>
        <v>25.323737986066551</v>
      </c>
      <c r="X125" s="3">
        <v>0.48499999999999999</v>
      </c>
      <c r="Y125" s="4">
        <f t="shared" si="64"/>
        <v>404.16666666666669</v>
      </c>
      <c r="Z125" s="3">
        <v>2.4529E-3</v>
      </c>
      <c r="AA125" s="32">
        <f t="shared" si="78"/>
        <v>1.0674414799192664</v>
      </c>
      <c r="AB125" s="3">
        <f t="shared" si="79"/>
        <v>1.7906169999999999E-2</v>
      </c>
      <c r="AC125" s="3">
        <f t="shared" si="68"/>
        <v>3.6919938144329895E-2</v>
      </c>
      <c r="AD125" s="3">
        <f t="shared" si="69"/>
        <v>1.9113788604485971E-2</v>
      </c>
      <c r="AE125" s="3">
        <f t="shared" si="70"/>
        <v>0.13825262603106667</v>
      </c>
      <c r="AF125" s="3">
        <f t="shared" si="71"/>
        <v>3.9409873411311282E-2</v>
      </c>
      <c r="AG125" s="3">
        <f t="shared" si="65"/>
        <v>25.374351994568539</v>
      </c>
    </row>
    <row r="126" spans="13:33" x14ac:dyDescent="0.2">
      <c r="M126" s="3">
        <v>0.48499999999999999</v>
      </c>
      <c r="N126" s="4">
        <f t="shared" si="66"/>
        <v>404.16666666666669</v>
      </c>
      <c r="O126" s="3">
        <v>2.5049999999999998E-3</v>
      </c>
      <c r="P126" s="32">
        <f t="shared" si="77"/>
        <v>1.0678903416824561</v>
      </c>
      <c r="Q126" s="3">
        <f t="shared" si="76"/>
        <v>1.791075E-2</v>
      </c>
      <c r="R126" s="3">
        <f t="shared" si="72"/>
        <v>3.6929381443298971E-2</v>
      </c>
      <c r="S126" s="3">
        <f t="shared" si="73"/>
        <v>1.912671693728905E-2</v>
      </c>
      <c r="T126" s="3">
        <f t="shared" si="74"/>
        <v>0.13829937431994785</v>
      </c>
      <c r="U126" s="3">
        <f t="shared" si="75"/>
        <v>3.9436529767606289E-2</v>
      </c>
      <c r="V126" s="3">
        <f t="shared" si="67"/>
        <v>25.357200694200376</v>
      </c>
      <c r="X126" s="3">
        <v>0.49</v>
      </c>
      <c r="Y126" s="4">
        <f t="shared" si="64"/>
        <v>408.33333333333337</v>
      </c>
      <c r="Z126" s="3">
        <v>2.4662E-3</v>
      </c>
      <c r="AA126" s="32">
        <f t="shared" si="78"/>
        <v>1.0675889700869599</v>
      </c>
      <c r="AB126" s="3">
        <f t="shared" si="79"/>
        <v>1.800326E-2</v>
      </c>
      <c r="AC126" s="3">
        <f t="shared" si="68"/>
        <v>3.674134693877551E-2</v>
      </c>
      <c r="AD126" s="24">
        <f t="shared" si="69"/>
        <v>1.9220081801607759E-2</v>
      </c>
      <c r="AE126" s="24">
        <f t="shared" si="70"/>
        <v>0.1386365096271821</v>
      </c>
      <c r="AF126" s="24">
        <f t="shared" si="71"/>
        <v>3.9224656737975018E-2</v>
      </c>
      <c r="AG126" s="3">
        <f t="shared" si="65"/>
        <v>25.494168290116825</v>
      </c>
    </row>
    <row r="127" spans="13:33" x14ac:dyDescent="0.2">
      <c r="M127" s="3">
        <v>0.49</v>
      </c>
      <c r="N127" s="4">
        <f t="shared" si="66"/>
        <v>408.33333333333337</v>
      </c>
      <c r="O127" s="3">
        <v>2.5276000000000001E-3</v>
      </c>
      <c r="P127" s="32">
        <f t="shared" si="77"/>
        <v>1.0680388134818812</v>
      </c>
      <c r="Q127" s="3">
        <f t="shared" si="76"/>
        <v>1.8072340000000003E-2</v>
      </c>
      <c r="R127" s="3">
        <f t="shared" si="72"/>
        <v>3.6882326530612249E-2</v>
      </c>
      <c r="S127" s="24">
        <f t="shared" si="73"/>
        <v>1.9301960570441146E-2</v>
      </c>
      <c r="T127" s="24">
        <f t="shared" si="74"/>
        <v>0.13893149596272669</v>
      </c>
      <c r="U127" s="24">
        <f t="shared" si="75"/>
        <v>3.9391756266206418E-2</v>
      </c>
      <c r="V127" s="3">
        <f t="shared" si="67"/>
        <v>25.386022223586021</v>
      </c>
      <c r="X127" s="3">
        <v>0.495</v>
      </c>
      <c r="Y127" s="4">
        <f t="shared" si="64"/>
        <v>412.50000000000006</v>
      </c>
      <c r="Z127" s="3">
        <v>2.4835E-3</v>
      </c>
      <c r="AA127" s="32">
        <f t="shared" si="78"/>
        <v>1.0677349628666901</v>
      </c>
      <c r="AB127" s="3">
        <f t="shared" si="79"/>
        <v>1.8129550000000001E-2</v>
      </c>
      <c r="AC127" s="3">
        <f t="shared" si="68"/>
        <v>3.6625353535353539E-2</v>
      </c>
      <c r="AD127" s="24">
        <f t="shared" si="69"/>
        <v>1.9357554396039804E-2</v>
      </c>
      <c r="AE127" s="24">
        <f t="shared" si="70"/>
        <v>0.13913142849852367</v>
      </c>
      <c r="AF127" s="24">
        <f t="shared" si="71"/>
        <v>3.9106170497050112E-2</v>
      </c>
      <c r="AG127" s="3">
        <f t="shared" si="65"/>
        <v>25.57141206335795</v>
      </c>
    </row>
    <row r="128" spans="13:33" x14ac:dyDescent="0.2">
      <c r="M128" s="3">
        <v>0.495</v>
      </c>
      <c r="N128" s="4">
        <f t="shared" si="66"/>
        <v>412.50000000000006</v>
      </c>
      <c r="O128" s="3">
        <v>2.5403000000000001E-3</v>
      </c>
      <c r="P128" s="32">
        <f t="shared" si="77"/>
        <v>1.0681857779273669</v>
      </c>
      <c r="Q128" s="3">
        <f t="shared" si="76"/>
        <v>1.8163145000000002E-2</v>
      </c>
      <c r="R128" s="3">
        <f t="shared" si="72"/>
        <v>3.6693222222222224E-2</v>
      </c>
      <c r="S128" s="24">
        <f t="shared" si="73"/>
        <v>1.9401613171432568E-2</v>
      </c>
      <c r="T128" s="24">
        <f t="shared" si="74"/>
        <v>0.1392896735994186</v>
      </c>
      <c r="U128" s="24">
        <f t="shared" si="75"/>
        <v>3.9195178124106195E-2</v>
      </c>
      <c r="V128" s="3">
        <f t="shared" si="67"/>
        <v>25.513342402313778</v>
      </c>
      <c r="X128" s="3">
        <v>0.5151</v>
      </c>
      <c r="Y128" s="4">
        <f t="shared" si="64"/>
        <v>429.25000000000006</v>
      </c>
      <c r="Z128" s="3">
        <v>2.5896000000000001E-3</v>
      </c>
      <c r="AA128" s="32">
        <f t="shared" si="78"/>
        <v>1.0683073408135082</v>
      </c>
      <c r="AB128" s="3">
        <f t="shared" si="79"/>
        <v>1.890408E-2</v>
      </c>
      <c r="AC128" s="3">
        <f t="shared" si="68"/>
        <v>3.6699825276645309E-2</v>
      </c>
      <c r="AD128" s="4">
        <f t="shared" si="69"/>
        <v>2.0195367435325823E-2</v>
      </c>
      <c r="AE128" s="4">
        <f t="shared" si="70"/>
        <v>0.14211040579537385</v>
      </c>
      <c r="AF128" s="4">
        <f t="shared" si="71"/>
        <v>3.9206692749613324E-2</v>
      </c>
      <c r="AG128" s="3">
        <f t="shared" si="65"/>
        <v>25.505849381031062</v>
      </c>
    </row>
    <row r="129" spans="2:33" x14ac:dyDescent="0.2">
      <c r="B129" s="3"/>
      <c r="C129" s="4"/>
      <c r="D129" s="3"/>
      <c r="E129" s="32"/>
      <c r="F129" s="3"/>
      <c r="G129" s="3"/>
      <c r="H129" s="3"/>
      <c r="I129" s="3"/>
      <c r="J129" s="3"/>
      <c r="K129" s="3"/>
      <c r="M129" s="3">
        <v>0.51339999999999997</v>
      </c>
      <c r="N129" s="4">
        <f t="shared" si="66"/>
        <v>427.83333333333337</v>
      </c>
      <c r="O129" s="3">
        <v>2.5712999999999999E-3</v>
      </c>
      <c r="P129" s="32">
        <f t="shared" si="77"/>
        <v>1.0687141112069922</v>
      </c>
      <c r="Q129" s="3">
        <f t="shared" si="76"/>
        <v>1.8384794999999999E-2</v>
      </c>
      <c r="R129" s="3">
        <f t="shared" si="72"/>
        <v>3.5809885079859757E-2</v>
      </c>
      <c r="S129" s="4">
        <f t="shared" si="73"/>
        <v>1.9648089848147754E-2</v>
      </c>
      <c r="T129" s="4">
        <f t="shared" si="74"/>
        <v>0.14017164423715572</v>
      </c>
      <c r="U129" s="4">
        <f t="shared" si="75"/>
        <v>3.8270529505546852E-2</v>
      </c>
      <c r="V129" s="3">
        <f t="shared" si="67"/>
        <v>26.129766504930696</v>
      </c>
      <c r="X129" s="3">
        <v>0.5353</v>
      </c>
      <c r="Y129" s="4">
        <f t="shared" si="64"/>
        <v>446.08333333333337</v>
      </c>
      <c r="Z129" s="3">
        <v>2.6711E-3</v>
      </c>
      <c r="AA129" s="32">
        <f t="shared" si="78"/>
        <v>1.0688604922898748</v>
      </c>
      <c r="AB129" s="3">
        <f t="shared" si="79"/>
        <v>1.9499030000000001E-2</v>
      </c>
      <c r="AC129" s="3">
        <f t="shared" si="68"/>
        <v>3.6426359050999439E-2</v>
      </c>
      <c r="AD129" s="3">
        <f t="shared" si="69"/>
        <v>2.0841742804975038E-2</v>
      </c>
      <c r="AE129" s="3">
        <f t="shared" si="70"/>
        <v>0.14436669562255361</v>
      </c>
      <c r="AF129" s="3">
        <f t="shared" si="71"/>
        <v>3.8934696067578996E-2</v>
      </c>
      <c r="AG129" s="3">
        <f t="shared" si="65"/>
        <v>25.684032521129712</v>
      </c>
    </row>
    <row r="130" spans="2:33" x14ac:dyDescent="0.2">
      <c r="B130" s="3"/>
      <c r="C130" s="4"/>
      <c r="D130" s="3"/>
      <c r="E130" s="32"/>
      <c r="F130" s="3"/>
      <c r="G130" s="3"/>
      <c r="H130" s="3"/>
      <c r="I130" s="3"/>
      <c r="J130" s="3"/>
      <c r="K130" s="3"/>
      <c r="X130" s="3">
        <v>0.55549999999999999</v>
      </c>
      <c r="Y130" s="4">
        <f t="shared" si="64"/>
        <v>462.91666666666669</v>
      </c>
      <c r="Z130" s="3">
        <v>2.7471000000000001E-3</v>
      </c>
      <c r="AA130" s="32">
        <f t="shared" si="78"/>
        <v>1.0693931518991624</v>
      </c>
      <c r="AB130" s="3">
        <f t="shared" si="79"/>
        <v>2.0053830000000002E-2</v>
      </c>
      <c r="AC130" s="3">
        <f t="shared" si="68"/>
        <v>3.6100504050405047E-2</v>
      </c>
      <c r="AD130" s="3">
        <f t="shared" si="69"/>
        <v>2.1445428471349982E-2</v>
      </c>
      <c r="AE130" s="3">
        <f t="shared" si="70"/>
        <v>0.14644257738564281</v>
      </c>
      <c r="AF130" s="3">
        <f t="shared" si="71"/>
        <v>3.8605631811611127E-2</v>
      </c>
      <c r="AG130" s="3">
        <f t="shared" si="65"/>
        <v>25.90295646189211</v>
      </c>
    </row>
    <row r="131" spans="2:33" x14ac:dyDescent="0.2">
      <c r="B131" s="3"/>
      <c r="C131" s="4"/>
      <c r="D131" s="3"/>
      <c r="E131" s="32"/>
      <c r="F131" s="3"/>
      <c r="G131" s="3"/>
      <c r="H131" s="3"/>
      <c r="I131" s="3"/>
      <c r="J131" s="3"/>
      <c r="K131" s="3"/>
      <c r="X131" s="3">
        <v>0.57569999999999999</v>
      </c>
      <c r="Y131" s="4">
        <f t="shared" si="64"/>
        <v>479.75000000000006</v>
      </c>
      <c r="Z131" s="3">
        <v>2.8232999999999999E-3</v>
      </c>
      <c r="AA131" s="32">
        <f t="shared" si="78"/>
        <v>1.0699067838307956</v>
      </c>
      <c r="AB131" s="3">
        <f t="shared" si="79"/>
        <v>2.0610089999999998E-2</v>
      </c>
      <c r="AC131" s="3">
        <f t="shared" si="68"/>
        <v>3.5800052110474205E-2</v>
      </c>
      <c r="AD131" s="3">
        <f t="shared" si="69"/>
        <v>2.2050875106363239E-2</v>
      </c>
      <c r="AE131" s="3">
        <f t="shared" si="70"/>
        <v>0.14849537065633811</v>
      </c>
      <c r="AF131" s="3">
        <f t="shared" si="71"/>
        <v>3.8302718614492338E-2</v>
      </c>
      <c r="AG131" s="3">
        <f t="shared" si="65"/>
        <v>26.107807387375288</v>
      </c>
    </row>
    <row r="132" spans="2:33" x14ac:dyDescent="0.2">
      <c r="B132" s="3"/>
      <c r="C132" s="4"/>
      <c r="D132" s="3"/>
      <c r="E132" s="32"/>
      <c r="F132" s="3"/>
      <c r="G132" s="3"/>
      <c r="H132" s="3"/>
      <c r="I132" s="3"/>
      <c r="J132" s="3"/>
      <c r="K132" s="3"/>
      <c r="X132" s="3">
        <v>0.59589999999999999</v>
      </c>
      <c r="Y132" s="4">
        <f t="shared" si="64"/>
        <v>496.58333333333337</v>
      </c>
      <c r="Z132" s="3">
        <v>2.9047999999999999E-3</v>
      </c>
      <c r="AA132" s="32">
        <f t="shared" si="78"/>
        <v>1.0704027007428933</v>
      </c>
      <c r="AB132" s="3">
        <f t="shared" si="79"/>
        <v>2.1205039999999998E-2</v>
      </c>
      <c r="AC132" s="3">
        <f t="shared" si="68"/>
        <v>3.5584896794764218E-2</v>
      </c>
      <c r="AD132" s="3">
        <f t="shared" si="69"/>
        <v>2.269793208536108E-2</v>
      </c>
      <c r="AE132" s="3">
        <f t="shared" si="70"/>
        <v>0.15065832896113338</v>
      </c>
      <c r="AF132" s="3">
        <f t="shared" si="71"/>
        <v>3.8090169634772748E-2</v>
      </c>
      <c r="AG132" s="3">
        <f t="shared" si="65"/>
        <v>26.253492950766329</v>
      </c>
    </row>
    <row r="133" spans="2:33" x14ac:dyDescent="0.2">
      <c r="B133" s="3"/>
      <c r="C133" s="4"/>
      <c r="D133" s="3"/>
      <c r="E133" s="32"/>
      <c r="F133" s="3"/>
      <c r="G133" s="3"/>
      <c r="H133" s="3"/>
      <c r="I133" s="3"/>
      <c r="J133" s="3"/>
      <c r="K133" s="3"/>
      <c r="X133" s="3">
        <v>0.61609999999999998</v>
      </c>
      <c r="Y133" s="4">
        <f t="shared" si="64"/>
        <v>513.41666666666674</v>
      </c>
      <c r="Z133" s="3">
        <v>2.9746E-3</v>
      </c>
      <c r="AA133" s="32">
        <f t="shared" si="78"/>
        <v>1.0708820839764936</v>
      </c>
      <c r="AB133" s="3">
        <f t="shared" si="79"/>
        <v>2.1714580000000001E-2</v>
      </c>
      <c r="AC133" s="3">
        <f t="shared" si="68"/>
        <v>3.5245219931829254E-2</v>
      </c>
      <c r="AD133" s="3">
        <f t="shared" si="69"/>
        <v>2.325375468307429E-2</v>
      </c>
      <c r="AE133" s="3">
        <f t="shared" si="70"/>
        <v>0.15249181841356044</v>
      </c>
      <c r="AF133" s="3">
        <f t="shared" si="71"/>
        <v>3.7743474570807158E-2</v>
      </c>
      <c r="AG133" s="3">
        <f t="shared" si="65"/>
        <v>26.494646064553208</v>
      </c>
    </row>
    <row r="134" spans="2:33" x14ac:dyDescent="0.2">
      <c r="B134" s="3"/>
      <c r="C134" s="4"/>
      <c r="D134" s="3"/>
      <c r="E134" s="32"/>
      <c r="F134" s="3"/>
      <c r="G134" s="3"/>
      <c r="H134" s="3"/>
      <c r="I134" s="3"/>
      <c r="J134" s="3"/>
      <c r="K134" s="3"/>
      <c r="X134" s="3">
        <v>0.63629999999999998</v>
      </c>
      <c r="Y134" s="4">
        <f t="shared" si="64"/>
        <v>530.25</v>
      </c>
      <c r="Z134" s="3">
        <v>3.0485999999999998E-3</v>
      </c>
      <c r="AA134" s="32">
        <f t="shared" si="78"/>
        <v>1.0713460005075655</v>
      </c>
      <c r="AB134" s="3">
        <f t="shared" si="79"/>
        <v>2.2254779999999998E-2</v>
      </c>
      <c r="AC134" s="3">
        <f t="shared" si="68"/>
        <v>3.4975294672324374E-2</v>
      </c>
      <c r="AD134" s="3">
        <f t="shared" si="69"/>
        <v>2.3842569545175756E-2</v>
      </c>
      <c r="AE134" s="3">
        <f t="shared" si="70"/>
        <v>0.15441039325503889</v>
      </c>
      <c r="AF134" s="3">
        <f t="shared" si="71"/>
        <v>3.7470642063768281E-2</v>
      </c>
      <c r="AG134" s="3">
        <f t="shared" si="65"/>
        <v>26.687559778083873</v>
      </c>
    </row>
    <row r="135" spans="2:33" x14ac:dyDescent="0.2">
      <c r="B135" s="3"/>
      <c r="C135" s="4"/>
      <c r="D135" s="3"/>
      <c r="E135" s="32"/>
      <c r="F135" s="3"/>
      <c r="G135" s="3"/>
      <c r="H135" s="3"/>
      <c r="I135" s="3"/>
      <c r="J135" s="3"/>
      <c r="K135" s="3"/>
      <c r="X135" s="3">
        <v>0.65649999999999997</v>
      </c>
      <c r="Y135" s="4">
        <f t="shared" si="64"/>
        <v>547.08333333333337</v>
      </c>
      <c r="Z135" s="3">
        <v>3.1229000000000001E-3</v>
      </c>
      <c r="AA135" s="32">
        <f t="shared" si="78"/>
        <v>1.0717954172488642</v>
      </c>
      <c r="AB135" s="3">
        <f t="shared" si="79"/>
        <v>2.2797169999999999E-2</v>
      </c>
      <c r="AC135" s="3">
        <f t="shared" si="68"/>
        <v>3.4725316070068547E-2</v>
      </c>
      <c r="AD135" s="3">
        <f t="shared" si="69"/>
        <v>2.4433902332243289E-2</v>
      </c>
      <c r="AE135" s="3">
        <f t="shared" si="70"/>
        <v>0.15631347457031108</v>
      </c>
      <c r="AF135" s="3">
        <f t="shared" si="71"/>
        <v>3.7218434626417808E-2</v>
      </c>
      <c r="AG135" s="3">
        <f t="shared" si="65"/>
        <v>26.868405671478605</v>
      </c>
    </row>
    <row r="136" spans="2:33" x14ac:dyDescent="0.2">
      <c r="B136" s="3"/>
      <c r="C136" s="4"/>
      <c r="D136" s="3"/>
      <c r="E136" s="32"/>
      <c r="F136" s="3"/>
      <c r="G136" s="3"/>
      <c r="H136" s="3"/>
      <c r="I136" s="3"/>
      <c r="J136" s="3"/>
      <c r="K136" s="3"/>
      <c r="X136" s="3">
        <v>0.67669999999999997</v>
      </c>
      <c r="Y136" s="4">
        <f t="shared" si="64"/>
        <v>563.91666666666674</v>
      </c>
      <c r="Z136" s="3">
        <v>3.1936999999999998E-3</v>
      </c>
      <c r="AA136" s="32">
        <f t="shared" si="78"/>
        <v>1.0722312131837557</v>
      </c>
      <c r="AB136" s="3">
        <f t="shared" si="79"/>
        <v>2.331401E-2</v>
      </c>
      <c r="AC136" s="3">
        <f t="shared" si="68"/>
        <v>3.4452504802719081E-2</v>
      </c>
      <c r="AD136" s="3">
        <f t="shared" si="69"/>
        <v>2.4998009226478213E-2</v>
      </c>
      <c r="AE136" s="3">
        <f t="shared" si="70"/>
        <v>0.15810758750445283</v>
      </c>
      <c r="AF136" s="3">
        <f t="shared" si="71"/>
        <v>3.6941051021838651E-2</v>
      </c>
      <c r="AG136" s="3">
        <f t="shared" si="65"/>
        <v>27.07015562196171</v>
      </c>
    </row>
    <row r="137" spans="2:33" x14ac:dyDescent="0.2">
      <c r="B137" s="3"/>
      <c r="C137" s="4"/>
      <c r="D137" s="3"/>
      <c r="E137" s="32"/>
      <c r="F137" s="3"/>
      <c r="G137" s="3"/>
      <c r="H137" s="3"/>
      <c r="I137" s="3"/>
      <c r="J137" s="3"/>
      <c r="K137" s="3"/>
      <c r="X137" s="3">
        <v>0.69689999999999996</v>
      </c>
      <c r="Y137" s="4">
        <f t="shared" si="64"/>
        <v>580.75</v>
      </c>
      <c r="Z137" s="3">
        <v>3.2655000000000002E-3</v>
      </c>
      <c r="AA137" s="32">
        <f t="shared" si="78"/>
        <v>1.0726541897148212</v>
      </c>
      <c r="AB137" s="3">
        <f t="shared" si="79"/>
        <v>2.3838150000000002E-2</v>
      </c>
      <c r="AC137" s="3">
        <f t="shared" si="68"/>
        <v>3.420598364184245E-2</v>
      </c>
      <c r="AD137" s="3">
        <f t="shared" si="69"/>
        <v>2.5570091472550367E-2</v>
      </c>
      <c r="AE137" s="3">
        <f t="shared" si="70"/>
        <v>0.15990650853717733</v>
      </c>
      <c r="AF137" s="3">
        <f t="shared" si="71"/>
        <v>3.669119166673894E-2</v>
      </c>
      <c r="AG137" s="3">
        <f t="shared" si="65"/>
        <v>27.254497730214457</v>
      </c>
    </row>
    <row r="138" spans="2:33" x14ac:dyDescent="0.2">
      <c r="B138" s="3"/>
      <c r="C138" s="4"/>
      <c r="D138" s="3"/>
      <c r="E138" s="32"/>
      <c r="F138" s="3"/>
      <c r="G138" s="3"/>
      <c r="H138" s="3"/>
      <c r="I138" s="3"/>
      <c r="J138" s="3"/>
      <c r="K138" s="3"/>
      <c r="X138" s="3">
        <v>0.71709999999999996</v>
      </c>
      <c r="Y138" s="4">
        <f t="shared" si="64"/>
        <v>597.58333333333337</v>
      </c>
      <c r="Z138" s="3">
        <v>3.3378000000000001E-3</v>
      </c>
      <c r="AA138" s="32">
        <f t="shared" si="78"/>
        <v>1.0730650795334384</v>
      </c>
      <c r="AB138" s="3">
        <f t="shared" si="79"/>
        <v>2.4365939999999999E-2</v>
      </c>
      <c r="AC138" s="3">
        <f t="shared" si="68"/>
        <v>3.3978440942685817E-2</v>
      </c>
      <c r="AD138" s="3">
        <f t="shared" si="69"/>
        <v>2.6146239344006988E-2</v>
      </c>
      <c r="AE138" s="3">
        <f t="shared" si="70"/>
        <v>0.16169798806419017</v>
      </c>
      <c r="AF138" s="3">
        <f t="shared" si="71"/>
        <v>3.6461078432585399E-2</v>
      </c>
      <c r="AG138" s="3">
        <f t="shared" si="65"/>
        <v>27.426506373061535</v>
      </c>
    </row>
    <row r="139" spans="2:33" x14ac:dyDescent="0.2">
      <c r="B139" s="3"/>
      <c r="C139" s="4"/>
      <c r="D139" s="3"/>
      <c r="E139" s="32"/>
      <c r="F139" s="3"/>
      <c r="G139" s="3"/>
      <c r="H139" s="3"/>
      <c r="I139" s="3"/>
      <c r="J139" s="3"/>
      <c r="K139" s="3"/>
      <c r="X139" s="3">
        <v>0.73729999999999996</v>
      </c>
      <c r="Y139" s="4">
        <f t="shared" si="64"/>
        <v>614.41666666666663</v>
      </c>
      <c r="Z139" s="3">
        <v>3.4026999999999998E-3</v>
      </c>
      <c r="AA139" s="32">
        <f t="shared" si="78"/>
        <v>1.0734645542569616</v>
      </c>
      <c r="AB139" s="3">
        <f t="shared" si="79"/>
        <v>2.4839709999999997E-2</v>
      </c>
      <c r="AC139" s="3">
        <f t="shared" si="68"/>
        <v>3.3690099009900991E-2</v>
      </c>
      <c r="AD139" s="3">
        <f t="shared" si="69"/>
        <v>2.6664548223022191E-2</v>
      </c>
      <c r="AE139" s="3">
        <f t="shared" si="70"/>
        <v>0.16329282967424563</v>
      </c>
      <c r="AF139" s="3">
        <f t="shared" si="71"/>
        <v>3.6165127116536272E-2</v>
      </c>
      <c r="AG139" s="3">
        <f t="shared" si="65"/>
        <v>27.650946636456212</v>
      </c>
    </row>
    <row r="140" spans="2:33" x14ac:dyDescent="0.2">
      <c r="B140" s="3"/>
      <c r="C140" s="4"/>
      <c r="D140" s="3"/>
      <c r="E140" s="32"/>
      <c r="F140" s="3"/>
      <c r="G140" s="3"/>
      <c r="H140" s="3"/>
      <c r="I140" s="3"/>
      <c r="J140" s="3"/>
      <c r="K140" s="3"/>
      <c r="X140" s="3">
        <v>0.75760000000000005</v>
      </c>
      <c r="Y140" s="4">
        <f t="shared" si="64"/>
        <v>631.33333333333348</v>
      </c>
      <c r="Z140" s="3">
        <v>3.4726000000000002E-3</v>
      </c>
      <c r="AA140" s="32">
        <f t="shared" si="78"/>
        <v>1.0738551292798104</v>
      </c>
      <c r="AB140" s="3">
        <f t="shared" si="79"/>
        <v>2.5349980000000001E-2</v>
      </c>
      <c r="AC140" s="3">
        <f t="shared" si="68"/>
        <v>3.3460902851108761E-2</v>
      </c>
      <c r="AD140" s="3">
        <f t="shared" si="69"/>
        <v>2.7222206050140609E-2</v>
      </c>
      <c r="AE140" s="3">
        <f t="shared" si="70"/>
        <v>0.16499153326804564</v>
      </c>
      <c r="AF140" s="3">
        <f t="shared" si="71"/>
        <v>3.5932162156996579E-2</v>
      </c>
      <c r="AG140" s="3">
        <f t="shared" si="65"/>
        <v>27.830220614911806</v>
      </c>
    </row>
    <row r="141" spans="2:33" x14ac:dyDescent="0.2">
      <c r="B141" s="3"/>
      <c r="C141" s="4"/>
      <c r="D141" s="3"/>
      <c r="E141" s="32"/>
      <c r="F141" s="3"/>
      <c r="G141" s="3"/>
      <c r="H141" s="3"/>
      <c r="I141" s="3"/>
      <c r="J141" s="3"/>
      <c r="K141" s="3"/>
      <c r="X141" s="3">
        <v>0.77780000000000005</v>
      </c>
      <c r="Y141" s="4">
        <f t="shared" si="64"/>
        <v>648.16666666666674</v>
      </c>
      <c r="Z141" s="3">
        <v>3.5414000000000001E-3</v>
      </c>
      <c r="AA141" s="32">
        <f t="shared" si="78"/>
        <v>1.0742335272214518</v>
      </c>
      <c r="AB141" s="3">
        <f t="shared" si="79"/>
        <v>2.5852219999999999E-2</v>
      </c>
      <c r="AC141" s="3">
        <f t="shared" si="68"/>
        <v>3.3237618925173559E-2</v>
      </c>
      <c r="AD141" s="3">
        <f t="shared" si="69"/>
        <v>2.7771321477104961E-2</v>
      </c>
      <c r="AE141" s="3">
        <f t="shared" si="70"/>
        <v>0.16664729663905431</v>
      </c>
      <c r="AF141" s="3">
        <f t="shared" si="71"/>
        <v>3.5704964614431678E-2</v>
      </c>
      <c r="AG141" s="3">
        <f t="shared" si="65"/>
        <v>28.007309650036945</v>
      </c>
    </row>
    <row r="142" spans="2:33" x14ac:dyDescent="0.2">
      <c r="B142" s="3"/>
      <c r="C142" s="4"/>
      <c r="D142" s="3"/>
      <c r="E142" s="32"/>
      <c r="F142" s="3"/>
      <c r="G142" s="3"/>
      <c r="H142" s="3"/>
      <c r="I142" s="3"/>
      <c r="J142" s="3"/>
      <c r="K142" s="3"/>
      <c r="X142" s="3">
        <v>0.79800000000000004</v>
      </c>
      <c r="Y142" s="4">
        <f t="shared" si="64"/>
        <v>665.00000000000011</v>
      </c>
      <c r="Z142" s="3">
        <v>3.6043E-3</v>
      </c>
      <c r="AA142" s="32">
        <f t="shared" si="78"/>
        <v>1.074602222806303</v>
      </c>
      <c r="AB142" s="3">
        <f t="shared" si="79"/>
        <v>2.631139E-2</v>
      </c>
      <c r="AC142" s="3">
        <f t="shared" si="68"/>
        <v>3.2971666666666663E-2</v>
      </c>
      <c r="AD142" s="3">
        <f t="shared" si="69"/>
        <v>2.8274278179123535E-2</v>
      </c>
      <c r="AE142" s="3">
        <f t="shared" si="70"/>
        <v>0.16814957085619794</v>
      </c>
      <c r="AF142" s="3">
        <f t="shared" si="71"/>
        <v>3.543142628962849E-2</v>
      </c>
      <c r="AG142" s="3">
        <f t="shared" si="65"/>
        <v>28.223532178063085</v>
      </c>
    </row>
    <row r="143" spans="2:33" x14ac:dyDescent="0.2">
      <c r="B143" s="3"/>
      <c r="C143" s="4"/>
      <c r="D143" s="3"/>
      <c r="E143" s="32"/>
      <c r="F143" s="3"/>
      <c r="G143" s="3"/>
      <c r="H143" s="3"/>
      <c r="I143" s="3"/>
      <c r="J143" s="3"/>
      <c r="K143" s="3"/>
      <c r="X143" s="3">
        <v>0.81820000000000004</v>
      </c>
      <c r="Y143" s="4">
        <f t="shared" si="64"/>
        <v>681.83333333333337</v>
      </c>
      <c r="Z143" s="3">
        <v>3.6541999999999998E-3</v>
      </c>
      <c r="AA143" s="32">
        <f t="shared" si="78"/>
        <v>1.0749617011699324</v>
      </c>
      <c r="AB143" s="3">
        <f t="shared" si="79"/>
        <v>2.6675659999999997E-2</v>
      </c>
      <c r="AC143" s="3">
        <f t="shared" si="68"/>
        <v>3.2602859936445849E-2</v>
      </c>
      <c r="AD143" s="3">
        <f t="shared" si="69"/>
        <v>2.8675312853430716E-2</v>
      </c>
      <c r="AE143" s="3">
        <f t="shared" si="70"/>
        <v>0.16933786597636902</v>
      </c>
      <c r="AF143" s="3">
        <f t="shared" si="71"/>
        <v>3.5046825780286867E-2</v>
      </c>
      <c r="AG143" s="3">
        <f t="shared" si="65"/>
        <v>28.533254516946293</v>
      </c>
    </row>
    <row r="144" spans="2:33" x14ac:dyDescent="0.2">
      <c r="B144" s="3"/>
      <c r="C144" s="4"/>
      <c r="D144" s="3"/>
      <c r="E144" s="32"/>
      <c r="F144" s="3"/>
      <c r="G144" s="3"/>
      <c r="H144" s="3"/>
      <c r="I144" s="3"/>
      <c r="J144" s="3"/>
      <c r="K144" s="3"/>
      <c r="X144" s="3"/>
      <c r="Y144" s="4"/>
      <c r="Z144" s="3"/>
      <c r="AA144" s="32"/>
      <c r="AB144" s="3"/>
      <c r="AC144" s="3"/>
      <c r="AD144" s="3"/>
      <c r="AE144" s="3"/>
      <c r="AF144" s="3"/>
      <c r="AG144" s="3"/>
    </row>
    <row r="145" spans="2:33" x14ac:dyDescent="0.2">
      <c r="B145" s="3"/>
      <c r="C145" s="4"/>
      <c r="D145" s="3"/>
      <c r="E145" s="32"/>
      <c r="F145" s="3"/>
      <c r="G145" s="3"/>
      <c r="H145" s="3"/>
      <c r="I145" s="3"/>
      <c r="J145" s="3"/>
      <c r="K145" s="3"/>
      <c r="X145" s="3"/>
      <c r="Y145" s="4"/>
      <c r="Z145" s="3"/>
      <c r="AA145" s="32"/>
      <c r="AB145" s="3"/>
      <c r="AC145" s="3"/>
      <c r="AD145" s="3"/>
      <c r="AE145" s="3"/>
      <c r="AF145" s="3"/>
      <c r="AG145" s="3"/>
    </row>
    <row r="146" spans="2:33" x14ac:dyDescent="0.2">
      <c r="B146" s="3"/>
      <c r="C146" s="4"/>
      <c r="D146" s="3"/>
      <c r="E146" s="32"/>
      <c r="F146" s="3"/>
      <c r="G146" s="3"/>
      <c r="H146" s="3"/>
      <c r="I146" s="3"/>
      <c r="J146" s="3"/>
      <c r="K146" s="3"/>
      <c r="X146" s="3"/>
      <c r="Y146" s="4"/>
      <c r="Z146" s="3"/>
      <c r="AA146" s="32"/>
      <c r="AB146" s="3"/>
      <c r="AC146" s="3"/>
      <c r="AD146" s="3"/>
      <c r="AE146" s="3"/>
      <c r="AF146" s="3"/>
      <c r="AG146" s="3"/>
    </row>
    <row r="147" spans="2:33" x14ac:dyDescent="0.2">
      <c r="B147" s="3"/>
      <c r="C147" s="4"/>
      <c r="D147" s="3"/>
      <c r="E147" s="32"/>
      <c r="F147" s="3"/>
      <c r="G147" s="3"/>
      <c r="H147" s="3"/>
      <c r="I147" s="3"/>
      <c r="J147" s="3"/>
      <c r="K147" s="3"/>
      <c r="X147" s="3"/>
      <c r="Y147" s="4"/>
      <c r="Z147" s="3"/>
      <c r="AA147" s="32"/>
      <c r="AB147" s="3"/>
      <c r="AC147" s="3"/>
      <c r="AD147" s="3"/>
      <c r="AE147" s="3"/>
      <c r="AF147" s="3"/>
      <c r="AG147" s="3"/>
    </row>
    <row r="148" spans="2:33" x14ac:dyDescent="0.2">
      <c r="B148" s="3"/>
      <c r="C148" s="4"/>
      <c r="D148" s="3"/>
      <c r="E148" s="32"/>
      <c r="F148" s="3"/>
      <c r="G148" s="3"/>
      <c r="H148" s="3"/>
      <c r="I148" s="3"/>
      <c r="J148" s="3"/>
      <c r="K148" s="3"/>
      <c r="X148" s="3"/>
      <c r="Y148" s="4"/>
      <c r="Z148" s="3"/>
      <c r="AA148" s="32"/>
      <c r="AB148" s="3"/>
      <c r="AC148" s="3"/>
      <c r="AD148" s="3"/>
      <c r="AE148" s="3"/>
      <c r="AF148" s="3"/>
      <c r="AG148" s="3"/>
    </row>
    <row r="149" spans="2:33" x14ac:dyDescent="0.2">
      <c r="B149" s="3"/>
      <c r="C149" s="4"/>
      <c r="D149" s="3"/>
      <c r="E149" s="32"/>
      <c r="F149" s="3"/>
      <c r="G149" s="3"/>
      <c r="H149" s="3"/>
      <c r="I149" s="3"/>
      <c r="J149" s="3"/>
      <c r="K149" s="3"/>
      <c r="X149" s="3"/>
      <c r="Y149" s="4"/>
      <c r="Z149" s="3"/>
      <c r="AA149" s="32"/>
      <c r="AB149" s="3"/>
      <c r="AC149" s="3"/>
      <c r="AD149" s="3"/>
      <c r="AE149" s="3"/>
      <c r="AF149" s="3"/>
      <c r="AG149" s="3"/>
    </row>
    <row r="150" spans="2:33" x14ac:dyDescent="0.2">
      <c r="B150" s="3"/>
      <c r="C150" s="4"/>
      <c r="D150" s="3"/>
      <c r="E150" s="32"/>
      <c r="F150" s="3"/>
      <c r="G150" s="3"/>
      <c r="H150" s="3"/>
      <c r="I150" s="3"/>
      <c r="J150" s="3"/>
      <c r="K150" s="3"/>
      <c r="X150" s="3"/>
      <c r="Y150" s="4"/>
      <c r="Z150" s="3"/>
      <c r="AA150" s="32"/>
      <c r="AB150" s="3"/>
      <c r="AC150" s="3"/>
      <c r="AD150" s="3"/>
      <c r="AE150" s="3"/>
      <c r="AF150" s="3"/>
      <c r="AG150" s="3"/>
    </row>
    <row r="151" spans="2:33" x14ac:dyDescent="0.2">
      <c r="B151" s="3"/>
      <c r="C151" s="4"/>
      <c r="D151" s="3"/>
      <c r="E151" s="32"/>
      <c r="F151" s="3"/>
      <c r="G151" s="3"/>
      <c r="H151" s="3"/>
      <c r="I151" s="3"/>
      <c r="J151" s="3"/>
      <c r="K151" s="3"/>
      <c r="X151" s="3"/>
      <c r="Y151" s="4"/>
      <c r="Z151" s="3"/>
      <c r="AA151" s="32"/>
      <c r="AB151" s="3"/>
      <c r="AC151" s="3"/>
      <c r="AD151" s="3"/>
      <c r="AE151" s="3"/>
      <c r="AF151" s="3"/>
      <c r="AG151" s="3"/>
    </row>
    <row r="152" spans="2:33" x14ac:dyDescent="0.2">
      <c r="B152" s="3"/>
      <c r="C152" s="4"/>
      <c r="D152" s="3"/>
      <c r="E152" s="32"/>
      <c r="F152" s="3"/>
      <c r="G152" s="3"/>
      <c r="H152" s="3"/>
      <c r="I152" s="3"/>
      <c r="J152" s="3"/>
      <c r="K152" s="3"/>
      <c r="M152" s="3"/>
      <c r="O152" s="3"/>
      <c r="P152" s="32"/>
      <c r="Q152" s="3"/>
      <c r="R152" s="3"/>
      <c r="S152" s="3"/>
      <c r="T152" s="3"/>
      <c r="U152" s="3"/>
      <c r="V152" s="3"/>
      <c r="AA152" s="32"/>
      <c r="AB152" s="3"/>
      <c r="AC152" s="3"/>
      <c r="AD152" s="3"/>
      <c r="AE152" s="3"/>
      <c r="AF152" s="3"/>
    </row>
    <row r="153" spans="2:33" x14ac:dyDescent="0.2">
      <c r="B153" s="3"/>
      <c r="C153" s="4"/>
      <c r="D153" s="3"/>
      <c r="E153" s="32"/>
      <c r="F153" s="3"/>
      <c r="G153" s="3"/>
      <c r="H153" s="3"/>
      <c r="I153" s="3"/>
      <c r="J153" s="3"/>
      <c r="K153" s="3"/>
      <c r="M153" s="3"/>
      <c r="O153" s="3"/>
      <c r="P153" s="32"/>
      <c r="Q153" s="3"/>
      <c r="R153" s="3"/>
      <c r="S153" s="3"/>
      <c r="T153" s="3"/>
      <c r="U153" s="3"/>
      <c r="V153" s="3"/>
      <c r="AA153" s="32"/>
      <c r="AB153" s="3"/>
      <c r="AC153" s="3"/>
      <c r="AD153" s="3"/>
      <c r="AE153" s="3"/>
      <c r="AF153" s="3"/>
    </row>
    <row r="154" spans="2:33" x14ac:dyDescent="0.2">
      <c r="B154" s="3"/>
      <c r="C154" s="4"/>
      <c r="D154" s="3"/>
      <c r="E154" s="32"/>
      <c r="F154" s="3"/>
      <c r="G154" s="3"/>
      <c r="H154" s="24"/>
      <c r="I154" s="24"/>
      <c r="J154" s="24"/>
      <c r="K154" s="3"/>
      <c r="M154" s="3"/>
      <c r="O154" s="3"/>
      <c r="P154" s="32"/>
      <c r="Q154" s="3"/>
      <c r="R154" s="3"/>
      <c r="S154" s="3"/>
      <c r="T154" s="3"/>
      <c r="U154" s="3"/>
      <c r="V154" s="3"/>
      <c r="AA154" s="32"/>
      <c r="AB154" s="3"/>
      <c r="AC154" s="3"/>
      <c r="AD154" s="3"/>
      <c r="AE154" s="3"/>
      <c r="AF154" s="3"/>
    </row>
    <row r="155" spans="2:33" x14ac:dyDescent="0.2">
      <c r="B155" s="3"/>
      <c r="C155" s="4"/>
      <c r="D155" s="3"/>
      <c r="E155" s="32"/>
      <c r="F155" s="3"/>
      <c r="G155" s="3"/>
      <c r="H155" s="24"/>
      <c r="I155" s="24"/>
      <c r="J155" s="24"/>
      <c r="K155" s="3"/>
      <c r="M155" s="3"/>
      <c r="O155" s="3"/>
      <c r="P155" s="32"/>
      <c r="Q155" s="3"/>
      <c r="R155" s="3"/>
      <c r="S155" s="3"/>
      <c r="T155" s="3"/>
      <c r="U155" s="3"/>
      <c r="V155" s="3"/>
      <c r="AA155" s="32"/>
      <c r="AB155" s="3"/>
      <c r="AC155" s="3"/>
      <c r="AD155" s="3"/>
      <c r="AE155" s="3"/>
      <c r="AF155" s="3"/>
    </row>
    <row r="156" spans="2:33" x14ac:dyDescent="0.2">
      <c r="C156" s="4"/>
      <c r="E156" s="32"/>
      <c r="F156" s="3"/>
      <c r="G156" s="3"/>
      <c r="H156" s="3"/>
      <c r="I156" s="3"/>
      <c r="J156" s="3"/>
      <c r="K156" s="3"/>
      <c r="M156" s="3"/>
      <c r="O156" s="3"/>
      <c r="P156" s="32"/>
      <c r="Q156" s="3"/>
      <c r="R156" s="3"/>
      <c r="S156" s="3"/>
      <c r="T156" s="3"/>
      <c r="U156" s="3"/>
      <c r="V156" s="3"/>
      <c r="AA156" s="32"/>
      <c r="AB156" s="3"/>
      <c r="AC156" s="3"/>
      <c r="AD156" s="3"/>
      <c r="AE156" s="3"/>
      <c r="AF156" s="3"/>
    </row>
    <row r="157" spans="2:33" x14ac:dyDescent="0.2">
      <c r="E157" s="32"/>
      <c r="F157" s="3"/>
      <c r="G157" s="3"/>
      <c r="H157" s="3"/>
      <c r="I157" s="3"/>
      <c r="J157" s="3"/>
      <c r="K157" s="3"/>
      <c r="M157" s="3"/>
      <c r="O157" s="3"/>
      <c r="P157" s="32"/>
      <c r="Q157" s="3"/>
      <c r="R157" s="3"/>
      <c r="S157" s="3"/>
      <c r="T157" s="3"/>
      <c r="U157" s="3"/>
      <c r="V157" s="3"/>
      <c r="AA157" s="32"/>
      <c r="AB157" s="3"/>
      <c r="AC157" s="3"/>
      <c r="AD157" s="3"/>
      <c r="AE157" s="3"/>
      <c r="AF157" s="3"/>
    </row>
    <row r="158" spans="2:33" x14ac:dyDescent="0.2">
      <c r="E158" s="32"/>
      <c r="F158" s="3"/>
      <c r="G158" s="3"/>
      <c r="H158" s="3"/>
      <c r="I158" s="3"/>
      <c r="J158" s="3"/>
      <c r="K158" s="3"/>
      <c r="M158" s="3"/>
      <c r="O158" s="3"/>
      <c r="P158" s="32"/>
      <c r="Q158" s="3"/>
      <c r="R158" s="3"/>
      <c r="S158" s="3"/>
      <c r="T158" s="3"/>
      <c r="U158" s="3"/>
      <c r="V158" s="3"/>
      <c r="AA158" s="32"/>
      <c r="AB158" s="3"/>
      <c r="AC158" s="3"/>
      <c r="AD158" s="3"/>
      <c r="AE158" s="3"/>
      <c r="AF158" s="3"/>
    </row>
    <row r="159" spans="2:33" x14ac:dyDescent="0.2">
      <c r="E159" s="32"/>
      <c r="F159" s="3"/>
      <c r="G159" s="3"/>
      <c r="H159" s="3"/>
      <c r="I159" s="3"/>
      <c r="J159" s="3"/>
      <c r="K159" s="3"/>
      <c r="M159" s="3"/>
      <c r="O159" s="3"/>
      <c r="P159" s="32"/>
      <c r="Q159" s="3"/>
      <c r="R159" s="3"/>
      <c r="S159" s="3"/>
      <c r="T159" s="3"/>
      <c r="U159" s="3"/>
      <c r="V159" s="3"/>
      <c r="AA159" s="32"/>
      <c r="AB159" s="3"/>
      <c r="AC159" s="3"/>
      <c r="AD159" s="3"/>
      <c r="AE159" s="3"/>
      <c r="AF159" s="3"/>
    </row>
    <row r="160" spans="2:33" x14ac:dyDescent="0.2">
      <c r="E160" s="32"/>
      <c r="F160" s="3"/>
      <c r="G160" s="3"/>
      <c r="H160" s="3"/>
      <c r="I160" s="3"/>
      <c r="J160" s="3"/>
      <c r="K160" s="3"/>
      <c r="M160" s="3"/>
      <c r="O160" s="3"/>
      <c r="P160" s="32"/>
      <c r="Q160" s="3"/>
      <c r="R160" s="3"/>
      <c r="S160" s="3"/>
      <c r="T160" s="3"/>
      <c r="U160" s="3"/>
      <c r="V160" s="3"/>
      <c r="AA160" s="32"/>
      <c r="AB160" s="3"/>
      <c r="AC160" s="3"/>
      <c r="AD160" s="3"/>
      <c r="AE160" s="3"/>
      <c r="AF160" s="3"/>
    </row>
    <row r="161" spans="5:32" x14ac:dyDescent="0.2">
      <c r="E161" s="32"/>
      <c r="F161" s="3"/>
      <c r="G161" s="3"/>
      <c r="H161" s="3"/>
      <c r="I161" s="3"/>
      <c r="J161" s="3"/>
      <c r="K161" s="3"/>
      <c r="M161" s="3"/>
      <c r="O161" s="3"/>
      <c r="P161" s="32"/>
      <c r="Q161" s="3"/>
      <c r="R161" s="3"/>
      <c r="S161" s="3"/>
      <c r="T161" s="3"/>
      <c r="U161" s="3"/>
      <c r="V161" s="3"/>
      <c r="AA161" s="32"/>
      <c r="AB161" s="3"/>
      <c r="AC161" s="3"/>
      <c r="AD161" s="3"/>
      <c r="AE161" s="3"/>
      <c r="AF161" s="3"/>
    </row>
    <row r="162" spans="5:32" x14ac:dyDescent="0.2">
      <c r="E162" s="32"/>
      <c r="F162" s="3"/>
      <c r="G162" s="3"/>
      <c r="H162" s="3"/>
      <c r="I162" s="3"/>
      <c r="J162" s="3"/>
      <c r="K162" s="3"/>
      <c r="M162" s="3"/>
      <c r="O162" s="3"/>
      <c r="P162" s="32"/>
      <c r="Q162" s="3"/>
      <c r="R162" s="3"/>
      <c r="S162" s="3"/>
      <c r="T162" s="3"/>
      <c r="U162" s="3"/>
      <c r="V162" s="3"/>
      <c r="AA162" s="32"/>
      <c r="AB162" s="3"/>
      <c r="AC162" s="3"/>
      <c r="AD162" s="3"/>
      <c r="AE162" s="3"/>
      <c r="AF162" s="3"/>
    </row>
    <row r="163" spans="5:32" x14ac:dyDescent="0.2">
      <c r="E163" s="32"/>
      <c r="F163" s="3"/>
      <c r="G163" s="3"/>
      <c r="H163" s="3"/>
      <c r="I163" s="3"/>
      <c r="J163" s="3"/>
      <c r="K163" s="3"/>
      <c r="M163" s="3"/>
      <c r="O163" s="3"/>
      <c r="P163" s="32"/>
      <c r="Q163" s="3"/>
      <c r="R163" s="3"/>
      <c r="S163" s="3"/>
      <c r="T163" s="3"/>
      <c r="U163" s="3"/>
      <c r="V163" s="3"/>
      <c r="AA163" s="32"/>
      <c r="AB163" s="3"/>
      <c r="AC163" s="3"/>
      <c r="AD163" s="3"/>
      <c r="AE163" s="3"/>
      <c r="AF163" s="3"/>
    </row>
    <row r="164" spans="5:32" x14ac:dyDescent="0.2">
      <c r="E164" s="32"/>
      <c r="F164" s="3"/>
      <c r="G164" s="3"/>
      <c r="H164" s="3"/>
      <c r="I164" s="3"/>
      <c r="J164" s="3"/>
      <c r="K164" s="3"/>
      <c r="M164" s="3"/>
      <c r="O164" s="3"/>
      <c r="P164" s="32"/>
      <c r="Q164" s="3"/>
      <c r="R164" s="3"/>
      <c r="S164" s="3"/>
      <c r="T164" s="3"/>
      <c r="U164" s="3"/>
      <c r="V164" s="3"/>
      <c r="AA164" s="32"/>
      <c r="AB164" s="3"/>
      <c r="AC164" s="3"/>
      <c r="AD164" s="3"/>
      <c r="AE164" s="3"/>
      <c r="AF164" s="3"/>
    </row>
    <row r="165" spans="5:32" x14ac:dyDescent="0.2">
      <c r="E165" s="32"/>
      <c r="F165" s="3"/>
      <c r="G165" s="3"/>
      <c r="H165" s="3"/>
      <c r="I165" s="3"/>
      <c r="J165" s="3"/>
      <c r="K165" s="3"/>
      <c r="M165" s="3"/>
      <c r="O165" s="3"/>
      <c r="P165" s="32"/>
      <c r="Q165" s="3"/>
      <c r="R165" s="3"/>
      <c r="S165" s="3"/>
      <c r="T165" s="3"/>
      <c r="U165" s="3"/>
      <c r="V165" s="3"/>
      <c r="AA165" s="32"/>
      <c r="AB165" s="3"/>
      <c r="AC165" s="3"/>
      <c r="AD165" s="3"/>
      <c r="AE165" s="3"/>
      <c r="AF165" s="3"/>
    </row>
    <row r="166" spans="5:32" x14ac:dyDescent="0.2">
      <c r="E166" s="32"/>
      <c r="F166" s="3"/>
      <c r="G166" s="3"/>
      <c r="H166" s="3"/>
      <c r="I166" s="3"/>
      <c r="J166" s="3"/>
      <c r="K166" s="3"/>
      <c r="M166" s="3"/>
      <c r="O166" s="3"/>
      <c r="P166" s="32"/>
      <c r="Q166" s="3"/>
      <c r="R166" s="3"/>
      <c r="S166" s="3"/>
      <c r="T166" s="3"/>
      <c r="U166" s="3"/>
      <c r="V166" s="3"/>
      <c r="AA166" s="32"/>
      <c r="AB166" s="3"/>
      <c r="AC166" s="3"/>
      <c r="AD166" s="3"/>
      <c r="AE166" s="3"/>
      <c r="AF166" s="3"/>
    </row>
    <row r="167" spans="5:32" x14ac:dyDescent="0.2">
      <c r="E167" s="32"/>
      <c r="F167" s="3"/>
      <c r="G167" s="3"/>
      <c r="H167" s="3"/>
      <c r="I167" s="3"/>
      <c r="J167" s="3"/>
      <c r="K167" s="3"/>
      <c r="M167" s="3"/>
      <c r="O167" s="3"/>
      <c r="P167" s="32"/>
      <c r="Q167" s="3"/>
      <c r="R167" s="3"/>
      <c r="S167" s="3"/>
      <c r="T167" s="3"/>
      <c r="U167" s="3"/>
      <c r="V167" s="3"/>
      <c r="AA167" s="32"/>
      <c r="AB167" s="3"/>
      <c r="AC167" s="3"/>
      <c r="AD167" s="3"/>
      <c r="AE167" s="3"/>
      <c r="AF167" s="3"/>
    </row>
    <row r="168" spans="5:32" x14ac:dyDescent="0.2">
      <c r="E168" s="32"/>
      <c r="F168" s="3"/>
      <c r="G168" s="3"/>
      <c r="H168" s="3"/>
      <c r="I168" s="3"/>
      <c r="J168" s="3"/>
      <c r="K168" s="3"/>
      <c r="M168" s="3"/>
      <c r="O168" s="3"/>
      <c r="P168" s="32"/>
      <c r="Q168" s="3"/>
      <c r="R168" s="3"/>
      <c r="S168" s="3"/>
      <c r="T168" s="3"/>
      <c r="U168" s="3"/>
      <c r="V168" s="3"/>
      <c r="AA168" s="32"/>
      <c r="AB168" s="3"/>
      <c r="AC168" s="3"/>
      <c r="AD168" s="3"/>
      <c r="AE168" s="3"/>
      <c r="AF168" s="3"/>
    </row>
    <row r="169" spans="5:32" x14ac:dyDescent="0.2">
      <c r="E169" s="32"/>
      <c r="F169" s="3"/>
      <c r="G169" s="3"/>
      <c r="H169" s="3"/>
      <c r="I169" s="3"/>
      <c r="J169" s="3"/>
      <c r="K169" s="3"/>
      <c r="M169" s="3"/>
      <c r="O169" s="3"/>
      <c r="P169" s="32"/>
      <c r="Q169" s="3"/>
      <c r="R169" s="3"/>
      <c r="S169" s="3"/>
      <c r="T169" s="3"/>
      <c r="U169" s="3"/>
      <c r="V169" s="3"/>
      <c r="AA169" s="32"/>
      <c r="AB169" s="3"/>
      <c r="AC169" s="3"/>
      <c r="AD169" s="3"/>
      <c r="AE169" s="3"/>
      <c r="AF169" s="3"/>
    </row>
    <row r="170" spans="5:32" x14ac:dyDescent="0.2">
      <c r="E170" s="32"/>
      <c r="F170" s="3"/>
      <c r="G170" s="3"/>
      <c r="H170" s="3"/>
      <c r="I170" s="3"/>
      <c r="J170" s="3"/>
      <c r="K170" s="3"/>
      <c r="M170" s="3"/>
      <c r="O170" s="3"/>
      <c r="P170" s="32"/>
      <c r="Q170" s="3"/>
      <c r="R170" s="3"/>
      <c r="S170" s="3"/>
      <c r="T170" s="3"/>
      <c r="U170" s="3"/>
      <c r="V170" s="3"/>
      <c r="AA170" s="32"/>
      <c r="AB170" s="3"/>
      <c r="AC170" s="3"/>
      <c r="AD170" s="3"/>
      <c r="AE170" s="3"/>
      <c r="AF170" s="3"/>
    </row>
    <row r="171" spans="5:32" x14ac:dyDescent="0.2">
      <c r="E171" s="32"/>
      <c r="F171" s="3"/>
      <c r="G171" s="3"/>
      <c r="H171" s="3"/>
      <c r="I171" s="3"/>
      <c r="J171" s="3"/>
      <c r="K171" s="3"/>
      <c r="M171" s="3"/>
      <c r="O171" s="3"/>
      <c r="P171" s="32"/>
      <c r="Q171" s="3"/>
      <c r="R171" s="3"/>
      <c r="S171" s="3"/>
      <c r="T171" s="3"/>
      <c r="U171" s="3"/>
      <c r="V171" s="3"/>
      <c r="AA171" s="32"/>
      <c r="AB171" s="3"/>
      <c r="AC171" s="3"/>
      <c r="AD171" s="3"/>
      <c r="AE171" s="3"/>
      <c r="AF171" s="3"/>
    </row>
    <row r="172" spans="5:32" x14ac:dyDescent="0.2">
      <c r="E172" s="32"/>
      <c r="F172" s="3"/>
      <c r="G172" s="3"/>
      <c r="H172" s="3"/>
      <c r="I172" s="3"/>
      <c r="J172" s="3"/>
      <c r="K172" s="3"/>
      <c r="M172" s="3"/>
      <c r="O172" s="3"/>
      <c r="P172" s="32"/>
      <c r="Q172" s="3"/>
      <c r="R172" s="3"/>
      <c r="S172" s="3"/>
      <c r="T172" s="3"/>
      <c r="U172" s="3"/>
      <c r="V172" s="3"/>
      <c r="AA172" s="32"/>
      <c r="AB172" s="3"/>
      <c r="AC172" s="3"/>
      <c r="AD172" s="3"/>
      <c r="AE172" s="3"/>
      <c r="AF172" s="3"/>
    </row>
    <row r="173" spans="5:32" x14ac:dyDescent="0.2">
      <c r="E173" s="32"/>
      <c r="F173" s="3"/>
      <c r="G173" s="3"/>
      <c r="H173" s="3"/>
      <c r="I173" s="3"/>
      <c r="J173" s="3"/>
      <c r="K173" s="3"/>
      <c r="M173" s="3"/>
      <c r="O173" s="3"/>
      <c r="P173" s="32"/>
      <c r="Q173" s="3"/>
      <c r="R173" s="3"/>
      <c r="S173" s="3"/>
      <c r="T173" s="3"/>
      <c r="U173" s="3"/>
      <c r="V173" s="3"/>
      <c r="AA173" s="32"/>
      <c r="AB173" s="3"/>
      <c r="AC173" s="3"/>
      <c r="AD173" s="3"/>
      <c r="AE173" s="3"/>
      <c r="AF173" s="3"/>
    </row>
    <row r="174" spans="5:32" x14ac:dyDescent="0.2">
      <c r="E174" s="32"/>
      <c r="F174" s="3"/>
      <c r="G174" s="3"/>
      <c r="H174" s="3"/>
      <c r="I174" s="3"/>
      <c r="J174" s="3"/>
      <c r="K174" s="3"/>
      <c r="M174" s="3"/>
      <c r="O174" s="3"/>
      <c r="P174" s="32"/>
      <c r="Q174" s="3"/>
      <c r="R174" s="3"/>
      <c r="S174" s="3"/>
      <c r="T174" s="3"/>
      <c r="U174" s="3"/>
      <c r="V174" s="3"/>
      <c r="AA174" s="32"/>
      <c r="AB174" s="3"/>
      <c r="AC174" s="3"/>
      <c r="AD174" s="3"/>
      <c r="AE174" s="3"/>
      <c r="AF174" s="3"/>
    </row>
    <row r="175" spans="5:32" x14ac:dyDescent="0.2">
      <c r="E175" s="32"/>
      <c r="F175" s="3"/>
      <c r="G175" s="3"/>
      <c r="H175" s="3"/>
      <c r="I175" s="3"/>
      <c r="J175" s="3"/>
      <c r="K175" s="3"/>
      <c r="M175" s="3"/>
      <c r="O175" s="3"/>
      <c r="P175" s="32"/>
      <c r="Q175" s="3"/>
      <c r="R175" s="3"/>
      <c r="S175" s="3"/>
      <c r="T175" s="3"/>
      <c r="U175" s="3"/>
      <c r="V175" s="3"/>
      <c r="AA175" s="32"/>
      <c r="AB175" s="3"/>
      <c r="AC175" s="3"/>
      <c r="AD175" s="3"/>
      <c r="AE175" s="3"/>
      <c r="AF175" s="3"/>
    </row>
    <row r="176" spans="5:32" x14ac:dyDescent="0.2">
      <c r="E176" s="32"/>
      <c r="F176" s="3"/>
      <c r="G176" s="3"/>
      <c r="H176" s="3"/>
      <c r="I176" s="3"/>
      <c r="J176" s="3"/>
      <c r="K176" s="3"/>
      <c r="M176" s="3"/>
      <c r="O176" s="3"/>
      <c r="P176" s="32"/>
      <c r="Q176" s="3"/>
      <c r="R176" s="3"/>
      <c r="S176" s="3"/>
      <c r="T176" s="3"/>
      <c r="U176" s="3"/>
      <c r="V176" s="3"/>
      <c r="AB176" s="3"/>
      <c r="AC176" s="3"/>
      <c r="AD176" s="3"/>
      <c r="AE176" s="3"/>
      <c r="AF176" s="3"/>
    </row>
    <row r="177" spans="5:29" x14ac:dyDescent="0.2">
      <c r="E177" s="32"/>
      <c r="F177" s="3"/>
      <c r="G177" s="3"/>
      <c r="H177" s="3"/>
      <c r="I177" s="3"/>
      <c r="J177" s="3"/>
      <c r="K177" s="3"/>
      <c r="M177" s="3"/>
      <c r="O177" s="3"/>
      <c r="P177" s="32"/>
      <c r="Q177" s="3"/>
      <c r="R177" s="3"/>
      <c r="S177" s="3"/>
      <c r="T177" s="3"/>
      <c r="U177" s="3"/>
      <c r="V177" s="3"/>
      <c r="AB177" s="3"/>
      <c r="AC177" s="3"/>
    </row>
    <row r="178" spans="5:29" x14ac:dyDescent="0.2">
      <c r="E178" s="32"/>
      <c r="F178" s="3"/>
      <c r="G178" s="3"/>
      <c r="H178" s="3"/>
      <c r="I178" s="3"/>
      <c r="J178" s="3"/>
      <c r="K178" s="3"/>
      <c r="M178" s="3"/>
      <c r="O178" s="3"/>
      <c r="P178" s="32"/>
      <c r="Q178" s="3"/>
      <c r="R178" s="3"/>
      <c r="S178" s="3"/>
      <c r="T178" s="3"/>
      <c r="U178" s="3"/>
      <c r="V178" s="3"/>
      <c r="AB178" s="3"/>
      <c r="AC178" s="3"/>
    </row>
    <row r="179" spans="5:29" x14ac:dyDescent="0.2">
      <c r="E179" s="32"/>
      <c r="F179" s="3"/>
      <c r="G179" s="3"/>
      <c r="H179" s="3"/>
      <c r="I179" s="3"/>
      <c r="J179" s="3"/>
      <c r="K179" s="3"/>
      <c r="M179" s="3"/>
      <c r="O179" s="3"/>
      <c r="P179" s="32"/>
      <c r="Q179" s="3"/>
      <c r="R179" s="3"/>
      <c r="S179" s="3"/>
      <c r="T179" s="3"/>
      <c r="U179" s="3"/>
      <c r="V179" s="3"/>
      <c r="AB179" s="3"/>
      <c r="AC179" s="3"/>
    </row>
    <row r="180" spans="5:29" x14ac:dyDescent="0.2">
      <c r="E180" s="32"/>
      <c r="F180" s="3"/>
      <c r="G180" s="3"/>
      <c r="H180" s="3"/>
      <c r="I180" s="3"/>
      <c r="J180" s="3"/>
      <c r="K180" s="3"/>
      <c r="M180" s="3"/>
      <c r="O180" s="3"/>
      <c r="P180" s="32"/>
      <c r="Q180" s="3"/>
      <c r="R180" s="3"/>
      <c r="S180" s="3"/>
      <c r="T180" s="3"/>
      <c r="U180" s="3"/>
      <c r="V180" s="3"/>
      <c r="AB180" s="3"/>
      <c r="AC180" s="3"/>
    </row>
    <row r="181" spans="5:29" x14ac:dyDescent="0.2">
      <c r="E181" s="32"/>
      <c r="F181" s="3"/>
      <c r="G181" s="3"/>
      <c r="H181" s="3"/>
      <c r="I181" s="3"/>
      <c r="J181" s="3"/>
      <c r="K181" s="3"/>
      <c r="M181" s="3"/>
      <c r="O181" s="3"/>
      <c r="P181" s="32"/>
      <c r="Q181" s="3"/>
      <c r="R181" s="3"/>
      <c r="S181" s="3"/>
      <c r="T181" s="3"/>
      <c r="U181" s="3"/>
      <c r="V181" s="3"/>
      <c r="AB181" s="3"/>
      <c r="AC181" s="3"/>
    </row>
    <row r="182" spans="5:29" x14ac:dyDescent="0.2">
      <c r="E182" s="32"/>
      <c r="F182" s="3"/>
      <c r="G182" s="3"/>
      <c r="H182" s="3"/>
      <c r="I182" s="3"/>
      <c r="J182" s="3"/>
      <c r="K182" s="3"/>
      <c r="M182" s="3"/>
      <c r="O182" s="3"/>
      <c r="P182" s="32"/>
      <c r="Q182" s="3"/>
      <c r="R182" s="3"/>
      <c r="S182" s="3"/>
      <c r="T182" s="3"/>
      <c r="U182" s="3"/>
      <c r="V182" s="3"/>
      <c r="AB182" s="3"/>
      <c r="AC182" s="3"/>
    </row>
    <row r="183" spans="5:29" x14ac:dyDescent="0.2">
      <c r="E183" s="32"/>
      <c r="F183" s="3"/>
      <c r="G183" s="3"/>
      <c r="H183" s="3"/>
      <c r="I183" s="3"/>
      <c r="J183" s="3"/>
      <c r="K183" s="3"/>
      <c r="M183" s="3"/>
      <c r="O183" s="3"/>
      <c r="P183" s="32"/>
      <c r="Q183" s="3"/>
      <c r="R183" s="3"/>
      <c r="S183" s="3"/>
      <c r="T183" s="3"/>
      <c r="U183" s="3"/>
      <c r="V183" s="3"/>
      <c r="AB183" s="3"/>
      <c r="AC183" s="3"/>
    </row>
    <row r="184" spans="5:29" x14ac:dyDescent="0.2">
      <c r="E184" s="32"/>
      <c r="F184" s="3"/>
      <c r="G184" s="3"/>
      <c r="H184" s="3"/>
      <c r="I184" s="3"/>
      <c r="J184" s="3"/>
      <c r="K184" s="3"/>
      <c r="M184" s="3"/>
      <c r="O184" s="3"/>
      <c r="P184" s="32"/>
      <c r="Q184" s="3"/>
      <c r="R184" s="3"/>
      <c r="S184" s="3"/>
      <c r="T184" s="3"/>
      <c r="U184" s="3"/>
      <c r="V184" s="3"/>
      <c r="AB184" s="3"/>
      <c r="AC184" s="3"/>
    </row>
    <row r="185" spans="5:29" x14ac:dyDescent="0.2">
      <c r="E185" s="32"/>
      <c r="F185" s="3"/>
      <c r="G185" s="3"/>
      <c r="H185" s="3"/>
      <c r="I185" s="3"/>
      <c r="J185" s="3"/>
      <c r="K185" s="3"/>
      <c r="M185" s="3"/>
      <c r="O185" s="3"/>
      <c r="P185" s="32"/>
      <c r="Q185" s="3"/>
      <c r="R185" s="3"/>
      <c r="S185" s="3"/>
      <c r="T185" s="3"/>
      <c r="U185" s="3"/>
      <c r="V185" s="3"/>
      <c r="AB185" s="3"/>
      <c r="AC185" s="3"/>
    </row>
    <row r="186" spans="5:29" x14ac:dyDescent="0.2">
      <c r="E186" s="32"/>
      <c r="F186" s="3"/>
      <c r="G186" s="3"/>
      <c r="H186" s="3"/>
      <c r="I186" s="3"/>
      <c r="J186" s="3"/>
      <c r="K186" s="3"/>
      <c r="M186" s="3"/>
      <c r="O186" s="3"/>
      <c r="P186" s="32"/>
      <c r="Q186" s="3"/>
      <c r="R186" s="3"/>
      <c r="S186" s="3"/>
      <c r="T186" s="3"/>
      <c r="U186" s="3"/>
      <c r="V186" s="3"/>
      <c r="AB186" s="3"/>
      <c r="AC186" s="3"/>
    </row>
    <row r="187" spans="5:29" x14ac:dyDescent="0.2">
      <c r="E187" s="32"/>
      <c r="F187" s="3"/>
      <c r="G187" s="3"/>
      <c r="H187" s="3"/>
      <c r="I187" s="3"/>
      <c r="J187" s="3"/>
      <c r="K187" s="3"/>
      <c r="M187" s="3"/>
      <c r="O187" s="3"/>
      <c r="P187" s="32"/>
      <c r="Q187" s="3"/>
      <c r="R187" s="3"/>
      <c r="S187" s="3"/>
      <c r="T187" s="3"/>
      <c r="U187" s="3"/>
      <c r="V187" s="3"/>
      <c r="AB187" s="3"/>
      <c r="AC187" s="3"/>
    </row>
    <row r="188" spans="5:29" x14ac:dyDescent="0.2">
      <c r="E188" s="32"/>
      <c r="F188" s="3"/>
      <c r="G188" s="3"/>
      <c r="H188" s="3"/>
      <c r="I188" s="3"/>
      <c r="J188" s="3"/>
      <c r="K188" s="3"/>
      <c r="M188" s="3"/>
      <c r="O188" s="3"/>
      <c r="P188" s="32"/>
      <c r="Q188" s="3"/>
      <c r="R188" s="3"/>
      <c r="S188" s="3"/>
      <c r="T188" s="3"/>
      <c r="U188" s="3"/>
      <c r="V188" s="3"/>
      <c r="AB188" s="3"/>
      <c r="AC188" s="3"/>
    </row>
    <row r="189" spans="5:29" x14ac:dyDescent="0.2">
      <c r="E189" s="32"/>
      <c r="F189" s="3"/>
      <c r="G189" s="3"/>
      <c r="H189" s="3"/>
      <c r="I189" s="3"/>
      <c r="J189" s="3"/>
      <c r="K189" s="3"/>
      <c r="M189" s="3"/>
      <c r="O189" s="3"/>
      <c r="P189" s="32"/>
      <c r="Q189" s="3"/>
      <c r="R189" s="3"/>
      <c r="S189" s="3"/>
      <c r="T189" s="3"/>
      <c r="U189" s="3"/>
      <c r="V189" s="3"/>
      <c r="AB189" s="3"/>
      <c r="AC189" s="3"/>
    </row>
    <row r="190" spans="5:29" x14ac:dyDescent="0.2">
      <c r="E190" s="32"/>
      <c r="F190" s="3"/>
      <c r="G190" s="3"/>
      <c r="H190" s="3"/>
      <c r="I190" s="3"/>
      <c r="J190" s="3"/>
      <c r="K190" s="3"/>
      <c r="M190" s="3"/>
      <c r="O190" s="3"/>
      <c r="P190" s="32"/>
      <c r="Q190" s="3"/>
      <c r="R190" s="3"/>
      <c r="S190" s="3"/>
      <c r="T190" s="3"/>
      <c r="U190" s="3"/>
      <c r="V190" s="3"/>
      <c r="AB190" s="3"/>
      <c r="AC190" s="3"/>
    </row>
    <row r="191" spans="5:29" x14ac:dyDescent="0.2">
      <c r="E191" s="32"/>
      <c r="F191" s="3"/>
      <c r="G191" s="3"/>
      <c r="H191" s="3"/>
      <c r="I191" s="3"/>
      <c r="J191" s="3"/>
      <c r="K191" s="3"/>
      <c r="M191" s="3"/>
      <c r="O191" s="3"/>
      <c r="P191" s="32"/>
      <c r="Q191" s="3"/>
      <c r="R191" s="3"/>
      <c r="S191" s="3"/>
      <c r="T191" s="3"/>
      <c r="U191" s="3"/>
      <c r="V191" s="3"/>
      <c r="AB191" s="3"/>
      <c r="AC191" s="3"/>
    </row>
    <row r="192" spans="5:29" x14ac:dyDescent="0.2">
      <c r="E192" s="32"/>
      <c r="F192" s="3"/>
      <c r="G192" s="3"/>
      <c r="H192" s="3"/>
      <c r="I192" s="3"/>
      <c r="J192" s="3"/>
      <c r="K192" s="3"/>
      <c r="M192" s="3"/>
      <c r="O192" s="3"/>
      <c r="P192" s="32"/>
      <c r="Q192" s="3"/>
      <c r="R192" s="3"/>
      <c r="S192" s="3"/>
      <c r="T192" s="3"/>
      <c r="U192" s="3"/>
      <c r="V192" s="3"/>
      <c r="AB192" s="3"/>
      <c r="AC192" s="3"/>
    </row>
    <row r="193" spans="5:29" x14ac:dyDescent="0.2">
      <c r="E193" s="32"/>
      <c r="F193" s="3"/>
      <c r="G193" s="3"/>
      <c r="H193" s="3"/>
      <c r="I193" s="3"/>
      <c r="J193" s="3"/>
      <c r="K193" s="3"/>
      <c r="M193" s="3"/>
      <c r="O193" s="3"/>
      <c r="P193" s="32"/>
      <c r="Q193" s="3"/>
      <c r="R193" s="3"/>
      <c r="S193" s="3"/>
      <c r="T193" s="3"/>
      <c r="U193" s="3"/>
      <c r="V193" s="3"/>
      <c r="AB193" s="3"/>
      <c r="AC193" s="3"/>
    </row>
    <row r="194" spans="5:29" x14ac:dyDescent="0.2">
      <c r="E194" s="32"/>
      <c r="F194" s="3"/>
      <c r="G194" s="3"/>
      <c r="H194" s="3"/>
      <c r="I194" s="3"/>
      <c r="J194" s="3"/>
      <c r="K194" s="3"/>
      <c r="M194" s="3"/>
      <c r="O194" s="3"/>
      <c r="P194" s="32"/>
      <c r="Q194" s="3"/>
      <c r="R194" s="3"/>
      <c r="S194" s="3"/>
      <c r="T194" s="3"/>
      <c r="U194" s="3"/>
      <c r="V194" s="3"/>
      <c r="AB194" s="3"/>
      <c r="AC194" s="3"/>
    </row>
    <row r="195" spans="5:29" x14ac:dyDescent="0.2">
      <c r="E195" s="32"/>
      <c r="F195" s="3"/>
      <c r="G195" s="3"/>
      <c r="H195" s="3"/>
      <c r="I195" s="3"/>
      <c r="J195" s="3"/>
      <c r="K195" s="3"/>
      <c r="M195" s="3"/>
      <c r="O195" s="3"/>
      <c r="P195" s="32"/>
      <c r="Q195" s="3"/>
      <c r="R195" s="3"/>
      <c r="S195" s="3"/>
      <c r="T195" s="3"/>
      <c r="U195" s="3"/>
      <c r="V195" s="3"/>
      <c r="AB195" s="3"/>
      <c r="AC195" s="3"/>
    </row>
    <row r="196" spans="5:29" x14ac:dyDescent="0.2">
      <c r="E196" s="32"/>
      <c r="F196" s="3"/>
      <c r="G196" s="3"/>
      <c r="H196" s="3"/>
      <c r="I196" s="3"/>
      <c r="J196" s="3"/>
      <c r="K196" s="3"/>
      <c r="M196" s="3"/>
      <c r="O196" s="3"/>
      <c r="P196" s="32"/>
      <c r="Q196" s="3"/>
      <c r="R196" s="3"/>
      <c r="S196" s="3"/>
      <c r="T196" s="3"/>
      <c r="U196" s="3"/>
      <c r="V196" s="3"/>
      <c r="AB196" s="3"/>
      <c r="AC196" s="3"/>
    </row>
    <row r="197" spans="5:29" x14ac:dyDescent="0.2">
      <c r="E197" s="32"/>
      <c r="F197" s="3"/>
      <c r="G197" s="3"/>
      <c r="H197" s="3"/>
      <c r="I197" s="3"/>
      <c r="J197" s="3"/>
      <c r="K197" s="3"/>
      <c r="M197" s="3"/>
      <c r="O197" s="3"/>
      <c r="P197" s="32"/>
      <c r="Q197" s="3"/>
      <c r="R197" s="3"/>
      <c r="S197" s="3"/>
      <c r="T197" s="3"/>
      <c r="U197" s="3"/>
      <c r="V197" s="3"/>
      <c r="AB197" s="3"/>
      <c r="AC197" s="3"/>
    </row>
    <row r="198" spans="5:29" x14ac:dyDescent="0.2">
      <c r="E198" s="32"/>
      <c r="F198" s="3"/>
      <c r="G198" s="3"/>
      <c r="H198" s="3"/>
      <c r="I198" s="3"/>
      <c r="J198" s="3"/>
      <c r="K198" s="3"/>
      <c r="M198" s="3"/>
      <c r="O198" s="3"/>
      <c r="P198" s="32"/>
      <c r="Q198" s="3"/>
      <c r="R198" s="3"/>
      <c r="S198" s="3"/>
      <c r="T198" s="3"/>
      <c r="U198" s="3"/>
      <c r="V198" s="3"/>
      <c r="AB198" s="3"/>
      <c r="AC198" s="3"/>
    </row>
    <row r="199" spans="5:29" x14ac:dyDescent="0.2">
      <c r="E199" s="32"/>
      <c r="F199" s="3"/>
      <c r="G199" s="3"/>
      <c r="H199" s="3"/>
      <c r="I199" s="3"/>
      <c r="J199" s="3"/>
      <c r="K199" s="3"/>
      <c r="M199" s="3"/>
      <c r="O199" s="3"/>
      <c r="P199" s="32"/>
      <c r="Q199" s="3"/>
      <c r="R199" s="3"/>
      <c r="S199" s="3"/>
      <c r="T199" s="3"/>
      <c r="U199" s="3"/>
      <c r="V199" s="3"/>
      <c r="AB199" s="3"/>
      <c r="AC199" s="3"/>
    </row>
    <row r="200" spans="5:29" x14ac:dyDescent="0.2">
      <c r="E200" s="32"/>
      <c r="F200" s="3"/>
      <c r="G200" s="3"/>
      <c r="H200" s="3"/>
      <c r="I200" s="3"/>
      <c r="J200" s="3"/>
      <c r="K200" s="3"/>
      <c r="Q200" s="3"/>
      <c r="R200" s="3"/>
    </row>
    <row r="201" spans="5:29" x14ac:dyDescent="0.2">
      <c r="E201" s="32"/>
      <c r="F201" s="3"/>
      <c r="G201" s="3"/>
      <c r="H201" s="3"/>
      <c r="I201" s="3"/>
      <c r="J201" s="3"/>
      <c r="K201" s="3"/>
      <c r="Q201" s="3"/>
      <c r="R201" s="3"/>
    </row>
    <row r="202" spans="5:29" x14ac:dyDescent="0.2">
      <c r="E202" s="32"/>
      <c r="F202" s="3"/>
      <c r="G202" s="3"/>
      <c r="H202" s="3"/>
      <c r="I202" s="3"/>
      <c r="J202" s="3"/>
      <c r="K202" s="3"/>
      <c r="Q202" s="3"/>
      <c r="R202" s="3"/>
    </row>
    <row r="203" spans="5:29" x14ac:dyDescent="0.2">
      <c r="E203" s="32"/>
      <c r="F203" s="3"/>
      <c r="G203" s="3"/>
      <c r="H203" s="3"/>
      <c r="I203" s="3"/>
      <c r="J203" s="3"/>
      <c r="K203" s="3"/>
      <c r="Q203" s="3"/>
      <c r="R203" s="3"/>
    </row>
    <row r="204" spans="5:29" x14ac:dyDescent="0.2">
      <c r="F204" s="3"/>
      <c r="G204" s="3"/>
      <c r="Q204" s="3"/>
      <c r="R204" s="3"/>
    </row>
    <row r="205" spans="5:29" x14ac:dyDescent="0.2">
      <c r="F205" s="3"/>
      <c r="G205" s="3"/>
      <c r="Q205" s="3"/>
      <c r="R205" s="3"/>
    </row>
    <row r="206" spans="5:29" x14ac:dyDescent="0.2">
      <c r="F206" s="3"/>
      <c r="G206" s="3"/>
      <c r="Q206" s="3"/>
      <c r="R206" s="3"/>
    </row>
    <row r="207" spans="5:29" x14ac:dyDescent="0.2">
      <c r="F207" s="3"/>
      <c r="G207" s="3"/>
      <c r="Q207" s="3"/>
      <c r="R207" s="3"/>
    </row>
    <row r="208" spans="5:29" x14ac:dyDescent="0.2">
      <c r="F208" s="3"/>
      <c r="G208" s="3"/>
      <c r="Q208" s="3"/>
      <c r="R208" s="3"/>
    </row>
    <row r="209" spans="6:18" x14ac:dyDescent="0.2">
      <c r="F209" s="3"/>
      <c r="G209" s="3"/>
      <c r="Q209" s="3"/>
      <c r="R209" s="3"/>
    </row>
    <row r="210" spans="6:18" x14ac:dyDescent="0.2">
      <c r="F210" s="3"/>
      <c r="G210" s="3"/>
      <c r="Q210" s="3"/>
      <c r="R210" s="3"/>
    </row>
    <row r="211" spans="6:18" x14ac:dyDescent="0.2">
      <c r="F211" s="3"/>
      <c r="G211" s="3"/>
      <c r="Q211" s="3"/>
      <c r="R211" s="3"/>
    </row>
    <row r="212" spans="6:18" x14ac:dyDescent="0.2">
      <c r="F212" s="3"/>
      <c r="G212" s="3"/>
      <c r="Q212" s="3"/>
      <c r="R212" s="3"/>
    </row>
    <row r="213" spans="6:18" x14ac:dyDescent="0.2">
      <c r="F213" s="3"/>
      <c r="G213" s="3"/>
      <c r="Q213" s="3"/>
      <c r="R213" s="3"/>
    </row>
    <row r="214" spans="6:18" x14ac:dyDescent="0.2">
      <c r="F214" s="3"/>
      <c r="G214" s="3"/>
      <c r="Q214" s="3"/>
      <c r="R214" s="3"/>
    </row>
    <row r="215" spans="6:18" x14ac:dyDescent="0.2">
      <c r="F215" s="3"/>
      <c r="G215" s="3"/>
      <c r="Q215" s="3"/>
      <c r="R215" s="3"/>
    </row>
    <row r="216" spans="6:18" x14ac:dyDescent="0.2">
      <c r="F216" s="3"/>
      <c r="G216" s="3"/>
      <c r="Q216" s="3"/>
      <c r="R216" s="3"/>
    </row>
    <row r="217" spans="6:18" x14ac:dyDescent="0.2">
      <c r="F217" s="3"/>
      <c r="G217" s="3"/>
      <c r="Q217" s="3"/>
      <c r="R217" s="3"/>
    </row>
    <row r="218" spans="6:18" x14ac:dyDescent="0.2">
      <c r="F218" s="3"/>
      <c r="G218" s="3"/>
      <c r="Q218" s="3"/>
      <c r="R218" s="3"/>
    </row>
    <row r="219" spans="6:18" x14ac:dyDescent="0.2">
      <c r="F219" s="3"/>
      <c r="G219" s="3"/>
      <c r="Q219" s="3"/>
      <c r="R219" s="3"/>
    </row>
    <row r="220" spans="6:18" x14ac:dyDescent="0.2">
      <c r="F220" s="3"/>
      <c r="G220" s="3"/>
      <c r="Q220" s="3"/>
      <c r="R220" s="3"/>
    </row>
    <row r="221" spans="6:18" x14ac:dyDescent="0.2">
      <c r="F221" s="3"/>
      <c r="G221" s="3"/>
      <c r="Q221" s="3"/>
      <c r="R221" s="3"/>
    </row>
    <row r="222" spans="6:18" x14ac:dyDescent="0.2">
      <c r="F222" s="3"/>
      <c r="G222" s="3"/>
      <c r="Q222" s="3"/>
      <c r="R222" s="3"/>
    </row>
    <row r="223" spans="6:18" x14ac:dyDescent="0.2">
      <c r="F223" s="3"/>
      <c r="G223" s="3"/>
    </row>
    <row r="224" spans="6:18" x14ac:dyDescent="0.2">
      <c r="F224" s="3"/>
      <c r="G224" s="3"/>
    </row>
    <row r="225" spans="6:7" x14ac:dyDescent="0.2">
      <c r="F225" s="3"/>
      <c r="G225" s="3"/>
    </row>
    <row r="226" spans="6:7" x14ac:dyDescent="0.2">
      <c r="F226" s="3"/>
      <c r="G226" s="3"/>
    </row>
    <row r="227" spans="6:7" x14ac:dyDescent="0.2">
      <c r="F227" s="3"/>
      <c r="G227" s="3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Devices</vt:lpstr>
      <vt:lpstr>ABC </vt:lpstr>
      <vt:lpstr>Summary</vt:lpstr>
      <vt:lpstr>C6018</vt:lpstr>
      <vt:lpstr>C6020</vt:lpstr>
      <vt:lpstr>C6012</vt:lpstr>
      <vt:lpstr>C6010</vt:lpstr>
      <vt:lpstr>C6014</vt:lpstr>
      <vt:lpstr>C6014B</vt:lpstr>
      <vt:lpstr> C6014 2</vt:lpstr>
      <vt:lpstr>C6012 2B</vt:lpstr>
      <vt:lpstr>background</vt:lpstr>
      <vt:lpstr>IV</vt:lpstr>
    </vt:vector>
  </TitlesOfParts>
  <Company>University of Bath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Margaret Hopkins</dc:creator>
  <cp:lastModifiedBy>Duncan Allsopp</cp:lastModifiedBy>
  <cp:lastPrinted>2016-11-01T14:53:30Z</cp:lastPrinted>
  <dcterms:created xsi:type="dcterms:W3CDTF">2016-01-20T09:56:08Z</dcterms:created>
  <dcterms:modified xsi:type="dcterms:W3CDTF">2018-07-03T14:58:51Z</dcterms:modified>
</cp:coreProperties>
</file>